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 codeName="{4D1C537B-E38A-612A-F078-A93A15B4B7F4}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raraujo\Desktop\"/>
    </mc:Choice>
  </mc:AlternateContent>
  <xr:revisionPtr revIDLastSave="0" documentId="8_{7041D1A7-2F0C-4CE7-89CA-15F9429D3E80}" xr6:coauthVersionLast="47" xr6:coauthVersionMax="47" xr10:uidLastSave="{00000000-0000-0000-0000-000000000000}"/>
  <bookViews>
    <workbookView xWindow="-28920" yWindow="-2070" windowWidth="29040" windowHeight="15840" tabRatio="782" xr2:uid="{00000000-000D-0000-FFFF-FFFF00000000}"/>
  </bookViews>
  <sheets>
    <sheet name="BOLETIM DE DESCARGA -GQSL (2)" sheetId="42" r:id="rId1"/>
    <sheet name="MOVIMENTACAO" sheetId="39" r:id="rId2"/>
    <sheet name="LANÇAR_CACL" sheetId="26" r:id="rId3"/>
    <sheet name="TABELA ARQUEAÇÃO - ULTRACARGO" sheetId="37" r:id="rId4"/>
    <sheet name="TABELA ARQUEAÇÃO - RAIZEN" sheetId="36" r:id="rId5"/>
    <sheet name="TABELA ARQUEAÇÃO - RAIZEN1" sheetId="41" r:id="rId6"/>
    <sheet name="CACL_RAIZEN ALCOOL" sheetId="32" state="hidden" r:id="rId7"/>
    <sheet name="CACL_ULTRACARGO ALCOOL" sheetId="33" state="hidden" r:id="rId8"/>
    <sheet name="Base de Dados - HIDROCARBONETOS" sheetId="30" state="hidden" r:id="rId9"/>
    <sheet name="Base de Dados - BIOCOMBUSTIVEIS" sheetId="31" state="hidden" r:id="rId10"/>
  </sheets>
  <definedNames>
    <definedName name="_xlnm._FilterDatabase" localSheetId="1" hidden="1">MOVIMENTACAO!$A$2:$K$11</definedName>
    <definedName name="_xlnm._FilterDatabase" localSheetId="4" hidden="1">'TABELA ARQUEAÇÃO - RAIZEN'!$V$11:$AR$1696</definedName>
    <definedName name="_xlnm._FilterDatabase" localSheetId="5" hidden="1">'TABELA ARQUEAÇÃO - RAIZEN1'!$V$11:$AR$1696</definedName>
    <definedName name="_xlnm._FilterDatabase" localSheetId="3" hidden="1">'TABELA ARQUEAÇÃO - ULTRACARGO'!$V$11:$AK$2257</definedName>
    <definedName name="_xlnm.Extract" localSheetId="1">MOVIMENTACAO!#REF!</definedName>
    <definedName name="_xlnm.Print_Area" localSheetId="0">'BOLETIM DE DESCARGA -GQSL (2)'!$B$2:$F$34</definedName>
    <definedName name="_xlnm.Print_Area" localSheetId="6">'CACL_RAIZEN ALCOOL'!$C$11:$H$50</definedName>
    <definedName name="_xlnm.Print_Area" localSheetId="7">'CACL_ULTRACARGO ALCOOL'!$C$11:$H$50</definedName>
    <definedName name="_xlnm.Print_Area" localSheetId="2">LANÇAR_CACL!$C$11:$H$49</definedName>
    <definedName name="Logo">INDEX(LANÇAR_CACL!$C$75:$C$77,MATCH(LANÇAR_CACL!$D$17,LANÇAR_CACL!$B$75:$B$77,0))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1" i="26" l="1"/>
  <c r="H29" i="26"/>
  <c r="L20" i="26"/>
  <c r="F2" i="39"/>
  <c r="E2" i="39"/>
  <c r="D2" i="39"/>
  <c r="C2" i="39"/>
  <c r="A2" i="39"/>
  <c r="B31" i="42"/>
  <c r="B32" i="42"/>
  <c r="U16" i="26"/>
  <c r="U15" i="26"/>
  <c r="T16" i="26"/>
  <c r="T15" i="26"/>
  <c r="S16" i="26"/>
  <c r="S15" i="26"/>
  <c r="R16" i="26"/>
  <c r="Q16" i="26"/>
  <c r="P16" i="26"/>
  <c r="R15" i="26"/>
  <c r="Q15" i="26"/>
  <c r="P15" i="26"/>
  <c r="Q21" i="26"/>
  <c r="P20" i="26"/>
  <c r="N20" i="26"/>
  <c r="M20" i="26"/>
  <c r="P21" i="26"/>
  <c r="N21" i="26"/>
  <c r="M21" i="26"/>
  <c r="L21" i="26"/>
  <c r="C45" i="26" l="1"/>
  <c r="D14" i="42" l="1"/>
  <c r="F27" i="42"/>
  <c r="F32" i="42" s="1"/>
  <c r="E27" i="42"/>
  <c r="E32" i="42" s="1"/>
  <c r="D27" i="42"/>
  <c r="D32" i="42" s="1"/>
  <c r="F14" i="42" l="1"/>
  <c r="F31" i="42" s="1"/>
  <c r="F34" i="42" s="1"/>
  <c r="D31" i="42"/>
  <c r="D34" i="42" s="1"/>
  <c r="E14" i="42"/>
  <c r="E31" i="42" s="1"/>
  <c r="E34" i="42" s="1"/>
  <c r="F57" i="41"/>
  <c r="C57" i="41"/>
  <c r="F56" i="41"/>
  <c r="D56" i="41"/>
  <c r="C56" i="41"/>
  <c r="B31" i="41"/>
  <c r="C31" i="41" s="1"/>
  <c r="B30" i="41"/>
  <c r="C30" i="41" s="1"/>
  <c r="B29" i="41"/>
  <c r="C29" i="41" s="1"/>
  <c r="B28" i="41"/>
  <c r="C28" i="41" s="1"/>
  <c r="B27" i="41"/>
  <c r="C27" i="41" s="1"/>
  <c r="B26" i="41"/>
  <c r="C26" i="41" s="1"/>
  <c r="B25" i="41"/>
  <c r="C25" i="41" s="1"/>
  <c r="B24" i="41"/>
  <c r="C24" i="41" s="1"/>
  <c r="B19" i="41"/>
  <c r="C19" i="41" s="1"/>
  <c r="B18" i="41"/>
  <c r="C18" i="41" s="1"/>
  <c r="B17" i="41"/>
  <c r="C17" i="41" s="1"/>
  <c r="B16" i="41"/>
  <c r="C16" i="41" s="1"/>
  <c r="B15" i="41"/>
  <c r="C15" i="41" s="1"/>
  <c r="AT14" i="41"/>
  <c r="AT15" i="41" s="1"/>
  <c r="AT16" i="41" s="1"/>
  <c r="AT17" i="41" s="1"/>
  <c r="AT18" i="41" s="1"/>
  <c r="AT19" i="41" s="1"/>
  <c r="AT20" i="41" s="1"/>
  <c r="AT21" i="41" s="1"/>
  <c r="AT22" i="41" s="1"/>
  <c r="AT23" i="41" s="1"/>
  <c r="AT24" i="41" s="1"/>
  <c r="AT25" i="41" s="1"/>
  <c r="AT26" i="41" s="1"/>
  <c r="AT27" i="41" s="1"/>
  <c r="AT28" i="41" s="1"/>
  <c r="AT29" i="41" s="1"/>
  <c r="AT30" i="41" s="1"/>
  <c r="AT31" i="41" s="1"/>
  <c r="AT32" i="41" s="1"/>
  <c r="AT33" i="41" s="1"/>
  <c r="AT34" i="41" s="1"/>
  <c r="AT35" i="41" s="1"/>
  <c r="AT36" i="41" s="1"/>
  <c r="AT37" i="41" s="1"/>
  <c r="AT38" i="41" s="1"/>
  <c r="AT39" i="41" s="1"/>
  <c r="AT40" i="41" s="1"/>
  <c r="AT41" i="41" s="1"/>
  <c r="AT42" i="41" s="1"/>
  <c r="AT43" i="41" s="1"/>
  <c r="AT44" i="41" s="1"/>
  <c r="AT45" i="41" s="1"/>
  <c r="AT46" i="41" s="1"/>
  <c r="AT47" i="41" s="1"/>
  <c r="AT48" i="41" s="1"/>
  <c r="AT49" i="41" s="1"/>
  <c r="AT50" i="41" s="1"/>
  <c r="AT51" i="41" s="1"/>
  <c r="AT52" i="41" s="1"/>
  <c r="AT53" i="41" s="1"/>
  <c r="AT54" i="41" s="1"/>
  <c r="AT55" i="41" s="1"/>
  <c r="AT56" i="41" s="1"/>
  <c r="AT57" i="41" s="1"/>
  <c r="AT58" i="41" s="1"/>
  <c r="AT59" i="41" s="1"/>
  <c r="AT60" i="41" s="1"/>
  <c r="AT61" i="41" s="1"/>
  <c r="AT62" i="41" s="1"/>
  <c r="AT63" i="41" s="1"/>
  <c r="AT64" i="41" s="1"/>
  <c r="AT65" i="41" s="1"/>
  <c r="AT66" i="41" s="1"/>
  <c r="AT67" i="41" s="1"/>
  <c r="AT68" i="41" s="1"/>
  <c r="AT69" i="41" s="1"/>
  <c r="AT70" i="41" s="1"/>
  <c r="AT71" i="41" s="1"/>
  <c r="AT72" i="41" s="1"/>
  <c r="AT73" i="41" s="1"/>
  <c r="AT74" i="41" s="1"/>
  <c r="AT75" i="41" s="1"/>
  <c r="AT76" i="41" s="1"/>
  <c r="AT77" i="41" s="1"/>
  <c r="AT78" i="41" s="1"/>
  <c r="AT79" i="41" s="1"/>
  <c r="AT80" i="41" s="1"/>
  <c r="AT81" i="41" s="1"/>
  <c r="AT82" i="41" s="1"/>
  <c r="AT83" i="41" s="1"/>
  <c r="AT84" i="41" s="1"/>
  <c r="AT85" i="41" s="1"/>
  <c r="AT86" i="41" s="1"/>
  <c r="AT87" i="41" s="1"/>
  <c r="AT88" i="41" s="1"/>
  <c r="AT89" i="41" s="1"/>
  <c r="AT90" i="41" s="1"/>
  <c r="AT91" i="41" s="1"/>
  <c r="AT92" i="41" s="1"/>
  <c r="AT93" i="41" s="1"/>
  <c r="AT94" i="41" s="1"/>
  <c r="AT95" i="41" s="1"/>
  <c r="AT96" i="41" s="1"/>
  <c r="AT97" i="41" s="1"/>
  <c r="AT98" i="41" s="1"/>
  <c r="AT99" i="41" s="1"/>
  <c r="AT100" i="41" s="1"/>
  <c r="AT101" i="41" s="1"/>
  <c r="AT102" i="41" s="1"/>
  <c r="AT103" i="41" s="1"/>
  <c r="AT104" i="41" s="1"/>
  <c r="AT105" i="41" s="1"/>
  <c r="AT106" i="41" s="1"/>
  <c r="AT107" i="41" s="1"/>
  <c r="AT108" i="41" s="1"/>
  <c r="AT109" i="41" s="1"/>
  <c r="AT110" i="41" s="1"/>
  <c r="AT111" i="41" s="1"/>
  <c r="AT112" i="41" s="1"/>
  <c r="AT113" i="41" s="1"/>
  <c r="AT114" i="41" s="1"/>
  <c r="AT115" i="41" s="1"/>
  <c r="AT116" i="41" s="1"/>
  <c r="AT117" i="41" s="1"/>
  <c r="AT118" i="41" s="1"/>
  <c r="AT119" i="41" s="1"/>
  <c r="AT120" i="41" s="1"/>
  <c r="AT121" i="41" s="1"/>
  <c r="AT122" i="41" s="1"/>
  <c r="AT123" i="41" s="1"/>
  <c r="AT124" i="41" s="1"/>
  <c r="AT125" i="41" s="1"/>
  <c r="AT126" i="41" s="1"/>
  <c r="AT127" i="41" s="1"/>
  <c r="AT128" i="41" s="1"/>
  <c r="AT129" i="41" s="1"/>
  <c r="AT130" i="41" s="1"/>
  <c r="AT131" i="41" s="1"/>
  <c r="AT132" i="41" s="1"/>
  <c r="AT133" i="41" s="1"/>
  <c r="AT134" i="41" s="1"/>
  <c r="AT135" i="41" s="1"/>
  <c r="AT136" i="41" s="1"/>
  <c r="AT137" i="41" s="1"/>
  <c r="AT138" i="41" s="1"/>
  <c r="AT139" i="41" s="1"/>
  <c r="AT140" i="41" s="1"/>
  <c r="AT141" i="41" s="1"/>
  <c r="AT142" i="41" s="1"/>
  <c r="AT143" i="41" s="1"/>
  <c r="AT144" i="41" s="1"/>
  <c r="AT145" i="41" s="1"/>
  <c r="AT146" i="41" s="1"/>
  <c r="AT147" i="41" s="1"/>
  <c r="AT148" i="41" s="1"/>
  <c r="AT149" i="41" s="1"/>
  <c r="AT150" i="41" s="1"/>
  <c r="AT151" i="41" s="1"/>
  <c r="AT152" i="41" s="1"/>
  <c r="AT153" i="41" s="1"/>
  <c r="AT154" i="41" s="1"/>
  <c r="AT155" i="41" s="1"/>
  <c r="AT156" i="41" s="1"/>
  <c r="AT157" i="41" s="1"/>
  <c r="AT158" i="41" s="1"/>
  <c r="AT159" i="41" s="1"/>
  <c r="AT160" i="41" s="1"/>
  <c r="AT161" i="41" s="1"/>
  <c r="AT162" i="41" s="1"/>
  <c r="AT163" i="41" s="1"/>
  <c r="AT164" i="41" s="1"/>
  <c r="AT165" i="41" s="1"/>
  <c r="AT166" i="41" s="1"/>
  <c r="AT167" i="41" s="1"/>
  <c r="AT168" i="41" s="1"/>
  <c r="AT169" i="41" s="1"/>
  <c r="AT170" i="41" s="1"/>
  <c r="AT171" i="41" s="1"/>
  <c r="AT172" i="41" s="1"/>
  <c r="AT173" i="41" s="1"/>
  <c r="AT174" i="41" s="1"/>
  <c r="AT175" i="41" s="1"/>
  <c r="AT176" i="41" s="1"/>
  <c r="AT177" i="41" s="1"/>
  <c r="AT178" i="41" s="1"/>
  <c r="AT179" i="41" s="1"/>
  <c r="AT180" i="41" s="1"/>
  <c r="AT181" i="41" s="1"/>
  <c r="AT182" i="41" s="1"/>
  <c r="AT183" i="41" s="1"/>
  <c r="AT184" i="41" s="1"/>
  <c r="AT185" i="41" s="1"/>
  <c r="AT186" i="41" s="1"/>
  <c r="AT187" i="41" s="1"/>
  <c r="AT188" i="41" s="1"/>
  <c r="AT189" i="41" s="1"/>
  <c r="AT190" i="41" s="1"/>
  <c r="AT191" i="41" s="1"/>
  <c r="AT192" i="41" s="1"/>
  <c r="AT193" i="41" s="1"/>
  <c r="AT194" i="41" s="1"/>
  <c r="AT195" i="41" s="1"/>
  <c r="AT196" i="41" s="1"/>
  <c r="AT197" i="41" s="1"/>
  <c r="AT198" i="41" s="1"/>
  <c r="AT199" i="41" s="1"/>
  <c r="AT200" i="41" s="1"/>
  <c r="AT201" i="41" s="1"/>
  <c r="AT202" i="41" s="1"/>
  <c r="AT203" i="41" s="1"/>
  <c r="AT204" i="41" s="1"/>
  <c r="AT205" i="41" s="1"/>
  <c r="AT206" i="41" s="1"/>
  <c r="AT207" i="41" s="1"/>
  <c r="AT208" i="41" s="1"/>
  <c r="AT209" i="41" s="1"/>
  <c r="AT210" i="41" s="1"/>
  <c r="AT211" i="41" s="1"/>
  <c r="AT212" i="41" s="1"/>
  <c r="AT213" i="41" s="1"/>
  <c r="AT214" i="41" s="1"/>
  <c r="AT215" i="41" s="1"/>
  <c r="AT216" i="41" s="1"/>
  <c r="AT217" i="41" s="1"/>
  <c r="AT218" i="41" s="1"/>
  <c r="AT219" i="41" s="1"/>
  <c r="AT220" i="41" s="1"/>
  <c r="AT221" i="41" s="1"/>
  <c r="AT222" i="41" s="1"/>
  <c r="AT223" i="41" s="1"/>
  <c r="AT224" i="41" s="1"/>
  <c r="AT225" i="41" s="1"/>
  <c r="AT226" i="41" s="1"/>
  <c r="AT227" i="41" s="1"/>
  <c r="AT228" i="41" s="1"/>
  <c r="AT229" i="41" s="1"/>
  <c r="AT230" i="41" s="1"/>
  <c r="AT231" i="41" s="1"/>
  <c r="AT232" i="41" s="1"/>
  <c r="AT233" i="41" s="1"/>
  <c r="AT234" i="41" s="1"/>
  <c r="AT235" i="41" s="1"/>
  <c r="AT236" i="41" s="1"/>
  <c r="AT237" i="41" s="1"/>
  <c r="AT238" i="41" s="1"/>
  <c r="AT239" i="41" s="1"/>
  <c r="AT240" i="41" s="1"/>
  <c r="AT241" i="41" s="1"/>
  <c r="AT242" i="41" s="1"/>
  <c r="AT243" i="41" s="1"/>
  <c r="AT244" i="41" s="1"/>
  <c r="AT245" i="41" s="1"/>
  <c r="AT246" i="41" s="1"/>
  <c r="AT247" i="41" s="1"/>
  <c r="AT248" i="41" s="1"/>
  <c r="AT249" i="41" s="1"/>
  <c r="AT250" i="41" s="1"/>
  <c r="AT251" i="41" s="1"/>
  <c r="AT252" i="41" s="1"/>
  <c r="AT253" i="41" s="1"/>
  <c r="AT254" i="41" s="1"/>
  <c r="AT255" i="41" s="1"/>
  <c r="AT256" i="41" s="1"/>
  <c r="AT257" i="41" s="1"/>
  <c r="AT258" i="41" s="1"/>
  <c r="AT259" i="41" s="1"/>
  <c r="AT260" i="41" s="1"/>
  <c r="AT261" i="41" s="1"/>
  <c r="AT262" i="41" s="1"/>
  <c r="AT263" i="41" s="1"/>
  <c r="AT264" i="41" s="1"/>
  <c r="AT265" i="41" s="1"/>
  <c r="AT266" i="41" s="1"/>
  <c r="AT267" i="41" s="1"/>
  <c r="AT268" i="41" s="1"/>
  <c r="AT269" i="41" s="1"/>
  <c r="AT270" i="41" s="1"/>
  <c r="AT271" i="41" s="1"/>
  <c r="AT272" i="41" s="1"/>
  <c r="AT273" i="41" s="1"/>
  <c r="AT274" i="41" s="1"/>
  <c r="AT275" i="41" s="1"/>
  <c r="AT276" i="41" s="1"/>
  <c r="AT277" i="41" s="1"/>
  <c r="AT278" i="41" s="1"/>
  <c r="AT279" i="41" s="1"/>
  <c r="AT280" i="41" s="1"/>
  <c r="AT281" i="41" s="1"/>
  <c r="AT282" i="41" s="1"/>
  <c r="AT283" i="41" s="1"/>
  <c r="AT284" i="41" s="1"/>
  <c r="AT285" i="41" s="1"/>
  <c r="AT286" i="41" s="1"/>
  <c r="AT287" i="41" s="1"/>
  <c r="AT288" i="41" s="1"/>
  <c r="AT289" i="41" s="1"/>
  <c r="AT290" i="41" s="1"/>
  <c r="AT291" i="41" s="1"/>
  <c r="AT292" i="41" s="1"/>
  <c r="AT293" i="41" s="1"/>
  <c r="AT294" i="41" s="1"/>
  <c r="AT295" i="41" s="1"/>
  <c r="AT296" i="41" s="1"/>
  <c r="AT297" i="41" s="1"/>
  <c r="AT298" i="41" s="1"/>
  <c r="AT299" i="41" s="1"/>
  <c r="AT300" i="41" s="1"/>
  <c r="AT301" i="41" s="1"/>
  <c r="AT302" i="41" s="1"/>
  <c r="AT303" i="41" s="1"/>
  <c r="AT304" i="41" s="1"/>
  <c r="AT305" i="41" s="1"/>
  <c r="AT306" i="41" s="1"/>
  <c r="AT307" i="41" s="1"/>
  <c r="AT308" i="41" s="1"/>
  <c r="AT309" i="41" s="1"/>
  <c r="AT310" i="41" s="1"/>
  <c r="AT311" i="41" s="1"/>
  <c r="AT312" i="41" s="1"/>
  <c r="AT313" i="41" s="1"/>
  <c r="AT314" i="41" s="1"/>
  <c r="AT315" i="41" s="1"/>
  <c r="AT316" i="41" s="1"/>
  <c r="AT317" i="41" s="1"/>
  <c r="AT318" i="41" s="1"/>
  <c r="AT319" i="41" s="1"/>
  <c r="AT320" i="41" s="1"/>
  <c r="AT321" i="41" s="1"/>
  <c r="AT322" i="41" s="1"/>
  <c r="AT323" i="41" s="1"/>
  <c r="AT324" i="41" s="1"/>
  <c r="AT325" i="41" s="1"/>
  <c r="AT326" i="41" s="1"/>
  <c r="AT327" i="41" s="1"/>
  <c r="AT328" i="41" s="1"/>
  <c r="AT329" i="41" s="1"/>
  <c r="AT330" i="41" s="1"/>
  <c r="AT331" i="41" s="1"/>
  <c r="AT332" i="41" s="1"/>
  <c r="AT333" i="41" s="1"/>
  <c r="AT334" i="41" s="1"/>
  <c r="AT335" i="41" s="1"/>
  <c r="AT336" i="41" s="1"/>
  <c r="AT337" i="41" s="1"/>
  <c r="AT338" i="41" s="1"/>
  <c r="AT339" i="41" s="1"/>
  <c r="AT340" i="41" s="1"/>
  <c r="AT341" i="41" s="1"/>
  <c r="AT342" i="41" s="1"/>
  <c r="AT343" i="41" s="1"/>
  <c r="AT344" i="41" s="1"/>
  <c r="AT345" i="41" s="1"/>
  <c r="AT346" i="41" s="1"/>
  <c r="AT347" i="41" s="1"/>
  <c r="AT348" i="41" s="1"/>
  <c r="AT349" i="41" s="1"/>
  <c r="AT350" i="41" s="1"/>
  <c r="AT351" i="41" s="1"/>
  <c r="AT352" i="41" s="1"/>
  <c r="AT353" i="41" s="1"/>
  <c r="AT354" i="41" s="1"/>
  <c r="AT355" i="41" s="1"/>
  <c r="AT356" i="41" s="1"/>
  <c r="AT357" i="41" s="1"/>
  <c r="AT358" i="41" s="1"/>
  <c r="AT359" i="41" s="1"/>
  <c r="AT360" i="41" s="1"/>
  <c r="AT361" i="41" s="1"/>
  <c r="AT362" i="41" s="1"/>
  <c r="AT363" i="41" s="1"/>
  <c r="AT364" i="41" s="1"/>
  <c r="AT365" i="41" s="1"/>
  <c r="AT366" i="41" s="1"/>
  <c r="AT367" i="41" s="1"/>
  <c r="AT368" i="41" s="1"/>
  <c r="AT369" i="41" s="1"/>
  <c r="AT370" i="41" s="1"/>
  <c r="AT371" i="41" s="1"/>
  <c r="AT372" i="41" s="1"/>
  <c r="AT373" i="41" s="1"/>
  <c r="AT374" i="41" s="1"/>
  <c r="AT375" i="41" s="1"/>
  <c r="AT376" i="41" s="1"/>
  <c r="AT377" i="41" s="1"/>
  <c r="AT378" i="41" s="1"/>
  <c r="AT379" i="41" s="1"/>
  <c r="AT380" i="41" s="1"/>
  <c r="AT381" i="41" s="1"/>
  <c r="AT382" i="41" s="1"/>
  <c r="AT383" i="41" s="1"/>
  <c r="AT384" i="41" s="1"/>
  <c r="AT385" i="41" s="1"/>
  <c r="AT386" i="41" s="1"/>
  <c r="AT387" i="41" s="1"/>
  <c r="AT388" i="41" s="1"/>
  <c r="AT389" i="41" s="1"/>
  <c r="AT390" i="41" s="1"/>
  <c r="AT391" i="41" s="1"/>
  <c r="AT392" i="41" s="1"/>
  <c r="AT393" i="41" s="1"/>
  <c r="AT394" i="41" s="1"/>
  <c r="AT395" i="41" s="1"/>
  <c r="AT396" i="41" s="1"/>
  <c r="AT397" i="41" s="1"/>
  <c r="AT398" i="41" s="1"/>
  <c r="AT399" i="41" s="1"/>
  <c r="AT400" i="41" s="1"/>
  <c r="AT401" i="41" s="1"/>
  <c r="AT402" i="41" s="1"/>
  <c r="AT403" i="41" s="1"/>
  <c r="AT404" i="41" s="1"/>
  <c r="AT405" i="41" s="1"/>
  <c r="AT406" i="41" s="1"/>
  <c r="AT407" i="41" s="1"/>
  <c r="AT408" i="41" s="1"/>
  <c r="AT409" i="41" s="1"/>
  <c r="AT410" i="41" s="1"/>
  <c r="AT411" i="41" s="1"/>
  <c r="AT412" i="41" s="1"/>
  <c r="AT413" i="41" s="1"/>
  <c r="AT414" i="41" s="1"/>
  <c r="AT415" i="41" s="1"/>
  <c r="AT416" i="41" s="1"/>
  <c r="AT417" i="41" s="1"/>
  <c r="AT418" i="41" s="1"/>
  <c r="AT419" i="41" s="1"/>
  <c r="AT420" i="41" s="1"/>
  <c r="AT421" i="41" s="1"/>
  <c r="AT422" i="41" s="1"/>
  <c r="AT423" i="41" s="1"/>
  <c r="AT424" i="41" s="1"/>
  <c r="AT425" i="41" s="1"/>
  <c r="AT426" i="41" s="1"/>
  <c r="AT427" i="41" s="1"/>
  <c r="AT428" i="41" s="1"/>
  <c r="AT429" i="41" s="1"/>
  <c r="AT430" i="41" s="1"/>
  <c r="AT431" i="41" s="1"/>
  <c r="AT432" i="41" s="1"/>
  <c r="AT433" i="41" s="1"/>
  <c r="AT434" i="41" s="1"/>
  <c r="AT435" i="41" s="1"/>
  <c r="AT436" i="41" s="1"/>
  <c r="AT437" i="41" s="1"/>
  <c r="AT438" i="41" s="1"/>
  <c r="AT439" i="41" s="1"/>
  <c r="AT440" i="41" s="1"/>
  <c r="AT441" i="41" s="1"/>
  <c r="AT442" i="41" s="1"/>
  <c r="AT443" i="41" s="1"/>
  <c r="AT444" i="41" s="1"/>
  <c r="AT445" i="41" s="1"/>
  <c r="AT446" i="41" s="1"/>
  <c r="AT447" i="41" s="1"/>
  <c r="AT448" i="41" s="1"/>
  <c r="AT449" i="41" s="1"/>
  <c r="AT450" i="41" s="1"/>
  <c r="AT451" i="41" s="1"/>
  <c r="AT452" i="41" s="1"/>
  <c r="AT453" i="41" s="1"/>
  <c r="AT454" i="41" s="1"/>
  <c r="AT455" i="41" s="1"/>
  <c r="AT456" i="41" s="1"/>
  <c r="AT457" i="41" s="1"/>
  <c r="AT458" i="41" s="1"/>
  <c r="AT459" i="41" s="1"/>
  <c r="AT460" i="41" s="1"/>
  <c r="AT461" i="41" s="1"/>
  <c r="AT462" i="41" s="1"/>
  <c r="AT463" i="41" s="1"/>
  <c r="AT464" i="41" s="1"/>
  <c r="AT465" i="41" s="1"/>
  <c r="AT466" i="41" s="1"/>
  <c r="AT467" i="41" s="1"/>
  <c r="AT468" i="41" s="1"/>
  <c r="AT469" i="41" s="1"/>
  <c r="AT470" i="41" s="1"/>
  <c r="AT471" i="41" s="1"/>
  <c r="AT472" i="41" s="1"/>
  <c r="AT473" i="41" s="1"/>
  <c r="AT474" i="41" s="1"/>
  <c r="AT475" i="41" s="1"/>
  <c r="AT476" i="41" s="1"/>
  <c r="AT477" i="41" s="1"/>
  <c r="AT478" i="41" s="1"/>
  <c r="AT479" i="41" s="1"/>
  <c r="AT480" i="41" s="1"/>
  <c r="AT481" i="41" s="1"/>
  <c r="AT482" i="41" s="1"/>
  <c r="AT483" i="41" s="1"/>
  <c r="AT484" i="41" s="1"/>
  <c r="AT485" i="41" s="1"/>
  <c r="AT486" i="41" s="1"/>
  <c r="AT487" i="41" s="1"/>
  <c r="AT488" i="41" s="1"/>
  <c r="AT489" i="41" s="1"/>
  <c r="AT490" i="41" s="1"/>
  <c r="AT491" i="41" s="1"/>
  <c r="AT492" i="41" s="1"/>
  <c r="AT493" i="41" s="1"/>
  <c r="AT494" i="41" s="1"/>
  <c r="AT495" i="41" s="1"/>
  <c r="AT496" i="41" s="1"/>
  <c r="AT497" i="41" s="1"/>
  <c r="AT498" i="41" s="1"/>
  <c r="AT499" i="41" s="1"/>
  <c r="AT500" i="41" s="1"/>
  <c r="AT501" i="41" s="1"/>
  <c r="AT502" i="41" s="1"/>
  <c r="AT503" i="41" s="1"/>
  <c r="AT504" i="41" s="1"/>
  <c r="AT505" i="41" s="1"/>
  <c r="AT506" i="41" s="1"/>
  <c r="AT507" i="41" s="1"/>
  <c r="AT508" i="41" s="1"/>
  <c r="AT509" i="41" s="1"/>
  <c r="AT510" i="41" s="1"/>
  <c r="AT511" i="41" s="1"/>
  <c r="AT512" i="41" s="1"/>
  <c r="AT513" i="41" s="1"/>
  <c r="AT514" i="41" s="1"/>
  <c r="AT515" i="41" s="1"/>
  <c r="AT516" i="41" s="1"/>
  <c r="AT517" i="41" s="1"/>
  <c r="AT518" i="41" s="1"/>
  <c r="AT519" i="41" s="1"/>
  <c r="AT520" i="41" s="1"/>
  <c r="AT521" i="41" s="1"/>
  <c r="AT522" i="41" s="1"/>
  <c r="AT523" i="41" s="1"/>
  <c r="AT524" i="41" s="1"/>
  <c r="AT525" i="41" s="1"/>
  <c r="AT526" i="41" s="1"/>
  <c r="AT527" i="41" s="1"/>
  <c r="AT528" i="41" s="1"/>
  <c r="AT529" i="41" s="1"/>
  <c r="AT530" i="41" s="1"/>
  <c r="AT531" i="41" s="1"/>
  <c r="AT532" i="41" s="1"/>
  <c r="AT533" i="41" s="1"/>
  <c r="AT534" i="41" s="1"/>
  <c r="AT535" i="41" s="1"/>
  <c r="AT536" i="41" s="1"/>
  <c r="AT537" i="41" s="1"/>
  <c r="AT538" i="41" s="1"/>
  <c r="AT539" i="41" s="1"/>
  <c r="AT540" i="41" s="1"/>
  <c r="AT541" i="41" s="1"/>
  <c r="AT542" i="41" s="1"/>
  <c r="AT543" i="41" s="1"/>
  <c r="AT544" i="41" s="1"/>
  <c r="AT545" i="41" s="1"/>
  <c r="AT546" i="41" s="1"/>
  <c r="AT547" i="41" s="1"/>
  <c r="AT548" i="41" s="1"/>
  <c r="AT549" i="41" s="1"/>
  <c r="AT550" i="41" s="1"/>
  <c r="AT551" i="41" s="1"/>
  <c r="AT552" i="41" s="1"/>
  <c r="AT553" i="41" s="1"/>
  <c r="AT554" i="41" s="1"/>
  <c r="AT555" i="41" s="1"/>
  <c r="AT556" i="41" s="1"/>
  <c r="AT557" i="41" s="1"/>
  <c r="AT558" i="41" s="1"/>
  <c r="AT559" i="41" s="1"/>
  <c r="AT560" i="41" s="1"/>
  <c r="AT561" i="41" s="1"/>
  <c r="AT562" i="41" s="1"/>
  <c r="AT563" i="41" s="1"/>
  <c r="AT564" i="41" s="1"/>
  <c r="AT565" i="41" s="1"/>
  <c r="AT566" i="41" s="1"/>
  <c r="AT567" i="41" s="1"/>
  <c r="AT568" i="41" s="1"/>
  <c r="AT569" i="41" s="1"/>
  <c r="AT570" i="41" s="1"/>
  <c r="AT571" i="41" s="1"/>
  <c r="AT572" i="41" s="1"/>
  <c r="AT573" i="41" s="1"/>
  <c r="AT574" i="41" s="1"/>
  <c r="AT575" i="41" s="1"/>
  <c r="AT576" i="41" s="1"/>
  <c r="AT577" i="41" s="1"/>
  <c r="AT578" i="41" s="1"/>
  <c r="AT579" i="41" s="1"/>
  <c r="AT580" i="41" s="1"/>
  <c r="AT581" i="41" s="1"/>
  <c r="AT582" i="41" s="1"/>
  <c r="AT583" i="41" s="1"/>
  <c r="AT584" i="41" s="1"/>
  <c r="AT585" i="41" s="1"/>
  <c r="AT586" i="41" s="1"/>
  <c r="AT587" i="41" s="1"/>
  <c r="AT588" i="41" s="1"/>
  <c r="AT589" i="41" s="1"/>
  <c r="AT590" i="41" s="1"/>
  <c r="AT591" i="41" s="1"/>
  <c r="AT592" i="41" s="1"/>
  <c r="AT593" i="41" s="1"/>
  <c r="AT594" i="41" s="1"/>
  <c r="AT595" i="41" s="1"/>
  <c r="AT596" i="41" s="1"/>
  <c r="AT597" i="41" s="1"/>
  <c r="AT598" i="41" s="1"/>
  <c r="AT599" i="41" s="1"/>
  <c r="AT600" i="41" s="1"/>
  <c r="AT601" i="41" s="1"/>
  <c r="AT602" i="41" s="1"/>
  <c r="AT603" i="41" s="1"/>
  <c r="AT604" i="41" s="1"/>
  <c r="AT605" i="41" s="1"/>
  <c r="AT606" i="41" s="1"/>
  <c r="AT607" i="41" s="1"/>
  <c r="AT608" i="41" s="1"/>
  <c r="AT609" i="41" s="1"/>
  <c r="AT610" i="41" s="1"/>
  <c r="AT611" i="41" s="1"/>
  <c r="AT612" i="41" s="1"/>
  <c r="AT613" i="41" s="1"/>
  <c r="AT614" i="41" s="1"/>
  <c r="AT615" i="41" s="1"/>
  <c r="AT616" i="41" s="1"/>
  <c r="AT617" i="41" s="1"/>
  <c r="AT618" i="41" s="1"/>
  <c r="AT619" i="41" s="1"/>
  <c r="AT620" i="41" s="1"/>
  <c r="AT621" i="41" s="1"/>
  <c r="AT622" i="41" s="1"/>
  <c r="AT623" i="41" s="1"/>
  <c r="AT624" i="41" s="1"/>
  <c r="AT625" i="41" s="1"/>
  <c r="AT626" i="41" s="1"/>
  <c r="AT627" i="41" s="1"/>
  <c r="AT628" i="41" s="1"/>
  <c r="AT629" i="41" s="1"/>
  <c r="AT630" i="41" s="1"/>
  <c r="AT631" i="41" s="1"/>
  <c r="AT632" i="41" s="1"/>
  <c r="AT633" i="41" s="1"/>
  <c r="AT634" i="41" s="1"/>
  <c r="AT635" i="41" s="1"/>
  <c r="AT636" i="41" s="1"/>
  <c r="AT637" i="41" s="1"/>
  <c r="AT638" i="41" s="1"/>
  <c r="AT639" i="41" s="1"/>
  <c r="AT640" i="41" s="1"/>
  <c r="AT641" i="41" s="1"/>
  <c r="AT642" i="41" s="1"/>
  <c r="AT643" i="41" s="1"/>
  <c r="AT644" i="41" s="1"/>
  <c r="AT645" i="41" s="1"/>
  <c r="AT646" i="41" s="1"/>
  <c r="AT647" i="41" s="1"/>
  <c r="AT648" i="41" s="1"/>
  <c r="AT649" i="41" s="1"/>
  <c r="AT650" i="41" s="1"/>
  <c r="AT651" i="41" s="1"/>
  <c r="AT652" i="41" s="1"/>
  <c r="AT653" i="41" s="1"/>
  <c r="AT654" i="41" s="1"/>
  <c r="AT655" i="41" s="1"/>
  <c r="AT656" i="41" s="1"/>
  <c r="AT657" i="41" s="1"/>
  <c r="AT658" i="41" s="1"/>
  <c r="AT659" i="41" s="1"/>
  <c r="AT660" i="41" s="1"/>
  <c r="AT661" i="41" s="1"/>
  <c r="AT662" i="41" s="1"/>
  <c r="AT663" i="41" s="1"/>
  <c r="AT664" i="41" s="1"/>
  <c r="AT665" i="41" s="1"/>
  <c r="AT666" i="41" s="1"/>
  <c r="AT667" i="41" s="1"/>
  <c r="AT668" i="41" s="1"/>
  <c r="AT669" i="41" s="1"/>
  <c r="AT670" i="41" s="1"/>
  <c r="AT671" i="41" s="1"/>
  <c r="AT672" i="41" s="1"/>
  <c r="AT673" i="41" s="1"/>
  <c r="AT674" i="41" s="1"/>
  <c r="AT675" i="41" s="1"/>
  <c r="AT676" i="41" s="1"/>
  <c r="AT677" i="41" s="1"/>
  <c r="AT678" i="41" s="1"/>
  <c r="AT679" i="41" s="1"/>
  <c r="AT680" i="41" s="1"/>
  <c r="AT681" i="41" s="1"/>
  <c r="AT682" i="41" s="1"/>
  <c r="AT683" i="41" s="1"/>
  <c r="AT684" i="41" s="1"/>
  <c r="AT685" i="41" s="1"/>
  <c r="AT686" i="41" s="1"/>
  <c r="AT687" i="41" s="1"/>
  <c r="AT688" i="41" s="1"/>
  <c r="AT689" i="41" s="1"/>
  <c r="AT690" i="41" s="1"/>
  <c r="AT691" i="41" s="1"/>
  <c r="AT692" i="41" s="1"/>
  <c r="AT693" i="41" s="1"/>
  <c r="AT694" i="41" s="1"/>
  <c r="AT695" i="41" s="1"/>
  <c r="AT696" i="41" s="1"/>
  <c r="AT697" i="41" s="1"/>
  <c r="AT698" i="41" s="1"/>
  <c r="AT699" i="41" s="1"/>
  <c r="AT700" i="41" s="1"/>
  <c r="AT701" i="41" s="1"/>
  <c r="AT702" i="41" s="1"/>
  <c r="AT703" i="41" s="1"/>
  <c r="AT704" i="41" s="1"/>
  <c r="AT705" i="41" s="1"/>
  <c r="AT706" i="41" s="1"/>
  <c r="AT707" i="41" s="1"/>
  <c r="AT708" i="41" s="1"/>
  <c r="AT709" i="41" s="1"/>
  <c r="AT710" i="41" s="1"/>
  <c r="AT711" i="41" s="1"/>
  <c r="AT712" i="41" s="1"/>
  <c r="AT713" i="41" s="1"/>
  <c r="AT714" i="41" s="1"/>
  <c r="AT715" i="41" s="1"/>
  <c r="AT716" i="41" s="1"/>
  <c r="AT717" i="41" s="1"/>
  <c r="AT718" i="41" s="1"/>
  <c r="AT719" i="41" s="1"/>
  <c r="AT720" i="41" s="1"/>
  <c r="AT721" i="41" s="1"/>
  <c r="AT722" i="41" s="1"/>
  <c r="AT723" i="41" s="1"/>
  <c r="AT724" i="41" s="1"/>
  <c r="AT725" i="41" s="1"/>
  <c r="AT726" i="41" s="1"/>
  <c r="AT727" i="41" s="1"/>
  <c r="AT728" i="41" s="1"/>
  <c r="AT729" i="41" s="1"/>
  <c r="AT730" i="41" s="1"/>
  <c r="AT731" i="41" s="1"/>
  <c r="AT732" i="41" s="1"/>
  <c r="AT733" i="41" s="1"/>
  <c r="AT734" i="41" s="1"/>
  <c r="AT735" i="41" s="1"/>
  <c r="AT736" i="41" s="1"/>
  <c r="AT737" i="41" s="1"/>
  <c r="AT738" i="41" s="1"/>
  <c r="AT739" i="41" s="1"/>
  <c r="AT740" i="41" s="1"/>
  <c r="AT741" i="41" s="1"/>
  <c r="AT742" i="41" s="1"/>
  <c r="AT743" i="41" s="1"/>
  <c r="AT744" i="41" s="1"/>
  <c r="AT745" i="41" s="1"/>
  <c r="AT746" i="41" s="1"/>
  <c r="AT747" i="41" s="1"/>
  <c r="AT748" i="41" s="1"/>
  <c r="AT749" i="41" s="1"/>
  <c r="AT750" i="41" s="1"/>
  <c r="AT751" i="41" s="1"/>
  <c r="AT752" i="41" s="1"/>
  <c r="AT753" i="41" s="1"/>
  <c r="AT754" i="41" s="1"/>
  <c r="AT755" i="41" s="1"/>
  <c r="AT756" i="41" s="1"/>
  <c r="AT757" i="41" s="1"/>
  <c r="AT758" i="41" s="1"/>
  <c r="AT759" i="41" s="1"/>
  <c r="AT760" i="41" s="1"/>
  <c r="AT761" i="41" s="1"/>
  <c r="AT762" i="41" s="1"/>
  <c r="AT763" i="41" s="1"/>
  <c r="AT764" i="41" s="1"/>
  <c r="AT765" i="41" s="1"/>
  <c r="AT766" i="41" s="1"/>
  <c r="AT767" i="41" s="1"/>
  <c r="AT768" i="41" s="1"/>
  <c r="AT769" i="41" s="1"/>
  <c r="AT770" i="41" s="1"/>
  <c r="AT771" i="41" s="1"/>
  <c r="AT772" i="41" s="1"/>
  <c r="AT773" i="41" s="1"/>
  <c r="AT774" i="41" s="1"/>
  <c r="AT775" i="41" s="1"/>
  <c r="AT776" i="41" s="1"/>
  <c r="AT777" i="41" s="1"/>
  <c r="AT778" i="41" s="1"/>
  <c r="AT779" i="41" s="1"/>
  <c r="AT780" i="41" s="1"/>
  <c r="AT781" i="41" s="1"/>
  <c r="AT782" i="41" s="1"/>
  <c r="AT783" i="41" s="1"/>
  <c r="AT784" i="41" s="1"/>
  <c r="AT785" i="41" s="1"/>
  <c r="AT786" i="41" s="1"/>
  <c r="AT787" i="41" s="1"/>
  <c r="AT788" i="41" s="1"/>
  <c r="AT789" i="41" s="1"/>
  <c r="AT790" i="41" s="1"/>
  <c r="AT791" i="41" s="1"/>
  <c r="AT792" i="41" s="1"/>
  <c r="AT793" i="41" s="1"/>
  <c r="AT794" i="41" s="1"/>
  <c r="AT795" i="41" s="1"/>
  <c r="AT796" i="41" s="1"/>
  <c r="AT797" i="41" s="1"/>
  <c r="AT798" i="41" s="1"/>
  <c r="AT799" i="41" s="1"/>
  <c r="AT800" i="41" s="1"/>
  <c r="AT801" i="41" s="1"/>
  <c r="AT802" i="41" s="1"/>
  <c r="AT803" i="41" s="1"/>
  <c r="AT804" i="41" s="1"/>
  <c r="AT805" i="41" s="1"/>
  <c r="AT806" i="41" s="1"/>
  <c r="AT807" i="41" s="1"/>
  <c r="AT808" i="41" s="1"/>
  <c r="AT809" i="41" s="1"/>
  <c r="AT810" i="41" s="1"/>
  <c r="AT811" i="41" s="1"/>
  <c r="AT812" i="41" s="1"/>
  <c r="AT813" i="41" s="1"/>
  <c r="AT814" i="41" s="1"/>
  <c r="AT815" i="41" s="1"/>
  <c r="AT816" i="41" s="1"/>
  <c r="AT817" i="41" s="1"/>
  <c r="AT818" i="41" s="1"/>
  <c r="AT819" i="41" s="1"/>
  <c r="AT820" i="41" s="1"/>
  <c r="AT821" i="41" s="1"/>
  <c r="AT822" i="41" s="1"/>
  <c r="AT823" i="41" s="1"/>
  <c r="AT824" i="41" s="1"/>
  <c r="AT825" i="41" s="1"/>
  <c r="AT826" i="41" s="1"/>
  <c r="AT827" i="41" s="1"/>
  <c r="AT828" i="41" s="1"/>
  <c r="AT829" i="41" s="1"/>
  <c r="AT830" i="41" s="1"/>
  <c r="AT831" i="41" s="1"/>
  <c r="AT832" i="41" s="1"/>
  <c r="AT833" i="41" s="1"/>
  <c r="AT834" i="41" s="1"/>
  <c r="AT835" i="41" s="1"/>
  <c r="AT836" i="41" s="1"/>
  <c r="AT837" i="41" s="1"/>
  <c r="AT838" i="41" s="1"/>
  <c r="AT839" i="41" s="1"/>
  <c r="AT840" i="41" s="1"/>
  <c r="AT841" i="41" s="1"/>
  <c r="AT842" i="41" s="1"/>
  <c r="AT843" i="41" s="1"/>
  <c r="AT844" i="41" s="1"/>
  <c r="AT845" i="41" s="1"/>
  <c r="AT846" i="41" s="1"/>
  <c r="AT847" i="41" s="1"/>
  <c r="AT848" i="41" s="1"/>
  <c r="AT849" i="41" s="1"/>
  <c r="AT850" i="41" s="1"/>
  <c r="AT851" i="41" s="1"/>
  <c r="AT852" i="41" s="1"/>
  <c r="AT853" i="41" s="1"/>
  <c r="AT854" i="41" s="1"/>
  <c r="AT855" i="41" s="1"/>
  <c r="AT856" i="41" s="1"/>
  <c r="AT857" i="41" s="1"/>
  <c r="AT858" i="41" s="1"/>
  <c r="AT859" i="41" s="1"/>
  <c r="AT860" i="41" s="1"/>
  <c r="AT861" i="41" s="1"/>
  <c r="AT862" i="41" s="1"/>
  <c r="AT863" i="41" s="1"/>
  <c r="AT864" i="41" s="1"/>
  <c r="AT865" i="41" s="1"/>
  <c r="AT866" i="41" s="1"/>
  <c r="AT867" i="41" s="1"/>
  <c r="AT868" i="41" s="1"/>
  <c r="AT869" i="41" s="1"/>
  <c r="AT870" i="41" s="1"/>
  <c r="AT871" i="41" s="1"/>
  <c r="AT872" i="41" s="1"/>
  <c r="AT873" i="41" s="1"/>
  <c r="AT874" i="41" s="1"/>
  <c r="AT875" i="41" s="1"/>
  <c r="AT876" i="41" s="1"/>
  <c r="AT877" i="41" s="1"/>
  <c r="AT878" i="41" s="1"/>
  <c r="AT879" i="41" s="1"/>
  <c r="AT880" i="41" s="1"/>
  <c r="AT881" i="41" s="1"/>
  <c r="AT882" i="41" s="1"/>
  <c r="AT883" i="41" s="1"/>
  <c r="AT884" i="41" s="1"/>
  <c r="AT885" i="41" s="1"/>
  <c r="AT886" i="41" s="1"/>
  <c r="AT887" i="41" s="1"/>
  <c r="AT888" i="41" s="1"/>
  <c r="AT889" i="41" s="1"/>
  <c r="AT890" i="41" s="1"/>
  <c r="AT891" i="41" s="1"/>
  <c r="AT892" i="41" s="1"/>
  <c r="AT893" i="41" s="1"/>
  <c r="AT894" i="41" s="1"/>
  <c r="AT895" i="41" s="1"/>
  <c r="AT896" i="41" s="1"/>
  <c r="AT897" i="41" s="1"/>
  <c r="AT898" i="41" s="1"/>
  <c r="AT899" i="41" s="1"/>
  <c r="AT900" i="41" s="1"/>
  <c r="AT901" i="41" s="1"/>
  <c r="AT902" i="41" s="1"/>
  <c r="AT903" i="41" s="1"/>
  <c r="AT904" i="41" s="1"/>
  <c r="AT905" i="41" s="1"/>
  <c r="AT906" i="41" s="1"/>
  <c r="AT907" i="41" s="1"/>
  <c r="AT908" i="41" s="1"/>
  <c r="AT909" i="41" s="1"/>
  <c r="AT910" i="41" s="1"/>
  <c r="AT911" i="41" s="1"/>
  <c r="AT912" i="41" s="1"/>
  <c r="AT913" i="41" s="1"/>
  <c r="AT914" i="41" s="1"/>
  <c r="AT915" i="41" s="1"/>
  <c r="AT916" i="41" s="1"/>
  <c r="AT917" i="41" s="1"/>
  <c r="AT918" i="41" s="1"/>
  <c r="AT919" i="41" s="1"/>
  <c r="AT920" i="41" s="1"/>
  <c r="AT921" i="41" s="1"/>
  <c r="AT922" i="41" s="1"/>
  <c r="AT923" i="41" s="1"/>
  <c r="AT924" i="41" s="1"/>
  <c r="AT925" i="41" s="1"/>
  <c r="AT926" i="41" s="1"/>
  <c r="AT927" i="41" s="1"/>
  <c r="AT928" i="41" s="1"/>
  <c r="AT929" i="41" s="1"/>
  <c r="AT930" i="41" s="1"/>
  <c r="AT931" i="41" s="1"/>
  <c r="AT932" i="41" s="1"/>
  <c r="AT933" i="41" s="1"/>
  <c r="AT934" i="41" s="1"/>
  <c r="AT935" i="41" s="1"/>
  <c r="AT936" i="41" s="1"/>
  <c r="AT937" i="41" s="1"/>
  <c r="AT938" i="41" s="1"/>
  <c r="AT939" i="41" s="1"/>
  <c r="AT940" i="41" s="1"/>
  <c r="AT941" i="41" s="1"/>
  <c r="AT942" i="41" s="1"/>
  <c r="AT943" i="41" s="1"/>
  <c r="AT944" i="41" s="1"/>
  <c r="AT945" i="41" s="1"/>
  <c r="AT946" i="41" s="1"/>
  <c r="AT947" i="41" s="1"/>
  <c r="AT948" i="41" s="1"/>
  <c r="AT949" i="41" s="1"/>
  <c r="AT950" i="41" s="1"/>
  <c r="AT951" i="41" s="1"/>
  <c r="AT952" i="41" s="1"/>
  <c r="AT953" i="41" s="1"/>
  <c r="AT954" i="41" s="1"/>
  <c r="AT955" i="41" s="1"/>
  <c r="AT956" i="41" s="1"/>
  <c r="AT957" i="41" s="1"/>
  <c r="AT958" i="41" s="1"/>
  <c r="AT959" i="41" s="1"/>
  <c r="AT960" i="41" s="1"/>
  <c r="AT961" i="41" s="1"/>
  <c r="AT962" i="41" s="1"/>
  <c r="AT963" i="41" s="1"/>
  <c r="AT964" i="41" s="1"/>
  <c r="AT965" i="41" s="1"/>
  <c r="AT966" i="41" s="1"/>
  <c r="AT967" i="41" s="1"/>
  <c r="AT968" i="41" s="1"/>
  <c r="AT969" i="41" s="1"/>
  <c r="AT970" i="41" s="1"/>
  <c r="AT971" i="41" s="1"/>
  <c r="AT972" i="41" s="1"/>
  <c r="AT973" i="41" s="1"/>
  <c r="AT974" i="41" s="1"/>
  <c r="AT975" i="41" s="1"/>
  <c r="AT976" i="41" s="1"/>
  <c r="AT977" i="41" s="1"/>
  <c r="AT978" i="41" s="1"/>
  <c r="AT979" i="41" s="1"/>
  <c r="AT980" i="41" s="1"/>
  <c r="AT981" i="41" s="1"/>
  <c r="AT982" i="41" s="1"/>
  <c r="AT983" i="41" s="1"/>
  <c r="AT984" i="41" s="1"/>
  <c r="AT985" i="41" s="1"/>
  <c r="AT986" i="41" s="1"/>
  <c r="AT987" i="41" s="1"/>
  <c r="AT988" i="41" s="1"/>
  <c r="AT989" i="41" s="1"/>
  <c r="AT990" i="41" s="1"/>
  <c r="AT991" i="41" s="1"/>
  <c r="AT992" i="41" s="1"/>
  <c r="AT993" i="41" s="1"/>
  <c r="AT994" i="41" s="1"/>
  <c r="AT995" i="41" s="1"/>
  <c r="AT996" i="41" s="1"/>
  <c r="AT997" i="41" s="1"/>
  <c r="AT998" i="41" s="1"/>
  <c r="AT999" i="41" s="1"/>
  <c r="AT1000" i="41" s="1"/>
  <c r="AT1001" i="41" s="1"/>
  <c r="AT1002" i="41" s="1"/>
  <c r="AT1003" i="41" s="1"/>
  <c r="AT1004" i="41" s="1"/>
  <c r="AT1005" i="41" s="1"/>
  <c r="AT1006" i="41" s="1"/>
  <c r="AT1007" i="41" s="1"/>
  <c r="AT1008" i="41" s="1"/>
  <c r="AT1009" i="41" s="1"/>
  <c r="AT1010" i="41" s="1"/>
  <c r="AT1011" i="41" s="1"/>
  <c r="AT1012" i="41" s="1"/>
  <c r="AT1013" i="41" s="1"/>
  <c r="AT1014" i="41" s="1"/>
  <c r="AT1015" i="41" s="1"/>
  <c r="AT1016" i="41" s="1"/>
  <c r="AT1017" i="41" s="1"/>
  <c r="AT1018" i="41" s="1"/>
  <c r="AT1019" i="41" s="1"/>
  <c r="AT1020" i="41" s="1"/>
  <c r="AT1021" i="41" s="1"/>
  <c r="AT1022" i="41" s="1"/>
  <c r="AT1023" i="41" s="1"/>
  <c r="AT1024" i="41" s="1"/>
  <c r="AT1025" i="41" s="1"/>
  <c r="AT1026" i="41" s="1"/>
  <c r="AT1027" i="41" s="1"/>
  <c r="AT1028" i="41" s="1"/>
  <c r="AT1029" i="41" s="1"/>
  <c r="AT1030" i="41" s="1"/>
  <c r="AT1031" i="41" s="1"/>
  <c r="AT1032" i="41" s="1"/>
  <c r="AT1033" i="41" s="1"/>
  <c r="AT1034" i="41" s="1"/>
  <c r="AT1035" i="41" s="1"/>
  <c r="AT1036" i="41" s="1"/>
  <c r="AT1037" i="41" s="1"/>
  <c r="AT1038" i="41" s="1"/>
  <c r="AT1039" i="41" s="1"/>
  <c r="AT1040" i="41" s="1"/>
  <c r="AT1041" i="41" s="1"/>
  <c r="AT1042" i="41" s="1"/>
  <c r="AT1043" i="41" s="1"/>
  <c r="AT1044" i="41" s="1"/>
  <c r="AT1045" i="41" s="1"/>
  <c r="AT1046" i="41" s="1"/>
  <c r="AT1047" i="41" s="1"/>
  <c r="AT1048" i="41" s="1"/>
  <c r="AT1049" i="41" s="1"/>
  <c r="AT1050" i="41" s="1"/>
  <c r="AT1051" i="41" s="1"/>
  <c r="AT1052" i="41" s="1"/>
  <c r="AT1053" i="41" s="1"/>
  <c r="AT1054" i="41" s="1"/>
  <c r="AT1055" i="41" s="1"/>
  <c r="AT1056" i="41" s="1"/>
  <c r="AT1057" i="41" s="1"/>
  <c r="AT1058" i="41" s="1"/>
  <c r="AT1059" i="41" s="1"/>
  <c r="AT1060" i="41" s="1"/>
  <c r="AT1061" i="41" s="1"/>
  <c r="AT1062" i="41" s="1"/>
  <c r="AT1063" i="41" s="1"/>
  <c r="AT1064" i="41" s="1"/>
  <c r="AT1065" i="41" s="1"/>
  <c r="AT1066" i="41" s="1"/>
  <c r="AT1067" i="41" s="1"/>
  <c r="AT1068" i="41" s="1"/>
  <c r="AT1069" i="41" s="1"/>
  <c r="AT1070" i="41" s="1"/>
  <c r="AT1071" i="41" s="1"/>
  <c r="AT1072" i="41" s="1"/>
  <c r="AT1073" i="41" s="1"/>
  <c r="AT1074" i="41" s="1"/>
  <c r="AT1075" i="41" s="1"/>
  <c r="AT1076" i="41" s="1"/>
  <c r="AT1077" i="41" s="1"/>
  <c r="AT1078" i="41" s="1"/>
  <c r="AT1079" i="41" s="1"/>
  <c r="AT1080" i="41" s="1"/>
  <c r="AT1081" i="41" s="1"/>
  <c r="AT1082" i="41" s="1"/>
  <c r="AT1083" i="41" s="1"/>
  <c r="AT1084" i="41" s="1"/>
  <c r="AT1085" i="41" s="1"/>
  <c r="AT1086" i="41" s="1"/>
  <c r="AT1087" i="41" s="1"/>
  <c r="AT1088" i="41" s="1"/>
  <c r="AT1089" i="41" s="1"/>
  <c r="AT1090" i="41" s="1"/>
  <c r="AT1091" i="41" s="1"/>
  <c r="AT1092" i="41" s="1"/>
  <c r="AT1093" i="41" s="1"/>
  <c r="AT1094" i="41" s="1"/>
  <c r="AT1095" i="41" s="1"/>
  <c r="AT1096" i="41" s="1"/>
  <c r="AT1097" i="41" s="1"/>
  <c r="AT1098" i="41" s="1"/>
  <c r="AT1099" i="41" s="1"/>
  <c r="AT1100" i="41" s="1"/>
  <c r="AT1101" i="41" s="1"/>
  <c r="AT1102" i="41" s="1"/>
  <c r="AT1103" i="41" s="1"/>
  <c r="AT1104" i="41" s="1"/>
  <c r="AT1105" i="41" s="1"/>
  <c r="AT1106" i="41" s="1"/>
  <c r="AT1107" i="41" s="1"/>
  <c r="AT1108" i="41" s="1"/>
  <c r="AT1109" i="41" s="1"/>
  <c r="AT1110" i="41" s="1"/>
  <c r="AT1111" i="41" s="1"/>
  <c r="AT1112" i="41" s="1"/>
  <c r="AT1113" i="41" s="1"/>
  <c r="AT1114" i="41" s="1"/>
  <c r="AT1115" i="41" s="1"/>
  <c r="AT1116" i="41" s="1"/>
  <c r="AT1117" i="41" s="1"/>
  <c r="AT1118" i="41" s="1"/>
  <c r="AT1119" i="41" s="1"/>
  <c r="AT1120" i="41" s="1"/>
  <c r="AT1121" i="41" s="1"/>
  <c r="AT1122" i="41" s="1"/>
  <c r="AT1123" i="41" s="1"/>
  <c r="AT1124" i="41" s="1"/>
  <c r="AT1125" i="41" s="1"/>
  <c r="AT1126" i="41" s="1"/>
  <c r="AT1127" i="41" s="1"/>
  <c r="AT1128" i="41" s="1"/>
  <c r="AT1129" i="41" s="1"/>
  <c r="AT1130" i="41" s="1"/>
  <c r="AT1131" i="41" s="1"/>
  <c r="AT1132" i="41" s="1"/>
  <c r="AT1133" i="41" s="1"/>
  <c r="AT1134" i="41" s="1"/>
  <c r="AT1135" i="41" s="1"/>
  <c r="AT1136" i="41" s="1"/>
  <c r="AT1137" i="41" s="1"/>
  <c r="AT1138" i="41" s="1"/>
  <c r="AT1139" i="41" s="1"/>
  <c r="AT1140" i="41" s="1"/>
  <c r="AT1141" i="41" s="1"/>
  <c r="AT1142" i="41" s="1"/>
  <c r="AT1143" i="41" s="1"/>
  <c r="AT1144" i="41" s="1"/>
  <c r="AT1145" i="41" s="1"/>
  <c r="AT1146" i="41" s="1"/>
  <c r="AT1147" i="41" s="1"/>
  <c r="AT1148" i="41" s="1"/>
  <c r="AT1149" i="41" s="1"/>
  <c r="AT1150" i="41" s="1"/>
  <c r="AT1151" i="41" s="1"/>
  <c r="AT1152" i="41" s="1"/>
  <c r="AT1153" i="41" s="1"/>
  <c r="AT1154" i="41" s="1"/>
  <c r="AT1155" i="41" s="1"/>
  <c r="AT1156" i="41" s="1"/>
  <c r="AT1157" i="41" s="1"/>
  <c r="AT1158" i="41" s="1"/>
  <c r="AT1159" i="41" s="1"/>
  <c r="AT1160" i="41" s="1"/>
  <c r="AT1161" i="41" s="1"/>
  <c r="AT1162" i="41" s="1"/>
  <c r="AT1163" i="41" s="1"/>
  <c r="AT1164" i="41" s="1"/>
  <c r="AT1165" i="41" s="1"/>
  <c r="AT1166" i="41" s="1"/>
  <c r="AT1167" i="41" s="1"/>
  <c r="AT1168" i="41" s="1"/>
  <c r="AT1169" i="41" s="1"/>
  <c r="AT1170" i="41" s="1"/>
  <c r="AT1171" i="41" s="1"/>
  <c r="AT1172" i="41" s="1"/>
  <c r="AT1173" i="41" s="1"/>
  <c r="AT1174" i="41" s="1"/>
  <c r="AT1175" i="41" s="1"/>
  <c r="AT1176" i="41" s="1"/>
  <c r="AT1177" i="41" s="1"/>
  <c r="AT1178" i="41" s="1"/>
  <c r="AT1179" i="41" s="1"/>
  <c r="AT1180" i="41" s="1"/>
  <c r="AT1181" i="41" s="1"/>
  <c r="AT1182" i="41" s="1"/>
  <c r="AT1183" i="41" s="1"/>
  <c r="AT1184" i="41" s="1"/>
  <c r="AT1185" i="41" s="1"/>
  <c r="AT1186" i="41" s="1"/>
  <c r="AT1187" i="41" s="1"/>
  <c r="AT1188" i="41" s="1"/>
  <c r="AT1189" i="41" s="1"/>
  <c r="AT1190" i="41" s="1"/>
  <c r="AT1191" i="41" s="1"/>
  <c r="AT1192" i="41" s="1"/>
  <c r="AT1193" i="41" s="1"/>
  <c r="AT1194" i="41" s="1"/>
  <c r="AT1195" i="41" s="1"/>
  <c r="AT1196" i="41" s="1"/>
  <c r="AT1197" i="41" s="1"/>
  <c r="AT1198" i="41" s="1"/>
  <c r="AT1199" i="41" s="1"/>
  <c r="AT1200" i="41" s="1"/>
  <c r="AT1201" i="41" s="1"/>
  <c r="AT1202" i="41" s="1"/>
  <c r="AT1203" i="41" s="1"/>
  <c r="AT1204" i="41" s="1"/>
  <c r="AT1205" i="41" s="1"/>
  <c r="AT1206" i="41" s="1"/>
  <c r="AT1207" i="41" s="1"/>
  <c r="AT1208" i="41" s="1"/>
  <c r="AT1209" i="41" s="1"/>
  <c r="AT1210" i="41" s="1"/>
  <c r="AT1211" i="41" s="1"/>
  <c r="AT1212" i="41" s="1"/>
  <c r="AT1213" i="41" s="1"/>
  <c r="AT1214" i="41" s="1"/>
  <c r="AT1215" i="41" s="1"/>
  <c r="AT1216" i="41" s="1"/>
  <c r="AT1217" i="41" s="1"/>
  <c r="AT1218" i="41" s="1"/>
  <c r="AT1219" i="41" s="1"/>
  <c r="AT1220" i="41" s="1"/>
  <c r="AT1221" i="41" s="1"/>
  <c r="AT1222" i="41" s="1"/>
  <c r="AT1223" i="41" s="1"/>
  <c r="AT1224" i="41" s="1"/>
  <c r="AT1225" i="41" s="1"/>
  <c r="AT1226" i="41" s="1"/>
  <c r="AT1227" i="41" s="1"/>
  <c r="AT1228" i="41" s="1"/>
  <c r="AT1229" i="41" s="1"/>
  <c r="AT1230" i="41" s="1"/>
  <c r="AT1231" i="41" s="1"/>
  <c r="AT1232" i="41" s="1"/>
  <c r="AT1233" i="41" s="1"/>
  <c r="AT1234" i="41" s="1"/>
  <c r="AT1235" i="41" s="1"/>
  <c r="AT1236" i="41" s="1"/>
  <c r="AT1237" i="41" s="1"/>
  <c r="AT1238" i="41" s="1"/>
  <c r="AT1239" i="41" s="1"/>
  <c r="AT1240" i="41" s="1"/>
  <c r="AT1241" i="41" s="1"/>
  <c r="AT1242" i="41" s="1"/>
  <c r="AT1243" i="41" s="1"/>
  <c r="AT1244" i="41" s="1"/>
  <c r="AT1245" i="41" s="1"/>
  <c r="AT1246" i="41" s="1"/>
  <c r="AT1247" i="41" s="1"/>
  <c r="AT1248" i="41" s="1"/>
  <c r="AT1249" i="41" s="1"/>
  <c r="AT1250" i="41" s="1"/>
  <c r="AT1251" i="41" s="1"/>
  <c r="AT1252" i="41" s="1"/>
  <c r="AT1253" i="41" s="1"/>
  <c r="AT1254" i="41" s="1"/>
  <c r="AT1255" i="41" s="1"/>
  <c r="AT1256" i="41" s="1"/>
  <c r="AT1257" i="41" s="1"/>
  <c r="AT1258" i="41" s="1"/>
  <c r="AT1259" i="41" s="1"/>
  <c r="AT1260" i="41" s="1"/>
  <c r="AT1261" i="41" s="1"/>
  <c r="AT1262" i="41" s="1"/>
  <c r="AT1263" i="41" s="1"/>
  <c r="AT1264" i="41" s="1"/>
  <c r="AT1265" i="41" s="1"/>
  <c r="AT1266" i="41" s="1"/>
  <c r="AT1267" i="41" s="1"/>
  <c r="AT1268" i="41" s="1"/>
  <c r="AT1269" i="41" s="1"/>
  <c r="AT1270" i="41" s="1"/>
  <c r="AT1271" i="41" s="1"/>
  <c r="AT1272" i="41" s="1"/>
  <c r="AT1273" i="41" s="1"/>
  <c r="AT1274" i="41" s="1"/>
  <c r="AT1275" i="41" s="1"/>
  <c r="AT1276" i="41" s="1"/>
  <c r="AT1277" i="41" s="1"/>
  <c r="AT1278" i="41" s="1"/>
  <c r="AT1279" i="41" s="1"/>
  <c r="AT1280" i="41" s="1"/>
  <c r="AT1281" i="41" s="1"/>
  <c r="AT1282" i="41" s="1"/>
  <c r="AT1283" i="41" s="1"/>
  <c r="AT1284" i="41" s="1"/>
  <c r="AT1285" i="41" s="1"/>
  <c r="AT1286" i="41" s="1"/>
  <c r="AT1287" i="41" s="1"/>
  <c r="AT1288" i="41" s="1"/>
  <c r="AT1289" i="41" s="1"/>
  <c r="AT1290" i="41" s="1"/>
  <c r="AT1291" i="41" s="1"/>
  <c r="AT1292" i="41" s="1"/>
  <c r="AT1293" i="41" s="1"/>
  <c r="AT1294" i="41" s="1"/>
  <c r="AT1295" i="41" s="1"/>
  <c r="AT1296" i="41" s="1"/>
  <c r="AT1297" i="41" s="1"/>
  <c r="AT1298" i="41" s="1"/>
  <c r="AT1299" i="41" s="1"/>
  <c r="AT1300" i="41" s="1"/>
  <c r="AT1301" i="41" s="1"/>
  <c r="AT1302" i="41" s="1"/>
  <c r="AT1303" i="41" s="1"/>
  <c r="AT1304" i="41" s="1"/>
  <c r="AT1305" i="41" s="1"/>
  <c r="AT1306" i="41" s="1"/>
  <c r="AT1307" i="41" s="1"/>
  <c r="AT1308" i="41" s="1"/>
  <c r="AT1309" i="41" s="1"/>
  <c r="AT1310" i="41" s="1"/>
  <c r="AT1311" i="41" s="1"/>
  <c r="AT1312" i="41" s="1"/>
  <c r="AT1313" i="41" s="1"/>
  <c r="AT1314" i="41" s="1"/>
  <c r="AT1315" i="41" s="1"/>
  <c r="AT1316" i="41" s="1"/>
  <c r="AT1317" i="41" s="1"/>
  <c r="AT1318" i="41" s="1"/>
  <c r="AT1319" i="41" s="1"/>
  <c r="AT1320" i="41" s="1"/>
  <c r="AT1321" i="41" s="1"/>
  <c r="AT1322" i="41" s="1"/>
  <c r="AT1323" i="41" s="1"/>
  <c r="AT1324" i="41" s="1"/>
  <c r="AT1325" i="41" s="1"/>
  <c r="AT1326" i="41" s="1"/>
  <c r="AT1327" i="41" s="1"/>
  <c r="AT1328" i="41" s="1"/>
  <c r="AT1329" i="41" s="1"/>
  <c r="AT1330" i="41" s="1"/>
  <c r="AT1331" i="41" s="1"/>
  <c r="AT1332" i="41" s="1"/>
  <c r="AT1333" i="41" s="1"/>
  <c r="AT1334" i="41" s="1"/>
  <c r="AT1335" i="41" s="1"/>
  <c r="AT1336" i="41" s="1"/>
  <c r="AT1337" i="41" s="1"/>
  <c r="AT1338" i="41" s="1"/>
  <c r="AT1339" i="41" s="1"/>
  <c r="AT1340" i="41" s="1"/>
  <c r="AT1341" i="41" s="1"/>
  <c r="AT1342" i="41" s="1"/>
  <c r="AT1343" i="41" s="1"/>
  <c r="AT1344" i="41" s="1"/>
  <c r="AT1345" i="41" s="1"/>
  <c r="AT1346" i="41" s="1"/>
  <c r="AT1347" i="41" s="1"/>
  <c r="AT1348" i="41" s="1"/>
  <c r="AT1349" i="41" s="1"/>
  <c r="AT1350" i="41" s="1"/>
  <c r="AT1351" i="41" s="1"/>
  <c r="AT1352" i="41" s="1"/>
  <c r="AT1353" i="41" s="1"/>
  <c r="AT1354" i="41" s="1"/>
  <c r="AT1355" i="41" s="1"/>
  <c r="AT1356" i="41" s="1"/>
  <c r="AT1357" i="41" s="1"/>
  <c r="AT1358" i="41" s="1"/>
  <c r="AT1359" i="41" s="1"/>
  <c r="AT1360" i="41" s="1"/>
  <c r="AT1361" i="41" s="1"/>
  <c r="AT1362" i="41" s="1"/>
  <c r="AT1363" i="41" s="1"/>
  <c r="AT1364" i="41" s="1"/>
  <c r="AT1365" i="41" s="1"/>
  <c r="AT1366" i="41" s="1"/>
  <c r="AT1367" i="41" s="1"/>
  <c r="AT1368" i="41" s="1"/>
  <c r="AT1369" i="41" s="1"/>
  <c r="AT1370" i="41" s="1"/>
  <c r="AT1371" i="41" s="1"/>
  <c r="AT1372" i="41" s="1"/>
  <c r="AT1373" i="41" s="1"/>
  <c r="AT1374" i="41" s="1"/>
  <c r="AT1375" i="41" s="1"/>
  <c r="AT1376" i="41" s="1"/>
  <c r="AT1377" i="41" s="1"/>
  <c r="AT1378" i="41" s="1"/>
  <c r="AT1379" i="41" s="1"/>
  <c r="AT1380" i="41" s="1"/>
  <c r="AT1381" i="41" s="1"/>
  <c r="AT1382" i="41" s="1"/>
  <c r="AT1383" i="41" s="1"/>
  <c r="AT1384" i="41" s="1"/>
  <c r="AT1385" i="41" s="1"/>
  <c r="AT1386" i="41" s="1"/>
  <c r="AT1387" i="41" s="1"/>
  <c r="AT1388" i="41" s="1"/>
  <c r="AT1389" i="41" s="1"/>
  <c r="AT1390" i="41" s="1"/>
  <c r="AT1391" i="41" s="1"/>
  <c r="AT1392" i="41" s="1"/>
  <c r="AT1393" i="41" s="1"/>
  <c r="AT1394" i="41" s="1"/>
  <c r="AT1395" i="41" s="1"/>
  <c r="AT1396" i="41" s="1"/>
  <c r="AT1397" i="41" s="1"/>
  <c r="AT1398" i="41" s="1"/>
  <c r="AT1399" i="41" s="1"/>
  <c r="AT1400" i="41" s="1"/>
  <c r="AT1401" i="41" s="1"/>
  <c r="AT1402" i="41" s="1"/>
  <c r="AT1403" i="41" s="1"/>
  <c r="AT1404" i="41" s="1"/>
  <c r="AT1405" i="41" s="1"/>
  <c r="AT1406" i="41" s="1"/>
  <c r="AT1407" i="41" s="1"/>
  <c r="AT1408" i="41" s="1"/>
  <c r="AT1409" i="41" s="1"/>
  <c r="AT1410" i="41" s="1"/>
  <c r="AT1411" i="41" s="1"/>
  <c r="AT1412" i="41" s="1"/>
  <c r="AT1413" i="41" s="1"/>
  <c r="AT1414" i="41" s="1"/>
  <c r="AT1415" i="41" s="1"/>
  <c r="AT1416" i="41" s="1"/>
  <c r="AT1417" i="41" s="1"/>
  <c r="AT1418" i="41" s="1"/>
  <c r="AT1419" i="41" s="1"/>
  <c r="AT1420" i="41" s="1"/>
  <c r="AT1421" i="41" s="1"/>
  <c r="AT1422" i="41" s="1"/>
  <c r="AT1423" i="41" s="1"/>
  <c r="AT1424" i="41" s="1"/>
  <c r="AT1425" i="41" s="1"/>
  <c r="AT1426" i="41" s="1"/>
  <c r="AT1427" i="41" s="1"/>
  <c r="AT1428" i="41" s="1"/>
  <c r="AT1429" i="41" s="1"/>
  <c r="AT1430" i="41" s="1"/>
  <c r="AT1431" i="41" s="1"/>
  <c r="AT1432" i="41" s="1"/>
  <c r="AT1433" i="41" s="1"/>
  <c r="AT1434" i="41" s="1"/>
  <c r="AT1435" i="41" s="1"/>
  <c r="AT1436" i="41" s="1"/>
  <c r="AT1437" i="41" s="1"/>
  <c r="AT1438" i="41" s="1"/>
  <c r="AT1439" i="41" s="1"/>
  <c r="AT1440" i="41" s="1"/>
  <c r="AT1441" i="41" s="1"/>
  <c r="AT1442" i="41" s="1"/>
  <c r="AT1443" i="41" s="1"/>
  <c r="AT1444" i="41" s="1"/>
  <c r="AT1445" i="41" s="1"/>
  <c r="AT1446" i="41" s="1"/>
  <c r="AT1447" i="41" s="1"/>
  <c r="AT1448" i="41" s="1"/>
  <c r="AT1449" i="41" s="1"/>
  <c r="AT1450" i="41" s="1"/>
  <c r="AT1451" i="41" s="1"/>
  <c r="AT1452" i="41" s="1"/>
  <c r="AT1453" i="41" s="1"/>
  <c r="AT1454" i="41" s="1"/>
  <c r="AT1455" i="41" s="1"/>
  <c r="AT1456" i="41" s="1"/>
  <c r="AT1457" i="41" s="1"/>
  <c r="AT1458" i="41" s="1"/>
  <c r="AT1459" i="41" s="1"/>
  <c r="AT1460" i="41" s="1"/>
  <c r="AT1461" i="41" s="1"/>
  <c r="AT1462" i="41" s="1"/>
  <c r="AT1463" i="41" s="1"/>
  <c r="AT1464" i="41" s="1"/>
  <c r="AT1465" i="41" s="1"/>
  <c r="AT1466" i="41" s="1"/>
  <c r="AT1467" i="41" s="1"/>
  <c r="AT1468" i="41" s="1"/>
  <c r="AT1469" i="41" s="1"/>
  <c r="AT1470" i="41" s="1"/>
  <c r="AT1471" i="41" s="1"/>
  <c r="AT1472" i="41" s="1"/>
  <c r="AT1473" i="41" s="1"/>
  <c r="AT1474" i="41" s="1"/>
  <c r="AT1475" i="41" s="1"/>
  <c r="AT1476" i="41" s="1"/>
  <c r="AT1477" i="41" s="1"/>
  <c r="AT1478" i="41" s="1"/>
  <c r="AT1479" i="41" s="1"/>
  <c r="AT1480" i="41" s="1"/>
  <c r="AT1481" i="41" s="1"/>
  <c r="AT1482" i="41" s="1"/>
  <c r="AT1483" i="41" s="1"/>
  <c r="AT1484" i="41" s="1"/>
  <c r="AT1485" i="41" s="1"/>
  <c r="AT1486" i="41" s="1"/>
  <c r="AT1487" i="41" s="1"/>
  <c r="AT1488" i="41" s="1"/>
  <c r="AT1489" i="41" s="1"/>
  <c r="AT1490" i="41" s="1"/>
  <c r="AT1491" i="41" s="1"/>
  <c r="AT1492" i="41" s="1"/>
  <c r="AT1493" i="41" s="1"/>
  <c r="AT1494" i="41" s="1"/>
  <c r="AT1495" i="41" s="1"/>
  <c r="AT1496" i="41" s="1"/>
  <c r="AT1497" i="41" s="1"/>
  <c r="AT1498" i="41" s="1"/>
  <c r="AT1499" i="41" s="1"/>
  <c r="AT1500" i="41" s="1"/>
  <c r="AT1501" i="41" s="1"/>
  <c r="AT1502" i="41" s="1"/>
  <c r="AT1503" i="41" s="1"/>
  <c r="AT1504" i="41" s="1"/>
  <c r="AT1505" i="41" s="1"/>
  <c r="AT1506" i="41" s="1"/>
  <c r="AT1507" i="41" s="1"/>
  <c r="AT1508" i="41" s="1"/>
  <c r="AT1509" i="41" s="1"/>
  <c r="AT1510" i="41" s="1"/>
  <c r="AT1511" i="41" s="1"/>
  <c r="AT1512" i="41" s="1"/>
  <c r="AT1513" i="41" s="1"/>
  <c r="AT1514" i="41" s="1"/>
  <c r="AT1515" i="41" s="1"/>
  <c r="AT1516" i="41" s="1"/>
  <c r="AT1517" i="41" s="1"/>
  <c r="AT1518" i="41" s="1"/>
  <c r="AT1519" i="41" s="1"/>
  <c r="AT1520" i="41" s="1"/>
  <c r="AT1521" i="41" s="1"/>
  <c r="AT1522" i="41" s="1"/>
  <c r="AT1523" i="41" s="1"/>
  <c r="AT1524" i="41" s="1"/>
  <c r="AT1525" i="41" s="1"/>
  <c r="AT1526" i="41" s="1"/>
  <c r="AT1527" i="41" s="1"/>
  <c r="AT1528" i="41" s="1"/>
  <c r="AT1529" i="41" s="1"/>
  <c r="AT1530" i="41" s="1"/>
  <c r="AT1531" i="41" s="1"/>
  <c r="AT1532" i="41" s="1"/>
  <c r="AT1533" i="41" s="1"/>
  <c r="AT1534" i="41" s="1"/>
  <c r="AT1535" i="41" s="1"/>
  <c r="AT1536" i="41" s="1"/>
  <c r="AT1537" i="41" s="1"/>
  <c r="AT1538" i="41" s="1"/>
  <c r="AT1539" i="41" s="1"/>
  <c r="AT1540" i="41" s="1"/>
  <c r="AT1541" i="41" s="1"/>
  <c r="AT1542" i="41" s="1"/>
  <c r="AT1543" i="41" s="1"/>
  <c r="AT1544" i="41" s="1"/>
  <c r="AT1545" i="41" s="1"/>
  <c r="AT1546" i="41" s="1"/>
  <c r="AT1547" i="41" s="1"/>
  <c r="AT1548" i="41" s="1"/>
  <c r="AT1549" i="41" s="1"/>
  <c r="AT1550" i="41" s="1"/>
  <c r="AT1551" i="41" s="1"/>
  <c r="AT1552" i="41" s="1"/>
  <c r="AT1553" i="41" s="1"/>
  <c r="AT1554" i="41" s="1"/>
  <c r="AT1555" i="41" s="1"/>
  <c r="AT1556" i="41" s="1"/>
  <c r="AT1557" i="41" s="1"/>
  <c r="AT1558" i="41" s="1"/>
  <c r="AT1559" i="41" s="1"/>
  <c r="AT1560" i="41" s="1"/>
  <c r="AT1561" i="41" s="1"/>
  <c r="AT1562" i="41" s="1"/>
  <c r="AT1563" i="41" s="1"/>
  <c r="AT1564" i="41" s="1"/>
  <c r="AT1565" i="41" s="1"/>
  <c r="AT1566" i="41" s="1"/>
  <c r="AT1567" i="41" s="1"/>
  <c r="AT1568" i="41" s="1"/>
  <c r="AT1569" i="41" s="1"/>
  <c r="AT1570" i="41" s="1"/>
  <c r="AT1571" i="41" s="1"/>
  <c r="AT1572" i="41" s="1"/>
  <c r="AT1573" i="41" s="1"/>
  <c r="AT1574" i="41" s="1"/>
  <c r="AT1575" i="41" s="1"/>
  <c r="AT1576" i="41" s="1"/>
  <c r="AT1577" i="41" s="1"/>
  <c r="AT1578" i="41" s="1"/>
  <c r="AT1579" i="41" s="1"/>
  <c r="AT1580" i="41" s="1"/>
  <c r="AT1581" i="41" s="1"/>
  <c r="AT1582" i="41" s="1"/>
  <c r="AT1583" i="41" s="1"/>
  <c r="AT1584" i="41" s="1"/>
  <c r="AT1585" i="41" s="1"/>
  <c r="AT1586" i="41" s="1"/>
  <c r="AT1587" i="41" s="1"/>
  <c r="AT1588" i="41" s="1"/>
  <c r="AT1589" i="41" s="1"/>
  <c r="AT1590" i="41" s="1"/>
  <c r="AT1591" i="41" s="1"/>
  <c r="AT1592" i="41" s="1"/>
  <c r="AT1593" i="41" s="1"/>
  <c r="AT1594" i="41" s="1"/>
  <c r="AT1595" i="41" s="1"/>
  <c r="AT1596" i="41" s="1"/>
  <c r="AT1597" i="41" s="1"/>
  <c r="AT1598" i="41" s="1"/>
  <c r="AT1599" i="41" s="1"/>
  <c r="AT1600" i="41" s="1"/>
  <c r="AT1601" i="41" s="1"/>
  <c r="AT1602" i="41" s="1"/>
  <c r="AT1603" i="41" s="1"/>
  <c r="AT1604" i="41" s="1"/>
  <c r="AT1605" i="41" s="1"/>
  <c r="AT1606" i="41" s="1"/>
  <c r="AT1607" i="41" s="1"/>
  <c r="AT1608" i="41" s="1"/>
  <c r="AT1609" i="41" s="1"/>
  <c r="AT1610" i="41" s="1"/>
  <c r="AT1611" i="41" s="1"/>
  <c r="AT1612" i="41" s="1"/>
  <c r="AT1613" i="41" s="1"/>
  <c r="AT1614" i="41" s="1"/>
  <c r="AT1615" i="41" s="1"/>
  <c r="AT1616" i="41" s="1"/>
  <c r="AT1617" i="41" s="1"/>
  <c r="AT1618" i="41" s="1"/>
  <c r="AT1619" i="41" s="1"/>
  <c r="AT1620" i="41" s="1"/>
  <c r="AT1621" i="41" s="1"/>
  <c r="AT1622" i="41" s="1"/>
  <c r="AT1623" i="41" s="1"/>
  <c r="AT1624" i="41" s="1"/>
  <c r="AT1625" i="41" s="1"/>
  <c r="AT1626" i="41" s="1"/>
  <c r="AT1627" i="41" s="1"/>
  <c r="AT1628" i="41" s="1"/>
  <c r="AT1629" i="41" s="1"/>
  <c r="AT1630" i="41" s="1"/>
  <c r="AT1631" i="41" s="1"/>
  <c r="AT1632" i="41" s="1"/>
  <c r="AT1633" i="41" s="1"/>
  <c r="AT1634" i="41" s="1"/>
  <c r="AT1635" i="41" s="1"/>
  <c r="AT1636" i="41" s="1"/>
  <c r="AT1637" i="41" s="1"/>
  <c r="AT1638" i="41" s="1"/>
  <c r="AT1639" i="41" s="1"/>
  <c r="AT1640" i="41" s="1"/>
  <c r="AT1641" i="41" s="1"/>
  <c r="AT1642" i="41" s="1"/>
  <c r="AT1643" i="41" s="1"/>
  <c r="AT1644" i="41" s="1"/>
  <c r="AT1645" i="41" s="1"/>
  <c r="AT1646" i="41" s="1"/>
  <c r="AT1647" i="41" s="1"/>
  <c r="AT1648" i="41" s="1"/>
  <c r="AT1649" i="41" s="1"/>
  <c r="AT1650" i="41" s="1"/>
  <c r="AT1651" i="41" s="1"/>
  <c r="AT1652" i="41" s="1"/>
  <c r="AT1653" i="41" s="1"/>
  <c r="AT1654" i="41" s="1"/>
  <c r="AT1655" i="41" s="1"/>
  <c r="AT1656" i="41" s="1"/>
  <c r="AT1657" i="41" s="1"/>
  <c r="AT1658" i="41" s="1"/>
  <c r="AT1659" i="41" s="1"/>
  <c r="AT1660" i="41" s="1"/>
  <c r="AT1661" i="41" s="1"/>
  <c r="AT1662" i="41" s="1"/>
  <c r="AT1663" i="41" s="1"/>
  <c r="AT1664" i="41" s="1"/>
  <c r="AT1665" i="41" s="1"/>
  <c r="AT1666" i="41" s="1"/>
  <c r="AT1667" i="41" s="1"/>
  <c r="AT1668" i="41" s="1"/>
  <c r="AT1669" i="41" s="1"/>
  <c r="AT1670" i="41" s="1"/>
  <c r="AT1671" i="41" s="1"/>
  <c r="AT1672" i="41" s="1"/>
  <c r="AT1673" i="41" s="1"/>
  <c r="AT1674" i="41" s="1"/>
  <c r="AT1675" i="41" s="1"/>
  <c r="AT1676" i="41" s="1"/>
  <c r="AT1677" i="41" s="1"/>
  <c r="AT1678" i="41" s="1"/>
  <c r="AT1679" i="41" s="1"/>
  <c r="AT1680" i="41" s="1"/>
  <c r="AT1681" i="41" s="1"/>
  <c r="AT1682" i="41" s="1"/>
  <c r="AT1683" i="41" s="1"/>
  <c r="AT1684" i="41" s="1"/>
  <c r="AT1685" i="41" s="1"/>
  <c r="AT1686" i="41" s="1"/>
  <c r="AT1687" i="41" s="1"/>
  <c r="AT1688" i="41" s="1"/>
  <c r="AT1689" i="41" s="1"/>
  <c r="AT1690" i="41" s="1"/>
  <c r="AT1691" i="41" s="1"/>
  <c r="AT1692" i="41" s="1"/>
  <c r="AP1694" i="41"/>
  <c r="AP1695" i="41" s="1"/>
  <c r="AP1696" i="41" s="1"/>
  <c r="AI1694" i="41"/>
  <c r="AH1694" i="41"/>
  <c r="AD1694" i="41"/>
  <c r="B14" i="41"/>
  <c r="C14" i="41" s="1"/>
  <c r="AT13" i="41"/>
  <c r="AS13" i="41"/>
  <c r="AS14" i="41" s="1"/>
  <c r="AS15" i="41" s="1"/>
  <c r="AS16" i="41" s="1"/>
  <c r="AS17" i="41" s="1"/>
  <c r="AS18" i="41" s="1"/>
  <c r="AS19" i="41" s="1"/>
  <c r="AS20" i="41" s="1"/>
  <c r="AS21" i="41" s="1"/>
  <c r="AS22" i="41" s="1"/>
  <c r="AS23" i="41" s="1"/>
  <c r="AS24" i="41" s="1"/>
  <c r="AS25" i="41" s="1"/>
  <c r="AS26" i="41" s="1"/>
  <c r="AS27" i="41" s="1"/>
  <c r="AS28" i="41" s="1"/>
  <c r="AS29" i="41" s="1"/>
  <c r="AS30" i="41" s="1"/>
  <c r="AS31" i="41" s="1"/>
  <c r="AS32" i="41" s="1"/>
  <c r="AS33" i="41" s="1"/>
  <c r="AS34" i="41" s="1"/>
  <c r="AS35" i="41" s="1"/>
  <c r="AS36" i="41" s="1"/>
  <c r="AS37" i="41" s="1"/>
  <c r="AS38" i="41" s="1"/>
  <c r="AS39" i="41" s="1"/>
  <c r="AS40" i="41" s="1"/>
  <c r="AS41" i="41" s="1"/>
  <c r="AS42" i="41" s="1"/>
  <c r="AS43" i="41" s="1"/>
  <c r="AS44" i="41" s="1"/>
  <c r="AS45" i="41" s="1"/>
  <c r="AS46" i="41" s="1"/>
  <c r="AS47" i="41" s="1"/>
  <c r="AS48" i="41" s="1"/>
  <c r="AS49" i="41" s="1"/>
  <c r="AS50" i="41" s="1"/>
  <c r="AS51" i="41" s="1"/>
  <c r="AS52" i="41" s="1"/>
  <c r="AS53" i="41" s="1"/>
  <c r="AS54" i="41" s="1"/>
  <c r="AS55" i="41" s="1"/>
  <c r="AS56" i="41" s="1"/>
  <c r="AS57" i="41" s="1"/>
  <c r="AS58" i="41" s="1"/>
  <c r="AS59" i="41" s="1"/>
  <c r="AS60" i="41" s="1"/>
  <c r="AS61" i="41" s="1"/>
  <c r="AS62" i="41" s="1"/>
  <c r="AS63" i="41" s="1"/>
  <c r="AS64" i="41" s="1"/>
  <c r="AS65" i="41" s="1"/>
  <c r="AS66" i="41" s="1"/>
  <c r="AS67" i="41" s="1"/>
  <c r="AS68" i="41" s="1"/>
  <c r="AS69" i="41" s="1"/>
  <c r="AS70" i="41" s="1"/>
  <c r="AS71" i="41" s="1"/>
  <c r="AS72" i="41" s="1"/>
  <c r="AS73" i="41" s="1"/>
  <c r="AS74" i="41" s="1"/>
  <c r="AS75" i="41" s="1"/>
  <c r="AS76" i="41" s="1"/>
  <c r="AS77" i="41" s="1"/>
  <c r="AS78" i="41" s="1"/>
  <c r="AS79" i="41" s="1"/>
  <c r="AS80" i="41" s="1"/>
  <c r="AS81" i="41" s="1"/>
  <c r="AS82" i="41" s="1"/>
  <c r="AS83" i="41" s="1"/>
  <c r="AS84" i="41" s="1"/>
  <c r="AS85" i="41" s="1"/>
  <c r="AS86" i="41" s="1"/>
  <c r="AS87" i="41" s="1"/>
  <c r="AS88" i="41" s="1"/>
  <c r="AS89" i="41" s="1"/>
  <c r="AS90" i="41" s="1"/>
  <c r="AS91" i="41" s="1"/>
  <c r="AS92" i="41" s="1"/>
  <c r="AS93" i="41" s="1"/>
  <c r="AS94" i="41" s="1"/>
  <c r="AS95" i="41" s="1"/>
  <c r="AS96" i="41" s="1"/>
  <c r="AS97" i="41" s="1"/>
  <c r="AS98" i="41" s="1"/>
  <c r="AS99" i="41" s="1"/>
  <c r="AS100" i="41" s="1"/>
  <c r="AS101" i="41" s="1"/>
  <c r="AS102" i="41" s="1"/>
  <c r="AS103" i="41" s="1"/>
  <c r="AS104" i="41" s="1"/>
  <c r="AS105" i="41" s="1"/>
  <c r="AS106" i="41" s="1"/>
  <c r="AS107" i="41" s="1"/>
  <c r="AS108" i="41" s="1"/>
  <c r="AS109" i="41" s="1"/>
  <c r="AS110" i="41" s="1"/>
  <c r="AS111" i="41" s="1"/>
  <c r="AS112" i="41" s="1"/>
  <c r="AS113" i="41" s="1"/>
  <c r="AS114" i="41" s="1"/>
  <c r="AS115" i="41" s="1"/>
  <c r="AS116" i="41" s="1"/>
  <c r="AS117" i="41" s="1"/>
  <c r="AS118" i="41" s="1"/>
  <c r="AS119" i="41" s="1"/>
  <c r="AS120" i="41" s="1"/>
  <c r="AS121" i="41" s="1"/>
  <c r="AS122" i="41" s="1"/>
  <c r="AS123" i="41" s="1"/>
  <c r="AS124" i="41" s="1"/>
  <c r="AS125" i="41" s="1"/>
  <c r="AS126" i="41" s="1"/>
  <c r="AS127" i="41" s="1"/>
  <c r="AS128" i="41" s="1"/>
  <c r="AS129" i="41" s="1"/>
  <c r="AS130" i="41" s="1"/>
  <c r="AS131" i="41" s="1"/>
  <c r="AS132" i="41" s="1"/>
  <c r="AS133" i="41" s="1"/>
  <c r="AS134" i="41" s="1"/>
  <c r="AS135" i="41" s="1"/>
  <c r="AS136" i="41" s="1"/>
  <c r="AS137" i="41" s="1"/>
  <c r="AS138" i="41" s="1"/>
  <c r="AS139" i="41" s="1"/>
  <c r="AS140" i="41" s="1"/>
  <c r="AS141" i="41" s="1"/>
  <c r="AS142" i="41" s="1"/>
  <c r="AS143" i="41" s="1"/>
  <c r="AS144" i="41" s="1"/>
  <c r="AS145" i="41" s="1"/>
  <c r="AS146" i="41" s="1"/>
  <c r="AS147" i="41" s="1"/>
  <c r="AS148" i="41" s="1"/>
  <c r="AS149" i="41" s="1"/>
  <c r="AS150" i="41" s="1"/>
  <c r="AS151" i="41" s="1"/>
  <c r="AS152" i="41" s="1"/>
  <c r="AS153" i="41" s="1"/>
  <c r="AS154" i="41" s="1"/>
  <c r="AS155" i="41" s="1"/>
  <c r="AS156" i="41" s="1"/>
  <c r="AS157" i="41" s="1"/>
  <c r="AS158" i="41" s="1"/>
  <c r="AS159" i="41" s="1"/>
  <c r="AS160" i="41" s="1"/>
  <c r="AS161" i="41" s="1"/>
  <c r="AS162" i="41" s="1"/>
  <c r="AS163" i="41" s="1"/>
  <c r="AS164" i="41" s="1"/>
  <c r="AS165" i="41" s="1"/>
  <c r="AS166" i="41" s="1"/>
  <c r="AS167" i="41" s="1"/>
  <c r="AS168" i="41" s="1"/>
  <c r="AS169" i="41" s="1"/>
  <c r="AS170" i="41" s="1"/>
  <c r="AS171" i="41" s="1"/>
  <c r="AS172" i="41" s="1"/>
  <c r="AS173" i="41" s="1"/>
  <c r="AS174" i="41" s="1"/>
  <c r="AS175" i="41" s="1"/>
  <c r="AS176" i="41" s="1"/>
  <c r="AS177" i="41" s="1"/>
  <c r="AS178" i="41" s="1"/>
  <c r="AS179" i="41" s="1"/>
  <c r="AS180" i="41" s="1"/>
  <c r="AS181" i="41" s="1"/>
  <c r="AS182" i="41" s="1"/>
  <c r="AS183" i="41" s="1"/>
  <c r="AS184" i="41" s="1"/>
  <c r="AS185" i="41" s="1"/>
  <c r="AS186" i="41" s="1"/>
  <c r="AS187" i="41" s="1"/>
  <c r="AS188" i="41" s="1"/>
  <c r="AS189" i="41" s="1"/>
  <c r="AS190" i="41" s="1"/>
  <c r="AS191" i="41" s="1"/>
  <c r="AS192" i="41" s="1"/>
  <c r="AS193" i="41" s="1"/>
  <c r="AS194" i="41" s="1"/>
  <c r="AS195" i="41" s="1"/>
  <c r="AS196" i="41" s="1"/>
  <c r="AS197" i="41" s="1"/>
  <c r="AS198" i="41" s="1"/>
  <c r="AS199" i="41" s="1"/>
  <c r="AS200" i="41" s="1"/>
  <c r="AS201" i="41" s="1"/>
  <c r="AS202" i="41" s="1"/>
  <c r="AS203" i="41" s="1"/>
  <c r="AS204" i="41" s="1"/>
  <c r="AS205" i="41" s="1"/>
  <c r="AS206" i="41" s="1"/>
  <c r="AS207" i="41" s="1"/>
  <c r="AS208" i="41" s="1"/>
  <c r="AS209" i="41" s="1"/>
  <c r="AS210" i="41" s="1"/>
  <c r="AS211" i="41" s="1"/>
  <c r="AS212" i="41" s="1"/>
  <c r="AS213" i="41" s="1"/>
  <c r="AS214" i="41" s="1"/>
  <c r="AS215" i="41" s="1"/>
  <c r="AS216" i="41" s="1"/>
  <c r="AS217" i="41" s="1"/>
  <c r="AS218" i="41" s="1"/>
  <c r="AS219" i="41" s="1"/>
  <c r="AS220" i="41" s="1"/>
  <c r="AS221" i="41" s="1"/>
  <c r="AS222" i="41" s="1"/>
  <c r="AS223" i="41" s="1"/>
  <c r="AS224" i="41" s="1"/>
  <c r="AS225" i="41" s="1"/>
  <c r="AS226" i="41" s="1"/>
  <c r="AS227" i="41" s="1"/>
  <c r="AS228" i="41" s="1"/>
  <c r="AS229" i="41" s="1"/>
  <c r="AS230" i="41" s="1"/>
  <c r="AS231" i="41" s="1"/>
  <c r="AS232" i="41" s="1"/>
  <c r="AS233" i="41" s="1"/>
  <c r="AS234" i="41" s="1"/>
  <c r="AS235" i="41" s="1"/>
  <c r="AS236" i="41" s="1"/>
  <c r="AS237" i="41" s="1"/>
  <c r="AS238" i="41" s="1"/>
  <c r="AS239" i="41" s="1"/>
  <c r="AS240" i="41" s="1"/>
  <c r="AS241" i="41" s="1"/>
  <c r="AS242" i="41" s="1"/>
  <c r="AS243" i="41" s="1"/>
  <c r="AS244" i="41" s="1"/>
  <c r="AS245" i="41" s="1"/>
  <c r="AS246" i="41" s="1"/>
  <c r="AS247" i="41" s="1"/>
  <c r="AS248" i="41" s="1"/>
  <c r="AS249" i="41" s="1"/>
  <c r="AS250" i="41" s="1"/>
  <c r="AS251" i="41" s="1"/>
  <c r="AS252" i="41" s="1"/>
  <c r="AS253" i="41" s="1"/>
  <c r="AS254" i="41" s="1"/>
  <c r="AS255" i="41" s="1"/>
  <c r="AS256" i="41" s="1"/>
  <c r="AS257" i="41" s="1"/>
  <c r="AS258" i="41" s="1"/>
  <c r="AS259" i="41" s="1"/>
  <c r="AS260" i="41" s="1"/>
  <c r="AS261" i="41" s="1"/>
  <c r="AS262" i="41" s="1"/>
  <c r="AS263" i="41" s="1"/>
  <c r="AS264" i="41" s="1"/>
  <c r="AS265" i="41" s="1"/>
  <c r="AS266" i="41" s="1"/>
  <c r="AS267" i="41" s="1"/>
  <c r="AS268" i="41" s="1"/>
  <c r="AS269" i="41" s="1"/>
  <c r="AS270" i="41" s="1"/>
  <c r="AS271" i="41" s="1"/>
  <c r="AS272" i="41" s="1"/>
  <c r="AS273" i="41" s="1"/>
  <c r="AS274" i="41" s="1"/>
  <c r="AS275" i="41" s="1"/>
  <c r="AS276" i="41" s="1"/>
  <c r="AS277" i="41" s="1"/>
  <c r="AS278" i="41" s="1"/>
  <c r="AS279" i="41" s="1"/>
  <c r="AS280" i="41" s="1"/>
  <c r="AS281" i="41" s="1"/>
  <c r="AS282" i="41" s="1"/>
  <c r="AS283" i="41" s="1"/>
  <c r="AS284" i="41" s="1"/>
  <c r="AS285" i="41" s="1"/>
  <c r="AS286" i="41" s="1"/>
  <c r="AS287" i="41" s="1"/>
  <c r="AS288" i="41" s="1"/>
  <c r="AS289" i="41" s="1"/>
  <c r="AS290" i="41" s="1"/>
  <c r="AS291" i="41" s="1"/>
  <c r="AS292" i="41" s="1"/>
  <c r="AS293" i="41" s="1"/>
  <c r="AS294" i="41" s="1"/>
  <c r="AS295" i="41" s="1"/>
  <c r="AS296" i="41" s="1"/>
  <c r="AS297" i="41" s="1"/>
  <c r="AS298" i="41" s="1"/>
  <c r="AS299" i="41" s="1"/>
  <c r="AS300" i="41" s="1"/>
  <c r="AS301" i="41" s="1"/>
  <c r="AS302" i="41" s="1"/>
  <c r="AS303" i="41" s="1"/>
  <c r="AS304" i="41" s="1"/>
  <c r="AS305" i="41" s="1"/>
  <c r="AS306" i="41" s="1"/>
  <c r="AS307" i="41" s="1"/>
  <c r="AS308" i="41" s="1"/>
  <c r="AS309" i="41" s="1"/>
  <c r="AS310" i="41" s="1"/>
  <c r="AS311" i="41" s="1"/>
  <c r="AS312" i="41" s="1"/>
  <c r="AS313" i="41" s="1"/>
  <c r="AS314" i="41" s="1"/>
  <c r="AS315" i="41" s="1"/>
  <c r="AS316" i="41" s="1"/>
  <c r="AS317" i="41" s="1"/>
  <c r="AS318" i="41" s="1"/>
  <c r="AS319" i="41" s="1"/>
  <c r="AS320" i="41" s="1"/>
  <c r="AS321" i="41" s="1"/>
  <c r="AS322" i="41" s="1"/>
  <c r="AS323" i="41" s="1"/>
  <c r="AS324" i="41" s="1"/>
  <c r="AS325" i="41" s="1"/>
  <c r="AS326" i="41" s="1"/>
  <c r="AS327" i="41" s="1"/>
  <c r="AS328" i="41" s="1"/>
  <c r="AS329" i="41" s="1"/>
  <c r="AS330" i="41" s="1"/>
  <c r="AS331" i="41" s="1"/>
  <c r="AS332" i="41" s="1"/>
  <c r="AS333" i="41" s="1"/>
  <c r="AS334" i="41" s="1"/>
  <c r="AS335" i="41" s="1"/>
  <c r="AS336" i="41" s="1"/>
  <c r="AS337" i="41" s="1"/>
  <c r="AS338" i="41" s="1"/>
  <c r="AS339" i="41" s="1"/>
  <c r="AS340" i="41" s="1"/>
  <c r="AS341" i="41" s="1"/>
  <c r="AS342" i="41" s="1"/>
  <c r="AS343" i="41" s="1"/>
  <c r="AS344" i="41" s="1"/>
  <c r="AS345" i="41" s="1"/>
  <c r="AS346" i="41" s="1"/>
  <c r="AS347" i="41" s="1"/>
  <c r="AS348" i="41" s="1"/>
  <c r="AS349" i="41" s="1"/>
  <c r="AS350" i="41" s="1"/>
  <c r="AS351" i="41" s="1"/>
  <c r="AS352" i="41" s="1"/>
  <c r="AS353" i="41" s="1"/>
  <c r="AS354" i="41" s="1"/>
  <c r="AS355" i="41" s="1"/>
  <c r="AS356" i="41" s="1"/>
  <c r="AS357" i="41" s="1"/>
  <c r="AS358" i="41" s="1"/>
  <c r="AS359" i="41" s="1"/>
  <c r="AS360" i="41" s="1"/>
  <c r="AS361" i="41" s="1"/>
  <c r="AS362" i="41" s="1"/>
  <c r="AS363" i="41" s="1"/>
  <c r="AS364" i="41" s="1"/>
  <c r="AS365" i="41" s="1"/>
  <c r="AS366" i="41" s="1"/>
  <c r="AS367" i="41" s="1"/>
  <c r="AS368" i="41" s="1"/>
  <c r="AS369" i="41" s="1"/>
  <c r="AS370" i="41" s="1"/>
  <c r="AS371" i="41" s="1"/>
  <c r="AS372" i="41" s="1"/>
  <c r="AS373" i="41" s="1"/>
  <c r="AS374" i="41" s="1"/>
  <c r="AS375" i="41" s="1"/>
  <c r="AS376" i="41" s="1"/>
  <c r="AS377" i="41" s="1"/>
  <c r="AS378" i="41" s="1"/>
  <c r="AS379" i="41" s="1"/>
  <c r="AS380" i="41" s="1"/>
  <c r="AS381" i="41" s="1"/>
  <c r="AS382" i="41" s="1"/>
  <c r="AS383" i="41" s="1"/>
  <c r="AS384" i="41" s="1"/>
  <c r="AS385" i="41" s="1"/>
  <c r="AS386" i="41" s="1"/>
  <c r="AS387" i="41" s="1"/>
  <c r="AS388" i="41" s="1"/>
  <c r="AS389" i="41" s="1"/>
  <c r="AS390" i="41" s="1"/>
  <c r="AS391" i="41" s="1"/>
  <c r="AS392" i="41" s="1"/>
  <c r="AS393" i="41" s="1"/>
  <c r="AS394" i="41" s="1"/>
  <c r="AS395" i="41" s="1"/>
  <c r="AS396" i="41" s="1"/>
  <c r="AS397" i="41" s="1"/>
  <c r="AS398" i="41" s="1"/>
  <c r="AS399" i="41" s="1"/>
  <c r="AS400" i="41" s="1"/>
  <c r="AS401" i="41" s="1"/>
  <c r="AS402" i="41" s="1"/>
  <c r="AS403" i="41" s="1"/>
  <c r="AS404" i="41" s="1"/>
  <c r="AS405" i="41" s="1"/>
  <c r="AS406" i="41" s="1"/>
  <c r="AS407" i="41" s="1"/>
  <c r="AS408" i="41" s="1"/>
  <c r="AS409" i="41" s="1"/>
  <c r="AS410" i="41" s="1"/>
  <c r="AS411" i="41" s="1"/>
  <c r="AS412" i="41" s="1"/>
  <c r="AS413" i="41" s="1"/>
  <c r="AS414" i="41" s="1"/>
  <c r="AS415" i="41" s="1"/>
  <c r="AS416" i="41" s="1"/>
  <c r="AS417" i="41" s="1"/>
  <c r="AS418" i="41" s="1"/>
  <c r="AS419" i="41" s="1"/>
  <c r="AS420" i="41" s="1"/>
  <c r="AS421" i="41" s="1"/>
  <c r="AS422" i="41" s="1"/>
  <c r="AS423" i="41" s="1"/>
  <c r="AS424" i="41" s="1"/>
  <c r="AS425" i="41" s="1"/>
  <c r="AS426" i="41" s="1"/>
  <c r="AS427" i="41" s="1"/>
  <c r="AS428" i="41" s="1"/>
  <c r="AS429" i="41" s="1"/>
  <c r="AS430" i="41" s="1"/>
  <c r="AS431" i="41" s="1"/>
  <c r="AS432" i="41" s="1"/>
  <c r="AS433" i="41" s="1"/>
  <c r="AS434" i="41" s="1"/>
  <c r="AS435" i="41" s="1"/>
  <c r="AS436" i="41" s="1"/>
  <c r="AS437" i="41" s="1"/>
  <c r="AS438" i="41" s="1"/>
  <c r="AS439" i="41" s="1"/>
  <c r="AS440" i="41" s="1"/>
  <c r="AS441" i="41" s="1"/>
  <c r="AS442" i="41" s="1"/>
  <c r="AS443" i="41" s="1"/>
  <c r="AS444" i="41" s="1"/>
  <c r="AS445" i="41" s="1"/>
  <c r="AS446" i="41" s="1"/>
  <c r="AS447" i="41" s="1"/>
  <c r="AS448" i="41" s="1"/>
  <c r="AS449" i="41" s="1"/>
  <c r="AS450" i="41" s="1"/>
  <c r="AS451" i="41" s="1"/>
  <c r="AS452" i="41" s="1"/>
  <c r="AS453" i="41" s="1"/>
  <c r="AS454" i="41" s="1"/>
  <c r="AS455" i="41" s="1"/>
  <c r="AS456" i="41" s="1"/>
  <c r="AS457" i="41" s="1"/>
  <c r="AS458" i="41" s="1"/>
  <c r="AS459" i="41" s="1"/>
  <c r="AS460" i="41" s="1"/>
  <c r="AS461" i="41" s="1"/>
  <c r="AS462" i="41" s="1"/>
  <c r="AS463" i="41" s="1"/>
  <c r="AS464" i="41" s="1"/>
  <c r="AS465" i="41" s="1"/>
  <c r="AS466" i="41" s="1"/>
  <c r="AS467" i="41" s="1"/>
  <c r="AS468" i="41" s="1"/>
  <c r="AS469" i="41" s="1"/>
  <c r="AS470" i="41" s="1"/>
  <c r="AS471" i="41" s="1"/>
  <c r="AS472" i="41" s="1"/>
  <c r="AS473" i="41" s="1"/>
  <c r="AS474" i="41" s="1"/>
  <c r="AS475" i="41" s="1"/>
  <c r="AS476" i="41" s="1"/>
  <c r="AS477" i="41" s="1"/>
  <c r="AS478" i="41" s="1"/>
  <c r="AS479" i="41" s="1"/>
  <c r="AS480" i="41" s="1"/>
  <c r="AS481" i="41" s="1"/>
  <c r="AS482" i="41" s="1"/>
  <c r="AS483" i="41" s="1"/>
  <c r="AS484" i="41" s="1"/>
  <c r="AS485" i="41" s="1"/>
  <c r="AS486" i="41" s="1"/>
  <c r="AS487" i="41" s="1"/>
  <c r="AS488" i="41" s="1"/>
  <c r="AS489" i="41" s="1"/>
  <c r="AS490" i="41" s="1"/>
  <c r="AS491" i="41" s="1"/>
  <c r="AS492" i="41" s="1"/>
  <c r="AS493" i="41" s="1"/>
  <c r="AS494" i="41" s="1"/>
  <c r="AS495" i="41" s="1"/>
  <c r="AS496" i="41" s="1"/>
  <c r="AS497" i="41" s="1"/>
  <c r="AS498" i="41" s="1"/>
  <c r="AS499" i="41" s="1"/>
  <c r="AS500" i="41" s="1"/>
  <c r="AS501" i="41" s="1"/>
  <c r="AS502" i="41" s="1"/>
  <c r="AS503" i="41" s="1"/>
  <c r="AS504" i="41" s="1"/>
  <c r="AS505" i="41" s="1"/>
  <c r="AS506" i="41" s="1"/>
  <c r="AS507" i="41" s="1"/>
  <c r="AS508" i="41" s="1"/>
  <c r="AS509" i="41" s="1"/>
  <c r="AS510" i="41" s="1"/>
  <c r="AS511" i="41" s="1"/>
  <c r="AS512" i="41" s="1"/>
  <c r="AS513" i="41" s="1"/>
  <c r="AS514" i="41" s="1"/>
  <c r="AS515" i="41" s="1"/>
  <c r="AS516" i="41" s="1"/>
  <c r="AS517" i="41" s="1"/>
  <c r="AS518" i="41" s="1"/>
  <c r="AS519" i="41" s="1"/>
  <c r="AS520" i="41" s="1"/>
  <c r="AS521" i="41" s="1"/>
  <c r="AS522" i="41" s="1"/>
  <c r="AS523" i="41" s="1"/>
  <c r="AS524" i="41" s="1"/>
  <c r="AS525" i="41" s="1"/>
  <c r="AS526" i="41" s="1"/>
  <c r="AS527" i="41" s="1"/>
  <c r="AS528" i="41" s="1"/>
  <c r="AS529" i="41" s="1"/>
  <c r="AS530" i="41" s="1"/>
  <c r="AS531" i="41" s="1"/>
  <c r="AS532" i="41" s="1"/>
  <c r="AS533" i="41" s="1"/>
  <c r="AS534" i="41" s="1"/>
  <c r="AS535" i="41" s="1"/>
  <c r="AS536" i="41" s="1"/>
  <c r="AS537" i="41" s="1"/>
  <c r="AS538" i="41" s="1"/>
  <c r="AS539" i="41" s="1"/>
  <c r="AS540" i="41" s="1"/>
  <c r="AS541" i="41" s="1"/>
  <c r="AS542" i="41" s="1"/>
  <c r="AS543" i="41" s="1"/>
  <c r="AS544" i="41" s="1"/>
  <c r="AS545" i="41" s="1"/>
  <c r="AS546" i="41" s="1"/>
  <c r="AS547" i="41" s="1"/>
  <c r="AS548" i="41" s="1"/>
  <c r="AS549" i="41" s="1"/>
  <c r="AS550" i="41" s="1"/>
  <c r="AS551" i="41" s="1"/>
  <c r="AS552" i="41" s="1"/>
  <c r="AS553" i="41" s="1"/>
  <c r="AS554" i="41" s="1"/>
  <c r="AS555" i="41" s="1"/>
  <c r="AS556" i="41" s="1"/>
  <c r="AS557" i="41" s="1"/>
  <c r="AS558" i="41" s="1"/>
  <c r="AS559" i="41" s="1"/>
  <c r="AS560" i="41" s="1"/>
  <c r="AS561" i="41" s="1"/>
  <c r="AS562" i="41" s="1"/>
  <c r="AS563" i="41" s="1"/>
  <c r="AS564" i="41" s="1"/>
  <c r="AS565" i="41" s="1"/>
  <c r="AS566" i="41" s="1"/>
  <c r="AS567" i="41" s="1"/>
  <c r="AS568" i="41" s="1"/>
  <c r="AS569" i="41" s="1"/>
  <c r="AS570" i="41" s="1"/>
  <c r="AS571" i="41" s="1"/>
  <c r="AS572" i="41" s="1"/>
  <c r="AS573" i="41" s="1"/>
  <c r="AS574" i="41" s="1"/>
  <c r="AS575" i="41" s="1"/>
  <c r="AS576" i="41" s="1"/>
  <c r="AS577" i="41" s="1"/>
  <c r="AS578" i="41" s="1"/>
  <c r="AS579" i="41" s="1"/>
  <c r="AS580" i="41" s="1"/>
  <c r="AS581" i="41" s="1"/>
  <c r="AS582" i="41" s="1"/>
  <c r="AS583" i="41" s="1"/>
  <c r="AS584" i="41" s="1"/>
  <c r="AS585" i="41" s="1"/>
  <c r="AS586" i="41" s="1"/>
  <c r="AS587" i="41" s="1"/>
  <c r="AS588" i="41" s="1"/>
  <c r="AS589" i="41" s="1"/>
  <c r="AS590" i="41" s="1"/>
  <c r="AS591" i="41" s="1"/>
  <c r="AS592" i="41" s="1"/>
  <c r="AS593" i="41" s="1"/>
  <c r="AS594" i="41" s="1"/>
  <c r="AS595" i="41" s="1"/>
  <c r="AS596" i="41" s="1"/>
  <c r="AS597" i="41" s="1"/>
  <c r="AS598" i="41" s="1"/>
  <c r="AS599" i="41" s="1"/>
  <c r="AS600" i="41" s="1"/>
  <c r="AS601" i="41" s="1"/>
  <c r="AS602" i="41" s="1"/>
  <c r="AS603" i="41" s="1"/>
  <c r="AS604" i="41" s="1"/>
  <c r="AS605" i="41" s="1"/>
  <c r="AS606" i="41" s="1"/>
  <c r="AS607" i="41" s="1"/>
  <c r="AS608" i="41" s="1"/>
  <c r="AS609" i="41" s="1"/>
  <c r="AS610" i="41" s="1"/>
  <c r="AS611" i="41" s="1"/>
  <c r="AS612" i="41" s="1"/>
  <c r="AS613" i="41" s="1"/>
  <c r="AS614" i="41" s="1"/>
  <c r="AS615" i="41" s="1"/>
  <c r="AS616" i="41" s="1"/>
  <c r="AS617" i="41" s="1"/>
  <c r="AS618" i="41" s="1"/>
  <c r="AS619" i="41" s="1"/>
  <c r="AS620" i="41" s="1"/>
  <c r="AS621" i="41" s="1"/>
  <c r="AS622" i="41" s="1"/>
  <c r="AS623" i="41" s="1"/>
  <c r="AS624" i="41" s="1"/>
  <c r="AS625" i="41" s="1"/>
  <c r="AS626" i="41" s="1"/>
  <c r="AS627" i="41" s="1"/>
  <c r="AS628" i="41" s="1"/>
  <c r="AS629" i="41" s="1"/>
  <c r="AS630" i="41" s="1"/>
  <c r="AS631" i="41" s="1"/>
  <c r="AS632" i="41" s="1"/>
  <c r="AS633" i="41" s="1"/>
  <c r="AS634" i="41" s="1"/>
  <c r="AS635" i="41" s="1"/>
  <c r="AS636" i="41" s="1"/>
  <c r="AS637" i="41" s="1"/>
  <c r="AS638" i="41" s="1"/>
  <c r="AS639" i="41" s="1"/>
  <c r="AS640" i="41" s="1"/>
  <c r="AS641" i="41" s="1"/>
  <c r="AS642" i="41" s="1"/>
  <c r="AS643" i="41" s="1"/>
  <c r="AS644" i="41" s="1"/>
  <c r="AS645" i="41" s="1"/>
  <c r="AS646" i="41" s="1"/>
  <c r="AS647" i="41" s="1"/>
  <c r="AS648" i="41" s="1"/>
  <c r="AS649" i="41" s="1"/>
  <c r="AS650" i="41" s="1"/>
  <c r="AS651" i="41" s="1"/>
  <c r="AS652" i="41" s="1"/>
  <c r="AS653" i="41" s="1"/>
  <c r="AS654" i="41" s="1"/>
  <c r="AS655" i="41" s="1"/>
  <c r="AS656" i="41" s="1"/>
  <c r="AS657" i="41" s="1"/>
  <c r="AS658" i="41" s="1"/>
  <c r="AS659" i="41" s="1"/>
  <c r="AS660" i="41" s="1"/>
  <c r="AS661" i="41" s="1"/>
  <c r="AS662" i="41" s="1"/>
  <c r="AS663" i="41" s="1"/>
  <c r="AS664" i="41" s="1"/>
  <c r="AS665" i="41" s="1"/>
  <c r="AS666" i="41" s="1"/>
  <c r="AS667" i="41" s="1"/>
  <c r="AS668" i="41" s="1"/>
  <c r="AS669" i="41" s="1"/>
  <c r="AS670" i="41" s="1"/>
  <c r="AS671" i="41" s="1"/>
  <c r="AS672" i="41" s="1"/>
  <c r="AS673" i="41" s="1"/>
  <c r="AS674" i="41" s="1"/>
  <c r="AS675" i="41" s="1"/>
  <c r="AS676" i="41" s="1"/>
  <c r="AS677" i="41" s="1"/>
  <c r="AS678" i="41" s="1"/>
  <c r="AS679" i="41" s="1"/>
  <c r="AS680" i="41" s="1"/>
  <c r="AS681" i="41" s="1"/>
  <c r="AS682" i="41" s="1"/>
  <c r="AS683" i="41" s="1"/>
  <c r="AS684" i="41" s="1"/>
  <c r="AS685" i="41" s="1"/>
  <c r="AS686" i="41" s="1"/>
  <c r="AS687" i="41" s="1"/>
  <c r="AS688" i="41" s="1"/>
  <c r="AS689" i="41" s="1"/>
  <c r="AS690" i="41" s="1"/>
  <c r="AS691" i="41" s="1"/>
  <c r="AS692" i="41" s="1"/>
  <c r="AS693" i="41" s="1"/>
  <c r="AS694" i="41" s="1"/>
  <c r="AS695" i="41" s="1"/>
  <c r="AS696" i="41" s="1"/>
  <c r="AS697" i="41" s="1"/>
  <c r="AS698" i="41" s="1"/>
  <c r="AS699" i="41" s="1"/>
  <c r="AS700" i="41" s="1"/>
  <c r="AS701" i="41" s="1"/>
  <c r="AS702" i="41" s="1"/>
  <c r="AS703" i="41" s="1"/>
  <c r="AS704" i="41" s="1"/>
  <c r="AS705" i="41" s="1"/>
  <c r="AS706" i="41" s="1"/>
  <c r="AS707" i="41" s="1"/>
  <c r="AS708" i="41" s="1"/>
  <c r="AS709" i="41" s="1"/>
  <c r="AS710" i="41" s="1"/>
  <c r="AS711" i="41" s="1"/>
  <c r="AS712" i="41" s="1"/>
  <c r="AS713" i="41" s="1"/>
  <c r="AS714" i="41" s="1"/>
  <c r="AS715" i="41" s="1"/>
  <c r="AS716" i="41" s="1"/>
  <c r="AS717" i="41" s="1"/>
  <c r="AS718" i="41" s="1"/>
  <c r="AS719" i="41" s="1"/>
  <c r="AS720" i="41" s="1"/>
  <c r="AS721" i="41" s="1"/>
  <c r="AS722" i="41" s="1"/>
  <c r="AS723" i="41" s="1"/>
  <c r="AS724" i="41" s="1"/>
  <c r="AS725" i="41" s="1"/>
  <c r="AS726" i="41" s="1"/>
  <c r="AS727" i="41" s="1"/>
  <c r="AS728" i="41" s="1"/>
  <c r="AS729" i="41" s="1"/>
  <c r="AS730" i="41" s="1"/>
  <c r="AS731" i="41" s="1"/>
  <c r="AS732" i="41" s="1"/>
  <c r="AS733" i="41" s="1"/>
  <c r="AS734" i="41" s="1"/>
  <c r="AS735" i="41" s="1"/>
  <c r="AS736" i="41" s="1"/>
  <c r="AS737" i="41" s="1"/>
  <c r="AS738" i="41" s="1"/>
  <c r="AS739" i="41" s="1"/>
  <c r="AS740" i="41" s="1"/>
  <c r="AS741" i="41" s="1"/>
  <c r="AS742" i="41" s="1"/>
  <c r="AS743" i="41" s="1"/>
  <c r="AS744" i="41" s="1"/>
  <c r="AS745" i="41" s="1"/>
  <c r="AS746" i="41" s="1"/>
  <c r="AS747" i="41" s="1"/>
  <c r="AS748" i="41" s="1"/>
  <c r="AS749" i="41" s="1"/>
  <c r="AS750" i="41" s="1"/>
  <c r="AS751" i="41" s="1"/>
  <c r="AS752" i="41" s="1"/>
  <c r="AS753" i="41" s="1"/>
  <c r="AS754" i="41" s="1"/>
  <c r="AS755" i="41" s="1"/>
  <c r="AS756" i="41" s="1"/>
  <c r="AS757" i="41" s="1"/>
  <c r="AS758" i="41" s="1"/>
  <c r="AS759" i="41" s="1"/>
  <c r="AS760" i="41" s="1"/>
  <c r="AS761" i="41" s="1"/>
  <c r="AS762" i="41" s="1"/>
  <c r="AS763" i="41" s="1"/>
  <c r="AS764" i="41" s="1"/>
  <c r="AS765" i="41" s="1"/>
  <c r="AS766" i="41" s="1"/>
  <c r="AS767" i="41" s="1"/>
  <c r="AS768" i="41" s="1"/>
  <c r="AS769" i="41" s="1"/>
  <c r="AS770" i="41" s="1"/>
  <c r="AS771" i="41" s="1"/>
  <c r="AS772" i="41" s="1"/>
  <c r="AS773" i="41" s="1"/>
  <c r="AS774" i="41" s="1"/>
  <c r="AS775" i="41" s="1"/>
  <c r="AS776" i="41" s="1"/>
  <c r="AS777" i="41" s="1"/>
  <c r="AS778" i="41" s="1"/>
  <c r="AS779" i="41" s="1"/>
  <c r="AS780" i="41" s="1"/>
  <c r="AS781" i="41" s="1"/>
  <c r="AS782" i="41" s="1"/>
  <c r="AS783" i="41" s="1"/>
  <c r="AS784" i="41" s="1"/>
  <c r="AS785" i="41" s="1"/>
  <c r="AS786" i="41" s="1"/>
  <c r="AS787" i="41" s="1"/>
  <c r="AS788" i="41" s="1"/>
  <c r="AS789" i="41" s="1"/>
  <c r="AS790" i="41" s="1"/>
  <c r="AS791" i="41" s="1"/>
  <c r="AS792" i="41" s="1"/>
  <c r="AS793" i="41" s="1"/>
  <c r="AS794" i="41" s="1"/>
  <c r="AS795" i="41" s="1"/>
  <c r="AS796" i="41" s="1"/>
  <c r="AS797" i="41" s="1"/>
  <c r="AS798" i="41" s="1"/>
  <c r="AS799" i="41" s="1"/>
  <c r="AS800" i="41" s="1"/>
  <c r="AS801" i="41" s="1"/>
  <c r="AS802" i="41" s="1"/>
  <c r="AS803" i="41" s="1"/>
  <c r="AS804" i="41" s="1"/>
  <c r="AS805" i="41" s="1"/>
  <c r="AS806" i="41" s="1"/>
  <c r="AS807" i="41" s="1"/>
  <c r="AS808" i="41" s="1"/>
  <c r="AS809" i="41" s="1"/>
  <c r="AS810" i="41" s="1"/>
  <c r="AS811" i="41" s="1"/>
  <c r="AS812" i="41" s="1"/>
  <c r="AS813" i="41" s="1"/>
  <c r="AS814" i="41" s="1"/>
  <c r="AS815" i="41" s="1"/>
  <c r="AS816" i="41" s="1"/>
  <c r="AS817" i="41" s="1"/>
  <c r="AS818" i="41" s="1"/>
  <c r="AS819" i="41" s="1"/>
  <c r="AS820" i="41" s="1"/>
  <c r="AS821" i="41" s="1"/>
  <c r="AS822" i="41" s="1"/>
  <c r="AS823" i="41" s="1"/>
  <c r="AS824" i="41" s="1"/>
  <c r="AS825" i="41" s="1"/>
  <c r="AS826" i="41" s="1"/>
  <c r="AS827" i="41" s="1"/>
  <c r="AS828" i="41" s="1"/>
  <c r="AS829" i="41" s="1"/>
  <c r="AS830" i="41" s="1"/>
  <c r="AS831" i="41" s="1"/>
  <c r="AS832" i="41" s="1"/>
  <c r="AS833" i="41" s="1"/>
  <c r="AS834" i="41" s="1"/>
  <c r="AS835" i="41" s="1"/>
  <c r="AS836" i="41" s="1"/>
  <c r="AS837" i="41" s="1"/>
  <c r="AS838" i="41" s="1"/>
  <c r="AS839" i="41" s="1"/>
  <c r="AS840" i="41" s="1"/>
  <c r="AS841" i="41" s="1"/>
  <c r="AS842" i="41" s="1"/>
  <c r="AS843" i="41" s="1"/>
  <c r="AS844" i="41" s="1"/>
  <c r="AS845" i="41" s="1"/>
  <c r="AS846" i="41" s="1"/>
  <c r="AS847" i="41" s="1"/>
  <c r="AS848" i="41" s="1"/>
  <c r="AS849" i="41" s="1"/>
  <c r="AS850" i="41" s="1"/>
  <c r="AS851" i="41" s="1"/>
  <c r="AS852" i="41" s="1"/>
  <c r="AS853" i="41" s="1"/>
  <c r="AS854" i="41" s="1"/>
  <c r="AS855" i="41" s="1"/>
  <c r="AS856" i="41" s="1"/>
  <c r="AS857" i="41" s="1"/>
  <c r="AS858" i="41" s="1"/>
  <c r="AS859" i="41" s="1"/>
  <c r="AS860" i="41" s="1"/>
  <c r="AS861" i="41" s="1"/>
  <c r="AS862" i="41" s="1"/>
  <c r="AS863" i="41" s="1"/>
  <c r="AS864" i="41" s="1"/>
  <c r="AS865" i="41" s="1"/>
  <c r="AS866" i="41" s="1"/>
  <c r="AS867" i="41" s="1"/>
  <c r="AS868" i="41" s="1"/>
  <c r="AS869" i="41" s="1"/>
  <c r="AS870" i="41" s="1"/>
  <c r="AS871" i="41" s="1"/>
  <c r="AS872" i="41" s="1"/>
  <c r="AS873" i="41" s="1"/>
  <c r="AS874" i="41" s="1"/>
  <c r="AS875" i="41" s="1"/>
  <c r="AS876" i="41" s="1"/>
  <c r="AS877" i="41" s="1"/>
  <c r="AS878" i="41" s="1"/>
  <c r="AS879" i="41" s="1"/>
  <c r="AS880" i="41" s="1"/>
  <c r="AS881" i="41" s="1"/>
  <c r="AS882" i="41" s="1"/>
  <c r="AS883" i="41" s="1"/>
  <c r="AS884" i="41" s="1"/>
  <c r="AS885" i="41" s="1"/>
  <c r="AS886" i="41" s="1"/>
  <c r="AS887" i="41" s="1"/>
  <c r="AS888" i="41" s="1"/>
  <c r="AS889" i="41" s="1"/>
  <c r="AS890" i="41" s="1"/>
  <c r="AS891" i="41" s="1"/>
  <c r="AS892" i="41" s="1"/>
  <c r="AS893" i="41" s="1"/>
  <c r="AS894" i="41" s="1"/>
  <c r="AS895" i="41" s="1"/>
  <c r="AS896" i="41" s="1"/>
  <c r="AS897" i="41" s="1"/>
  <c r="AS898" i="41" s="1"/>
  <c r="AS899" i="41" s="1"/>
  <c r="AS900" i="41" s="1"/>
  <c r="AS901" i="41" s="1"/>
  <c r="AS902" i="41" s="1"/>
  <c r="AS903" i="41" s="1"/>
  <c r="AS904" i="41" s="1"/>
  <c r="AS905" i="41" s="1"/>
  <c r="AS906" i="41" s="1"/>
  <c r="AS907" i="41" s="1"/>
  <c r="AS908" i="41" s="1"/>
  <c r="AS909" i="41" s="1"/>
  <c r="AS910" i="41" s="1"/>
  <c r="AS911" i="41" s="1"/>
  <c r="AS912" i="41" s="1"/>
  <c r="AS913" i="41" s="1"/>
  <c r="AS914" i="41" s="1"/>
  <c r="AS915" i="41" s="1"/>
  <c r="AS916" i="41" s="1"/>
  <c r="AS917" i="41" s="1"/>
  <c r="AS918" i="41" s="1"/>
  <c r="AS919" i="41" s="1"/>
  <c r="AS920" i="41" s="1"/>
  <c r="AS921" i="41" s="1"/>
  <c r="AS922" i="41" s="1"/>
  <c r="AS923" i="41" s="1"/>
  <c r="AS924" i="41" s="1"/>
  <c r="AS925" i="41" s="1"/>
  <c r="AS926" i="41" s="1"/>
  <c r="AS927" i="41" s="1"/>
  <c r="AS928" i="41" s="1"/>
  <c r="AS929" i="41" s="1"/>
  <c r="AS930" i="41" s="1"/>
  <c r="AS931" i="41" s="1"/>
  <c r="AS932" i="41" s="1"/>
  <c r="AS933" i="41" s="1"/>
  <c r="AS934" i="41" s="1"/>
  <c r="AS935" i="41" s="1"/>
  <c r="AS936" i="41" s="1"/>
  <c r="AS937" i="41" s="1"/>
  <c r="AS938" i="41" s="1"/>
  <c r="AS939" i="41" s="1"/>
  <c r="AS940" i="41" s="1"/>
  <c r="AS941" i="41" s="1"/>
  <c r="AS942" i="41" s="1"/>
  <c r="AS943" i="41" s="1"/>
  <c r="AS944" i="41" s="1"/>
  <c r="AS945" i="41" s="1"/>
  <c r="AS946" i="41" s="1"/>
  <c r="AS947" i="41" s="1"/>
  <c r="AS948" i="41" s="1"/>
  <c r="AS949" i="41" s="1"/>
  <c r="AS950" i="41" s="1"/>
  <c r="AS951" i="41" s="1"/>
  <c r="AS952" i="41" s="1"/>
  <c r="AS953" i="41" s="1"/>
  <c r="AS954" i="41" s="1"/>
  <c r="AS955" i="41" s="1"/>
  <c r="AS956" i="41" s="1"/>
  <c r="AS957" i="41" s="1"/>
  <c r="AS958" i="41" s="1"/>
  <c r="AS959" i="41" s="1"/>
  <c r="AS960" i="41" s="1"/>
  <c r="AS961" i="41" s="1"/>
  <c r="AS962" i="41" s="1"/>
  <c r="AS963" i="41" s="1"/>
  <c r="AS964" i="41" s="1"/>
  <c r="AS965" i="41" s="1"/>
  <c r="AS966" i="41" s="1"/>
  <c r="AS967" i="41" s="1"/>
  <c r="AS968" i="41" s="1"/>
  <c r="AS969" i="41" s="1"/>
  <c r="AS970" i="41" s="1"/>
  <c r="AS971" i="41" s="1"/>
  <c r="AS972" i="41" s="1"/>
  <c r="AS973" i="41" s="1"/>
  <c r="AS974" i="41" s="1"/>
  <c r="AS975" i="41" s="1"/>
  <c r="AS976" i="41" s="1"/>
  <c r="AS977" i="41" s="1"/>
  <c r="AS978" i="41" s="1"/>
  <c r="AS979" i="41" s="1"/>
  <c r="AS980" i="41" s="1"/>
  <c r="AS981" i="41" s="1"/>
  <c r="AS982" i="41" s="1"/>
  <c r="AS983" i="41" s="1"/>
  <c r="AS984" i="41" s="1"/>
  <c r="AS985" i="41" s="1"/>
  <c r="AS986" i="41" s="1"/>
  <c r="AS987" i="41" s="1"/>
  <c r="AS988" i="41" s="1"/>
  <c r="AS989" i="41" s="1"/>
  <c r="AS990" i="41" s="1"/>
  <c r="AS991" i="41" s="1"/>
  <c r="AS992" i="41" s="1"/>
  <c r="AS993" i="41" s="1"/>
  <c r="AS994" i="41" s="1"/>
  <c r="AS995" i="41" s="1"/>
  <c r="AS996" i="41" s="1"/>
  <c r="AS997" i="41" s="1"/>
  <c r="AS998" i="41" s="1"/>
  <c r="AS999" i="41" s="1"/>
  <c r="AS1000" i="41" s="1"/>
  <c r="AS1001" i="41" s="1"/>
  <c r="AS1002" i="41" s="1"/>
  <c r="AS1003" i="41" s="1"/>
  <c r="AS1004" i="41" s="1"/>
  <c r="AS1005" i="41" s="1"/>
  <c r="AS1006" i="41" s="1"/>
  <c r="AS1007" i="41" s="1"/>
  <c r="AS1008" i="41" s="1"/>
  <c r="AS1009" i="41" s="1"/>
  <c r="AS1010" i="41" s="1"/>
  <c r="AS1011" i="41" s="1"/>
  <c r="AS1012" i="41" s="1"/>
  <c r="AS1013" i="41" s="1"/>
  <c r="AS1014" i="41" s="1"/>
  <c r="AS1015" i="41" s="1"/>
  <c r="AS1016" i="41" s="1"/>
  <c r="AS1017" i="41" s="1"/>
  <c r="AS1018" i="41" s="1"/>
  <c r="AS1019" i="41" s="1"/>
  <c r="AS1020" i="41" s="1"/>
  <c r="AS1021" i="41" s="1"/>
  <c r="AS1022" i="41" s="1"/>
  <c r="AS1023" i="41" s="1"/>
  <c r="AS1024" i="41" s="1"/>
  <c r="AS1025" i="41" s="1"/>
  <c r="AS1026" i="41" s="1"/>
  <c r="AS1027" i="41" s="1"/>
  <c r="AS1028" i="41" s="1"/>
  <c r="AS1029" i="41" s="1"/>
  <c r="AS1030" i="41" s="1"/>
  <c r="AS1031" i="41" s="1"/>
  <c r="AS1032" i="41" s="1"/>
  <c r="AS1033" i="41" s="1"/>
  <c r="AS1034" i="41" s="1"/>
  <c r="AS1035" i="41" s="1"/>
  <c r="AS1036" i="41" s="1"/>
  <c r="AS1037" i="41" s="1"/>
  <c r="AS1038" i="41" s="1"/>
  <c r="AS1039" i="41" s="1"/>
  <c r="AS1040" i="41" s="1"/>
  <c r="AS1041" i="41" s="1"/>
  <c r="AS1042" i="41" s="1"/>
  <c r="AS1043" i="41" s="1"/>
  <c r="AS1044" i="41" s="1"/>
  <c r="AS1045" i="41" s="1"/>
  <c r="AS1046" i="41" s="1"/>
  <c r="AS1047" i="41" s="1"/>
  <c r="AS1048" i="41" s="1"/>
  <c r="AS1049" i="41" s="1"/>
  <c r="AS1050" i="41" s="1"/>
  <c r="AS1051" i="41" s="1"/>
  <c r="AS1052" i="41" s="1"/>
  <c r="AS1053" i="41" s="1"/>
  <c r="AS1054" i="41" s="1"/>
  <c r="AS1055" i="41" s="1"/>
  <c r="AS1056" i="41" s="1"/>
  <c r="AS1057" i="41" s="1"/>
  <c r="AS1058" i="41" s="1"/>
  <c r="AS1059" i="41" s="1"/>
  <c r="AS1060" i="41" s="1"/>
  <c r="AS1061" i="41" s="1"/>
  <c r="AS1062" i="41" s="1"/>
  <c r="AS1063" i="41" s="1"/>
  <c r="AS1064" i="41" s="1"/>
  <c r="AS1065" i="41" s="1"/>
  <c r="AS1066" i="41" s="1"/>
  <c r="AS1067" i="41" s="1"/>
  <c r="AS1068" i="41" s="1"/>
  <c r="AS1069" i="41" s="1"/>
  <c r="AS1070" i="41" s="1"/>
  <c r="AS1071" i="41" s="1"/>
  <c r="AS1072" i="41" s="1"/>
  <c r="AS1073" i="41" s="1"/>
  <c r="AS1074" i="41" s="1"/>
  <c r="AS1075" i="41" s="1"/>
  <c r="AS1076" i="41" s="1"/>
  <c r="AS1077" i="41" s="1"/>
  <c r="AS1078" i="41" s="1"/>
  <c r="AS1079" i="41" s="1"/>
  <c r="AS1080" i="41" s="1"/>
  <c r="AS1081" i="41" s="1"/>
  <c r="AS1082" i="41" s="1"/>
  <c r="AS1083" i="41" s="1"/>
  <c r="AS1084" i="41" s="1"/>
  <c r="AS1085" i="41" s="1"/>
  <c r="AS1086" i="41" s="1"/>
  <c r="AS1087" i="41" s="1"/>
  <c r="AS1088" i="41" s="1"/>
  <c r="AS1089" i="41" s="1"/>
  <c r="AS1090" i="41" s="1"/>
  <c r="AS1091" i="41" s="1"/>
  <c r="AS1092" i="41" s="1"/>
  <c r="AS1093" i="41" s="1"/>
  <c r="AS1094" i="41" s="1"/>
  <c r="AS1095" i="41" s="1"/>
  <c r="AS1096" i="41" s="1"/>
  <c r="AS1097" i="41" s="1"/>
  <c r="AS1098" i="41" s="1"/>
  <c r="AS1099" i="41" s="1"/>
  <c r="AS1100" i="41" s="1"/>
  <c r="AS1101" i="41" s="1"/>
  <c r="AS1102" i="41" s="1"/>
  <c r="AS1103" i="41" s="1"/>
  <c r="AS1104" i="41" s="1"/>
  <c r="AS1105" i="41" s="1"/>
  <c r="AS1106" i="41" s="1"/>
  <c r="AS1107" i="41" s="1"/>
  <c r="AS1108" i="41" s="1"/>
  <c r="AS1109" i="41" s="1"/>
  <c r="AS1110" i="41" s="1"/>
  <c r="AS1111" i="41" s="1"/>
  <c r="AS1112" i="41" s="1"/>
  <c r="AS1113" i="41" s="1"/>
  <c r="AS1114" i="41" s="1"/>
  <c r="AS1115" i="41" s="1"/>
  <c r="AS1116" i="41" s="1"/>
  <c r="AS1117" i="41" s="1"/>
  <c r="AS1118" i="41" s="1"/>
  <c r="AS1119" i="41" s="1"/>
  <c r="AS1120" i="41" s="1"/>
  <c r="AS1121" i="41" s="1"/>
  <c r="AS1122" i="41" s="1"/>
  <c r="AS1123" i="41" s="1"/>
  <c r="AS1124" i="41" s="1"/>
  <c r="AS1125" i="41" s="1"/>
  <c r="AS1126" i="41" s="1"/>
  <c r="AS1127" i="41" s="1"/>
  <c r="AS1128" i="41" s="1"/>
  <c r="AS1129" i="41" s="1"/>
  <c r="AS1130" i="41" s="1"/>
  <c r="AS1131" i="41" s="1"/>
  <c r="AS1132" i="41" s="1"/>
  <c r="AS1133" i="41" s="1"/>
  <c r="AS1134" i="41" s="1"/>
  <c r="AS1135" i="41" s="1"/>
  <c r="AS1136" i="41" s="1"/>
  <c r="AS1137" i="41" s="1"/>
  <c r="AS1138" i="41" s="1"/>
  <c r="AS1139" i="41" s="1"/>
  <c r="AS1140" i="41" s="1"/>
  <c r="AS1141" i="41" s="1"/>
  <c r="AS1142" i="41" s="1"/>
  <c r="AS1143" i="41" s="1"/>
  <c r="AS1144" i="41" s="1"/>
  <c r="AS1145" i="41" s="1"/>
  <c r="AS1146" i="41" s="1"/>
  <c r="AS1147" i="41" s="1"/>
  <c r="AS1148" i="41" s="1"/>
  <c r="AS1149" i="41" s="1"/>
  <c r="AS1150" i="41" s="1"/>
  <c r="AS1151" i="41" s="1"/>
  <c r="AS1152" i="41" s="1"/>
  <c r="AS1153" i="41" s="1"/>
  <c r="AS1154" i="41" s="1"/>
  <c r="AS1155" i="41" s="1"/>
  <c r="AS1156" i="41" s="1"/>
  <c r="AS1157" i="41" s="1"/>
  <c r="AS1158" i="41" s="1"/>
  <c r="AS1159" i="41" s="1"/>
  <c r="AS1160" i="41" s="1"/>
  <c r="AS1161" i="41" s="1"/>
  <c r="AS1162" i="41" s="1"/>
  <c r="AS1163" i="41" s="1"/>
  <c r="AS1164" i="41" s="1"/>
  <c r="AS1165" i="41" s="1"/>
  <c r="AS1166" i="41" s="1"/>
  <c r="AS1167" i="41" s="1"/>
  <c r="AS1168" i="41" s="1"/>
  <c r="AS1169" i="41" s="1"/>
  <c r="AS1170" i="41" s="1"/>
  <c r="AS1171" i="41" s="1"/>
  <c r="AS1172" i="41" s="1"/>
  <c r="AS1173" i="41" s="1"/>
  <c r="AS1174" i="41" s="1"/>
  <c r="AS1175" i="41" s="1"/>
  <c r="AS1176" i="41" s="1"/>
  <c r="AS1177" i="41" s="1"/>
  <c r="AS1178" i="41" s="1"/>
  <c r="AS1179" i="41" s="1"/>
  <c r="AS1180" i="41" s="1"/>
  <c r="AS1181" i="41" s="1"/>
  <c r="AS1182" i="41" s="1"/>
  <c r="AS1183" i="41" s="1"/>
  <c r="AS1184" i="41" s="1"/>
  <c r="AS1185" i="41" s="1"/>
  <c r="AS1186" i="41" s="1"/>
  <c r="AS1187" i="41" s="1"/>
  <c r="AS1188" i="41" s="1"/>
  <c r="AS1189" i="41" s="1"/>
  <c r="AS1190" i="41" s="1"/>
  <c r="AS1191" i="41" s="1"/>
  <c r="AS1192" i="41" s="1"/>
  <c r="AS1193" i="41" s="1"/>
  <c r="AS1194" i="41" s="1"/>
  <c r="AS1195" i="41" s="1"/>
  <c r="AS1196" i="41" s="1"/>
  <c r="AS1197" i="41" s="1"/>
  <c r="AS1198" i="41" s="1"/>
  <c r="AS1199" i="41" s="1"/>
  <c r="AS1200" i="41" s="1"/>
  <c r="AS1201" i="41" s="1"/>
  <c r="AS1202" i="41" s="1"/>
  <c r="AS1203" i="41" s="1"/>
  <c r="AS1204" i="41" s="1"/>
  <c r="AS1205" i="41" s="1"/>
  <c r="AS1206" i="41" s="1"/>
  <c r="AS1207" i="41" s="1"/>
  <c r="AS1208" i="41" s="1"/>
  <c r="AS1209" i="41" s="1"/>
  <c r="AS1210" i="41" s="1"/>
  <c r="AS1211" i="41" s="1"/>
  <c r="AS1212" i="41" s="1"/>
  <c r="AS1213" i="41" s="1"/>
  <c r="AS1214" i="41" s="1"/>
  <c r="AS1215" i="41" s="1"/>
  <c r="AS1216" i="41" s="1"/>
  <c r="AS1217" i="41" s="1"/>
  <c r="AS1218" i="41" s="1"/>
  <c r="AS1219" i="41" s="1"/>
  <c r="AS1220" i="41" s="1"/>
  <c r="AS1221" i="41" s="1"/>
  <c r="AS1222" i="41" s="1"/>
  <c r="AS1223" i="41" s="1"/>
  <c r="AS1224" i="41" s="1"/>
  <c r="AS1225" i="41" s="1"/>
  <c r="AS1226" i="41" s="1"/>
  <c r="AS1227" i="41" s="1"/>
  <c r="AS1228" i="41" s="1"/>
  <c r="AS1229" i="41" s="1"/>
  <c r="AS1230" i="41" s="1"/>
  <c r="AS1231" i="41" s="1"/>
  <c r="AS1232" i="41" s="1"/>
  <c r="AS1233" i="41" s="1"/>
  <c r="AS1234" i="41" s="1"/>
  <c r="AS1235" i="41" s="1"/>
  <c r="AS1236" i="41" s="1"/>
  <c r="AS1237" i="41" s="1"/>
  <c r="AS1238" i="41" s="1"/>
  <c r="AS1239" i="41" s="1"/>
  <c r="AS1240" i="41" s="1"/>
  <c r="AS1241" i="41" s="1"/>
  <c r="AS1242" i="41" s="1"/>
  <c r="AS1243" i="41" s="1"/>
  <c r="AS1244" i="41" s="1"/>
  <c r="AS1245" i="41" s="1"/>
  <c r="AS1246" i="41" s="1"/>
  <c r="AS1247" i="41" s="1"/>
  <c r="AS1248" i="41" s="1"/>
  <c r="AS1249" i="41" s="1"/>
  <c r="AS1250" i="41" s="1"/>
  <c r="AS1251" i="41" s="1"/>
  <c r="AS1252" i="41" s="1"/>
  <c r="AS1253" i="41" s="1"/>
  <c r="AS1254" i="41" s="1"/>
  <c r="AS1255" i="41" s="1"/>
  <c r="AS1256" i="41" s="1"/>
  <c r="AS1257" i="41" s="1"/>
  <c r="AS1258" i="41" s="1"/>
  <c r="AS1259" i="41" s="1"/>
  <c r="AS1260" i="41" s="1"/>
  <c r="AS1261" i="41" s="1"/>
  <c r="AS1262" i="41" s="1"/>
  <c r="AS1263" i="41" s="1"/>
  <c r="AS1264" i="41" s="1"/>
  <c r="AS1265" i="41" s="1"/>
  <c r="AS1266" i="41" s="1"/>
  <c r="AS1267" i="41" s="1"/>
  <c r="AS1268" i="41" s="1"/>
  <c r="AS1269" i="41" s="1"/>
  <c r="AS1270" i="41" s="1"/>
  <c r="AS1271" i="41" s="1"/>
  <c r="AS1272" i="41" s="1"/>
  <c r="AS1273" i="41" s="1"/>
  <c r="AS1274" i="41" s="1"/>
  <c r="AS1275" i="41" s="1"/>
  <c r="AS1276" i="41" s="1"/>
  <c r="AS1277" i="41" s="1"/>
  <c r="AS1278" i="41" s="1"/>
  <c r="AS1279" i="41" s="1"/>
  <c r="AS1280" i="41" s="1"/>
  <c r="AS1281" i="41" s="1"/>
  <c r="AS1282" i="41" s="1"/>
  <c r="AS1283" i="41" s="1"/>
  <c r="AS1284" i="41" s="1"/>
  <c r="AS1285" i="41" s="1"/>
  <c r="AS1286" i="41" s="1"/>
  <c r="AS1287" i="41" s="1"/>
  <c r="AS1288" i="41" s="1"/>
  <c r="AS1289" i="41" s="1"/>
  <c r="AS1290" i="41" s="1"/>
  <c r="AS1291" i="41" s="1"/>
  <c r="AS1292" i="41" s="1"/>
  <c r="AS1293" i="41" s="1"/>
  <c r="AS1294" i="41" s="1"/>
  <c r="AS1295" i="41" s="1"/>
  <c r="AS1296" i="41" s="1"/>
  <c r="AS1297" i="41" s="1"/>
  <c r="AS1298" i="41" s="1"/>
  <c r="AS1299" i="41" s="1"/>
  <c r="AS1300" i="41" s="1"/>
  <c r="AS1301" i="41" s="1"/>
  <c r="AS1302" i="41" s="1"/>
  <c r="AS1303" i="41" s="1"/>
  <c r="AS1304" i="41" s="1"/>
  <c r="AS1305" i="41" s="1"/>
  <c r="AS1306" i="41" s="1"/>
  <c r="AS1307" i="41" s="1"/>
  <c r="AS1308" i="41" s="1"/>
  <c r="AS1309" i="41" s="1"/>
  <c r="AS1310" i="41" s="1"/>
  <c r="AS1311" i="41" s="1"/>
  <c r="AS1312" i="41" s="1"/>
  <c r="AS1313" i="41" s="1"/>
  <c r="AS1314" i="41" s="1"/>
  <c r="AS1315" i="41" s="1"/>
  <c r="AS1316" i="41" s="1"/>
  <c r="AS1317" i="41" s="1"/>
  <c r="AS1318" i="41" s="1"/>
  <c r="AS1319" i="41" s="1"/>
  <c r="AS1320" i="41" s="1"/>
  <c r="AS1321" i="41" s="1"/>
  <c r="AS1322" i="41" s="1"/>
  <c r="AS1323" i="41" s="1"/>
  <c r="AS1324" i="41" s="1"/>
  <c r="AS1325" i="41" s="1"/>
  <c r="AS1326" i="41" s="1"/>
  <c r="AS1327" i="41" s="1"/>
  <c r="AS1328" i="41" s="1"/>
  <c r="AS1329" i="41" s="1"/>
  <c r="AS1330" i="41" s="1"/>
  <c r="AS1331" i="41" s="1"/>
  <c r="AS1332" i="41" s="1"/>
  <c r="AS1333" i="41" s="1"/>
  <c r="AS1334" i="41" s="1"/>
  <c r="AS1335" i="41" s="1"/>
  <c r="AS1336" i="41" s="1"/>
  <c r="AS1337" i="41" s="1"/>
  <c r="AS1338" i="41" s="1"/>
  <c r="AS1339" i="41" s="1"/>
  <c r="AS1340" i="41" s="1"/>
  <c r="AS1341" i="41" s="1"/>
  <c r="AS1342" i="41" s="1"/>
  <c r="AS1343" i="41" s="1"/>
  <c r="AS1344" i="41" s="1"/>
  <c r="AS1345" i="41" s="1"/>
  <c r="AS1346" i="41" s="1"/>
  <c r="AS1347" i="41" s="1"/>
  <c r="AS1348" i="41" s="1"/>
  <c r="AS1349" i="41" s="1"/>
  <c r="AS1350" i="41" s="1"/>
  <c r="AS1351" i="41" s="1"/>
  <c r="AS1352" i="41" s="1"/>
  <c r="AS1353" i="41" s="1"/>
  <c r="AS1354" i="41" s="1"/>
  <c r="AS1355" i="41" s="1"/>
  <c r="AS1356" i="41" s="1"/>
  <c r="AS1357" i="41" s="1"/>
  <c r="AS1358" i="41" s="1"/>
  <c r="AS1359" i="41" s="1"/>
  <c r="AS1360" i="41" s="1"/>
  <c r="AS1361" i="41" s="1"/>
  <c r="AS1362" i="41" s="1"/>
  <c r="AS1363" i="41" s="1"/>
  <c r="AS1364" i="41" s="1"/>
  <c r="AS1365" i="41" s="1"/>
  <c r="AS1366" i="41" s="1"/>
  <c r="AS1367" i="41" s="1"/>
  <c r="AS1368" i="41" s="1"/>
  <c r="AS1369" i="41" s="1"/>
  <c r="AS1370" i="41" s="1"/>
  <c r="AS1371" i="41" s="1"/>
  <c r="AS1372" i="41" s="1"/>
  <c r="AS1373" i="41" s="1"/>
  <c r="AS1374" i="41" s="1"/>
  <c r="AS1375" i="41" s="1"/>
  <c r="AS1376" i="41" s="1"/>
  <c r="AS1377" i="41" s="1"/>
  <c r="AS1378" i="41" s="1"/>
  <c r="AS1379" i="41" s="1"/>
  <c r="AS1380" i="41" s="1"/>
  <c r="AS1381" i="41" s="1"/>
  <c r="AS1382" i="41" s="1"/>
  <c r="AS1383" i="41" s="1"/>
  <c r="AS1384" i="41" s="1"/>
  <c r="AS1385" i="41" s="1"/>
  <c r="AS1386" i="41" s="1"/>
  <c r="AS1387" i="41" s="1"/>
  <c r="AS1388" i="41" s="1"/>
  <c r="AS1389" i="41" s="1"/>
  <c r="AS1390" i="41" s="1"/>
  <c r="AS1391" i="41" s="1"/>
  <c r="AS1392" i="41" s="1"/>
  <c r="AS1393" i="41" s="1"/>
  <c r="AS1394" i="41" s="1"/>
  <c r="AS1395" i="41" s="1"/>
  <c r="AS1396" i="41" s="1"/>
  <c r="AS1397" i="41" s="1"/>
  <c r="AS1398" i="41" s="1"/>
  <c r="AS1399" i="41" s="1"/>
  <c r="AS1400" i="41" s="1"/>
  <c r="AS1401" i="41" s="1"/>
  <c r="AS1402" i="41" s="1"/>
  <c r="AS1403" i="41" s="1"/>
  <c r="AS1404" i="41" s="1"/>
  <c r="AS1405" i="41" s="1"/>
  <c r="AS1406" i="41" s="1"/>
  <c r="AS1407" i="41" s="1"/>
  <c r="AS1408" i="41" s="1"/>
  <c r="AS1409" i="41" s="1"/>
  <c r="AS1410" i="41" s="1"/>
  <c r="AS1411" i="41" s="1"/>
  <c r="AS1412" i="41" s="1"/>
  <c r="AS1413" i="41" s="1"/>
  <c r="AS1414" i="41" s="1"/>
  <c r="AS1415" i="41" s="1"/>
  <c r="AS1416" i="41" s="1"/>
  <c r="AS1417" i="41" s="1"/>
  <c r="AS1418" i="41" s="1"/>
  <c r="AS1419" i="41" s="1"/>
  <c r="AS1420" i="41" s="1"/>
  <c r="AS1421" i="41" s="1"/>
  <c r="AS1422" i="41" s="1"/>
  <c r="AS1423" i="41" s="1"/>
  <c r="AS1424" i="41" s="1"/>
  <c r="AS1425" i="41" s="1"/>
  <c r="AS1426" i="41" s="1"/>
  <c r="AS1427" i="41" s="1"/>
  <c r="AS1428" i="41" s="1"/>
  <c r="AS1429" i="41" s="1"/>
  <c r="AS1430" i="41" s="1"/>
  <c r="AS1431" i="41" s="1"/>
  <c r="AS1432" i="41" s="1"/>
  <c r="AS1433" i="41" s="1"/>
  <c r="AS1434" i="41" s="1"/>
  <c r="AS1435" i="41" s="1"/>
  <c r="AS1436" i="41" s="1"/>
  <c r="AS1437" i="41" s="1"/>
  <c r="AS1438" i="41" s="1"/>
  <c r="AS1439" i="41" s="1"/>
  <c r="AS1440" i="41" s="1"/>
  <c r="AS1441" i="41" s="1"/>
  <c r="AS1442" i="41" s="1"/>
  <c r="AS1443" i="41" s="1"/>
  <c r="AS1444" i="41" s="1"/>
  <c r="AS1445" i="41" s="1"/>
  <c r="AS1446" i="41" s="1"/>
  <c r="AS1447" i="41" s="1"/>
  <c r="AS1448" i="41" s="1"/>
  <c r="AS1449" i="41" s="1"/>
  <c r="AS1450" i="41" s="1"/>
  <c r="AS1451" i="41" s="1"/>
  <c r="AS1452" i="41" s="1"/>
  <c r="AS1453" i="41" s="1"/>
  <c r="AS1454" i="41" s="1"/>
  <c r="AS1455" i="41" s="1"/>
  <c r="AS1456" i="41" s="1"/>
  <c r="AS1457" i="41" s="1"/>
  <c r="AS1458" i="41" s="1"/>
  <c r="AS1459" i="41" s="1"/>
  <c r="AS1460" i="41" s="1"/>
  <c r="AS1461" i="41" s="1"/>
  <c r="AS1462" i="41" s="1"/>
  <c r="AS1463" i="41" s="1"/>
  <c r="AS1464" i="41" s="1"/>
  <c r="AS1465" i="41" s="1"/>
  <c r="AS1466" i="41" s="1"/>
  <c r="AS1467" i="41" s="1"/>
  <c r="AS1468" i="41" s="1"/>
  <c r="AS1469" i="41" s="1"/>
  <c r="AS1470" i="41" s="1"/>
  <c r="AS1471" i="41" s="1"/>
  <c r="AS1472" i="41" s="1"/>
  <c r="AS1473" i="41" s="1"/>
  <c r="AS1474" i="41" s="1"/>
  <c r="AS1475" i="41" s="1"/>
  <c r="AS1476" i="41" s="1"/>
  <c r="AS1477" i="41" s="1"/>
  <c r="AS1478" i="41" s="1"/>
  <c r="AS1479" i="41" s="1"/>
  <c r="AS1480" i="41" s="1"/>
  <c r="AS1481" i="41" s="1"/>
  <c r="AS1482" i="41" s="1"/>
  <c r="AS1483" i="41" s="1"/>
  <c r="AS1484" i="41" s="1"/>
  <c r="AS1485" i="41" s="1"/>
  <c r="AS1486" i="41" s="1"/>
  <c r="AS1487" i="41" s="1"/>
  <c r="AS1488" i="41" s="1"/>
  <c r="AS1489" i="41" s="1"/>
  <c r="AS1490" i="41" s="1"/>
  <c r="AS1491" i="41" s="1"/>
  <c r="AS1492" i="41" s="1"/>
  <c r="AS1493" i="41" s="1"/>
  <c r="AS1494" i="41" s="1"/>
  <c r="AS1495" i="41" s="1"/>
  <c r="AS1496" i="41" s="1"/>
  <c r="AS1497" i="41" s="1"/>
  <c r="AS1498" i="41" s="1"/>
  <c r="AS1499" i="41" s="1"/>
  <c r="AS1500" i="41" s="1"/>
  <c r="AS1501" i="41" s="1"/>
  <c r="AS1502" i="41" s="1"/>
  <c r="AS1503" i="41" s="1"/>
  <c r="AS1504" i="41" s="1"/>
  <c r="AS1505" i="41" s="1"/>
  <c r="AS1506" i="41" s="1"/>
  <c r="AS1507" i="41" s="1"/>
  <c r="AS1508" i="41" s="1"/>
  <c r="AS1509" i="41" s="1"/>
  <c r="AS1510" i="41" s="1"/>
  <c r="AS1511" i="41" s="1"/>
  <c r="AS1512" i="41" s="1"/>
  <c r="AS1513" i="41" s="1"/>
  <c r="AS1514" i="41" s="1"/>
  <c r="AS1515" i="41" s="1"/>
  <c r="AS1516" i="41" s="1"/>
  <c r="AS1517" i="41" s="1"/>
  <c r="AS1518" i="41" s="1"/>
  <c r="AS1519" i="41" s="1"/>
  <c r="AS1520" i="41" s="1"/>
  <c r="AS1521" i="41" s="1"/>
  <c r="AS1522" i="41" s="1"/>
  <c r="AS1523" i="41" s="1"/>
  <c r="AS1524" i="41" s="1"/>
  <c r="AS1525" i="41" s="1"/>
  <c r="AS1526" i="41" s="1"/>
  <c r="AS1527" i="41" s="1"/>
  <c r="AS1528" i="41" s="1"/>
  <c r="AS1529" i="41" s="1"/>
  <c r="AS1530" i="41" s="1"/>
  <c r="AS1531" i="41" s="1"/>
  <c r="AS1532" i="41" s="1"/>
  <c r="AS1533" i="41" s="1"/>
  <c r="AS1534" i="41" s="1"/>
  <c r="AS1535" i="41" s="1"/>
  <c r="AS1536" i="41" s="1"/>
  <c r="AS1537" i="41" s="1"/>
  <c r="AS1538" i="41" s="1"/>
  <c r="AS1539" i="41" s="1"/>
  <c r="AS1540" i="41" s="1"/>
  <c r="AS1541" i="41" s="1"/>
  <c r="AS1542" i="41" s="1"/>
  <c r="AS1543" i="41" s="1"/>
  <c r="AS1544" i="41" s="1"/>
  <c r="AS1545" i="41" s="1"/>
  <c r="AS1546" i="41" s="1"/>
  <c r="AS1547" i="41" s="1"/>
  <c r="AS1548" i="41" s="1"/>
  <c r="AS1549" i="41" s="1"/>
  <c r="AS1550" i="41" s="1"/>
  <c r="AS1551" i="41" s="1"/>
  <c r="AS1552" i="41" s="1"/>
  <c r="AS1553" i="41" s="1"/>
  <c r="AS1554" i="41" s="1"/>
  <c r="AS1555" i="41" s="1"/>
  <c r="AS1556" i="41" s="1"/>
  <c r="AS1557" i="41" s="1"/>
  <c r="AS1558" i="41" s="1"/>
  <c r="AS1559" i="41" s="1"/>
  <c r="AS1560" i="41" s="1"/>
  <c r="AS1561" i="41" s="1"/>
  <c r="AS1562" i="41" s="1"/>
  <c r="AS1563" i="41" s="1"/>
  <c r="AS1564" i="41" s="1"/>
  <c r="AS1565" i="41" s="1"/>
  <c r="AS1566" i="41" s="1"/>
  <c r="AS1567" i="41" s="1"/>
  <c r="AS1568" i="41" s="1"/>
  <c r="AS1569" i="41" s="1"/>
  <c r="AS1570" i="41" s="1"/>
  <c r="AS1571" i="41" s="1"/>
  <c r="AS1572" i="41" s="1"/>
  <c r="AS1573" i="41" s="1"/>
  <c r="AS1574" i="41" s="1"/>
  <c r="AS1575" i="41" s="1"/>
  <c r="AS1576" i="41" s="1"/>
  <c r="AS1577" i="41" s="1"/>
  <c r="AS1578" i="41" s="1"/>
  <c r="AS1579" i="41" s="1"/>
  <c r="AS1580" i="41" s="1"/>
  <c r="AS1581" i="41" s="1"/>
  <c r="AS1582" i="41" s="1"/>
  <c r="AS1583" i="41" s="1"/>
  <c r="AS1584" i="41" s="1"/>
  <c r="AS1585" i="41" s="1"/>
  <c r="AS1586" i="41" s="1"/>
  <c r="AS1587" i="41" s="1"/>
  <c r="AS1588" i="41" s="1"/>
  <c r="AS1589" i="41" s="1"/>
  <c r="AS1590" i="41" s="1"/>
  <c r="AS1591" i="41" s="1"/>
  <c r="AS1592" i="41" s="1"/>
  <c r="AS1593" i="41" s="1"/>
  <c r="AS1594" i="41" s="1"/>
  <c r="AS1595" i="41" s="1"/>
  <c r="AS1596" i="41" s="1"/>
  <c r="AS1597" i="41" s="1"/>
  <c r="AS1598" i="41" s="1"/>
  <c r="AS1599" i="41" s="1"/>
  <c r="AS1600" i="41" s="1"/>
  <c r="AS1601" i="41" s="1"/>
  <c r="AS1602" i="41" s="1"/>
  <c r="AS1603" i="41" s="1"/>
  <c r="AS1604" i="41" s="1"/>
  <c r="AS1605" i="41" s="1"/>
  <c r="AS1606" i="41" s="1"/>
  <c r="AS1607" i="41" s="1"/>
  <c r="AS1608" i="41" s="1"/>
  <c r="AS1609" i="41" s="1"/>
  <c r="AS1610" i="41" s="1"/>
  <c r="AS1611" i="41" s="1"/>
  <c r="AS1612" i="41" s="1"/>
  <c r="AS1613" i="41" s="1"/>
  <c r="AS1614" i="41" s="1"/>
  <c r="AS1615" i="41" s="1"/>
  <c r="AS1616" i="41" s="1"/>
  <c r="AS1617" i="41" s="1"/>
  <c r="AS1618" i="41" s="1"/>
  <c r="AS1619" i="41" s="1"/>
  <c r="AS1620" i="41" s="1"/>
  <c r="AS1621" i="41" s="1"/>
  <c r="AS1622" i="41" s="1"/>
  <c r="AS1623" i="41" s="1"/>
  <c r="AS1624" i="41" s="1"/>
  <c r="AS1625" i="41" s="1"/>
  <c r="AS1626" i="41" s="1"/>
  <c r="AS1627" i="41" s="1"/>
  <c r="AS1628" i="41" s="1"/>
  <c r="AS1629" i="41" s="1"/>
  <c r="AS1630" i="41" s="1"/>
  <c r="AS1631" i="41" s="1"/>
  <c r="AS1632" i="41" s="1"/>
  <c r="AS1633" i="41" s="1"/>
  <c r="AS1634" i="41" s="1"/>
  <c r="AS1635" i="41" s="1"/>
  <c r="AS1636" i="41" s="1"/>
  <c r="AS1637" i="41" s="1"/>
  <c r="AS1638" i="41" s="1"/>
  <c r="AS1639" i="41" s="1"/>
  <c r="AS1640" i="41" s="1"/>
  <c r="AS1641" i="41" s="1"/>
  <c r="AS1642" i="41" s="1"/>
  <c r="AS1643" i="41" s="1"/>
  <c r="AS1644" i="41" s="1"/>
  <c r="AS1645" i="41" s="1"/>
  <c r="AS1646" i="41" s="1"/>
  <c r="AS1647" i="41" s="1"/>
  <c r="AS1648" i="41" s="1"/>
  <c r="AS1649" i="41" s="1"/>
  <c r="AS1650" i="41" s="1"/>
  <c r="AS1651" i="41" s="1"/>
  <c r="AS1652" i="41" s="1"/>
  <c r="AS1653" i="41" s="1"/>
  <c r="AS1654" i="41" s="1"/>
  <c r="AS1655" i="41" s="1"/>
  <c r="AS1656" i="41" s="1"/>
  <c r="AS1657" i="41" s="1"/>
  <c r="AS1658" i="41" s="1"/>
  <c r="AS1659" i="41" s="1"/>
  <c r="AS1660" i="41" s="1"/>
  <c r="AS1661" i="41" s="1"/>
  <c r="AS1662" i="41" s="1"/>
  <c r="AS1663" i="41" s="1"/>
  <c r="AS1664" i="41" s="1"/>
  <c r="AS1665" i="41" s="1"/>
  <c r="AS1666" i="41" s="1"/>
  <c r="AS1667" i="41" s="1"/>
  <c r="AS1668" i="41" s="1"/>
  <c r="AS1669" i="41" s="1"/>
  <c r="AS1670" i="41" s="1"/>
  <c r="AS1671" i="41" s="1"/>
  <c r="AS1672" i="41" s="1"/>
  <c r="AS1673" i="41" s="1"/>
  <c r="AS1674" i="41" s="1"/>
  <c r="AS1675" i="41" s="1"/>
  <c r="AS1676" i="41" s="1"/>
  <c r="AS1677" i="41" s="1"/>
  <c r="AS1678" i="41" s="1"/>
  <c r="AS1679" i="41" s="1"/>
  <c r="AS1680" i="41" s="1"/>
  <c r="AS1681" i="41" s="1"/>
  <c r="AS1682" i="41" s="1"/>
  <c r="AS1683" i="41" s="1"/>
  <c r="AS1684" i="41" s="1"/>
  <c r="AS1685" i="41" s="1"/>
  <c r="AS1686" i="41" s="1"/>
  <c r="AS1687" i="41" s="1"/>
  <c r="AS1688" i="41" s="1"/>
  <c r="AS1689" i="41" s="1"/>
  <c r="AS1690" i="41" s="1"/>
  <c r="AS1691" i="41" s="1"/>
  <c r="AS1692" i="41" s="1"/>
  <c r="AO1694" i="41"/>
  <c r="AO1695" i="41" s="1"/>
  <c r="AO1696" i="41" s="1"/>
  <c r="AN1694" i="41"/>
  <c r="AN1695" i="41" s="1"/>
  <c r="AN1696" i="41" s="1"/>
  <c r="AJ1694" i="41"/>
  <c r="AC1694" i="41"/>
  <c r="AB1694" i="41"/>
  <c r="B13" i="41"/>
  <c r="C13" i="41" s="1"/>
  <c r="B12" i="41"/>
  <c r="F12" i="41" s="1"/>
  <c r="D12" i="41" s="1"/>
  <c r="I1" i="39"/>
  <c r="C12" i="41" l="1"/>
  <c r="E12" i="41" s="1"/>
  <c r="E56" i="41"/>
  <c r="F13" i="41"/>
  <c r="D13" i="41" s="1"/>
  <c r="E13" i="41" s="1"/>
  <c r="F17" i="41"/>
  <c r="D17" i="41" s="1"/>
  <c r="E17" i="41" s="1"/>
  <c r="F25" i="41"/>
  <c r="D25" i="41" s="1"/>
  <c r="E25" i="41" s="1"/>
  <c r="F27" i="41"/>
  <c r="D27" i="41" s="1"/>
  <c r="E27" i="41" s="1"/>
  <c r="F15" i="41"/>
  <c r="D15" i="41" s="1"/>
  <c r="E15" i="41" s="1"/>
  <c r="F19" i="41"/>
  <c r="D19" i="41" s="1"/>
  <c r="E19" i="41" s="1"/>
  <c r="F29" i="41"/>
  <c r="D29" i="41" s="1"/>
  <c r="E29" i="41" s="1"/>
  <c r="F31" i="41"/>
  <c r="D31" i="41" s="1"/>
  <c r="E31" i="41" s="1"/>
  <c r="D57" i="41"/>
  <c r="E57" i="41" s="1"/>
  <c r="F14" i="41"/>
  <c r="D14" i="41" s="1"/>
  <c r="E14" i="41" s="1"/>
  <c r="F16" i="41"/>
  <c r="D16" i="41" s="1"/>
  <c r="E16" i="41" s="1"/>
  <c r="F18" i="41"/>
  <c r="D18" i="41" s="1"/>
  <c r="E18" i="41" s="1"/>
  <c r="F24" i="41"/>
  <c r="D24" i="41" s="1"/>
  <c r="E24" i="41" s="1"/>
  <c r="F26" i="41"/>
  <c r="D26" i="41" s="1"/>
  <c r="E26" i="41" s="1"/>
  <c r="F28" i="41"/>
  <c r="D28" i="41" s="1"/>
  <c r="E28" i="41" s="1"/>
  <c r="F30" i="41"/>
  <c r="D30" i="41" s="1"/>
  <c r="E30" i="41" s="1"/>
  <c r="AG16" i="26"/>
  <c r="B26" i="37" l="1"/>
  <c r="B27" i="37"/>
  <c r="B28" i="37"/>
  <c r="B29" i="37"/>
  <c r="C29" i="37" s="1"/>
  <c r="B30" i="37"/>
  <c r="B31" i="37"/>
  <c r="B32" i="37"/>
  <c r="B33" i="37"/>
  <c r="B34" i="37"/>
  <c r="B25" i="37"/>
  <c r="C25" i="37" s="1"/>
  <c r="B25" i="36"/>
  <c r="B26" i="36"/>
  <c r="B27" i="36"/>
  <c r="B28" i="36"/>
  <c r="B29" i="36"/>
  <c r="B30" i="36"/>
  <c r="B31" i="36"/>
  <c r="B24" i="36"/>
  <c r="B13" i="37"/>
  <c r="B14" i="37"/>
  <c r="B15" i="37"/>
  <c r="B16" i="37"/>
  <c r="B17" i="37"/>
  <c r="B18" i="37"/>
  <c r="B19" i="37"/>
  <c r="B20" i="37"/>
  <c r="B21" i="37"/>
  <c r="B22" i="37"/>
  <c r="B12" i="37"/>
  <c r="AH16" i="26" l="1"/>
  <c r="AF16" i="26"/>
  <c r="AE16" i="26"/>
  <c r="AD16" i="26"/>
  <c r="Z16" i="26"/>
  <c r="AC16" i="26"/>
  <c r="AB16" i="26"/>
  <c r="AA16" i="26"/>
  <c r="Y16" i="26"/>
  <c r="G1" i="39" l="1"/>
  <c r="F22" i="37" l="1"/>
  <c r="D22" i="37" s="1"/>
  <c r="C22" i="37" l="1"/>
  <c r="E22" i="37" s="1"/>
  <c r="H1" i="39" l="1"/>
  <c r="B59" i="30" l="1"/>
  <c r="I59" i="30"/>
  <c r="AR59" i="30"/>
  <c r="AY59" i="30"/>
  <c r="P59" i="30"/>
  <c r="J34" i="37" l="1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33" i="37"/>
  <c r="F28" i="37" l="1"/>
  <c r="D28" i="37" s="1"/>
  <c r="F32" i="37"/>
  <c r="C33" i="37"/>
  <c r="F14" i="37"/>
  <c r="D14" i="37" s="1"/>
  <c r="C15" i="37"/>
  <c r="C16" i="37"/>
  <c r="C17" i="37"/>
  <c r="C18" i="37"/>
  <c r="C19" i="37"/>
  <c r="C20" i="37"/>
  <c r="C21" i="37"/>
  <c r="F12" i="37"/>
  <c r="D12" i="37" s="1"/>
  <c r="C25" i="36"/>
  <c r="C26" i="36"/>
  <c r="C27" i="36"/>
  <c r="C28" i="36"/>
  <c r="C29" i="36"/>
  <c r="C30" i="36"/>
  <c r="C31" i="36"/>
  <c r="C24" i="36"/>
  <c r="B13" i="36"/>
  <c r="C13" i="36" s="1"/>
  <c r="B14" i="36"/>
  <c r="F14" i="36" s="1"/>
  <c r="B15" i="36"/>
  <c r="F15" i="36" s="1"/>
  <c r="B16" i="36"/>
  <c r="C16" i="36" s="1"/>
  <c r="B17" i="36"/>
  <c r="C17" i="36" s="1"/>
  <c r="B18" i="36"/>
  <c r="C18" i="36" s="1"/>
  <c r="B19" i="36"/>
  <c r="C19" i="36" s="1"/>
  <c r="B12" i="36"/>
  <c r="F12" i="36" s="1"/>
  <c r="AK1511" i="37"/>
  <c r="AK1512" i="37" s="1"/>
  <c r="AK1513" i="37" s="1"/>
  <c r="AK1514" i="37" s="1"/>
  <c r="AK1515" i="37" s="1"/>
  <c r="AK1516" i="37" s="1"/>
  <c r="AK1517" i="37" s="1"/>
  <c r="AK1518" i="37" s="1"/>
  <c r="AK1519" i="37" s="1"/>
  <c r="AK1520" i="37" s="1"/>
  <c r="AK1521" i="37" s="1"/>
  <c r="AK1522" i="37" s="1"/>
  <c r="AK1523" i="37" s="1"/>
  <c r="AK1524" i="37" s="1"/>
  <c r="AK1525" i="37" s="1"/>
  <c r="AK1526" i="37" s="1"/>
  <c r="AK1527" i="37" s="1"/>
  <c r="AK1528" i="37" s="1"/>
  <c r="AK1529" i="37" s="1"/>
  <c r="AK1530" i="37" s="1"/>
  <c r="AK1531" i="37" s="1"/>
  <c r="AK1532" i="37" s="1"/>
  <c r="AK1533" i="37" s="1"/>
  <c r="AK1534" i="37" s="1"/>
  <c r="AK1535" i="37" s="1"/>
  <c r="AK1536" i="37" s="1"/>
  <c r="AK1537" i="37" s="1"/>
  <c r="AK1538" i="37" s="1"/>
  <c r="AK1539" i="37" s="1"/>
  <c r="AK1540" i="37" s="1"/>
  <c r="AK1541" i="37" s="1"/>
  <c r="AK1542" i="37" s="1"/>
  <c r="AK1543" i="37" s="1"/>
  <c r="AK1544" i="37" s="1"/>
  <c r="AK1545" i="37" s="1"/>
  <c r="AK1546" i="37" s="1"/>
  <c r="AK1547" i="37" s="1"/>
  <c r="AK1548" i="37" s="1"/>
  <c r="AK1549" i="37" s="1"/>
  <c r="AK1550" i="37" s="1"/>
  <c r="AK1551" i="37" s="1"/>
  <c r="AK1552" i="37" s="1"/>
  <c r="AK1553" i="37" s="1"/>
  <c r="AK1554" i="37" s="1"/>
  <c r="AK1555" i="37" s="1"/>
  <c r="AK1556" i="37" s="1"/>
  <c r="AK1557" i="37" s="1"/>
  <c r="AK1558" i="37" s="1"/>
  <c r="AK1559" i="37" s="1"/>
  <c r="AK1560" i="37" s="1"/>
  <c r="AK1561" i="37" s="1"/>
  <c r="AK1562" i="37" s="1"/>
  <c r="AK1563" i="37" s="1"/>
  <c r="AK1564" i="37" s="1"/>
  <c r="AK1565" i="37" s="1"/>
  <c r="AK1566" i="37" s="1"/>
  <c r="AK1567" i="37" s="1"/>
  <c r="AK1568" i="37" s="1"/>
  <c r="AK1569" i="37" s="1"/>
  <c r="AK1570" i="37" s="1"/>
  <c r="AK1571" i="37" s="1"/>
  <c r="AK1572" i="37" s="1"/>
  <c r="AK1573" i="37" s="1"/>
  <c r="AK1574" i="37" s="1"/>
  <c r="AK1575" i="37" s="1"/>
  <c r="AK1576" i="37" s="1"/>
  <c r="AK1577" i="37" s="1"/>
  <c r="AK1578" i="37" s="1"/>
  <c r="AK1579" i="37" s="1"/>
  <c r="AK1580" i="37" s="1"/>
  <c r="AK1581" i="37" s="1"/>
  <c r="AK1582" i="37" s="1"/>
  <c r="AK1583" i="37" s="1"/>
  <c r="AK1584" i="37" s="1"/>
  <c r="AK1585" i="37" s="1"/>
  <c r="AK1586" i="37" s="1"/>
  <c r="AK1587" i="37" s="1"/>
  <c r="AK1588" i="37" s="1"/>
  <c r="AK1589" i="37" s="1"/>
  <c r="AK1590" i="37" s="1"/>
  <c r="AK1591" i="37" s="1"/>
  <c r="AK1592" i="37" s="1"/>
  <c r="AK1593" i="37" s="1"/>
  <c r="AK1594" i="37" s="1"/>
  <c r="AK1595" i="37" s="1"/>
  <c r="AK1596" i="37" s="1"/>
  <c r="AK1597" i="37" s="1"/>
  <c r="AK1598" i="37" s="1"/>
  <c r="AK1599" i="37" s="1"/>
  <c r="AK1600" i="37" s="1"/>
  <c r="AK1601" i="37" s="1"/>
  <c r="AK1602" i="37" s="1"/>
  <c r="AK1603" i="37" s="1"/>
  <c r="AK1604" i="37" s="1"/>
  <c r="AK1605" i="37" s="1"/>
  <c r="AK1606" i="37" s="1"/>
  <c r="AK1607" i="37" s="1"/>
  <c r="AK1608" i="37" s="1"/>
  <c r="AK1609" i="37" s="1"/>
  <c r="AK1610" i="37" s="1"/>
  <c r="AK1611" i="37" s="1"/>
  <c r="AK1612" i="37" s="1"/>
  <c r="AK1613" i="37" s="1"/>
  <c r="AK1614" i="37" s="1"/>
  <c r="AK1615" i="37" s="1"/>
  <c r="AK1616" i="37" s="1"/>
  <c r="AK1617" i="37" s="1"/>
  <c r="AK1618" i="37" s="1"/>
  <c r="AK1619" i="37" s="1"/>
  <c r="AK1620" i="37" s="1"/>
  <c r="AK1621" i="37" s="1"/>
  <c r="AK1622" i="37" s="1"/>
  <c r="AK1623" i="37" s="1"/>
  <c r="AK1624" i="37" s="1"/>
  <c r="AK1625" i="37" s="1"/>
  <c r="AK1626" i="37" s="1"/>
  <c r="AK1627" i="37" s="1"/>
  <c r="AK1628" i="37" s="1"/>
  <c r="AK1629" i="37" s="1"/>
  <c r="AK1630" i="37" s="1"/>
  <c r="AK1631" i="37" s="1"/>
  <c r="AK1632" i="37" s="1"/>
  <c r="AK1633" i="37" s="1"/>
  <c r="AK1634" i="37" s="1"/>
  <c r="AK1635" i="37" s="1"/>
  <c r="AK1636" i="37" s="1"/>
  <c r="AK1637" i="37" s="1"/>
  <c r="AK1638" i="37" s="1"/>
  <c r="AK1639" i="37" s="1"/>
  <c r="AK1640" i="37" s="1"/>
  <c r="AK1641" i="37" s="1"/>
  <c r="AK1642" i="37" s="1"/>
  <c r="AK1643" i="37" s="1"/>
  <c r="AK1644" i="37" s="1"/>
  <c r="AK1645" i="37" s="1"/>
  <c r="AK1646" i="37" s="1"/>
  <c r="AK1647" i="37" s="1"/>
  <c r="AK1648" i="37" s="1"/>
  <c r="AK1649" i="37" s="1"/>
  <c r="AK1650" i="37" s="1"/>
  <c r="AK1651" i="37" s="1"/>
  <c r="AK1652" i="37" s="1"/>
  <c r="AK1653" i="37" s="1"/>
  <c r="AK1654" i="37" s="1"/>
  <c r="AK1655" i="37" s="1"/>
  <c r="AK1656" i="37" s="1"/>
  <c r="AK1657" i="37" s="1"/>
  <c r="AK1658" i="37" s="1"/>
  <c r="AK1659" i="37" s="1"/>
  <c r="AK1660" i="37" s="1"/>
  <c r="AK1661" i="37" s="1"/>
  <c r="AK1662" i="37" s="1"/>
  <c r="AK1663" i="37" s="1"/>
  <c r="AK1664" i="37" s="1"/>
  <c r="AK1665" i="37" s="1"/>
  <c r="AK1666" i="37" s="1"/>
  <c r="AK1667" i="37" s="1"/>
  <c r="AK1668" i="37" s="1"/>
  <c r="AK1669" i="37" s="1"/>
  <c r="AK1670" i="37" s="1"/>
  <c r="AK1671" i="37" s="1"/>
  <c r="AK1672" i="37" s="1"/>
  <c r="AK1673" i="37" s="1"/>
  <c r="AK1674" i="37" s="1"/>
  <c r="AK1675" i="37" s="1"/>
  <c r="AK1676" i="37" s="1"/>
  <c r="AK1677" i="37" s="1"/>
  <c r="AK1678" i="37" s="1"/>
  <c r="AK1679" i="37" s="1"/>
  <c r="AK1680" i="37" s="1"/>
  <c r="AK1681" i="37" s="1"/>
  <c r="AK1682" i="37" s="1"/>
  <c r="AK1683" i="37" s="1"/>
  <c r="AK1684" i="37" s="1"/>
  <c r="AK1685" i="37" s="1"/>
  <c r="AK1686" i="37" s="1"/>
  <c r="AK1687" i="37" s="1"/>
  <c r="AK1688" i="37" s="1"/>
  <c r="AK1689" i="37" s="1"/>
  <c r="AK1690" i="37" s="1"/>
  <c r="AK1691" i="37" s="1"/>
  <c r="AK1692" i="37" s="1"/>
  <c r="AI1511" i="37"/>
  <c r="AI1512" i="37" s="1"/>
  <c r="AI1513" i="37" s="1"/>
  <c r="AI1514" i="37" s="1"/>
  <c r="AI1515" i="37" s="1"/>
  <c r="AI1516" i="37" s="1"/>
  <c r="AI1517" i="37" s="1"/>
  <c r="AI1518" i="37" s="1"/>
  <c r="AI1519" i="37" s="1"/>
  <c r="AI1520" i="37" s="1"/>
  <c r="AI1521" i="37" s="1"/>
  <c r="AI1522" i="37" s="1"/>
  <c r="AI1523" i="37" s="1"/>
  <c r="AI1524" i="37" s="1"/>
  <c r="AI1525" i="37" s="1"/>
  <c r="AI1526" i="37" s="1"/>
  <c r="AI1527" i="37" s="1"/>
  <c r="AI1528" i="37" s="1"/>
  <c r="AI1529" i="37" s="1"/>
  <c r="AI1530" i="37" s="1"/>
  <c r="AI1531" i="37" s="1"/>
  <c r="AI1532" i="37" s="1"/>
  <c r="AI1533" i="37" s="1"/>
  <c r="AI1534" i="37" s="1"/>
  <c r="AI1535" i="37" s="1"/>
  <c r="AI1536" i="37" s="1"/>
  <c r="AI1537" i="37" s="1"/>
  <c r="AI1538" i="37" s="1"/>
  <c r="AI1539" i="37" s="1"/>
  <c r="AI1540" i="37" s="1"/>
  <c r="AI1541" i="37" s="1"/>
  <c r="AI1542" i="37" s="1"/>
  <c r="AI1543" i="37" s="1"/>
  <c r="AI1544" i="37" s="1"/>
  <c r="AI1545" i="37" s="1"/>
  <c r="AI1546" i="37" s="1"/>
  <c r="AI1547" i="37" s="1"/>
  <c r="AI1548" i="37" s="1"/>
  <c r="AI1549" i="37" s="1"/>
  <c r="AI1550" i="37" s="1"/>
  <c r="AI1551" i="37" s="1"/>
  <c r="AI1552" i="37" s="1"/>
  <c r="AI1553" i="37" s="1"/>
  <c r="AI1554" i="37" s="1"/>
  <c r="AI1555" i="37" s="1"/>
  <c r="AI1556" i="37" s="1"/>
  <c r="AI1557" i="37" s="1"/>
  <c r="AI1558" i="37" s="1"/>
  <c r="AI1559" i="37" s="1"/>
  <c r="AI1560" i="37" s="1"/>
  <c r="AI1561" i="37" s="1"/>
  <c r="AI1562" i="37" s="1"/>
  <c r="AI1563" i="37" s="1"/>
  <c r="AI1564" i="37" s="1"/>
  <c r="AI1565" i="37" s="1"/>
  <c r="AI1566" i="37" s="1"/>
  <c r="AI1567" i="37" s="1"/>
  <c r="AI1568" i="37" s="1"/>
  <c r="AI1569" i="37" s="1"/>
  <c r="AI1570" i="37" s="1"/>
  <c r="AI1571" i="37" s="1"/>
  <c r="AI1572" i="37" s="1"/>
  <c r="AI1573" i="37" s="1"/>
  <c r="AI1574" i="37" s="1"/>
  <c r="AI1575" i="37" s="1"/>
  <c r="AI1576" i="37" s="1"/>
  <c r="AI1577" i="37" s="1"/>
  <c r="AI1578" i="37" s="1"/>
  <c r="AI1579" i="37" s="1"/>
  <c r="AI1580" i="37" s="1"/>
  <c r="AI1581" i="37" s="1"/>
  <c r="AI1582" i="37" s="1"/>
  <c r="AI1583" i="37" s="1"/>
  <c r="AI1584" i="37" s="1"/>
  <c r="AI1585" i="37" s="1"/>
  <c r="AI1586" i="37" s="1"/>
  <c r="AI1587" i="37" s="1"/>
  <c r="AI1588" i="37" s="1"/>
  <c r="AI1589" i="37" s="1"/>
  <c r="AI1590" i="37" s="1"/>
  <c r="AI1591" i="37" s="1"/>
  <c r="AI1592" i="37" s="1"/>
  <c r="AI1593" i="37" s="1"/>
  <c r="AI1594" i="37" s="1"/>
  <c r="AI1595" i="37" s="1"/>
  <c r="AI1596" i="37" s="1"/>
  <c r="AI1597" i="37" s="1"/>
  <c r="AI1598" i="37" s="1"/>
  <c r="AI1599" i="37" s="1"/>
  <c r="AI1600" i="37" s="1"/>
  <c r="AI1601" i="37" s="1"/>
  <c r="AI1602" i="37" s="1"/>
  <c r="AI1603" i="37" s="1"/>
  <c r="AI1604" i="37" s="1"/>
  <c r="AI1605" i="37" s="1"/>
  <c r="AI1606" i="37" s="1"/>
  <c r="AI1607" i="37" s="1"/>
  <c r="AI1608" i="37" s="1"/>
  <c r="AI1609" i="37" s="1"/>
  <c r="AI1610" i="37" s="1"/>
  <c r="AI1611" i="37" s="1"/>
  <c r="AI1612" i="37" s="1"/>
  <c r="AI1613" i="37" s="1"/>
  <c r="AI1614" i="37" s="1"/>
  <c r="AI1615" i="37" s="1"/>
  <c r="AI1616" i="37" s="1"/>
  <c r="AI1617" i="37" s="1"/>
  <c r="AI1618" i="37" s="1"/>
  <c r="AI1619" i="37" s="1"/>
  <c r="AI1620" i="37" s="1"/>
  <c r="AI1621" i="37" s="1"/>
  <c r="AI1622" i="37" s="1"/>
  <c r="AI1623" i="37" s="1"/>
  <c r="AI1624" i="37" s="1"/>
  <c r="AI1625" i="37" s="1"/>
  <c r="AI1626" i="37" s="1"/>
  <c r="AI1627" i="37" s="1"/>
  <c r="AI1628" i="37" s="1"/>
  <c r="AI1629" i="37" s="1"/>
  <c r="AI1630" i="37" s="1"/>
  <c r="AI1631" i="37" s="1"/>
  <c r="AI1632" i="37" s="1"/>
  <c r="AI1633" i="37" s="1"/>
  <c r="AI1634" i="37" s="1"/>
  <c r="AI1635" i="37" s="1"/>
  <c r="AI1636" i="37" s="1"/>
  <c r="AI1637" i="37" s="1"/>
  <c r="AI1638" i="37" s="1"/>
  <c r="AI1639" i="37" s="1"/>
  <c r="AI1640" i="37" s="1"/>
  <c r="AI1641" i="37" s="1"/>
  <c r="AI1642" i="37" s="1"/>
  <c r="AI1643" i="37" s="1"/>
  <c r="AI1644" i="37" s="1"/>
  <c r="AI1645" i="37" s="1"/>
  <c r="AI1646" i="37" s="1"/>
  <c r="AI1647" i="37" s="1"/>
  <c r="AI1648" i="37" s="1"/>
  <c r="AI1649" i="37" s="1"/>
  <c r="AI1650" i="37" s="1"/>
  <c r="AI1651" i="37" s="1"/>
  <c r="AI1652" i="37" s="1"/>
  <c r="AI1653" i="37" s="1"/>
  <c r="AI1654" i="37" s="1"/>
  <c r="AI1655" i="37" s="1"/>
  <c r="AI1656" i="37" s="1"/>
  <c r="AI1657" i="37" s="1"/>
  <c r="AI1658" i="37" s="1"/>
  <c r="AI1659" i="37" s="1"/>
  <c r="AI1660" i="37" s="1"/>
  <c r="AI1661" i="37" s="1"/>
  <c r="AI1662" i="37" s="1"/>
  <c r="AI1663" i="37" s="1"/>
  <c r="AI1664" i="37" s="1"/>
  <c r="AI1665" i="37" s="1"/>
  <c r="AI1666" i="37" s="1"/>
  <c r="AI1667" i="37" s="1"/>
  <c r="AI1668" i="37" s="1"/>
  <c r="AI1669" i="37" s="1"/>
  <c r="AI1670" i="37" s="1"/>
  <c r="AI1671" i="37" s="1"/>
  <c r="AI1672" i="37" s="1"/>
  <c r="AI1673" i="37" s="1"/>
  <c r="AI1674" i="37" s="1"/>
  <c r="AI1675" i="37" s="1"/>
  <c r="AI1676" i="37" s="1"/>
  <c r="AI1677" i="37" s="1"/>
  <c r="AI1678" i="37" s="1"/>
  <c r="AI1679" i="37" s="1"/>
  <c r="AI1680" i="37" s="1"/>
  <c r="AI1681" i="37" s="1"/>
  <c r="AI1682" i="37" s="1"/>
  <c r="AI1683" i="37" s="1"/>
  <c r="AI1684" i="37" s="1"/>
  <c r="AI1685" i="37" s="1"/>
  <c r="AI1686" i="37" s="1"/>
  <c r="AI1687" i="37" s="1"/>
  <c r="AI1688" i="37" s="1"/>
  <c r="AI1689" i="37" s="1"/>
  <c r="AI1690" i="37" s="1"/>
  <c r="AI1691" i="37" s="1"/>
  <c r="AI1692" i="37" s="1"/>
  <c r="AI1693" i="37" s="1"/>
  <c r="AI1694" i="37" s="1"/>
  <c r="AI1695" i="37" s="1"/>
  <c r="AI1696" i="37" s="1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F34" i="37"/>
  <c r="D34" i="37" s="1"/>
  <c r="C31" i="37"/>
  <c r="F30" i="37"/>
  <c r="D30" i="37" s="1"/>
  <c r="F26" i="37"/>
  <c r="D26" i="37" s="1"/>
  <c r="F20" i="37"/>
  <c r="D20" i="37" s="1"/>
  <c r="F15" i="37"/>
  <c r="D15" i="37" s="1"/>
  <c r="AL13" i="37"/>
  <c r="AL14" i="37" s="1"/>
  <c r="AL15" i="37" s="1"/>
  <c r="AL16" i="37" s="1"/>
  <c r="AL17" i="37" s="1"/>
  <c r="AL18" i="37" s="1"/>
  <c r="AL19" i="37" s="1"/>
  <c r="AL20" i="37" s="1"/>
  <c r="AL21" i="37" s="1"/>
  <c r="AL22" i="37" s="1"/>
  <c r="AL23" i="37" s="1"/>
  <c r="AL24" i="37" s="1"/>
  <c r="AL25" i="37" s="1"/>
  <c r="AL26" i="37" s="1"/>
  <c r="AL27" i="37" s="1"/>
  <c r="AL28" i="37" s="1"/>
  <c r="AL29" i="37" s="1"/>
  <c r="AL30" i="37" s="1"/>
  <c r="AL31" i="37" s="1"/>
  <c r="AL32" i="37" s="1"/>
  <c r="AL33" i="37" s="1"/>
  <c r="AL34" i="37" s="1"/>
  <c r="AL35" i="37" s="1"/>
  <c r="AL36" i="37" s="1"/>
  <c r="AL37" i="37" s="1"/>
  <c r="AL38" i="37" s="1"/>
  <c r="AL39" i="37" s="1"/>
  <c r="AL40" i="37" s="1"/>
  <c r="AL41" i="37" s="1"/>
  <c r="AL42" i="37" s="1"/>
  <c r="AL43" i="37" s="1"/>
  <c r="AL44" i="37" s="1"/>
  <c r="AL45" i="37" s="1"/>
  <c r="AL46" i="37" s="1"/>
  <c r="AL47" i="37" s="1"/>
  <c r="AL48" i="37" s="1"/>
  <c r="AL49" i="37" s="1"/>
  <c r="AL50" i="37" s="1"/>
  <c r="AL51" i="37" s="1"/>
  <c r="AL52" i="37" s="1"/>
  <c r="AL53" i="37" s="1"/>
  <c r="AL54" i="37" s="1"/>
  <c r="AL55" i="37" s="1"/>
  <c r="AL56" i="37" s="1"/>
  <c r="AL57" i="37" s="1"/>
  <c r="AL58" i="37" s="1"/>
  <c r="AL59" i="37" s="1"/>
  <c r="AL60" i="37" s="1"/>
  <c r="AL61" i="37" s="1"/>
  <c r="AL62" i="37" s="1"/>
  <c r="AL63" i="37" s="1"/>
  <c r="AL64" i="37" s="1"/>
  <c r="AL65" i="37" s="1"/>
  <c r="AL66" i="37" s="1"/>
  <c r="AL67" i="37" s="1"/>
  <c r="AL68" i="37" s="1"/>
  <c r="AL69" i="37" s="1"/>
  <c r="AL70" i="37" s="1"/>
  <c r="AL71" i="37" s="1"/>
  <c r="AL72" i="37" s="1"/>
  <c r="AL73" i="37" s="1"/>
  <c r="AL74" i="37" s="1"/>
  <c r="AL75" i="37" s="1"/>
  <c r="AL76" i="37" s="1"/>
  <c r="AL77" i="37" s="1"/>
  <c r="AL78" i="37" s="1"/>
  <c r="AL79" i="37" s="1"/>
  <c r="AL80" i="37" s="1"/>
  <c r="AL81" i="37" s="1"/>
  <c r="AL82" i="37" s="1"/>
  <c r="AL83" i="37" s="1"/>
  <c r="AL84" i="37" s="1"/>
  <c r="AL85" i="37" s="1"/>
  <c r="AL86" i="37" s="1"/>
  <c r="AL87" i="37" s="1"/>
  <c r="AL88" i="37" s="1"/>
  <c r="AL89" i="37" s="1"/>
  <c r="AL90" i="37" s="1"/>
  <c r="AL91" i="37" s="1"/>
  <c r="AL92" i="37" s="1"/>
  <c r="AL93" i="37" s="1"/>
  <c r="AL94" i="37" s="1"/>
  <c r="AL95" i="37" s="1"/>
  <c r="AL96" i="37" s="1"/>
  <c r="AL97" i="37" s="1"/>
  <c r="AL98" i="37" s="1"/>
  <c r="AL99" i="37" s="1"/>
  <c r="AL100" i="37" s="1"/>
  <c r="AL101" i="37" s="1"/>
  <c r="AL102" i="37" s="1"/>
  <c r="AL103" i="37" s="1"/>
  <c r="AL104" i="37" s="1"/>
  <c r="AL105" i="37" s="1"/>
  <c r="AL106" i="37" s="1"/>
  <c r="AL107" i="37" s="1"/>
  <c r="AL108" i="37" s="1"/>
  <c r="AL109" i="37" s="1"/>
  <c r="AL110" i="37" s="1"/>
  <c r="AL111" i="37" s="1"/>
  <c r="AL112" i="37" s="1"/>
  <c r="AL113" i="37" s="1"/>
  <c r="AL114" i="37" s="1"/>
  <c r="AL115" i="37" s="1"/>
  <c r="AL116" i="37" s="1"/>
  <c r="AL117" i="37" s="1"/>
  <c r="AL118" i="37" s="1"/>
  <c r="AL119" i="37" s="1"/>
  <c r="AL120" i="37" s="1"/>
  <c r="AL121" i="37" s="1"/>
  <c r="AL122" i="37" s="1"/>
  <c r="AL123" i="37" s="1"/>
  <c r="AL124" i="37" s="1"/>
  <c r="AL125" i="37" s="1"/>
  <c r="AL126" i="37" s="1"/>
  <c r="AL127" i="37" s="1"/>
  <c r="AL128" i="37" s="1"/>
  <c r="AL129" i="37" s="1"/>
  <c r="AL130" i="37" s="1"/>
  <c r="AL131" i="37" s="1"/>
  <c r="AL132" i="37" s="1"/>
  <c r="AL133" i="37" s="1"/>
  <c r="AL134" i="37" s="1"/>
  <c r="AL135" i="37" s="1"/>
  <c r="AL136" i="37" s="1"/>
  <c r="AL137" i="37" s="1"/>
  <c r="AL138" i="37" s="1"/>
  <c r="AL139" i="37" s="1"/>
  <c r="AL140" i="37" s="1"/>
  <c r="AL141" i="37" s="1"/>
  <c r="AL142" i="37" s="1"/>
  <c r="AL143" i="37" s="1"/>
  <c r="AL144" i="37" s="1"/>
  <c r="AL145" i="37" s="1"/>
  <c r="AL146" i="37" s="1"/>
  <c r="AL147" i="37" s="1"/>
  <c r="AL148" i="37" s="1"/>
  <c r="AL149" i="37" s="1"/>
  <c r="AL150" i="37" s="1"/>
  <c r="AL151" i="37" s="1"/>
  <c r="AL152" i="37" s="1"/>
  <c r="AL153" i="37" s="1"/>
  <c r="AL154" i="37" s="1"/>
  <c r="AL155" i="37" s="1"/>
  <c r="AL156" i="37" s="1"/>
  <c r="AL157" i="37" s="1"/>
  <c r="AL158" i="37" s="1"/>
  <c r="AL159" i="37" s="1"/>
  <c r="AL160" i="37" s="1"/>
  <c r="AL161" i="37" s="1"/>
  <c r="AL162" i="37" s="1"/>
  <c r="AL163" i="37" s="1"/>
  <c r="AL164" i="37" s="1"/>
  <c r="AL165" i="37" s="1"/>
  <c r="AL166" i="37" s="1"/>
  <c r="AL167" i="37" s="1"/>
  <c r="AL168" i="37" s="1"/>
  <c r="AL169" i="37" s="1"/>
  <c r="AL170" i="37" s="1"/>
  <c r="AL171" i="37" s="1"/>
  <c r="AL172" i="37" s="1"/>
  <c r="AL173" i="37" s="1"/>
  <c r="AL174" i="37" s="1"/>
  <c r="AL175" i="37" s="1"/>
  <c r="AL176" i="37" s="1"/>
  <c r="AL177" i="37" s="1"/>
  <c r="AL178" i="37" s="1"/>
  <c r="AL179" i="37" s="1"/>
  <c r="AL180" i="37" s="1"/>
  <c r="AL181" i="37" s="1"/>
  <c r="AL182" i="37" s="1"/>
  <c r="AL183" i="37" s="1"/>
  <c r="AL184" i="37" s="1"/>
  <c r="AL185" i="37" s="1"/>
  <c r="AL186" i="37" s="1"/>
  <c r="AL187" i="37" s="1"/>
  <c r="AL188" i="37" s="1"/>
  <c r="AL189" i="37" s="1"/>
  <c r="AL190" i="37" s="1"/>
  <c r="AL191" i="37" s="1"/>
  <c r="AL192" i="37" s="1"/>
  <c r="AL193" i="37" s="1"/>
  <c r="AL194" i="37" s="1"/>
  <c r="AL195" i="37" s="1"/>
  <c r="AL196" i="37" s="1"/>
  <c r="AL197" i="37" s="1"/>
  <c r="AL198" i="37" s="1"/>
  <c r="AL199" i="37" s="1"/>
  <c r="AL200" i="37" s="1"/>
  <c r="AL201" i="37" s="1"/>
  <c r="AL202" i="37" s="1"/>
  <c r="AL203" i="37" s="1"/>
  <c r="AL204" i="37" s="1"/>
  <c r="AL205" i="37" s="1"/>
  <c r="AL206" i="37" s="1"/>
  <c r="AL207" i="37" s="1"/>
  <c r="AL208" i="37" s="1"/>
  <c r="AL209" i="37" s="1"/>
  <c r="AL210" i="37" s="1"/>
  <c r="AL211" i="37" s="1"/>
  <c r="AL212" i="37" s="1"/>
  <c r="AL213" i="37" s="1"/>
  <c r="AL214" i="37" s="1"/>
  <c r="AL215" i="37" s="1"/>
  <c r="AL216" i="37" s="1"/>
  <c r="AL217" i="37" s="1"/>
  <c r="AL218" i="37" s="1"/>
  <c r="AL219" i="37" s="1"/>
  <c r="AL220" i="37" s="1"/>
  <c r="AL221" i="37" s="1"/>
  <c r="AL222" i="37" s="1"/>
  <c r="AL223" i="37" s="1"/>
  <c r="AL224" i="37" s="1"/>
  <c r="AL225" i="37" s="1"/>
  <c r="AL226" i="37" s="1"/>
  <c r="AL227" i="37" s="1"/>
  <c r="AL228" i="37" s="1"/>
  <c r="AL229" i="37" s="1"/>
  <c r="AL230" i="37" s="1"/>
  <c r="AL231" i="37" s="1"/>
  <c r="AL232" i="37" s="1"/>
  <c r="AL233" i="37" s="1"/>
  <c r="AL234" i="37" s="1"/>
  <c r="AL235" i="37" s="1"/>
  <c r="AL236" i="37" s="1"/>
  <c r="AL237" i="37" s="1"/>
  <c r="AL238" i="37" s="1"/>
  <c r="AL239" i="37" s="1"/>
  <c r="AL240" i="37" s="1"/>
  <c r="AL241" i="37" s="1"/>
  <c r="AL242" i="37" s="1"/>
  <c r="AL243" i="37" s="1"/>
  <c r="AL244" i="37" s="1"/>
  <c r="AL245" i="37" s="1"/>
  <c r="AL246" i="37" s="1"/>
  <c r="AL247" i="37" s="1"/>
  <c r="AL248" i="37" s="1"/>
  <c r="AL249" i="37" s="1"/>
  <c r="AL250" i="37" s="1"/>
  <c r="AL251" i="37" s="1"/>
  <c r="AL252" i="37" s="1"/>
  <c r="AL253" i="37" s="1"/>
  <c r="AL254" i="37" s="1"/>
  <c r="AL255" i="37" s="1"/>
  <c r="AL256" i="37" s="1"/>
  <c r="AL257" i="37" s="1"/>
  <c r="AL258" i="37" s="1"/>
  <c r="AL259" i="37" s="1"/>
  <c r="AL260" i="37" s="1"/>
  <c r="AL261" i="37" s="1"/>
  <c r="AL262" i="37" s="1"/>
  <c r="AL263" i="37" s="1"/>
  <c r="AL264" i="37" s="1"/>
  <c r="AL265" i="37" s="1"/>
  <c r="AL266" i="37" s="1"/>
  <c r="AL267" i="37" s="1"/>
  <c r="AL268" i="37" s="1"/>
  <c r="AL269" i="37" s="1"/>
  <c r="AL270" i="37" s="1"/>
  <c r="AL271" i="37" s="1"/>
  <c r="AL272" i="37" s="1"/>
  <c r="AL273" i="37" s="1"/>
  <c r="AL274" i="37" s="1"/>
  <c r="AL275" i="37" s="1"/>
  <c r="AL276" i="37" s="1"/>
  <c r="AL277" i="37" s="1"/>
  <c r="AL278" i="37" s="1"/>
  <c r="AL279" i="37" s="1"/>
  <c r="AL280" i="37" s="1"/>
  <c r="AL281" i="37" s="1"/>
  <c r="AL282" i="37" s="1"/>
  <c r="AL283" i="37" s="1"/>
  <c r="AL284" i="37" s="1"/>
  <c r="AL285" i="37" s="1"/>
  <c r="AL286" i="37" s="1"/>
  <c r="AL287" i="37" s="1"/>
  <c r="AL288" i="37" s="1"/>
  <c r="AL289" i="37" s="1"/>
  <c r="AL290" i="37" s="1"/>
  <c r="AL291" i="37" s="1"/>
  <c r="AL292" i="37" s="1"/>
  <c r="AL293" i="37" s="1"/>
  <c r="AL294" i="37" s="1"/>
  <c r="AL295" i="37" s="1"/>
  <c r="AL296" i="37" s="1"/>
  <c r="AL297" i="37" s="1"/>
  <c r="AL298" i="37" s="1"/>
  <c r="AL299" i="37" s="1"/>
  <c r="AL300" i="37" s="1"/>
  <c r="AL301" i="37" s="1"/>
  <c r="AL302" i="37" s="1"/>
  <c r="AL303" i="37" s="1"/>
  <c r="AL304" i="37" s="1"/>
  <c r="AL305" i="37" s="1"/>
  <c r="AL306" i="37" s="1"/>
  <c r="AL307" i="37" s="1"/>
  <c r="AL308" i="37" s="1"/>
  <c r="AL309" i="37" s="1"/>
  <c r="AL310" i="37" s="1"/>
  <c r="AL311" i="37" s="1"/>
  <c r="AL312" i="37" s="1"/>
  <c r="AL313" i="37" s="1"/>
  <c r="AL314" i="37" s="1"/>
  <c r="AL315" i="37" s="1"/>
  <c r="AL316" i="37" s="1"/>
  <c r="AL317" i="37" s="1"/>
  <c r="AL318" i="37" s="1"/>
  <c r="AL319" i="37" s="1"/>
  <c r="AL320" i="37" s="1"/>
  <c r="AL321" i="37" s="1"/>
  <c r="AL322" i="37" s="1"/>
  <c r="AL323" i="37" s="1"/>
  <c r="AL324" i="37" s="1"/>
  <c r="AL325" i="37" s="1"/>
  <c r="AL326" i="37" s="1"/>
  <c r="AL327" i="37" s="1"/>
  <c r="AL328" i="37" s="1"/>
  <c r="AL329" i="37" s="1"/>
  <c r="AL330" i="37" s="1"/>
  <c r="AL331" i="37" s="1"/>
  <c r="AL332" i="37" s="1"/>
  <c r="AL333" i="37" s="1"/>
  <c r="AL334" i="37" s="1"/>
  <c r="AL335" i="37" s="1"/>
  <c r="AL336" i="37" s="1"/>
  <c r="AL337" i="37" s="1"/>
  <c r="AL338" i="37" s="1"/>
  <c r="AL339" i="37" s="1"/>
  <c r="AL340" i="37" s="1"/>
  <c r="AL341" i="37" s="1"/>
  <c r="AL342" i="37" s="1"/>
  <c r="AL343" i="37" s="1"/>
  <c r="AL344" i="37" s="1"/>
  <c r="AL345" i="37" s="1"/>
  <c r="AL346" i="37" s="1"/>
  <c r="AL347" i="37" s="1"/>
  <c r="AL348" i="37" s="1"/>
  <c r="AL349" i="37" s="1"/>
  <c r="AL350" i="37" s="1"/>
  <c r="AL351" i="37" s="1"/>
  <c r="AL352" i="37" s="1"/>
  <c r="AL353" i="37" s="1"/>
  <c r="AL354" i="37" s="1"/>
  <c r="AL355" i="37" s="1"/>
  <c r="AL356" i="37" s="1"/>
  <c r="AL357" i="37" s="1"/>
  <c r="AL358" i="37" s="1"/>
  <c r="AL359" i="37" s="1"/>
  <c r="AL360" i="37" s="1"/>
  <c r="AL361" i="37" s="1"/>
  <c r="AL362" i="37" s="1"/>
  <c r="AL363" i="37" s="1"/>
  <c r="AL364" i="37" s="1"/>
  <c r="AL365" i="37" s="1"/>
  <c r="AL366" i="37" s="1"/>
  <c r="AL367" i="37" s="1"/>
  <c r="AL368" i="37" s="1"/>
  <c r="AL369" i="37" s="1"/>
  <c r="AL370" i="37" s="1"/>
  <c r="AL371" i="37" s="1"/>
  <c r="AL372" i="37" s="1"/>
  <c r="AL373" i="37" s="1"/>
  <c r="AL374" i="37" s="1"/>
  <c r="AL375" i="37" s="1"/>
  <c r="AL376" i="37" s="1"/>
  <c r="AL377" i="37" s="1"/>
  <c r="AL378" i="37" s="1"/>
  <c r="AL379" i="37" s="1"/>
  <c r="AL380" i="37" s="1"/>
  <c r="AL381" i="37" s="1"/>
  <c r="AL382" i="37" s="1"/>
  <c r="AL383" i="37" s="1"/>
  <c r="AL384" i="37" s="1"/>
  <c r="AL385" i="37" s="1"/>
  <c r="AL386" i="37" s="1"/>
  <c r="AL387" i="37" s="1"/>
  <c r="AL388" i="37" s="1"/>
  <c r="AL389" i="37" s="1"/>
  <c r="AL390" i="37" s="1"/>
  <c r="AL391" i="37" s="1"/>
  <c r="AL392" i="37" s="1"/>
  <c r="AL393" i="37" s="1"/>
  <c r="AL394" i="37" s="1"/>
  <c r="AL395" i="37" s="1"/>
  <c r="AL396" i="37" s="1"/>
  <c r="AL397" i="37" s="1"/>
  <c r="AL398" i="37" s="1"/>
  <c r="AL399" i="37" s="1"/>
  <c r="AL400" i="37" s="1"/>
  <c r="AL401" i="37" s="1"/>
  <c r="AL402" i="37" s="1"/>
  <c r="AL403" i="37" s="1"/>
  <c r="AL404" i="37" s="1"/>
  <c r="AL405" i="37" s="1"/>
  <c r="AL406" i="37" s="1"/>
  <c r="AL407" i="37" s="1"/>
  <c r="AL408" i="37" s="1"/>
  <c r="AL409" i="37" s="1"/>
  <c r="AL410" i="37" s="1"/>
  <c r="AL411" i="37" s="1"/>
  <c r="AL412" i="37" s="1"/>
  <c r="AL413" i="37" s="1"/>
  <c r="AL414" i="37" s="1"/>
  <c r="AL415" i="37" s="1"/>
  <c r="AL416" i="37" s="1"/>
  <c r="AL417" i="37" s="1"/>
  <c r="AL418" i="37" s="1"/>
  <c r="AL419" i="37" s="1"/>
  <c r="AL420" i="37" s="1"/>
  <c r="AL421" i="37" s="1"/>
  <c r="AL422" i="37" s="1"/>
  <c r="AL423" i="37" s="1"/>
  <c r="AL424" i="37" s="1"/>
  <c r="AL425" i="37" s="1"/>
  <c r="AL426" i="37" s="1"/>
  <c r="AL427" i="37" s="1"/>
  <c r="AL428" i="37" s="1"/>
  <c r="AL429" i="37" s="1"/>
  <c r="AL430" i="37" s="1"/>
  <c r="AL431" i="37" s="1"/>
  <c r="AL432" i="37" s="1"/>
  <c r="AL433" i="37" s="1"/>
  <c r="AL434" i="37" s="1"/>
  <c r="AL435" i="37" s="1"/>
  <c r="AL436" i="37" s="1"/>
  <c r="AL437" i="37" s="1"/>
  <c r="AL438" i="37" s="1"/>
  <c r="AL439" i="37" s="1"/>
  <c r="AL440" i="37" s="1"/>
  <c r="AL441" i="37" s="1"/>
  <c r="AL442" i="37" s="1"/>
  <c r="AL443" i="37" s="1"/>
  <c r="AL444" i="37" s="1"/>
  <c r="AL445" i="37" s="1"/>
  <c r="AL446" i="37" s="1"/>
  <c r="AL447" i="37" s="1"/>
  <c r="AL448" i="37" s="1"/>
  <c r="AL449" i="37" s="1"/>
  <c r="AL450" i="37" s="1"/>
  <c r="AL451" i="37" s="1"/>
  <c r="AL452" i="37" s="1"/>
  <c r="AL453" i="37" s="1"/>
  <c r="AL454" i="37" s="1"/>
  <c r="AL455" i="37" s="1"/>
  <c r="AL456" i="37" s="1"/>
  <c r="AL457" i="37" s="1"/>
  <c r="AL458" i="37" s="1"/>
  <c r="AL459" i="37" s="1"/>
  <c r="AL460" i="37" s="1"/>
  <c r="AL461" i="37" s="1"/>
  <c r="AL462" i="37" s="1"/>
  <c r="AL463" i="37" s="1"/>
  <c r="AL464" i="37" s="1"/>
  <c r="AL465" i="37" s="1"/>
  <c r="AL466" i="37" s="1"/>
  <c r="AL467" i="37" s="1"/>
  <c r="AL468" i="37" s="1"/>
  <c r="AL469" i="37" s="1"/>
  <c r="AL470" i="37" s="1"/>
  <c r="AL471" i="37" s="1"/>
  <c r="AL472" i="37" s="1"/>
  <c r="AL473" i="37" s="1"/>
  <c r="AL474" i="37" s="1"/>
  <c r="AL475" i="37" s="1"/>
  <c r="AL476" i="37" s="1"/>
  <c r="AL477" i="37" s="1"/>
  <c r="AL478" i="37" s="1"/>
  <c r="AL479" i="37" s="1"/>
  <c r="AL480" i="37" s="1"/>
  <c r="AL481" i="37" s="1"/>
  <c r="AL482" i="37" s="1"/>
  <c r="AL483" i="37" s="1"/>
  <c r="AL484" i="37" s="1"/>
  <c r="AL485" i="37" s="1"/>
  <c r="AL486" i="37" s="1"/>
  <c r="AL487" i="37" s="1"/>
  <c r="AL488" i="37" s="1"/>
  <c r="AL489" i="37" s="1"/>
  <c r="AL490" i="37" s="1"/>
  <c r="AL491" i="37" s="1"/>
  <c r="AL492" i="37" s="1"/>
  <c r="AL493" i="37" s="1"/>
  <c r="AL494" i="37" s="1"/>
  <c r="AL495" i="37" s="1"/>
  <c r="AL496" i="37" s="1"/>
  <c r="AL497" i="37" s="1"/>
  <c r="AL498" i="37" s="1"/>
  <c r="AL499" i="37" s="1"/>
  <c r="AL500" i="37" s="1"/>
  <c r="AL501" i="37" s="1"/>
  <c r="AL502" i="37" s="1"/>
  <c r="AL503" i="37" s="1"/>
  <c r="AL504" i="37" s="1"/>
  <c r="AL505" i="37" s="1"/>
  <c r="AL506" i="37" s="1"/>
  <c r="AL507" i="37" s="1"/>
  <c r="AL508" i="37" s="1"/>
  <c r="AL509" i="37" s="1"/>
  <c r="AL510" i="37" s="1"/>
  <c r="AL511" i="37" s="1"/>
  <c r="AL512" i="37" s="1"/>
  <c r="AL513" i="37" s="1"/>
  <c r="AL514" i="37" s="1"/>
  <c r="AL515" i="37" s="1"/>
  <c r="AL516" i="37" s="1"/>
  <c r="AL517" i="37" s="1"/>
  <c r="AL518" i="37" s="1"/>
  <c r="AL519" i="37" s="1"/>
  <c r="AL520" i="37" s="1"/>
  <c r="AL521" i="37" s="1"/>
  <c r="AL522" i="37" s="1"/>
  <c r="AL523" i="37" s="1"/>
  <c r="AL524" i="37" s="1"/>
  <c r="AL525" i="37" s="1"/>
  <c r="AL526" i="37" s="1"/>
  <c r="AL527" i="37" s="1"/>
  <c r="AL528" i="37" s="1"/>
  <c r="AL529" i="37" s="1"/>
  <c r="AL530" i="37" s="1"/>
  <c r="AL531" i="37" s="1"/>
  <c r="AL532" i="37" s="1"/>
  <c r="AL533" i="37" s="1"/>
  <c r="AL534" i="37" s="1"/>
  <c r="AL535" i="37" s="1"/>
  <c r="AL536" i="37" s="1"/>
  <c r="AL537" i="37" s="1"/>
  <c r="AL538" i="37" s="1"/>
  <c r="AL539" i="37" s="1"/>
  <c r="AL540" i="37" s="1"/>
  <c r="AL541" i="37" s="1"/>
  <c r="AL542" i="37" s="1"/>
  <c r="AL543" i="37" s="1"/>
  <c r="AL544" i="37" s="1"/>
  <c r="AL545" i="37" s="1"/>
  <c r="AL546" i="37" s="1"/>
  <c r="AL547" i="37" s="1"/>
  <c r="AL548" i="37" s="1"/>
  <c r="AL549" i="37" s="1"/>
  <c r="AL550" i="37" s="1"/>
  <c r="AL551" i="37" s="1"/>
  <c r="AL552" i="37" s="1"/>
  <c r="AL553" i="37" s="1"/>
  <c r="AL554" i="37" s="1"/>
  <c r="AL555" i="37" s="1"/>
  <c r="AL556" i="37" s="1"/>
  <c r="AL557" i="37" s="1"/>
  <c r="AL558" i="37" s="1"/>
  <c r="AL559" i="37" s="1"/>
  <c r="AL560" i="37" s="1"/>
  <c r="AL561" i="37" s="1"/>
  <c r="AL562" i="37" s="1"/>
  <c r="AL563" i="37" s="1"/>
  <c r="AL564" i="37" s="1"/>
  <c r="AL565" i="37" s="1"/>
  <c r="AL566" i="37" s="1"/>
  <c r="AL567" i="37" s="1"/>
  <c r="AL568" i="37" s="1"/>
  <c r="AL569" i="37" s="1"/>
  <c r="AL570" i="37" s="1"/>
  <c r="AL571" i="37" s="1"/>
  <c r="AL572" i="37" s="1"/>
  <c r="AL573" i="37" s="1"/>
  <c r="AL574" i="37" s="1"/>
  <c r="AL575" i="37" s="1"/>
  <c r="AL576" i="37" s="1"/>
  <c r="AL577" i="37" s="1"/>
  <c r="AL578" i="37" s="1"/>
  <c r="AL579" i="37" s="1"/>
  <c r="AL580" i="37" s="1"/>
  <c r="AL581" i="37" s="1"/>
  <c r="AL582" i="37" s="1"/>
  <c r="AL583" i="37" s="1"/>
  <c r="AL584" i="37" s="1"/>
  <c r="AL585" i="37" s="1"/>
  <c r="AL586" i="37" s="1"/>
  <c r="AL587" i="37" s="1"/>
  <c r="AL588" i="37" s="1"/>
  <c r="AL589" i="37" s="1"/>
  <c r="AL590" i="37" s="1"/>
  <c r="AL591" i="37" s="1"/>
  <c r="AL592" i="37" s="1"/>
  <c r="AL593" i="37" s="1"/>
  <c r="AL594" i="37" s="1"/>
  <c r="AL595" i="37" s="1"/>
  <c r="AL596" i="37" s="1"/>
  <c r="AL597" i="37" s="1"/>
  <c r="AL598" i="37" s="1"/>
  <c r="AL599" i="37" s="1"/>
  <c r="AL600" i="37" s="1"/>
  <c r="AL601" i="37" s="1"/>
  <c r="AL602" i="37" s="1"/>
  <c r="AL603" i="37" s="1"/>
  <c r="AL604" i="37" s="1"/>
  <c r="AL605" i="37" s="1"/>
  <c r="AL606" i="37" s="1"/>
  <c r="AL607" i="37" s="1"/>
  <c r="AL608" i="37" s="1"/>
  <c r="AL609" i="37" s="1"/>
  <c r="AL610" i="37" s="1"/>
  <c r="AL611" i="37" s="1"/>
  <c r="AL612" i="37" s="1"/>
  <c r="AL613" i="37" s="1"/>
  <c r="AL614" i="37" s="1"/>
  <c r="AL615" i="37" s="1"/>
  <c r="AL616" i="37" s="1"/>
  <c r="AL617" i="37" s="1"/>
  <c r="AL618" i="37" s="1"/>
  <c r="AL619" i="37" s="1"/>
  <c r="AL620" i="37" s="1"/>
  <c r="AL621" i="37" s="1"/>
  <c r="AL622" i="37" s="1"/>
  <c r="AL623" i="37" s="1"/>
  <c r="AL624" i="37" s="1"/>
  <c r="AL625" i="37" s="1"/>
  <c r="AL626" i="37" s="1"/>
  <c r="AL627" i="37" s="1"/>
  <c r="AL628" i="37" s="1"/>
  <c r="AL629" i="37" s="1"/>
  <c r="AL630" i="37" s="1"/>
  <c r="AL631" i="37" s="1"/>
  <c r="AL632" i="37" s="1"/>
  <c r="AL633" i="37" s="1"/>
  <c r="AL634" i="37" s="1"/>
  <c r="AL635" i="37" s="1"/>
  <c r="AL636" i="37" s="1"/>
  <c r="AL637" i="37" s="1"/>
  <c r="AL638" i="37" s="1"/>
  <c r="AL639" i="37" s="1"/>
  <c r="AL640" i="37" s="1"/>
  <c r="AL641" i="37" s="1"/>
  <c r="AL642" i="37" s="1"/>
  <c r="AL643" i="37" s="1"/>
  <c r="AL644" i="37" s="1"/>
  <c r="AL645" i="37" s="1"/>
  <c r="AL646" i="37" s="1"/>
  <c r="AL647" i="37" s="1"/>
  <c r="AL648" i="37" s="1"/>
  <c r="AL649" i="37" s="1"/>
  <c r="AL650" i="37" s="1"/>
  <c r="AL651" i="37" s="1"/>
  <c r="AL652" i="37" s="1"/>
  <c r="AL653" i="37" s="1"/>
  <c r="AL654" i="37" s="1"/>
  <c r="AL655" i="37" s="1"/>
  <c r="AL656" i="37" s="1"/>
  <c r="AL657" i="37" s="1"/>
  <c r="AL658" i="37" s="1"/>
  <c r="AL659" i="37" s="1"/>
  <c r="AL660" i="37" s="1"/>
  <c r="AL661" i="37" s="1"/>
  <c r="AL662" i="37" s="1"/>
  <c r="AL663" i="37" s="1"/>
  <c r="AL664" i="37" s="1"/>
  <c r="AL665" i="37" s="1"/>
  <c r="AL666" i="37" s="1"/>
  <c r="AL667" i="37" s="1"/>
  <c r="AL668" i="37" s="1"/>
  <c r="AL669" i="37" s="1"/>
  <c r="AL670" i="37" s="1"/>
  <c r="AL671" i="37" s="1"/>
  <c r="AL672" i="37" s="1"/>
  <c r="AL673" i="37" s="1"/>
  <c r="AL674" i="37" s="1"/>
  <c r="AL675" i="37" s="1"/>
  <c r="AL676" i="37" s="1"/>
  <c r="AL677" i="37" s="1"/>
  <c r="AL678" i="37" s="1"/>
  <c r="AL679" i="37" s="1"/>
  <c r="AL680" i="37" s="1"/>
  <c r="AL681" i="37" s="1"/>
  <c r="AL682" i="37" s="1"/>
  <c r="AL683" i="37" s="1"/>
  <c r="AL684" i="37" s="1"/>
  <c r="AL685" i="37" s="1"/>
  <c r="AL686" i="37" s="1"/>
  <c r="AL687" i="37" s="1"/>
  <c r="AL688" i="37" s="1"/>
  <c r="AL689" i="37" s="1"/>
  <c r="AL690" i="37" s="1"/>
  <c r="AL691" i="37" s="1"/>
  <c r="AL692" i="37" s="1"/>
  <c r="AL693" i="37" s="1"/>
  <c r="AL694" i="37" s="1"/>
  <c r="AL695" i="37" s="1"/>
  <c r="AL696" i="37" s="1"/>
  <c r="AL697" i="37" s="1"/>
  <c r="AL698" i="37" s="1"/>
  <c r="AL699" i="37" s="1"/>
  <c r="AL700" i="37" s="1"/>
  <c r="AL701" i="37" s="1"/>
  <c r="AL702" i="37" s="1"/>
  <c r="AL703" i="37" s="1"/>
  <c r="AL704" i="37" s="1"/>
  <c r="AL705" i="37" s="1"/>
  <c r="AL706" i="37" s="1"/>
  <c r="AL707" i="37" s="1"/>
  <c r="AL708" i="37" s="1"/>
  <c r="AL709" i="37" s="1"/>
  <c r="AL710" i="37" s="1"/>
  <c r="AL711" i="37" s="1"/>
  <c r="AL712" i="37" s="1"/>
  <c r="AL713" i="37" s="1"/>
  <c r="AL714" i="37" s="1"/>
  <c r="AL715" i="37" s="1"/>
  <c r="AL716" i="37" s="1"/>
  <c r="AL717" i="37" s="1"/>
  <c r="AL718" i="37" s="1"/>
  <c r="AL719" i="37" s="1"/>
  <c r="AL720" i="37" s="1"/>
  <c r="AL721" i="37" s="1"/>
  <c r="AL722" i="37" s="1"/>
  <c r="AL723" i="37" s="1"/>
  <c r="AL724" i="37" s="1"/>
  <c r="AL725" i="37" s="1"/>
  <c r="AL726" i="37" s="1"/>
  <c r="AL727" i="37" s="1"/>
  <c r="AL728" i="37" s="1"/>
  <c r="AL729" i="37" s="1"/>
  <c r="AL730" i="37" s="1"/>
  <c r="AL731" i="37" s="1"/>
  <c r="AL732" i="37" s="1"/>
  <c r="AL733" i="37" s="1"/>
  <c r="AL734" i="37" s="1"/>
  <c r="AL735" i="37" s="1"/>
  <c r="AL736" i="37" s="1"/>
  <c r="AL737" i="37" s="1"/>
  <c r="AL738" i="37" s="1"/>
  <c r="AL739" i="37" s="1"/>
  <c r="AL740" i="37" s="1"/>
  <c r="AL741" i="37" s="1"/>
  <c r="AL742" i="37" s="1"/>
  <c r="AL743" i="37" s="1"/>
  <c r="AL744" i="37" s="1"/>
  <c r="AL745" i="37" s="1"/>
  <c r="AL746" i="37" s="1"/>
  <c r="AL747" i="37" s="1"/>
  <c r="AL748" i="37" s="1"/>
  <c r="AL749" i="37" s="1"/>
  <c r="AL750" i="37" s="1"/>
  <c r="AL751" i="37" s="1"/>
  <c r="AL752" i="37" s="1"/>
  <c r="AL753" i="37" s="1"/>
  <c r="AL754" i="37" s="1"/>
  <c r="AL755" i="37" s="1"/>
  <c r="AL756" i="37" s="1"/>
  <c r="AL757" i="37" s="1"/>
  <c r="AL758" i="37" s="1"/>
  <c r="AL759" i="37" s="1"/>
  <c r="AL760" i="37" s="1"/>
  <c r="AL761" i="37" s="1"/>
  <c r="AL762" i="37" s="1"/>
  <c r="AL763" i="37" s="1"/>
  <c r="AL764" i="37" s="1"/>
  <c r="AL765" i="37" s="1"/>
  <c r="AL766" i="37" s="1"/>
  <c r="AL767" i="37" s="1"/>
  <c r="AL768" i="37" s="1"/>
  <c r="AL769" i="37" s="1"/>
  <c r="AL770" i="37" s="1"/>
  <c r="AL771" i="37" s="1"/>
  <c r="AL772" i="37" s="1"/>
  <c r="AL773" i="37" s="1"/>
  <c r="AL774" i="37" s="1"/>
  <c r="AL775" i="37" s="1"/>
  <c r="AL776" i="37" s="1"/>
  <c r="AL777" i="37" s="1"/>
  <c r="AL778" i="37" s="1"/>
  <c r="AL779" i="37" s="1"/>
  <c r="AL780" i="37" s="1"/>
  <c r="AL781" i="37" s="1"/>
  <c r="AL782" i="37" s="1"/>
  <c r="AL783" i="37" s="1"/>
  <c r="AL784" i="37" s="1"/>
  <c r="AL785" i="37" s="1"/>
  <c r="AL786" i="37" s="1"/>
  <c r="AL787" i="37" s="1"/>
  <c r="AL788" i="37" s="1"/>
  <c r="AL789" i="37" s="1"/>
  <c r="AL790" i="37" s="1"/>
  <c r="AL791" i="37" s="1"/>
  <c r="AL792" i="37" s="1"/>
  <c r="AL793" i="37" s="1"/>
  <c r="AL794" i="37" s="1"/>
  <c r="AL795" i="37" s="1"/>
  <c r="AL796" i="37" s="1"/>
  <c r="AL797" i="37" s="1"/>
  <c r="AL798" i="37" s="1"/>
  <c r="AL799" i="37" s="1"/>
  <c r="AL800" i="37" s="1"/>
  <c r="AL801" i="37" s="1"/>
  <c r="AL802" i="37" s="1"/>
  <c r="AL803" i="37" s="1"/>
  <c r="AL804" i="37" s="1"/>
  <c r="AL805" i="37" s="1"/>
  <c r="AL806" i="37" s="1"/>
  <c r="AL807" i="37" s="1"/>
  <c r="AL808" i="37" s="1"/>
  <c r="AL809" i="37" s="1"/>
  <c r="AL810" i="37" s="1"/>
  <c r="AL811" i="37" s="1"/>
  <c r="AL812" i="37" s="1"/>
  <c r="AL813" i="37" s="1"/>
  <c r="AL814" i="37" s="1"/>
  <c r="AL815" i="37" s="1"/>
  <c r="AL816" i="37" s="1"/>
  <c r="AL817" i="37" s="1"/>
  <c r="AL818" i="37" s="1"/>
  <c r="AL819" i="37" s="1"/>
  <c r="AL820" i="37" s="1"/>
  <c r="AL821" i="37" s="1"/>
  <c r="AL822" i="37" s="1"/>
  <c r="AL823" i="37" s="1"/>
  <c r="AL824" i="37" s="1"/>
  <c r="AL825" i="37" s="1"/>
  <c r="AL826" i="37" s="1"/>
  <c r="AL827" i="37" s="1"/>
  <c r="AL828" i="37" s="1"/>
  <c r="AL829" i="37" s="1"/>
  <c r="AL830" i="37" s="1"/>
  <c r="AL831" i="37" s="1"/>
  <c r="AL832" i="37" s="1"/>
  <c r="AL833" i="37" s="1"/>
  <c r="AL834" i="37" s="1"/>
  <c r="AL835" i="37" s="1"/>
  <c r="AL836" i="37" s="1"/>
  <c r="AL837" i="37" s="1"/>
  <c r="AL838" i="37" s="1"/>
  <c r="AL839" i="37" s="1"/>
  <c r="AL840" i="37" s="1"/>
  <c r="AL841" i="37" s="1"/>
  <c r="AL842" i="37" s="1"/>
  <c r="AL843" i="37" s="1"/>
  <c r="AL844" i="37" s="1"/>
  <c r="AL845" i="37" s="1"/>
  <c r="AL846" i="37" s="1"/>
  <c r="AL847" i="37" s="1"/>
  <c r="AL848" i="37" s="1"/>
  <c r="AL849" i="37" s="1"/>
  <c r="AL850" i="37" s="1"/>
  <c r="AL851" i="37" s="1"/>
  <c r="AL852" i="37" s="1"/>
  <c r="AL853" i="37" s="1"/>
  <c r="AL854" i="37" s="1"/>
  <c r="AL855" i="37" s="1"/>
  <c r="AL856" i="37" s="1"/>
  <c r="AL857" i="37" s="1"/>
  <c r="AL858" i="37" s="1"/>
  <c r="AL859" i="37" s="1"/>
  <c r="AL860" i="37" s="1"/>
  <c r="AL861" i="37" s="1"/>
  <c r="AL862" i="37" s="1"/>
  <c r="AL863" i="37" s="1"/>
  <c r="AL864" i="37" s="1"/>
  <c r="AL865" i="37" s="1"/>
  <c r="AL866" i="37" s="1"/>
  <c r="AL867" i="37" s="1"/>
  <c r="AL868" i="37" s="1"/>
  <c r="AL869" i="37" s="1"/>
  <c r="AL870" i="37" s="1"/>
  <c r="AL871" i="37" s="1"/>
  <c r="AL872" i="37" s="1"/>
  <c r="AL873" i="37" s="1"/>
  <c r="AL874" i="37" s="1"/>
  <c r="AL875" i="37" s="1"/>
  <c r="AL876" i="37" s="1"/>
  <c r="AL877" i="37" s="1"/>
  <c r="AL878" i="37" s="1"/>
  <c r="AL879" i="37" s="1"/>
  <c r="AL880" i="37" s="1"/>
  <c r="AL881" i="37" s="1"/>
  <c r="AL882" i="37" s="1"/>
  <c r="AL883" i="37" s="1"/>
  <c r="AL884" i="37" s="1"/>
  <c r="AL885" i="37" s="1"/>
  <c r="AL886" i="37" s="1"/>
  <c r="AL887" i="37" s="1"/>
  <c r="AL888" i="37" s="1"/>
  <c r="AL889" i="37" s="1"/>
  <c r="AL890" i="37" s="1"/>
  <c r="AL891" i="37" s="1"/>
  <c r="AL892" i="37" s="1"/>
  <c r="AL893" i="37" s="1"/>
  <c r="AL894" i="37" s="1"/>
  <c r="AL895" i="37" s="1"/>
  <c r="AL896" i="37" s="1"/>
  <c r="AL897" i="37" s="1"/>
  <c r="AL898" i="37" s="1"/>
  <c r="AL899" i="37" s="1"/>
  <c r="AL900" i="37" s="1"/>
  <c r="AL901" i="37" s="1"/>
  <c r="AL902" i="37" s="1"/>
  <c r="AL903" i="37" s="1"/>
  <c r="AL904" i="37" s="1"/>
  <c r="AL905" i="37" s="1"/>
  <c r="AL906" i="37" s="1"/>
  <c r="AL907" i="37" s="1"/>
  <c r="AL908" i="37" s="1"/>
  <c r="AL909" i="37" s="1"/>
  <c r="AL910" i="37" s="1"/>
  <c r="AL911" i="37" s="1"/>
  <c r="AL912" i="37" s="1"/>
  <c r="AL913" i="37" s="1"/>
  <c r="AL914" i="37" s="1"/>
  <c r="AL915" i="37" s="1"/>
  <c r="AL916" i="37" s="1"/>
  <c r="AL917" i="37" s="1"/>
  <c r="AL918" i="37" s="1"/>
  <c r="AL919" i="37" s="1"/>
  <c r="AL920" i="37" s="1"/>
  <c r="AL921" i="37" s="1"/>
  <c r="AL922" i="37" s="1"/>
  <c r="AL923" i="37" s="1"/>
  <c r="AL924" i="37" s="1"/>
  <c r="AL925" i="37" s="1"/>
  <c r="AL926" i="37" s="1"/>
  <c r="AL927" i="37" s="1"/>
  <c r="AL928" i="37" s="1"/>
  <c r="AL929" i="37" s="1"/>
  <c r="AL930" i="37" s="1"/>
  <c r="AL931" i="37" s="1"/>
  <c r="AL932" i="37" s="1"/>
  <c r="AL933" i="37" s="1"/>
  <c r="AL934" i="37" s="1"/>
  <c r="AL935" i="37" s="1"/>
  <c r="AL936" i="37" s="1"/>
  <c r="AL937" i="37" s="1"/>
  <c r="AL938" i="37" s="1"/>
  <c r="AL939" i="37" s="1"/>
  <c r="AL940" i="37" s="1"/>
  <c r="AL941" i="37" s="1"/>
  <c r="AL942" i="37" s="1"/>
  <c r="AL943" i="37" s="1"/>
  <c r="AL944" i="37" s="1"/>
  <c r="AL945" i="37" s="1"/>
  <c r="AL946" i="37" s="1"/>
  <c r="AL947" i="37" s="1"/>
  <c r="AL948" i="37" s="1"/>
  <c r="AL949" i="37" s="1"/>
  <c r="AL950" i="37" s="1"/>
  <c r="AL951" i="37" s="1"/>
  <c r="AL952" i="37" s="1"/>
  <c r="AL953" i="37" s="1"/>
  <c r="AL954" i="37" s="1"/>
  <c r="AL955" i="37" s="1"/>
  <c r="AL956" i="37" s="1"/>
  <c r="AL957" i="37" s="1"/>
  <c r="AL958" i="37" s="1"/>
  <c r="AL959" i="37" s="1"/>
  <c r="AL960" i="37" s="1"/>
  <c r="AL961" i="37" s="1"/>
  <c r="AL962" i="37" s="1"/>
  <c r="AL963" i="37" s="1"/>
  <c r="AL964" i="37" s="1"/>
  <c r="AL965" i="37" s="1"/>
  <c r="AL966" i="37" s="1"/>
  <c r="AL967" i="37" s="1"/>
  <c r="AL968" i="37" s="1"/>
  <c r="AL969" i="37" s="1"/>
  <c r="AL970" i="37" s="1"/>
  <c r="AL971" i="37" s="1"/>
  <c r="AL972" i="37" s="1"/>
  <c r="AL973" i="37" s="1"/>
  <c r="AL974" i="37" s="1"/>
  <c r="AL975" i="37" s="1"/>
  <c r="AL976" i="37" s="1"/>
  <c r="AL977" i="37" s="1"/>
  <c r="AL978" i="37" s="1"/>
  <c r="AL979" i="37" s="1"/>
  <c r="AL980" i="37" s="1"/>
  <c r="AL981" i="37" s="1"/>
  <c r="AL982" i="37" s="1"/>
  <c r="AL983" i="37" s="1"/>
  <c r="AL984" i="37" s="1"/>
  <c r="AL985" i="37" s="1"/>
  <c r="AL986" i="37" s="1"/>
  <c r="AL987" i="37" s="1"/>
  <c r="AL988" i="37" s="1"/>
  <c r="AL989" i="37" s="1"/>
  <c r="AL990" i="37" s="1"/>
  <c r="AL991" i="37" s="1"/>
  <c r="AL992" i="37" s="1"/>
  <c r="AL993" i="37" s="1"/>
  <c r="AL994" i="37" s="1"/>
  <c r="AL995" i="37" s="1"/>
  <c r="AL996" i="37" s="1"/>
  <c r="AL997" i="37" s="1"/>
  <c r="AL998" i="37" s="1"/>
  <c r="AL999" i="37" s="1"/>
  <c r="AL1000" i="37" s="1"/>
  <c r="AL1001" i="37" s="1"/>
  <c r="AL1002" i="37" s="1"/>
  <c r="AL1003" i="37" s="1"/>
  <c r="AL1004" i="37" s="1"/>
  <c r="AL1005" i="37" s="1"/>
  <c r="AL1006" i="37" s="1"/>
  <c r="AL1007" i="37" s="1"/>
  <c r="AL1008" i="37" s="1"/>
  <c r="AL1009" i="37" s="1"/>
  <c r="AL1010" i="37" s="1"/>
  <c r="AL1011" i="37" s="1"/>
  <c r="AL1012" i="37" s="1"/>
  <c r="AL1013" i="37" s="1"/>
  <c r="AL1014" i="37" s="1"/>
  <c r="AL1015" i="37" s="1"/>
  <c r="AL1016" i="37" s="1"/>
  <c r="AL1017" i="37" s="1"/>
  <c r="AL1018" i="37" s="1"/>
  <c r="AL1019" i="37" s="1"/>
  <c r="AL1020" i="37" s="1"/>
  <c r="AL1021" i="37" s="1"/>
  <c r="AL1022" i="37" s="1"/>
  <c r="AL1023" i="37" s="1"/>
  <c r="AL1024" i="37" s="1"/>
  <c r="AL1025" i="37" s="1"/>
  <c r="AL1026" i="37" s="1"/>
  <c r="AL1027" i="37" s="1"/>
  <c r="AL1028" i="37" s="1"/>
  <c r="AL1029" i="37" s="1"/>
  <c r="AL1030" i="37" s="1"/>
  <c r="AL1031" i="37" s="1"/>
  <c r="AL1032" i="37" s="1"/>
  <c r="AL1033" i="37" s="1"/>
  <c r="AL1034" i="37" s="1"/>
  <c r="AL1035" i="37" s="1"/>
  <c r="AL1036" i="37" s="1"/>
  <c r="AL1037" i="37" s="1"/>
  <c r="AL1038" i="37" s="1"/>
  <c r="AL1039" i="37" s="1"/>
  <c r="AL1040" i="37" s="1"/>
  <c r="AL1041" i="37" s="1"/>
  <c r="AL1042" i="37" s="1"/>
  <c r="AL1043" i="37" s="1"/>
  <c r="AL1044" i="37" s="1"/>
  <c r="AL1045" i="37" s="1"/>
  <c r="AL1046" i="37" s="1"/>
  <c r="AL1047" i="37" s="1"/>
  <c r="AL1048" i="37" s="1"/>
  <c r="AL1049" i="37" s="1"/>
  <c r="AL1050" i="37" s="1"/>
  <c r="AL1051" i="37" s="1"/>
  <c r="AL1052" i="37" s="1"/>
  <c r="AL1053" i="37" s="1"/>
  <c r="AL1054" i="37" s="1"/>
  <c r="AL1055" i="37" s="1"/>
  <c r="AL1056" i="37" s="1"/>
  <c r="AL1057" i="37" s="1"/>
  <c r="AL1058" i="37" s="1"/>
  <c r="AL1059" i="37" s="1"/>
  <c r="AL1060" i="37" s="1"/>
  <c r="AL1061" i="37" s="1"/>
  <c r="AL1062" i="37" s="1"/>
  <c r="AL1063" i="37" s="1"/>
  <c r="AL1064" i="37" s="1"/>
  <c r="AL1065" i="37" s="1"/>
  <c r="AL1066" i="37" s="1"/>
  <c r="AL1067" i="37" s="1"/>
  <c r="AL1068" i="37" s="1"/>
  <c r="AL1069" i="37" s="1"/>
  <c r="AL1070" i="37" s="1"/>
  <c r="AL1071" i="37" s="1"/>
  <c r="AL1072" i="37" s="1"/>
  <c r="AL1073" i="37" s="1"/>
  <c r="AL1074" i="37" s="1"/>
  <c r="AL1075" i="37" s="1"/>
  <c r="AL1076" i="37" s="1"/>
  <c r="AL1077" i="37" s="1"/>
  <c r="AL1078" i="37" s="1"/>
  <c r="AL1079" i="37" s="1"/>
  <c r="AL1080" i="37" s="1"/>
  <c r="AL1081" i="37" s="1"/>
  <c r="AL1082" i="37" s="1"/>
  <c r="AL1083" i="37" s="1"/>
  <c r="AL1084" i="37" s="1"/>
  <c r="AL1085" i="37" s="1"/>
  <c r="AL1086" i="37" s="1"/>
  <c r="AL1087" i="37" s="1"/>
  <c r="AL1088" i="37" s="1"/>
  <c r="AL1089" i="37" s="1"/>
  <c r="AL1090" i="37" s="1"/>
  <c r="AL1091" i="37" s="1"/>
  <c r="AL1092" i="37" s="1"/>
  <c r="AL1093" i="37" s="1"/>
  <c r="AL1094" i="37" s="1"/>
  <c r="AL1095" i="37" s="1"/>
  <c r="AL1096" i="37" s="1"/>
  <c r="AL1097" i="37" s="1"/>
  <c r="AL1098" i="37" s="1"/>
  <c r="AL1099" i="37" s="1"/>
  <c r="AL1100" i="37" s="1"/>
  <c r="AL1101" i="37" s="1"/>
  <c r="AL1102" i="37" s="1"/>
  <c r="AL1103" i="37" s="1"/>
  <c r="AL1104" i="37" s="1"/>
  <c r="AL1105" i="37" s="1"/>
  <c r="AL1106" i="37" s="1"/>
  <c r="AL1107" i="37" s="1"/>
  <c r="AL1108" i="37" s="1"/>
  <c r="AL1109" i="37" s="1"/>
  <c r="AL1110" i="37" s="1"/>
  <c r="AL1111" i="37" s="1"/>
  <c r="AL1112" i="37" s="1"/>
  <c r="AL1113" i="37" s="1"/>
  <c r="AL1114" i="37" s="1"/>
  <c r="AL1115" i="37" s="1"/>
  <c r="AL1116" i="37" s="1"/>
  <c r="AL1117" i="37" s="1"/>
  <c r="AL1118" i="37" s="1"/>
  <c r="AL1119" i="37" s="1"/>
  <c r="AL1120" i="37" s="1"/>
  <c r="AL1121" i="37" s="1"/>
  <c r="AL1122" i="37" s="1"/>
  <c r="AL1123" i="37" s="1"/>
  <c r="AL1124" i="37" s="1"/>
  <c r="AL1125" i="37" s="1"/>
  <c r="AL1126" i="37" s="1"/>
  <c r="AL1127" i="37" s="1"/>
  <c r="AL1128" i="37" s="1"/>
  <c r="AL1129" i="37" s="1"/>
  <c r="AL1130" i="37" s="1"/>
  <c r="AL1131" i="37" s="1"/>
  <c r="AL1132" i="37" s="1"/>
  <c r="AL1133" i="37" s="1"/>
  <c r="AL1134" i="37" s="1"/>
  <c r="AL1135" i="37" s="1"/>
  <c r="AL1136" i="37" s="1"/>
  <c r="AL1137" i="37" s="1"/>
  <c r="AL1138" i="37" s="1"/>
  <c r="AL1139" i="37" s="1"/>
  <c r="AL1140" i="37" s="1"/>
  <c r="AL1141" i="37" s="1"/>
  <c r="AL1142" i="37" s="1"/>
  <c r="AL1143" i="37" s="1"/>
  <c r="AL1144" i="37" s="1"/>
  <c r="AL1145" i="37" s="1"/>
  <c r="AL1146" i="37" s="1"/>
  <c r="AL1147" i="37" s="1"/>
  <c r="AL1148" i="37" s="1"/>
  <c r="AL1149" i="37" s="1"/>
  <c r="AL1150" i="37" s="1"/>
  <c r="AL1151" i="37" s="1"/>
  <c r="AL1152" i="37" s="1"/>
  <c r="AL1153" i="37" s="1"/>
  <c r="AL1154" i="37" s="1"/>
  <c r="AL1155" i="37" s="1"/>
  <c r="AL1156" i="37" s="1"/>
  <c r="AL1157" i="37" s="1"/>
  <c r="AL1158" i="37" s="1"/>
  <c r="AL1159" i="37" s="1"/>
  <c r="AL1160" i="37" s="1"/>
  <c r="AL1161" i="37" s="1"/>
  <c r="AL1162" i="37" s="1"/>
  <c r="AL1163" i="37" s="1"/>
  <c r="AL1164" i="37" s="1"/>
  <c r="AL1165" i="37" s="1"/>
  <c r="AL1166" i="37" s="1"/>
  <c r="AL1167" i="37" s="1"/>
  <c r="AL1168" i="37" s="1"/>
  <c r="AL1169" i="37" s="1"/>
  <c r="AL1170" i="37" s="1"/>
  <c r="AL1171" i="37" s="1"/>
  <c r="AL1172" i="37" s="1"/>
  <c r="AL1173" i="37" s="1"/>
  <c r="AL1174" i="37" s="1"/>
  <c r="AL1175" i="37" s="1"/>
  <c r="AL1176" i="37" s="1"/>
  <c r="AL1177" i="37" s="1"/>
  <c r="AL1178" i="37" s="1"/>
  <c r="AL1179" i="37" s="1"/>
  <c r="AL1180" i="37" s="1"/>
  <c r="AL1181" i="37" s="1"/>
  <c r="AL1182" i="37" s="1"/>
  <c r="AL1183" i="37" s="1"/>
  <c r="AL1184" i="37" s="1"/>
  <c r="AL1185" i="37" s="1"/>
  <c r="AL1186" i="37" s="1"/>
  <c r="AL1187" i="37" s="1"/>
  <c r="AL1188" i="37" s="1"/>
  <c r="AL1189" i="37" s="1"/>
  <c r="AL1190" i="37" s="1"/>
  <c r="AL1191" i="37" s="1"/>
  <c r="AL1192" i="37" s="1"/>
  <c r="AL1193" i="37" s="1"/>
  <c r="AL1194" i="37" s="1"/>
  <c r="AL1195" i="37" s="1"/>
  <c r="AL1196" i="37" s="1"/>
  <c r="AL1197" i="37" s="1"/>
  <c r="AL1198" i="37" s="1"/>
  <c r="AL1199" i="37" s="1"/>
  <c r="AL1200" i="37" s="1"/>
  <c r="AL1201" i="37" s="1"/>
  <c r="AL1202" i="37" s="1"/>
  <c r="AL1203" i="37" s="1"/>
  <c r="AL1204" i="37" s="1"/>
  <c r="AL1205" i="37" s="1"/>
  <c r="AL1206" i="37" s="1"/>
  <c r="AL1207" i="37" s="1"/>
  <c r="AL1208" i="37" s="1"/>
  <c r="AL1209" i="37" s="1"/>
  <c r="AL1210" i="37" s="1"/>
  <c r="AL1211" i="37" s="1"/>
  <c r="AL1212" i="37" s="1"/>
  <c r="AL1213" i="37" s="1"/>
  <c r="AL1214" i="37" s="1"/>
  <c r="AL1215" i="37" s="1"/>
  <c r="AL1216" i="37" s="1"/>
  <c r="AL1217" i="37" s="1"/>
  <c r="AL1218" i="37" s="1"/>
  <c r="AL1219" i="37" s="1"/>
  <c r="AL1220" i="37" s="1"/>
  <c r="AL1221" i="37" s="1"/>
  <c r="AL1222" i="37" s="1"/>
  <c r="AL1223" i="37" s="1"/>
  <c r="AL1224" i="37" s="1"/>
  <c r="AL1225" i="37" s="1"/>
  <c r="AL1226" i="37" s="1"/>
  <c r="AL1227" i="37" s="1"/>
  <c r="AL1228" i="37" s="1"/>
  <c r="AL1229" i="37" s="1"/>
  <c r="AL1230" i="37" s="1"/>
  <c r="AL1231" i="37" s="1"/>
  <c r="AL1232" i="37" s="1"/>
  <c r="AL1233" i="37" s="1"/>
  <c r="AL1234" i="37" s="1"/>
  <c r="AL1235" i="37" s="1"/>
  <c r="AL1236" i="37" s="1"/>
  <c r="AL1237" i="37" s="1"/>
  <c r="AL1238" i="37" s="1"/>
  <c r="AL1239" i="37" s="1"/>
  <c r="AL1240" i="37" s="1"/>
  <c r="AL1241" i="37" s="1"/>
  <c r="AL1242" i="37" s="1"/>
  <c r="AL1243" i="37" s="1"/>
  <c r="AL1244" i="37" s="1"/>
  <c r="AL1245" i="37" s="1"/>
  <c r="AL1246" i="37" s="1"/>
  <c r="AL1247" i="37" s="1"/>
  <c r="AL1248" i="37" s="1"/>
  <c r="AL1249" i="37" s="1"/>
  <c r="AL1250" i="37" s="1"/>
  <c r="AL1251" i="37" s="1"/>
  <c r="AL1252" i="37" s="1"/>
  <c r="AL1253" i="37" s="1"/>
  <c r="AL1254" i="37" s="1"/>
  <c r="AL1255" i="37" s="1"/>
  <c r="AL1256" i="37" s="1"/>
  <c r="AL1257" i="37" s="1"/>
  <c r="AL1258" i="37" s="1"/>
  <c r="AL1259" i="37" s="1"/>
  <c r="AL1260" i="37" s="1"/>
  <c r="AL1261" i="37" s="1"/>
  <c r="AL1262" i="37" s="1"/>
  <c r="AL1263" i="37" s="1"/>
  <c r="AL1264" i="37" s="1"/>
  <c r="AL1265" i="37" s="1"/>
  <c r="AL1266" i="37" s="1"/>
  <c r="AL1267" i="37" s="1"/>
  <c r="AL1268" i="37" s="1"/>
  <c r="AL1269" i="37" s="1"/>
  <c r="AL1270" i="37" s="1"/>
  <c r="AL1271" i="37" s="1"/>
  <c r="AL1272" i="37" s="1"/>
  <c r="AL1273" i="37" s="1"/>
  <c r="AL1274" i="37" s="1"/>
  <c r="AL1275" i="37" s="1"/>
  <c r="AL1276" i="37" s="1"/>
  <c r="AL1277" i="37" s="1"/>
  <c r="AL1278" i="37" s="1"/>
  <c r="AL1279" i="37" s="1"/>
  <c r="AL1280" i="37" s="1"/>
  <c r="AL1281" i="37" s="1"/>
  <c r="AL1282" i="37" s="1"/>
  <c r="AL1283" i="37" s="1"/>
  <c r="AL1284" i="37" s="1"/>
  <c r="AL1285" i="37" s="1"/>
  <c r="AL1286" i="37" s="1"/>
  <c r="AL1287" i="37" s="1"/>
  <c r="AL1288" i="37" s="1"/>
  <c r="AL1289" i="37" s="1"/>
  <c r="AL1290" i="37" s="1"/>
  <c r="AL1291" i="37" s="1"/>
  <c r="AL1292" i="37" s="1"/>
  <c r="AL1293" i="37" s="1"/>
  <c r="AL1294" i="37" s="1"/>
  <c r="AL1295" i="37" s="1"/>
  <c r="AL1296" i="37" s="1"/>
  <c r="AL1297" i="37" s="1"/>
  <c r="AL1298" i="37" s="1"/>
  <c r="AL1299" i="37" s="1"/>
  <c r="AL1300" i="37" s="1"/>
  <c r="AL1301" i="37" s="1"/>
  <c r="AL1302" i="37" s="1"/>
  <c r="AL1303" i="37" s="1"/>
  <c r="AL1304" i="37" s="1"/>
  <c r="AL1305" i="37" s="1"/>
  <c r="AL1306" i="37" s="1"/>
  <c r="AL1307" i="37" s="1"/>
  <c r="AL1308" i="37" s="1"/>
  <c r="AL1309" i="37" s="1"/>
  <c r="AL1310" i="37" s="1"/>
  <c r="AL1311" i="37" s="1"/>
  <c r="AL1312" i="37" s="1"/>
  <c r="AL1313" i="37" s="1"/>
  <c r="AL1314" i="37" s="1"/>
  <c r="AL1315" i="37" s="1"/>
  <c r="AL1316" i="37" s="1"/>
  <c r="AL1317" i="37" s="1"/>
  <c r="AL1318" i="37" s="1"/>
  <c r="AL1319" i="37" s="1"/>
  <c r="AL1320" i="37" s="1"/>
  <c r="AL1321" i="37" s="1"/>
  <c r="AL1322" i="37" s="1"/>
  <c r="AL1323" i="37" s="1"/>
  <c r="AL1324" i="37" s="1"/>
  <c r="AL1325" i="37" s="1"/>
  <c r="AL1326" i="37" s="1"/>
  <c r="AL1327" i="37" s="1"/>
  <c r="AL1328" i="37" s="1"/>
  <c r="AL1329" i="37" s="1"/>
  <c r="AL1330" i="37" s="1"/>
  <c r="AL1331" i="37" s="1"/>
  <c r="AL1332" i="37" s="1"/>
  <c r="AL1333" i="37" s="1"/>
  <c r="AL1334" i="37" s="1"/>
  <c r="AL1335" i="37" s="1"/>
  <c r="AL1336" i="37" s="1"/>
  <c r="AL1337" i="37" s="1"/>
  <c r="AL1338" i="37" s="1"/>
  <c r="AL1339" i="37" s="1"/>
  <c r="AL1340" i="37" s="1"/>
  <c r="AL1341" i="37" s="1"/>
  <c r="AL1342" i="37" s="1"/>
  <c r="AL1343" i="37" s="1"/>
  <c r="AL1344" i="37" s="1"/>
  <c r="AL1345" i="37" s="1"/>
  <c r="AL1346" i="37" s="1"/>
  <c r="AL1347" i="37" s="1"/>
  <c r="AL1348" i="37" s="1"/>
  <c r="AL1349" i="37" s="1"/>
  <c r="AL1350" i="37" s="1"/>
  <c r="AL1351" i="37" s="1"/>
  <c r="AL1352" i="37" s="1"/>
  <c r="AL1353" i="37" s="1"/>
  <c r="AL1354" i="37" s="1"/>
  <c r="AL1355" i="37" s="1"/>
  <c r="AL1356" i="37" s="1"/>
  <c r="AL1357" i="37" s="1"/>
  <c r="AL1358" i="37" s="1"/>
  <c r="AL1359" i="37" s="1"/>
  <c r="AL1360" i="37" s="1"/>
  <c r="AL1361" i="37" s="1"/>
  <c r="AL1362" i="37" s="1"/>
  <c r="AL1363" i="37" s="1"/>
  <c r="AL1364" i="37" s="1"/>
  <c r="AL1365" i="37" s="1"/>
  <c r="AL1366" i="37" s="1"/>
  <c r="AL1367" i="37" s="1"/>
  <c r="AL1368" i="37" s="1"/>
  <c r="AL1369" i="37" s="1"/>
  <c r="AL1370" i="37" s="1"/>
  <c r="AL1371" i="37" s="1"/>
  <c r="AL1372" i="37" s="1"/>
  <c r="AL1373" i="37" s="1"/>
  <c r="AL1374" i="37" s="1"/>
  <c r="AL1375" i="37" s="1"/>
  <c r="AL1376" i="37" s="1"/>
  <c r="AL1377" i="37" s="1"/>
  <c r="AL1378" i="37" s="1"/>
  <c r="AL1379" i="37" s="1"/>
  <c r="AL1380" i="37" s="1"/>
  <c r="AL1381" i="37" s="1"/>
  <c r="AL1382" i="37" s="1"/>
  <c r="AL1383" i="37" s="1"/>
  <c r="AL1384" i="37" s="1"/>
  <c r="AL1385" i="37" s="1"/>
  <c r="AL1386" i="37" s="1"/>
  <c r="AL1387" i="37" s="1"/>
  <c r="AL1388" i="37" s="1"/>
  <c r="AL1389" i="37" s="1"/>
  <c r="AL1390" i="37" s="1"/>
  <c r="AL1391" i="37" s="1"/>
  <c r="AL1392" i="37" s="1"/>
  <c r="AL1393" i="37" s="1"/>
  <c r="AL1394" i="37" s="1"/>
  <c r="AL1395" i="37" s="1"/>
  <c r="AL1396" i="37" s="1"/>
  <c r="AL1397" i="37" s="1"/>
  <c r="AL1398" i="37" s="1"/>
  <c r="AL1399" i="37" s="1"/>
  <c r="AL1400" i="37" s="1"/>
  <c r="AL1401" i="37" s="1"/>
  <c r="AL1402" i="37" s="1"/>
  <c r="AL1403" i="37" s="1"/>
  <c r="AL1404" i="37" s="1"/>
  <c r="AL1405" i="37" s="1"/>
  <c r="AL1406" i="37" s="1"/>
  <c r="AL1407" i="37" s="1"/>
  <c r="AL1408" i="37" s="1"/>
  <c r="AL1409" i="37" s="1"/>
  <c r="AL1410" i="37" s="1"/>
  <c r="AL1411" i="37" s="1"/>
  <c r="AL1412" i="37" s="1"/>
  <c r="AL1413" i="37" s="1"/>
  <c r="AL1414" i="37" s="1"/>
  <c r="AL1415" i="37" s="1"/>
  <c r="AL1416" i="37" s="1"/>
  <c r="AL1417" i="37" s="1"/>
  <c r="AL1418" i="37" s="1"/>
  <c r="AL1419" i="37" s="1"/>
  <c r="AL1420" i="37" s="1"/>
  <c r="AL1421" i="37" s="1"/>
  <c r="AL1422" i="37" s="1"/>
  <c r="AL1423" i="37" s="1"/>
  <c r="AL1424" i="37" s="1"/>
  <c r="AL1425" i="37" s="1"/>
  <c r="AL1426" i="37" s="1"/>
  <c r="AL1427" i="37" s="1"/>
  <c r="AL1428" i="37" s="1"/>
  <c r="AL1429" i="37" s="1"/>
  <c r="AL1430" i="37" s="1"/>
  <c r="AL1431" i="37" s="1"/>
  <c r="AL1432" i="37" s="1"/>
  <c r="AL1433" i="37" s="1"/>
  <c r="AL1434" i="37" s="1"/>
  <c r="AL1435" i="37" s="1"/>
  <c r="AL1436" i="37" s="1"/>
  <c r="AL1437" i="37" s="1"/>
  <c r="AL1438" i="37" s="1"/>
  <c r="AL1439" i="37" s="1"/>
  <c r="AL1440" i="37" s="1"/>
  <c r="AL1441" i="37" s="1"/>
  <c r="AL1442" i="37" s="1"/>
  <c r="AL1443" i="37" s="1"/>
  <c r="AL1444" i="37" s="1"/>
  <c r="AL1445" i="37" s="1"/>
  <c r="AL1446" i="37" s="1"/>
  <c r="AL1447" i="37" s="1"/>
  <c r="AL1448" i="37" s="1"/>
  <c r="AL1449" i="37" s="1"/>
  <c r="AL1450" i="37" s="1"/>
  <c r="AL1451" i="37" s="1"/>
  <c r="AL1452" i="37" s="1"/>
  <c r="AL1453" i="37" s="1"/>
  <c r="AL1454" i="37" s="1"/>
  <c r="AL1455" i="37" s="1"/>
  <c r="AL1456" i="37" s="1"/>
  <c r="AL1457" i="37" s="1"/>
  <c r="AL1458" i="37" s="1"/>
  <c r="AL1459" i="37" s="1"/>
  <c r="AL1460" i="37" s="1"/>
  <c r="AL1461" i="37" s="1"/>
  <c r="AL1462" i="37" s="1"/>
  <c r="AL1463" i="37" s="1"/>
  <c r="AL1464" i="37" s="1"/>
  <c r="AL1465" i="37" s="1"/>
  <c r="AL1466" i="37" s="1"/>
  <c r="AL1467" i="37" s="1"/>
  <c r="AL1468" i="37" s="1"/>
  <c r="AL1469" i="37" s="1"/>
  <c r="AL1470" i="37" s="1"/>
  <c r="AL1471" i="37" s="1"/>
  <c r="AL1472" i="37" s="1"/>
  <c r="AL1473" i="37" s="1"/>
  <c r="AL1474" i="37" s="1"/>
  <c r="AL1475" i="37" s="1"/>
  <c r="AL1476" i="37" s="1"/>
  <c r="AL1477" i="37" s="1"/>
  <c r="AL1478" i="37" s="1"/>
  <c r="AL1479" i="37" s="1"/>
  <c r="AL1480" i="37" s="1"/>
  <c r="AL1481" i="37" s="1"/>
  <c r="AL1482" i="37" s="1"/>
  <c r="AL1483" i="37" s="1"/>
  <c r="AL1484" i="37" s="1"/>
  <c r="AL1485" i="37" s="1"/>
  <c r="AL1486" i="37" s="1"/>
  <c r="AL1487" i="37" s="1"/>
  <c r="AL1488" i="37" s="1"/>
  <c r="AL1489" i="37" s="1"/>
  <c r="AL1490" i="37" s="1"/>
  <c r="AL1491" i="37" s="1"/>
  <c r="AL1492" i="37" s="1"/>
  <c r="AL1493" i="37" s="1"/>
  <c r="AL1494" i="37" s="1"/>
  <c r="AL1495" i="37" s="1"/>
  <c r="AL1496" i="37" s="1"/>
  <c r="AL1497" i="37" s="1"/>
  <c r="AL1498" i="37" s="1"/>
  <c r="AL1499" i="37" s="1"/>
  <c r="AL1500" i="37" s="1"/>
  <c r="AL1501" i="37" s="1"/>
  <c r="AL1502" i="37" s="1"/>
  <c r="AL1503" i="37" s="1"/>
  <c r="AL1504" i="37" s="1"/>
  <c r="AL1505" i="37" s="1"/>
  <c r="AL1506" i="37" s="1"/>
  <c r="AL1507" i="37" s="1"/>
  <c r="AL1508" i="37" s="1"/>
  <c r="AL1509" i="37" s="1"/>
  <c r="AL1510" i="37" s="1"/>
  <c r="AL1511" i="37" s="1"/>
  <c r="AL1512" i="37" s="1"/>
  <c r="AL1513" i="37" s="1"/>
  <c r="AL1514" i="37" s="1"/>
  <c r="AL1515" i="37" s="1"/>
  <c r="AL1516" i="37" s="1"/>
  <c r="AL1517" i="37" s="1"/>
  <c r="AL1518" i="37" s="1"/>
  <c r="AL1519" i="37" s="1"/>
  <c r="AL1520" i="37" s="1"/>
  <c r="AL1521" i="37" s="1"/>
  <c r="AL1522" i="37" s="1"/>
  <c r="AL1523" i="37" s="1"/>
  <c r="AL1524" i="37" s="1"/>
  <c r="AL1525" i="37" s="1"/>
  <c r="AL1526" i="37" s="1"/>
  <c r="AL1527" i="37" s="1"/>
  <c r="AL1528" i="37" s="1"/>
  <c r="AL1529" i="37" s="1"/>
  <c r="AL1530" i="37" s="1"/>
  <c r="AL1531" i="37" s="1"/>
  <c r="AL1532" i="37" s="1"/>
  <c r="AL1533" i="37" s="1"/>
  <c r="AL1534" i="37" s="1"/>
  <c r="AL1535" i="37" s="1"/>
  <c r="AL1536" i="37" s="1"/>
  <c r="AL1537" i="37" s="1"/>
  <c r="AL1538" i="37" s="1"/>
  <c r="AL1539" i="37" s="1"/>
  <c r="AL1540" i="37" s="1"/>
  <c r="AL1541" i="37" s="1"/>
  <c r="AL1542" i="37" s="1"/>
  <c r="AL1543" i="37" s="1"/>
  <c r="AL1544" i="37" s="1"/>
  <c r="AL1545" i="37" s="1"/>
  <c r="AL1546" i="37" s="1"/>
  <c r="AL1547" i="37" s="1"/>
  <c r="AL1548" i="37" s="1"/>
  <c r="AL1549" i="37" s="1"/>
  <c r="AL1550" i="37" s="1"/>
  <c r="AL1551" i="37" s="1"/>
  <c r="AL1552" i="37" s="1"/>
  <c r="AL1553" i="37" s="1"/>
  <c r="AL1554" i="37" s="1"/>
  <c r="AL1555" i="37" s="1"/>
  <c r="AL1556" i="37" s="1"/>
  <c r="AL1557" i="37" s="1"/>
  <c r="AL1558" i="37" s="1"/>
  <c r="AL1559" i="37" s="1"/>
  <c r="AL1560" i="37" s="1"/>
  <c r="AL1561" i="37" s="1"/>
  <c r="AL1562" i="37" s="1"/>
  <c r="AL1563" i="37" s="1"/>
  <c r="AL1564" i="37" s="1"/>
  <c r="AL1565" i="37" s="1"/>
  <c r="AL1566" i="37" s="1"/>
  <c r="AL1567" i="37" s="1"/>
  <c r="AL1568" i="37" s="1"/>
  <c r="AL1569" i="37" s="1"/>
  <c r="AL1570" i="37" s="1"/>
  <c r="AL1571" i="37" s="1"/>
  <c r="AL1572" i="37" s="1"/>
  <c r="AL1573" i="37" s="1"/>
  <c r="AL1574" i="37" s="1"/>
  <c r="AL1575" i="37" s="1"/>
  <c r="AL1576" i="37" s="1"/>
  <c r="AL1577" i="37" s="1"/>
  <c r="AL1578" i="37" s="1"/>
  <c r="AL1579" i="37" s="1"/>
  <c r="AL1580" i="37" s="1"/>
  <c r="AL1581" i="37" s="1"/>
  <c r="AL1582" i="37" s="1"/>
  <c r="AL1583" i="37" s="1"/>
  <c r="AL1584" i="37" s="1"/>
  <c r="AL1585" i="37" s="1"/>
  <c r="AL1586" i="37" s="1"/>
  <c r="AL1587" i="37" s="1"/>
  <c r="AL1588" i="37" s="1"/>
  <c r="AL1589" i="37" s="1"/>
  <c r="AL1590" i="37" s="1"/>
  <c r="AL1591" i="37" s="1"/>
  <c r="AL1592" i="37" s="1"/>
  <c r="AL1593" i="37" s="1"/>
  <c r="AL1594" i="37" s="1"/>
  <c r="AL1595" i="37" s="1"/>
  <c r="AL1596" i="37" s="1"/>
  <c r="AL1597" i="37" s="1"/>
  <c r="AL1598" i="37" s="1"/>
  <c r="AL1599" i="37" s="1"/>
  <c r="AL1600" i="37" s="1"/>
  <c r="AL1601" i="37" s="1"/>
  <c r="AL1602" i="37" s="1"/>
  <c r="AL1603" i="37" s="1"/>
  <c r="AL1604" i="37" s="1"/>
  <c r="AL1605" i="37" s="1"/>
  <c r="AL1606" i="37" s="1"/>
  <c r="AL1607" i="37" s="1"/>
  <c r="AL1608" i="37" s="1"/>
  <c r="AL1609" i="37" s="1"/>
  <c r="AL1610" i="37" s="1"/>
  <c r="AL1611" i="37" s="1"/>
  <c r="AL1612" i="37" s="1"/>
  <c r="AL1613" i="37" s="1"/>
  <c r="AL1614" i="37" s="1"/>
  <c r="AL1615" i="37" s="1"/>
  <c r="AL1616" i="37" s="1"/>
  <c r="AL1617" i="37" s="1"/>
  <c r="AL1618" i="37" s="1"/>
  <c r="AL1619" i="37" s="1"/>
  <c r="AL1620" i="37" s="1"/>
  <c r="AL1621" i="37" s="1"/>
  <c r="AL1622" i="37" s="1"/>
  <c r="AL1623" i="37" s="1"/>
  <c r="AL1624" i="37" s="1"/>
  <c r="AL1625" i="37" s="1"/>
  <c r="AL1626" i="37" s="1"/>
  <c r="AL1627" i="37" s="1"/>
  <c r="AL1628" i="37" s="1"/>
  <c r="AL1629" i="37" s="1"/>
  <c r="AL1630" i="37" s="1"/>
  <c r="AL1631" i="37" s="1"/>
  <c r="AL1632" i="37" s="1"/>
  <c r="AL1633" i="37" s="1"/>
  <c r="AL1634" i="37" s="1"/>
  <c r="AL1635" i="37" s="1"/>
  <c r="AL1636" i="37" s="1"/>
  <c r="AL1637" i="37" s="1"/>
  <c r="AL1638" i="37" s="1"/>
  <c r="AL1639" i="37" s="1"/>
  <c r="AL1640" i="37" s="1"/>
  <c r="AL1641" i="37" s="1"/>
  <c r="AL1642" i="37" s="1"/>
  <c r="AL1643" i="37" s="1"/>
  <c r="AL1644" i="37" s="1"/>
  <c r="AL1645" i="37" s="1"/>
  <c r="AL1646" i="37" s="1"/>
  <c r="AL1647" i="37" s="1"/>
  <c r="AL1648" i="37" s="1"/>
  <c r="AL1649" i="37" s="1"/>
  <c r="AL1650" i="37" s="1"/>
  <c r="AL1651" i="37" s="1"/>
  <c r="AL1652" i="37" s="1"/>
  <c r="AL1653" i="37" s="1"/>
  <c r="AL1654" i="37" s="1"/>
  <c r="AL1655" i="37" s="1"/>
  <c r="AL1656" i="37" s="1"/>
  <c r="AL1657" i="37" s="1"/>
  <c r="AL1658" i="37" s="1"/>
  <c r="AL1659" i="37" s="1"/>
  <c r="AL1660" i="37" s="1"/>
  <c r="AL1661" i="37" s="1"/>
  <c r="AL1662" i="37" s="1"/>
  <c r="AL1663" i="37" s="1"/>
  <c r="AL1664" i="37" s="1"/>
  <c r="AL1665" i="37" s="1"/>
  <c r="AL1666" i="37" s="1"/>
  <c r="AL1667" i="37" s="1"/>
  <c r="AL1668" i="37" s="1"/>
  <c r="AL1669" i="37" s="1"/>
  <c r="AL1670" i="37" s="1"/>
  <c r="AL1671" i="37" s="1"/>
  <c r="AL1672" i="37" s="1"/>
  <c r="AL1673" i="37" s="1"/>
  <c r="AL1674" i="37" s="1"/>
  <c r="AL1675" i="37" s="1"/>
  <c r="AL1676" i="37" s="1"/>
  <c r="AL1677" i="37" s="1"/>
  <c r="AL1678" i="37" s="1"/>
  <c r="AL1679" i="37" s="1"/>
  <c r="AL1680" i="37" s="1"/>
  <c r="AL1681" i="37" s="1"/>
  <c r="AL1682" i="37" s="1"/>
  <c r="AL1683" i="37" s="1"/>
  <c r="AL1684" i="37" s="1"/>
  <c r="AL1685" i="37" s="1"/>
  <c r="AL1686" i="37" s="1"/>
  <c r="AL1687" i="37" s="1"/>
  <c r="AL1688" i="37" s="1"/>
  <c r="AL1689" i="37" s="1"/>
  <c r="AL1690" i="37" s="1"/>
  <c r="AL1691" i="37" s="1"/>
  <c r="AL1692" i="37" s="1"/>
  <c r="F57" i="36"/>
  <c r="C57" i="36"/>
  <c r="F56" i="36"/>
  <c r="D56" i="36"/>
  <c r="C56" i="36"/>
  <c r="AT13" i="36"/>
  <c r="AT14" i="36" s="1"/>
  <c r="AT15" i="36" s="1"/>
  <c r="AT16" i="36" s="1"/>
  <c r="AT17" i="36" s="1"/>
  <c r="AT18" i="36" s="1"/>
  <c r="AT19" i="36" s="1"/>
  <c r="AT20" i="36" s="1"/>
  <c r="AT21" i="36" s="1"/>
  <c r="AT22" i="36" s="1"/>
  <c r="AT23" i="36" s="1"/>
  <c r="AT24" i="36" s="1"/>
  <c r="AT25" i="36" s="1"/>
  <c r="AT26" i="36" s="1"/>
  <c r="AT27" i="36" s="1"/>
  <c r="AT28" i="36" s="1"/>
  <c r="AT29" i="36" s="1"/>
  <c r="AT30" i="36" s="1"/>
  <c r="AT31" i="36" s="1"/>
  <c r="AT32" i="36" s="1"/>
  <c r="AT33" i="36" s="1"/>
  <c r="AT34" i="36" s="1"/>
  <c r="AT35" i="36" s="1"/>
  <c r="AT36" i="36" s="1"/>
  <c r="AT37" i="36" s="1"/>
  <c r="AT38" i="36" s="1"/>
  <c r="AT39" i="36" s="1"/>
  <c r="AT40" i="36" s="1"/>
  <c r="AT41" i="36" s="1"/>
  <c r="AT42" i="36" s="1"/>
  <c r="AT43" i="36" s="1"/>
  <c r="AT44" i="36" s="1"/>
  <c r="AT45" i="36" s="1"/>
  <c r="AT46" i="36" s="1"/>
  <c r="AT47" i="36" s="1"/>
  <c r="AT48" i="36" s="1"/>
  <c r="AT49" i="36" s="1"/>
  <c r="AT50" i="36" s="1"/>
  <c r="AT51" i="36" s="1"/>
  <c r="AT52" i="36" s="1"/>
  <c r="AT53" i="36" s="1"/>
  <c r="AT54" i="36" s="1"/>
  <c r="AT55" i="36" s="1"/>
  <c r="AT56" i="36" s="1"/>
  <c r="AT57" i="36" s="1"/>
  <c r="AT58" i="36" s="1"/>
  <c r="AT59" i="36" s="1"/>
  <c r="AT60" i="36" s="1"/>
  <c r="AT61" i="36" s="1"/>
  <c r="AT62" i="36" s="1"/>
  <c r="AT63" i="36" s="1"/>
  <c r="AT64" i="36" s="1"/>
  <c r="AT65" i="36" s="1"/>
  <c r="AT66" i="36" s="1"/>
  <c r="AT67" i="36" s="1"/>
  <c r="AT68" i="36" s="1"/>
  <c r="AT69" i="36" s="1"/>
  <c r="AT70" i="36" s="1"/>
  <c r="AT71" i="36" s="1"/>
  <c r="AT72" i="36" s="1"/>
  <c r="AT73" i="36" s="1"/>
  <c r="AT74" i="36" s="1"/>
  <c r="AT75" i="36" s="1"/>
  <c r="AT76" i="36" s="1"/>
  <c r="AT77" i="36" s="1"/>
  <c r="AT78" i="36" s="1"/>
  <c r="AT79" i="36" s="1"/>
  <c r="AT80" i="36" s="1"/>
  <c r="AT81" i="36" s="1"/>
  <c r="AT82" i="36" s="1"/>
  <c r="AT83" i="36" s="1"/>
  <c r="AT84" i="36" s="1"/>
  <c r="AT85" i="36" s="1"/>
  <c r="AT86" i="36" s="1"/>
  <c r="AT87" i="36" s="1"/>
  <c r="AT88" i="36" s="1"/>
  <c r="AT89" i="36" s="1"/>
  <c r="AT90" i="36" s="1"/>
  <c r="AT91" i="36" s="1"/>
  <c r="AT92" i="36" s="1"/>
  <c r="AT93" i="36" s="1"/>
  <c r="AT94" i="36" s="1"/>
  <c r="AT95" i="36" s="1"/>
  <c r="AT96" i="36" s="1"/>
  <c r="AT97" i="36" s="1"/>
  <c r="AT98" i="36" s="1"/>
  <c r="AT99" i="36" s="1"/>
  <c r="AT100" i="36" s="1"/>
  <c r="AT101" i="36" s="1"/>
  <c r="AT102" i="36" s="1"/>
  <c r="AT103" i="36" s="1"/>
  <c r="AT104" i="36" s="1"/>
  <c r="AT105" i="36" s="1"/>
  <c r="AT106" i="36" s="1"/>
  <c r="AT107" i="36" s="1"/>
  <c r="AT108" i="36" s="1"/>
  <c r="AT109" i="36" s="1"/>
  <c r="AT110" i="36" s="1"/>
  <c r="AT111" i="36" s="1"/>
  <c r="AT112" i="36" s="1"/>
  <c r="AT113" i="36" s="1"/>
  <c r="AT114" i="36" s="1"/>
  <c r="AT115" i="36" s="1"/>
  <c r="AT116" i="36" s="1"/>
  <c r="AT117" i="36" s="1"/>
  <c r="AT118" i="36" s="1"/>
  <c r="AT119" i="36" s="1"/>
  <c r="AT120" i="36" s="1"/>
  <c r="AT121" i="36" s="1"/>
  <c r="AT122" i="36" s="1"/>
  <c r="AT123" i="36" s="1"/>
  <c r="AT124" i="36" s="1"/>
  <c r="AT125" i="36" s="1"/>
  <c r="AT126" i="36" s="1"/>
  <c r="AT127" i="36" s="1"/>
  <c r="AT128" i="36" s="1"/>
  <c r="AT129" i="36" s="1"/>
  <c r="AT130" i="36" s="1"/>
  <c r="AT131" i="36" s="1"/>
  <c r="AT132" i="36" s="1"/>
  <c r="AT133" i="36" s="1"/>
  <c r="AT134" i="36" s="1"/>
  <c r="AT135" i="36" s="1"/>
  <c r="AT136" i="36" s="1"/>
  <c r="AT137" i="36" s="1"/>
  <c r="AT138" i="36" s="1"/>
  <c r="AT139" i="36" s="1"/>
  <c r="AT140" i="36" s="1"/>
  <c r="AT141" i="36" s="1"/>
  <c r="AT142" i="36" s="1"/>
  <c r="AT143" i="36" s="1"/>
  <c r="AT144" i="36" s="1"/>
  <c r="AT145" i="36" s="1"/>
  <c r="AT146" i="36" s="1"/>
  <c r="AT147" i="36" s="1"/>
  <c r="AT148" i="36" s="1"/>
  <c r="AT149" i="36" s="1"/>
  <c r="AT150" i="36" s="1"/>
  <c r="AT151" i="36" s="1"/>
  <c r="AT152" i="36" s="1"/>
  <c r="AT153" i="36" s="1"/>
  <c r="AT154" i="36" s="1"/>
  <c r="AT155" i="36" s="1"/>
  <c r="AT156" i="36" s="1"/>
  <c r="AT157" i="36" s="1"/>
  <c r="AT158" i="36" s="1"/>
  <c r="AT159" i="36" s="1"/>
  <c r="AT160" i="36" s="1"/>
  <c r="AT161" i="36" s="1"/>
  <c r="AT162" i="36" s="1"/>
  <c r="AT163" i="36" s="1"/>
  <c r="AT164" i="36" s="1"/>
  <c r="AT165" i="36" s="1"/>
  <c r="AT166" i="36" s="1"/>
  <c r="AT167" i="36" s="1"/>
  <c r="AT168" i="36" s="1"/>
  <c r="AT169" i="36" s="1"/>
  <c r="AT170" i="36" s="1"/>
  <c r="AT171" i="36" s="1"/>
  <c r="AT172" i="36" s="1"/>
  <c r="AT173" i="36" s="1"/>
  <c r="AT174" i="36" s="1"/>
  <c r="AT175" i="36" s="1"/>
  <c r="AT176" i="36" s="1"/>
  <c r="AT177" i="36" s="1"/>
  <c r="AT178" i="36" s="1"/>
  <c r="AT179" i="36" s="1"/>
  <c r="AT180" i="36" s="1"/>
  <c r="AT181" i="36" s="1"/>
  <c r="AT182" i="36" s="1"/>
  <c r="AT183" i="36" s="1"/>
  <c r="AT184" i="36" s="1"/>
  <c r="AT185" i="36" s="1"/>
  <c r="AT186" i="36" s="1"/>
  <c r="AT187" i="36" s="1"/>
  <c r="AT188" i="36" s="1"/>
  <c r="AT189" i="36" s="1"/>
  <c r="AT190" i="36" s="1"/>
  <c r="AT191" i="36" s="1"/>
  <c r="AT192" i="36" s="1"/>
  <c r="AT193" i="36" s="1"/>
  <c r="AT194" i="36" s="1"/>
  <c r="AT195" i="36" s="1"/>
  <c r="AT196" i="36" s="1"/>
  <c r="AT197" i="36" s="1"/>
  <c r="AT198" i="36" s="1"/>
  <c r="AT199" i="36" s="1"/>
  <c r="AT200" i="36" s="1"/>
  <c r="AT201" i="36" s="1"/>
  <c r="AT202" i="36" s="1"/>
  <c r="AT203" i="36" s="1"/>
  <c r="AT204" i="36" s="1"/>
  <c r="AT205" i="36" s="1"/>
  <c r="AT206" i="36" s="1"/>
  <c r="AT207" i="36" s="1"/>
  <c r="AT208" i="36" s="1"/>
  <c r="AT209" i="36" s="1"/>
  <c r="AT210" i="36" s="1"/>
  <c r="AT211" i="36" s="1"/>
  <c r="AT212" i="36" s="1"/>
  <c r="AT213" i="36" s="1"/>
  <c r="AT214" i="36" s="1"/>
  <c r="AT215" i="36" s="1"/>
  <c r="AT216" i="36" s="1"/>
  <c r="AT217" i="36" s="1"/>
  <c r="AT218" i="36" s="1"/>
  <c r="AT219" i="36" s="1"/>
  <c r="AT220" i="36" s="1"/>
  <c r="AT221" i="36" s="1"/>
  <c r="AT222" i="36" s="1"/>
  <c r="AT223" i="36" s="1"/>
  <c r="AT224" i="36" s="1"/>
  <c r="AT225" i="36" s="1"/>
  <c r="AT226" i="36" s="1"/>
  <c r="AT227" i="36" s="1"/>
  <c r="AT228" i="36" s="1"/>
  <c r="AT229" i="36" s="1"/>
  <c r="AT230" i="36" s="1"/>
  <c r="AT231" i="36" s="1"/>
  <c r="AT232" i="36" s="1"/>
  <c r="AT233" i="36" s="1"/>
  <c r="AT234" i="36" s="1"/>
  <c r="AT235" i="36" s="1"/>
  <c r="AT236" i="36" s="1"/>
  <c r="AT237" i="36" s="1"/>
  <c r="AT238" i="36" s="1"/>
  <c r="AT239" i="36" s="1"/>
  <c r="AT240" i="36" s="1"/>
  <c r="AT241" i="36" s="1"/>
  <c r="AT242" i="36" s="1"/>
  <c r="AT243" i="36" s="1"/>
  <c r="AT244" i="36" s="1"/>
  <c r="AT245" i="36" s="1"/>
  <c r="AT246" i="36" s="1"/>
  <c r="AT247" i="36" s="1"/>
  <c r="AT248" i="36" s="1"/>
  <c r="AT249" i="36" s="1"/>
  <c r="AT250" i="36" s="1"/>
  <c r="AT251" i="36" s="1"/>
  <c r="AT252" i="36" s="1"/>
  <c r="AT253" i="36" s="1"/>
  <c r="AT254" i="36" s="1"/>
  <c r="AT255" i="36" s="1"/>
  <c r="AT256" i="36" s="1"/>
  <c r="AT257" i="36" s="1"/>
  <c r="AT258" i="36" s="1"/>
  <c r="AT259" i="36" s="1"/>
  <c r="AT260" i="36" s="1"/>
  <c r="AT261" i="36" s="1"/>
  <c r="AT262" i="36" s="1"/>
  <c r="AT263" i="36" s="1"/>
  <c r="AT264" i="36" s="1"/>
  <c r="AT265" i="36" s="1"/>
  <c r="AT266" i="36" s="1"/>
  <c r="AT267" i="36" s="1"/>
  <c r="AT268" i="36" s="1"/>
  <c r="AT269" i="36" s="1"/>
  <c r="AT270" i="36" s="1"/>
  <c r="AT271" i="36" s="1"/>
  <c r="AT272" i="36" s="1"/>
  <c r="AT273" i="36" s="1"/>
  <c r="AT274" i="36" s="1"/>
  <c r="AT275" i="36" s="1"/>
  <c r="AT276" i="36" s="1"/>
  <c r="AT277" i="36" s="1"/>
  <c r="AT278" i="36" s="1"/>
  <c r="AT279" i="36" s="1"/>
  <c r="AT280" i="36" s="1"/>
  <c r="AT281" i="36" s="1"/>
  <c r="AT282" i="36" s="1"/>
  <c r="AT283" i="36" s="1"/>
  <c r="AT284" i="36" s="1"/>
  <c r="AT285" i="36" s="1"/>
  <c r="AT286" i="36" s="1"/>
  <c r="AT287" i="36" s="1"/>
  <c r="AT288" i="36" s="1"/>
  <c r="AT289" i="36" s="1"/>
  <c r="AT290" i="36" s="1"/>
  <c r="AT291" i="36" s="1"/>
  <c r="AT292" i="36" s="1"/>
  <c r="AT293" i="36" s="1"/>
  <c r="AT294" i="36" s="1"/>
  <c r="AT295" i="36" s="1"/>
  <c r="AT296" i="36" s="1"/>
  <c r="AT297" i="36" s="1"/>
  <c r="AT298" i="36" s="1"/>
  <c r="AT299" i="36" s="1"/>
  <c r="AT300" i="36" s="1"/>
  <c r="AT301" i="36" s="1"/>
  <c r="AT302" i="36" s="1"/>
  <c r="AT303" i="36" s="1"/>
  <c r="AT304" i="36" s="1"/>
  <c r="AT305" i="36" s="1"/>
  <c r="AT306" i="36" s="1"/>
  <c r="AT307" i="36" s="1"/>
  <c r="AT308" i="36" s="1"/>
  <c r="AT309" i="36" s="1"/>
  <c r="AT310" i="36" s="1"/>
  <c r="AT311" i="36" s="1"/>
  <c r="AT312" i="36" s="1"/>
  <c r="AT313" i="36" s="1"/>
  <c r="AT314" i="36" s="1"/>
  <c r="AT315" i="36" s="1"/>
  <c r="AT316" i="36" s="1"/>
  <c r="AT317" i="36" s="1"/>
  <c r="AT318" i="36" s="1"/>
  <c r="AT319" i="36" s="1"/>
  <c r="AT320" i="36" s="1"/>
  <c r="AT321" i="36" s="1"/>
  <c r="AT322" i="36" s="1"/>
  <c r="AT323" i="36" s="1"/>
  <c r="AT324" i="36" s="1"/>
  <c r="AT325" i="36" s="1"/>
  <c r="AT326" i="36" s="1"/>
  <c r="AT327" i="36" s="1"/>
  <c r="AT328" i="36" s="1"/>
  <c r="AT329" i="36" s="1"/>
  <c r="AT330" i="36" s="1"/>
  <c r="AT331" i="36" s="1"/>
  <c r="AT332" i="36" s="1"/>
  <c r="AT333" i="36" s="1"/>
  <c r="AT334" i="36" s="1"/>
  <c r="AT335" i="36" s="1"/>
  <c r="AT336" i="36" s="1"/>
  <c r="AT337" i="36" s="1"/>
  <c r="AT338" i="36" s="1"/>
  <c r="AT339" i="36" s="1"/>
  <c r="AT340" i="36" s="1"/>
  <c r="AT341" i="36" s="1"/>
  <c r="AT342" i="36" s="1"/>
  <c r="AT343" i="36" s="1"/>
  <c r="AT344" i="36" s="1"/>
  <c r="AT345" i="36" s="1"/>
  <c r="AT346" i="36" s="1"/>
  <c r="AT347" i="36" s="1"/>
  <c r="AT348" i="36" s="1"/>
  <c r="AT349" i="36" s="1"/>
  <c r="AT350" i="36" s="1"/>
  <c r="AT351" i="36" s="1"/>
  <c r="AT352" i="36" s="1"/>
  <c r="AT353" i="36" s="1"/>
  <c r="AT354" i="36" s="1"/>
  <c r="AT355" i="36" s="1"/>
  <c r="AT356" i="36" s="1"/>
  <c r="AT357" i="36" s="1"/>
  <c r="AT358" i="36" s="1"/>
  <c r="AT359" i="36" s="1"/>
  <c r="AT360" i="36" s="1"/>
  <c r="AT361" i="36" s="1"/>
  <c r="AT362" i="36" s="1"/>
  <c r="AT363" i="36" s="1"/>
  <c r="AT364" i="36" s="1"/>
  <c r="AT365" i="36" s="1"/>
  <c r="AT366" i="36" s="1"/>
  <c r="AT367" i="36" s="1"/>
  <c r="AT368" i="36" s="1"/>
  <c r="AT369" i="36" s="1"/>
  <c r="AT370" i="36" s="1"/>
  <c r="AT371" i="36" s="1"/>
  <c r="AT372" i="36" s="1"/>
  <c r="AT373" i="36" s="1"/>
  <c r="AT374" i="36" s="1"/>
  <c r="AT375" i="36" s="1"/>
  <c r="AT376" i="36" s="1"/>
  <c r="AT377" i="36" s="1"/>
  <c r="AT378" i="36" s="1"/>
  <c r="AT379" i="36" s="1"/>
  <c r="AT380" i="36" s="1"/>
  <c r="AT381" i="36" s="1"/>
  <c r="AT382" i="36" s="1"/>
  <c r="AT383" i="36" s="1"/>
  <c r="AT384" i="36" s="1"/>
  <c r="AT385" i="36" s="1"/>
  <c r="AT386" i="36" s="1"/>
  <c r="AT387" i="36" s="1"/>
  <c r="AT388" i="36" s="1"/>
  <c r="AT389" i="36" s="1"/>
  <c r="AT390" i="36" s="1"/>
  <c r="AT391" i="36" s="1"/>
  <c r="AT392" i="36" s="1"/>
  <c r="AT393" i="36" s="1"/>
  <c r="AT394" i="36" s="1"/>
  <c r="AT395" i="36" s="1"/>
  <c r="AT396" i="36" s="1"/>
  <c r="AT397" i="36" s="1"/>
  <c r="AT398" i="36" s="1"/>
  <c r="AT399" i="36" s="1"/>
  <c r="AT400" i="36" s="1"/>
  <c r="AT401" i="36" s="1"/>
  <c r="AT402" i="36" s="1"/>
  <c r="AT403" i="36" s="1"/>
  <c r="AT404" i="36" s="1"/>
  <c r="AT405" i="36" s="1"/>
  <c r="AT406" i="36" s="1"/>
  <c r="AT407" i="36" s="1"/>
  <c r="AT408" i="36" s="1"/>
  <c r="AT409" i="36" s="1"/>
  <c r="AT410" i="36" s="1"/>
  <c r="AT411" i="36" s="1"/>
  <c r="AT412" i="36" s="1"/>
  <c r="AT413" i="36" s="1"/>
  <c r="AT414" i="36" s="1"/>
  <c r="AT415" i="36" s="1"/>
  <c r="AT416" i="36" s="1"/>
  <c r="AT417" i="36" s="1"/>
  <c r="AT418" i="36" s="1"/>
  <c r="AT419" i="36" s="1"/>
  <c r="AT420" i="36" s="1"/>
  <c r="AT421" i="36" s="1"/>
  <c r="AT422" i="36" s="1"/>
  <c r="AT423" i="36" s="1"/>
  <c r="AT424" i="36" s="1"/>
  <c r="AT425" i="36" s="1"/>
  <c r="AT426" i="36" s="1"/>
  <c r="AT427" i="36" s="1"/>
  <c r="AT428" i="36" s="1"/>
  <c r="AT429" i="36" s="1"/>
  <c r="AT430" i="36" s="1"/>
  <c r="AT431" i="36" s="1"/>
  <c r="AT432" i="36" s="1"/>
  <c r="AT433" i="36" s="1"/>
  <c r="AT434" i="36" s="1"/>
  <c r="AT435" i="36" s="1"/>
  <c r="AT436" i="36" s="1"/>
  <c r="AT437" i="36" s="1"/>
  <c r="AT438" i="36" s="1"/>
  <c r="AT439" i="36" s="1"/>
  <c r="AT440" i="36" s="1"/>
  <c r="AT441" i="36" s="1"/>
  <c r="AT442" i="36" s="1"/>
  <c r="AT443" i="36" s="1"/>
  <c r="AT444" i="36" s="1"/>
  <c r="AT445" i="36" s="1"/>
  <c r="AT446" i="36" s="1"/>
  <c r="AT447" i="36" s="1"/>
  <c r="AT448" i="36" s="1"/>
  <c r="AT449" i="36" s="1"/>
  <c r="AT450" i="36" s="1"/>
  <c r="AT451" i="36" s="1"/>
  <c r="AT452" i="36" s="1"/>
  <c r="AT453" i="36" s="1"/>
  <c r="AT454" i="36" s="1"/>
  <c r="AT455" i="36" s="1"/>
  <c r="AT456" i="36" s="1"/>
  <c r="AT457" i="36" s="1"/>
  <c r="AT458" i="36" s="1"/>
  <c r="AT459" i="36" s="1"/>
  <c r="AT460" i="36" s="1"/>
  <c r="AT461" i="36" s="1"/>
  <c r="AT462" i="36" s="1"/>
  <c r="AT463" i="36" s="1"/>
  <c r="AT464" i="36" s="1"/>
  <c r="AT465" i="36" s="1"/>
  <c r="AT466" i="36" s="1"/>
  <c r="AT467" i="36" s="1"/>
  <c r="AT468" i="36" s="1"/>
  <c r="AT469" i="36" s="1"/>
  <c r="AT470" i="36" s="1"/>
  <c r="AT471" i="36" s="1"/>
  <c r="AT472" i="36" s="1"/>
  <c r="AT473" i="36" s="1"/>
  <c r="AT474" i="36" s="1"/>
  <c r="AT475" i="36" s="1"/>
  <c r="AT476" i="36" s="1"/>
  <c r="AT477" i="36" s="1"/>
  <c r="AT478" i="36" s="1"/>
  <c r="AT479" i="36" s="1"/>
  <c r="AT480" i="36" s="1"/>
  <c r="AT481" i="36" s="1"/>
  <c r="AT482" i="36" s="1"/>
  <c r="AT483" i="36" s="1"/>
  <c r="AT484" i="36" s="1"/>
  <c r="AT485" i="36" s="1"/>
  <c r="AT486" i="36" s="1"/>
  <c r="AT487" i="36" s="1"/>
  <c r="AT488" i="36" s="1"/>
  <c r="AT489" i="36" s="1"/>
  <c r="AT490" i="36" s="1"/>
  <c r="AT491" i="36" s="1"/>
  <c r="AT492" i="36" s="1"/>
  <c r="AT493" i="36" s="1"/>
  <c r="AT494" i="36" s="1"/>
  <c r="AT495" i="36" s="1"/>
  <c r="AT496" i="36" s="1"/>
  <c r="AT497" i="36" s="1"/>
  <c r="AT498" i="36" s="1"/>
  <c r="AT499" i="36" s="1"/>
  <c r="AT500" i="36" s="1"/>
  <c r="AT501" i="36" s="1"/>
  <c r="AT502" i="36" s="1"/>
  <c r="AT503" i="36" s="1"/>
  <c r="AT504" i="36" s="1"/>
  <c r="AT505" i="36" s="1"/>
  <c r="AT506" i="36" s="1"/>
  <c r="AT507" i="36" s="1"/>
  <c r="AT508" i="36" s="1"/>
  <c r="AT509" i="36" s="1"/>
  <c r="AT510" i="36" s="1"/>
  <c r="AT511" i="36" s="1"/>
  <c r="AT512" i="36" s="1"/>
  <c r="AT513" i="36" s="1"/>
  <c r="AT514" i="36" s="1"/>
  <c r="AT515" i="36" s="1"/>
  <c r="AT516" i="36" s="1"/>
  <c r="AT517" i="36" s="1"/>
  <c r="AT518" i="36" s="1"/>
  <c r="AT519" i="36" s="1"/>
  <c r="AT520" i="36" s="1"/>
  <c r="AT521" i="36" s="1"/>
  <c r="AT522" i="36" s="1"/>
  <c r="AT523" i="36" s="1"/>
  <c r="AT524" i="36" s="1"/>
  <c r="AT525" i="36" s="1"/>
  <c r="AT526" i="36" s="1"/>
  <c r="AT527" i="36" s="1"/>
  <c r="AT528" i="36" s="1"/>
  <c r="AT529" i="36" s="1"/>
  <c r="AT530" i="36" s="1"/>
  <c r="AT531" i="36" s="1"/>
  <c r="AT532" i="36" s="1"/>
  <c r="AT533" i="36" s="1"/>
  <c r="AT534" i="36" s="1"/>
  <c r="AT535" i="36" s="1"/>
  <c r="AT536" i="36" s="1"/>
  <c r="AT537" i="36" s="1"/>
  <c r="AT538" i="36" s="1"/>
  <c r="AT539" i="36" s="1"/>
  <c r="AT540" i="36" s="1"/>
  <c r="AT541" i="36" s="1"/>
  <c r="AT542" i="36" s="1"/>
  <c r="AT543" i="36" s="1"/>
  <c r="AT544" i="36" s="1"/>
  <c r="AT545" i="36" s="1"/>
  <c r="AT546" i="36" s="1"/>
  <c r="AT547" i="36" s="1"/>
  <c r="AT548" i="36" s="1"/>
  <c r="AT549" i="36" s="1"/>
  <c r="AT550" i="36" s="1"/>
  <c r="AT551" i="36" s="1"/>
  <c r="AT552" i="36" s="1"/>
  <c r="AT553" i="36" s="1"/>
  <c r="AT554" i="36" s="1"/>
  <c r="AT555" i="36" s="1"/>
  <c r="AT556" i="36" s="1"/>
  <c r="AT557" i="36" s="1"/>
  <c r="AT558" i="36" s="1"/>
  <c r="AT559" i="36" s="1"/>
  <c r="AT560" i="36" s="1"/>
  <c r="AT561" i="36" s="1"/>
  <c r="AT562" i="36" s="1"/>
  <c r="AT563" i="36" s="1"/>
  <c r="AT564" i="36" s="1"/>
  <c r="AT565" i="36" s="1"/>
  <c r="AT566" i="36" s="1"/>
  <c r="AT567" i="36" s="1"/>
  <c r="AT568" i="36" s="1"/>
  <c r="AT569" i="36" s="1"/>
  <c r="AT570" i="36" s="1"/>
  <c r="AT571" i="36" s="1"/>
  <c r="AT572" i="36" s="1"/>
  <c r="AT573" i="36" s="1"/>
  <c r="AT574" i="36" s="1"/>
  <c r="AT575" i="36" s="1"/>
  <c r="AT576" i="36" s="1"/>
  <c r="AT577" i="36" s="1"/>
  <c r="AT578" i="36" s="1"/>
  <c r="AT579" i="36" s="1"/>
  <c r="AT580" i="36" s="1"/>
  <c r="AT581" i="36" s="1"/>
  <c r="AT582" i="36" s="1"/>
  <c r="AT583" i="36" s="1"/>
  <c r="AT584" i="36" s="1"/>
  <c r="AT585" i="36" s="1"/>
  <c r="AT586" i="36" s="1"/>
  <c r="AT587" i="36" s="1"/>
  <c r="AT588" i="36" s="1"/>
  <c r="AT589" i="36" s="1"/>
  <c r="AT590" i="36" s="1"/>
  <c r="AT591" i="36" s="1"/>
  <c r="AT592" i="36" s="1"/>
  <c r="AT593" i="36" s="1"/>
  <c r="AT594" i="36" s="1"/>
  <c r="AT595" i="36" s="1"/>
  <c r="AT596" i="36" s="1"/>
  <c r="AT597" i="36" s="1"/>
  <c r="AT598" i="36" s="1"/>
  <c r="AT599" i="36" s="1"/>
  <c r="AT600" i="36" s="1"/>
  <c r="AT601" i="36" s="1"/>
  <c r="AT602" i="36" s="1"/>
  <c r="AT603" i="36" s="1"/>
  <c r="AT604" i="36" s="1"/>
  <c r="AT605" i="36" s="1"/>
  <c r="AT606" i="36" s="1"/>
  <c r="AT607" i="36" s="1"/>
  <c r="AT608" i="36" s="1"/>
  <c r="AT609" i="36" s="1"/>
  <c r="AT610" i="36" s="1"/>
  <c r="AT611" i="36" s="1"/>
  <c r="AT612" i="36" s="1"/>
  <c r="AT613" i="36" s="1"/>
  <c r="AT614" i="36" s="1"/>
  <c r="AT615" i="36" s="1"/>
  <c r="AT616" i="36" s="1"/>
  <c r="AT617" i="36" s="1"/>
  <c r="AT618" i="36" s="1"/>
  <c r="AT619" i="36" s="1"/>
  <c r="AT620" i="36" s="1"/>
  <c r="AT621" i="36" s="1"/>
  <c r="AT622" i="36" s="1"/>
  <c r="AT623" i="36" s="1"/>
  <c r="AT624" i="36" s="1"/>
  <c r="AT625" i="36" s="1"/>
  <c r="AT626" i="36" s="1"/>
  <c r="AT627" i="36" s="1"/>
  <c r="AT628" i="36" s="1"/>
  <c r="AT629" i="36" s="1"/>
  <c r="AT630" i="36" s="1"/>
  <c r="AT631" i="36" s="1"/>
  <c r="AT632" i="36" s="1"/>
  <c r="AT633" i="36" s="1"/>
  <c r="AT634" i="36" s="1"/>
  <c r="AT635" i="36" s="1"/>
  <c r="AT636" i="36" s="1"/>
  <c r="AT637" i="36" s="1"/>
  <c r="AT638" i="36" s="1"/>
  <c r="AT639" i="36" s="1"/>
  <c r="AT640" i="36" s="1"/>
  <c r="AT641" i="36" s="1"/>
  <c r="AT642" i="36" s="1"/>
  <c r="AT643" i="36" s="1"/>
  <c r="AT644" i="36" s="1"/>
  <c r="AT645" i="36" s="1"/>
  <c r="AT646" i="36" s="1"/>
  <c r="AT647" i="36" s="1"/>
  <c r="AT648" i="36" s="1"/>
  <c r="AT649" i="36" s="1"/>
  <c r="AT650" i="36" s="1"/>
  <c r="AT651" i="36" s="1"/>
  <c r="AT652" i="36" s="1"/>
  <c r="AT653" i="36" s="1"/>
  <c r="AT654" i="36" s="1"/>
  <c r="AT655" i="36" s="1"/>
  <c r="AT656" i="36" s="1"/>
  <c r="AT657" i="36" s="1"/>
  <c r="AT658" i="36" s="1"/>
  <c r="AT659" i="36" s="1"/>
  <c r="AT660" i="36" s="1"/>
  <c r="AT661" i="36" s="1"/>
  <c r="AT662" i="36" s="1"/>
  <c r="AT663" i="36" s="1"/>
  <c r="AT664" i="36" s="1"/>
  <c r="AT665" i="36" s="1"/>
  <c r="AT666" i="36" s="1"/>
  <c r="AT667" i="36" s="1"/>
  <c r="AT668" i="36" s="1"/>
  <c r="AT669" i="36" s="1"/>
  <c r="AT670" i="36" s="1"/>
  <c r="AT671" i="36" s="1"/>
  <c r="AT672" i="36" s="1"/>
  <c r="AT673" i="36" s="1"/>
  <c r="AT674" i="36" s="1"/>
  <c r="AT675" i="36" s="1"/>
  <c r="AT676" i="36" s="1"/>
  <c r="AT677" i="36" s="1"/>
  <c r="AT678" i="36" s="1"/>
  <c r="AT679" i="36" s="1"/>
  <c r="AT680" i="36" s="1"/>
  <c r="AT681" i="36" s="1"/>
  <c r="AT682" i="36" s="1"/>
  <c r="AT683" i="36" s="1"/>
  <c r="AT684" i="36" s="1"/>
  <c r="AT685" i="36" s="1"/>
  <c r="AT686" i="36" s="1"/>
  <c r="AT687" i="36" s="1"/>
  <c r="AT688" i="36" s="1"/>
  <c r="AT689" i="36" s="1"/>
  <c r="AT690" i="36" s="1"/>
  <c r="AT691" i="36" s="1"/>
  <c r="AT692" i="36" s="1"/>
  <c r="AT693" i="36" s="1"/>
  <c r="AT694" i="36" s="1"/>
  <c r="AT695" i="36" s="1"/>
  <c r="AT696" i="36" s="1"/>
  <c r="AT697" i="36" s="1"/>
  <c r="AT698" i="36" s="1"/>
  <c r="AT699" i="36" s="1"/>
  <c r="AT700" i="36" s="1"/>
  <c r="AT701" i="36" s="1"/>
  <c r="AT702" i="36" s="1"/>
  <c r="AT703" i="36" s="1"/>
  <c r="AT704" i="36" s="1"/>
  <c r="AT705" i="36" s="1"/>
  <c r="AT706" i="36" s="1"/>
  <c r="AT707" i="36" s="1"/>
  <c r="AT708" i="36" s="1"/>
  <c r="AT709" i="36" s="1"/>
  <c r="AT710" i="36" s="1"/>
  <c r="AT711" i="36" s="1"/>
  <c r="AT712" i="36" s="1"/>
  <c r="AT713" i="36" s="1"/>
  <c r="AT714" i="36" s="1"/>
  <c r="AT715" i="36" s="1"/>
  <c r="AT716" i="36" s="1"/>
  <c r="AT717" i="36" s="1"/>
  <c r="AT718" i="36" s="1"/>
  <c r="AT719" i="36" s="1"/>
  <c r="AT720" i="36" s="1"/>
  <c r="AT721" i="36" s="1"/>
  <c r="AT722" i="36" s="1"/>
  <c r="AT723" i="36" s="1"/>
  <c r="AT724" i="36" s="1"/>
  <c r="AT725" i="36" s="1"/>
  <c r="AT726" i="36" s="1"/>
  <c r="AT727" i="36" s="1"/>
  <c r="AT728" i="36" s="1"/>
  <c r="AT729" i="36" s="1"/>
  <c r="AT730" i="36" s="1"/>
  <c r="AT731" i="36" s="1"/>
  <c r="AT732" i="36" s="1"/>
  <c r="AT733" i="36" s="1"/>
  <c r="AT734" i="36" s="1"/>
  <c r="AT735" i="36" s="1"/>
  <c r="AT736" i="36" s="1"/>
  <c r="AT737" i="36" s="1"/>
  <c r="AT738" i="36" s="1"/>
  <c r="AT739" i="36" s="1"/>
  <c r="AT740" i="36" s="1"/>
  <c r="AT741" i="36" s="1"/>
  <c r="AT742" i="36" s="1"/>
  <c r="AT743" i="36" s="1"/>
  <c r="AT744" i="36" s="1"/>
  <c r="AT745" i="36" s="1"/>
  <c r="AT746" i="36" s="1"/>
  <c r="AT747" i="36" s="1"/>
  <c r="AT748" i="36" s="1"/>
  <c r="AT749" i="36" s="1"/>
  <c r="AT750" i="36" s="1"/>
  <c r="AT751" i="36" s="1"/>
  <c r="AT752" i="36" s="1"/>
  <c r="AT753" i="36" s="1"/>
  <c r="AT754" i="36" s="1"/>
  <c r="AT755" i="36" s="1"/>
  <c r="AT756" i="36" s="1"/>
  <c r="AT757" i="36" s="1"/>
  <c r="AT758" i="36" s="1"/>
  <c r="AT759" i="36" s="1"/>
  <c r="AT760" i="36" s="1"/>
  <c r="AT761" i="36" s="1"/>
  <c r="AT762" i="36" s="1"/>
  <c r="AT763" i="36" s="1"/>
  <c r="AT764" i="36" s="1"/>
  <c r="AT765" i="36" s="1"/>
  <c r="AT766" i="36" s="1"/>
  <c r="AT767" i="36" s="1"/>
  <c r="AT768" i="36" s="1"/>
  <c r="AT769" i="36" s="1"/>
  <c r="AT770" i="36" s="1"/>
  <c r="AT771" i="36" s="1"/>
  <c r="AT772" i="36" s="1"/>
  <c r="AT773" i="36" s="1"/>
  <c r="AT774" i="36" s="1"/>
  <c r="AT775" i="36" s="1"/>
  <c r="AT776" i="36" s="1"/>
  <c r="AT777" i="36" s="1"/>
  <c r="AT778" i="36" s="1"/>
  <c r="AT779" i="36" s="1"/>
  <c r="AT780" i="36" s="1"/>
  <c r="AT781" i="36" s="1"/>
  <c r="AT782" i="36" s="1"/>
  <c r="AT783" i="36" s="1"/>
  <c r="AT784" i="36" s="1"/>
  <c r="AT785" i="36" s="1"/>
  <c r="AT786" i="36" s="1"/>
  <c r="AT787" i="36" s="1"/>
  <c r="AT788" i="36" s="1"/>
  <c r="AT789" i="36" s="1"/>
  <c r="AT790" i="36" s="1"/>
  <c r="AT791" i="36" s="1"/>
  <c r="AT792" i="36" s="1"/>
  <c r="AT793" i="36" s="1"/>
  <c r="AT794" i="36" s="1"/>
  <c r="AT795" i="36" s="1"/>
  <c r="AT796" i="36" s="1"/>
  <c r="AT797" i="36" s="1"/>
  <c r="AT798" i="36" s="1"/>
  <c r="AT799" i="36" s="1"/>
  <c r="AT800" i="36" s="1"/>
  <c r="AT801" i="36" s="1"/>
  <c r="AT802" i="36" s="1"/>
  <c r="AT803" i="36" s="1"/>
  <c r="AT804" i="36" s="1"/>
  <c r="AT805" i="36" s="1"/>
  <c r="AT806" i="36" s="1"/>
  <c r="AT807" i="36" s="1"/>
  <c r="AT808" i="36" s="1"/>
  <c r="AT809" i="36" s="1"/>
  <c r="AT810" i="36" s="1"/>
  <c r="AT811" i="36" s="1"/>
  <c r="AT812" i="36" s="1"/>
  <c r="AT813" i="36" s="1"/>
  <c r="AT814" i="36" s="1"/>
  <c r="AT815" i="36" s="1"/>
  <c r="AT816" i="36" s="1"/>
  <c r="AT817" i="36" s="1"/>
  <c r="AT818" i="36" s="1"/>
  <c r="AT819" i="36" s="1"/>
  <c r="AT820" i="36" s="1"/>
  <c r="AT821" i="36" s="1"/>
  <c r="AT822" i="36" s="1"/>
  <c r="AT823" i="36" s="1"/>
  <c r="AT824" i="36" s="1"/>
  <c r="AT825" i="36" s="1"/>
  <c r="AT826" i="36" s="1"/>
  <c r="AT827" i="36" s="1"/>
  <c r="AT828" i="36" s="1"/>
  <c r="AT829" i="36" s="1"/>
  <c r="AT830" i="36" s="1"/>
  <c r="AT831" i="36" s="1"/>
  <c r="AT832" i="36" s="1"/>
  <c r="AT833" i="36" s="1"/>
  <c r="AT834" i="36" s="1"/>
  <c r="AT835" i="36" s="1"/>
  <c r="AT836" i="36" s="1"/>
  <c r="AT837" i="36" s="1"/>
  <c r="AT838" i="36" s="1"/>
  <c r="AT839" i="36" s="1"/>
  <c r="AT840" i="36" s="1"/>
  <c r="AT841" i="36" s="1"/>
  <c r="AT842" i="36" s="1"/>
  <c r="AT843" i="36" s="1"/>
  <c r="AT844" i="36" s="1"/>
  <c r="AT845" i="36" s="1"/>
  <c r="AT846" i="36" s="1"/>
  <c r="AT847" i="36" s="1"/>
  <c r="AT848" i="36" s="1"/>
  <c r="AT849" i="36" s="1"/>
  <c r="AT850" i="36" s="1"/>
  <c r="AT851" i="36" s="1"/>
  <c r="AT852" i="36" s="1"/>
  <c r="AT853" i="36" s="1"/>
  <c r="AT854" i="36" s="1"/>
  <c r="AT855" i="36" s="1"/>
  <c r="AT856" i="36" s="1"/>
  <c r="AT857" i="36" s="1"/>
  <c r="AT858" i="36" s="1"/>
  <c r="AT859" i="36" s="1"/>
  <c r="AT860" i="36" s="1"/>
  <c r="AT861" i="36" s="1"/>
  <c r="AT862" i="36" s="1"/>
  <c r="AT863" i="36" s="1"/>
  <c r="AT864" i="36" s="1"/>
  <c r="AT865" i="36" s="1"/>
  <c r="AT866" i="36" s="1"/>
  <c r="AT867" i="36" s="1"/>
  <c r="AT868" i="36" s="1"/>
  <c r="AT869" i="36" s="1"/>
  <c r="AT870" i="36" s="1"/>
  <c r="AT871" i="36" s="1"/>
  <c r="AT872" i="36" s="1"/>
  <c r="AT873" i="36" s="1"/>
  <c r="AT874" i="36" s="1"/>
  <c r="AT875" i="36" s="1"/>
  <c r="AT876" i="36" s="1"/>
  <c r="AT877" i="36" s="1"/>
  <c r="AT878" i="36" s="1"/>
  <c r="AT879" i="36" s="1"/>
  <c r="AT880" i="36" s="1"/>
  <c r="AT881" i="36" s="1"/>
  <c r="AT882" i="36" s="1"/>
  <c r="AT883" i="36" s="1"/>
  <c r="AT884" i="36" s="1"/>
  <c r="AT885" i="36" s="1"/>
  <c r="AT886" i="36" s="1"/>
  <c r="AT887" i="36" s="1"/>
  <c r="AT888" i="36" s="1"/>
  <c r="AT889" i="36" s="1"/>
  <c r="AT890" i="36" s="1"/>
  <c r="AT891" i="36" s="1"/>
  <c r="AT892" i="36" s="1"/>
  <c r="AT893" i="36" s="1"/>
  <c r="AT894" i="36" s="1"/>
  <c r="AT895" i="36" s="1"/>
  <c r="AT896" i="36" s="1"/>
  <c r="AT897" i="36" s="1"/>
  <c r="AT898" i="36" s="1"/>
  <c r="AT899" i="36" s="1"/>
  <c r="AT900" i="36" s="1"/>
  <c r="AT901" i="36" s="1"/>
  <c r="AT902" i="36" s="1"/>
  <c r="AT903" i="36" s="1"/>
  <c r="AT904" i="36" s="1"/>
  <c r="AT905" i="36" s="1"/>
  <c r="AT906" i="36" s="1"/>
  <c r="AT907" i="36" s="1"/>
  <c r="AT908" i="36" s="1"/>
  <c r="AT909" i="36" s="1"/>
  <c r="AT910" i="36" s="1"/>
  <c r="AT911" i="36" s="1"/>
  <c r="AT912" i="36" s="1"/>
  <c r="AT913" i="36" s="1"/>
  <c r="AT914" i="36" s="1"/>
  <c r="AT915" i="36" s="1"/>
  <c r="AT916" i="36" s="1"/>
  <c r="AT917" i="36" s="1"/>
  <c r="AT918" i="36" s="1"/>
  <c r="AT919" i="36" s="1"/>
  <c r="AT920" i="36" s="1"/>
  <c r="AT921" i="36" s="1"/>
  <c r="AT922" i="36" s="1"/>
  <c r="AT923" i="36" s="1"/>
  <c r="AT924" i="36" s="1"/>
  <c r="AT925" i="36" s="1"/>
  <c r="AT926" i="36" s="1"/>
  <c r="AT927" i="36" s="1"/>
  <c r="AT928" i="36" s="1"/>
  <c r="AT929" i="36" s="1"/>
  <c r="AT930" i="36" s="1"/>
  <c r="AT931" i="36" s="1"/>
  <c r="AT932" i="36" s="1"/>
  <c r="AT933" i="36" s="1"/>
  <c r="AT934" i="36" s="1"/>
  <c r="AT935" i="36" s="1"/>
  <c r="AT936" i="36" s="1"/>
  <c r="AT937" i="36" s="1"/>
  <c r="AT938" i="36" s="1"/>
  <c r="AT939" i="36" s="1"/>
  <c r="AT940" i="36" s="1"/>
  <c r="AT941" i="36" s="1"/>
  <c r="AT942" i="36" s="1"/>
  <c r="AT943" i="36" s="1"/>
  <c r="AT944" i="36" s="1"/>
  <c r="AT945" i="36" s="1"/>
  <c r="AT946" i="36" s="1"/>
  <c r="AT947" i="36" s="1"/>
  <c r="AT948" i="36" s="1"/>
  <c r="AT949" i="36" s="1"/>
  <c r="AT950" i="36" s="1"/>
  <c r="AT951" i="36" s="1"/>
  <c r="AT952" i="36" s="1"/>
  <c r="AT953" i="36" s="1"/>
  <c r="AT954" i="36" s="1"/>
  <c r="AT955" i="36" s="1"/>
  <c r="AT956" i="36" s="1"/>
  <c r="AT957" i="36" s="1"/>
  <c r="AT958" i="36" s="1"/>
  <c r="AT959" i="36" s="1"/>
  <c r="AT960" i="36" s="1"/>
  <c r="AT961" i="36" s="1"/>
  <c r="AT962" i="36" s="1"/>
  <c r="AT963" i="36" s="1"/>
  <c r="AT964" i="36" s="1"/>
  <c r="AT965" i="36" s="1"/>
  <c r="AT966" i="36" s="1"/>
  <c r="AT967" i="36" s="1"/>
  <c r="AT968" i="36" s="1"/>
  <c r="AT969" i="36" s="1"/>
  <c r="AT970" i="36" s="1"/>
  <c r="AT971" i="36" s="1"/>
  <c r="AT972" i="36" s="1"/>
  <c r="AT973" i="36" s="1"/>
  <c r="AT974" i="36" s="1"/>
  <c r="AT975" i="36" s="1"/>
  <c r="AT976" i="36" s="1"/>
  <c r="AT977" i="36" s="1"/>
  <c r="AT978" i="36" s="1"/>
  <c r="AT979" i="36" s="1"/>
  <c r="AT980" i="36" s="1"/>
  <c r="AT981" i="36" s="1"/>
  <c r="AT982" i="36" s="1"/>
  <c r="AT983" i="36" s="1"/>
  <c r="AT984" i="36" s="1"/>
  <c r="AT985" i="36" s="1"/>
  <c r="AT986" i="36" s="1"/>
  <c r="AT987" i="36" s="1"/>
  <c r="AT988" i="36" s="1"/>
  <c r="AT989" i="36" s="1"/>
  <c r="AT990" i="36" s="1"/>
  <c r="AT991" i="36" s="1"/>
  <c r="AT992" i="36" s="1"/>
  <c r="AT993" i="36" s="1"/>
  <c r="AT994" i="36" s="1"/>
  <c r="AT995" i="36" s="1"/>
  <c r="AT996" i="36" s="1"/>
  <c r="AT997" i="36" s="1"/>
  <c r="AT998" i="36" s="1"/>
  <c r="AT999" i="36" s="1"/>
  <c r="AT1000" i="36" s="1"/>
  <c r="AT1001" i="36" s="1"/>
  <c r="AT1002" i="36" s="1"/>
  <c r="AT1003" i="36" s="1"/>
  <c r="AT1004" i="36" s="1"/>
  <c r="AT1005" i="36" s="1"/>
  <c r="AT1006" i="36" s="1"/>
  <c r="AT1007" i="36" s="1"/>
  <c r="AT1008" i="36" s="1"/>
  <c r="AT1009" i="36" s="1"/>
  <c r="AT1010" i="36" s="1"/>
  <c r="AT1011" i="36" s="1"/>
  <c r="AT1012" i="36" s="1"/>
  <c r="AT1013" i="36" s="1"/>
  <c r="AT1014" i="36" s="1"/>
  <c r="AT1015" i="36" s="1"/>
  <c r="AT1016" i="36" s="1"/>
  <c r="AT1017" i="36" s="1"/>
  <c r="AT1018" i="36" s="1"/>
  <c r="AT1019" i="36" s="1"/>
  <c r="AT1020" i="36" s="1"/>
  <c r="AT1021" i="36" s="1"/>
  <c r="AT1022" i="36" s="1"/>
  <c r="AT1023" i="36" s="1"/>
  <c r="AT1024" i="36" s="1"/>
  <c r="AT1025" i="36" s="1"/>
  <c r="AT1026" i="36" s="1"/>
  <c r="AT1027" i="36" s="1"/>
  <c r="AT1028" i="36" s="1"/>
  <c r="AT1029" i="36" s="1"/>
  <c r="AT1030" i="36" s="1"/>
  <c r="AT1031" i="36" s="1"/>
  <c r="AT1032" i="36" s="1"/>
  <c r="AT1033" i="36" s="1"/>
  <c r="AT1034" i="36" s="1"/>
  <c r="AT1035" i="36" s="1"/>
  <c r="AT1036" i="36" s="1"/>
  <c r="AT1037" i="36" s="1"/>
  <c r="AT1038" i="36" s="1"/>
  <c r="AT1039" i="36" s="1"/>
  <c r="AT1040" i="36" s="1"/>
  <c r="AT1041" i="36" s="1"/>
  <c r="AT1042" i="36" s="1"/>
  <c r="AT1043" i="36" s="1"/>
  <c r="AT1044" i="36" s="1"/>
  <c r="AT1045" i="36" s="1"/>
  <c r="AT1046" i="36" s="1"/>
  <c r="AT1047" i="36" s="1"/>
  <c r="AT1048" i="36" s="1"/>
  <c r="AT1049" i="36" s="1"/>
  <c r="AT1050" i="36" s="1"/>
  <c r="AT1051" i="36" s="1"/>
  <c r="AT1052" i="36" s="1"/>
  <c r="AT1053" i="36" s="1"/>
  <c r="AT1054" i="36" s="1"/>
  <c r="AT1055" i="36" s="1"/>
  <c r="AT1056" i="36" s="1"/>
  <c r="AT1057" i="36" s="1"/>
  <c r="AT1058" i="36" s="1"/>
  <c r="AT1059" i="36" s="1"/>
  <c r="AT1060" i="36" s="1"/>
  <c r="AT1061" i="36" s="1"/>
  <c r="AT1062" i="36" s="1"/>
  <c r="AT1063" i="36" s="1"/>
  <c r="AT1064" i="36" s="1"/>
  <c r="AT1065" i="36" s="1"/>
  <c r="AT1066" i="36" s="1"/>
  <c r="AT1067" i="36" s="1"/>
  <c r="AT1068" i="36" s="1"/>
  <c r="AT1069" i="36" s="1"/>
  <c r="AT1070" i="36" s="1"/>
  <c r="AT1071" i="36" s="1"/>
  <c r="AT1072" i="36" s="1"/>
  <c r="AT1073" i="36" s="1"/>
  <c r="AT1074" i="36" s="1"/>
  <c r="AT1075" i="36" s="1"/>
  <c r="AT1076" i="36" s="1"/>
  <c r="AT1077" i="36" s="1"/>
  <c r="AT1078" i="36" s="1"/>
  <c r="AT1079" i="36" s="1"/>
  <c r="AT1080" i="36" s="1"/>
  <c r="AT1081" i="36" s="1"/>
  <c r="AT1082" i="36" s="1"/>
  <c r="AT1083" i="36" s="1"/>
  <c r="AT1084" i="36" s="1"/>
  <c r="AT1085" i="36" s="1"/>
  <c r="AT1086" i="36" s="1"/>
  <c r="AT1087" i="36" s="1"/>
  <c r="AT1088" i="36" s="1"/>
  <c r="AT1089" i="36" s="1"/>
  <c r="AT1090" i="36" s="1"/>
  <c r="AT1091" i="36" s="1"/>
  <c r="AT1092" i="36" s="1"/>
  <c r="AT1093" i="36" s="1"/>
  <c r="AT1094" i="36" s="1"/>
  <c r="AT1095" i="36" s="1"/>
  <c r="AT1096" i="36" s="1"/>
  <c r="AT1097" i="36" s="1"/>
  <c r="AT1098" i="36" s="1"/>
  <c r="AT1099" i="36" s="1"/>
  <c r="AT1100" i="36" s="1"/>
  <c r="AT1101" i="36" s="1"/>
  <c r="AT1102" i="36" s="1"/>
  <c r="AT1103" i="36" s="1"/>
  <c r="AT1104" i="36" s="1"/>
  <c r="AT1105" i="36" s="1"/>
  <c r="AT1106" i="36" s="1"/>
  <c r="AT1107" i="36" s="1"/>
  <c r="AT1108" i="36" s="1"/>
  <c r="AT1109" i="36" s="1"/>
  <c r="AT1110" i="36" s="1"/>
  <c r="AT1111" i="36" s="1"/>
  <c r="AT1112" i="36" s="1"/>
  <c r="AT1113" i="36" s="1"/>
  <c r="AT1114" i="36" s="1"/>
  <c r="AT1115" i="36" s="1"/>
  <c r="AT1116" i="36" s="1"/>
  <c r="AT1117" i="36" s="1"/>
  <c r="AT1118" i="36" s="1"/>
  <c r="AT1119" i="36" s="1"/>
  <c r="AT1120" i="36" s="1"/>
  <c r="AT1121" i="36" s="1"/>
  <c r="AT1122" i="36" s="1"/>
  <c r="AT1123" i="36" s="1"/>
  <c r="AT1124" i="36" s="1"/>
  <c r="AT1125" i="36" s="1"/>
  <c r="AT1126" i="36" s="1"/>
  <c r="AT1127" i="36" s="1"/>
  <c r="AT1128" i="36" s="1"/>
  <c r="AT1129" i="36" s="1"/>
  <c r="AT1130" i="36" s="1"/>
  <c r="AT1131" i="36" s="1"/>
  <c r="AT1132" i="36" s="1"/>
  <c r="AT1133" i="36" s="1"/>
  <c r="AT1134" i="36" s="1"/>
  <c r="AT1135" i="36" s="1"/>
  <c r="AT1136" i="36" s="1"/>
  <c r="AT1137" i="36" s="1"/>
  <c r="AT1138" i="36" s="1"/>
  <c r="AT1139" i="36" s="1"/>
  <c r="AT1140" i="36" s="1"/>
  <c r="AT1141" i="36" s="1"/>
  <c r="AT1142" i="36" s="1"/>
  <c r="AT1143" i="36" s="1"/>
  <c r="AT1144" i="36" s="1"/>
  <c r="AT1145" i="36" s="1"/>
  <c r="AT1146" i="36" s="1"/>
  <c r="AT1147" i="36" s="1"/>
  <c r="AT1148" i="36" s="1"/>
  <c r="AT1149" i="36" s="1"/>
  <c r="AT1150" i="36" s="1"/>
  <c r="AT1151" i="36" s="1"/>
  <c r="AT1152" i="36" s="1"/>
  <c r="AT1153" i="36" s="1"/>
  <c r="AT1154" i="36" s="1"/>
  <c r="AT1155" i="36" s="1"/>
  <c r="AT1156" i="36" s="1"/>
  <c r="AT1157" i="36" s="1"/>
  <c r="AT1158" i="36" s="1"/>
  <c r="AT1159" i="36" s="1"/>
  <c r="AT1160" i="36" s="1"/>
  <c r="AT1161" i="36" s="1"/>
  <c r="AT1162" i="36" s="1"/>
  <c r="AT1163" i="36" s="1"/>
  <c r="AT1164" i="36" s="1"/>
  <c r="AT1165" i="36" s="1"/>
  <c r="AT1166" i="36" s="1"/>
  <c r="AT1167" i="36" s="1"/>
  <c r="AT1168" i="36" s="1"/>
  <c r="AT1169" i="36" s="1"/>
  <c r="AT1170" i="36" s="1"/>
  <c r="AT1171" i="36" s="1"/>
  <c r="AT1172" i="36" s="1"/>
  <c r="AT1173" i="36" s="1"/>
  <c r="AT1174" i="36" s="1"/>
  <c r="AT1175" i="36" s="1"/>
  <c r="AT1176" i="36" s="1"/>
  <c r="AT1177" i="36" s="1"/>
  <c r="AT1178" i="36" s="1"/>
  <c r="AT1179" i="36" s="1"/>
  <c r="AT1180" i="36" s="1"/>
  <c r="AT1181" i="36" s="1"/>
  <c r="AT1182" i="36" s="1"/>
  <c r="AT1183" i="36" s="1"/>
  <c r="AT1184" i="36" s="1"/>
  <c r="AT1185" i="36" s="1"/>
  <c r="AT1186" i="36" s="1"/>
  <c r="AT1187" i="36" s="1"/>
  <c r="AT1188" i="36" s="1"/>
  <c r="AT1189" i="36" s="1"/>
  <c r="AT1190" i="36" s="1"/>
  <c r="AT1191" i="36" s="1"/>
  <c r="AT1192" i="36" s="1"/>
  <c r="AT1193" i="36" s="1"/>
  <c r="AT1194" i="36" s="1"/>
  <c r="AT1195" i="36" s="1"/>
  <c r="AT1196" i="36" s="1"/>
  <c r="AT1197" i="36" s="1"/>
  <c r="AT1198" i="36" s="1"/>
  <c r="AT1199" i="36" s="1"/>
  <c r="AT1200" i="36" s="1"/>
  <c r="AT1201" i="36" s="1"/>
  <c r="AT1202" i="36" s="1"/>
  <c r="AT1203" i="36" s="1"/>
  <c r="AT1204" i="36" s="1"/>
  <c r="AT1205" i="36" s="1"/>
  <c r="AT1206" i="36" s="1"/>
  <c r="AT1207" i="36" s="1"/>
  <c r="AT1208" i="36" s="1"/>
  <c r="AT1209" i="36" s="1"/>
  <c r="AT1210" i="36" s="1"/>
  <c r="AT1211" i="36" s="1"/>
  <c r="AT1212" i="36" s="1"/>
  <c r="AT1213" i="36" s="1"/>
  <c r="AT1214" i="36" s="1"/>
  <c r="AT1215" i="36" s="1"/>
  <c r="AT1216" i="36" s="1"/>
  <c r="AT1217" i="36" s="1"/>
  <c r="AT1218" i="36" s="1"/>
  <c r="AT1219" i="36" s="1"/>
  <c r="AT1220" i="36" s="1"/>
  <c r="AT1221" i="36" s="1"/>
  <c r="AT1222" i="36" s="1"/>
  <c r="AT1223" i="36" s="1"/>
  <c r="AT1224" i="36" s="1"/>
  <c r="AT1225" i="36" s="1"/>
  <c r="AT1226" i="36" s="1"/>
  <c r="AT1227" i="36" s="1"/>
  <c r="AT1228" i="36" s="1"/>
  <c r="AT1229" i="36" s="1"/>
  <c r="AT1230" i="36" s="1"/>
  <c r="AT1231" i="36" s="1"/>
  <c r="AT1232" i="36" s="1"/>
  <c r="AT1233" i="36" s="1"/>
  <c r="AT1234" i="36" s="1"/>
  <c r="AT1235" i="36" s="1"/>
  <c r="AT1236" i="36" s="1"/>
  <c r="AT1237" i="36" s="1"/>
  <c r="AT1238" i="36" s="1"/>
  <c r="AT1239" i="36" s="1"/>
  <c r="AT1240" i="36" s="1"/>
  <c r="AT1241" i="36" s="1"/>
  <c r="AT1242" i="36" s="1"/>
  <c r="AT1243" i="36" s="1"/>
  <c r="AT1244" i="36" s="1"/>
  <c r="AT1245" i="36" s="1"/>
  <c r="AT1246" i="36" s="1"/>
  <c r="AT1247" i="36" s="1"/>
  <c r="AT1248" i="36" s="1"/>
  <c r="AT1249" i="36" s="1"/>
  <c r="AT1250" i="36" s="1"/>
  <c r="AT1251" i="36" s="1"/>
  <c r="AT1252" i="36" s="1"/>
  <c r="AT1253" i="36" s="1"/>
  <c r="AT1254" i="36" s="1"/>
  <c r="AT1255" i="36" s="1"/>
  <c r="AT1256" i="36" s="1"/>
  <c r="AT1257" i="36" s="1"/>
  <c r="AT1258" i="36" s="1"/>
  <c r="AT1259" i="36" s="1"/>
  <c r="AT1260" i="36" s="1"/>
  <c r="AT1261" i="36" s="1"/>
  <c r="AT1262" i="36" s="1"/>
  <c r="AT1263" i="36" s="1"/>
  <c r="AT1264" i="36" s="1"/>
  <c r="AT1265" i="36" s="1"/>
  <c r="AT1266" i="36" s="1"/>
  <c r="AT1267" i="36" s="1"/>
  <c r="AT1268" i="36" s="1"/>
  <c r="AT1269" i="36" s="1"/>
  <c r="AT1270" i="36" s="1"/>
  <c r="AT1271" i="36" s="1"/>
  <c r="AT1272" i="36" s="1"/>
  <c r="AT1273" i="36" s="1"/>
  <c r="AT1274" i="36" s="1"/>
  <c r="AT1275" i="36" s="1"/>
  <c r="AT1276" i="36" s="1"/>
  <c r="AT1277" i="36" s="1"/>
  <c r="AT1278" i="36" s="1"/>
  <c r="AT1279" i="36" s="1"/>
  <c r="AT1280" i="36" s="1"/>
  <c r="AT1281" i="36" s="1"/>
  <c r="AT1282" i="36" s="1"/>
  <c r="AT1283" i="36" s="1"/>
  <c r="AT1284" i="36" s="1"/>
  <c r="AT1285" i="36" s="1"/>
  <c r="AT1286" i="36" s="1"/>
  <c r="AT1287" i="36" s="1"/>
  <c r="AT1288" i="36" s="1"/>
  <c r="AT1289" i="36" s="1"/>
  <c r="AT1290" i="36" s="1"/>
  <c r="AT1291" i="36" s="1"/>
  <c r="AT1292" i="36" s="1"/>
  <c r="AT1293" i="36" s="1"/>
  <c r="AT1294" i="36" s="1"/>
  <c r="AT1295" i="36" s="1"/>
  <c r="AT1296" i="36" s="1"/>
  <c r="AT1297" i="36" s="1"/>
  <c r="AT1298" i="36" s="1"/>
  <c r="AT1299" i="36" s="1"/>
  <c r="AT1300" i="36" s="1"/>
  <c r="AT1301" i="36" s="1"/>
  <c r="AT1302" i="36" s="1"/>
  <c r="AT1303" i="36" s="1"/>
  <c r="AT1304" i="36" s="1"/>
  <c r="AT1305" i="36" s="1"/>
  <c r="AT1306" i="36" s="1"/>
  <c r="AT1307" i="36" s="1"/>
  <c r="AT1308" i="36" s="1"/>
  <c r="AT1309" i="36" s="1"/>
  <c r="AT1310" i="36" s="1"/>
  <c r="AT1311" i="36" s="1"/>
  <c r="AT1312" i="36" s="1"/>
  <c r="AT1313" i="36" s="1"/>
  <c r="AT1314" i="36" s="1"/>
  <c r="AT1315" i="36" s="1"/>
  <c r="AT1316" i="36" s="1"/>
  <c r="AT1317" i="36" s="1"/>
  <c r="AT1318" i="36" s="1"/>
  <c r="AT1319" i="36" s="1"/>
  <c r="AT1320" i="36" s="1"/>
  <c r="AT1321" i="36" s="1"/>
  <c r="AT1322" i="36" s="1"/>
  <c r="AT1323" i="36" s="1"/>
  <c r="AT1324" i="36" s="1"/>
  <c r="AT1325" i="36" s="1"/>
  <c r="AT1326" i="36" s="1"/>
  <c r="AT1327" i="36" s="1"/>
  <c r="AT1328" i="36" s="1"/>
  <c r="AT1329" i="36" s="1"/>
  <c r="AT1330" i="36" s="1"/>
  <c r="AT1331" i="36" s="1"/>
  <c r="AT1332" i="36" s="1"/>
  <c r="AT1333" i="36" s="1"/>
  <c r="AT1334" i="36" s="1"/>
  <c r="AT1335" i="36" s="1"/>
  <c r="AT1336" i="36" s="1"/>
  <c r="AT1337" i="36" s="1"/>
  <c r="AT1338" i="36" s="1"/>
  <c r="AT1339" i="36" s="1"/>
  <c r="AT1340" i="36" s="1"/>
  <c r="AT1341" i="36" s="1"/>
  <c r="AT1342" i="36" s="1"/>
  <c r="AT1343" i="36" s="1"/>
  <c r="AT1344" i="36" s="1"/>
  <c r="AT1345" i="36" s="1"/>
  <c r="AT1346" i="36" s="1"/>
  <c r="AT1347" i="36" s="1"/>
  <c r="AT1348" i="36" s="1"/>
  <c r="AT1349" i="36" s="1"/>
  <c r="AT1350" i="36" s="1"/>
  <c r="AT1351" i="36" s="1"/>
  <c r="AT1352" i="36" s="1"/>
  <c r="AT1353" i="36" s="1"/>
  <c r="AT1354" i="36" s="1"/>
  <c r="AT1355" i="36" s="1"/>
  <c r="AT1356" i="36" s="1"/>
  <c r="AT1357" i="36" s="1"/>
  <c r="AT1358" i="36" s="1"/>
  <c r="AT1359" i="36" s="1"/>
  <c r="AT1360" i="36" s="1"/>
  <c r="AT1361" i="36" s="1"/>
  <c r="AT1362" i="36" s="1"/>
  <c r="AT1363" i="36" s="1"/>
  <c r="AT1364" i="36" s="1"/>
  <c r="AT1365" i="36" s="1"/>
  <c r="AT1366" i="36" s="1"/>
  <c r="AT1367" i="36" s="1"/>
  <c r="AT1368" i="36" s="1"/>
  <c r="AT1369" i="36" s="1"/>
  <c r="AT1370" i="36" s="1"/>
  <c r="AT1371" i="36" s="1"/>
  <c r="AT1372" i="36" s="1"/>
  <c r="AT1373" i="36" s="1"/>
  <c r="AT1374" i="36" s="1"/>
  <c r="AT1375" i="36" s="1"/>
  <c r="AT1376" i="36" s="1"/>
  <c r="AT1377" i="36" s="1"/>
  <c r="AT1378" i="36" s="1"/>
  <c r="AT1379" i="36" s="1"/>
  <c r="AT1380" i="36" s="1"/>
  <c r="AT1381" i="36" s="1"/>
  <c r="AT1382" i="36" s="1"/>
  <c r="AT1383" i="36" s="1"/>
  <c r="AT1384" i="36" s="1"/>
  <c r="AT1385" i="36" s="1"/>
  <c r="AT1386" i="36" s="1"/>
  <c r="AT1387" i="36" s="1"/>
  <c r="AT1388" i="36" s="1"/>
  <c r="AT1389" i="36" s="1"/>
  <c r="AT1390" i="36" s="1"/>
  <c r="AT1391" i="36" s="1"/>
  <c r="AT1392" i="36" s="1"/>
  <c r="AT1393" i="36" s="1"/>
  <c r="AT1394" i="36" s="1"/>
  <c r="AT1395" i="36" s="1"/>
  <c r="AT1396" i="36" s="1"/>
  <c r="AT1397" i="36" s="1"/>
  <c r="AT1398" i="36" s="1"/>
  <c r="AT1399" i="36" s="1"/>
  <c r="AT1400" i="36" s="1"/>
  <c r="AT1401" i="36" s="1"/>
  <c r="AT1402" i="36" s="1"/>
  <c r="AT1403" i="36" s="1"/>
  <c r="AT1404" i="36" s="1"/>
  <c r="AT1405" i="36" s="1"/>
  <c r="AT1406" i="36" s="1"/>
  <c r="AT1407" i="36" s="1"/>
  <c r="AT1408" i="36" s="1"/>
  <c r="AT1409" i="36" s="1"/>
  <c r="AT1410" i="36" s="1"/>
  <c r="AT1411" i="36" s="1"/>
  <c r="AT1412" i="36" s="1"/>
  <c r="AT1413" i="36" s="1"/>
  <c r="AT1414" i="36" s="1"/>
  <c r="AT1415" i="36" s="1"/>
  <c r="AT1416" i="36" s="1"/>
  <c r="AT1417" i="36" s="1"/>
  <c r="AT1418" i="36" s="1"/>
  <c r="AT1419" i="36" s="1"/>
  <c r="AT1420" i="36" s="1"/>
  <c r="AT1421" i="36" s="1"/>
  <c r="AT1422" i="36" s="1"/>
  <c r="AT1423" i="36" s="1"/>
  <c r="AT1424" i="36" s="1"/>
  <c r="AT1425" i="36" s="1"/>
  <c r="AT1426" i="36" s="1"/>
  <c r="AT1427" i="36" s="1"/>
  <c r="AT1428" i="36" s="1"/>
  <c r="AT1429" i="36" s="1"/>
  <c r="AT1430" i="36" s="1"/>
  <c r="AT1431" i="36" s="1"/>
  <c r="AT1432" i="36" s="1"/>
  <c r="AT1433" i="36" s="1"/>
  <c r="AT1434" i="36" s="1"/>
  <c r="AT1435" i="36" s="1"/>
  <c r="AT1436" i="36" s="1"/>
  <c r="AT1437" i="36" s="1"/>
  <c r="AT1438" i="36" s="1"/>
  <c r="AT1439" i="36" s="1"/>
  <c r="AT1440" i="36" s="1"/>
  <c r="AT1441" i="36" s="1"/>
  <c r="AT1442" i="36" s="1"/>
  <c r="AT1443" i="36" s="1"/>
  <c r="AT1444" i="36" s="1"/>
  <c r="AT1445" i="36" s="1"/>
  <c r="AT1446" i="36" s="1"/>
  <c r="AT1447" i="36" s="1"/>
  <c r="AT1448" i="36" s="1"/>
  <c r="AT1449" i="36" s="1"/>
  <c r="AT1450" i="36" s="1"/>
  <c r="AT1451" i="36" s="1"/>
  <c r="AT1452" i="36" s="1"/>
  <c r="AT1453" i="36" s="1"/>
  <c r="AT1454" i="36" s="1"/>
  <c r="AT1455" i="36" s="1"/>
  <c r="AT1456" i="36" s="1"/>
  <c r="AT1457" i="36" s="1"/>
  <c r="AT1458" i="36" s="1"/>
  <c r="AT1459" i="36" s="1"/>
  <c r="AT1460" i="36" s="1"/>
  <c r="AT1461" i="36" s="1"/>
  <c r="AT1462" i="36" s="1"/>
  <c r="AT1463" i="36" s="1"/>
  <c r="AT1464" i="36" s="1"/>
  <c r="AT1465" i="36" s="1"/>
  <c r="AT1466" i="36" s="1"/>
  <c r="AT1467" i="36" s="1"/>
  <c r="AT1468" i="36" s="1"/>
  <c r="AT1469" i="36" s="1"/>
  <c r="AT1470" i="36" s="1"/>
  <c r="AT1471" i="36" s="1"/>
  <c r="AT1472" i="36" s="1"/>
  <c r="AT1473" i="36" s="1"/>
  <c r="AT1474" i="36" s="1"/>
  <c r="AT1475" i="36" s="1"/>
  <c r="AT1476" i="36" s="1"/>
  <c r="AT1477" i="36" s="1"/>
  <c r="AT1478" i="36" s="1"/>
  <c r="AT1479" i="36" s="1"/>
  <c r="AT1480" i="36" s="1"/>
  <c r="AT1481" i="36" s="1"/>
  <c r="AT1482" i="36" s="1"/>
  <c r="AT1483" i="36" s="1"/>
  <c r="AT1484" i="36" s="1"/>
  <c r="AT1485" i="36" s="1"/>
  <c r="AT1486" i="36" s="1"/>
  <c r="AT1487" i="36" s="1"/>
  <c r="AT1488" i="36" s="1"/>
  <c r="AT1489" i="36" s="1"/>
  <c r="AT1490" i="36" s="1"/>
  <c r="AT1491" i="36" s="1"/>
  <c r="AT1492" i="36" s="1"/>
  <c r="AT1493" i="36" s="1"/>
  <c r="AT1494" i="36" s="1"/>
  <c r="AT1495" i="36" s="1"/>
  <c r="AT1496" i="36" s="1"/>
  <c r="AT1497" i="36" s="1"/>
  <c r="AT1498" i="36" s="1"/>
  <c r="AT1499" i="36" s="1"/>
  <c r="AT1500" i="36" s="1"/>
  <c r="AT1501" i="36" s="1"/>
  <c r="AT1502" i="36" s="1"/>
  <c r="AT1503" i="36" s="1"/>
  <c r="AT1504" i="36" s="1"/>
  <c r="AT1505" i="36" s="1"/>
  <c r="AT1506" i="36" s="1"/>
  <c r="AT1507" i="36" s="1"/>
  <c r="AT1508" i="36" s="1"/>
  <c r="AT1509" i="36" s="1"/>
  <c r="AT1510" i="36" s="1"/>
  <c r="AT1511" i="36" s="1"/>
  <c r="AT1512" i="36" s="1"/>
  <c r="AT1513" i="36" s="1"/>
  <c r="AT1514" i="36" s="1"/>
  <c r="AT1515" i="36" s="1"/>
  <c r="AT1516" i="36" s="1"/>
  <c r="AT1517" i="36" s="1"/>
  <c r="AT1518" i="36" s="1"/>
  <c r="AT1519" i="36" s="1"/>
  <c r="AT1520" i="36" s="1"/>
  <c r="AT1521" i="36" s="1"/>
  <c r="AT1522" i="36" s="1"/>
  <c r="AT1523" i="36" s="1"/>
  <c r="AT1524" i="36" s="1"/>
  <c r="AT1525" i="36" s="1"/>
  <c r="AT1526" i="36" s="1"/>
  <c r="AT1527" i="36" s="1"/>
  <c r="AT1528" i="36" s="1"/>
  <c r="AT1529" i="36" s="1"/>
  <c r="AT1530" i="36" s="1"/>
  <c r="AT1531" i="36" s="1"/>
  <c r="AT1532" i="36" s="1"/>
  <c r="AT1533" i="36" s="1"/>
  <c r="AT1534" i="36" s="1"/>
  <c r="AT1535" i="36" s="1"/>
  <c r="AT1536" i="36" s="1"/>
  <c r="AT1537" i="36" s="1"/>
  <c r="AT1538" i="36" s="1"/>
  <c r="AT1539" i="36" s="1"/>
  <c r="AT1540" i="36" s="1"/>
  <c r="AT1541" i="36" s="1"/>
  <c r="AT1542" i="36" s="1"/>
  <c r="AT1543" i="36" s="1"/>
  <c r="AT1544" i="36" s="1"/>
  <c r="AT1545" i="36" s="1"/>
  <c r="AT1546" i="36" s="1"/>
  <c r="AT1547" i="36" s="1"/>
  <c r="AT1548" i="36" s="1"/>
  <c r="AT1549" i="36" s="1"/>
  <c r="AT1550" i="36" s="1"/>
  <c r="AT1551" i="36" s="1"/>
  <c r="AT1552" i="36" s="1"/>
  <c r="AT1553" i="36" s="1"/>
  <c r="AT1554" i="36" s="1"/>
  <c r="AT1555" i="36" s="1"/>
  <c r="AT1556" i="36" s="1"/>
  <c r="AT1557" i="36" s="1"/>
  <c r="AT1558" i="36" s="1"/>
  <c r="AT1559" i="36" s="1"/>
  <c r="AT1560" i="36" s="1"/>
  <c r="AT1561" i="36" s="1"/>
  <c r="AT1562" i="36" s="1"/>
  <c r="AT1563" i="36" s="1"/>
  <c r="AT1564" i="36" s="1"/>
  <c r="AT1565" i="36" s="1"/>
  <c r="AT1566" i="36" s="1"/>
  <c r="AT1567" i="36" s="1"/>
  <c r="AT1568" i="36" s="1"/>
  <c r="AT1569" i="36" s="1"/>
  <c r="AT1570" i="36" s="1"/>
  <c r="AT1571" i="36" s="1"/>
  <c r="AT1572" i="36" s="1"/>
  <c r="AT1573" i="36" s="1"/>
  <c r="AT1574" i="36" s="1"/>
  <c r="AT1575" i="36" s="1"/>
  <c r="AT1576" i="36" s="1"/>
  <c r="AT1577" i="36" s="1"/>
  <c r="AT1578" i="36" s="1"/>
  <c r="AT1579" i="36" s="1"/>
  <c r="AT1580" i="36" s="1"/>
  <c r="AT1581" i="36" s="1"/>
  <c r="AT1582" i="36" s="1"/>
  <c r="AT1583" i="36" s="1"/>
  <c r="AT1584" i="36" s="1"/>
  <c r="AT1585" i="36" s="1"/>
  <c r="AT1586" i="36" s="1"/>
  <c r="AT1587" i="36" s="1"/>
  <c r="AT1588" i="36" s="1"/>
  <c r="AT1589" i="36" s="1"/>
  <c r="AT1590" i="36" s="1"/>
  <c r="AT1591" i="36" s="1"/>
  <c r="AT1592" i="36" s="1"/>
  <c r="AT1593" i="36" s="1"/>
  <c r="AT1594" i="36" s="1"/>
  <c r="AT1595" i="36" s="1"/>
  <c r="AT1596" i="36" s="1"/>
  <c r="AT1597" i="36" s="1"/>
  <c r="AT1598" i="36" s="1"/>
  <c r="AT1599" i="36" s="1"/>
  <c r="AT1600" i="36" s="1"/>
  <c r="AT1601" i="36" s="1"/>
  <c r="AT1602" i="36" s="1"/>
  <c r="AT1603" i="36" s="1"/>
  <c r="AT1604" i="36" s="1"/>
  <c r="AT1605" i="36" s="1"/>
  <c r="AT1606" i="36" s="1"/>
  <c r="AT1607" i="36" s="1"/>
  <c r="AT1608" i="36" s="1"/>
  <c r="AT1609" i="36" s="1"/>
  <c r="AT1610" i="36" s="1"/>
  <c r="AT1611" i="36" s="1"/>
  <c r="AT1612" i="36" s="1"/>
  <c r="AT1613" i="36" s="1"/>
  <c r="AT1614" i="36" s="1"/>
  <c r="AT1615" i="36" s="1"/>
  <c r="AT1616" i="36" s="1"/>
  <c r="AT1617" i="36" s="1"/>
  <c r="AT1618" i="36" s="1"/>
  <c r="AT1619" i="36" s="1"/>
  <c r="AT1620" i="36" s="1"/>
  <c r="AT1621" i="36" s="1"/>
  <c r="AT1622" i="36" s="1"/>
  <c r="AT1623" i="36" s="1"/>
  <c r="AT1624" i="36" s="1"/>
  <c r="AT1625" i="36" s="1"/>
  <c r="AT1626" i="36" s="1"/>
  <c r="AT1627" i="36" s="1"/>
  <c r="AT1628" i="36" s="1"/>
  <c r="AT1629" i="36" s="1"/>
  <c r="AT1630" i="36" s="1"/>
  <c r="AT1631" i="36" s="1"/>
  <c r="AT1632" i="36" s="1"/>
  <c r="AT1633" i="36" s="1"/>
  <c r="AT1634" i="36" s="1"/>
  <c r="AT1635" i="36" s="1"/>
  <c r="AT1636" i="36" s="1"/>
  <c r="AT1637" i="36" s="1"/>
  <c r="AT1638" i="36" s="1"/>
  <c r="AT1639" i="36" s="1"/>
  <c r="AT1640" i="36" s="1"/>
  <c r="AT1641" i="36" s="1"/>
  <c r="AT1642" i="36" s="1"/>
  <c r="AT1643" i="36" s="1"/>
  <c r="AT1644" i="36" s="1"/>
  <c r="AT1645" i="36" s="1"/>
  <c r="AT1646" i="36" s="1"/>
  <c r="AT1647" i="36" s="1"/>
  <c r="AT1648" i="36" s="1"/>
  <c r="AT1649" i="36" s="1"/>
  <c r="AT1650" i="36" s="1"/>
  <c r="AT1651" i="36" s="1"/>
  <c r="AT1652" i="36" s="1"/>
  <c r="AT1653" i="36" s="1"/>
  <c r="AT1654" i="36" s="1"/>
  <c r="AT1655" i="36" s="1"/>
  <c r="AT1656" i="36" s="1"/>
  <c r="AT1657" i="36" s="1"/>
  <c r="AT1658" i="36" s="1"/>
  <c r="AT1659" i="36" s="1"/>
  <c r="AT1660" i="36" s="1"/>
  <c r="AT1661" i="36" s="1"/>
  <c r="AT1662" i="36" s="1"/>
  <c r="AT1663" i="36" s="1"/>
  <c r="AT1664" i="36" s="1"/>
  <c r="AT1665" i="36" s="1"/>
  <c r="AT1666" i="36" s="1"/>
  <c r="AT1667" i="36" s="1"/>
  <c r="AT1668" i="36" s="1"/>
  <c r="AT1669" i="36" s="1"/>
  <c r="AT1670" i="36" s="1"/>
  <c r="AT1671" i="36" s="1"/>
  <c r="AT1672" i="36" s="1"/>
  <c r="AT1673" i="36" s="1"/>
  <c r="AT1674" i="36" s="1"/>
  <c r="AT1675" i="36" s="1"/>
  <c r="AT1676" i="36" s="1"/>
  <c r="AT1677" i="36" s="1"/>
  <c r="AT1678" i="36" s="1"/>
  <c r="AT1679" i="36" s="1"/>
  <c r="AT1680" i="36" s="1"/>
  <c r="AT1681" i="36" s="1"/>
  <c r="AT1682" i="36" s="1"/>
  <c r="AT1683" i="36" s="1"/>
  <c r="AT1684" i="36" s="1"/>
  <c r="AT1685" i="36" s="1"/>
  <c r="AT1686" i="36" s="1"/>
  <c r="AT1687" i="36" s="1"/>
  <c r="AT1688" i="36" s="1"/>
  <c r="AT1689" i="36" s="1"/>
  <c r="AT1690" i="36" s="1"/>
  <c r="AT1691" i="36" s="1"/>
  <c r="AT1692" i="36" s="1"/>
  <c r="AS13" i="36"/>
  <c r="AS14" i="36" s="1"/>
  <c r="AS15" i="36" s="1"/>
  <c r="AS16" i="36" s="1"/>
  <c r="AS17" i="36" s="1"/>
  <c r="AS18" i="36" s="1"/>
  <c r="AS19" i="36" s="1"/>
  <c r="AS20" i="36" s="1"/>
  <c r="AS21" i="36" s="1"/>
  <c r="AS22" i="36" s="1"/>
  <c r="AS23" i="36" s="1"/>
  <c r="AS24" i="36" s="1"/>
  <c r="AS25" i="36" s="1"/>
  <c r="AS26" i="36" s="1"/>
  <c r="AS27" i="36" s="1"/>
  <c r="AS28" i="36" s="1"/>
  <c r="AS29" i="36" s="1"/>
  <c r="AS30" i="36" s="1"/>
  <c r="AS31" i="36" s="1"/>
  <c r="AS32" i="36" s="1"/>
  <c r="AS33" i="36" s="1"/>
  <c r="AS34" i="36" s="1"/>
  <c r="AS35" i="36" s="1"/>
  <c r="AS36" i="36" s="1"/>
  <c r="AS37" i="36" s="1"/>
  <c r="AS38" i="36" s="1"/>
  <c r="AS39" i="36" s="1"/>
  <c r="AS40" i="36" s="1"/>
  <c r="AS41" i="36" s="1"/>
  <c r="AS42" i="36" s="1"/>
  <c r="AS43" i="36" s="1"/>
  <c r="AS44" i="36" s="1"/>
  <c r="AS45" i="36" s="1"/>
  <c r="AS46" i="36" s="1"/>
  <c r="AS47" i="36" s="1"/>
  <c r="AS48" i="36" s="1"/>
  <c r="AS49" i="36" s="1"/>
  <c r="AS50" i="36" s="1"/>
  <c r="AS51" i="36" s="1"/>
  <c r="AS52" i="36" s="1"/>
  <c r="AS53" i="36" s="1"/>
  <c r="AS54" i="36" s="1"/>
  <c r="AS55" i="36" s="1"/>
  <c r="AS56" i="36" s="1"/>
  <c r="AS57" i="36" s="1"/>
  <c r="AS58" i="36" s="1"/>
  <c r="AS59" i="36" s="1"/>
  <c r="AS60" i="36" s="1"/>
  <c r="AS61" i="36" s="1"/>
  <c r="AS62" i="36" s="1"/>
  <c r="AS63" i="36" s="1"/>
  <c r="AS64" i="36" s="1"/>
  <c r="AS65" i="36" s="1"/>
  <c r="AS66" i="36" s="1"/>
  <c r="AS67" i="36" s="1"/>
  <c r="AS68" i="36" s="1"/>
  <c r="AS69" i="36" s="1"/>
  <c r="AS70" i="36" s="1"/>
  <c r="AS71" i="36" s="1"/>
  <c r="AS72" i="36" s="1"/>
  <c r="AS73" i="36" s="1"/>
  <c r="AS74" i="36" s="1"/>
  <c r="AS75" i="36" s="1"/>
  <c r="AS76" i="36" s="1"/>
  <c r="AS77" i="36" s="1"/>
  <c r="AS78" i="36" s="1"/>
  <c r="AS79" i="36" s="1"/>
  <c r="AS80" i="36" s="1"/>
  <c r="AS81" i="36" s="1"/>
  <c r="AS82" i="36" s="1"/>
  <c r="AS83" i="36" s="1"/>
  <c r="AS84" i="36" s="1"/>
  <c r="AS85" i="36" s="1"/>
  <c r="AS86" i="36" s="1"/>
  <c r="AS87" i="36" s="1"/>
  <c r="AS88" i="36" s="1"/>
  <c r="AS89" i="36" s="1"/>
  <c r="AS90" i="36" s="1"/>
  <c r="AS91" i="36" s="1"/>
  <c r="AS92" i="36" s="1"/>
  <c r="AS93" i="36" s="1"/>
  <c r="AS94" i="36" s="1"/>
  <c r="AS95" i="36" s="1"/>
  <c r="AS96" i="36" s="1"/>
  <c r="AS97" i="36" s="1"/>
  <c r="AS98" i="36" s="1"/>
  <c r="AS99" i="36" s="1"/>
  <c r="AS100" i="36" s="1"/>
  <c r="AS101" i="36" s="1"/>
  <c r="AS102" i="36" s="1"/>
  <c r="AS103" i="36" s="1"/>
  <c r="AS104" i="36" s="1"/>
  <c r="AS105" i="36" s="1"/>
  <c r="AS106" i="36" s="1"/>
  <c r="AS107" i="36" s="1"/>
  <c r="AS108" i="36" s="1"/>
  <c r="AS109" i="36" s="1"/>
  <c r="AS110" i="36" s="1"/>
  <c r="AS111" i="36" s="1"/>
  <c r="AS112" i="36" s="1"/>
  <c r="AS113" i="36" s="1"/>
  <c r="AS114" i="36" s="1"/>
  <c r="AS115" i="36" s="1"/>
  <c r="AS116" i="36" s="1"/>
  <c r="AS117" i="36" s="1"/>
  <c r="AS118" i="36" s="1"/>
  <c r="AS119" i="36" s="1"/>
  <c r="AS120" i="36" s="1"/>
  <c r="AS121" i="36" s="1"/>
  <c r="AS122" i="36" s="1"/>
  <c r="AS123" i="36" s="1"/>
  <c r="AS124" i="36" s="1"/>
  <c r="AS125" i="36" s="1"/>
  <c r="AS126" i="36" s="1"/>
  <c r="AS127" i="36" s="1"/>
  <c r="AS128" i="36" s="1"/>
  <c r="AS129" i="36" s="1"/>
  <c r="AS130" i="36" s="1"/>
  <c r="AS131" i="36" s="1"/>
  <c r="AS132" i="36" s="1"/>
  <c r="AS133" i="36" s="1"/>
  <c r="AS134" i="36" s="1"/>
  <c r="AS135" i="36" s="1"/>
  <c r="AS136" i="36" s="1"/>
  <c r="AS137" i="36" s="1"/>
  <c r="AS138" i="36" s="1"/>
  <c r="AS139" i="36" s="1"/>
  <c r="AS140" i="36" s="1"/>
  <c r="AS141" i="36" s="1"/>
  <c r="AS142" i="36" s="1"/>
  <c r="AS143" i="36" s="1"/>
  <c r="AS144" i="36" s="1"/>
  <c r="AS145" i="36" s="1"/>
  <c r="AS146" i="36" s="1"/>
  <c r="AS147" i="36" s="1"/>
  <c r="AS148" i="36" s="1"/>
  <c r="AS149" i="36" s="1"/>
  <c r="AS150" i="36" s="1"/>
  <c r="AS151" i="36" s="1"/>
  <c r="AS152" i="36" s="1"/>
  <c r="AS153" i="36" s="1"/>
  <c r="AS154" i="36" s="1"/>
  <c r="AS155" i="36" s="1"/>
  <c r="AS156" i="36" s="1"/>
  <c r="AS157" i="36" s="1"/>
  <c r="AS158" i="36" s="1"/>
  <c r="AS159" i="36" s="1"/>
  <c r="AS160" i="36" s="1"/>
  <c r="AS161" i="36" s="1"/>
  <c r="AS162" i="36" s="1"/>
  <c r="AS163" i="36" s="1"/>
  <c r="AS164" i="36" s="1"/>
  <c r="AS165" i="36" s="1"/>
  <c r="AS166" i="36" s="1"/>
  <c r="AS167" i="36" s="1"/>
  <c r="AS168" i="36" s="1"/>
  <c r="AS169" i="36" s="1"/>
  <c r="AS170" i="36" s="1"/>
  <c r="AS171" i="36" s="1"/>
  <c r="AS172" i="36" s="1"/>
  <c r="AS173" i="36" s="1"/>
  <c r="AS174" i="36" s="1"/>
  <c r="AS175" i="36" s="1"/>
  <c r="AS176" i="36" s="1"/>
  <c r="AS177" i="36" s="1"/>
  <c r="AS178" i="36" s="1"/>
  <c r="AS179" i="36" s="1"/>
  <c r="AS180" i="36" s="1"/>
  <c r="AS181" i="36" s="1"/>
  <c r="AS182" i="36" s="1"/>
  <c r="AS183" i="36" s="1"/>
  <c r="AS184" i="36" s="1"/>
  <c r="AS185" i="36" s="1"/>
  <c r="AS186" i="36" s="1"/>
  <c r="AS187" i="36" s="1"/>
  <c r="AS188" i="36" s="1"/>
  <c r="AS189" i="36" s="1"/>
  <c r="AS190" i="36" s="1"/>
  <c r="AS191" i="36" s="1"/>
  <c r="AS192" i="36" s="1"/>
  <c r="AS193" i="36" s="1"/>
  <c r="AS194" i="36" s="1"/>
  <c r="AS195" i="36" s="1"/>
  <c r="AS196" i="36" s="1"/>
  <c r="AS197" i="36" s="1"/>
  <c r="AS198" i="36" s="1"/>
  <c r="AS199" i="36" s="1"/>
  <c r="AS200" i="36" s="1"/>
  <c r="AS201" i="36" s="1"/>
  <c r="AS202" i="36" s="1"/>
  <c r="AS203" i="36" s="1"/>
  <c r="AS204" i="36" s="1"/>
  <c r="AS205" i="36" s="1"/>
  <c r="AS206" i="36" s="1"/>
  <c r="AS207" i="36" s="1"/>
  <c r="AS208" i="36" s="1"/>
  <c r="AS209" i="36" s="1"/>
  <c r="AS210" i="36" s="1"/>
  <c r="AS211" i="36" s="1"/>
  <c r="AS212" i="36" s="1"/>
  <c r="AS213" i="36" s="1"/>
  <c r="AS214" i="36" s="1"/>
  <c r="AS215" i="36" s="1"/>
  <c r="AS216" i="36" s="1"/>
  <c r="AS217" i="36" s="1"/>
  <c r="AS218" i="36" s="1"/>
  <c r="AS219" i="36" s="1"/>
  <c r="AS220" i="36" s="1"/>
  <c r="AS221" i="36" s="1"/>
  <c r="AS222" i="36" s="1"/>
  <c r="AS223" i="36" s="1"/>
  <c r="AS224" i="36" s="1"/>
  <c r="AS225" i="36" s="1"/>
  <c r="AS226" i="36" s="1"/>
  <c r="AS227" i="36" s="1"/>
  <c r="AS228" i="36" s="1"/>
  <c r="AS229" i="36" s="1"/>
  <c r="AS230" i="36" s="1"/>
  <c r="AS231" i="36" s="1"/>
  <c r="AS232" i="36" s="1"/>
  <c r="AS233" i="36" s="1"/>
  <c r="AS234" i="36" s="1"/>
  <c r="AS235" i="36" s="1"/>
  <c r="AS236" i="36" s="1"/>
  <c r="AS237" i="36" s="1"/>
  <c r="AS238" i="36" s="1"/>
  <c r="AS239" i="36" s="1"/>
  <c r="AS240" i="36" s="1"/>
  <c r="AS241" i="36" s="1"/>
  <c r="AS242" i="36" s="1"/>
  <c r="AS243" i="36" s="1"/>
  <c r="AS244" i="36" s="1"/>
  <c r="AS245" i="36" s="1"/>
  <c r="AS246" i="36" s="1"/>
  <c r="AS247" i="36" s="1"/>
  <c r="AS248" i="36" s="1"/>
  <c r="AS249" i="36" s="1"/>
  <c r="AS250" i="36" s="1"/>
  <c r="AS251" i="36" s="1"/>
  <c r="AS252" i="36" s="1"/>
  <c r="AS253" i="36" s="1"/>
  <c r="AS254" i="36" s="1"/>
  <c r="AS255" i="36" s="1"/>
  <c r="AS256" i="36" s="1"/>
  <c r="AS257" i="36" s="1"/>
  <c r="AS258" i="36" s="1"/>
  <c r="AS259" i="36" s="1"/>
  <c r="AS260" i="36" s="1"/>
  <c r="AS261" i="36" s="1"/>
  <c r="AS262" i="36" s="1"/>
  <c r="AS263" i="36" s="1"/>
  <c r="AS264" i="36" s="1"/>
  <c r="AS265" i="36" s="1"/>
  <c r="AS266" i="36" s="1"/>
  <c r="AS267" i="36" s="1"/>
  <c r="AS268" i="36" s="1"/>
  <c r="AS269" i="36" s="1"/>
  <c r="AS270" i="36" s="1"/>
  <c r="AS271" i="36" s="1"/>
  <c r="AS272" i="36" s="1"/>
  <c r="AS273" i="36" s="1"/>
  <c r="AS274" i="36" s="1"/>
  <c r="AS275" i="36" s="1"/>
  <c r="AS276" i="36" s="1"/>
  <c r="AS277" i="36" s="1"/>
  <c r="AS278" i="36" s="1"/>
  <c r="AS279" i="36" s="1"/>
  <c r="AS280" i="36" s="1"/>
  <c r="AS281" i="36" s="1"/>
  <c r="AS282" i="36" s="1"/>
  <c r="AS283" i="36" s="1"/>
  <c r="AS284" i="36" s="1"/>
  <c r="AS285" i="36" s="1"/>
  <c r="AS286" i="36" s="1"/>
  <c r="AS287" i="36" s="1"/>
  <c r="AS288" i="36" s="1"/>
  <c r="AS289" i="36" s="1"/>
  <c r="AS290" i="36" s="1"/>
  <c r="AS291" i="36" s="1"/>
  <c r="AS292" i="36" s="1"/>
  <c r="AS293" i="36" s="1"/>
  <c r="AS294" i="36" s="1"/>
  <c r="AS295" i="36" s="1"/>
  <c r="AS296" i="36" s="1"/>
  <c r="AS297" i="36" s="1"/>
  <c r="AS298" i="36" s="1"/>
  <c r="AS299" i="36" s="1"/>
  <c r="AS300" i="36" s="1"/>
  <c r="AS301" i="36" s="1"/>
  <c r="AS302" i="36" s="1"/>
  <c r="AS303" i="36" s="1"/>
  <c r="AS304" i="36" s="1"/>
  <c r="AS305" i="36" s="1"/>
  <c r="AS306" i="36" s="1"/>
  <c r="AS307" i="36" s="1"/>
  <c r="AS308" i="36" s="1"/>
  <c r="AS309" i="36" s="1"/>
  <c r="AS310" i="36" s="1"/>
  <c r="AS311" i="36" s="1"/>
  <c r="AS312" i="36" s="1"/>
  <c r="AS313" i="36" s="1"/>
  <c r="AS314" i="36" s="1"/>
  <c r="AS315" i="36" s="1"/>
  <c r="AS316" i="36" s="1"/>
  <c r="AS317" i="36" s="1"/>
  <c r="AS318" i="36" s="1"/>
  <c r="AS319" i="36" s="1"/>
  <c r="AS320" i="36" s="1"/>
  <c r="AS321" i="36" s="1"/>
  <c r="AS322" i="36" s="1"/>
  <c r="AS323" i="36" s="1"/>
  <c r="AS324" i="36" s="1"/>
  <c r="AS325" i="36" s="1"/>
  <c r="AS326" i="36" s="1"/>
  <c r="AS327" i="36" s="1"/>
  <c r="AS328" i="36" s="1"/>
  <c r="AS329" i="36" s="1"/>
  <c r="AS330" i="36" s="1"/>
  <c r="AS331" i="36" s="1"/>
  <c r="AS332" i="36" s="1"/>
  <c r="AS333" i="36" s="1"/>
  <c r="AS334" i="36" s="1"/>
  <c r="AS335" i="36" s="1"/>
  <c r="AS336" i="36" s="1"/>
  <c r="AS337" i="36" s="1"/>
  <c r="AS338" i="36" s="1"/>
  <c r="AS339" i="36" s="1"/>
  <c r="AS340" i="36" s="1"/>
  <c r="AS341" i="36" s="1"/>
  <c r="AS342" i="36" s="1"/>
  <c r="AS343" i="36" s="1"/>
  <c r="AS344" i="36" s="1"/>
  <c r="AS345" i="36" s="1"/>
  <c r="AS346" i="36" s="1"/>
  <c r="AS347" i="36" s="1"/>
  <c r="AS348" i="36" s="1"/>
  <c r="AS349" i="36" s="1"/>
  <c r="AS350" i="36" s="1"/>
  <c r="AS351" i="36" s="1"/>
  <c r="AS352" i="36" s="1"/>
  <c r="AS353" i="36" s="1"/>
  <c r="AS354" i="36" s="1"/>
  <c r="AS355" i="36" s="1"/>
  <c r="AS356" i="36" s="1"/>
  <c r="AS357" i="36" s="1"/>
  <c r="AS358" i="36" s="1"/>
  <c r="AS359" i="36" s="1"/>
  <c r="AS360" i="36" s="1"/>
  <c r="AS361" i="36" s="1"/>
  <c r="AS362" i="36" s="1"/>
  <c r="AS363" i="36" s="1"/>
  <c r="AS364" i="36" s="1"/>
  <c r="AS365" i="36" s="1"/>
  <c r="AS366" i="36" s="1"/>
  <c r="AS367" i="36" s="1"/>
  <c r="AS368" i="36" s="1"/>
  <c r="AS369" i="36" s="1"/>
  <c r="AS370" i="36" s="1"/>
  <c r="AS371" i="36" s="1"/>
  <c r="AS372" i="36" s="1"/>
  <c r="AS373" i="36" s="1"/>
  <c r="AS374" i="36" s="1"/>
  <c r="AS375" i="36" s="1"/>
  <c r="AS376" i="36" s="1"/>
  <c r="AS377" i="36" s="1"/>
  <c r="AS378" i="36" s="1"/>
  <c r="AS379" i="36" s="1"/>
  <c r="AS380" i="36" s="1"/>
  <c r="AS381" i="36" s="1"/>
  <c r="AS382" i="36" s="1"/>
  <c r="AS383" i="36" s="1"/>
  <c r="AS384" i="36" s="1"/>
  <c r="AS385" i="36" s="1"/>
  <c r="AS386" i="36" s="1"/>
  <c r="AS387" i="36" s="1"/>
  <c r="AS388" i="36" s="1"/>
  <c r="AS389" i="36" s="1"/>
  <c r="AS390" i="36" s="1"/>
  <c r="AS391" i="36" s="1"/>
  <c r="AS392" i="36" s="1"/>
  <c r="AS393" i="36" s="1"/>
  <c r="AS394" i="36" s="1"/>
  <c r="AS395" i="36" s="1"/>
  <c r="AS396" i="36" s="1"/>
  <c r="AS397" i="36" s="1"/>
  <c r="AS398" i="36" s="1"/>
  <c r="AS399" i="36" s="1"/>
  <c r="AS400" i="36" s="1"/>
  <c r="AS401" i="36" s="1"/>
  <c r="AS402" i="36" s="1"/>
  <c r="AS403" i="36" s="1"/>
  <c r="AS404" i="36" s="1"/>
  <c r="AS405" i="36" s="1"/>
  <c r="AS406" i="36" s="1"/>
  <c r="AS407" i="36" s="1"/>
  <c r="AS408" i="36" s="1"/>
  <c r="AS409" i="36" s="1"/>
  <c r="AS410" i="36" s="1"/>
  <c r="AS411" i="36" s="1"/>
  <c r="AS412" i="36" s="1"/>
  <c r="AS413" i="36" s="1"/>
  <c r="AS414" i="36" s="1"/>
  <c r="AS415" i="36" s="1"/>
  <c r="AS416" i="36" s="1"/>
  <c r="AS417" i="36" s="1"/>
  <c r="AS418" i="36" s="1"/>
  <c r="AS419" i="36" s="1"/>
  <c r="AS420" i="36" s="1"/>
  <c r="AS421" i="36" s="1"/>
  <c r="AS422" i="36" s="1"/>
  <c r="AS423" i="36" s="1"/>
  <c r="AS424" i="36" s="1"/>
  <c r="AS425" i="36" s="1"/>
  <c r="AS426" i="36" s="1"/>
  <c r="AS427" i="36" s="1"/>
  <c r="AS428" i="36" s="1"/>
  <c r="AS429" i="36" s="1"/>
  <c r="AS430" i="36" s="1"/>
  <c r="AS431" i="36" s="1"/>
  <c r="AS432" i="36" s="1"/>
  <c r="AS433" i="36" s="1"/>
  <c r="AS434" i="36" s="1"/>
  <c r="AS435" i="36" s="1"/>
  <c r="AS436" i="36" s="1"/>
  <c r="AS437" i="36" s="1"/>
  <c r="AS438" i="36" s="1"/>
  <c r="AS439" i="36" s="1"/>
  <c r="AS440" i="36" s="1"/>
  <c r="AS441" i="36" s="1"/>
  <c r="AS442" i="36" s="1"/>
  <c r="AS443" i="36" s="1"/>
  <c r="AS444" i="36" s="1"/>
  <c r="AS445" i="36" s="1"/>
  <c r="AS446" i="36" s="1"/>
  <c r="AS447" i="36" s="1"/>
  <c r="AS448" i="36" s="1"/>
  <c r="AS449" i="36" s="1"/>
  <c r="AS450" i="36" s="1"/>
  <c r="AS451" i="36" s="1"/>
  <c r="AS452" i="36" s="1"/>
  <c r="AS453" i="36" s="1"/>
  <c r="AS454" i="36" s="1"/>
  <c r="AS455" i="36" s="1"/>
  <c r="AS456" i="36" s="1"/>
  <c r="AS457" i="36" s="1"/>
  <c r="AS458" i="36" s="1"/>
  <c r="AS459" i="36" s="1"/>
  <c r="AS460" i="36" s="1"/>
  <c r="AS461" i="36" s="1"/>
  <c r="AS462" i="36" s="1"/>
  <c r="AS463" i="36" s="1"/>
  <c r="AS464" i="36" s="1"/>
  <c r="AS465" i="36" s="1"/>
  <c r="AS466" i="36" s="1"/>
  <c r="AS467" i="36" s="1"/>
  <c r="AS468" i="36" s="1"/>
  <c r="AS469" i="36" s="1"/>
  <c r="AS470" i="36" s="1"/>
  <c r="AS471" i="36" s="1"/>
  <c r="AS472" i="36" s="1"/>
  <c r="AS473" i="36" s="1"/>
  <c r="AS474" i="36" s="1"/>
  <c r="AS475" i="36" s="1"/>
  <c r="AS476" i="36" s="1"/>
  <c r="AS477" i="36" s="1"/>
  <c r="AS478" i="36" s="1"/>
  <c r="AS479" i="36" s="1"/>
  <c r="AS480" i="36" s="1"/>
  <c r="AS481" i="36" s="1"/>
  <c r="AS482" i="36" s="1"/>
  <c r="AS483" i="36" s="1"/>
  <c r="AS484" i="36" s="1"/>
  <c r="AS485" i="36" s="1"/>
  <c r="AS486" i="36" s="1"/>
  <c r="AS487" i="36" s="1"/>
  <c r="AS488" i="36" s="1"/>
  <c r="AS489" i="36" s="1"/>
  <c r="AS490" i="36" s="1"/>
  <c r="AS491" i="36" s="1"/>
  <c r="AS492" i="36" s="1"/>
  <c r="AS493" i="36" s="1"/>
  <c r="AS494" i="36" s="1"/>
  <c r="AS495" i="36" s="1"/>
  <c r="AS496" i="36" s="1"/>
  <c r="AS497" i="36" s="1"/>
  <c r="AS498" i="36" s="1"/>
  <c r="AS499" i="36" s="1"/>
  <c r="AS500" i="36" s="1"/>
  <c r="AS501" i="36" s="1"/>
  <c r="AS502" i="36" s="1"/>
  <c r="AS503" i="36" s="1"/>
  <c r="AS504" i="36" s="1"/>
  <c r="AS505" i="36" s="1"/>
  <c r="AS506" i="36" s="1"/>
  <c r="AS507" i="36" s="1"/>
  <c r="AS508" i="36" s="1"/>
  <c r="AS509" i="36" s="1"/>
  <c r="AS510" i="36" s="1"/>
  <c r="AS511" i="36" s="1"/>
  <c r="AS512" i="36" s="1"/>
  <c r="AS513" i="36" s="1"/>
  <c r="AS514" i="36" s="1"/>
  <c r="AS515" i="36" s="1"/>
  <c r="AS516" i="36" s="1"/>
  <c r="AS517" i="36" s="1"/>
  <c r="AS518" i="36" s="1"/>
  <c r="AS519" i="36" s="1"/>
  <c r="AS520" i="36" s="1"/>
  <c r="AS521" i="36" s="1"/>
  <c r="AS522" i="36" s="1"/>
  <c r="AS523" i="36" s="1"/>
  <c r="AS524" i="36" s="1"/>
  <c r="AS525" i="36" s="1"/>
  <c r="AS526" i="36" s="1"/>
  <c r="AS527" i="36" s="1"/>
  <c r="AS528" i="36" s="1"/>
  <c r="AS529" i="36" s="1"/>
  <c r="AS530" i="36" s="1"/>
  <c r="AS531" i="36" s="1"/>
  <c r="AS532" i="36" s="1"/>
  <c r="AS533" i="36" s="1"/>
  <c r="AS534" i="36" s="1"/>
  <c r="AS535" i="36" s="1"/>
  <c r="AS536" i="36" s="1"/>
  <c r="AS537" i="36" s="1"/>
  <c r="AS538" i="36" s="1"/>
  <c r="AS539" i="36" s="1"/>
  <c r="AS540" i="36" s="1"/>
  <c r="AS541" i="36" s="1"/>
  <c r="AS542" i="36" s="1"/>
  <c r="AS543" i="36" s="1"/>
  <c r="AS544" i="36" s="1"/>
  <c r="AS545" i="36" s="1"/>
  <c r="AS546" i="36" s="1"/>
  <c r="AS547" i="36" s="1"/>
  <c r="AS548" i="36" s="1"/>
  <c r="AS549" i="36" s="1"/>
  <c r="AS550" i="36" s="1"/>
  <c r="AS551" i="36" s="1"/>
  <c r="AS552" i="36" s="1"/>
  <c r="AS553" i="36" s="1"/>
  <c r="AS554" i="36" s="1"/>
  <c r="AS555" i="36" s="1"/>
  <c r="AS556" i="36" s="1"/>
  <c r="AS557" i="36" s="1"/>
  <c r="AS558" i="36" s="1"/>
  <c r="AS559" i="36" s="1"/>
  <c r="AS560" i="36" s="1"/>
  <c r="AS561" i="36" s="1"/>
  <c r="AS562" i="36" s="1"/>
  <c r="AS563" i="36" s="1"/>
  <c r="AS564" i="36" s="1"/>
  <c r="AS565" i="36" s="1"/>
  <c r="AS566" i="36" s="1"/>
  <c r="AS567" i="36" s="1"/>
  <c r="AS568" i="36" s="1"/>
  <c r="AS569" i="36" s="1"/>
  <c r="AS570" i="36" s="1"/>
  <c r="AS571" i="36" s="1"/>
  <c r="AS572" i="36" s="1"/>
  <c r="AS573" i="36" s="1"/>
  <c r="AS574" i="36" s="1"/>
  <c r="AS575" i="36" s="1"/>
  <c r="AS576" i="36" s="1"/>
  <c r="AS577" i="36" s="1"/>
  <c r="AS578" i="36" s="1"/>
  <c r="AS579" i="36" s="1"/>
  <c r="AS580" i="36" s="1"/>
  <c r="AS581" i="36" s="1"/>
  <c r="AS582" i="36" s="1"/>
  <c r="AS583" i="36" s="1"/>
  <c r="AS584" i="36" s="1"/>
  <c r="AS585" i="36" s="1"/>
  <c r="AS586" i="36" s="1"/>
  <c r="AS587" i="36" s="1"/>
  <c r="AS588" i="36" s="1"/>
  <c r="AS589" i="36" s="1"/>
  <c r="AS590" i="36" s="1"/>
  <c r="AS591" i="36" s="1"/>
  <c r="AS592" i="36" s="1"/>
  <c r="AS593" i="36" s="1"/>
  <c r="AS594" i="36" s="1"/>
  <c r="AS595" i="36" s="1"/>
  <c r="AS596" i="36" s="1"/>
  <c r="AS597" i="36" s="1"/>
  <c r="AS598" i="36" s="1"/>
  <c r="AS599" i="36" s="1"/>
  <c r="AS600" i="36" s="1"/>
  <c r="AS601" i="36" s="1"/>
  <c r="AS602" i="36" s="1"/>
  <c r="AS603" i="36" s="1"/>
  <c r="AS604" i="36" s="1"/>
  <c r="AS605" i="36" s="1"/>
  <c r="AS606" i="36" s="1"/>
  <c r="AS607" i="36" s="1"/>
  <c r="AS608" i="36" s="1"/>
  <c r="AS609" i="36" s="1"/>
  <c r="AS610" i="36" s="1"/>
  <c r="AS611" i="36" s="1"/>
  <c r="AS612" i="36" s="1"/>
  <c r="AS613" i="36" s="1"/>
  <c r="AS614" i="36" s="1"/>
  <c r="AS615" i="36" s="1"/>
  <c r="AS616" i="36" s="1"/>
  <c r="AS617" i="36" s="1"/>
  <c r="AS618" i="36" s="1"/>
  <c r="AS619" i="36" s="1"/>
  <c r="AS620" i="36" s="1"/>
  <c r="AS621" i="36" s="1"/>
  <c r="AS622" i="36" s="1"/>
  <c r="AS623" i="36" s="1"/>
  <c r="AS624" i="36" s="1"/>
  <c r="AS625" i="36" s="1"/>
  <c r="AS626" i="36" s="1"/>
  <c r="AS627" i="36" s="1"/>
  <c r="AS628" i="36" s="1"/>
  <c r="AS629" i="36" s="1"/>
  <c r="AS630" i="36" s="1"/>
  <c r="AS631" i="36" s="1"/>
  <c r="AS632" i="36" s="1"/>
  <c r="AS633" i="36" s="1"/>
  <c r="AS634" i="36" s="1"/>
  <c r="AS635" i="36" s="1"/>
  <c r="AS636" i="36" s="1"/>
  <c r="AS637" i="36" s="1"/>
  <c r="AS638" i="36" s="1"/>
  <c r="AS639" i="36" s="1"/>
  <c r="AS640" i="36" s="1"/>
  <c r="AS641" i="36" s="1"/>
  <c r="AS642" i="36" s="1"/>
  <c r="AS643" i="36" s="1"/>
  <c r="AS644" i="36" s="1"/>
  <c r="AS645" i="36" s="1"/>
  <c r="AS646" i="36" s="1"/>
  <c r="AS647" i="36" s="1"/>
  <c r="AS648" i="36" s="1"/>
  <c r="AS649" i="36" s="1"/>
  <c r="AS650" i="36" s="1"/>
  <c r="AS651" i="36" s="1"/>
  <c r="AS652" i="36" s="1"/>
  <c r="AS653" i="36" s="1"/>
  <c r="AS654" i="36" s="1"/>
  <c r="AS655" i="36" s="1"/>
  <c r="AS656" i="36" s="1"/>
  <c r="AS657" i="36" s="1"/>
  <c r="AS658" i="36" s="1"/>
  <c r="AS659" i="36" s="1"/>
  <c r="AS660" i="36" s="1"/>
  <c r="AS661" i="36" s="1"/>
  <c r="AS662" i="36" s="1"/>
  <c r="AS663" i="36" s="1"/>
  <c r="AS664" i="36" s="1"/>
  <c r="AS665" i="36" s="1"/>
  <c r="AS666" i="36" s="1"/>
  <c r="AS667" i="36" s="1"/>
  <c r="AS668" i="36" s="1"/>
  <c r="AS669" i="36" s="1"/>
  <c r="AS670" i="36" s="1"/>
  <c r="AS671" i="36" s="1"/>
  <c r="AS672" i="36" s="1"/>
  <c r="AS673" i="36" s="1"/>
  <c r="AS674" i="36" s="1"/>
  <c r="AS675" i="36" s="1"/>
  <c r="AS676" i="36" s="1"/>
  <c r="AS677" i="36" s="1"/>
  <c r="AS678" i="36" s="1"/>
  <c r="AS679" i="36" s="1"/>
  <c r="AS680" i="36" s="1"/>
  <c r="AS681" i="36" s="1"/>
  <c r="AS682" i="36" s="1"/>
  <c r="AS683" i="36" s="1"/>
  <c r="AS684" i="36" s="1"/>
  <c r="AS685" i="36" s="1"/>
  <c r="AS686" i="36" s="1"/>
  <c r="AS687" i="36" s="1"/>
  <c r="AS688" i="36" s="1"/>
  <c r="AS689" i="36" s="1"/>
  <c r="AS690" i="36" s="1"/>
  <c r="AS691" i="36" s="1"/>
  <c r="AS692" i="36" s="1"/>
  <c r="AS693" i="36" s="1"/>
  <c r="AS694" i="36" s="1"/>
  <c r="AS695" i="36" s="1"/>
  <c r="AS696" i="36" s="1"/>
  <c r="AS697" i="36" s="1"/>
  <c r="AS698" i="36" s="1"/>
  <c r="AS699" i="36" s="1"/>
  <c r="AS700" i="36" s="1"/>
  <c r="AS701" i="36" s="1"/>
  <c r="AS702" i="36" s="1"/>
  <c r="AS703" i="36" s="1"/>
  <c r="AS704" i="36" s="1"/>
  <c r="AS705" i="36" s="1"/>
  <c r="AS706" i="36" s="1"/>
  <c r="AS707" i="36" s="1"/>
  <c r="AS708" i="36" s="1"/>
  <c r="AS709" i="36" s="1"/>
  <c r="AS710" i="36" s="1"/>
  <c r="AS711" i="36" s="1"/>
  <c r="AS712" i="36" s="1"/>
  <c r="AS713" i="36" s="1"/>
  <c r="AS714" i="36" s="1"/>
  <c r="AS715" i="36" s="1"/>
  <c r="AS716" i="36" s="1"/>
  <c r="AS717" i="36" s="1"/>
  <c r="AS718" i="36" s="1"/>
  <c r="AS719" i="36" s="1"/>
  <c r="AS720" i="36" s="1"/>
  <c r="AS721" i="36" s="1"/>
  <c r="AS722" i="36" s="1"/>
  <c r="AS723" i="36" s="1"/>
  <c r="AS724" i="36" s="1"/>
  <c r="AS725" i="36" s="1"/>
  <c r="AS726" i="36" s="1"/>
  <c r="AS727" i="36" s="1"/>
  <c r="AS728" i="36" s="1"/>
  <c r="AS729" i="36" s="1"/>
  <c r="AS730" i="36" s="1"/>
  <c r="AS731" i="36" s="1"/>
  <c r="AS732" i="36" s="1"/>
  <c r="AS733" i="36" s="1"/>
  <c r="AS734" i="36" s="1"/>
  <c r="AS735" i="36" s="1"/>
  <c r="AS736" i="36" s="1"/>
  <c r="AS737" i="36" s="1"/>
  <c r="AS738" i="36" s="1"/>
  <c r="AS739" i="36" s="1"/>
  <c r="AS740" i="36" s="1"/>
  <c r="AS741" i="36" s="1"/>
  <c r="AS742" i="36" s="1"/>
  <c r="AS743" i="36" s="1"/>
  <c r="AS744" i="36" s="1"/>
  <c r="AS745" i="36" s="1"/>
  <c r="AS746" i="36" s="1"/>
  <c r="AS747" i="36" s="1"/>
  <c r="AS748" i="36" s="1"/>
  <c r="AS749" i="36" s="1"/>
  <c r="AS750" i="36" s="1"/>
  <c r="AS751" i="36" s="1"/>
  <c r="AS752" i="36" s="1"/>
  <c r="AS753" i="36" s="1"/>
  <c r="AS754" i="36" s="1"/>
  <c r="AS755" i="36" s="1"/>
  <c r="AS756" i="36" s="1"/>
  <c r="AS757" i="36" s="1"/>
  <c r="AS758" i="36" s="1"/>
  <c r="AS759" i="36" s="1"/>
  <c r="AS760" i="36" s="1"/>
  <c r="AS761" i="36" s="1"/>
  <c r="AS762" i="36" s="1"/>
  <c r="AS763" i="36" s="1"/>
  <c r="AS764" i="36" s="1"/>
  <c r="AS765" i="36" s="1"/>
  <c r="AS766" i="36" s="1"/>
  <c r="AS767" i="36" s="1"/>
  <c r="AS768" i="36" s="1"/>
  <c r="AS769" i="36" s="1"/>
  <c r="AS770" i="36" s="1"/>
  <c r="AS771" i="36" s="1"/>
  <c r="AS772" i="36" s="1"/>
  <c r="AS773" i="36" s="1"/>
  <c r="AS774" i="36" s="1"/>
  <c r="AS775" i="36" s="1"/>
  <c r="AS776" i="36" s="1"/>
  <c r="AS777" i="36" s="1"/>
  <c r="AS778" i="36" s="1"/>
  <c r="AS779" i="36" s="1"/>
  <c r="AS780" i="36" s="1"/>
  <c r="AS781" i="36" s="1"/>
  <c r="AS782" i="36" s="1"/>
  <c r="AS783" i="36" s="1"/>
  <c r="AS784" i="36" s="1"/>
  <c r="AS785" i="36" s="1"/>
  <c r="AS786" i="36" s="1"/>
  <c r="AS787" i="36" s="1"/>
  <c r="AS788" i="36" s="1"/>
  <c r="AS789" i="36" s="1"/>
  <c r="AS790" i="36" s="1"/>
  <c r="AS791" i="36" s="1"/>
  <c r="AS792" i="36" s="1"/>
  <c r="AS793" i="36" s="1"/>
  <c r="AS794" i="36" s="1"/>
  <c r="AS795" i="36" s="1"/>
  <c r="AS796" i="36" s="1"/>
  <c r="AS797" i="36" s="1"/>
  <c r="AS798" i="36" s="1"/>
  <c r="AS799" i="36" s="1"/>
  <c r="AS800" i="36" s="1"/>
  <c r="AS801" i="36" s="1"/>
  <c r="AS802" i="36" s="1"/>
  <c r="AS803" i="36" s="1"/>
  <c r="AS804" i="36" s="1"/>
  <c r="AS805" i="36" s="1"/>
  <c r="AS806" i="36" s="1"/>
  <c r="AS807" i="36" s="1"/>
  <c r="AS808" i="36" s="1"/>
  <c r="AS809" i="36" s="1"/>
  <c r="AS810" i="36" s="1"/>
  <c r="AS811" i="36" s="1"/>
  <c r="AS812" i="36" s="1"/>
  <c r="AS813" i="36" s="1"/>
  <c r="AS814" i="36" s="1"/>
  <c r="AS815" i="36" s="1"/>
  <c r="AS816" i="36" s="1"/>
  <c r="AS817" i="36" s="1"/>
  <c r="AS818" i="36" s="1"/>
  <c r="AS819" i="36" s="1"/>
  <c r="AS820" i="36" s="1"/>
  <c r="AS821" i="36" s="1"/>
  <c r="AS822" i="36" s="1"/>
  <c r="AS823" i="36" s="1"/>
  <c r="AS824" i="36" s="1"/>
  <c r="AS825" i="36" s="1"/>
  <c r="AS826" i="36" s="1"/>
  <c r="AS827" i="36" s="1"/>
  <c r="AS828" i="36" s="1"/>
  <c r="AS829" i="36" s="1"/>
  <c r="AS830" i="36" s="1"/>
  <c r="AS831" i="36" s="1"/>
  <c r="AS832" i="36" s="1"/>
  <c r="AS833" i="36" s="1"/>
  <c r="AS834" i="36" s="1"/>
  <c r="AS835" i="36" s="1"/>
  <c r="AS836" i="36" s="1"/>
  <c r="AS837" i="36" s="1"/>
  <c r="AS838" i="36" s="1"/>
  <c r="AS839" i="36" s="1"/>
  <c r="AS840" i="36" s="1"/>
  <c r="AS841" i="36" s="1"/>
  <c r="AS842" i="36" s="1"/>
  <c r="AS843" i="36" s="1"/>
  <c r="AS844" i="36" s="1"/>
  <c r="AS845" i="36" s="1"/>
  <c r="AS846" i="36" s="1"/>
  <c r="AS847" i="36" s="1"/>
  <c r="AS848" i="36" s="1"/>
  <c r="AS849" i="36" s="1"/>
  <c r="AS850" i="36" s="1"/>
  <c r="AS851" i="36" s="1"/>
  <c r="AS852" i="36" s="1"/>
  <c r="AS853" i="36" s="1"/>
  <c r="AS854" i="36" s="1"/>
  <c r="AS855" i="36" s="1"/>
  <c r="AS856" i="36" s="1"/>
  <c r="AS857" i="36" s="1"/>
  <c r="AS858" i="36" s="1"/>
  <c r="AS859" i="36" s="1"/>
  <c r="AS860" i="36" s="1"/>
  <c r="AS861" i="36" s="1"/>
  <c r="AS862" i="36" s="1"/>
  <c r="AS863" i="36" s="1"/>
  <c r="AS864" i="36" s="1"/>
  <c r="AS865" i="36" s="1"/>
  <c r="AS866" i="36" s="1"/>
  <c r="AS867" i="36" s="1"/>
  <c r="AS868" i="36" s="1"/>
  <c r="AS869" i="36" s="1"/>
  <c r="AS870" i="36" s="1"/>
  <c r="AS871" i="36" s="1"/>
  <c r="AS872" i="36" s="1"/>
  <c r="AS873" i="36" s="1"/>
  <c r="AS874" i="36" s="1"/>
  <c r="AS875" i="36" s="1"/>
  <c r="AS876" i="36" s="1"/>
  <c r="AS877" i="36" s="1"/>
  <c r="AS878" i="36" s="1"/>
  <c r="AS879" i="36" s="1"/>
  <c r="AS880" i="36" s="1"/>
  <c r="AS881" i="36" s="1"/>
  <c r="AS882" i="36" s="1"/>
  <c r="AS883" i="36" s="1"/>
  <c r="AS884" i="36" s="1"/>
  <c r="AS885" i="36" s="1"/>
  <c r="AS886" i="36" s="1"/>
  <c r="AS887" i="36" s="1"/>
  <c r="AS888" i="36" s="1"/>
  <c r="AS889" i="36" s="1"/>
  <c r="AS890" i="36" s="1"/>
  <c r="AS891" i="36" s="1"/>
  <c r="AS892" i="36" s="1"/>
  <c r="AS893" i="36" s="1"/>
  <c r="AS894" i="36" s="1"/>
  <c r="AS895" i="36" s="1"/>
  <c r="AS896" i="36" s="1"/>
  <c r="AS897" i="36" s="1"/>
  <c r="AS898" i="36" s="1"/>
  <c r="AS899" i="36" s="1"/>
  <c r="AS900" i="36" s="1"/>
  <c r="AS901" i="36" s="1"/>
  <c r="AS902" i="36" s="1"/>
  <c r="AS903" i="36" s="1"/>
  <c r="AS904" i="36" s="1"/>
  <c r="AS905" i="36" s="1"/>
  <c r="AS906" i="36" s="1"/>
  <c r="AS907" i="36" s="1"/>
  <c r="AS908" i="36" s="1"/>
  <c r="AS909" i="36" s="1"/>
  <c r="AS910" i="36" s="1"/>
  <c r="AS911" i="36" s="1"/>
  <c r="AS912" i="36" s="1"/>
  <c r="AS913" i="36" s="1"/>
  <c r="AS914" i="36" s="1"/>
  <c r="AS915" i="36" s="1"/>
  <c r="AS916" i="36" s="1"/>
  <c r="AS917" i="36" s="1"/>
  <c r="AS918" i="36" s="1"/>
  <c r="AS919" i="36" s="1"/>
  <c r="AS920" i="36" s="1"/>
  <c r="AS921" i="36" s="1"/>
  <c r="AS922" i="36" s="1"/>
  <c r="AS923" i="36" s="1"/>
  <c r="AS924" i="36" s="1"/>
  <c r="AS925" i="36" s="1"/>
  <c r="AS926" i="36" s="1"/>
  <c r="AS927" i="36" s="1"/>
  <c r="AS928" i="36" s="1"/>
  <c r="AS929" i="36" s="1"/>
  <c r="AS930" i="36" s="1"/>
  <c r="AS931" i="36" s="1"/>
  <c r="AS932" i="36" s="1"/>
  <c r="AS933" i="36" s="1"/>
  <c r="AS934" i="36" s="1"/>
  <c r="AS935" i="36" s="1"/>
  <c r="AS936" i="36" s="1"/>
  <c r="AS937" i="36" s="1"/>
  <c r="AS938" i="36" s="1"/>
  <c r="AS939" i="36" s="1"/>
  <c r="AS940" i="36" s="1"/>
  <c r="AS941" i="36" s="1"/>
  <c r="AS942" i="36" s="1"/>
  <c r="AS943" i="36" s="1"/>
  <c r="AS944" i="36" s="1"/>
  <c r="AS945" i="36" s="1"/>
  <c r="AS946" i="36" s="1"/>
  <c r="AS947" i="36" s="1"/>
  <c r="AS948" i="36" s="1"/>
  <c r="AS949" i="36" s="1"/>
  <c r="AS950" i="36" s="1"/>
  <c r="AS951" i="36" s="1"/>
  <c r="AS952" i="36" s="1"/>
  <c r="AS953" i="36" s="1"/>
  <c r="AS954" i="36" s="1"/>
  <c r="AS955" i="36" s="1"/>
  <c r="AS956" i="36" s="1"/>
  <c r="AS957" i="36" s="1"/>
  <c r="AS958" i="36" s="1"/>
  <c r="AS959" i="36" s="1"/>
  <c r="AS960" i="36" s="1"/>
  <c r="AS961" i="36" s="1"/>
  <c r="AS962" i="36" s="1"/>
  <c r="AS963" i="36" s="1"/>
  <c r="AS964" i="36" s="1"/>
  <c r="AS965" i="36" s="1"/>
  <c r="AS966" i="36" s="1"/>
  <c r="AS967" i="36" s="1"/>
  <c r="AS968" i="36" s="1"/>
  <c r="AS969" i="36" s="1"/>
  <c r="AS970" i="36" s="1"/>
  <c r="AS971" i="36" s="1"/>
  <c r="AS972" i="36" s="1"/>
  <c r="AS973" i="36" s="1"/>
  <c r="AS974" i="36" s="1"/>
  <c r="AS975" i="36" s="1"/>
  <c r="AS976" i="36" s="1"/>
  <c r="AS977" i="36" s="1"/>
  <c r="AS978" i="36" s="1"/>
  <c r="AS979" i="36" s="1"/>
  <c r="AS980" i="36" s="1"/>
  <c r="AS981" i="36" s="1"/>
  <c r="AS982" i="36" s="1"/>
  <c r="AS983" i="36" s="1"/>
  <c r="AS984" i="36" s="1"/>
  <c r="AS985" i="36" s="1"/>
  <c r="AS986" i="36" s="1"/>
  <c r="AS987" i="36" s="1"/>
  <c r="AS988" i="36" s="1"/>
  <c r="AS989" i="36" s="1"/>
  <c r="AS990" i="36" s="1"/>
  <c r="AS991" i="36" s="1"/>
  <c r="AS992" i="36" s="1"/>
  <c r="AS993" i="36" s="1"/>
  <c r="AS994" i="36" s="1"/>
  <c r="AS995" i="36" s="1"/>
  <c r="AS996" i="36" s="1"/>
  <c r="AS997" i="36" s="1"/>
  <c r="AS998" i="36" s="1"/>
  <c r="AS999" i="36" s="1"/>
  <c r="AS1000" i="36" s="1"/>
  <c r="AS1001" i="36" s="1"/>
  <c r="AS1002" i="36" s="1"/>
  <c r="AS1003" i="36" s="1"/>
  <c r="AS1004" i="36" s="1"/>
  <c r="AS1005" i="36" s="1"/>
  <c r="AS1006" i="36" s="1"/>
  <c r="AS1007" i="36" s="1"/>
  <c r="AS1008" i="36" s="1"/>
  <c r="AS1009" i="36" s="1"/>
  <c r="AS1010" i="36" s="1"/>
  <c r="AS1011" i="36" s="1"/>
  <c r="AS1012" i="36" s="1"/>
  <c r="AS1013" i="36" s="1"/>
  <c r="AS1014" i="36" s="1"/>
  <c r="AS1015" i="36" s="1"/>
  <c r="AS1016" i="36" s="1"/>
  <c r="AS1017" i="36" s="1"/>
  <c r="AS1018" i="36" s="1"/>
  <c r="AS1019" i="36" s="1"/>
  <c r="AS1020" i="36" s="1"/>
  <c r="AS1021" i="36" s="1"/>
  <c r="AS1022" i="36" s="1"/>
  <c r="AS1023" i="36" s="1"/>
  <c r="AS1024" i="36" s="1"/>
  <c r="AS1025" i="36" s="1"/>
  <c r="AS1026" i="36" s="1"/>
  <c r="AS1027" i="36" s="1"/>
  <c r="AS1028" i="36" s="1"/>
  <c r="AS1029" i="36" s="1"/>
  <c r="AS1030" i="36" s="1"/>
  <c r="AS1031" i="36" s="1"/>
  <c r="AS1032" i="36" s="1"/>
  <c r="AS1033" i="36" s="1"/>
  <c r="AS1034" i="36" s="1"/>
  <c r="AS1035" i="36" s="1"/>
  <c r="AS1036" i="36" s="1"/>
  <c r="AS1037" i="36" s="1"/>
  <c r="AS1038" i="36" s="1"/>
  <c r="AS1039" i="36" s="1"/>
  <c r="AS1040" i="36" s="1"/>
  <c r="AS1041" i="36" s="1"/>
  <c r="AS1042" i="36" s="1"/>
  <c r="AS1043" i="36" s="1"/>
  <c r="AS1044" i="36" s="1"/>
  <c r="AS1045" i="36" s="1"/>
  <c r="AS1046" i="36" s="1"/>
  <c r="AS1047" i="36" s="1"/>
  <c r="AS1048" i="36" s="1"/>
  <c r="AS1049" i="36" s="1"/>
  <c r="AS1050" i="36" s="1"/>
  <c r="AS1051" i="36" s="1"/>
  <c r="AS1052" i="36" s="1"/>
  <c r="AS1053" i="36" s="1"/>
  <c r="AS1054" i="36" s="1"/>
  <c r="AS1055" i="36" s="1"/>
  <c r="AS1056" i="36" s="1"/>
  <c r="AS1057" i="36" s="1"/>
  <c r="AS1058" i="36" s="1"/>
  <c r="AS1059" i="36" s="1"/>
  <c r="AS1060" i="36" s="1"/>
  <c r="AS1061" i="36" s="1"/>
  <c r="AS1062" i="36" s="1"/>
  <c r="AS1063" i="36" s="1"/>
  <c r="AS1064" i="36" s="1"/>
  <c r="AS1065" i="36" s="1"/>
  <c r="AS1066" i="36" s="1"/>
  <c r="AS1067" i="36" s="1"/>
  <c r="AS1068" i="36" s="1"/>
  <c r="AS1069" i="36" s="1"/>
  <c r="AS1070" i="36" s="1"/>
  <c r="AS1071" i="36" s="1"/>
  <c r="AS1072" i="36" s="1"/>
  <c r="AS1073" i="36" s="1"/>
  <c r="AS1074" i="36" s="1"/>
  <c r="AS1075" i="36" s="1"/>
  <c r="AS1076" i="36" s="1"/>
  <c r="AS1077" i="36" s="1"/>
  <c r="AS1078" i="36" s="1"/>
  <c r="AS1079" i="36" s="1"/>
  <c r="AS1080" i="36" s="1"/>
  <c r="AS1081" i="36" s="1"/>
  <c r="AS1082" i="36" s="1"/>
  <c r="AS1083" i="36" s="1"/>
  <c r="AS1084" i="36" s="1"/>
  <c r="AS1085" i="36" s="1"/>
  <c r="AS1086" i="36" s="1"/>
  <c r="AS1087" i="36" s="1"/>
  <c r="AS1088" i="36" s="1"/>
  <c r="AS1089" i="36" s="1"/>
  <c r="AS1090" i="36" s="1"/>
  <c r="AS1091" i="36" s="1"/>
  <c r="AS1092" i="36" s="1"/>
  <c r="AS1093" i="36" s="1"/>
  <c r="AS1094" i="36" s="1"/>
  <c r="AS1095" i="36" s="1"/>
  <c r="AS1096" i="36" s="1"/>
  <c r="AS1097" i="36" s="1"/>
  <c r="AS1098" i="36" s="1"/>
  <c r="AS1099" i="36" s="1"/>
  <c r="AS1100" i="36" s="1"/>
  <c r="AS1101" i="36" s="1"/>
  <c r="AS1102" i="36" s="1"/>
  <c r="AS1103" i="36" s="1"/>
  <c r="AS1104" i="36" s="1"/>
  <c r="AS1105" i="36" s="1"/>
  <c r="AS1106" i="36" s="1"/>
  <c r="AS1107" i="36" s="1"/>
  <c r="AS1108" i="36" s="1"/>
  <c r="AS1109" i="36" s="1"/>
  <c r="AS1110" i="36" s="1"/>
  <c r="AS1111" i="36" s="1"/>
  <c r="AS1112" i="36" s="1"/>
  <c r="AS1113" i="36" s="1"/>
  <c r="AS1114" i="36" s="1"/>
  <c r="AS1115" i="36" s="1"/>
  <c r="AS1116" i="36" s="1"/>
  <c r="AS1117" i="36" s="1"/>
  <c r="AS1118" i="36" s="1"/>
  <c r="AS1119" i="36" s="1"/>
  <c r="AS1120" i="36" s="1"/>
  <c r="AS1121" i="36" s="1"/>
  <c r="AS1122" i="36" s="1"/>
  <c r="AS1123" i="36" s="1"/>
  <c r="AS1124" i="36" s="1"/>
  <c r="AS1125" i="36" s="1"/>
  <c r="AS1126" i="36" s="1"/>
  <c r="AS1127" i="36" s="1"/>
  <c r="AS1128" i="36" s="1"/>
  <c r="AS1129" i="36" s="1"/>
  <c r="AS1130" i="36" s="1"/>
  <c r="AS1131" i="36" s="1"/>
  <c r="AS1132" i="36" s="1"/>
  <c r="AS1133" i="36" s="1"/>
  <c r="AS1134" i="36" s="1"/>
  <c r="AS1135" i="36" s="1"/>
  <c r="AS1136" i="36" s="1"/>
  <c r="AS1137" i="36" s="1"/>
  <c r="AS1138" i="36" s="1"/>
  <c r="AS1139" i="36" s="1"/>
  <c r="AS1140" i="36" s="1"/>
  <c r="AS1141" i="36" s="1"/>
  <c r="AS1142" i="36" s="1"/>
  <c r="AS1143" i="36" s="1"/>
  <c r="AS1144" i="36" s="1"/>
  <c r="AS1145" i="36" s="1"/>
  <c r="AS1146" i="36" s="1"/>
  <c r="AS1147" i="36" s="1"/>
  <c r="AS1148" i="36" s="1"/>
  <c r="AS1149" i="36" s="1"/>
  <c r="AS1150" i="36" s="1"/>
  <c r="AS1151" i="36" s="1"/>
  <c r="AS1152" i="36" s="1"/>
  <c r="AS1153" i="36" s="1"/>
  <c r="AS1154" i="36" s="1"/>
  <c r="AS1155" i="36" s="1"/>
  <c r="AS1156" i="36" s="1"/>
  <c r="AS1157" i="36" s="1"/>
  <c r="AS1158" i="36" s="1"/>
  <c r="AS1159" i="36" s="1"/>
  <c r="AS1160" i="36" s="1"/>
  <c r="AS1161" i="36" s="1"/>
  <c r="AS1162" i="36" s="1"/>
  <c r="AS1163" i="36" s="1"/>
  <c r="AS1164" i="36" s="1"/>
  <c r="AS1165" i="36" s="1"/>
  <c r="AS1166" i="36" s="1"/>
  <c r="AS1167" i="36" s="1"/>
  <c r="AS1168" i="36" s="1"/>
  <c r="AS1169" i="36" s="1"/>
  <c r="AS1170" i="36" s="1"/>
  <c r="AS1171" i="36" s="1"/>
  <c r="AS1172" i="36" s="1"/>
  <c r="AS1173" i="36" s="1"/>
  <c r="AS1174" i="36" s="1"/>
  <c r="AS1175" i="36" s="1"/>
  <c r="AS1176" i="36" s="1"/>
  <c r="AS1177" i="36" s="1"/>
  <c r="AS1178" i="36" s="1"/>
  <c r="AS1179" i="36" s="1"/>
  <c r="AS1180" i="36" s="1"/>
  <c r="AS1181" i="36" s="1"/>
  <c r="AS1182" i="36" s="1"/>
  <c r="AS1183" i="36" s="1"/>
  <c r="AS1184" i="36" s="1"/>
  <c r="AS1185" i="36" s="1"/>
  <c r="AS1186" i="36" s="1"/>
  <c r="AS1187" i="36" s="1"/>
  <c r="AS1188" i="36" s="1"/>
  <c r="AS1189" i="36" s="1"/>
  <c r="AS1190" i="36" s="1"/>
  <c r="AS1191" i="36" s="1"/>
  <c r="AS1192" i="36" s="1"/>
  <c r="AS1193" i="36" s="1"/>
  <c r="AS1194" i="36" s="1"/>
  <c r="AS1195" i="36" s="1"/>
  <c r="AS1196" i="36" s="1"/>
  <c r="AS1197" i="36" s="1"/>
  <c r="AS1198" i="36" s="1"/>
  <c r="AS1199" i="36" s="1"/>
  <c r="AS1200" i="36" s="1"/>
  <c r="AS1201" i="36" s="1"/>
  <c r="AS1202" i="36" s="1"/>
  <c r="AS1203" i="36" s="1"/>
  <c r="AS1204" i="36" s="1"/>
  <c r="AS1205" i="36" s="1"/>
  <c r="AS1206" i="36" s="1"/>
  <c r="AS1207" i="36" s="1"/>
  <c r="AS1208" i="36" s="1"/>
  <c r="AS1209" i="36" s="1"/>
  <c r="AS1210" i="36" s="1"/>
  <c r="AS1211" i="36" s="1"/>
  <c r="AS1212" i="36" s="1"/>
  <c r="AS1213" i="36" s="1"/>
  <c r="AS1214" i="36" s="1"/>
  <c r="AS1215" i="36" s="1"/>
  <c r="AS1216" i="36" s="1"/>
  <c r="AS1217" i="36" s="1"/>
  <c r="AS1218" i="36" s="1"/>
  <c r="AS1219" i="36" s="1"/>
  <c r="AS1220" i="36" s="1"/>
  <c r="AS1221" i="36" s="1"/>
  <c r="AS1222" i="36" s="1"/>
  <c r="AS1223" i="36" s="1"/>
  <c r="AS1224" i="36" s="1"/>
  <c r="AS1225" i="36" s="1"/>
  <c r="AS1226" i="36" s="1"/>
  <c r="AS1227" i="36" s="1"/>
  <c r="AS1228" i="36" s="1"/>
  <c r="AS1229" i="36" s="1"/>
  <c r="AS1230" i="36" s="1"/>
  <c r="AS1231" i="36" s="1"/>
  <c r="AS1232" i="36" s="1"/>
  <c r="AS1233" i="36" s="1"/>
  <c r="AS1234" i="36" s="1"/>
  <c r="AS1235" i="36" s="1"/>
  <c r="AS1236" i="36" s="1"/>
  <c r="AS1237" i="36" s="1"/>
  <c r="AS1238" i="36" s="1"/>
  <c r="AS1239" i="36" s="1"/>
  <c r="AS1240" i="36" s="1"/>
  <c r="AS1241" i="36" s="1"/>
  <c r="AS1242" i="36" s="1"/>
  <c r="AS1243" i="36" s="1"/>
  <c r="AS1244" i="36" s="1"/>
  <c r="AS1245" i="36" s="1"/>
  <c r="AS1246" i="36" s="1"/>
  <c r="AS1247" i="36" s="1"/>
  <c r="AS1248" i="36" s="1"/>
  <c r="AS1249" i="36" s="1"/>
  <c r="AS1250" i="36" s="1"/>
  <c r="AS1251" i="36" s="1"/>
  <c r="AS1252" i="36" s="1"/>
  <c r="AS1253" i="36" s="1"/>
  <c r="AS1254" i="36" s="1"/>
  <c r="AS1255" i="36" s="1"/>
  <c r="AS1256" i="36" s="1"/>
  <c r="AS1257" i="36" s="1"/>
  <c r="AS1258" i="36" s="1"/>
  <c r="AS1259" i="36" s="1"/>
  <c r="AS1260" i="36" s="1"/>
  <c r="AS1261" i="36" s="1"/>
  <c r="AS1262" i="36" s="1"/>
  <c r="AS1263" i="36" s="1"/>
  <c r="AS1264" i="36" s="1"/>
  <c r="AS1265" i="36" s="1"/>
  <c r="AS1266" i="36" s="1"/>
  <c r="AS1267" i="36" s="1"/>
  <c r="AS1268" i="36" s="1"/>
  <c r="AS1269" i="36" s="1"/>
  <c r="AS1270" i="36" s="1"/>
  <c r="AS1271" i="36" s="1"/>
  <c r="AS1272" i="36" s="1"/>
  <c r="AS1273" i="36" s="1"/>
  <c r="AS1274" i="36" s="1"/>
  <c r="AS1275" i="36" s="1"/>
  <c r="AS1276" i="36" s="1"/>
  <c r="AS1277" i="36" s="1"/>
  <c r="AS1278" i="36" s="1"/>
  <c r="AS1279" i="36" s="1"/>
  <c r="AS1280" i="36" s="1"/>
  <c r="AS1281" i="36" s="1"/>
  <c r="AS1282" i="36" s="1"/>
  <c r="AS1283" i="36" s="1"/>
  <c r="AS1284" i="36" s="1"/>
  <c r="AS1285" i="36" s="1"/>
  <c r="AS1286" i="36" s="1"/>
  <c r="AS1287" i="36" s="1"/>
  <c r="AS1288" i="36" s="1"/>
  <c r="AS1289" i="36" s="1"/>
  <c r="AS1290" i="36" s="1"/>
  <c r="AS1291" i="36" s="1"/>
  <c r="AS1292" i="36" s="1"/>
  <c r="AS1293" i="36" s="1"/>
  <c r="AS1294" i="36" s="1"/>
  <c r="AS1295" i="36" s="1"/>
  <c r="AS1296" i="36" s="1"/>
  <c r="AS1297" i="36" s="1"/>
  <c r="AS1298" i="36" s="1"/>
  <c r="AS1299" i="36" s="1"/>
  <c r="AS1300" i="36" s="1"/>
  <c r="AS1301" i="36" s="1"/>
  <c r="AS1302" i="36" s="1"/>
  <c r="AS1303" i="36" s="1"/>
  <c r="AS1304" i="36" s="1"/>
  <c r="AS1305" i="36" s="1"/>
  <c r="AS1306" i="36" s="1"/>
  <c r="AS1307" i="36" s="1"/>
  <c r="AS1308" i="36" s="1"/>
  <c r="AS1309" i="36" s="1"/>
  <c r="AS1310" i="36" s="1"/>
  <c r="AS1311" i="36" s="1"/>
  <c r="AS1312" i="36" s="1"/>
  <c r="AS1313" i="36" s="1"/>
  <c r="AS1314" i="36" s="1"/>
  <c r="AS1315" i="36" s="1"/>
  <c r="AS1316" i="36" s="1"/>
  <c r="AS1317" i="36" s="1"/>
  <c r="AS1318" i="36" s="1"/>
  <c r="AS1319" i="36" s="1"/>
  <c r="AS1320" i="36" s="1"/>
  <c r="AS1321" i="36" s="1"/>
  <c r="AS1322" i="36" s="1"/>
  <c r="AS1323" i="36" s="1"/>
  <c r="AS1324" i="36" s="1"/>
  <c r="AS1325" i="36" s="1"/>
  <c r="AS1326" i="36" s="1"/>
  <c r="AS1327" i="36" s="1"/>
  <c r="AS1328" i="36" s="1"/>
  <c r="AS1329" i="36" s="1"/>
  <c r="AS1330" i="36" s="1"/>
  <c r="AS1331" i="36" s="1"/>
  <c r="AS1332" i="36" s="1"/>
  <c r="AS1333" i="36" s="1"/>
  <c r="AS1334" i="36" s="1"/>
  <c r="AS1335" i="36" s="1"/>
  <c r="AS1336" i="36" s="1"/>
  <c r="AS1337" i="36" s="1"/>
  <c r="AS1338" i="36" s="1"/>
  <c r="AS1339" i="36" s="1"/>
  <c r="AS1340" i="36" s="1"/>
  <c r="AS1341" i="36" s="1"/>
  <c r="AS1342" i="36" s="1"/>
  <c r="AS1343" i="36" s="1"/>
  <c r="AS1344" i="36" s="1"/>
  <c r="AS1345" i="36" s="1"/>
  <c r="AS1346" i="36" s="1"/>
  <c r="AS1347" i="36" s="1"/>
  <c r="AS1348" i="36" s="1"/>
  <c r="AS1349" i="36" s="1"/>
  <c r="AS1350" i="36" s="1"/>
  <c r="AS1351" i="36" s="1"/>
  <c r="AS1352" i="36" s="1"/>
  <c r="AS1353" i="36" s="1"/>
  <c r="AS1354" i="36" s="1"/>
  <c r="AS1355" i="36" s="1"/>
  <c r="AS1356" i="36" s="1"/>
  <c r="AS1357" i="36" s="1"/>
  <c r="AS1358" i="36" s="1"/>
  <c r="AS1359" i="36" s="1"/>
  <c r="AS1360" i="36" s="1"/>
  <c r="AS1361" i="36" s="1"/>
  <c r="AS1362" i="36" s="1"/>
  <c r="AS1363" i="36" s="1"/>
  <c r="AS1364" i="36" s="1"/>
  <c r="AS1365" i="36" s="1"/>
  <c r="AS1366" i="36" s="1"/>
  <c r="AS1367" i="36" s="1"/>
  <c r="AS1368" i="36" s="1"/>
  <c r="AS1369" i="36" s="1"/>
  <c r="AS1370" i="36" s="1"/>
  <c r="AS1371" i="36" s="1"/>
  <c r="AS1372" i="36" s="1"/>
  <c r="AS1373" i="36" s="1"/>
  <c r="AS1374" i="36" s="1"/>
  <c r="AS1375" i="36" s="1"/>
  <c r="AS1376" i="36" s="1"/>
  <c r="AS1377" i="36" s="1"/>
  <c r="AS1378" i="36" s="1"/>
  <c r="AS1379" i="36" s="1"/>
  <c r="AS1380" i="36" s="1"/>
  <c r="AS1381" i="36" s="1"/>
  <c r="AS1382" i="36" s="1"/>
  <c r="AS1383" i="36" s="1"/>
  <c r="AS1384" i="36" s="1"/>
  <c r="AS1385" i="36" s="1"/>
  <c r="AS1386" i="36" s="1"/>
  <c r="AS1387" i="36" s="1"/>
  <c r="AS1388" i="36" s="1"/>
  <c r="AS1389" i="36" s="1"/>
  <c r="AS1390" i="36" s="1"/>
  <c r="AS1391" i="36" s="1"/>
  <c r="AS1392" i="36" s="1"/>
  <c r="AS1393" i="36" s="1"/>
  <c r="AS1394" i="36" s="1"/>
  <c r="AS1395" i="36" s="1"/>
  <c r="AS1396" i="36" s="1"/>
  <c r="AS1397" i="36" s="1"/>
  <c r="AS1398" i="36" s="1"/>
  <c r="AS1399" i="36" s="1"/>
  <c r="AS1400" i="36" s="1"/>
  <c r="AS1401" i="36" s="1"/>
  <c r="AS1402" i="36" s="1"/>
  <c r="AS1403" i="36" s="1"/>
  <c r="AS1404" i="36" s="1"/>
  <c r="AS1405" i="36" s="1"/>
  <c r="AS1406" i="36" s="1"/>
  <c r="AS1407" i="36" s="1"/>
  <c r="AS1408" i="36" s="1"/>
  <c r="AS1409" i="36" s="1"/>
  <c r="AS1410" i="36" s="1"/>
  <c r="AS1411" i="36" s="1"/>
  <c r="AS1412" i="36" s="1"/>
  <c r="AS1413" i="36" s="1"/>
  <c r="AS1414" i="36" s="1"/>
  <c r="AS1415" i="36" s="1"/>
  <c r="AS1416" i="36" s="1"/>
  <c r="AS1417" i="36" s="1"/>
  <c r="AS1418" i="36" s="1"/>
  <c r="AS1419" i="36" s="1"/>
  <c r="AS1420" i="36" s="1"/>
  <c r="AS1421" i="36" s="1"/>
  <c r="AS1422" i="36" s="1"/>
  <c r="AS1423" i="36" s="1"/>
  <c r="AS1424" i="36" s="1"/>
  <c r="AS1425" i="36" s="1"/>
  <c r="AS1426" i="36" s="1"/>
  <c r="AS1427" i="36" s="1"/>
  <c r="AS1428" i="36" s="1"/>
  <c r="AS1429" i="36" s="1"/>
  <c r="AS1430" i="36" s="1"/>
  <c r="AS1431" i="36" s="1"/>
  <c r="AS1432" i="36" s="1"/>
  <c r="AS1433" i="36" s="1"/>
  <c r="AS1434" i="36" s="1"/>
  <c r="AS1435" i="36" s="1"/>
  <c r="AS1436" i="36" s="1"/>
  <c r="AS1437" i="36" s="1"/>
  <c r="AS1438" i="36" s="1"/>
  <c r="AS1439" i="36" s="1"/>
  <c r="AS1440" i="36" s="1"/>
  <c r="AS1441" i="36" s="1"/>
  <c r="AS1442" i="36" s="1"/>
  <c r="AS1443" i="36" s="1"/>
  <c r="AS1444" i="36" s="1"/>
  <c r="AS1445" i="36" s="1"/>
  <c r="AS1446" i="36" s="1"/>
  <c r="AS1447" i="36" s="1"/>
  <c r="AS1448" i="36" s="1"/>
  <c r="AS1449" i="36" s="1"/>
  <c r="AS1450" i="36" s="1"/>
  <c r="AS1451" i="36" s="1"/>
  <c r="AS1452" i="36" s="1"/>
  <c r="AS1453" i="36" s="1"/>
  <c r="AS1454" i="36" s="1"/>
  <c r="AS1455" i="36" s="1"/>
  <c r="AS1456" i="36" s="1"/>
  <c r="AS1457" i="36" s="1"/>
  <c r="AS1458" i="36" s="1"/>
  <c r="AS1459" i="36" s="1"/>
  <c r="AS1460" i="36" s="1"/>
  <c r="AS1461" i="36" s="1"/>
  <c r="AS1462" i="36" s="1"/>
  <c r="AS1463" i="36" s="1"/>
  <c r="AS1464" i="36" s="1"/>
  <c r="AS1465" i="36" s="1"/>
  <c r="AS1466" i="36" s="1"/>
  <c r="AS1467" i="36" s="1"/>
  <c r="AS1468" i="36" s="1"/>
  <c r="AS1469" i="36" s="1"/>
  <c r="AS1470" i="36" s="1"/>
  <c r="AS1471" i="36" s="1"/>
  <c r="AS1472" i="36" s="1"/>
  <c r="AS1473" i="36" s="1"/>
  <c r="AS1474" i="36" s="1"/>
  <c r="AS1475" i="36" s="1"/>
  <c r="AS1476" i="36" s="1"/>
  <c r="AS1477" i="36" s="1"/>
  <c r="AS1478" i="36" s="1"/>
  <c r="AS1479" i="36" s="1"/>
  <c r="AS1480" i="36" s="1"/>
  <c r="AS1481" i="36" s="1"/>
  <c r="AS1482" i="36" s="1"/>
  <c r="AS1483" i="36" s="1"/>
  <c r="AS1484" i="36" s="1"/>
  <c r="AS1485" i="36" s="1"/>
  <c r="AS1486" i="36" s="1"/>
  <c r="AS1487" i="36" s="1"/>
  <c r="AS1488" i="36" s="1"/>
  <c r="AS1489" i="36" s="1"/>
  <c r="AS1490" i="36" s="1"/>
  <c r="AS1491" i="36" s="1"/>
  <c r="AS1492" i="36" s="1"/>
  <c r="AS1493" i="36" s="1"/>
  <c r="AS1494" i="36" s="1"/>
  <c r="AS1495" i="36" s="1"/>
  <c r="AS1496" i="36" s="1"/>
  <c r="AS1497" i="36" s="1"/>
  <c r="AS1498" i="36" s="1"/>
  <c r="AS1499" i="36" s="1"/>
  <c r="AS1500" i="36" s="1"/>
  <c r="AS1501" i="36" s="1"/>
  <c r="AS1502" i="36" s="1"/>
  <c r="AS1503" i="36" s="1"/>
  <c r="AS1504" i="36" s="1"/>
  <c r="AS1505" i="36" s="1"/>
  <c r="AS1506" i="36" s="1"/>
  <c r="AS1507" i="36" s="1"/>
  <c r="AS1508" i="36" s="1"/>
  <c r="AS1509" i="36" s="1"/>
  <c r="AS1510" i="36" s="1"/>
  <c r="AS1511" i="36" s="1"/>
  <c r="AS1512" i="36" s="1"/>
  <c r="AS1513" i="36" s="1"/>
  <c r="AS1514" i="36" s="1"/>
  <c r="AS1515" i="36" s="1"/>
  <c r="AS1516" i="36" s="1"/>
  <c r="AS1517" i="36" s="1"/>
  <c r="AS1518" i="36" s="1"/>
  <c r="AS1519" i="36" s="1"/>
  <c r="AS1520" i="36" s="1"/>
  <c r="AS1521" i="36" s="1"/>
  <c r="AS1522" i="36" s="1"/>
  <c r="AS1523" i="36" s="1"/>
  <c r="AS1524" i="36" s="1"/>
  <c r="AS1525" i="36" s="1"/>
  <c r="AS1526" i="36" s="1"/>
  <c r="AS1527" i="36" s="1"/>
  <c r="AS1528" i="36" s="1"/>
  <c r="AS1529" i="36" s="1"/>
  <c r="AS1530" i="36" s="1"/>
  <c r="AS1531" i="36" s="1"/>
  <c r="AS1532" i="36" s="1"/>
  <c r="AS1533" i="36" s="1"/>
  <c r="AS1534" i="36" s="1"/>
  <c r="AS1535" i="36" s="1"/>
  <c r="AS1536" i="36" s="1"/>
  <c r="AS1537" i="36" s="1"/>
  <c r="AS1538" i="36" s="1"/>
  <c r="AS1539" i="36" s="1"/>
  <c r="AS1540" i="36" s="1"/>
  <c r="AS1541" i="36" s="1"/>
  <c r="AS1542" i="36" s="1"/>
  <c r="AS1543" i="36" s="1"/>
  <c r="AS1544" i="36" s="1"/>
  <c r="AS1545" i="36" s="1"/>
  <c r="AS1546" i="36" s="1"/>
  <c r="AS1547" i="36" s="1"/>
  <c r="AS1548" i="36" s="1"/>
  <c r="AS1549" i="36" s="1"/>
  <c r="AS1550" i="36" s="1"/>
  <c r="AS1551" i="36" s="1"/>
  <c r="AS1552" i="36" s="1"/>
  <c r="AS1553" i="36" s="1"/>
  <c r="AS1554" i="36" s="1"/>
  <c r="AS1555" i="36" s="1"/>
  <c r="AS1556" i="36" s="1"/>
  <c r="AS1557" i="36" s="1"/>
  <c r="AS1558" i="36" s="1"/>
  <c r="AS1559" i="36" s="1"/>
  <c r="AS1560" i="36" s="1"/>
  <c r="AS1561" i="36" s="1"/>
  <c r="AS1562" i="36" s="1"/>
  <c r="AS1563" i="36" s="1"/>
  <c r="AS1564" i="36" s="1"/>
  <c r="AS1565" i="36" s="1"/>
  <c r="AS1566" i="36" s="1"/>
  <c r="AS1567" i="36" s="1"/>
  <c r="AS1568" i="36" s="1"/>
  <c r="AS1569" i="36" s="1"/>
  <c r="AS1570" i="36" s="1"/>
  <c r="AS1571" i="36" s="1"/>
  <c r="AS1572" i="36" s="1"/>
  <c r="AS1573" i="36" s="1"/>
  <c r="AS1574" i="36" s="1"/>
  <c r="AS1575" i="36" s="1"/>
  <c r="AS1576" i="36" s="1"/>
  <c r="AS1577" i="36" s="1"/>
  <c r="AS1578" i="36" s="1"/>
  <c r="AS1579" i="36" s="1"/>
  <c r="AS1580" i="36" s="1"/>
  <c r="AS1581" i="36" s="1"/>
  <c r="AS1582" i="36" s="1"/>
  <c r="AS1583" i="36" s="1"/>
  <c r="AS1584" i="36" s="1"/>
  <c r="AS1585" i="36" s="1"/>
  <c r="AS1586" i="36" s="1"/>
  <c r="AS1587" i="36" s="1"/>
  <c r="AS1588" i="36" s="1"/>
  <c r="AS1589" i="36" s="1"/>
  <c r="AS1590" i="36" s="1"/>
  <c r="AS1591" i="36" s="1"/>
  <c r="AS1592" i="36" s="1"/>
  <c r="AS1593" i="36" s="1"/>
  <c r="AS1594" i="36" s="1"/>
  <c r="AS1595" i="36" s="1"/>
  <c r="AS1596" i="36" s="1"/>
  <c r="AS1597" i="36" s="1"/>
  <c r="AS1598" i="36" s="1"/>
  <c r="AS1599" i="36" s="1"/>
  <c r="AS1600" i="36" s="1"/>
  <c r="AS1601" i="36" s="1"/>
  <c r="AS1602" i="36" s="1"/>
  <c r="AS1603" i="36" s="1"/>
  <c r="AS1604" i="36" s="1"/>
  <c r="AS1605" i="36" s="1"/>
  <c r="AS1606" i="36" s="1"/>
  <c r="AS1607" i="36" s="1"/>
  <c r="AS1608" i="36" s="1"/>
  <c r="AS1609" i="36" s="1"/>
  <c r="AS1610" i="36" s="1"/>
  <c r="AS1611" i="36" s="1"/>
  <c r="AS1612" i="36" s="1"/>
  <c r="AS1613" i="36" s="1"/>
  <c r="AS1614" i="36" s="1"/>
  <c r="AS1615" i="36" s="1"/>
  <c r="AS1616" i="36" s="1"/>
  <c r="AS1617" i="36" s="1"/>
  <c r="AS1618" i="36" s="1"/>
  <c r="AS1619" i="36" s="1"/>
  <c r="AS1620" i="36" s="1"/>
  <c r="AS1621" i="36" s="1"/>
  <c r="AS1622" i="36" s="1"/>
  <c r="AS1623" i="36" s="1"/>
  <c r="AS1624" i="36" s="1"/>
  <c r="AS1625" i="36" s="1"/>
  <c r="AS1626" i="36" s="1"/>
  <c r="AS1627" i="36" s="1"/>
  <c r="AS1628" i="36" s="1"/>
  <c r="AS1629" i="36" s="1"/>
  <c r="AS1630" i="36" s="1"/>
  <c r="AS1631" i="36" s="1"/>
  <c r="AS1632" i="36" s="1"/>
  <c r="AS1633" i="36" s="1"/>
  <c r="AS1634" i="36" s="1"/>
  <c r="AS1635" i="36" s="1"/>
  <c r="AS1636" i="36" s="1"/>
  <c r="AS1637" i="36" s="1"/>
  <c r="AS1638" i="36" s="1"/>
  <c r="AS1639" i="36" s="1"/>
  <c r="AS1640" i="36" s="1"/>
  <c r="AS1641" i="36" s="1"/>
  <c r="AS1642" i="36" s="1"/>
  <c r="AS1643" i="36" s="1"/>
  <c r="AS1644" i="36" s="1"/>
  <c r="AS1645" i="36" s="1"/>
  <c r="AS1646" i="36" s="1"/>
  <c r="AS1647" i="36" s="1"/>
  <c r="AS1648" i="36" s="1"/>
  <c r="AS1649" i="36" s="1"/>
  <c r="AS1650" i="36" s="1"/>
  <c r="AS1651" i="36" s="1"/>
  <c r="AS1652" i="36" s="1"/>
  <c r="AS1653" i="36" s="1"/>
  <c r="AS1654" i="36" s="1"/>
  <c r="AS1655" i="36" s="1"/>
  <c r="AS1656" i="36" s="1"/>
  <c r="AS1657" i="36" s="1"/>
  <c r="AS1658" i="36" s="1"/>
  <c r="AS1659" i="36" s="1"/>
  <c r="AS1660" i="36" s="1"/>
  <c r="AS1661" i="36" s="1"/>
  <c r="AS1662" i="36" s="1"/>
  <c r="AS1663" i="36" s="1"/>
  <c r="AS1664" i="36" s="1"/>
  <c r="AS1665" i="36" s="1"/>
  <c r="AS1666" i="36" s="1"/>
  <c r="AS1667" i="36" s="1"/>
  <c r="AS1668" i="36" s="1"/>
  <c r="AS1669" i="36" s="1"/>
  <c r="AS1670" i="36" s="1"/>
  <c r="AS1671" i="36" s="1"/>
  <c r="AS1672" i="36" s="1"/>
  <c r="AS1673" i="36" s="1"/>
  <c r="AS1674" i="36" s="1"/>
  <c r="AS1675" i="36" s="1"/>
  <c r="AS1676" i="36" s="1"/>
  <c r="AS1677" i="36" s="1"/>
  <c r="AS1678" i="36" s="1"/>
  <c r="AS1679" i="36" s="1"/>
  <c r="AS1680" i="36" s="1"/>
  <c r="AS1681" i="36" s="1"/>
  <c r="AS1682" i="36" s="1"/>
  <c r="AS1683" i="36" s="1"/>
  <c r="AS1684" i="36" s="1"/>
  <c r="AS1685" i="36" s="1"/>
  <c r="AS1686" i="36" s="1"/>
  <c r="AS1687" i="36" s="1"/>
  <c r="AS1688" i="36" s="1"/>
  <c r="AS1689" i="36" s="1"/>
  <c r="AS1690" i="36" s="1"/>
  <c r="AS1691" i="36" s="1"/>
  <c r="AS1692" i="36" s="1"/>
  <c r="AR13" i="36"/>
  <c r="AR14" i="36" s="1"/>
  <c r="AR15" i="36" s="1"/>
  <c r="AR16" i="36" s="1"/>
  <c r="AR17" i="36" s="1"/>
  <c r="AR18" i="36" s="1"/>
  <c r="AR19" i="36" s="1"/>
  <c r="AR20" i="36" s="1"/>
  <c r="AR21" i="36" s="1"/>
  <c r="AR22" i="36" s="1"/>
  <c r="AR23" i="36" s="1"/>
  <c r="AR24" i="36" s="1"/>
  <c r="AR25" i="36" s="1"/>
  <c r="AR26" i="36" s="1"/>
  <c r="AR27" i="36" s="1"/>
  <c r="AR28" i="36" s="1"/>
  <c r="AR29" i="36" s="1"/>
  <c r="AR30" i="36" s="1"/>
  <c r="AR31" i="36" s="1"/>
  <c r="AR32" i="36" s="1"/>
  <c r="AR33" i="36" s="1"/>
  <c r="AR34" i="36" s="1"/>
  <c r="AR35" i="36" s="1"/>
  <c r="AR36" i="36" s="1"/>
  <c r="AR37" i="36" s="1"/>
  <c r="AR38" i="36" s="1"/>
  <c r="AR39" i="36" s="1"/>
  <c r="AR40" i="36" s="1"/>
  <c r="AR41" i="36" s="1"/>
  <c r="AR42" i="36" s="1"/>
  <c r="AR43" i="36" s="1"/>
  <c r="AR44" i="36" s="1"/>
  <c r="AR45" i="36" s="1"/>
  <c r="AR46" i="36" s="1"/>
  <c r="AR47" i="36" s="1"/>
  <c r="AR48" i="36" s="1"/>
  <c r="AR49" i="36" s="1"/>
  <c r="AR50" i="36" s="1"/>
  <c r="AR51" i="36" s="1"/>
  <c r="AR52" i="36" s="1"/>
  <c r="AR53" i="36" s="1"/>
  <c r="AR54" i="36" s="1"/>
  <c r="AR55" i="36" s="1"/>
  <c r="AR56" i="36" s="1"/>
  <c r="AR57" i="36" s="1"/>
  <c r="AR58" i="36" s="1"/>
  <c r="AR59" i="36" s="1"/>
  <c r="AR60" i="36" s="1"/>
  <c r="AR61" i="36" s="1"/>
  <c r="AR62" i="36" s="1"/>
  <c r="AR63" i="36" s="1"/>
  <c r="AR64" i="36" s="1"/>
  <c r="AR65" i="36" s="1"/>
  <c r="AR66" i="36" s="1"/>
  <c r="AR67" i="36" s="1"/>
  <c r="AR68" i="36" s="1"/>
  <c r="AR69" i="36" s="1"/>
  <c r="AR70" i="36" s="1"/>
  <c r="AR71" i="36" s="1"/>
  <c r="AR72" i="36" s="1"/>
  <c r="AR73" i="36" s="1"/>
  <c r="AR74" i="36" s="1"/>
  <c r="AR75" i="36" s="1"/>
  <c r="AR76" i="36" s="1"/>
  <c r="AR77" i="36" s="1"/>
  <c r="AR78" i="36" s="1"/>
  <c r="AR79" i="36" s="1"/>
  <c r="AR80" i="36" s="1"/>
  <c r="AR81" i="36" s="1"/>
  <c r="AR82" i="36" s="1"/>
  <c r="AR83" i="36" s="1"/>
  <c r="AR84" i="36" s="1"/>
  <c r="AR85" i="36" s="1"/>
  <c r="AR86" i="36" s="1"/>
  <c r="AR87" i="36" s="1"/>
  <c r="AR88" i="36" s="1"/>
  <c r="AR89" i="36" s="1"/>
  <c r="AR90" i="36" s="1"/>
  <c r="AR91" i="36" s="1"/>
  <c r="AR92" i="36" s="1"/>
  <c r="AR93" i="36" s="1"/>
  <c r="AR94" i="36" s="1"/>
  <c r="AR95" i="36" s="1"/>
  <c r="AR96" i="36" s="1"/>
  <c r="AR97" i="36" s="1"/>
  <c r="AR98" i="36" s="1"/>
  <c r="AR99" i="36" s="1"/>
  <c r="AR100" i="36" s="1"/>
  <c r="AR101" i="36" s="1"/>
  <c r="AR102" i="36" s="1"/>
  <c r="AR103" i="36" s="1"/>
  <c r="AR104" i="36" s="1"/>
  <c r="AR105" i="36" s="1"/>
  <c r="AR106" i="36" s="1"/>
  <c r="AR107" i="36" s="1"/>
  <c r="AR108" i="36" s="1"/>
  <c r="AR109" i="36" s="1"/>
  <c r="AR110" i="36" s="1"/>
  <c r="AR111" i="36" s="1"/>
  <c r="AR112" i="36" s="1"/>
  <c r="AR113" i="36" s="1"/>
  <c r="AR114" i="36" s="1"/>
  <c r="AR115" i="36" s="1"/>
  <c r="AR116" i="36" s="1"/>
  <c r="AR117" i="36" s="1"/>
  <c r="AR118" i="36" s="1"/>
  <c r="AR119" i="36" s="1"/>
  <c r="AR120" i="36" s="1"/>
  <c r="AR121" i="36" s="1"/>
  <c r="AR122" i="36" s="1"/>
  <c r="AR123" i="36" s="1"/>
  <c r="AR124" i="36" s="1"/>
  <c r="AR125" i="36" s="1"/>
  <c r="AR126" i="36" s="1"/>
  <c r="AR127" i="36" s="1"/>
  <c r="AR128" i="36" s="1"/>
  <c r="AR129" i="36" s="1"/>
  <c r="AR130" i="36" s="1"/>
  <c r="AR131" i="36" s="1"/>
  <c r="AR132" i="36" s="1"/>
  <c r="AR133" i="36" s="1"/>
  <c r="AR134" i="36" s="1"/>
  <c r="AR135" i="36" s="1"/>
  <c r="AR136" i="36" s="1"/>
  <c r="AR137" i="36" s="1"/>
  <c r="AR138" i="36" s="1"/>
  <c r="AR139" i="36" s="1"/>
  <c r="AR140" i="36" s="1"/>
  <c r="AR141" i="36" s="1"/>
  <c r="AR142" i="36" s="1"/>
  <c r="AR143" i="36" s="1"/>
  <c r="AR144" i="36" s="1"/>
  <c r="AR145" i="36" s="1"/>
  <c r="AR146" i="36" s="1"/>
  <c r="AR147" i="36" s="1"/>
  <c r="AR148" i="36" s="1"/>
  <c r="AR149" i="36" s="1"/>
  <c r="AR150" i="36" s="1"/>
  <c r="AR151" i="36" s="1"/>
  <c r="AR152" i="36" s="1"/>
  <c r="AR153" i="36" s="1"/>
  <c r="AR154" i="36" s="1"/>
  <c r="AR155" i="36" s="1"/>
  <c r="AR156" i="36" s="1"/>
  <c r="AR157" i="36" s="1"/>
  <c r="AR158" i="36" s="1"/>
  <c r="AR159" i="36" s="1"/>
  <c r="AR160" i="36" s="1"/>
  <c r="AR161" i="36" s="1"/>
  <c r="AR162" i="36" s="1"/>
  <c r="AR163" i="36" s="1"/>
  <c r="AR164" i="36" s="1"/>
  <c r="AR165" i="36" s="1"/>
  <c r="AR166" i="36" s="1"/>
  <c r="AR167" i="36" s="1"/>
  <c r="AR168" i="36" s="1"/>
  <c r="AR169" i="36" s="1"/>
  <c r="AR170" i="36" s="1"/>
  <c r="AR171" i="36" s="1"/>
  <c r="AR172" i="36" s="1"/>
  <c r="AR173" i="36" s="1"/>
  <c r="AR174" i="36" s="1"/>
  <c r="AR175" i="36" s="1"/>
  <c r="AR176" i="36" s="1"/>
  <c r="AR177" i="36" s="1"/>
  <c r="AR178" i="36" s="1"/>
  <c r="AR179" i="36" s="1"/>
  <c r="AR180" i="36" s="1"/>
  <c r="AR181" i="36" s="1"/>
  <c r="AR182" i="36" s="1"/>
  <c r="AR183" i="36" s="1"/>
  <c r="AR184" i="36" s="1"/>
  <c r="AR185" i="36" s="1"/>
  <c r="AR186" i="36" s="1"/>
  <c r="AR187" i="36" s="1"/>
  <c r="AR188" i="36" s="1"/>
  <c r="AR189" i="36" s="1"/>
  <c r="AR190" i="36" s="1"/>
  <c r="AR191" i="36" s="1"/>
  <c r="AR192" i="36" s="1"/>
  <c r="AR193" i="36" s="1"/>
  <c r="AR194" i="36" s="1"/>
  <c r="AR195" i="36" s="1"/>
  <c r="AR196" i="36" s="1"/>
  <c r="AR197" i="36" s="1"/>
  <c r="AR198" i="36" s="1"/>
  <c r="AR199" i="36" s="1"/>
  <c r="AR200" i="36" s="1"/>
  <c r="AR201" i="36" s="1"/>
  <c r="AR202" i="36" s="1"/>
  <c r="AR203" i="36" s="1"/>
  <c r="AR204" i="36" s="1"/>
  <c r="AR205" i="36" s="1"/>
  <c r="AR206" i="36" s="1"/>
  <c r="AR207" i="36" s="1"/>
  <c r="AR208" i="36" s="1"/>
  <c r="AR209" i="36" s="1"/>
  <c r="AR210" i="36" s="1"/>
  <c r="AR211" i="36" s="1"/>
  <c r="AR212" i="36" s="1"/>
  <c r="AR213" i="36" s="1"/>
  <c r="AR214" i="36" s="1"/>
  <c r="AR215" i="36" s="1"/>
  <c r="AR216" i="36" s="1"/>
  <c r="AR217" i="36" s="1"/>
  <c r="AR218" i="36" s="1"/>
  <c r="AR219" i="36" s="1"/>
  <c r="AR220" i="36" s="1"/>
  <c r="AR221" i="36" s="1"/>
  <c r="AR222" i="36" s="1"/>
  <c r="AR223" i="36" s="1"/>
  <c r="AR224" i="36" s="1"/>
  <c r="AR225" i="36" s="1"/>
  <c r="AR226" i="36" s="1"/>
  <c r="AR227" i="36" s="1"/>
  <c r="AR228" i="36" s="1"/>
  <c r="AR229" i="36" s="1"/>
  <c r="AR230" i="36" s="1"/>
  <c r="AR231" i="36" s="1"/>
  <c r="AR232" i="36" s="1"/>
  <c r="AR233" i="36" s="1"/>
  <c r="AR234" i="36" s="1"/>
  <c r="AR235" i="36" s="1"/>
  <c r="AR236" i="36" s="1"/>
  <c r="AR237" i="36" s="1"/>
  <c r="AR238" i="36" s="1"/>
  <c r="AR239" i="36" s="1"/>
  <c r="AR240" i="36" s="1"/>
  <c r="AR241" i="36" s="1"/>
  <c r="AR242" i="36" s="1"/>
  <c r="AR243" i="36" s="1"/>
  <c r="AR244" i="36" s="1"/>
  <c r="AR245" i="36" s="1"/>
  <c r="AR246" i="36" s="1"/>
  <c r="AR247" i="36" s="1"/>
  <c r="AR248" i="36" s="1"/>
  <c r="AR249" i="36" s="1"/>
  <c r="AR250" i="36" s="1"/>
  <c r="AR251" i="36" s="1"/>
  <c r="AR252" i="36" s="1"/>
  <c r="AR253" i="36" s="1"/>
  <c r="AR254" i="36" s="1"/>
  <c r="AR255" i="36" s="1"/>
  <c r="AR256" i="36" s="1"/>
  <c r="AR257" i="36" s="1"/>
  <c r="AR258" i="36" s="1"/>
  <c r="AR259" i="36" s="1"/>
  <c r="AR260" i="36" s="1"/>
  <c r="AR261" i="36" s="1"/>
  <c r="AR262" i="36" s="1"/>
  <c r="AR263" i="36" s="1"/>
  <c r="AR264" i="36" s="1"/>
  <c r="AR265" i="36" s="1"/>
  <c r="AR266" i="36" s="1"/>
  <c r="AR267" i="36" s="1"/>
  <c r="AR268" i="36" s="1"/>
  <c r="AR269" i="36" s="1"/>
  <c r="AR270" i="36" s="1"/>
  <c r="AR271" i="36" s="1"/>
  <c r="AR272" i="36" s="1"/>
  <c r="AR273" i="36" s="1"/>
  <c r="AR274" i="36" s="1"/>
  <c r="AR275" i="36" s="1"/>
  <c r="AR276" i="36" s="1"/>
  <c r="AR277" i="36" s="1"/>
  <c r="AR278" i="36" s="1"/>
  <c r="AR279" i="36" s="1"/>
  <c r="AR280" i="36" s="1"/>
  <c r="AR281" i="36" s="1"/>
  <c r="AR282" i="36" s="1"/>
  <c r="AR283" i="36" s="1"/>
  <c r="AR284" i="36" s="1"/>
  <c r="AR285" i="36" s="1"/>
  <c r="AR286" i="36" s="1"/>
  <c r="AR287" i="36" s="1"/>
  <c r="AR288" i="36" s="1"/>
  <c r="AR289" i="36" s="1"/>
  <c r="AR290" i="36" s="1"/>
  <c r="AR291" i="36" s="1"/>
  <c r="AR292" i="36" s="1"/>
  <c r="AR293" i="36" s="1"/>
  <c r="AR294" i="36" s="1"/>
  <c r="AR295" i="36" s="1"/>
  <c r="AR296" i="36" s="1"/>
  <c r="AR297" i="36" s="1"/>
  <c r="AR298" i="36" s="1"/>
  <c r="AR299" i="36" s="1"/>
  <c r="AR300" i="36" s="1"/>
  <c r="AR301" i="36" s="1"/>
  <c r="AR302" i="36" s="1"/>
  <c r="AR303" i="36" s="1"/>
  <c r="AR304" i="36" s="1"/>
  <c r="AR305" i="36" s="1"/>
  <c r="AR306" i="36" s="1"/>
  <c r="AR307" i="36" s="1"/>
  <c r="AR308" i="36" s="1"/>
  <c r="AR309" i="36" s="1"/>
  <c r="AR310" i="36" s="1"/>
  <c r="AR311" i="36" s="1"/>
  <c r="AR312" i="36" s="1"/>
  <c r="AR313" i="36" s="1"/>
  <c r="AR314" i="36" s="1"/>
  <c r="AR315" i="36" s="1"/>
  <c r="AR316" i="36" s="1"/>
  <c r="AR317" i="36" s="1"/>
  <c r="AR318" i="36" s="1"/>
  <c r="AR319" i="36" s="1"/>
  <c r="AR320" i="36" s="1"/>
  <c r="AR321" i="36" s="1"/>
  <c r="AR322" i="36" s="1"/>
  <c r="AR323" i="36" s="1"/>
  <c r="AR324" i="36" s="1"/>
  <c r="AR325" i="36" s="1"/>
  <c r="AR326" i="36" s="1"/>
  <c r="AR327" i="36" s="1"/>
  <c r="AR328" i="36" s="1"/>
  <c r="AR329" i="36" s="1"/>
  <c r="AR330" i="36" s="1"/>
  <c r="AR331" i="36" s="1"/>
  <c r="AR332" i="36" s="1"/>
  <c r="AR333" i="36" s="1"/>
  <c r="AR334" i="36" s="1"/>
  <c r="AR335" i="36" s="1"/>
  <c r="AR336" i="36" s="1"/>
  <c r="AR337" i="36" s="1"/>
  <c r="AR338" i="36" s="1"/>
  <c r="AR339" i="36" s="1"/>
  <c r="AR340" i="36" s="1"/>
  <c r="AR341" i="36" s="1"/>
  <c r="AR342" i="36" s="1"/>
  <c r="AR343" i="36" s="1"/>
  <c r="AR344" i="36" s="1"/>
  <c r="AR345" i="36" s="1"/>
  <c r="AR346" i="36" s="1"/>
  <c r="AR347" i="36" s="1"/>
  <c r="AR348" i="36" s="1"/>
  <c r="AR349" i="36" s="1"/>
  <c r="AR350" i="36" s="1"/>
  <c r="AR351" i="36" s="1"/>
  <c r="AR352" i="36" s="1"/>
  <c r="AR353" i="36" s="1"/>
  <c r="AR354" i="36" s="1"/>
  <c r="AR355" i="36" s="1"/>
  <c r="AR356" i="36" s="1"/>
  <c r="AR357" i="36" s="1"/>
  <c r="AR358" i="36" s="1"/>
  <c r="AR359" i="36" s="1"/>
  <c r="AR360" i="36" s="1"/>
  <c r="AR361" i="36" s="1"/>
  <c r="AR362" i="36" s="1"/>
  <c r="AR363" i="36" s="1"/>
  <c r="AR364" i="36" s="1"/>
  <c r="AR365" i="36" s="1"/>
  <c r="AR366" i="36" s="1"/>
  <c r="AR367" i="36" s="1"/>
  <c r="AR368" i="36" s="1"/>
  <c r="AR369" i="36" s="1"/>
  <c r="AR370" i="36" s="1"/>
  <c r="AR371" i="36" s="1"/>
  <c r="AR372" i="36" s="1"/>
  <c r="AR373" i="36" s="1"/>
  <c r="AR374" i="36" s="1"/>
  <c r="AR375" i="36" s="1"/>
  <c r="AR376" i="36" s="1"/>
  <c r="AR377" i="36" s="1"/>
  <c r="AR378" i="36" s="1"/>
  <c r="AR379" i="36" s="1"/>
  <c r="AR380" i="36" s="1"/>
  <c r="AR381" i="36" s="1"/>
  <c r="AR382" i="36" s="1"/>
  <c r="AR383" i="36" s="1"/>
  <c r="AR384" i="36" s="1"/>
  <c r="AR385" i="36" s="1"/>
  <c r="AR386" i="36" s="1"/>
  <c r="AR387" i="36" s="1"/>
  <c r="AR388" i="36" s="1"/>
  <c r="AR389" i="36" s="1"/>
  <c r="AR390" i="36" s="1"/>
  <c r="AR391" i="36" s="1"/>
  <c r="AR392" i="36" s="1"/>
  <c r="AR393" i="36" s="1"/>
  <c r="AR394" i="36" s="1"/>
  <c r="AR395" i="36" s="1"/>
  <c r="AR396" i="36" s="1"/>
  <c r="AR397" i="36" s="1"/>
  <c r="AR398" i="36" s="1"/>
  <c r="AR399" i="36" s="1"/>
  <c r="AR400" i="36" s="1"/>
  <c r="AR401" i="36" s="1"/>
  <c r="AR402" i="36" s="1"/>
  <c r="AR403" i="36" s="1"/>
  <c r="AR404" i="36" s="1"/>
  <c r="AR405" i="36" s="1"/>
  <c r="AR406" i="36" s="1"/>
  <c r="AR407" i="36" s="1"/>
  <c r="AR408" i="36" s="1"/>
  <c r="AR409" i="36" s="1"/>
  <c r="AR410" i="36" s="1"/>
  <c r="AR411" i="36" s="1"/>
  <c r="AR412" i="36" s="1"/>
  <c r="AR413" i="36" s="1"/>
  <c r="AR414" i="36" s="1"/>
  <c r="AR415" i="36" s="1"/>
  <c r="AR416" i="36" s="1"/>
  <c r="AR417" i="36" s="1"/>
  <c r="AR418" i="36" s="1"/>
  <c r="AR419" i="36" s="1"/>
  <c r="AR420" i="36" s="1"/>
  <c r="AR421" i="36" s="1"/>
  <c r="AR422" i="36" s="1"/>
  <c r="AR423" i="36" s="1"/>
  <c r="AR424" i="36" s="1"/>
  <c r="AR425" i="36" s="1"/>
  <c r="AR426" i="36" s="1"/>
  <c r="AR427" i="36" s="1"/>
  <c r="AR428" i="36" s="1"/>
  <c r="AR429" i="36" s="1"/>
  <c r="AR430" i="36" s="1"/>
  <c r="AR431" i="36" s="1"/>
  <c r="AR432" i="36" s="1"/>
  <c r="AR433" i="36" s="1"/>
  <c r="AR434" i="36" s="1"/>
  <c r="AR435" i="36" s="1"/>
  <c r="AR436" i="36" s="1"/>
  <c r="AR437" i="36" s="1"/>
  <c r="AR438" i="36" s="1"/>
  <c r="AR439" i="36" s="1"/>
  <c r="AR440" i="36" s="1"/>
  <c r="AR441" i="36" s="1"/>
  <c r="AR442" i="36" s="1"/>
  <c r="AR443" i="36" s="1"/>
  <c r="AR444" i="36" s="1"/>
  <c r="AR445" i="36" s="1"/>
  <c r="AR446" i="36" s="1"/>
  <c r="AR447" i="36" s="1"/>
  <c r="AR448" i="36" s="1"/>
  <c r="AR449" i="36" s="1"/>
  <c r="AR450" i="36" s="1"/>
  <c r="AR451" i="36" s="1"/>
  <c r="AR452" i="36" s="1"/>
  <c r="AR453" i="36" s="1"/>
  <c r="AR454" i="36" s="1"/>
  <c r="AR455" i="36" s="1"/>
  <c r="AR456" i="36" s="1"/>
  <c r="AR457" i="36" s="1"/>
  <c r="AR458" i="36" s="1"/>
  <c r="AR459" i="36" s="1"/>
  <c r="AR460" i="36" s="1"/>
  <c r="AR461" i="36" s="1"/>
  <c r="AR462" i="36" s="1"/>
  <c r="AR463" i="36" s="1"/>
  <c r="AR464" i="36" s="1"/>
  <c r="AR465" i="36" s="1"/>
  <c r="AR466" i="36" s="1"/>
  <c r="AR467" i="36" s="1"/>
  <c r="AR468" i="36" s="1"/>
  <c r="AR469" i="36" s="1"/>
  <c r="AR470" i="36" s="1"/>
  <c r="AR471" i="36" s="1"/>
  <c r="AR472" i="36" s="1"/>
  <c r="AR473" i="36" s="1"/>
  <c r="AR474" i="36" s="1"/>
  <c r="AR475" i="36" s="1"/>
  <c r="AR476" i="36" s="1"/>
  <c r="AR477" i="36" s="1"/>
  <c r="AR478" i="36" s="1"/>
  <c r="AR479" i="36" s="1"/>
  <c r="AR480" i="36" s="1"/>
  <c r="AR481" i="36" s="1"/>
  <c r="AR482" i="36" s="1"/>
  <c r="AR483" i="36" s="1"/>
  <c r="AR484" i="36" s="1"/>
  <c r="AR485" i="36" s="1"/>
  <c r="AR486" i="36" s="1"/>
  <c r="AR487" i="36" s="1"/>
  <c r="AR488" i="36" s="1"/>
  <c r="AR489" i="36" s="1"/>
  <c r="AR490" i="36" s="1"/>
  <c r="AR491" i="36" s="1"/>
  <c r="AR492" i="36" s="1"/>
  <c r="AR493" i="36" s="1"/>
  <c r="AR494" i="36" s="1"/>
  <c r="AR495" i="36" s="1"/>
  <c r="AR496" i="36" s="1"/>
  <c r="AR497" i="36" s="1"/>
  <c r="AR498" i="36" s="1"/>
  <c r="AR499" i="36" s="1"/>
  <c r="AR500" i="36" s="1"/>
  <c r="AR501" i="36" s="1"/>
  <c r="AR502" i="36" s="1"/>
  <c r="AR503" i="36" s="1"/>
  <c r="AR504" i="36" s="1"/>
  <c r="AR505" i="36" s="1"/>
  <c r="AR506" i="36" s="1"/>
  <c r="AR507" i="36" s="1"/>
  <c r="AR508" i="36" s="1"/>
  <c r="AR509" i="36" s="1"/>
  <c r="AR510" i="36" s="1"/>
  <c r="AR511" i="36" s="1"/>
  <c r="AR512" i="36" s="1"/>
  <c r="AR513" i="36" s="1"/>
  <c r="AR514" i="36" s="1"/>
  <c r="AR515" i="36" s="1"/>
  <c r="AR516" i="36" s="1"/>
  <c r="AR517" i="36" s="1"/>
  <c r="AR518" i="36" s="1"/>
  <c r="AR519" i="36" s="1"/>
  <c r="AR520" i="36" s="1"/>
  <c r="AR521" i="36" s="1"/>
  <c r="AR522" i="36" s="1"/>
  <c r="AR523" i="36" s="1"/>
  <c r="AR524" i="36" s="1"/>
  <c r="AR525" i="36" s="1"/>
  <c r="AR526" i="36" s="1"/>
  <c r="AR527" i="36" s="1"/>
  <c r="AR528" i="36" s="1"/>
  <c r="AR529" i="36" s="1"/>
  <c r="AR530" i="36" s="1"/>
  <c r="AR531" i="36" s="1"/>
  <c r="AR532" i="36" s="1"/>
  <c r="AR533" i="36" s="1"/>
  <c r="AR534" i="36" s="1"/>
  <c r="AR535" i="36" s="1"/>
  <c r="AR536" i="36" s="1"/>
  <c r="AR537" i="36" s="1"/>
  <c r="AR538" i="36" s="1"/>
  <c r="AR539" i="36" s="1"/>
  <c r="AR540" i="36" s="1"/>
  <c r="AR541" i="36" s="1"/>
  <c r="AR542" i="36" s="1"/>
  <c r="AR543" i="36" s="1"/>
  <c r="AR544" i="36" s="1"/>
  <c r="AR545" i="36" s="1"/>
  <c r="AR546" i="36" s="1"/>
  <c r="AR547" i="36" s="1"/>
  <c r="AR548" i="36" s="1"/>
  <c r="AR549" i="36" s="1"/>
  <c r="AR550" i="36" s="1"/>
  <c r="AR551" i="36" s="1"/>
  <c r="AR552" i="36" s="1"/>
  <c r="AR553" i="36" s="1"/>
  <c r="AR554" i="36" s="1"/>
  <c r="AR555" i="36" s="1"/>
  <c r="AR556" i="36" s="1"/>
  <c r="AR557" i="36" s="1"/>
  <c r="AR558" i="36" s="1"/>
  <c r="AR559" i="36" s="1"/>
  <c r="AR560" i="36" s="1"/>
  <c r="AR561" i="36" s="1"/>
  <c r="AR562" i="36" s="1"/>
  <c r="AR563" i="36" s="1"/>
  <c r="AR564" i="36" s="1"/>
  <c r="AR565" i="36" s="1"/>
  <c r="AR566" i="36" s="1"/>
  <c r="AR567" i="36" s="1"/>
  <c r="AR568" i="36" s="1"/>
  <c r="AR569" i="36" s="1"/>
  <c r="AR570" i="36" s="1"/>
  <c r="AR571" i="36" s="1"/>
  <c r="AR572" i="36" s="1"/>
  <c r="AR573" i="36" s="1"/>
  <c r="AR574" i="36" s="1"/>
  <c r="AR575" i="36" s="1"/>
  <c r="AR576" i="36" s="1"/>
  <c r="AR577" i="36" s="1"/>
  <c r="AR578" i="36" s="1"/>
  <c r="AR579" i="36" s="1"/>
  <c r="AR580" i="36" s="1"/>
  <c r="AR581" i="36" s="1"/>
  <c r="AR582" i="36" s="1"/>
  <c r="AR583" i="36" s="1"/>
  <c r="AR584" i="36" s="1"/>
  <c r="AR585" i="36" s="1"/>
  <c r="AR586" i="36" s="1"/>
  <c r="AR587" i="36" s="1"/>
  <c r="AR588" i="36" s="1"/>
  <c r="AR589" i="36" s="1"/>
  <c r="AR590" i="36" s="1"/>
  <c r="AR591" i="36" s="1"/>
  <c r="AR592" i="36" s="1"/>
  <c r="AR593" i="36" s="1"/>
  <c r="AR594" i="36" s="1"/>
  <c r="AR595" i="36" s="1"/>
  <c r="AR596" i="36" s="1"/>
  <c r="AR597" i="36" s="1"/>
  <c r="AR598" i="36" s="1"/>
  <c r="AR599" i="36" s="1"/>
  <c r="AR600" i="36" s="1"/>
  <c r="AR601" i="36" s="1"/>
  <c r="AR602" i="36" s="1"/>
  <c r="AR603" i="36" s="1"/>
  <c r="AR604" i="36" s="1"/>
  <c r="AR605" i="36" s="1"/>
  <c r="AR606" i="36" s="1"/>
  <c r="AR607" i="36" s="1"/>
  <c r="AR608" i="36" s="1"/>
  <c r="AR609" i="36" s="1"/>
  <c r="AR610" i="36" s="1"/>
  <c r="AR611" i="36" s="1"/>
  <c r="AR612" i="36" s="1"/>
  <c r="AR613" i="36" s="1"/>
  <c r="AR614" i="36" s="1"/>
  <c r="AR615" i="36" s="1"/>
  <c r="AR616" i="36" s="1"/>
  <c r="AR617" i="36" s="1"/>
  <c r="AR618" i="36" s="1"/>
  <c r="AR619" i="36" s="1"/>
  <c r="AR620" i="36" s="1"/>
  <c r="AR621" i="36" s="1"/>
  <c r="AR622" i="36" s="1"/>
  <c r="AR623" i="36" s="1"/>
  <c r="AR624" i="36" s="1"/>
  <c r="AR625" i="36" s="1"/>
  <c r="AR626" i="36" s="1"/>
  <c r="AR627" i="36" s="1"/>
  <c r="AR628" i="36" s="1"/>
  <c r="AR629" i="36" s="1"/>
  <c r="AR630" i="36" s="1"/>
  <c r="AR631" i="36" s="1"/>
  <c r="AR632" i="36" s="1"/>
  <c r="AR633" i="36" s="1"/>
  <c r="AR634" i="36" s="1"/>
  <c r="AR635" i="36" s="1"/>
  <c r="AR636" i="36" s="1"/>
  <c r="AR637" i="36" s="1"/>
  <c r="AR638" i="36" s="1"/>
  <c r="AR639" i="36" s="1"/>
  <c r="AR640" i="36" s="1"/>
  <c r="AR641" i="36" s="1"/>
  <c r="AR642" i="36" s="1"/>
  <c r="AR643" i="36" s="1"/>
  <c r="AR644" i="36" s="1"/>
  <c r="AR645" i="36" s="1"/>
  <c r="AR646" i="36" s="1"/>
  <c r="AR647" i="36" s="1"/>
  <c r="AR648" i="36" s="1"/>
  <c r="AR649" i="36" s="1"/>
  <c r="AR650" i="36" s="1"/>
  <c r="AR651" i="36" s="1"/>
  <c r="AR652" i="36" s="1"/>
  <c r="AR653" i="36" s="1"/>
  <c r="AR654" i="36" s="1"/>
  <c r="AR655" i="36" s="1"/>
  <c r="AR656" i="36" s="1"/>
  <c r="AR657" i="36" s="1"/>
  <c r="AR658" i="36" s="1"/>
  <c r="AR659" i="36" s="1"/>
  <c r="AR660" i="36" s="1"/>
  <c r="AR661" i="36" s="1"/>
  <c r="AR662" i="36" s="1"/>
  <c r="AR663" i="36" s="1"/>
  <c r="AR664" i="36" s="1"/>
  <c r="AR665" i="36" s="1"/>
  <c r="AR666" i="36" s="1"/>
  <c r="AR667" i="36" s="1"/>
  <c r="AR668" i="36" s="1"/>
  <c r="AR669" i="36" s="1"/>
  <c r="AR670" i="36" s="1"/>
  <c r="AR671" i="36" s="1"/>
  <c r="AR672" i="36" s="1"/>
  <c r="AR673" i="36" s="1"/>
  <c r="AR674" i="36" s="1"/>
  <c r="AR675" i="36" s="1"/>
  <c r="AR676" i="36" s="1"/>
  <c r="AR677" i="36" s="1"/>
  <c r="AR678" i="36" s="1"/>
  <c r="AR679" i="36" s="1"/>
  <c r="AR680" i="36" s="1"/>
  <c r="AR681" i="36" s="1"/>
  <c r="AR682" i="36" s="1"/>
  <c r="AR683" i="36" s="1"/>
  <c r="AR684" i="36" s="1"/>
  <c r="AR685" i="36" s="1"/>
  <c r="AR686" i="36" s="1"/>
  <c r="AR687" i="36" s="1"/>
  <c r="AR688" i="36" s="1"/>
  <c r="AR689" i="36" s="1"/>
  <c r="AR690" i="36" s="1"/>
  <c r="AR691" i="36" s="1"/>
  <c r="AR692" i="36" s="1"/>
  <c r="AR693" i="36" s="1"/>
  <c r="AR694" i="36" s="1"/>
  <c r="AR695" i="36" s="1"/>
  <c r="AR696" i="36" s="1"/>
  <c r="AR697" i="36" s="1"/>
  <c r="AR698" i="36" s="1"/>
  <c r="AR699" i="36" s="1"/>
  <c r="AR700" i="36" s="1"/>
  <c r="AR701" i="36" s="1"/>
  <c r="AR702" i="36" s="1"/>
  <c r="AR703" i="36" s="1"/>
  <c r="AR704" i="36" s="1"/>
  <c r="AR705" i="36" s="1"/>
  <c r="AR706" i="36" s="1"/>
  <c r="AR707" i="36" s="1"/>
  <c r="AR708" i="36" s="1"/>
  <c r="AR709" i="36" s="1"/>
  <c r="AR710" i="36" s="1"/>
  <c r="AR711" i="36" s="1"/>
  <c r="AR712" i="36" s="1"/>
  <c r="AR713" i="36" s="1"/>
  <c r="AR714" i="36" s="1"/>
  <c r="AR715" i="36" s="1"/>
  <c r="AR716" i="36" s="1"/>
  <c r="AR717" i="36" s="1"/>
  <c r="AR718" i="36" s="1"/>
  <c r="AR719" i="36" s="1"/>
  <c r="AR720" i="36" s="1"/>
  <c r="AR721" i="36" s="1"/>
  <c r="AR722" i="36" s="1"/>
  <c r="AR723" i="36" s="1"/>
  <c r="AR724" i="36" s="1"/>
  <c r="AR725" i="36" s="1"/>
  <c r="AR726" i="36" s="1"/>
  <c r="AR727" i="36" s="1"/>
  <c r="AR728" i="36" s="1"/>
  <c r="AR729" i="36" s="1"/>
  <c r="AR730" i="36" s="1"/>
  <c r="AR731" i="36" s="1"/>
  <c r="AR732" i="36" s="1"/>
  <c r="AR733" i="36" s="1"/>
  <c r="AR734" i="36" s="1"/>
  <c r="AR735" i="36" s="1"/>
  <c r="AR736" i="36" s="1"/>
  <c r="AR737" i="36" s="1"/>
  <c r="AR738" i="36" s="1"/>
  <c r="AR739" i="36" s="1"/>
  <c r="AR740" i="36" s="1"/>
  <c r="AR741" i="36" s="1"/>
  <c r="AR742" i="36" s="1"/>
  <c r="AR743" i="36" s="1"/>
  <c r="AR744" i="36" s="1"/>
  <c r="AR745" i="36" s="1"/>
  <c r="AR746" i="36" s="1"/>
  <c r="AR747" i="36" s="1"/>
  <c r="AR748" i="36" s="1"/>
  <c r="AR749" i="36" s="1"/>
  <c r="AR750" i="36" s="1"/>
  <c r="AR751" i="36" s="1"/>
  <c r="AR752" i="36" s="1"/>
  <c r="AR753" i="36" s="1"/>
  <c r="AR754" i="36" s="1"/>
  <c r="AR755" i="36" s="1"/>
  <c r="AR756" i="36" s="1"/>
  <c r="AR757" i="36" s="1"/>
  <c r="AR758" i="36" s="1"/>
  <c r="AR759" i="36" s="1"/>
  <c r="AR760" i="36" s="1"/>
  <c r="AR761" i="36" s="1"/>
  <c r="AR762" i="36" s="1"/>
  <c r="AR763" i="36" s="1"/>
  <c r="AR764" i="36" s="1"/>
  <c r="AR765" i="36" s="1"/>
  <c r="AR766" i="36" s="1"/>
  <c r="AR767" i="36" s="1"/>
  <c r="AR768" i="36" s="1"/>
  <c r="AR769" i="36" s="1"/>
  <c r="AR770" i="36" s="1"/>
  <c r="AR771" i="36" s="1"/>
  <c r="AR772" i="36" s="1"/>
  <c r="AR773" i="36" s="1"/>
  <c r="AR774" i="36" s="1"/>
  <c r="AR775" i="36" s="1"/>
  <c r="AR776" i="36" s="1"/>
  <c r="AR777" i="36" s="1"/>
  <c r="AR778" i="36" s="1"/>
  <c r="AR779" i="36" s="1"/>
  <c r="AR780" i="36" s="1"/>
  <c r="AR781" i="36" s="1"/>
  <c r="AR782" i="36" s="1"/>
  <c r="AR783" i="36" s="1"/>
  <c r="AR784" i="36" s="1"/>
  <c r="AR785" i="36" s="1"/>
  <c r="AR786" i="36" s="1"/>
  <c r="AR787" i="36" s="1"/>
  <c r="AR788" i="36" s="1"/>
  <c r="AR789" i="36" s="1"/>
  <c r="AR790" i="36" s="1"/>
  <c r="AR791" i="36" s="1"/>
  <c r="AR792" i="36" s="1"/>
  <c r="AR793" i="36" s="1"/>
  <c r="AR794" i="36" s="1"/>
  <c r="AR795" i="36" s="1"/>
  <c r="AR796" i="36" s="1"/>
  <c r="AR797" i="36" s="1"/>
  <c r="AR798" i="36" s="1"/>
  <c r="AR799" i="36" s="1"/>
  <c r="AR800" i="36" s="1"/>
  <c r="AR801" i="36" s="1"/>
  <c r="AR802" i="36" s="1"/>
  <c r="AR803" i="36" s="1"/>
  <c r="AR804" i="36" s="1"/>
  <c r="AR805" i="36" s="1"/>
  <c r="AR806" i="36" s="1"/>
  <c r="AR807" i="36" s="1"/>
  <c r="AR808" i="36" s="1"/>
  <c r="AR809" i="36" s="1"/>
  <c r="AR810" i="36" s="1"/>
  <c r="AR811" i="36" s="1"/>
  <c r="AR812" i="36" s="1"/>
  <c r="AR813" i="36" s="1"/>
  <c r="AR814" i="36" s="1"/>
  <c r="AR815" i="36" s="1"/>
  <c r="AR816" i="36" s="1"/>
  <c r="AR817" i="36" s="1"/>
  <c r="AR818" i="36" s="1"/>
  <c r="AR819" i="36" s="1"/>
  <c r="AR820" i="36" s="1"/>
  <c r="AR821" i="36" s="1"/>
  <c r="AR822" i="36" s="1"/>
  <c r="AR823" i="36" s="1"/>
  <c r="AR824" i="36" s="1"/>
  <c r="AR825" i="36" s="1"/>
  <c r="AR826" i="36" s="1"/>
  <c r="AR827" i="36" s="1"/>
  <c r="AR828" i="36" s="1"/>
  <c r="AR829" i="36" s="1"/>
  <c r="AR830" i="36" s="1"/>
  <c r="AR831" i="36" s="1"/>
  <c r="AR832" i="36" s="1"/>
  <c r="AR833" i="36" s="1"/>
  <c r="AR834" i="36" s="1"/>
  <c r="AR835" i="36" s="1"/>
  <c r="AR836" i="36" s="1"/>
  <c r="AR837" i="36" s="1"/>
  <c r="AR838" i="36" s="1"/>
  <c r="AR839" i="36" s="1"/>
  <c r="AR840" i="36" s="1"/>
  <c r="AR841" i="36" s="1"/>
  <c r="AR842" i="36" s="1"/>
  <c r="AR843" i="36" s="1"/>
  <c r="AR844" i="36" s="1"/>
  <c r="AR845" i="36" s="1"/>
  <c r="AR846" i="36" s="1"/>
  <c r="AR847" i="36" s="1"/>
  <c r="AR848" i="36" s="1"/>
  <c r="AR849" i="36" s="1"/>
  <c r="AR850" i="36" s="1"/>
  <c r="AR851" i="36" s="1"/>
  <c r="AR852" i="36" s="1"/>
  <c r="AR853" i="36" s="1"/>
  <c r="AR854" i="36" s="1"/>
  <c r="AR855" i="36" s="1"/>
  <c r="AR856" i="36" s="1"/>
  <c r="AR857" i="36" s="1"/>
  <c r="AR858" i="36" s="1"/>
  <c r="AR859" i="36" s="1"/>
  <c r="AR860" i="36" s="1"/>
  <c r="AR861" i="36" s="1"/>
  <c r="AR862" i="36" s="1"/>
  <c r="AR863" i="36" s="1"/>
  <c r="AR864" i="36" s="1"/>
  <c r="AR865" i="36" s="1"/>
  <c r="AR866" i="36" s="1"/>
  <c r="AR867" i="36" s="1"/>
  <c r="AR868" i="36" s="1"/>
  <c r="AR869" i="36" s="1"/>
  <c r="AR870" i="36" s="1"/>
  <c r="AR871" i="36" s="1"/>
  <c r="AR872" i="36" s="1"/>
  <c r="AR873" i="36" s="1"/>
  <c r="AR874" i="36" s="1"/>
  <c r="AR875" i="36" s="1"/>
  <c r="AR876" i="36" s="1"/>
  <c r="AR877" i="36" s="1"/>
  <c r="AR878" i="36" s="1"/>
  <c r="AR879" i="36" s="1"/>
  <c r="AR880" i="36" s="1"/>
  <c r="AR881" i="36" s="1"/>
  <c r="AR882" i="36" s="1"/>
  <c r="AR883" i="36" s="1"/>
  <c r="AR884" i="36" s="1"/>
  <c r="AR885" i="36" s="1"/>
  <c r="AR886" i="36" s="1"/>
  <c r="AR887" i="36" s="1"/>
  <c r="AR888" i="36" s="1"/>
  <c r="AR889" i="36" s="1"/>
  <c r="AR890" i="36" s="1"/>
  <c r="AR891" i="36" s="1"/>
  <c r="AR892" i="36" s="1"/>
  <c r="AR893" i="36" s="1"/>
  <c r="AR894" i="36" s="1"/>
  <c r="AR895" i="36" s="1"/>
  <c r="AR896" i="36" s="1"/>
  <c r="AR897" i="36" s="1"/>
  <c r="AR898" i="36" s="1"/>
  <c r="AR899" i="36" s="1"/>
  <c r="AR900" i="36" s="1"/>
  <c r="AR901" i="36" s="1"/>
  <c r="AR902" i="36" s="1"/>
  <c r="AR903" i="36" s="1"/>
  <c r="AR904" i="36" s="1"/>
  <c r="AR905" i="36" s="1"/>
  <c r="AR906" i="36" s="1"/>
  <c r="AR907" i="36" s="1"/>
  <c r="AR908" i="36" s="1"/>
  <c r="AR909" i="36" s="1"/>
  <c r="AR910" i="36" s="1"/>
  <c r="AR911" i="36" s="1"/>
  <c r="AR912" i="36" s="1"/>
  <c r="AR913" i="36" s="1"/>
  <c r="AR914" i="36" s="1"/>
  <c r="AR915" i="36" s="1"/>
  <c r="AR916" i="36" s="1"/>
  <c r="AR917" i="36" s="1"/>
  <c r="AR918" i="36" s="1"/>
  <c r="AR919" i="36" s="1"/>
  <c r="AR920" i="36" s="1"/>
  <c r="AR921" i="36" s="1"/>
  <c r="AR922" i="36" s="1"/>
  <c r="AR923" i="36" s="1"/>
  <c r="AR924" i="36" s="1"/>
  <c r="AR925" i="36" s="1"/>
  <c r="AR926" i="36" s="1"/>
  <c r="AR927" i="36" s="1"/>
  <c r="AR928" i="36" s="1"/>
  <c r="AR929" i="36" s="1"/>
  <c r="AR930" i="36" s="1"/>
  <c r="AR931" i="36" s="1"/>
  <c r="AR932" i="36" s="1"/>
  <c r="AR933" i="36" s="1"/>
  <c r="AR934" i="36" s="1"/>
  <c r="AR935" i="36" s="1"/>
  <c r="AR936" i="36" s="1"/>
  <c r="AR937" i="36" s="1"/>
  <c r="AR938" i="36" s="1"/>
  <c r="AR939" i="36" s="1"/>
  <c r="AR940" i="36" s="1"/>
  <c r="AR941" i="36" s="1"/>
  <c r="AR942" i="36" s="1"/>
  <c r="AR943" i="36" s="1"/>
  <c r="AR944" i="36" s="1"/>
  <c r="AR945" i="36" s="1"/>
  <c r="AR946" i="36" s="1"/>
  <c r="AR947" i="36" s="1"/>
  <c r="AR948" i="36" s="1"/>
  <c r="AR949" i="36" s="1"/>
  <c r="AR950" i="36" s="1"/>
  <c r="AR951" i="36" s="1"/>
  <c r="AR952" i="36" s="1"/>
  <c r="AR953" i="36" s="1"/>
  <c r="AR954" i="36" s="1"/>
  <c r="AR955" i="36" s="1"/>
  <c r="AR956" i="36" s="1"/>
  <c r="AR957" i="36" s="1"/>
  <c r="AR958" i="36" s="1"/>
  <c r="AR959" i="36" s="1"/>
  <c r="AR960" i="36" s="1"/>
  <c r="AR961" i="36" s="1"/>
  <c r="AR962" i="36" s="1"/>
  <c r="AR963" i="36" s="1"/>
  <c r="AR964" i="36" s="1"/>
  <c r="AR965" i="36" s="1"/>
  <c r="AR966" i="36" s="1"/>
  <c r="AR967" i="36" s="1"/>
  <c r="AR968" i="36" s="1"/>
  <c r="AR969" i="36" s="1"/>
  <c r="AR970" i="36" s="1"/>
  <c r="AR971" i="36" s="1"/>
  <c r="AR972" i="36" s="1"/>
  <c r="AR973" i="36" s="1"/>
  <c r="AR974" i="36" s="1"/>
  <c r="AR975" i="36" s="1"/>
  <c r="AR976" i="36" s="1"/>
  <c r="AR977" i="36" s="1"/>
  <c r="AR978" i="36" s="1"/>
  <c r="AR979" i="36" s="1"/>
  <c r="AR980" i="36" s="1"/>
  <c r="AR981" i="36" s="1"/>
  <c r="AR982" i="36" s="1"/>
  <c r="AR983" i="36" s="1"/>
  <c r="AR984" i="36" s="1"/>
  <c r="AR985" i="36" s="1"/>
  <c r="AR986" i="36" s="1"/>
  <c r="AR987" i="36" s="1"/>
  <c r="AR988" i="36" s="1"/>
  <c r="AR989" i="36" s="1"/>
  <c r="AR990" i="36" s="1"/>
  <c r="AR991" i="36" s="1"/>
  <c r="AR992" i="36" s="1"/>
  <c r="AR993" i="36" s="1"/>
  <c r="AR994" i="36" s="1"/>
  <c r="AR995" i="36" s="1"/>
  <c r="AR996" i="36" s="1"/>
  <c r="AR997" i="36" s="1"/>
  <c r="AR998" i="36" s="1"/>
  <c r="AR999" i="36" s="1"/>
  <c r="AR1000" i="36" s="1"/>
  <c r="AR1001" i="36" s="1"/>
  <c r="AR1002" i="36" s="1"/>
  <c r="AR1003" i="36" s="1"/>
  <c r="AR1004" i="36" s="1"/>
  <c r="AR1005" i="36" s="1"/>
  <c r="AR1006" i="36" s="1"/>
  <c r="AR1007" i="36" s="1"/>
  <c r="AR1008" i="36" s="1"/>
  <c r="AR1009" i="36" s="1"/>
  <c r="AR1010" i="36" s="1"/>
  <c r="AR1011" i="36" s="1"/>
  <c r="AR1012" i="36" s="1"/>
  <c r="AR1013" i="36" s="1"/>
  <c r="AR1014" i="36" s="1"/>
  <c r="AR1015" i="36" s="1"/>
  <c r="AR1016" i="36" s="1"/>
  <c r="AR1017" i="36" s="1"/>
  <c r="AR1018" i="36" s="1"/>
  <c r="AR1019" i="36" s="1"/>
  <c r="AR1020" i="36" s="1"/>
  <c r="AR1021" i="36" s="1"/>
  <c r="AR1022" i="36" s="1"/>
  <c r="AR1023" i="36" s="1"/>
  <c r="AR1024" i="36" s="1"/>
  <c r="AR1025" i="36" s="1"/>
  <c r="AR1026" i="36" s="1"/>
  <c r="AR1027" i="36" s="1"/>
  <c r="AR1028" i="36" s="1"/>
  <c r="AR1029" i="36" s="1"/>
  <c r="AR1030" i="36" s="1"/>
  <c r="AR1031" i="36" s="1"/>
  <c r="AR1032" i="36" s="1"/>
  <c r="AR1033" i="36" s="1"/>
  <c r="AR1034" i="36" s="1"/>
  <c r="AR1035" i="36" s="1"/>
  <c r="AR1036" i="36" s="1"/>
  <c r="AR1037" i="36" s="1"/>
  <c r="AR1038" i="36" s="1"/>
  <c r="AR1039" i="36" s="1"/>
  <c r="AR1040" i="36" s="1"/>
  <c r="AR1041" i="36" s="1"/>
  <c r="AR1042" i="36" s="1"/>
  <c r="AR1043" i="36" s="1"/>
  <c r="AR1044" i="36" s="1"/>
  <c r="AR1045" i="36" s="1"/>
  <c r="AR1046" i="36" s="1"/>
  <c r="AR1047" i="36" s="1"/>
  <c r="AR1048" i="36" s="1"/>
  <c r="AR1049" i="36" s="1"/>
  <c r="AR1050" i="36" s="1"/>
  <c r="AR1051" i="36" s="1"/>
  <c r="AR1052" i="36" s="1"/>
  <c r="AR1053" i="36" s="1"/>
  <c r="AR1054" i="36" s="1"/>
  <c r="AR1055" i="36" s="1"/>
  <c r="AR1056" i="36" s="1"/>
  <c r="AR1057" i="36" s="1"/>
  <c r="AR1058" i="36" s="1"/>
  <c r="AR1059" i="36" s="1"/>
  <c r="AR1060" i="36" s="1"/>
  <c r="AR1061" i="36" s="1"/>
  <c r="AR1062" i="36" s="1"/>
  <c r="AR1063" i="36" s="1"/>
  <c r="AR1064" i="36" s="1"/>
  <c r="AR1065" i="36" s="1"/>
  <c r="AR1066" i="36" s="1"/>
  <c r="AR1067" i="36" s="1"/>
  <c r="AR1068" i="36" s="1"/>
  <c r="AR1069" i="36" s="1"/>
  <c r="AR1070" i="36" s="1"/>
  <c r="AR1071" i="36" s="1"/>
  <c r="AR1072" i="36" s="1"/>
  <c r="AR1073" i="36" s="1"/>
  <c r="AR1074" i="36" s="1"/>
  <c r="AR1075" i="36" s="1"/>
  <c r="AR1076" i="36" s="1"/>
  <c r="AR1077" i="36" s="1"/>
  <c r="AR1078" i="36" s="1"/>
  <c r="AR1079" i="36" s="1"/>
  <c r="AR1080" i="36" s="1"/>
  <c r="AR1081" i="36" s="1"/>
  <c r="AR1082" i="36" s="1"/>
  <c r="AR1083" i="36" s="1"/>
  <c r="AR1084" i="36" s="1"/>
  <c r="AR1085" i="36" s="1"/>
  <c r="AR1086" i="36" s="1"/>
  <c r="AR1087" i="36" s="1"/>
  <c r="AR1088" i="36" s="1"/>
  <c r="AR1089" i="36" s="1"/>
  <c r="AR1090" i="36" s="1"/>
  <c r="AR1091" i="36" s="1"/>
  <c r="AR1092" i="36" s="1"/>
  <c r="AR1093" i="36" s="1"/>
  <c r="AR1094" i="36" s="1"/>
  <c r="AR1095" i="36" s="1"/>
  <c r="AR1096" i="36" s="1"/>
  <c r="AR1097" i="36" s="1"/>
  <c r="AR1098" i="36" s="1"/>
  <c r="AR1099" i="36" s="1"/>
  <c r="AR1100" i="36" s="1"/>
  <c r="AR1101" i="36" s="1"/>
  <c r="AR1102" i="36" s="1"/>
  <c r="AR1103" i="36" s="1"/>
  <c r="AR1104" i="36" s="1"/>
  <c r="AR1105" i="36" s="1"/>
  <c r="AR1106" i="36" s="1"/>
  <c r="AR1107" i="36" s="1"/>
  <c r="AR1108" i="36" s="1"/>
  <c r="AR1109" i="36" s="1"/>
  <c r="AR1110" i="36" s="1"/>
  <c r="AR1111" i="36" s="1"/>
  <c r="AR1112" i="36" s="1"/>
  <c r="AR1113" i="36" s="1"/>
  <c r="AR1114" i="36" s="1"/>
  <c r="AR1115" i="36" s="1"/>
  <c r="AR1116" i="36" s="1"/>
  <c r="AR1117" i="36" s="1"/>
  <c r="AR1118" i="36" s="1"/>
  <c r="AR1119" i="36" s="1"/>
  <c r="AR1120" i="36" s="1"/>
  <c r="AR1121" i="36" s="1"/>
  <c r="AR1122" i="36" s="1"/>
  <c r="AR1123" i="36" s="1"/>
  <c r="AR1124" i="36" s="1"/>
  <c r="AR1125" i="36" s="1"/>
  <c r="AR1126" i="36" s="1"/>
  <c r="AR1127" i="36" s="1"/>
  <c r="AR1128" i="36" s="1"/>
  <c r="AR1129" i="36" s="1"/>
  <c r="AR1130" i="36" s="1"/>
  <c r="AR1131" i="36" s="1"/>
  <c r="AR1132" i="36" s="1"/>
  <c r="AR1133" i="36" s="1"/>
  <c r="AR1134" i="36" s="1"/>
  <c r="AR1135" i="36" s="1"/>
  <c r="AR1136" i="36" s="1"/>
  <c r="AR1137" i="36" s="1"/>
  <c r="AR1138" i="36" s="1"/>
  <c r="AR1139" i="36" s="1"/>
  <c r="AR1140" i="36" s="1"/>
  <c r="AR1141" i="36" s="1"/>
  <c r="AR1142" i="36" s="1"/>
  <c r="AR1143" i="36" s="1"/>
  <c r="AR1144" i="36" s="1"/>
  <c r="AR1145" i="36" s="1"/>
  <c r="AR1146" i="36" s="1"/>
  <c r="AR1147" i="36" s="1"/>
  <c r="AR1148" i="36" s="1"/>
  <c r="AR1149" i="36" s="1"/>
  <c r="AR1150" i="36" s="1"/>
  <c r="AR1151" i="36" s="1"/>
  <c r="AR1152" i="36" s="1"/>
  <c r="AR1153" i="36" s="1"/>
  <c r="AR1154" i="36" s="1"/>
  <c r="AR1155" i="36" s="1"/>
  <c r="AR1156" i="36" s="1"/>
  <c r="AR1157" i="36" s="1"/>
  <c r="AR1158" i="36" s="1"/>
  <c r="AR1159" i="36" s="1"/>
  <c r="AR1160" i="36" s="1"/>
  <c r="AR1161" i="36" s="1"/>
  <c r="AR1162" i="36" s="1"/>
  <c r="AR1163" i="36" s="1"/>
  <c r="AR1164" i="36" s="1"/>
  <c r="AR1165" i="36" s="1"/>
  <c r="AR1166" i="36" s="1"/>
  <c r="AR1167" i="36" s="1"/>
  <c r="AR1168" i="36" s="1"/>
  <c r="AR1169" i="36" s="1"/>
  <c r="AR1170" i="36" s="1"/>
  <c r="AR1171" i="36" s="1"/>
  <c r="AR1172" i="36" s="1"/>
  <c r="AR1173" i="36" s="1"/>
  <c r="AR1174" i="36" s="1"/>
  <c r="AR1175" i="36" s="1"/>
  <c r="AR1176" i="36" s="1"/>
  <c r="AR1177" i="36" s="1"/>
  <c r="AR1178" i="36" s="1"/>
  <c r="AR1179" i="36" s="1"/>
  <c r="AR1180" i="36" s="1"/>
  <c r="AR1181" i="36" s="1"/>
  <c r="AR1182" i="36" s="1"/>
  <c r="AR1183" i="36" s="1"/>
  <c r="AR1184" i="36" s="1"/>
  <c r="AR1185" i="36" s="1"/>
  <c r="AR1186" i="36" s="1"/>
  <c r="AR1187" i="36" s="1"/>
  <c r="AR1188" i="36" s="1"/>
  <c r="AR1189" i="36" s="1"/>
  <c r="AR1190" i="36" s="1"/>
  <c r="AR1191" i="36" s="1"/>
  <c r="AR1192" i="36" s="1"/>
  <c r="AR1193" i="36" s="1"/>
  <c r="AR1194" i="36" s="1"/>
  <c r="AR1195" i="36" s="1"/>
  <c r="AR1196" i="36" s="1"/>
  <c r="AR1197" i="36" s="1"/>
  <c r="AR1198" i="36" s="1"/>
  <c r="AR1199" i="36" s="1"/>
  <c r="AR1200" i="36" s="1"/>
  <c r="AR1201" i="36" s="1"/>
  <c r="AR1202" i="36" s="1"/>
  <c r="AR1203" i="36" s="1"/>
  <c r="AR1204" i="36" s="1"/>
  <c r="AR1205" i="36" s="1"/>
  <c r="AR1206" i="36" s="1"/>
  <c r="AR1207" i="36" s="1"/>
  <c r="AR1208" i="36" s="1"/>
  <c r="AR1209" i="36" s="1"/>
  <c r="AR1210" i="36" s="1"/>
  <c r="AR1211" i="36" s="1"/>
  <c r="AR1212" i="36" s="1"/>
  <c r="AR1213" i="36" s="1"/>
  <c r="AR1214" i="36" s="1"/>
  <c r="AR1215" i="36" s="1"/>
  <c r="AR1216" i="36" s="1"/>
  <c r="AR1217" i="36" s="1"/>
  <c r="AR1218" i="36" s="1"/>
  <c r="AR1219" i="36" s="1"/>
  <c r="AR1220" i="36" s="1"/>
  <c r="AR1221" i="36" s="1"/>
  <c r="AR1222" i="36" s="1"/>
  <c r="AR1223" i="36" s="1"/>
  <c r="AR1224" i="36" s="1"/>
  <c r="AR1225" i="36" s="1"/>
  <c r="AR1226" i="36" s="1"/>
  <c r="AR1227" i="36" s="1"/>
  <c r="AR1228" i="36" s="1"/>
  <c r="AR1229" i="36" s="1"/>
  <c r="AR1230" i="36" s="1"/>
  <c r="AR1231" i="36" s="1"/>
  <c r="AR1232" i="36" s="1"/>
  <c r="AR1233" i="36" s="1"/>
  <c r="AR1234" i="36" s="1"/>
  <c r="AR1235" i="36" s="1"/>
  <c r="AR1236" i="36" s="1"/>
  <c r="AR1237" i="36" s="1"/>
  <c r="AR1238" i="36" s="1"/>
  <c r="AR1239" i="36" s="1"/>
  <c r="AR1240" i="36" s="1"/>
  <c r="AR1241" i="36" s="1"/>
  <c r="AR1242" i="36" s="1"/>
  <c r="AR1243" i="36" s="1"/>
  <c r="AR1244" i="36" s="1"/>
  <c r="AR1245" i="36" s="1"/>
  <c r="AR1246" i="36" s="1"/>
  <c r="AR1247" i="36" s="1"/>
  <c r="AR1248" i="36" s="1"/>
  <c r="AR1249" i="36" s="1"/>
  <c r="AR1250" i="36" s="1"/>
  <c r="AR1251" i="36" s="1"/>
  <c r="AR1252" i="36" s="1"/>
  <c r="AR1253" i="36" s="1"/>
  <c r="AR1254" i="36" s="1"/>
  <c r="AR1255" i="36" s="1"/>
  <c r="AR1256" i="36" s="1"/>
  <c r="AR1257" i="36" s="1"/>
  <c r="AR1258" i="36" s="1"/>
  <c r="AR1259" i="36" s="1"/>
  <c r="AR1260" i="36" s="1"/>
  <c r="AR1261" i="36" s="1"/>
  <c r="AR1262" i="36" s="1"/>
  <c r="AR1263" i="36" s="1"/>
  <c r="AR1264" i="36" s="1"/>
  <c r="AR1265" i="36" s="1"/>
  <c r="AR1266" i="36" s="1"/>
  <c r="AR1267" i="36" s="1"/>
  <c r="AR1268" i="36" s="1"/>
  <c r="AR1269" i="36" s="1"/>
  <c r="AR1270" i="36" s="1"/>
  <c r="AR1271" i="36" s="1"/>
  <c r="AR1272" i="36" s="1"/>
  <c r="AR1273" i="36" s="1"/>
  <c r="AR1274" i="36" s="1"/>
  <c r="AR1275" i="36" s="1"/>
  <c r="AR1276" i="36" s="1"/>
  <c r="AR1277" i="36" s="1"/>
  <c r="AR1278" i="36" s="1"/>
  <c r="AR1279" i="36" s="1"/>
  <c r="AR1280" i="36" s="1"/>
  <c r="AR1281" i="36" s="1"/>
  <c r="AR1282" i="36" s="1"/>
  <c r="AR1283" i="36" s="1"/>
  <c r="AR1284" i="36" s="1"/>
  <c r="AR1285" i="36" s="1"/>
  <c r="AR1286" i="36" s="1"/>
  <c r="AR1287" i="36" s="1"/>
  <c r="AR1288" i="36" s="1"/>
  <c r="AR1289" i="36" s="1"/>
  <c r="AR1290" i="36" s="1"/>
  <c r="AR1291" i="36" s="1"/>
  <c r="AR1292" i="36" s="1"/>
  <c r="AR1293" i="36" s="1"/>
  <c r="AR1294" i="36" s="1"/>
  <c r="AR1295" i="36" s="1"/>
  <c r="AR1296" i="36" s="1"/>
  <c r="AR1297" i="36" s="1"/>
  <c r="AR1298" i="36" s="1"/>
  <c r="AR1299" i="36" s="1"/>
  <c r="AR1300" i="36" s="1"/>
  <c r="AR1301" i="36" s="1"/>
  <c r="AR1302" i="36" s="1"/>
  <c r="AR1303" i="36" s="1"/>
  <c r="AR1304" i="36" s="1"/>
  <c r="AR1305" i="36" s="1"/>
  <c r="AR1306" i="36" s="1"/>
  <c r="AR1307" i="36" s="1"/>
  <c r="AR1308" i="36" s="1"/>
  <c r="AR1309" i="36" s="1"/>
  <c r="AR1310" i="36" s="1"/>
  <c r="AR1311" i="36" s="1"/>
  <c r="AR1312" i="36" s="1"/>
  <c r="AR1313" i="36" s="1"/>
  <c r="AR1314" i="36" s="1"/>
  <c r="AR1315" i="36" s="1"/>
  <c r="AR1316" i="36" s="1"/>
  <c r="AR1317" i="36" s="1"/>
  <c r="AR1318" i="36" s="1"/>
  <c r="AR1319" i="36" s="1"/>
  <c r="AR1320" i="36" s="1"/>
  <c r="AR1321" i="36" s="1"/>
  <c r="AR1322" i="36" s="1"/>
  <c r="AR1323" i="36" s="1"/>
  <c r="AR1324" i="36" s="1"/>
  <c r="AR1325" i="36" s="1"/>
  <c r="AR1326" i="36" s="1"/>
  <c r="AR1327" i="36" s="1"/>
  <c r="AR1328" i="36" s="1"/>
  <c r="AR1329" i="36" s="1"/>
  <c r="AR1330" i="36" s="1"/>
  <c r="AR1331" i="36" s="1"/>
  <c r="AR1332" i="36" s="1"/>
  <c r="AR1333" i="36" s="1"/>
  <c r="AR1334" i="36" s="1"/>
  <c r="AR1335" i="36" s="1"/>
  <c r="AR1336" i="36" s="1"/>
  <c r="AR1337" i="36" s="1"/>
  <c r="AR1338" i="36" s="1"/>
  <c r="AR1339" i="36" s="1"/>
  <c r="AR1340" i="36" s="1"/>
  <c r="AR1341" i="36" s="1"/>
  <c r="AR1342" i="36" s="1"/>
  <c r="AR1343" i="36" s="1"/>
  <c r="AR1344" i="36" s="1"/>
  <c r="AR1345" i="36" s="1"/>
  <c r="AR1346" i="36" s="1"/>
  <c r="AR1347" i="36" s="1"/>
  <c r="AR1348" i="36" s="1"/>
  <c r="AR1349" i="36" s="1"/>
  <c r="AR1350" i="36" s="1"/>
  <c r="AR1351" i="36" s="1"/>
  <c r="AR1352" i="36" s="1"/>
  <c r="AR1353" i="36" s="1"/>
  <c r="AR1354" i="36" s="1"/>
  <c r="AR1355" i="36" s="1"/>
  <c r="AR1356" i="36" s="1"/>
  <c r="AR1357" i="36" s="1"/>
  <c r="AR1358" i="36" s="1"/>
  <c r="AR1359" i="36" s="1"/>
  <c r="AR1360" i="36" s="1"/>
  <c r="AR1361" i="36" s="1"/>
  <c r="AR1362" i="36" s="1"/>
  <c r="AR1363" i="36" s="1"/>
  <c r="AR1364" i="36" s="1"/>
  <c r="AR1365" i="36" s="1"/>
  <c r="AR1366" i="36" s="1"/>
  <c r="AR1367" i="36" s="1"/>
  <c r="AR1368" i="36" s="1"/>
  <c r="AR1369" i="36" s="1"/>
  <c r="AR1370" i="36" s="1"/>
  <c r="AR1371" i="36" s="1"/>
  <c r="AR1372" i="36" s="1"/>
  <c r="AR1373" i="36" s="1"/>
  <c r="AR1374" i="36" s="1"/>
  <c r="AR1375" i="36" s="1"/>
  <c r="AR1376" i="36" s="1"/>
  <c r="AR1377" i="36" s="1"/>
  <c r="AR1378" i="36" s="1"/>
  <c r="AR1379" i="36" s="1"/>
  <c r="AR1380" i="36" s="1"/>
  <c r="AR1381" i="36" s="1"/>
  <c r="AR1382" i="36" s="1"/>
  <c r="AR1383" i="36" s="1"/>
  <c r="AR1384" i="36" s="1"/>
  <c r="AR1385" i="36" s="1"/>
  <c r="AR1386" i="36" s="1"/>
  <c r="AR1387" i="36" s="1"/>
  <c r="AR1388" i="36" s="1"/>
  <c r="AR1389" i="36" s="1"/>
  <c r="AR1390" i="36" s="1"/>
  <c r="AR1391" i="36" s="1"/>
  <c r="AR1392" i="36" s="1"/>
  <c r="AR1393" i="36" s="1"/>
  <c r="AR1394" i="36" s="1"/>
  <c r="AR1395" i="36" s="1"/>
  <c r="AR1396" i="36" s="1"/>
  <c r="AR1397" i="36" s="1"/>
  <c r="AR1398" i="36" s="1"/>
  <c r="AR1399" i="36" s="1"/>
  <c r="AR1400" i="36" s="1"/>
  <c r="AR1401" i="36" s="1"/>
  <c r="AR1402" i="36" s="1"/>
  <c r="AR1403" i="36" s="1"/>
  <c r="AR1404" i="36" s="1"/>
  <c r="AR1405" i="36" s="1"/>
  <c r="AR1406" i="36" s="1"/>
  <c r="AR1407" i="36" s="1"/>
  <c r="AR1408" i="36" s="1"/>
  <c r="AR1409" i="36" s="1"/>
  <c r="AR1410" i="36" s="1"/>
  <c r="AR1411" i="36" s="1"/>
  <c r="AR1412" i="36" s="1"/>
  <c r="AR1413" i="36" s="1"/>
  <c r="AR1414" i="36" s="1"/>
  <c r="AR1415" i="36" s="1"/>
  <c r="AR1416" i="36" s="1"/>
  <c r="AR1417" i="36" s="1"/>
  <c r="AR1418" i="36" s="1"/>
  <c r="AR1419" i="36" s="1"/>
  <c r="AR1420" i="36" s="1"/>
  <c r="AR1421" i="36" s="1"/>
  <c r="AR1422" i="36" s="1"/>
  <c r="AR1423" i="36" s="1"/>
  <c r="AR1424" i="36" s="1"/>
  <c r="AR1425" i="36" s="1"/>
  <c r="AR1426" i="36" s="1"/>
  <c r="AR1427" i="36" s="1"/>
  <c r="AR1428" i="36" s="1"/>
  <c r="AR1429" i="36" s="1"/>
  <c r="AR1430" i="36" s="1"/>
  <c r="AR1431" i="36" s="1"/>
  <c r="AR1432" i="36" s="1"/>
  <c r="AR1433" i="36" s="1"/>
  <c r="AR1434" i="36" s="1"/>
  <c r="AR1435" i="36" s="1"/>
  <c r="AR1436" i="36" s="1"/>
  <c r="AR1437" i="36" s="1"/>
  <c r="AR1438" i="36" s="1"/>
  <c r="AR1439" i="36" s="1"/>
  <c r="AR1440" i="36" s="1"/>
  <c r="AR1441" i="36" s="1"/>
  <c r="AR1442" i="36" s="1"/>
  <c r="AR1443" i="36" s="1"/>
  <c r="AR1444" i="36" s="1"/>
  <c r="AR1445" i="36" s="1"/>
  <c r="AR1446" i="36" s="1"/>
  <c r="AR1447" i="36" s="1"/>
  <c r="AR1448" i="36" s="1"/>
  <c r="AR1449" i="36" s="1"/>
  <c r="AR1450" i="36" s="1"/>
  <c r="AR1451" i="36" s="1"/>
  <c r="AR1452" i="36" s="1"/>
  <c r="AR1453" i="36" s="1"/>
  <c r="AR1454" i="36" s="1"/>
  <c r="AR1455" i="36" s="1"/>
  <c r="AR1456" i="36" s="1"/>
  <c r="AR1457" i="36" s="1"/>
  <c r="AR1458" i="36" s="1"/>
  <c r="AR1459" i="36" s="1"/>
  <c r="AR1460" i="36" s="1"/>
  <c r="AR1461" i="36" s="1"/>
  <c r="AR1462" i="36" s="1"/>
  <c r="AR1463" i="36" s="1"/>
  <c r="AR1464" i="36" s="1"/>
  <c r="AR1465" i="36" s="1"/>
  <c r="AR1466" i="36" s="1"/>
  <c r="AR1467" i="36" s="1"/>
  <c r="AR1468" i="36" s="1"/>
  <c r="AR1469" i="36" s="1"/>
  <c r="AR1470" i="36" s="1"/>
  <c r="AR1471" i="36" s="1"/>
  <c r="AR1472" i="36" s="1"/>
  <c r="AR1473" i="36" s="1"/>
  <c r="AR1474" i="36" s="1"/>
  <c r="AR1475" i="36" s="1"/>
  <c r="AR1476" i="36" s="1"/>
  <c r="AR1477" i="36" s="1"/>
  <c r="AR1478" i="36" s="1"/>
  <c r="AR1479" i="36" s="1"/>
  <c r="AR1480" i="36" s="1"/>
  <c r="AR1481" i="36" s="1"/>
  <c r="AR1482" i="36" s="1"/>
  <c r="AR1483" i="36" s="1"/>
  <c r="AR1484" i="36" s="1"/>
  <c r="AR1485" i="36" s="1"/>
  <c r="AR1486" i="36" s="1"/>
  <c r="AR1487" i="36" s="1"/>
  <c r="AR1488" i="36" s="1"/>
  <c r="AR1489" i="36" s="1"/>
  <c r="AR1490" i="36" s="1"/>
  <c r="AR1491" i="36" s="1"/>
  <c r="AR1492" i="36" s="1"/>
  <c r="AR1493" i="36" s="1"/>
  <c r="AR1494" i="36" s="1"/>
  <c r="AR1495" i="36" s="1"/>
  <c r="AR1496" i="36" s="1"/>
  <c r="AR1497" i="36" s="1"/>
  <c r="AR1498" i="36" s="1"/>
  <c r="AR1499" i="36" s="1"/>
  <c r="AR1500" i="36" s="1"/>
  <c r="AR1501" i="36" s="1"/>
  <c r="AR1502" i="36" s="1"/>
  <c r="AR1503" i="36" s="1"/>
  <c r="AR1504" i="36" s="1"/>
  <c r="AR1505" i="36" s="1"/>
  <c r="AR1506" i="36" s="1"/>
  <c r="AR1507" i="36" s="1"/>
  <c r="AR1508" i="36" s="1"/>
  <c r="AR1509" i="36" s="1"/>
  <c r="AR1510" i="36" s="1"/>
  <c r="AR1511" i="36" s="1"/>
  <c r="AR1512" i="36" s="1"/>
  <c r="AR1513" i="36" s="1"/>
  <c r="AR1514" i="36" s="1"/>
  <c r="AR1515" i="36" s="1"/>
  <c r="AR1516" i="36" s="1"/>
  <c r="AR1517" i="36" s="1"/>
  <c r="AR1518" i="36" s="1"/>
  <c r="AR1519" i="36" s="1"/>
  <c r="AR1520" i="36" s="1"/>
  <c r="AR1521" i="36" s="1"/>
  <c r="AR1522" i="36" s="1"/>
  <c r="AR1523" i="36" s="1"/>
  <c r="AR1524" i="36" s="1"/>
  <c r="AR1525" i="36" s="1"/>
  <c r="AR1526" i="36" s="1"/>
  <c r="AR1527" i="36" s="1"/>
  <c r="AR1528" i="36" s="1"/>
  <c r="AR1529" i="36" s="1"/>
  <c r="AR1530" i="36" s="1"/>
  <c r="AR1531" i="36" s="1"/>
  <c r="AR1532" i="36" s="1"/>
  <c r="AR1533" i="36" s="1"/>
  <c r="AR1534" i="36" s="1"/>
  <c r="AR1535" i="36" s="1"/>
  <c r="AR1536" i="36" s="1"/>
  <c r="AR1537" i="36" s="1"/>
  <c r="AR1538" i="36" s="1"/>
  <c r="AR1539" i="36" s="1"/>
  <c r="AR1540" i="36" s="1"/>
  <c r="AR1541" i="36" s="1"/>
  <c r="AR1542" i="36" s="1"/>
  <c r="AR1543" i="36" s="1"/>
  <c r="AR1544" i="36" s="1"/>
  <c r="AR1545" i="36" s="1"/>
  <c r="AR1546" i="36" s="1"/>
  <c r="AR1547" i="36" s="1"/>
  <c r="AR1548" i="36" s="1"/>
  <c r="AR1549" i="36" s="1"/>
  <c r="AR1550" i="36" s="1"/>
  <c r="AR1551" i="36" s="1"/>
  <c r="AR1552" i="36" s="1"/>
  <c r="AR1553" i="36" s="1"/>
  <c r="AR1554" i="36" s="1"/>
  <c r="AR1555" i="36" s="1"/>
  <c r="AR1556" i="36" s="1"/>
  <c r="AR1557" i="36" s="1"/>
  <c r="AR1558" i="36" s="1"/>
  <c r="AR1559" i="36" s="1"/>
  <c r="AR1560" i="36" s="1"/>
  <c r="AR1561" i="36" s="1"/>
  <c r="AR1562" i="36" s="1"/>
  <c r="AR1563" i="36" s="1"/>
  <c r="AR1564" i="36" s="1"/>
  <c r="AR1565" i="36" s="1"/>
  <c r="AR1566" i="36" s="1"/>
  <c r="AR1567" i="36" s="1"/>
  <c r="AR1568" i="36" s="1"/>
  <c r="AR1569" i="36" s="1"/>
  <c r="AR1570" i="36" s="1"/>
  <c r="AR1571" i="36" s="1"/>
  <c r="AR1572" i="36" s="1"/>
  <c r="AR1573" i="36" s="1"/>
  <c r="AR1574" i="36" s="1"/>
  <c r="AR1575" i="36" s="1"/>
  <c r="AR1576" i="36" s="1"/>
  <c r="AR1577" i="36" s="1"/>
  <c r="AR1578" i="36" s="1"/>
  <c r="AR1579" i="36" s="1"/>
  <c r="AR1580" i="36" s="1"/>
  <c r="AR1581" i="36" s="1"/>
  <c r="AR1582" i="36" s="1"/>
  <c r="AR1583" i="36" s="1"/>
  <c r="AR1584" i="36" s="1"/>
  <c r="AR1585" i="36" s="1"/>
  <c r="AR1586" i="36" s="1"/>
  <c r="AR1587" i="36" s="1"/>
  <c r="AR1588" i="36" s="1"/>
  <c r="AR1589" i="36" s="1"/>
  <c r="AR1590" i="36" s="1"/>
  <c r="AR1591" i="36" s="1"/>
  <c r="AR1592" i="36" s="1"/>
  <c r="AR1593" i="36" s="1"/>
  <c r="AR1594" i="36" s="1"/>
  <c r="AR1595" i="36" s="1"/>
  <c r="AR1596" i="36" s="1"/>
  <c r="AR1597" i="36" s="1"/>
  <c r="AR1598" i="36" s="1"/>
  <c r="AR1599" i="36" s="1"/>
  <c r="AR1600" i="36" s="1"/>
  <c r="AR1601" i="36" s="1"/>
  <c r="AR1602" i="36" s="1"/>
  <c r="AR1603" i="36" s="1"/>
  <c r="AR1604" i="36" s="1"/>
  <c r="AR1605" i="36" s="1"/>
  <c r="AR1606" i="36" s="1"/>
  <c r="AR1607" i="36" s="1"/>
  <c r="AR1608" i="36" s="1"/>
  <c r="AR1609" i="36" s="1"/>
  <c r="AR1610" i="36" s="1"/>
  <c r="AR1611" i="36" s="1"/>
  <c r="AR1612" i="36" s="1"/>
  <c r="AR1613" i="36" s="1"/>
  <c r="AR1614" i="36" s="1"/>
  <c r="AR1615" i="36" s="1"/>
  <c r="AR1616" i="36" s="1"/>
  <c r="AR1617" i="36" s="1"/>
  <c r="AR1618" i="36" s="1"/>
  <c r="AR1619" i="36" s="1"/>
  <c r="AR1620" i="36" s="1"/>
  <c r="AR1621" i="36" s="1"/>
  <c r="AR1622" i="36" s="1"/>
  <c r="AR1623" i="36" s="1"/>
  <c r="AR1624" i="36" s="1"/>
  <c r="AR1625" i="36" s="1"/>
  <c r="AR1626" i="36" s="1"/>
  <c r="AR1627" i="36" s="1"/>
  <c r="AR1628" i="36" s="1"/>
  <c r="AR1629" i="36" s="1"/>
  <c r="AR1630" i="36" s="1"/>
  <c r="AR1631" i="36" s="1"/>
  <c r="AR1632" i="36" s="1"/>
  <c r="AR1633" i="36" s="1"/>
  <c r="AR1634" i="36" s="1"/>
  <c r="AR1635" i="36" s="1"/>
  <c r="AR1636" i="36" s="1"/>
  <c r="AR1637" i="36" s="1"/>
  <c r="AR1638" i="36" s="1"/>
  <c r="AR1639" i="36" s="1"/>
  <c r="AR1640" i="36" s="1"/>
  <c r="AR1641" i="36" s="1"/>
  <c r="AR1642" i="36" s="1"/>
  <c r="AR1643" i="36" s="1"/>
  <c r="AR1644" i="36" s="1"/>
  <c r="AR1645" i="36" s="1"/>
  <c r="AR1646" i="36" s="1"/>
  <c r="AR1647" i="36" s="1"/>
  <c r="AR1648" i="36" s="1"/>
  <c r="AR1649" i="36" s="1"/>
  <c r="AR1650" i="36" s="1"/>
  <c r="AR1651" i="36" s="1"/>
  <c r="AR1652" i="36" s="1"/>
  <c r="AR1653" i="36" s="1"/>
  <c r="AR1654" i="36" s="1"/>
  <c r="AR1655" i="36" s="1"/>
  <c r="AR1656" i="36" s="1"/>
  <c r="AR1657" i="36" s="1"/>
  <c r="AR1658" i="36" s="1"/>
  <c r="AR1659" i="36" s="1"/>
  <c r="AR1660" i="36" s="1"/>
  <c r="AR1661" i="36" s="1"/>
  <c r="AR1662" i="36" s="1"/>
  <c r="AR1663" i="36" s="1"/>
  <c r="AR1664" i="36" s="1"/>
  <c r="AR1665" i="36" s="1"/>
  <c r="AR1666" i="36" s="1"/>
  <c r="AR1667" i="36" s="1"/>
  <c r="AR1668" i="36" s="1"/>
  <c r="AR1669" i="36" s="1"/>
  <c r="AR1670" i="36" s="1"/>
  <c r="AR1671" i="36" s="1"/>
  <c r="AR1672" i="36" s="1"/>
  <c r="AR1673" i="36" s="1"/>
  <c r="AR1674" i="36" s="1"/>
  <c r="AR1675" i="36" s="1"/>
  <c r="AR1676" i="36" s="1"/>
  <c r="AR1677" i="36" s="1"/>
  <c r="AR1678" i="36" s="1"/>
  <c r="AR1679" i="36" s="1"/>
  <c r="AR1680" i="36" s="1"/>
  <c r="AR1681" i="36" s="1"/>
  <c r="AR1682" i="36" s="1"/>
  <c r="AR1683" i="36" s="1"/>
  <c r="AR1684" i="36" s="1"/>
  <c r="AR1685" i="36" s="1"/>
  <c r="AR1686" i="36" s="1"/>
  <c r="AR1687" i="36" s="1"/>
  <c r="AR1688" i="36" s="1"/>
  <c r="AR1689" i="36" s="1"/>
  <c r="AR1690" i="36" s="1"/>
  <c r="AR1691" i="36" s="1"/>
  <c r="AR1692" i="36" s="1"/>
  <c r="AQ13" i="36"/>
  <c r="AQ14" i="36" s="1"/>
  <c r="AQ15" i="36" s="1"/>
  <c r="AQ16" i="36" s="1"/>
  <c r="AQ17" i="36" s="1"/>
  <c r="AQ18" i="36" s="1"/>
  <c r="AQ19" i="36" s="1"/>
  <c r="AQ20" i="36" s="1"/>
  <c r="AQ21" i="36" s="1"/>
  <c r="AQ22" i="36" s="1"/>
  <c r="AQ23" i="36" s="1"/>
  <c r="AQ24" i="36" s="1"/>
  <c r="AQ25" i="36" s="1"/>
  <c r="AQ26" i="36" s="1"/>
  <c r="AQ27" i="36" s="1"/>
  <c r="AQ28" i="36" s="1"/>
  <c r="AQ29" i="36" s="1"/>
  <c r="AQ30" i="36" s="1"/>
  <c r="AQ31" i="36" s="1"/>
  <c r="AQ32" i="36" s="1"/>
  <c r="AQ33" i="36" s="1"/>
  <c r="AQ34" i="36" s="1"/>
  <c r="AQ35" i="36" s="1"/>
  <c r="AQ36" i="36" s="1"/>
  <c r="AQ37" i="36" s="1"/>
  <c r="AQ38" i="36" s="1"/>
  <c r="AQ39" i="36" s="1"/>
  <c r="AQ40" i="36" s="1"/>
  <c r="AQ41" i="36" s="1"/>
  <c r="AQ42" i="36" s="1"/>
  <c r="AQ43" i="36" s="1"/>
  <c r="AQ44" i="36" s="1"/>
  <c r="AQ45" i="36" s="1"/>
  <c r="AQ46" i="36" s="1"/>
  <c r="AQ47" i="36" s="1"/>
  <c r="AQ48" i="36" s="1"/>
  <c r="AQ49" i="36" s="1"/>
  <c r="AQ50" i="36" s="1"/>
  <c r="AQ51" i="36" s="1"/>
  <c r="AQ52" i="36" s="1"/>
  <c r="AQ53" i="36" s="1"/>
  <c r="AQ54" i="36" s="1"/>
  <c r="AQ55" i="36" s="1"/>
  <c r="AQ56" i="36" s="1"/>
  <c r="AQ57" i="36" s="1"/>
  <c r="AQ58" i="36" s="1"/>
  <c r="AQ59" i="36" s="1"/>
  <c r="AQ60" i="36" s="1"/>
  <c r="AQ61" i="36" s="1"/>
  <c r="AQ62" i="36" s="1"/>
  <c r="AQ63" i="36" s="1"/>
  <c r="AQ64" i="36" s="1"/>
  <c r="AQ65" i="36" s="1"/>
  <c r="AQ66" i="36" s="1"/>
  <c r="AQ67" i="36" s="1"/>
  <c r="AQ68" i="36" s="1"/>
  <c r="AQ69" i="36" s="1"/>
  <c r="AQ70" i="36" s="1"/>
  <c r="AQ71" i="36" s="1"/>
  <c r="AQ72" i="36" s="1"/>
  <c r="AQ73" i="36" s="1"/>
  <c r="AQ74" i="36" s="1"/>
  <c r="AQ75" i="36" s="1"/>
  <c r="AQ76" i="36" s="1"/>
  <c r="AQ77" i="36" s="1"/>
  <c r="AQ78" i="36" s="1"/>
  <c r="AQ79" i="36" s="1"/>
  <c r="AQ80" i="36" s="1"/>
  <c r="AQ81" i="36" s="1"/>
  <c r="AQ82" i="36" s="1"/>
  <c r="AQ83" i="36" s="1"/>
  <c r="AQ84" i="36" s="1"/>
  <c r="AQ85" i="36" s="1"/>
  <c r="AQ86" i="36" s="1"/>
  <c r="AQ87" i="36" s="1"/>
  <c r="AQ88" i="36" s="1"/>
  <c r="AQ89" i="36" s="1"/>
  <c r="AQ90" i="36" s="1"/>
  <c r="AQ91" i="36" s="1"/>
  <c r="AQ92" i="36" s="1"/>
  <c r="AQ93" i="36" s="1"/>
  <c r="AQ94" i="36" s="1"/>
  <c r="AQ95" i="36" s="1"/>
  <c r="AQ96" i="36" s="1"/>
  <c r="AQ97" i="36" s="1"/>
  <c r="AQ98" i="36" s="1"/>
  <c r="AQ99" i="36" s="1"/>
  <c r="AQ100" i="36" s="1"/>
  <c r="AQ101" i="36" s="1"/>
  <c r="AQ102" i="36" s="1"/>
  <c r="AQ103" i="36" s="1"/>
  <c r="AQ104" i="36" s="1"/>
  <c r="AQ105" i="36" s="1"/>
  <c r="AQ106" i="36" s="1"/>
  <c r="AQ107" i="36" s="1"/>
  <c r="AQ108" i="36" s="1"/>
  <c r="AQ109" i="36" s="1"/>
  <c r="AQ110" i="36" s="1"/>
  <c r="AQ111" i="36" s="1"/>
  <c r="AQ112" i="36" s="1"/>
  <c r="AQ113" i="36" s="1"/>
  <c r="AQ114" i="36" s="1"/>
  <c r="AQ115" i="36" s="1"/>
  <c r="AQ116" i="36" s="1"/>
  <c r="AQ117" i="36" s="1"/>
  <c r="AQ118" i="36" s="1"/>
  <c r="AQ119" i="36" s="1"/>
  <c r="AQ120" i="36" s="1"/>
  <c r="AQ121" i="36" s="1"/>
  <c r="AQ122" i="36" s="1"/>
  <c r="AQ123" i="36" s="1"/>
  <c r="AQ124" i="36" s="1"/>
  <c r="AQ125" i="36" s="1"/>
  <c r="AQ126" i="36" s="1"/>
  <c r="AQ127" i="36" s="1"/>
  <c r="AQ128" i="36" s="1"/>
  <c r="AQ129" i="36" s="1"/>
  <c r="AQ130" i="36" s="1"/>
  <c r="AQ131" i="36" s="1"/>
  <c r="AQ132" i="36" s="1"/>
  <c r="AQ133" i="36" s="1"/>
  <c r="AQ134" i="36" s="1"/>
  <c r="AQ135" i="36" s="1"/>
  <c r="AQ136" i="36" s="1"/>
  <c r="AQ137" i="36" s="1"/>
  <c r="AQ138" i="36" s="1"/>
  <c r="AQ139" i="36" s="1"/>
  <c r="AQ140" i="36" s="1"/>
  <c r="AQ141" i="36" s="1"/>
  <c r="AQ142" i="36" s="1"/>
  <c r="AQ143" i="36" s="1"/>
  <c r="AQ144" i="36" s="1"/>
  <c r="AQ145" i="36" s="1"/>
  <c r="AQ146" i="36" s="1"/>
  <c r="AQ147" i="36" s="1"/>
  <c r="AQ148" i="36" s="1"/>
  <c r="AQ149" i="36" s="1"/>
  <c r="AQ150" i="36" s="1"/>
  <c r="AQ151" i="36" s="1"/>
  <c r="AQ152" i="36" s="1"/>
  <c r="AQ153" i="36" s="1"/>
  <c r="AQ154" i="36" s="1"/>
  <c r="AQ155" i="36" s="1"/>
  <c r="AQ156" i="36" s="1"/>
  <c r="AQ157" i="36" s="1"/>
  <c r="AQ158" i="36" s="1"/>
  <c r="AQ159" i="36" s="1"/>
  <c r="AQ160" i="36" s="1"/>
  <c r="AQ161" i="36" s="1"/>
  <c r="AQ162" i="36" s="1"/>
  <c r="AQ163" i="36" s="1"/>
  <c r="AQ164" i="36" s="1"/>
  <c r="AQ165" i="36" s="1"/>
  <c r="AQ166" i="36" s="1"/>
  <c r="AQ167" i="36" s="1"/>
  <c r="AQ168" i="36" s="1"/>
  <c r="AQ169" i="36" s="1"/>
  <c r="AQ170" i="36" s="1"/>
  <c r="AQ171" i="36" s="1"/>
  <c r="AQ172" i="36" s="1"/>
  <c r="AQ173" i="36" s="1"/>
  <c r="AQ174" i="36" s="1"/>
  <c r="AQ175" i="36" s="1"/>
  <c r="AQ176" i="36" s="1"/>
  <c r="AQ177" i="36" s="1"/>
  <c r="AQ178" i="36" s="1"/>
  <c r="AQ179" i="36" s="1"/>
  <c r="AQ180" i="36" s="1"/>
  <c r="AQ181" i="36" s="1"/>
  <c r="AQ182" i="36" s="1"/>
  <c r="AQ183" i="36" s="1"/>
  <c r="AQ184" i="36" s="1"/>
  <c r="AQ185" i="36" s="1"/>
  <c r="AQ186" i="36" s="1"/>
  <c r="AQ187" i="36" s="1"/>
  <c r="AQ188" i="36" s="1"/>
  <c r="AQ189" i="36" s="1"/>
  <c r="AQ190" i="36" s="1"/>
  <c r="AQ191" i="36" s="1"/>
  <c r="AQ192" i="36" s="1"/>
  <c r="AQ193" i="36" s="1"/>
  <c r="AQ194" i="36" s="1"/>
  <c r="AQ195" i="36" s="1"/>
  <c r="AQ196" i="36" s="1"/>
  <c r="AQ197" i="36" s="1"/>
  <c r="AQ198" i="36" s="1"/>
  <c r="AQ199" i="36" s="1"/>
  <c r="AQ200" i="36" s="1"/>
  <c r="AQ201" i="36" s="1"/>
  <c r="AQ202" i="36" s="1"/>
  <c r="AQ203" i="36" s="1"/>
  <c r="AQ204" i="36" s="1"/>
  <c r="AQ205" i="36" s="1"/>
  <c r="AQ206" i="36" s="1"/>
  <c r="AQ207" i="36" s="1"/>
  <c r="AQ208" i="36" s="1"/>
  <c r="AQ209" i="36" s="1"/>
  <c r="AQ210" i="36" s="1"/>
  <c r="AQ211" i="36" s="1"/>
  <c r="AQ212" i="36" s="1"/>
  <c r="AQ213" i="36" s="1"/>
  <c r="AQ214" i="36" s="1"/>
  <c r="AQ215" i="36" s="1"/>
  <c r="AQ216" i="36" s="1"/>
  <c r="AQ217" i="36" s="1"/>
  <c r="AQ218" i="36" s="1"/>
  <c r="AQ219" i="36" s="1"/>
  <c r="AQ220" i="36" s="1"/>
  <c r="AQ221" i="36" s="1"/>
  <c r="AQ222" i="36" s="1"/>
  <c r="AQ223" i="36" s="1"/>
  <c r="AQ224" i="36" s="1"/>
  <c r="AQ225" i="36" s="1"/>
  <c r="AQ226" i="36" s="1"/>
  <c r="AQ227" i="36" s="1"/>
  <c r="AQ228" i="36" s="1"/>
  <c r="AQ229" i="36" s="1"/>
  <c r="AQ230" i="36" s="1"/>
  <c r="AQ231" i="36" s="1"/>
  <c r="AQ232" i="36" s="1"/>
  <c r="AQ233" i="36" s="1"/>
  <c r="AQ234" i="36" s="1"/>
  <c r="AQ235" i="36" s="1"/>
  <c r="AQ236" i="36" s="1"/>
  <c r="AQ237" i="36" s="1"/>
  <c r="AQ238" i="36" s="1"/>
  <c r="AQ239" i="36" s="1"/>
  <c r="AQ240" i="36" s="1"/>
  <c r="AQ241" i="36" s="1"/>
  <c r="AQ242" i="36" s="1"/>
  <c r="AQ243" i="36" s="1"/>
  <c r="AQ244" i="36" s="1"/>
  <c r="AQ245" i="36" s="1"/>
  <c r="AQ246" i="36" s="1"/>
  <c r="AQ247" i="36" s="1"/>
  <c r="AQ248" i="36" s="1"/>
  <c r="AQ249" i="36" s="1"/>
  <c r="AQ250" i="36" s="1"/>
  <c r="AQ251" i="36" s="1"/>
  <c r="AQ252" i="36" s="1"/>
  <c r="AQ253" i="36" s="1"/>
  <c r="AQ254" i="36" s="1"/>
  <c r="AQ255" i="36" s="1"/>
  <c r="AQ256" i="36" s="1"/>
  <c r="AQ257" i="36" s="1"/>
  <c r="AQ258" i="36" s="1"/>
  <c r="AQ259" i="36" s="1"/>
  <c r="AQ260" i="36" s="1"/>
  <c r="AQ261" i="36" s="1"/>
  <c r="AQ262" i="36" s="1"/>
  <c r="AQ263" i="36" s="1"/>
  <c r="AQ264" i="36" s="1"/>
  <c r="AQ265" i="36" s="1"/>
  <c r="AQ266" i="36" s="1"/>
  <c r="AQ267" i="36" s="1"/>
  <c r="AQ268" i="36" s="1"/>
  <c r="AQ269" i="36" s="1"/>
  <c r="AQ270" i="36" s="1"/>
  <c r="AQ271" i="36" s="1"/>
  <c r="AQ272" i="36" s="1"/>
  <c r="AQ273" i="36" s="1"/>
  <c r="AQ274" i="36" s="1"/>
  <c r="AQ275" i="36" s="1"/>
  <c r="AQ276" i="36" s="1"/>
  <c r="AQ277" i="36" s="1"/>
  <c r="AQ278" i="36" s="1"/>
  <c r="AQ279" i="36" s="1"/>
  <c r="AQ280" i="36" s="1"/>
  <c r="AQ281" i="36" s="1"/>
  <c r="AQ282" i="36" s="1"/>
  <c r="AQ283" i="36" s="1"/>
  <c r="AQ284" i="36" s="1"/>
  <c r="AQ285" i="36" s="1"/>
  <c r="AQ286" i="36" s="1"/>
  <c r="AQ287" i="36" s="1"/>
  <c r="AQ288" i="36" s="1"/>
  <c r="AQ289" i="36" s="1"/>
  <c r="AQ290" i="36" s="1"/>
  <c r="AQ291" i="36" s="1"/>
  <c r="AQ292" i="36" s="1"/>
  <c r="AQ293" i="36" s="1"/>
  <c r="AQ294" i="36" s="1"/>
  <c r="AQ295" i="36" s="1"/>
  <c r="AQ296" i="36" s="1"/>
  <c r="AQ297" i="36" s="1"/>
  <c r="AQ298" i="36" s="1"/>
  <c r="AQ299" i="36" s="1"/>
  <c r="AQ300" i="36" s="1"/>
  <c r="AQ301" i="36" s="1"/>
  <c r="AQ302" i="36" s="1"/>
  <c r="AQ303" i="36" s="1"/>
  <c r="AQ304" i="36" s="1"/>
  <c r="AQ305" i="36" s="1"/>
  <c r="AQ306" i="36" s="1"/>
  <c r="AQ307" i="36" s="1"/>
  <c r="AQ308" i="36" s="1"/>
  <c r="AQ309" i="36" s="1"/>
  <c r="AQ310" i="36" s="1"/>
  <c r="AQ311" i="36" s="1"/>
  <c r="AQ312" i="36" s="1"/>
  <c r="AQ313" i="36" s="1"/>
  <c r="AQ314" i="36" s="1"/>
  <c r="AQ315" i="36" s="1"/>
  <c r="AQ316" i="36" s="1"/>
  <c r="AQ317" i="36" s="1"/>
  <c r="AQ318" i="36" s="1"/>
  <c r="AQ319" i="36" s="1"/>
  <c r="AQ320" i="36" s="1"/>
  <c r="AQ321" i="36" s="1"/>
  <c r="AQ322" i="36" s="1"/>
  <c r="AQ323" i="36" s="1"/>
  <c r="AQ324" i="36" s="1"/>
  <c r="AQ325" i="36" s="1"/>
  <c r="AQ326" i="36" s="1"/>
  <c r="AQ327" i="36" s="1"/>
  <c r="AQ328" i="36" s="1"/>
  <c r="AQ329" i="36" s="1"/>
  <c r="AQ330" i="36" s="1"/>
  <c r="AQ331" i="36" s="1"/>
  <c r="AQ332" i="36" s="1"/>
  <c r="AQ333" i="36" s="1"/>
  <c r="AQ334" i="36" s="1"/>
  <c r="AQ335" i="36" s="1"/>
  <c r="AQ336" i="36" s="1"/>
  <c r="AQ337" i="36" s="1"/>
  <c r="AQ338" i="36" s="1"/>
  <c r="AQ339" i="36" s="1"/>
  <c r="AQ340" i="36" s="1"/>
  <c r="AQ341" i="36" s="1"/>
  <c r="AQ342" i="36" s="1"/>
  <c r="AQ343" i="36" s="1"/>
  <c r="AQ344" i="36" s="1"/>
  <c r="AQ345" i="36" s="1"/>
  <c r="AQ346" i="36" s="1"/>
  <c r="AQ347" i="36" s="1"/>
  <c r="AQ348" i="36" s="1"/>
  <c r="AQ349" i="36" s="1"/>
  <c r="AQ350" i="36" s="1"/>
  <c r="AQ351" i="36" s="1"/>
  <c r="AQ352" i="36" s="1"/>
  <c r="AQ353" i="36" s="1"/>
  <c r="AQ354" i="36" s="1"/>
  <c r="AQ355" i="36" s="1"/>
  <c r="AQ356" i="36" s="1"/>
  <c r="AQ357" i="36" s="1"/>
  <c r="AQ358" i="36" s="1"/>
  <c r="AQ359" i="36" s="1"/>
  <c r="AQ360" i="36" s="1"/>
  <c r="AQ361" i="36" s="1"/>
  <c r="AQ362" i="36" s="1"/>
  <c r="AQ363" i="36" s="1"/>
  <c r="AQ364" i="36" s="1"/>
  <c r="AQ365" i="36" s="1"/>
  <c r="AQ366" i="36" s="1"/>
  <c r="AQ367" i="36" s="1"/>
  <c r="AQ368" i="36" s="1"/>
  <c r="AQ369" i="36" s="1"/>
  <c r="AQ370" i="36" s="1"/>
  <c r="AQ371" i="36" s="1"/>
  <c r="AQ372" i="36" s="1"/>
  <c r="AQ373" i="36" s="1"/>
  <c r="AQ374" i="36" s="1"/>
  <c r="AQ375" i="36" s="1"/>
  <c r="AQ376" i="36" s="1"/>
  <c r="AQ377" i="36" s="1"/>
  <c r="AQ378" i="36" s="1"/>
  <c r="AQ379" i="36" s="1"/>
  <c r="AQ380" i="36" s="1"/>
  <c r="AQ381" i="36" s="1"/>
  <c r="AQ382" i="36" s="1"/>
  <c r="AQ383" i="36" s="1"/>
  <c r="AQ384" i="36" s="1"/>
  <c r="AQ385" i="36" s="1"/>
  <c r="AQ386" i="36" s="1"/>
  <c r="AQ387" i="36" s="1"/>
  <c r="AQ388" i="36" s="1"/>
  <c r="AQ389" i="36" s="1"/>
  <c r="AQ390" i="36" s="1"/>
  <c r="AQ391" i="36" s="1"/>
  <c r="AQ392" i="36" s="1"/>
  <c r="AQ393" i="36" s="1"/>
  <c r="AQ394" i="36" s="1"/>
  <c r="AQ395" i="36" s="1"/>
  <c r="AQ396" i="36" s="1"/>
  <c r="AQ397" i="36" s="1"/>
  <c r="AQ398" i="36" s="1"/>
  <c r="AQ399" i="36" s="1"/>
  <c r="AQ400" i="36" s="1"/>
  <c r="AQ401" i="36" s="1"/>
  <c r="AQ402" i="36" s="1"/>
  <c r="AQ403" i="36" s="1"/>
  <c r="AQ404" i="36" s="1"/>
  <c r="AQ405" i="36" s="1"/>
  <c r="AQ406" i="36" s="1"/>
  <c r="AQ407" i="36" s="1"/>
  <c r="AQ408" i="36" s="1"/>
  <c r="AQ409" i="36" s="1"/>
  <c r="AQ410" i="36" s="1"/>
  <c r="AQ411" i="36" s="1"/>
  <c r="AQ412" i="36" s="1"/>
  <c r="AQ413" i="36" s="1"/>
  <c r="AQ414" i="36" s="1"/>
  <c r="AQ415" i="36" s="1"/>
  <c r="AQ416" i="36" s="1"/>
  <c r="AQ417" i="36" s="1"/>
  <c r="AQ418" i="36" s="1"/>
  <c r="AQ419" i="36" s="1"/>
  <c r="AQ420" i="36" s="1"/>
  <c r="AQ421" i="36" s="1"/>
  <c r="AQ422" i="36" s="1"/>
  <c r="AQ423" i="36" s="1"/>
  <c r="AQ424" i="36" s="1"/>
  <c r="AQ425" i="36" s="1"/>
  <c r="AQ426" i="36" s="1"/>
  <c r="AQ427" i="36" s="1"/>
  <c r="AQ428" i="36" s="1"/>
  <c r="AQ429" i="36" s="1"/>
  <c r="AQ430" i="36" s="1"/>
  <c r="AQ431" i="36" s="1"/>
  <c r="AQ432" i="36" s="1"/>
  <c r="AQ433" i="36" s="1"/>
  <c r="AQ434" i="36" s="1"/>
  <c r="AQ435" i="36" s="1"/>
  <c r="AQ436" i="36" s="1"/>
  <c r="AQ437" i="36" s="1"/>
  <c r="AQ438" i="36" s="1"/>
  <c r="AQ439" i="36" s="1"/>
  <c r="AQ440" i="36" s="1"/>
  <c r="AQ441" i="36" s="1"/>
  <c r="AQ442" i="36" s="1"/>
  <c r="AQ443" i="36" s="1"/>
  <c r="AQ444" i="36" s="1"/>
  <c r="AQ445" i="36" s="1"/>
  <c r="AQ446" i="36" s="1"/>
  <c r="AQ447" i="36" s="1"/>
  <c r="AQ448" i="36" s="1"/>
  <c r="AQ449" i="36" s="1"/>
  <c r="AQ450" i="36" s="1"/>
  <c r="AQ451" i="36" s="1"/>
  <c r="AQ452" i="36" s="1"/>
  <c r="AQ453" i="36" s="1"/>
  <c r="AQ454" i="36" s="1"/>
  <c r="AQ455" i="36" s="1"/>
  <c r="AQ456" i="36" s="1"/>
  <c r="AQ457" i="36" s="1"/>
  <c r="AQ458" i="36" s="1"/>
  <c r="AQ459" i="36" s="1"/>
  <c r="AQ460" i="36" s="1"/>
  <c r="AQ461" i="36" s="1"/>
  <c r="AQ462" i="36" s="1"/>
  <c r="AQ463" i="36" s="1"/>
  <c r="AQ464" i="36" s="1"/>
  <c r="AQ465" i="36" s="1"/>
  <c r="AQ466" i="36" s="1"/>
  <c r="AQ467" i="36" s="1"/>
  <c r="AQ468" i="36" s="1"/>
  <c r="AQ469" i="36" s="1"/>
  <c r="AQ470" i="36" s="1"/>
  <c r="AQ471" i="36" s="1"/>
  <c r="AQ472" i="36" s="1"/>
  <c r="AQ473" i="36" s="1"/>
  <c r="AQ474" i="36" s="1"/>
  <c r="AQ475" i="36" s="1"/>
  <c r="AQ476" i="36" s="1"/>
  <c r="AQ477" i="36" s="1"/>
  <c r="AQ478" i="36" s="1"/>
  <c r="AQ479" i="36" s="1"/>
  <c r="AQ480" i="36" s="1"/>
  <c r="AQ481" i="36" s="1"/>
  <c r="AQ482" i="36" s="1"/>
  <c r="AQ483" i="36" s="1"/>
  <c r="AQ484" i="36" s="1"/>
  <c r="AQ485" i="36" s="1"/>
  <c r="AQ486" i="36" s="1"/>
  <c r="AQ487" i="36" s="1"/>
  <c r="AQ488" i="36" s="1"/>
  <c r="AQ489" i="36" s="1"/>
  <c r="AQ490" i="36" s="1"/>
  <c r="AQ491" i="36" s="1"/>
  <c r="AQ492" i="36" s="1"/>
  <c r="AQ493" i="36" s="1"/>
  <c r="AQ494" i="36" s="1"/>
  <c r="AQ495" i="36" s="1"/>
  <c r="AQ496" i="36" s="1"/>
  <c r="AQ497" i="36" s="1"/>
  <c r="AQ498" i="36" s="1"/>
  <c r="AQ499" i="36" s="1"/>
  <c r="AQ500" i="36" s="1"/>
  <c r="AQ501" i="36" s="1"/>
  <c r="AQ502" i="36" s="1"/>
  <c r="AQ503" i="36" s="1"/>
  <c r="AQ504" i="36" s="1"/>
  <c r="AQ505" i="36" s="1"/>
  <c r="AQ506" i="36" s="1"/>
  <c r="AQ507" i="36" s="1"/>
  <c r="AQ508" i="36" s="1"/>
  <c r="AQ509" i="36" s="1"/>
  <c r="AQ510" i="36" s="1"/>
  <c r="AQ511" i="36" s="1"/>
  <c r="AQ512" i="36" s="1"/>
  <c r="AQ513" i="36" s="1"/>
  <c r="AQ514" i="36" s="1"/>
  <c r="AQ515" i="36" s="1"/>
  <c r="AQ516" i="36" s="1"/>
  <c r="AQ517" i="36" s="1"/>
  <c r="AQ518" i="36" s="1"/>
  <c r="AQ519" i="36" s="1"/>
  <c r="AQ520" i="36" s="1"/>
  <c r="AQ521" i="36" s="1"/>
  <c r="AQ522" i="36" s="1"/>
  <c r="AQ523" i="36" s="1"/>
  <c r="AQ524" i="36" s="1"/>
  <c r="AQ525" i="36" s="1"/>
  <c r="AQ526" i="36" s="1"/>
  <c r="AQ527" i="36" s="1"/>
  <c r="AQ528" i="36" s="1"/>
  <c r="AQ529" i="36" s="1"/>
  <c r="AQ530" i="36" s="1"/>
  <c r="AQ531" i="36" s="1"/>
  <c r="AQ532" i="36" s="1"/>
  <c r="AQ533" i="36" s="1"/>
  <c r="AQ534" i="36" s="1"/>
  <c r="AQ535" i="36" s="1"/>
  <c r="AQ536" i="36" s="1"/>
  <c r="AQ537" i="36" s="1"/>
  <c r="AQ538" i="36" s="1"/>
  <c r="AQ539" i="36" s="1"/>
  <c r="AQ540" i="36" s="1"/>
  <c r="AQ541" i="36" s="1"/>
  <c r="AQ542" i="36" s="1"/>
  <c r="AQ543" i="36" s="1"/>
  <c r="AQ544" i="36" s="1"/>
  <c r="AQ545" i="36" s="1"/>
  <c r="AQ546" i="36" s="1"/>
  <c r="AQ547" i="36" s="1"/>
  <c r="AQ548" i="36" s="1"/>
  <c r="AQ549" i="36" s="1"/>
  <c r="AQ550" i="36" s="1"/>
  <c r="AQ551" i="36" s="1"/>
  <c r="AQ552" i="36" s="1"/>
  <c r="AQ553" i="36" s="1"/>
  <c r="AQ554" i="36" s="1"/>
  <c r="AQ555" i="36" s="1"/>
  <c r="AQ556" i="36" s="1"/>
  <c r="AQ557" i="36" s="1"/>
  <c r="AQ558" i="36" s="1"/>
  <c r="AQ559" i="36" s="1"/>
  <c r="AQ560" i="36" s="1"/>
  <c r="AQ561" i="36" s="1"/>
  <c r="AQ562" i="36" s="1"/>
  <c r="AQ563" i="36" s="1"/>
  <c r="AQ564" i="36" s="1"/>
  <c r="AQ565" i="36" s="1"/>
  <c r="AQ566" i="36" s="1"/>
  <c r="AQ567" i="36" s="1"/>
  <c r="AQ568" i="36" s="1"/>
  <c r="AQ569" i="36" s="1"/>
  <c r="AQ570" i="36" s="1"/>
  <c r="AQ571" i="36" s="1"/>
  <c r="AQ572" i="36" s="1"/>
  <c r="AQ573" i="36" s="1"/>
  <c r="AQ574" i="36" s="1"/>
  <c r="AQ575" i="36" s="1"/>
  <c r="AQ576" i="36" s="1"/>
  <c r="AQ577" i="36" s="1"/>
  <c r="AQ578" i="36" s="1"/>
  <c r="AQ579" i="36" s="1"/>
  <c r="AQ580" i="36" s="1"/>
  <c r="AQ581" i="36" s="1"/>
  <c r="AQ582" i="36" s="1"/>
  <c r="AQ583" i="36" s="1"/>
  <c r="AQ584" i="36" s="1"/>
  <c r="AQ585" i="36" s="1"/>
  <c r="AQ586" i="36" s="1"/>
  <c r="AQ587" i="36" s="1"/>
  <c r="AQ588" i="36" s="1"/>
  <c r="AQ589" i="36" s="1"/>
  <c r="AQ590" i="36" s="1"/>
  <c r="AQ591" i="36" s="1"/>
  <c r="AQ592" i="36" s="1"/>
  <c r="AQ593" i="36" s="1"/>
  <c r="AQ594" i="36" s="1"/>
  <c r="AQ595" i="36" s="1"/>
  <c r="AQ596" i="36" s="1"/>
  <c r="AQ597" i="36" s="1"/>
  <c r="AQ598" i="36" s="1"/>
  <c r="AQ599" i="36" s="1"/>
  <c r="AQ600" i="36" s="1"/>
  <c r="AQ601" i="36" s="1"/>
  <c r="AQ602" i="36" s="1"/>
  <c r="AQ603" i="36" s="1"/>
  <c r="AQ604" i="36" s="1"/>
  <c r="AQ605" i="36" s="1"/>
  <c r="AQ606" i="36" s="1"/>
  <c r="AQ607" i="36" s="1"/>
  <c r="AQ608" i="36" s="1"/>
  <c r="AQ609" i="36" s="1"/>
  <c r="AQ610" i="36" s="1"/>
  <c r="AQ611" i="36" s="1"/>
  <c r="AQ612" i="36" s="1"/>
  <c r="AQ613" i="36" s="1"/>
  <c r="AQ614" i="36" s="1"/>
  <c r="AQ615" i="36" s="1"/>
  <c r="AQ616" i="36" s="1"/>
  <c r="AQ617" i="36" s="1"/>
  <c r="AQ618" i="36" s="1"/>
  <c r="AQ619" i="36" s="1"/>
  <c r="AQ620" i="36" s="1"/>
  <c r="AQ621" i="36" s="1"/>
  <c r="AQ622" i="36" s="1"/>
  <c r="AQ623" i="36" s="1"/>
  <c r="AQ624" i="36" s="1"/>
  <c r="AQ625" i="36" s="1"/>
  <c r="AQ626" i="36" s="1"/>
  <c r="AQ627" i="36" s="1"/>
  <c r="AQ628" i="36" s="1"/>
  <c r="AQ629" i="36" s="1"/>
  <c r="AQ630" i="36" s="1"/>
  <c r="AQ631" i="36" s="1"/>
  <c r="AQ632" i="36" s="1"/>
  <c r="AQ633" i="36" s="1"/>
  <c r="AQ634" i="36" s="1"/>
  <c r="AQ635" i="36" s="1"/>
  <c r="AQ636" i="36" s="1"/>
  <c r="AQ637" i="36" s="1"/>
  <c r="AQ638" i="36" s="1"/>
  <c r="AQ639" i="36" s="1"/>
  <c r="AQ640" i="36" s="1"/>
  <c r="AQ641" i="36" s="1"/>
  <c r="AQ642" i="36" s="1"/>
  <c r="AQ643" i="36" s="1"/>
  <c r="AQ644" i="36" s="1"/>
  <c r="AQ645" i="36" s="1"/>
  <c r="AQ646" i="36" s="1"/>
  <c r="AQ647" i="36" s="1"/>
  <c r="AQ648" i="36" s="1"/>
  <c r="AQ649" i="36" s="1"/>
  <c r="AQ650" i="36" s="1"/>
  <c r="AQ651" i="36" s="1"/>
  <c r="AQ652" i="36" s="1"/>
  <c r="AQ653" i="36" s="1"/>
  <c r="AQ654" i="36" s="1"/>
  <c r="AQ655" i="36" s="1"/>
  <c r="AQ656" i="36" s="1"/>
  <c r="AQ657" i="36" s="1"/>
  <c r="AQ658" i="36" s="1"/>
  <c r="AQ659" i="36" s="1"/>
  <c r="AQ660" i="36" s="1"/>
  <c r="AQ661" i="36" s="1"/>
  <c r="AQ662" i="36" s="1"/>
  <c r="AQ663" i="36" s="1"/>
  <c r="AQ664" i="36" s="1"/>
  <c r="AQ665" i="36" s="1"/>
  <c r="AQ666" i="36" s="1"/>
  <c r="AQ667" i="36" s="1"/>
  <c r="AQ668" i="36" s="1"/>
  <c r="AQ669" i="36" s="1"/>
  <c r="AQ670" i="36" s="1"/>
  <c r="AQ671" i="36" s="1"/>
  <c r="AQ672" i="36" s="1"/>
  <c r="AQ673" i="36" s="1"/>
  <c r="AQ674" i="36" s="1"/>
  <c r="AQ675" i="36" s="1"/>
  <c r="AQ676" i="36" s="1"/>
  <c r="AQ677" i="36" s="1"/>
  <c r="AQ678" i="36" s="1"/>
  <c r="AQ679" i="36" s="1"/>
  <c r="AQ680" i="36" s="1"/>
  <c r="AQ681" i="36" s="1"/>
  <c r="AQ682" i="36" s="1"/>
  <c r="AQ683" i="36" s="1"/>
  <c r="AQ684" i="36" s="1"/>
  <c r="AQ685" i="36" s="1"/>
  <c r="AQ686" i="36" s="1"/>
  <c r="AQ687" i="36" s="1"/>
  <c r="AQ688" i="36" s="1"/>
  <c r="AQ689" i="36" s="1"/>
  <c r="AQ690" i="36" s="1"/>
  <c r="AQ691" i="36" s="1"/>
  <c r="AQ692" i="36" s="1"/>
  <c r="AQ693" i="36" s="1"/>
  <c r="AQ694" i="36" s="1"/>
  <c r="AQ695" i="36" s="1"/>
  <c r="AQ696" i="36" s="1"/>
  <c r="AQ697" i="36" s="1"/>
  <c r="AQ698" i="36" s="1"/>
  <c r="AQ699" i="36" s="1"/>
  <c r="AQ700" i="36" s="1"/>
  <c r="AQ701" i="36" s="1"/>
  <c r="AQ702" i="36" s="1"/>
  <c r="AQ703" i="36" s="1"/>
  <c r="AQ704" i="36" s="1"/>
  <c r="AQ705" i="36" s="1"/>
  <c r="AQ706" i="36" s="1"/>
  <c r="AQ707" i="36" s="1"/>
  <c r="AQ708" i="36" s="1"/>
  <c r="AQ709" i="36" s="1"/>
  <c r="AQ710" i="36" s="1"/>
  <c r="AQ711" i="36" s="1"/>
  <c r="AQ712" i="36" s="1"/>
  <c r="AQ713" i="36" s="1"/>
  <c r="AQ714" i="36" s="1"/>
  <c r="AQ715" i="36" s="1"/>
  <c r="AQ716" i="36" s="1"/>
  <c r="AQ717" i="36" s="1"/>
  <c r="AQ718" i="36" s="1"/>
  <c r="AQ719" i="36" s="1"/>
  <c r="AQ720" i="36" s="1"/>
  <c r="AQ721" i="36" s="1"/>
  <c r="AQ722" i="36" s="1"/>
  <c r="AQ723" i="36" s="1"/>
  <c r="AQ724" i="36" s="1"/>
  <c r="AQ725" i="36" s="1"/>
  <c r="AQ726" i="36" s="1"/>
  <c r="AQ727" i="36" s="1"/>
  <c r="AQ728" i="36" s="1"/>
  <c r="AQ729" i="36" s="1"/>
  <c r="AQ730" i="36" s="1"/>
  <c r="AQ731" i="36" s="1"/>
  <c r="AQ732" i="36" s="1"/>
  <c r="AQ733" i="36" s="1"/>
  <c r="AQ734" i="36" s="1"/>
  <c r="AQ735" i="36" s="1"/>
  <c r="AQ736" i="36" s="1"/>
  <c r="AQ737" i="36" s="1"/>
  <c r="AQ738" i="36" s="1"/>
  <c r="AQ739" i="36" s="1"/>
  <c r="AQ740" i="36" s="1"/>
  <c r="AQ741" i="36" s="1"/>
  <c r="AQ742" i="36" s="1"/>
  <c r="AQ743" i="36" s="1"/>
  <c r="AQ744" i="36" s="1"/>
  <c r="AQ745" i="36" s="1"/>
  <c r="AQ746" i="36" s="1"/>
  <c r="AQ747" i="36" s="1"/>
  <c r="AQ748" i="36" s="1"/>
  <c r="AQ749" i="36" s="1"/>
  <c r="AQ750" i="36" s="1"/>
  <c r="AQ751" i="36" s="1"/>
  <c r="AQ752" i="36" s="1"/>
  <c r="AQ753" i="36" s="1"/>
  <c r="AQ754" i="36" s="1"/>
  <c r="AQ755" i="36" s="1"/>
  <c r="AQ756" i="36" s="1"/>
  <c r="AQ757" i="36" s="1"/>
  <c r="AQ758" i="36" s="1"/>
  <c r="AQ759" i="36" s="1"/>
  <c r="AQ760" i="36" s="1"/>
  <c r="AQ761" i="36" s="1"/>
  <c r="AQ762" i="36" s="1"/>
  <c r="AQ763" i="36" s="1"/>
  <c r="AQ764" i="36" s="1"/>
  <c r="AQ765" i="36" s="1"/>
  <c r="AQ766" i="36" s="1"/>
  <c r="AQ767" i="36" s="1"/>
  <c r="AQ768" i="36" s="1"/>
  <c r="AQ769" i="36" s="1"/>
  <c r="AQ770" i="36" s="1"/>
  <c r="AQ771" i="36" s="1"/>
  <c r="AQ772" i="36" s="1"/>
  <c r="AQ773" i="36" s="1"/>
  <c r="AQ774" i="36" s="1"/>
  <c r="AQ775" i="36" s="1"/>
  <c r="AQ776" i="36" s="1"/>
  <c r="AQ777" i="36" s="1"/>
  <c r="AQ778" i="36" s="1"/>
  <c r="AQ779" i="36" s="1"/>
  <c r="AQ780" i="36" s="1"/>
  <c r="AQ781" i="36" s="1"/>
  <c r="AQ782" i="36" s="1"/>
  <c r="AQ783" i="36" s="1"/>
  <c r="AQ784" i="36" s="1"/>
  <c r="AQ785" i="36" s="1"/>
  <c r="AQ786" i="36" s="1"/>
  <c r="AQ787" i="36" s="1"/>
  <c r="AQ788" i="36" s="1"/>
  <c r="AQ789" i="36" s="1"/>
  <c r="AQ790" i="36" s="1"/>
  <c r="AQ791" i="36" s="1"/>
  <c r="AQ792" i="36" s="1"/>
  <c r="AQ793" i="36" s="1"/>
  <c r="AQ794" i="36" s="1"/>
  <c r="AQ795" i="36" s="1"/>
  <c r="AQ796" i="36" s="1"/>
  <c r="AQ797" i="36" s="1"/>
  <c r="AQ798" i="36" s="1"/>
  <c r="AQ799" i="36" s="1"/>
  <c r="AQ800" i="36" s="1"/>
  <c r="AQ801" i="36" s="1"/>
  <c r="AQ802" i="36" s="1"/>
  <c r="AQ803" i="36" s="1"/>
  <c r="AQ804" i="36" s="1"/>
  <c r="AQ805" i="36" s="1"/>
  <c r="AQ806" i="36" s="1"/>
  <c r="AQ807" i="36" s="1"/>
  <c r="AQ808" i="36" s="1"/>
  <c r="AQ809" i="36" s="1"/>
  <c r="AQ810" i="36" s="1"/>
  <c r="AQ811" i="36" s="1"/>
  <c r="AQ812" i="36" s="1"/>
  <c r="AQ813" i="36" s="1"/>
  <c r="AQ814" i="36" s="1"/>
  <c r="AQ815" i="36" s="1"/>
  <c r="AQ816" i="36" s="1"/>
  <c r="AQ817" i="36" s="1"/>
  <c r="AQ818" i="36" s="1"/>
  <c r="AQ819" i="36" s="1"/>
  <c r="AQ820" i="36" s="1"/>
  <c r="AQ821" i="36" s="1"/>
  <c r="AQ822" i="36" s="1"/>
  <c r="AQ823" i="36" s="1"/>
  <c r="AQ824" i="36" s="1"/>
  <c r="AQ825" i="36" s="1"/>
  <c r="AQ826" i="36" s="1"/>
  <c r="AQ827" i="36" s="1"/>
  <c r="AQ828" i="36" s="1"/>
  <c r="AQ829" i="36" s="1"/>
  <c r="AQ830" i="36" s="1"/>
  <c r="AQ831" i="36" s="1"/>
  <c r="AQ832" i="36" s="1"/>
  <c r="AQ833" i="36" s="1"/>
  <c r="AQ834" i="36" s="1"/>
  <c r="AQ835" i="36" s="1"/>
  <c r="AQ836" i="36" s="1"/>
  <c r="AQ837" i="36" s="1"/>
  <c r="AQ838" i="36" s="1"/>
  <c r="AQ839" i="36" s="1"/>
  <c r="AQ840" i="36" s="1"/>
  <c r="AQ841" i="36" s="1"/>
  <c r="AQ842" i="36" s="1"/>
  <c r="AQ843" i="36" s="1"/>
  <c r="AQ844" i="36" s="1"/>
  <c r="AQ845" i="36" s="1"/>
  <c r="AQ846" i="36" s="1"/>
  <c r="AQ847" i="36" s="1"/>
  <c r="AQ848" i="36" s="1"/>
  <c r="AQ849" i="36" s="1"/>
  <c r="AQ850" i="36" s="1"/>
  <c r="AQ851" i="36" s="1"/>
  <c r="AQ852" i="36" s="1"/>
  <c r="AQ853" i="36" s="1"/>
  <c r="AQ854" i="36" s="1"/>
  <c r="AQ855" i="36" s="1"/>
  <c r="AQ856" i="36" s="1"/>
  <c r="AQ857" i="36" s="1"/>
  <c r="AQ858" i="36" s="1"/>
  <c r="AQ859" i="36" s="1"/>
  <c r="AQ860" i="36" s="1"/>
  <c r="AQ861" i="36" s="1"/>
  <c r="AQ862" i="36" s="1"/>
  <c r="AQ863" i="36" s="1"/>
  <c r="AQ864" i="36" s="1"/>
  <c r="AQ865" i="36" s="1"/>
  <c r="AQ866" i="36" s="1"/>
  <c r="AQ867" i="36" s="1"/>
  <c r="AQ868" i="36" s="1"/>
  <c r="AQ869" i="36" s="1"/>
  <c r="AQ870" i="36" s="1"/>
  <c r="AQ871" i="36" s="1"/>
  <c r="AQ872" i="36" s="1"/>
  <c r="AQ873" i="36" s="1"/>
  <c r="AQ874" i="36" s="1"/>
  <c r="AQ875" i="36" s="1"/>
  <c r="AQ876" i="36" s="1"/>
  <c r="AQ877" i="36" s="1"/>
  <c r="AQ878" i="36" s="1"/>
  <c r="AQ879" i="36" s="1"/>
  <c r="AQ880" i="36" s="1"/>
  <c r="AQ881" i="36" s="1"/>
  <c r="AQ882" i="36" s="1"/>
  <c r="AQ883" i="36" s="1"/>
  <c r="AQ884" i="36" s="1"/>
  <c r="AQ885" i="36" s="1"/>
  <c r="AQ886" i="36" s="1"/>
  <c r="AQ887" i="36" s="1"/>
  <c r="AQ888" i="36" s="1"/>
  <c r="AQ889" i="36" s="1"/>
  <c r="AQ890" i="36" s="1"/>
  <c r="AQ891" i="36" s="1"/>
  <c r="AQ892" i="36" s="1"/>
  <c r="AQ893" i="36" s="1"/>
  <c r="AQ894" i="36" s="1"/>
  <c r="AQ895" i="36" s="1"/>
  <c r="AQ896" i="36" s="1"/>
  <c r="AQ897" i="36" s="1"/>
  <c r="AQ898" i="36" s="1"/>
  <c r="AQ899" i="36" s="1"/>
  <c r="AQ900" i="36" s="1"/>
  <c r="AQ901" i="36" s="1"/>
  <c r="AQ902" i="36" s="1"/>
  <c r="AQ903" i="36" s="1"/>
  <c r="AQ904" i="36" s="1"/>
  <c r="AQ905" i="36" s="1"/>
  <c r="AQ906" i="36" s="1"/>
  <c r="AQ907" i="36" s="1"/>
  <c r="AQ908" i="36" s="1"/>
  <c r="AQ909" i="36" s="1"/>
  <c r="AQ910" i="36" s="1"/>
  <c r="AQ911" i="36" s="1"/>
  <c r="AQ912" i="36" s="1"/>
  <c r="AQ913" i="36" s="1"/>
  <c r="AQ914" i="36" s="1"/>
  <c r="AQ915" i="36" s="1"/>
  <c r="AQ916" i="36" s="1"/>
  <c r="AQ917" i="36" s="1"/>
  <c r="AQ918" i="36" s="1"/>
  <c r="AQ919" i="36" s="1"/>
  <c r="AQ920" i="36" s="1"/>
  <c r="AQ921" i="36" s="1"/>
  <c r="AQ922" i="36" s="1"/>
  <c r="AQ923" i="36" s="1"/>
  <c r="AQ924" i="36" s="1"/>
  <c r="AQ925" i="36" s="1"/>
  <c r="AQ926" i="36" s="1"/>
  <c r="AQ927" i="36" s="1"/>
  <c r="AQ928" i="36" s="1"/>
  <c r="AQ929" i="36" s="1"/>
  <c r="AQ930" i="36" s="1"/>
  <c r="AQ931" i="36" s="1"/>
  <c r="AQ932" i="36" s="1"/>
  <c r="AQ933" i="36" s="1"/>
  <c r="AQ934" i="36" s="1"/>
  <c r="AQ935" i="36" s="1"/>
  <c r="AQ936" i="36" s="1"/>
  <c r="AQ937" i="36" s="1"/>
  <c r="AQ938" i="36" s="1"/>
  <c r="AQ939" i="36" s="1"/>
  <c r="AQ940" i="36" s="1"/>
  <c r="AQ941" i="36" s="1"/>
  <c r="AQ942" i="36" s="1"/>
  <c r="AQ943" i="36" s="1"/>
  <c r="AQ944" i="36" s="1"/>
  <c r="AQ945" i="36" s="1"/>
  <c r="AQ946" i="36" s="1"/>
  <c r="AQ947" i="36" s="1"/>
  <c r="AQ948" i="36" s="1"/>
  <c r="AQ949" i="36" s="1"/>
  <c r="AQ950" i="36" s="1"/>
  <c r="AQ951" i="36" s="1"/>
  <c r="AQ952" i="36" s="1"/>
  <c r="AQ953" i="36" s="1"/>
  <c r="AQ954" i="36" s="1"/>
  <c r="AQ955" i="36" s="1"/>
  <c r="AQ956" i="36" s="1"/>
  <c r="AQ957" i="36" s="1"/>
  <c r="AQ958" i="36" s="1"/>
  <c r="AQ959" i="36" s="1"/>
  <c r="AQ960" i="36" s="1"/>
  <c r="AQ961" i="36" s="1"/>
  <c r="AQ962" i="36" s="1"/>
  <c r="AQ963" i="36" s="1"/>
  <c r="AQ964" i="36" s="1"/>
  <c r="AQ965" i="36" s="1"/>
  <c r="AQ966" i="36" s="1"/>
  <c r="AQ967" i="36" s="1"/>
  <c r="AQ968" i="36" s="1"/>
  <c r="AQ969" i="36" s="1"/>
  <c r="AQ970" i="36" s="1"/>
  <c r="AQ971" i="36" s="1"/>
  <c r="AQ972" i="36" s="1"/>
  <c r="AQ973" i="36" s="1"/>
  <c r="AQ974" i="36" s="1"/>
  <c r="AQ975" i="36" s="1"/>
  <c r="AQ976" i="36" s="1"/>
  <c r="AQ977" i="36" s="1"/>
  <c r="AQ978" i="36" s="1"/>
  <c r="AQ979" i="36" s="1"/>
  <c r="AQ980" i="36" s="1"/>
  <c r="AQ981" i="36" s="1"/>
  <c r="AQ982" i="36" s="1"/>
  <c r="AQ983" i="36" s="1"/>
  <c r="AQ984" i="36" s="1"/>
  <c r="AQ985" i="36" s="1"/>
  <c r="AQ986" i="36" s="1"/>
  <c r="AQ987" i="36" s="1"/>
  <c r="AQ988" i="36" s="1"/>
  <c r="AQ989" i="36" s="1"/>
  <c r="AQ990" i="36" s="1"/>
  <c r="AQ991" i="36" s="1"/>
  <c r="AQ992" i="36" s="1"/>
  <c r="AQ993" i="36" s="1"/>
  <c r="AQ994" i="36" s="1"/>
  <c r="AQ995" i="36" s="1"/>
  <c r="AQ996" i="36" s="1"/>
  <c r="AQ997" i="36" s="1"/>
  <c r="AQ998" i="36" s="1"/>
  <c r="AQ999" i="36" s="1"/>
  <c r="AQ1000" i="36" s="1"/>
  <c r="AQ1001" i="36" s="1"/>
  <c r="AQ1002" i="36" s="1"/>
  <c r="AQ1003" i="36" s="1"/>
  <c r="AQ1004" i="36" s="1"/>
  <c r="AQ1005" i="36" s="1"/>
  <c r="AQ1006" i="36" s="1"/>
  <c r="AQ1007" i="36" s="1"/>
  <c r="AQ1008" i="36" s="1"/>
  <c r="AQ1009" i="36" s="1"/>
  <c r="AQ1010" i="36" s="1"/>
  <c r="AQ1011" i="36" s="1"/>
  <c r="AQ1012" i="36" s="1"/>
  <c r="AQ1013" i="36" s="1"/>
  <c r="AQ1014" i="36" s="1"/>
  <c r="AQ1015" i="36" s="1"/>
  <c r="AQ1016" i="36" s="1"/>
  <c r="AQ1017" i="36" s="1"/>
  <c r="AQ1018" i="36" s="1"/>
  <c r="AQ1019" i="36" s="1"/>
  <c r="AQ1020" i="36" s="1"/>
  <c r="AQ1021" i="36" s="1"/>
  <c r="AQ1022" i="36" s="1"/>
  <c r="AQ1023" i="36" s="1"/>
  <c r="AQ1024" i="36" s="1"/>
  <c r="AQ1025" i="36" s="1"/>
  <c r="AQ1026" i="36" s="1"/>
  <c r="AQ1027" i="36" s="1"/>
  <c r="AQ1028" i="36" s="1"/>
  <c r="AQ1029" i="36" s="1"/>
  <c r="AQ1030" i="36" s="1"/>
  <c r="AQ1031" i="36" s="1"/>
  <c r="AQ1032" i="36" s="1"/>
  <c r="AQ1033" i="36" s="1"/>
  <c r="AQ1034" i="36" s="1"/>
  <c r="AQ1035" i="36" s="1"/>
  <c r="AQ1036" i="36" s="1"/>
  <c r="AQ1037" i="36" s="1"/>
  <c r="AQ1038" i="36" s="1"/>
  <c r="AQ1039" i="36" s="1"/>
  <c r="AQ1040" i="36" s="1"/>
  <c r="AQ1041" i="36" s="1"/>
  <c r="AQ1042" i="36" s="1"/>
  <c r="AQ1043" i="36" s="1"/>
  <c r="AQ1044" i="36" s="1"/>
  <c r="AQ1045" i="36" s="1"/>
  <c r="AQ1046" i="36" s="1"/>
  <c r="AQ1047" i="36" s="1"/>
  <c r="AQ1048" i="36" s="1"/>
  <c r="AQ1049" i="36" s="1"/>
  <c r="AQ1050" i="36" s="1"/>
  <c r="AQ1051" i="36" s="1"/>
  <c r="AQ1052" i="36" s="1"/>
  <c r="AQ1053" i="36" s="1"/>
  <c r="AQ1054" i="36" s="1"/>
  <c r="AQ1055" i="36" s="1"/>
  <c r="AQ1056" i="36" s="1"/>
  <c r="AQ1057" i="36" s="1"/>
  <c r="AQ1058" i="36" s="1"/>
  <c r="AQ1059" i="36" s="1"/>
  <c r="AQ1060" i="36" s="1"/>
  <c r="AQ1061" i="36" s="1"/>
  <c r="AQ1062" i="36" s="1"/>
  <c r="AQ1063" i="36" s="1"/>
  <c r="AQ1064" i="36" s="1"/>
  <c r="AQ1065" i="36" s="1"/>
  <c r="AQ1066" i="36" s="1"/>
  <c r="AQ1067" i="36" s="1"/>
  <c r="AQ1068" i="36" s="1"/>
  <c r="AQ1069" i="36" s="1"/>
  <c r="AQ1070" i="36" s="1"/>
  <c r="AQ1071" i="36" s="1"/>
  <c r="AQ1072" i="36" s="1"/>
  <c r="AQ1073" i="36" s="1"/>
  <c r="AQ1074" i="36" s="1"/>
  <c r="AQ1075" i="36" s="1"/>
  <c r="AQ1076" i="36" s="1"/>
  <c r="AQ1077" i="36" s="1"/>
  <c r="AQ1078" i="36" s="1"/>
  <c r="AQ1079" i="36" s="1"/>
  <c r="AQ1080" i="36" s="1"/>
  <c r="AQ1081" i="36" s="1"/>
  <c r="AQ1082" i="36" s="1"/>
  <c r="AQ1083" i="36" s="1"/>
  <c r="AQ1084" i="36" s="1"/>
  <c r="AQ1085" i="36" s="1"/>
  <c r="AQ1086" i="36" s="1"/>
  <c r="AQ1087" i="36" s="1"/>
  <c r="AQ1088" i="36" s="1"/>
  <c r="AQ1089" i="36" s="1"/>
  <c r="AQ1090" i="36" s="1"/>
  <c r="AQ1091" i="36" s="1"/>
  <c r="AQ1092" i="36" s="1"/>
  <c r="AQ1093" i="36" s="1"/>
  <c r="AQ1094" i="36" s="1"/>
  <c r="AQ1095" i="36" s="1"/>
  <c r="AQ1096" i="36" s="1"/>
  <c r="AQ1097" i="36" s="1"/>
  <c r="AQ1098" i="36" s="1"/>
  <c r="AQ1099" i="36" s="1"/>
  <c r="AQ1100" i="36" s="1"/>
  <c r="AQ1101" i="36" s="1"/>
  <c r="AQ1102" i="36" s="1"/>
  <c r="AQ1103" i="36" s="1"/>
  <c r="AQ1104" i="36" s="1"/>
  <c r="AQ1105" i="36" s="1"/>
  <c r="AQ1106" i="36" s="1"/>
  <c r="AQ1107" i="36" s="1"/>
  <c r="AQ1108" i="36" s="1"/>
  <c r="AQ1109" i="36" s="1"/>
  <c r="AQ1110" i="36" s="1"/>
  <c r="AQ1111" i="36" s="1"/>
  <c r="AQ1112" i="36" s="1"/>
  <c r="AQ1113" i="36" s="1"/>
  <c r="AQ1114" i="36" s="1"/>
  <c r="AQ1115" i="36" s="1"/>
  <c r="AQ1116" i="36" s="1"/>
  <c r="AQ1117" i="36" s="1"/>
  <c r="AQ1118" i="36" s="1"/>
  <c r="AQ1119" i="36" s="1"/>
  <c r="AQ1120" i="36" s="1"/>
  <c r="AQ1121" i="36" s="1"/>
  <c r="AQ1122" i="36" s="1"/>
  <c r="AQ1123" i="36" s="1"/>
  <c r="AQ1124" i="36" s="1"/>
  <c r="AQ1125" i="36" s="1"/>
  <c r="AQ1126" i="36" s="1"/>
  <c r="AQ1127" i="36" s="1"/>
  <c r="AQ1128" i="36" s="1"/>
  <c r="AQ1129" i="36" s="1"/>
  <c r="AQ1130" i="36" s="1"/>
  <c r="AQ1131" i="36" s="1"/>
  <c r="AQ1132" i="36" s="1"/>
  <c r="AQ1133" i="36" s="1"/>
  <c r="AQ1134" i="36" s="1"/>
  <c r="AQ1135" i="36" s="1"/>
  <c r="AQ1136" i="36" s="1"/>
  <c r="AQ1137" i="36" s="1"/>
  <c r="AQ1138" i="36" s="1"/>
  <c r="AQ1139" i="36" s="1"/>
  <c r="AQ1140" i="36" s="1"/>
  <c r="AQ1141" i="36" s="1"/>
  <c r="AQ1142" i="36" s="1"/>
  <c r="AQ1143" i="36" s="1"/>
  <c r="AQ1144" i="36" s="1"/>
  <c r="AQ1145" i="36" s="1"/>
  <c r="AQ1146" i="36" s="1"/>
  <c r="AQ1147" i="36" s="1"/>
  <c r="AQ1148" i="36" s="1"/>
  <c r="AQ1149" i="36" s="1"/>
  <c r="AQ1150" i="36" s="1"/>
  <c r="AQ1151" i="36" s="1"/>
  <c r="AQ1152" i="36" s="1"/>
  <c r="AQ1153" i="36" s="1"/>
  <c r="AQ1154" i="36" s="1"/>
  <c r="AQ1155" i="36" s="1"/>
  <c r="AQ1156" i="36" s="1"/>
  <c r="AQ1157" i="36" s="1"/>
  <c r="AQ1158" i="36" s="1"/>
  <c r="AQ1159" i="36" s="1"/>
  <c r="AQ1160" i="36" s="1"/>
  <c r="AQ1161" i="36" s="1"/>
  <c r="AQ1162" i="36" s="1"/>
  <c r="AQ1163" i="36" s="1"/>
  <c r="AQ1164" i="36" s="1"/>
  <c r="AQ1165" i="36" s="1"/>
  <c r="AQ1166" i="36" s="1"/>
  <c r="AQ1167" i="36" s="1"/>
  <c r="AQ1168" i="36" s="1"/>
  <c r="AQ1169" i="36" s="1"/>
  <c r="AQ1170" i="36" s="1"/>
  <c r="AQ1171" i="36" s="1"/>
  <c r="AQ1172" i="36" s="1"/>
  <c r="AQ1173" i="36" s="1"/>
  <c r="AQ1174" i="36" s="1"/>
  <c r="AQ1175" i="36" s="1"/>
  <c r="AQ1176" i="36" s="1"/>
  <c r="AQ1177" i="36" s="1"/>
  <c r="AQ1178" i="36" s="1"/>
  <c r="AQ1179" i="36" s="1"/>
  <c r="AQ1180" i="36" s="1"/>
  <c r="AQ1181" i="36" s="1"/>
  <c r="AQ1182" i="36" s="1"/>
  <c r="AQ1183" i="36" s="1"/>
  <c r="AQ1184" i="36" s="1"/>
  <c r="AQ1185" i="36" s="1"/>
  <c r="AQ1186" i="36" s="1"/>
  <c r="AQ1187" i="36" s="1"/>
  <c r="AQ1188" i="36" s="1"/>
  <c r="AQ1189" i="36" s="1"/>
  <c r="AQ1190" i="36" s="1"/>
  <c r="AQ1191" i="36" s="1"/>
  <c r="AQ1192" i="36" s="1"/>
  <c r="AQ1193" i="36" s="1"/>
  <c r="AQ1194" i="36" s="1"/>
  <c r="AQ1195" i="36" s="1"/>
  <c r="AQ1196" i="36" s="1"/>
  <c r="AQ1197" i="36" s="1"/>
  <c r="AQ1198" i="36" s="1"/>
  <c r="AQ1199" i="36" s="1"/>
  <c r="AQ1200" i="36" s="1"/>
  <c r="AQ1201" i="36" s="1"/>
  <c r="AQ1202" i="36" s="1"/>
  <c r="AQ1203" i="36" s="1"/>
  <c r="AQ1204" i="36" s="1"/>
  <c r="AQ1205" i="36" s="1"/>
  <c r="AQ1206" i="36" s="1"/>
  <c r="AQ1207" i="36" s="1"/>
  <c r="AQ1208" i="36" s="1"/>
  <c r="AQ1209" i="36" s="1"/>
  <c r="AQ1210" i="36" s="1"/>
  <c r="AQ1211" i="36" s="1"/>
  <c r="AQ1212" i="36" s="1"/>
  <c r="AQ1213" i="36" s="1"/>
  <c r="AQ1214" i="36" s="1"/>
  <c r="AQ1215" i="36" s="1"/>
  <c r="AQ1216" i="36" s="1"/>
  <c r="AQ1217" i="36" s="1"/>
  <c r="AQ1218" i="36" s="1"/>
  <c r="AQ1219" i="36" s="1"/>
  <c r="AQ1220" i="36" s="1"/>
  <c r="AQ1221" i="36" s="1"/>
  <c r="AQ1222" i="36" s="1"/>
  <c r="AQ1223" i="36" s="1"/>
  <c r="AQ1224" i="36" s="1"/>
  <c r="AQ1225" i="36" s="1"/>
  <c r="AQ1226" i="36" s="1"/>
  <c r="AQ1227" i="36" s="1"/>
  <c r="AQ1228" i="36" s="1"/>
  <c r="AQ1229" i="36" s="1"/>
  <c r="AQ1230" i="36" s="1"/>
  <c r="AQ1231" i="36" s="1"/>
  <c r="AQ1232" i="36" s="1"/>
  <c r="AQ1233" i="36" s="1"/>
  <c r="AQ1234" i="36" s="1"/>
  <c r="AQ1235" i="36" s="1"/>
  <c r="AQ1236" i="36" s="1"/>
  <c r="AQ1237" i="36" s="1"/>
  <c r="AQ1238" i="36" s="1"/>
  <c r="AQ1239" i="36" s="1"/>
  <c r="AQ1240" i="36" s="1"/>
  <c r="AQ1241" i="36" s="1"/>
  <c r="AQ1242" i="36" s="1"/>
  <c r="AQ1243" i="36" s="1"/>
  <c r="AQ1244" i="36" s="1"/>
  <c r="AQ1245" i="36" s="1"/>
  <c r="AQ1246" i="36" s="1"/>
  <c r="AQ1247" i="36" s="1"/>
  <c r="AQ1248" i="36" s="1"/>
  <c r="AQ1249" i="36" s="1"/>
  <c r="AQ1250" i="36" s="1"/>
  <c r="AQ1251" i="36" s="1"/>
  <c r="AQ1252" i="36" s="1"/>
  <c r="AQ1253" i="36" s="1"/>
  <c r="AQ1254" i="36" s="1"/>
  <c r="AQ1255" i="36" s="1"/>
  <c r="AQ1256" i="36" s="1"/>
  <c r="AQ1257" i="36" s="1"/>
  <c r="AQ1258" i="36" s="1"/>
  <c r="AQ1259" i="36" s="1"/>
  <c r="AQ1260" i="36" s="1"/>
  <c r="AQ1261" i="36" s="1"/>
  <c r="AQ1262" i="36" s="1"/>
  <c r="AQ1263" i="36" s="1"/>
  <c r="AQ1264" i="36" s="1"/>
  <c r="AQ1265" i="36" s="1"/>
  <c r="AQ1266" i="36" s="1"/>
  <c r="AQ1267" i="36" s="1"/>
  <c r="AQ1268" i="36" s="1"/>
  <c r="AQ1269" i="36" s="1"/>
  <c r="AQ1270" i="36" s="1"/>
  <c r="AQ1271" i="36" s="1"/>
  <c r="AQ1272" i="36" s="1"/>
  <c r="AQ1273" i="36" s="1"/>
  <c r="AQ1274" i="36" s="1"/>
  <c r="AQ1275" i="36" s="1"/>
  <c r="AQ1276" i="36" s="1"/>
  <c r="AQ1277" i="36" s="1"/>
  <c r="AQ1278" i="36" s="1"/>
  <c r="AQ1279" i="36" s="1"/>
  <c r="AQ1280" i="36" s="1"/>
  <c r="AQ1281" i="36" s="1"/>
  <c r="AQ1282" i="36" s="1"/>
  <c r="AQ1283" i="36" s="1"/>
  <c r="AQ1284" i="36" s="1"/>
  <c r="AQ1285" i="36" s="1"/>
  <c r="AQ1286" i="36" s="1"/>
  <c r="AQ1287" i="36" s="1"/>
  <c r="AQ1288" i="36" s="1"/>
  <c r="AQ1289" i="36" s="1"/>
  <c r="AQ1290" i="36" s="1"/>
  <c r="AQ1291" i="36" s="1"/>
  <c r="AQ1292" i="36" s="1"/>
  <c r="AQ1293" i="36" s="1"/>
  <c r="AQ1294" i="36" s="1"/>
  <c r="AQ1295" i="36" s="1"/>
  <c r="AQ1296" i="36" s="1"/>
  <c r="AQ1297" i="36" s="1"/>
  <c r="AQ1298" i="36" s="1"/>
  <c r="AQ1299" i="36" s="1"/>
  <c r="AQ1300" i="36" s="1"/>
  <c r="AQ1301" i="36" s="1"/>
  <c r="AQ1302" i="36" s="1"/>
  <c r="AQ1303" i="36" s="1"/>
  <c r="AQ1304" i="36" s="1"/>
  <c r="AQ1305" i="36" s="1"/>
  <c r="AQ1306" i="36" s="1"/>
  <c r="AQ1307" i="36" s="1"/>
  <c r="AQ1308" i="36" s="1"/>
  <c r="AQ1309" i="36" s="1"/>
  <c r="AQ1310" i="36" s="1"/>
  <c r="AQ1311" i="36" s="1"/>
  <c r="AQ1312" i="36" s="1"/>
  <c r="AQ1313" i="36" s="1"/>
  <c r="AQ1314" i="36" s="1"/>
  <c r="AQ1315" i="36" s="1"/>
  <c r="AQ1316" i="36" s="1"/>
  <c r="AQ1317" i="36" s="1"/>
  <c r="AQ1318" i="36" s="1"/>
  <c r="AQ1319" i="36" s="1"/>
  <c r="AQ1320" i="36" s="1"/>
  <c r="AQ1321" i="36" s="1"/>
  <c r="AQ1322" i="36" s="1"/>
  <c r="AQ1323" i="36" s="1"/>
  <c r="AQ1324" i="36" s="1"/>
  <c r="AQ1325" i="36" s="1"/>
  <c r="AQ1326" i="36" s="1"/>
  <c r="AQ1327" i="36" s="1"/>
  <c r="AQ1328" i="36" s="1"/>
  <c r="AQ1329" i="36" s="1"/>
  <c r="AQ1330" i="36" s="1"/>
  <c r="AQ1331" i="36" s="1"/>
  <c r="AQ1332" i="36" s="1"/>
  <c r="AQ1333" i="36" s="1"/>
  <c r="AQ1334" i="36" s="1"/>
  <c r="AQ1335" i="36" s="1"/>
  <c r="AQ1336" i="36" s="1"/>
  <c r="AQ1337" i="36" s="1"/>
  <c r="AQ1338" i="36" s="1"/>
  <c r="AQ1339" i="36" s="1"/>
  <c r="AQ1340" i="36" s="1"/>
  <c r="AQ1341" i="36" s="1"/>
  <c r="AQ1342" i="36" s="1"/>
  <c r="AQ1343" i="36" s="1"/>
  <c r="AQ1344" i="36" s="1"/>
  <c r="AQ1345" i="36" s="1"/>
  <c r="AQ1346" i="36" s="1"/>
  <c r="AQ1347" i="36" s="1"/>
  <c r="AQ1348" i="36" s="1"/>
  <c r="AQ1349" i="36" s="1"/>
  <c r="AQ1350" i="36" s="1"/>
  <c r="AQ1351" i="36" s="1"/>
  <c r="AQ1352" i="36" s="1"/>
  <c r="AQ1353" i="36" s="1"/>
  <c r="AQ1354" i="36" s="1"/>
  <c r="AQ1355" i="36" s="1"/>
  <c r="AQ1356" i="36" s="1"/>
  <c r="AQ1357" i="36" s="1"/>
  <c r="AQ1358" i="36" s="1"/>
  <c r="AQ1359" i="36" s="1"/>
  <c r="AQ1360" i="36" s="1"/>
  <c r="AQ1361" i="36" s="1"/>
  <c r="AQ1362" i="36" s="1"/>
  <c r="AQ1363" i="36" s="1"/>
  <c r="AQ1364" i="36" s="1"/>
  <c r="AQ1365" i="36" s="1"/>
  <c r="AQ1366" i="36" s="1"/>
  <c r="AQ1367" i="36" s="1"/>
  <c r="AQ1368" i="36" s="1"/>
  <c r="AQ1369" i="36" s="1"/>
  <c r="AQ1370" i="36" s="1"/>
  <c r="AQ1371" i="36" s="1"/>
  <c r="AQ1372" i="36" s="1"/>
  <c r="AQ1373" i="36" s="1"/>
  <c r="AQ1374" i="36" s="1"/>
  <c r="AQ1375" i="36" s="1"/>
  <c r="AQ1376" i="36" s="1"/>
  <c r="AQ1377" i="36" s="1"/>
  <c r="AQ1378" i="36" s="1"/>
  <c r="AQ1379" i="36" s="1"/>
  <c r="AQ1380" i="36" s="1"/>
  <c r="AQ1381" i="36" s="1"/>
  <c r="AQ1382" i="36" s="1"/>
  <c r="AQ1383" i="36" s="1"/>
  <c r="AQ1384" i="36" s="1"/>
  <c r="AQ1385" i="36" s="1"/>
  <c r="AQ1386" i="36" s="1"/>
  <c r="AQ1387" i="36" s="1"/>
  <c r="AQ1388" i="36" s="1"/>
  <c r="AQ1389" i="36" s="1"/>
  <c r="AQ1390" i="36" s="1"/>
  <c r="AQ1391" i="36" s="1"/>
  <c r="AQ1392" i="36" s="1"/>
  <c r="AQ1393" i="36" s="1"/>
  <c r="AQ1394" i="36" s="1"/>
  <c r="AQ1395" i="36" s="1"/>
  <c r="AQ1396" i="36" s="1"/>
  <c r="AQ1397" i="36" s="1"/>
  <c r="AQ1398" i="36" s="1"/>
  <c r="AQ1399" i="36" s="1"/>
  <c r="AQ1400" i="36" s="1"/>
  <c r="AQ1401" i="36" s="1"/>
  <c r="AQ1402" i="36" s="1"/>
  <c r="AQ1403" i="36" s="1"/>
  <c r="AQ1404" i="36" s="1"/>
  <c r="AQ1405" i="36" s="1"/>
  <c r="AQ1406" i="36" s="1"/>
  <c r="AQ1407" i="36" s="1"/>
  <c r="AQ1408" i="36" s="1"/>
  <c r="AQ1409" i="36" s="1"/>
  <c r="AQ1410" i="36" s="1"/>
  <c r="AQ1411" i="36" s="1"/>
  <c r="AQ1412" i="36" s="1"/>
  <c r="AQ1413" i="36" s="1"/>
  <c r="AQ1414" i="36" s="1"/>
  <c r="AQ1415" i="36" s="1"/>
  <c r="AQ1416" i="36" s="1"/>
  <c r="AQ1417" i="36" s="1"/>
  <c r="AQ1418" i="36" s="1"/>
  <c r="AQ1419" i="36" s="1"/>
  <c r="AQ1420" i="36" s="1"/>
  <c r="AQ1421" i="36" s="1"/>
  <c r="AQ1422" i="36" s="1"/>
  <c r="AQ1423" i="36" s="1"/>
  <c r="AQ1424" i="36" s="1"/>
  <c r="AQ1425" i="36" s="1"/>
  <c r="AQ1426" i="36" s="1"/>
  <c r="AQ1427" i="36" s="1"/>
  <c r="AQ1428" i="36" s="1"/>
  <c r="AQ1429" i="36" s="1"/>
  <c r="AQ1430" i="36" s="1"/>
  <c r="AQ1431" i="36" s="1"/>
  <c r="AQ1432" i="36" s="1"/>
  <c r="AQ1433" i="36" s="1"/>
  <c r="AQ1434" i="36" s="1"/>
  <c r="AQ1435" i="36" s="1"/>
  <c r="AQ1436" i="36" s="1"/>
  <c r="AQ1437" i="36" s="1"/>
  <c r="AQ1438" i="36" s="1"/>
  <c r="AQ1439" i="36" s="1"/>
  <c r="AQ1440" i="36" s="1"/>
  <c r="AQ1441" i="36" s="1"/>
  <c r="AQ1442" i="36" s="1"/>
  <c r="AQ1443" i="36" s="1"/>
  <c r="AQ1444" i="36" s="1"/>
  <c r="AQ1445" i="36" s="1"/>
  <c r="AQ1446" i="36" s="1"/>
  <c r="AQ1447" i="36" s="1"/>
  <c r="AQ1448" i="36" s="1"/>
  <c r="AQ1449" i="36" s="1"/>
  <c r="AQ1450" i="36" s="1"/>
  <c r="AQ1451" i="36" s="1"/>
  <c r="AQ1452" i="36" s="1"/>
  <c r="AQ1453" i="36" s="1"/>
  <c r="AQ1454" i="36" s="1"/>
  <c r="AQ1455" i="36" s="1"/>
  <c r="AQ1456" i="36" s="1"/>
  <c r="AQ1457" i="36" s="1"/>
  <c r="AQ1458" i="36" s="1"/>
  <c r="AQ1459" i="36" s="1"/>
  <c r="AQ1460" i="36" s="1"/>
  <c r="AQ1461" i="36" s="1"/>
  <c r="AQ1462" i="36" s="1"/>
  <c r="AQ1463" i="36" s="1"/>
  <c r="AQ1464" i="36" s="1"/>
  <c r="AQ1465" i="36" s="1"/>
  <c r="AQ1466" i="36" s="1"/>
  <c r="AQ1467" i="36" s="1"/>
  <c r="AQ1468" i="36" s="1"/>
  <c r="AQ1469" i="36" s="1"/>
  <c r="AQ1470" i="36" s="1"/>
  <c r="AQ1471" i="36" s="1"/>
  <c r="AQ1472" i="36" s="1"/>
  <c r="AQ1473" i="36" s="1"/>
  <c r="AQ1474" i="36" s="1"/>
  <c r="AQ1475" i="36" s="1"/>
  <c r="AQ1476" i="36" s="1"/>
  <c r="AQ1477" i="36" s="1"/>
  <c r="AQ1478" i="36" s="1"/>
  <c r="AQ1479" i="36" s="1"/>
  <c r="AQ1480" i="36" s="1"/>
  <c r="AQ1481" i="36" s="1"/>
  <c r="AQ1482" i="36" s="1"/>
  <c r="AQ1483" i="36" s="1"/>
  <c r="AQ1484" i="36" s="1"/>
  <c r="AQ1485" i="36" s="1"/>
  <c r="AQ1486" i="36" s="1"/>
  <c r="AQ1487" i="36" s="1"/>
  <c r="AQ1488" i="36" s="1"/>
  <c r="AQ1489" i="36" s="1"/>
  <c r="AQ1490" i="36" s="1"/>
  <c r="AQ1491" i="36" s="1"/>
  <c r="AQ1492" i="36" s="1"/>
  <c r="AQ1493" i="36" s="1"/>
  <c r="AQ1494" i="36" s="1"/>
  <c r="AQ1495" i="36" s="1"/>
  <c r="AQ1496" i="36" s="1"/>
  <c r="AQ1497" i="36" s="1"/>
  <c r="AQ1498" i="36" s="1"/>
  <c r="AQ1499" i="36" s="1"/>
  <c r="AQ1500" i="36" s="1"/>
  <c r="AQ1501" i="36" s="1"/>
  <c r="AQ1502" i="36" s="1"/>
  <c r="AQ1503" i="36" s="1"/>
  <c r="AQ1504" i="36" s="1"/>
  <c r="AQ1505" i="36" s="1"/>
  <c r="AQ1506" i="36" s="1"/>
  <c r="AQ1507" i="36" s="1"/>
  <c r="AQ1508" i="36" s="1"/>
  <c r="AQ1509" i="36" s="1"/>
  <c r="AQ1510" i="36" s="1"/>
  <c r="AQ1511" i="36" s="1"/>
  <c r="AQ1512" i="36" s="1"/>
  <c r="AQ1513" i="36" s="1"/>
  <c r="AQ1514" i="36" s="1"/>
  <c r="AQ1515" i="36" s="1"/>
  <c r="AQ1516" i="36" s="1"/>
  <c r="AQ1517" i="36" s="1"/>
  <c r="AQ1518" i="36" s="1"/>
  <c r="AQ1519" i="36" s="1"/>
  <c r="AQ1520" i="36" s="1"/>
  <c r="AQ1521" i="36" s="1"/>
  <c r="AQ1522" i="36" s="1"/>
  <c r="AQ1523" i="36" s="1"/>
  <c r="AQ1524" i="36" s="1"/>
  <c r="AQ1525" i="36" s="1"/>
  <c r="AQ1526" i="36" s="1"/>
  <c r="AQ1527" i="36" s="1"/>
  <c r="AQ1528" i="36" s="1"/>
  <c r="AQ1529" i="36" s="1"/>
  <c r="AQ1530" i="36" s="1"/>
  <c r="AQ1531" i="36" s="1"/>
  <c r="AQ1532" i="36" s="1"/>
  <c r="AQ1533" i="36" s="1"/>
  <c r="AQ1534" i="36" s="1"/>
  <c r="AQ1535" i="36" s="1"/>
  <c r="AQ1536" i="36" s="1"/>
  <c r="AQ1537" i="36" s="1"/>
  <c r="AQ1538" i="36" s="1"/>
  <c r="AQ1539" i="36" s="1"/>
  <c r="AQ1540" i="36" s="1"/>
  <c r="AQ1541" i="36" s="1"/>
  <c r="AQ1542" i="36" s="1"/>
  <c r="AQ1543" i="36" s="1"/>
  <c r="AQ1544" i="36" s="1"/>
  <c r="AQ1545" i="36" s="1"/>
  <c r="AQ1546" i="36" s="1"/>
  <c r="AQ1547" i="36" s="1"/>
  <c r="AQ1548" i="36" s="1"/>
  <c r="AQ1549" i="36" s="1"/>
  <c r="AQ1550" i="36" s="1"/>
  <c r="AQ1551" i="36" s="1"/>
  <c r="AQ1552" i="36" s="1"/>
  <c r="AQ1553" i="36" s="1"/>
  <c r="AQ1554" i="36" s="1"/>
  <c r="AQ1555" i="36" s="1"/>
  <c r="AQ1556" i="36" s="1"/>
  <c r="AQ1557" i="36" s="1"/>
  <c r="AQ1558" i="36" s="1"/>
  <c r="AQ1559" i="36" s="1"/>
  <c r="AQ1560" i="36" s="1"/>
  <c r="AQ1561" i="36" s="1"/>
  <c r="AQ1562" i="36" s="1"/>
  <c r="AQ1563" i="36" s="1"/>
  <c r="AQ1564" i="36" s="1"/>
  <c r="AQ1565" i="36" s="1"/>
  <c r="AQ1566" i="36" s="1"/>
  <c r="AQ1567" i="36" s="1"/>
  <c r="AQ1568" i="36" s="1"/>
  <c r="AQ1569" i="36" s="1"/>
  <c r="AQ1570" i="36" s="1"/>
  <c r="AQ1571" i="36" s="1"/>
  <c r="AQ1572" i="36" s="1"/>
  <c r="AQ1573" i="36" s="1"/>
  <c r="AQ1574" i="36" s="1"/>
  <c r="AQ1575" i="36" s="1"/>
  <c r="AQ1576" i="36" s="1"/>
  <c r="AQ1577" i="36" s="1"/>
  <c r="AQ1578" i="36" s="1"/>
  <c r="AQ1579" i="36" s="1"/>
  <c r="AQ1580" i="36" s="1"/>
  <c r="AQ1581" i="36" s="1"/>
  <c r="AQ1582" i="36" s="1"/>
  <c r="AQ1583" i="36" s="1"/>
  <c r="AQ1584" i="36" s="1"/>
  <c r="AQ1585" i="36" s="1"/>
  <c r="AQ1586" i="36" s="1"/>
  <c r="AQ1587" i="36" s="1"/>
  <c r="AQ1588" i="36" s="1"/>
  <c r="AQ1589" i="36" s="1"/>
  <c r="AQ1590" i="36" s="1"/>
  <c r="AQ1591" i="36" s="1"/>
  <c r="AQ1592" i="36" s="1"/>
  <c r="AQ1593" i="36" s="1"/>
  <c r="AQ1594" i="36" s="1"/>
  <c r="AQ1595" i="36" s="1"/>
  <c r="AQ1596" i="36" s="1"/>
  <c r="AQ1597" i="36" s="1"/>
  <c r="AQ1598" i="36" s="1"/>
  <c r="AQ1599" i="36" s="1"/>
  <c r="AQ1600" i="36" s="1"/>
  <c r="AQ1601" i="36" s="1"/>
  <c r="AQ1602" i="36" s="1"/>
  <c r="AQ1603" i="36" s="1"/>
  <c r="AQ1604" i="36" s="1"/>
  <c r="AQ1605" i="36" s="1"/>
  <c r="AQ1606" i="36" s="1"/>
  <c r="AQ1607" i="36" s="1"/>
  <c r="AQ1608" i="36" s="1"/>
  <c r="AQ1609" i="36" s="1"/>
  <c r="AQ1610" i="36" s="1"/>
  <c r="AQ1611" i="36" s="1"/>
  <c r="AQ1612" i="36" s="1"/>
  <c r="AQ1613" i="36" s="1"/>
  <c r="AQ1614" i="36" s="1"/>
  <c r="AQ1615" i="36" s="1"/>
  <c r="AQ1616" i="36" s="1"/>
  <c r="AQ1617" i="36" s="1"/>
  <c r="AQ1618" i="36" s="1"/>
  <c r="AQ1619" i="36" s="1"/>
  <c r="AQ1620" i="36" s="1"/>
  <c r="AQ1621" i="36" s="1"/>
  <c r="AQ1622" i="36" s="1"/>
  <c r="AQ1623" i="36" s="1"/>
  <c r="AQ1624" i="36" s="1"/>
  <c r="AQ1625" i="36" s="1"/>
  <c r="AQ1626" i="36" s="1"/>
  <c r="AQ1627" i="36" s="1"/>
  <c r="AQ1628" i="36" s="1"/>
  <c r="AQ1629" i="36" s="1"/>
  <c r="AQ1630" i="36" s="1"/>
  <c r="AQ1631" i="36" s="1"/>
  <c r="AQ1632" i="36" s="1"/>
  <c r="AQ1633" i="36" s="1"/>
  <c r="AQ1634" i="36" s="1"/>
  <c r="AQ1635" i="36" s="1"/>
  <c r="AQ1636" i="36" s="1"/>
  <c r="AQ1637" i="36" s="1"/>
  <c r="AQ1638" i="36" s="1"/>
  <c r="AQ1639" i="36" s="1"/>
  <c r="AQ1640" i="36" s="1"/>
  <c r="AQ1641" i="36" s="1"/>
  <c r="AQ1642" i="36" s="1"/>
  <c r="AQ1643" i="36" s="1"/>
  <c r="AQ1644" i="36" s="1"/>
  <c r="AQ1645" i="36" s="1"/>
  <c r="AQ1646" i="36" s="1"/>
  <c r="AQ1647" i="36" s="1"/>
  <c r="AQ1648" i="36" s="1"/>
  <c r="AQ1649" i="36" s="1"/>
  <c r="AQ1650" i="36" s="1"/>
  <c r="AQ1651" i="36" s="1"/>
  <c r="AQ1652" i="36" s="1"/>
  <c r="AQ1653" i="36" s="1"/>
  <c r="AQ1654" i="36" s="1"/>
  <c r="AQ1655" i="36" s="1"/>
  <c r="AQ1656" i="36" s="1"/>
  <c r="AQ1657" i="36" s="1"/>
  <c r="AQ1658" i="36" s="1"/>
  <c r="AQ1659" i="36" s="1"/>
  <c r="AQ1660" i="36" s="1"/>
  <c r="AQ1661" i="36" s="1"/>
  <c r="AQ1662" i="36" s="1"/>
  <c r="AQ1663" i="36" s="1"/>
  <c r="AQ1664" i="36" s="1"/>
  <c r="AQ1665" i="36" s="1"/>
  <c r="AQ1666" i="36" s="1"/>
  <c r="AQ1667" i="36" s="1"/>
  <c r="AQ1668" i="36" s="1"/>
  <c r="AQ1669" i="36" s="1"/>
  <c r="AQ1670" i="36" s="1"/>
  <c r="AQ1671" i="36" s="1"/>
  <c r="AQ1672" i="36" s="1"/>
  <c r="AQ1673" i="36" s="1"/>
  <c r="AQ1674" i="36" s="1"/>
  <c r="AQ1675" i="36" s="1"/>
  <c r="AQ1676" i="36" s="1"/>
  <c r="AQ1677" i="36" s="1"/>
  <c r="AQ1678" i="36" s="1"/>
  <c r="AQ1679" i="36" s="1"/>
  <c r="AQ1680" i="36" s="1"/>
  <c r="AQ1681" i="36" s="1"/>
  <c r="AQ1682" i="36" s="1"/>
  <c r="AQ1683" i="36" s="1"/>
  <c r="AQ1684" i="36" s="1"/>
  <c r="AQ1685" i="36" s="1"/>
  <c r="AQ1686" i="36" s="1"/>
  <c r="AQ1687" i="36" s="1"/>
  <c r="AQ1688" i="36" s="1"/>
  <c r="AQ1689" i="36" s="1"/>
  <c r="AQ1690" i="36" s="1"/>
  <c r="AQ1691" i="36" s="1"/>
  <c r="AQ1692" i="36" s="1"/>
  <c r="AP13" i="36"/>
  <c r="AP14" i="36" s="1"/>
  <c r="AP15" i="36" s="1"/>
  <c r="AP16" i="36" s="1"/>
  <c r="AP17" i="36" s="1"/>
  <c r="AP18" i="36" s="1"/>
  <c r="AP19" i="36" s="1"/>
  <c r="AP20" i="36" s="1"/>
  <c r="AP21" i="36" s="1"/>
  <c r="AP22" i="36" s="1"/>
  <c r="AP23" i="36" s="1"/>
  <c r="AP24" i="36" s="1"/>
  <c r="AP25" i="36" s="1"/>
  <c r="AP26" i="36" s="1"/>
  <c r="AP27" i="36" s="1"/>
  <c r="AP28" i="36" s="1"/>
  <c r="AP29" i="36" s="1"/>
  <c r="AP30" i="36" s="1"/>
  <c r="AP31" i="36" s="1"/>
  <c r="AP32" i="36" s="1"/>
  <c r="AP33" i="36" s="1"/>
  <c r="AP34" i="36" s="1"/>
  <c r="AP35" i="36" s="1"/>
  <c r="AP36" i="36" s="1"/>
  <c r="AP37" i="36" s="1"/>
  <c r="AP38" i="36" s="1"/>
  <c r="AP39" i="36" s="1"/>
  <c r="AP40" i="36" s="1"/>
  <c r="AP41" i="36" s="1"/>
  <c r="AP42" i="36" s="1"/>
  <c r="AP43" i="36" s="1"/>
  <c r="AP44" i="36" s="1"/>
  <c r="AP45" i="36" s="1"/>
  <c r="AP46" i="36" s="1"/>
  <c r="AP47" i="36" s="1"/>
  <c r="AP48" i="36" s="1"/>
  <c r="AP49" i="36" s="1"/>
  <c r="AP50" i="36" s="1"/>
  <c r="AP51" i="36" s="1"/>
  <c r="AP52" i="36" s="1"/>
  <c r="AP53" i="36" s="1"/>
  <c r="AP54" i="36" s="1"/>
  <c r="AP55" i="36" s="1"/>
  <c r="AP56" i="36" s="1"/>
  <c r="AP57" i="36" s="1"/>
  <c r="AP58" i="36" s="1"/>
  <c r="AP59" i="36" s="1"/>
  <c r="AP60" i="36" s="1"/>
  <c r="AP61" i="36" s="1"/>
  <c r="AP62" i="36" s="1"/>
  <c r="AP63" i="36" s="1"/>
  <c r="AP64" i="36" s="1"/>
  <c r="AP65" i="36" s="1"/>
  <c r="AP66" i="36" s="1"/>
  <c r="AP67" i="36" s="1"/>
  <c r="AP68" i="36" s="1"/>
  <c r="AP69" i="36" s="1"/>
  <c r="AP70" i="36" s="1"/>
  <c r="AP71" i="36" s="1"/>
  <c r="AP72" i="36" s="1"/>
  <c r="AP73" i="36" s="1"/>
  <c r="AP74" i="36" s="1"/>
  <c r="AP75" i="36" s="1"/>
  <c r="AP76" i="36" s="1"/>
  <c r="AP77" i="36" s="1"/>
  <c r="AP78" i="36" s="1"/>
  <c r="AP79" i="36" s="1"/>
  <c r="AP80" i="36" s="1"/>
  <c r="AP81" i="36" s="1"/>
  <c r="AP82" i="36" s="1"/>
  <c r="AP83" i="36" s="1"/>
  <c r="AP84" i="36" s="1"/>
  <c r="AP85" i="36" s="1"/>
  <c r="AP86" i="36" s="1"/>
  <c r="AP87" i="36" s="1"/>
  <c r="AP88" i="36" s="1"/>
  <c r="AP89" i="36" s="1"/>
  <c r="AP90" i="36" s="1"/>
  <c r="AP91" i="36" s="1"/>
  <c r="AP92" i="36" s="1"/>
  <c r="AP93" i="36" s="1"/>
  <c r="AP94" i="36" s="1"/>
  <c r="AP95" i="36" s="1"/>
  <c r="AP96" i="36" s="1"/>
  <c r="AP97" i="36" s="1"/>
  <c r="AP98" i="36" s="1"/>
  <c r="AP99" i="36" s="1"/>
  <c r="AP100" i="36" s="1"/>
  <c r="AP101" i="36" s="1"/>
  <c r="AP102" i="36" s="1"/>
  <c r="AP103" i="36" s="1"/>
  <c r="AP104" i="36" s="1"/>
  <c r="AP105" i="36" s="1"/>
  <c r="AP106" i="36" s="1"/>
  <c r="AP107" i="36" s="1"/>
  <c r="AP108" i="36" s="1"/>
  <c r="AP109" i="36" s="1"/>
  <c r="AP110" i="36" s="1"/>
  <c r="AP111" i="36" s="1"/>
  <c r="AP112" i="36" s="1"/>
  <c r="AP113" i="36" s="1"/>
  <c r="AP114" i="36" s="1"/>
  <c r="AP115" i="36" s="1"/>
  <c r="AP116" i="36" s="1"/>
  <c r="AP117" i="36" s="1"/>
  <c r="AP118" i="36" s="1"/>
  <c r="AP119" i="36" s="1"/>
  <c r="AP120" i="36" s="1"/>
  <c r="AP121" i="36" s="1"/>
  <c r="AP122" i="36" s="1"/>
  <c r="AP123" i="36" s="1"/>
  <c r="AP124" i="36" s="1"/>
  <c r="AP125" i="36" s="1"/>
  <c r="AP126" i="36" s="1"/>
  <c r="AP127" i="36" s="1"/>
  <c r="AP128" i="36" s="1"/>
  <c r="AP129" i="36" s="1"/>
  <c r="AP130" i="36" s="1"/>
  <c r="AP131" i="36" s="1"/>
  <c r="AP132" i="36" s="1"/>
  <c r="AP133" i="36" s="1"/>
  <c r="AP134" i="36" s="1"/>
  <c r="AP135" i="36" s="1"/>
  <c r="AP136" i="36" s="1"/>
  <c r="AP137" i="36" s="1"/>
  <c r="AP138" i="36" s="1"/>
  <c r="AP139" i="36" s="1"/>
  <c r="AP140" i="36" s="1"/>
  <c r="AP141" i="36" s="1"/>
  <c r="AP142" i="36" s="1"/>
  <c r="AP143" i="36" s="1"/>
  <c r="AP144" i="36" s="1"/>
  <c r="AP145" i="36" s="1"/>
  <c r="AP146" i="36" s="1"/>
  <c r="AP147" i="36" s="1"/>
  <c r="AP148" i="36" s="1"/>
  <c r="AP149" i="36" s="1"/>
  <c r="AP150" i="36" s="1"/>
  <c r="AP151" i="36" s="1"/>
  <c r="AP152" i="36" s="1"/>
  <c r="AP153" i="36" s="1"/>
  <c r="AP154" i="36" s="1"/>
  <c r="AP155" i="36" s="1"/>
  <c r="AP156" i="36" s="1"/>
  <c r="AP157" i="36" s="1"/>
  <c r="AP158" i="36" s="1"/>
  <c r="AP159" i="36" s="1"/>
  <c r="AP160" i="36" s="1"/>
  <c r="AP161" i="36" s="1"/>
  <c r="AP162" i="36" s="1"/>
  <c r="AP163" i="36" s="1"/>
  <c r="AP164" i="36" s="1"/>
  <c r="AP165" i="36" s="1"/>
  <c r="AP166" i="36" s="1"/>
  <c r="AP167" i="36" s="1"/>
  <c r="AP168" i="36" s="1"/>
  <c r="AP169" i="36" s="1"/>
  <c r="AP170" i="36" s="1"/>
  <c r="AP171" i="36" s="1"/>
  <c r="AP172" i="36" s="1"/>
  <c r="AP173" i="36" s="1"/>
  <c r="AP174" i="36" s="1"/>
  <c r="AP175" i="36" s="1"/>
  <c r="AP176" i="36" s="1"/>
  <c r="AP177" i="36" s="1"/>
  <c r="AP178" i="36" s="1"/>
  <c r="AP179" i="36" s="1"/>
  <c r="AP180" i="36" s="1"/>
  <c r="AP181" i="36" s="1"/>
  <c r="AP182" i="36" s="1"/>
  <c r="AP183" i="36" s="1"/>
  <c r="AP184" i="36" s="1"/>
  <c r="AP185" i="36" s="1"/>
  <c r="AP186" i="36" s="1"/>
  <c r="AP187" i="36" s="1"/>
  <c r="AP188" i="36" s="1"/>
  <c r="AP189" i="36" s="1"/>
  <c r="AP190" i="36" s="1"/>
  <c r="AP191" i="36" s="1"/>
  <c r="AP192" i="36" s="1"/>
  <c r="AP193" i="36" s="1"/>
  <c r="AP194" i="36" s="1"/>
  <c r="AP195" i="36" s="1"/>
  <c r="AP196" i="36" s="1"/>
  <c r="AP197" i="36" s="1"/>
  <c r="AP198" i="36" s="1"/>
  <c r="AP199" i="36" s="1"/>
  <c r="AP200" i="36" s="1"/>
  <c r="AP201" i="36" s="1"/>
  <c r="AP202" i="36" s="1"/>
  <c r="AP203" i="36" s="1"/>
  <c r="AP204" i="36" s="1"/>
  <c r="AP205" i="36" s="1"/>
  <c r="AP206" i="36" s="1"/>
  <c r="AP207" i="36" s="1"/>
  <c r="AP208" i="36" s="1"/>
  <c r="AP209" i="36" s="1"/>
  <c r="AP210" i="36" s="1"/>
  <c r="AP211" i="36" s="1"/>
  <c r="AP212" i="36" s="1"/>
  <c r="AP213" i="36" s="1"/>
  <c r="AP214" i="36" s="1"/>
  <c r="AP215" i="36" s="1"/>
  <c r="AP216" i="36" s="1"/>
  <c r="AP217" i="36" s="1"/>
  <c r="AP218" i="36" s="1"/>
  <c r="AP219" i="36" s="1"/>
  <c r="AP220" i="36" s="1"/>
  <c r="AP221" i="36" s="1"/>
  <c r="AP222" i="36" s="1"/>
  <c r="AP223" i="36" s="1"/>
  <c r="AP224" i="36" s="1"/>
  <c r="AP225" i="36" s="1"/>
  <c r="AP226" i="36" s="1"/>
  <c r="AP227" i="36" s="1"/>
  <c r="AP228" i="36" s="1"/>
  <c r="AP229" i="36" s="1"/>
  <c r="AP230" i="36" s="1"/>
  <c r="AP231" i="36" s="1"/>
  <c r="AP232" i="36" s="1"/>
  <c r="AP233" i="36" s="1"/>
  <c r="AP234" i="36" s="1"/>
  <c r="AP235" i="36" s="1"/>
  <c r="AP236" i="36" s="1"/>
  <c r="AP237" i="36" s="1"/>
  <c r="AP238" i="36" s="1"/>
  <c r="AP239" i="36" s="1"/>
  <c r="AP240" i="36" s="1"/>
  <c r="AP241" i="36" s="1"/>
  <c r="AP242" i="36" s="1"/>
  <c r="AP243" i="36" s="1"/>
  <c r="AP244" i="36" s="1"/>
  <c r="AP245" i="36" s="1"/>
  <c r="AP246" i="36" s="1"/>
  <c r="AP247" i="36" s="1"/>
  <c r="AP248" i="36" s="1"/>
  <c r="AP249" i="36" s="1"/>
  <c r="AP250" i="36" s="1"/>
  <c r="AP251" i="36" s="1"/>
  <c r="AP252" i="36" s="1"/>
  <c r="AP253" i="36" s="1"/>
  <c r="AP254" i="36" s="1"/>
  <c r="AP255" i="36" s="1"/>
  <c r="AP256" i="36" s="1"/>
  <c r="AP257" i="36" s="1"/>
  <c r="AP258" i="36" s="1"/>
  <c r="AP259" i="36" s="1"/>
  <c r="AP260" i="36" s="1"/>
  <c r="AP261" i="36" s="1"/>
  <c r="AP262" i="36" s="1"/>
  <c r="AP263" i="36" s="1"/>
  <c r="AP264" i="36" s="1"/>
  <c r="AP265" i="36" s="1"/>
  <c r="AP266" i="36" s="1"/>
  <c r="AP267" i="36" s="1"/>
  <c r="AP268" i="36" s="1"/>
  <c r="AP269" i="36" s="1"/>
  <c r="AP270" i="36" s="1"/>
  <c r="AP271" i="36" s="1"/>
  <c r="AP272" i="36" s="1"/>
  <c r="AP273" i="36" s="1"/>
  <c r="AP274" i="36" s="1"/>
  <c r="AP275" i="36" s="1"/>
  <c r="AP276" i="36" s="1"/>
  <c r="AP277" i="36" s="1"/>
  <c r="AP278" i="36" s="1"/>
  <c r="AP279" i="36" s="1"/>
  <c r="AP280" i="36" s="1"/>
  <c r="AP281" i="36" s="1"/>
  <c r="AP282" i="36" s="1"/>
  <c r="AP283" i="36" s="1"/>
  <c r="AP284" i="36" s="1"/>
  <c r="AP285" i="36" s="1"/>
  <c r="AP286" i="36" s="1"/>
  <c r="AP287" i="36" s="1"/>
  <c r="AP288" i="36" s="1"/>
  <c r="AP289" i="36" s="1"/>
  <c r="AP290" i="36" s="1"/>
  <c r="AP291" i="36" s="1"/>
  <c r="AP292" i="36" s="1"/>
  <c r="AP293" i="36" s="1"/>
  <c r="AP294" i="36" s="1"/>
  <c r="AP295" i="36" s="1"/>
  <c r="AP296" i="36" s="1"/>
  <c r="AP297" i="36" s="1"/>
  <c r="AP298" i="36" s="1"/>
  <c r="AP299" i="36" s="1"/>
  <c r="AP300" i="36" s="1"/>
  <c r="AP301" i="36" s="1"/>
  <c r="AP302" i="36" s="1"/>
  <c r="AP303" i="36" s="1"/>
  <c r="AP304" i="36" s="1"/>
  <c r="AP305" i="36" s="1"/>
  <c r="AP306" i="36" s="1"/>
  <c r="AP307" i="36" s="1"/>
  <c r="AP308" i="36" s="1"/>
  <c r="AP309" i="36" s="1"/>
  <c r="AP310" i="36" s="1"/>
  <c r="AP311" i="36" s="1"/>
  <c r="AP312" i="36" s="1"/>
  <c r="AP313" i="36" s="1"/>
  <c r="AP314" i="36" s="1"/>
  <c r="AP315" i="36" s="1"/>
  <c r="AP316" i="36" s="1"/>
  <c r="AP317" i="36" s="1"/>
  <c r="AP318" i="36" s="1"/>
  <c r="AP319" i="36" s="1"/>
  <c r="AP320" i="36" s="1"/>
  <c r="AP321" i="36" s="1"/>
  <c r="AP322" i="36" s="1"/>
  <c r="AP323" i="36" s="1"/>
  <c r="AP324" i="36" s="1"/>
  <c r="AP325" i="36" s="1"/>
  <c r="AP326" i="36" s="1"/>
  <c r="AP327" i="36" s="1"/>
  <c r="AP328" i="36" s="1"/>
  <c r="AP329" i="36" s="1"/>
  <c r="AP330" i="36" s="1"/>
  <c r="AP331" i="36" s="1"/>
  <c r="AP332" i="36" s="1"/>
  <c r="AP333" i="36" s="1"/>
  <c r="AP334" i="36" s="1"/>
  <c r="AP335" i="36" s="1"/>
  <c r="AP336" i="36" s="1"/>
  <c r="AP337" i="36" s="1"/>
  <c r="AP338" i="36" s="1"/>
  <c r="AP339" i="36" s="1"/>
  <c r="AP340" i="36" s="1"/>
  <c r="AP341" i="36" s="1"/>
  <c r="AP342" i="36" s="1"/>
  <c r="AP343" i="36" s="1"/>
  <c r="AP344" i="36" s="1"/>
  <c r="AP345" i="36" s="1"/>
  <c r="AP346" i="36" s="1"/>
  <c r="AP347" i="36" s="1"/>
  <c r="AP348" i="36" s="1"/>
  <c r="AP349" i="36" s="1"/>
  <c r="AP350" i="36" s="1"/>
  <c r="AP351" i="36" s="1"/>
  <c r="AP352" i="36" s="1"/>
  <c r="AP353" i="36" s="1"/>
  <c r="AP354" i="36" s="1"/>
  <c r="AP355" i="36" s="1"/>
  <c r="AP356" i="36" s="1"/>
  <c r="AP357" i="36" s="1"/>
  <c r="AP358" i="36" s="1"/>
  <c r="AP359" i="36" s="1"/>
  <c r="AP360" i="36" s="1"/>
  <c r="AP361" i="36" s="1"/>
  <c r="AP362" i="36" s="1"/>
  <c r="AP363" i="36" s="1"/>
  <c r="AP364" i="36" s="1"/>
  <c r="AP365" i="36" s="1"/>
  <c r="AP366" i="36" s="1"/>
  <c r="AP367" i="36" s="1"/>
  <c r="AP368" i="36" s="1"/>
  <c r="AP369" i="36" s="1"/>
  <c r="AP370" i="36" s="1"/>
  <c r="AP371" i="36" s="1"/>
  <c r="AP372" i="36" s="1"/>
  <c r="AP373" i="36" s="1"/>
  <c r="AP374" i="36" s="1"/>
  <c r="AP375" i="36" s="1"/>
  <c r="AP376" i="36" s="1"/>
  <c r="AP377" i="36" s="1"/>
  <c r="AP378" i="36" s="1"/>
  <c r="AP379" i="36" s="1"/>
  <c r="AP380" i="36" s="1"/>
  <c r="AP381" i="36" s="1"/>
  <c r="AP382" i="36" s="1"/>
  <c r="AP383" i="36" s="1"/>
  <c r="AP384" i="36" s="1"/>
  <c r="AP385" i="36" s="1"/>
  <c r="AP386" i="36" s="1"/>
  <c r="AP387" i="36" s="1"/>
  <c r="AP388" i="36" s="1"/>
  <c r="AP389" i="36" s="1"/>
  <c r="AP390" i="36" s="1"/>
  <c r="AP391" i="36" s="1"/>
  <c r="AP392" i="36" s="1"/>
  <c r="AP393" i="36" s="1"/>
  <c r="AP394" i="36" s="1"/>
  <c r="AP395" i="36" s="1"/>
  <c r="AP396" i="36" s="1"/>
  <c r="AP397" i="36" s="1"/>
  <c r="AP398" i="36" s="1"/>
  <c r="AP399" i="36" s="1"/>
  <c r="AP400" i="36" s="1"/>
  <c r="AP401" i="36" s="1"/>
  <c r="AP402" i="36" s="1"/>
  <c r="AP403" i="36" s="1"/>
  <c r="AP404" i="36" s="1"/>
  <c r="AP405" i="36" s="1"/>
  <c r="AP406" i="36" s="1"/>
  <c r="AP407" i="36" s="1"/>
  <c r="AP408" i="36" s="1"/>
  <c r="AP409" i="36" s="1"/>
  <c r="AP410" i="36" s="1"/>
  <c r="AP411" i="36" s="1"/>
  <c r="AP412" i="36" s="1"/>
  <c r="AP413" i="36" s="1"/>
  <c r="AP414" i="36" s="1"/>
  <c r="AP415" i="36" s="1"/>
  <c r="AP416" i="36" s="1"/>
  <c r="AP417" i="36" s="1"/>
  <c r="AP418" i="36" s="1"/>
  <c r="AP419" i="36" s="1"/>
  <c r="AP420" i="36" s="1"/>
  <c r="AP421" i="36" s="1"/>
  <c r="AP422" i="36" s="1"/>
  <c r="AP423" i="36" s="1"/>
  <c r="AP424" i="36" s="1"/>
  <c r="AP425" i="36" s="1"/>
  <c r="AP426" i="36" s="1"/>
  <c r="AP427" i="36" s="1"/>
  <c r="AP428" i="36" s="1"/>
  <c r="AP429" i="36" s="1"/>
  <c r="AP430" i="36" s="1"/>
  <c r="AP431" i="36" s="1"/>
  <c r="AP432" i="36" s="1"/>
  <c r="AP433" i="36" s="1"/>
  <c r="AP434" i="36" s="1"/>
  <c r="AP435" i="36" s="1"/>
  <c r="AP436" i="36" s="1"/>
  <c r="AP437" i="36" s="1"/>
  <c r="AP438" i="36" s="1"/>
  <c r="AP439" i="36" s="1"/>
  <c r="AP440" i="36" s="1"/>
  <c r="AP441" i="36" s="1"/>
  <c r="AP442" i="36" s="1"/>
  <c r="AP443" i="36" s="1"/>
  <c r="AP444" i="36" s="1"/>
  <c r="AP445" i="36" s="1"/>
  <c r="AP446" i="36" s="1"/>
  <c r="AP447" i="36" s="1"/>
  <c r="AP448" i="36" s="1"/>
  <c r="AP449" i="36" s="1"/>
  <c r="AP450" i="36" s="1"/>
  <c r="AP451" i="36" s="1"/>
  <c r="AP452" i="36" s="1"/>
  <c r="AP453" i="36" s="1"/>
  <c r="AP454" i="36" s="1"/>
  <c r="AP455" i="36" s="1"/>
  <c r="AP456" i="36" s="1"/>
  <c r="AP457" i="36" s="1"/>
  <c r="AP458" i="36" s="1"/>
  <c r="AP459" i="36" s="1"/>
  <c r="AP460" i="36" s="1"/>
  <c r="AP461" i="36" s="1"/>
  <c r="AP462" i="36" s="1"/>
  <c r="AP463" i="36" s="1"/>
  <c r="AP464" i="36" s="1"/>
  <c r="AP465" i="36" s="1"/>
  <c r="AP466" i="36" s="1"/>
  <c r="AP467" i="36" s="1"/>
  <c r="AP468" i="36" s="1"/>
  <c r="AP469" i="36" s="1"/>
  <c r="AP470" i="36" s="1"/>
  <c r="AP471" i="36" s="1"/>
  <c r="AP472" i="36" s="1"/>
  <c r="AP473" i="36" s="1"/>
  <c r="AP474" i="36" s="1"/>
  <c r="AP475" i="36" s="1"/>
  <c r="AP476" i="36" s="1"/>
  <c r="AP477" i="36" s="1"/>
  <c r="AP478" i="36" s="1"/>
  <c r="AP479" i="36" s="1"/>
  <c r="AP480" i="36" s="1"/>
  <c r="AP481" i="36" s="1"/>
  <c r="AP482" i="36" s="1"/>
  <c r="AP483" i="36" s="1"/>
  <c r="AP484" i="36" s="1"/>
  <c r="AP485" i="36" s="1"/>
  <c r="AP486" i="36" s="1"/>
  <c r="AP487" i="36" s="1"/>
  <c r="AP488" i="36" s="1"/>
  <c r="AP489" i="36" s="1"/>
  <c r="AP490" i="36" s="1"/>
  <c r="AP491" i="36" s="1"/>
  <c r="AP492" i="36" s="1"/>
  <c r="AP493" i="36" s="1"/>
  <c r="AP494" i="36" s="1"/>
  <c r="AP495" i="36" s="1"/>
  <c r="AP496" i="36" s="1"/>
  <c r="AP497" i="36" s="1"/>
  <c r="AP498" i="36" s="1"/>
  <c r="AP499" i="36" s="1"/>
  <c r="AP500" i="36" s="1"/>
  <c r="AP501" i="36" s="1"/>
  <c r="AP502" i="36" s="1"/>
  <c r="AP503" i="36" s="1"/>
  <c r="AP504" i="36" s="1"/>
  <c r="AP505" i="36" s="1"/>
  <c r="AP506" i="36" s="1"/>
  <c r="AP507" i="36" s="1"/>
  <c r="AP508" i="36" s="1"/>
  <c r="AP509" i="36" s="1"/>
  <c r="AP510" i="36" s="1"/>
  <c r="AP511" i="36" s="1"/>
  <c r="AP512" i="36" s="1"/>
  <c r="AP513" i="36" s="1"/>
  <c r="AP514" i="36" s="1"/>
  <c r="AP515" i="36" s="1"/>
  <c r="AP516" i="36" s="1"/>
  <c r="AP517" i="36" s="1"/>
  <c r="AP518" i="36" s="1"/>
  <c r="AP519" i="36" s="1"/>
  <c r="AP520" i="36" s="1"/>
  <c r="AP521" i="36" s="1"/>
  <c r="AP522" i="36" s="1"/>
  <c r="AP523" i="36" s="1"/>
  <c r="AP524" i="36" s="1"/>
  <c r="AP525" i="36" s="1"/>
  <c r="AP526" i="36" s="1"/>
  <c r="AP527" i="36" s="1"/>
  <c r="AP528" i="36" s="1"/>
  <c r="AP529" i="36" s="1"/>
  <c r="AP530" i="36" s="1"/>
  <c r="AP531" i="36" s="1"/>
  <c r="AP532" i="36" s="1"/>
  <c r="AP533" i="36" s="1"/>
  <c r="AP534" i="36" s="1"/>
  <c r="AP535" i="36" s="1"/>
  <c r="AP536" i="36" s="1"/>
  <c r="AP537" i="36" s="1"/>
  <c r="AP538" i="36" s="1"/>
  <c r="AP539" i="36" s="1"/>
  <c r="AP540" i="36" s="1"/>
  <c r="AP541" i="36" s="1"/>
  <c r="AP542" i="36" s="1"/>
  <c r="AP543" i="36" s="1"/>
  <c r="AP544" i="36" s="1"/>
  <c r="AP545" i="36" s="1"/>
  <c r="AP546" i="36" s="1"/>
  <c r="AP547" i="36" s="1"/>
  <c r="AP548" i="36" s="1"/>
  <c r="AP549" i="36" s="1"/>
  <c r="AP550" i="36" s="1"/>
  <c r="AP551" i="36" s="1"/>
  <c r="AP552" i="36" s="1"/>
  <c r="AP553" i="36" s="1"/>
  <c r="AP554" i="36" s="1"/>
  <c r="AP555" i="36" s="1"/>
  <c r="AP556" i="36" s="1"/>
  <c r="AP557" i="36" s="1"/>
  <c r="AP558" i="36" s="1"/>
  <c r="AP559" i="36" s="1"/>
  <c r="AP560" i="36" s="1"/>
  <c r="AP561" i="36" s="1"/>
  <c r="AP562" i="36" s="1"/>
  <c r="AP563" i="36" s="1"/>
  <c r="AP564" i="36" s="1"/>
  <c r="AP565" i="36" s="1"/>
  <c r="AP566" i="36" s="1"/>
  <c r="AP567" i="36" s="1"/>
  <c r="AP568" i="36" s="1"/>
  <c r="AP569" i="36" s="1"/>
  <c r="AP570" i="36" s="1"/>
  <c r="AP571" i="36" s="1"/>
  <c r="AP572" i="36" s="1"/>
  <c r="AP573" i="36" s="1"/>
  <c r="AP574" i="36" s="1"/>
  <c r="AP575" i="36" s="1"/>
  <c r="AP576" i="36" s="1"/>
  <c r="AP577" i="36" s="1"/>
  <c r="AP578" i="36" s="1"/>
  <c r="AP579" i="36" s="1"/>
  <c r="AP580" i="36" s="1"/>
  <c r="AP581" i="36" s="1"/>
  <c r="AP582" i="36" s="1"/>
  <c r="AP583" i="36" s="1"/>
  <c r="AP584" i="36" s="1"/>
  <c r="AP585" i="36" s="1"/>
  <c r="AP586" i="36" s="1"/>
  <c r="AP587" i="36" s="1"/>
  <c r="AP588" i="36" s="1"/>
  <c r="AP589" i="36" s="1"/>
  <c r="AP590" i="36" s="1"/>
  <c r="AP591" i="36" s="1"/>
  <c r="AP592" i="36" s="1"/>
  <c r="AP593" i="36" s="1"/>
  <c r="AP594" i="36" s="1"/>
  <c r="AP595" i="36" s="1"/>
  <c r="AP596" i="36" s="1"/>
  <c r="AP597" i="36" s="1"/>
  <c r="AP598" i="36" s="1"/>
  <c r="AP599" i="36" s="1"/>
  <c r="AP600" i="36" s="1"/>
  <c r="AP601" i="36" s="1"/>
  <c r="AP602" i="36" s="1"/>
  <c r="AP603" i="36" s="1"/>
  <c r="AP604" i="36" s="1"/>
  <c r="AP605" i="36" s="1"/>
  <c r="AP606" i="36" s="1"/>
  <c r="AP607" i="36" s="1"/>
  <c r="AP608" i="36" s="1"/>
  <c r="AP609" i="36" s="1"/>
  <c r="AP610" i="36" s="1"/>
  <c r="AP611" i="36" s="1"/>
  <c r="AP612" i="36" s="1"/>
  <c r="AP613" i="36" s="1"/>
  <c r="AP614" i="36" s="1"/>
  <c r="AP615" i="36" s="1"/>
  <c r="AP616" i="36" s="1"/>
  <c r="AP617" i="36" s="1"/>
  <c r="AP618" i="36" s="1"/>
  <c r="AP619" i="36" s="1"/>
  <c r="AP620" i="36" s="1"/>
  <c r="AP621" i="36" s="1"/>
  <c r="AP622" i="36" s="1"/>
  <c r="AP623" i="36" s="1"/>
  <c r="AP624" i="36" s="1"/>
  <c r="AP625" i="36" s="1"/>
  <c r="AP626" i="36" s="1"/>
  <c r="AP627" i="36" s="1"/>
  <c r="AP628" i="36" s="1"/>
  <c r="AP629" i="36" s="1"/>
  <c r="AP630" i="36" s="1"/>
  <c r="AP631" i="36" s="1"/>
  <c r="AP632" i="36" s="1"/>
  <c r="AP633" i="36" s="1"/>
  <c r="AP634" i="36" s="1"/>
  <c r="AP635" i="36" s="1"/>
  <c r="AP636" i="36" s="1"/>
  <c r="AP637" i="36" s="1"/>
  <c r="AP638" i="36" s="1"/>
  <c r="AP639" i="36" s="1"/>
  <c r="AP640" i="36" s="1"/>
  <c r="AP641" i="36" s="1"/>
  <c r="AP642" i="36" s="1"/>
  <c r="AP643" i="36" s="1"/>
  <c r="AP644" i="36" s="1"/>
  <c r="AP645" i="36" s="1"/>
  <c r="AP646" i="36" s="1"/>
  <c r="AP647" i="36" s="1"/>
  <c r="AP648" i="36" s="1"/>
  <c r="AP649" i="36" s="1"/>
  <c r="AP650" i="36" s="1"/>
  <c r="AP651" i="36" s="1"/>
  <c r="AP652" i="36" s="1"/>
  <c r="AP653" i="36" s="1"/>
  <c r="AP654" i="36" s="1"/>
  <c r="AP655" i="36" s="1"/>
  <c r="AP656" i="36" s="1"/>
  <c r="AP657" i="36" s="1"/>
  <c r="AP658" i="36" s="1"/>
  <c r="AP659" i="36" s="1"/>
  <c r="AP660" i="36" s="1"/>
  <c r="AP661" i="36" s="1"/>
  <c r="AP662" i="36" s="1"/>
  <c r="AP663" i="36" s="1"/>
  <c r="AP664" i="36" s="1"/>
  <c r="AP665" i="36" s="1"/>
  <c r="AP666" i="36" s="1"/>
  <c r="AP667" i="36" s="1"/>
  <c r="AP668" i="36" s="1"/>
  <c r="AP669" i="36" s="1"/>
  <c r="AP670" i="36" s="1"/>
  <c r="AP671" i="36" s="1"/>
  <c r="AP672" i="36" s="1"/>
  <c r="AP673" i="36" s="1"/>
  <c r="AP674" i="36" s="1"/>
  <c r="AP675" i="36" s="1"/>
  <c r="AP676" i="36" s="1"/>
  <c r="AP677" i="36" s="1"/>
  <c r="AP678" i="36" s="1"/>
  <c r="AP679" i="36" s="1"/>
  <c r="AP680" i="36" s="1"/>
  <c r="AP681" i="36" s="1"/>
  <c r="AP682" i="36" s="1"/>
  <c r="AP683" i="36" s="1"/>
  <c r="AP684" i="36" s="1"/>
  <c r="AP685" i="36" s="1"/>
  <c r="AP686" i="36" s="1"/>
  <c r="AP687" i="36" s="1"/>
  <c r="AP688" i="36" s="1"/>
  <c r="AP689" i="36" s="1"/>
  <c r="AP690" i="36" s="1"/>
  <c r="AP691" i="36" s="1"/>
  <c r="AP692" i="36" s="1"/>
  <c r="AP693" i="36" s="1"/>
  <c r="AP694" i="36" s="1"/>
  <c r="AP695" i="36" s="1"/>
  <c r="AP696" i="36" s="1"/>
  <c r="AP697" i="36" s="1"/>
  <c r="AP698" i="36" s="1"/>
  <c r="AP699" i="36" s="1"/>
  <c r="AP700" i="36" s="1"/>
  <c r="AP701" i="36" s="1"/>
  <c r="AP702" i="36" s="1"/>
  <c r="AP703" i="36" s="1"/>
  <c r="AP704" i="36" s="1"/>
  <c r="AP705" i="36" s="1"/>
  <c r="AP706" i="36" s="1"/>
  <c r="AP707" i="36" s="1"/>
  <c r="AP708" i="36" s="1"/>
  <c r="AP709" i="36" s="1"/>
  <c r="AP710" i="36" s="1"/>
  <c r="AP711" i="36" s="1"/>
  <c r="AP712" i="36" s="1"/>
  <c r="AP713" i="36" s="1"/>
  <c r="AP714" i="36" s="1"/>
  <c r="AP715" i="36" s="1"/>
  <c r="AP716" i="36" s="1"/>
  <c r="AP717" i="36" s="1"/>
  <c r="AP718" i="36" s="1"/>
  <c r="AP719" i="36" s="1"/>
  <c r="AP720" i="36" s="1"/>
  <c r="AP721" i="36" s="1"/>
  <c r="AP722" i="36" s="1"/>
  <c r="AP723" i="36" s="1"/>
  <c r="AP724" i="36" s="1"/>
  <c r="AP725" i="36" s="1"/>
  <c r="AP726" i="36" s="1"/>
  <c r="AP727" i="36" s="1"/>
  <c r="AP728" i="36" s="1"/>
  <c r="AP729" i="36" s="1"/>
  <c r="AP730" i="36" s="1"/>
  <c r="AP731" i="36" s="1"/>
  <c r="AP732" i="36" s="1"/>
  <c r="AP733" i="36" s="1"/>
  <c r="AP734" i="36" s="1"/>
  <c r="AP735" i="36" s="1"/>
  <c r="AP736" i="36" s="1"/>
  <c r="AP737" i="36" s="1"/>
  <c r="AP738" i="36" s="1"/>
  <c r="AP739" i="36" s="1"/>
  <c r="AP740" i="36" s="1"/>
  <c r="AP741" i="36" s="1"/>
  <c r="AP742" i="36" s="1"/>
  <c r="AP743" i="36" s="1"/>
  <c r="AP744" i="36" s="1"/>
  <c r="AP745" i="36" s="1"/>
  <c r="AP746" i="36" s="1"/>
  <c r="AP747" i="36" s="1"/>
  <c r="AP748" i="36" s="1"/>
  <c r="AP749" i="36" s="1"/>
  <c r="AP750" i="36" s="1"/>
  <c r="AP751" i="36" s="1"/>
  <c r="AP752" i="36" s="1"/>
  <c r="AP753" i="36" s="1"/>
  <c r="AP754" i="36" s="1"/>
  <c r="AP755" i="36" s="1"/>
  <c r="AP756" i="36" s="1"/>
  <c r="AP757" i="36" s="1"/>
  <c r="AP758" i="36" s="1"/>
  <c r="AP759" i="36" s="1"/>
  <c r="AP760" i="36" s="1"/>
  <c r="AP761" i="36" s="1"/>
  <c r="AP762" i="36" s="1"/>
  <c r="AP763" i="36" s="1"/>
  <c r="AP764" i="36" s="1"/>
  <c r="AP765" i="36" s="1"/>
  <c r="AP766" i="36" s="1"/>
  <c r="AP767" i="36" s="1"/>
  <c r="AP768" i="36" s="1"/>
  <c r="AP769" i="36" s="1"/>
  <c r="AP770" i="36" s="1"/>
  <c r="AP771" i="36" s="1"/>
  <c r="AP772" i="36" s="1"/>
  <c r="AP773" i="36" s="1"/>
  <c r="AP774" i="36" s="1"/>
  <c r="AP775" i="36" s="1"/>
  <c r="AP776" i="36" s="1"/>
  <c r="AP777" i="36" s="1"/>
  <c r="AP778" i="36" s="1"/>
  <c r="AP779" i="36" s="1"/>
  <c r="AP780" i="36" s="1"/>
  <c r="AP781" i="36" s="1"/>
  <c r="AP782" i="36" s="1"/>
  <c r="AP783" i="36" s="1"/>
  <c r="AP784" i="36" s="1"/>
  <c r="AP785" i="36" s="1"/>
  <c r="AP786" i="36" s="1"/>
  <c r="AP787" i="36" s="1"/>
  <c r="AP788" i="36" s="1"/>
  <c r="AP789" i="36" s="1"/>
  <c r="AP790" i="36" s="1"/>
  <c r="AP791" i="36" s="1"/>
  <c r="AP792" i="36" s="1"/>
  <c r="AP793" i="36" s="1"/>
  <c r="AP794" i="36" s="1"/>
  <c r="AP795" i="36" s="1"/>
  <c r="AP796" i="36" s="1"/>
  <c r="AP797" i="36" s="1"/>
  <c r="AP798" i="36" s="1"/>
  <c r="AP799" i="36" s="1"/>
  <c r="AP800" i="36" s="1"/>
  <c r="AP801" i="36" s="1"/>
  <c r="AP802" i="36" s="1"/>
  <c r="AP803" i="36" s="1"/>
  <c r="AP804" i="36" s="1"/>
  <c r="AP805" i="36" s="1"/>
  <c r="AP806" i="36" s="1"/>
  <c r="AP807" i="36" s="1"/>
  <c r="AP808" i="36" s="1"/>
  <c r="AP809" i="36" s="1"/>
  <c r="AP810" i="36" s="1"/>
  <c r="AP811" i="36" s="1"/>
  <c r="AP812" i="36" s="1"/>
  <c r="AP813" i="36" s="1"/>
  <c r="AP814" i="36" s="1"/>
  <c r="AP815" i="36" s="1"/>
  <c r="AP816" i="36" s="1"/>
  <c r="AP817" i="36" s="1"/>
  <c r="AP818" i="36" s="1"/>
  <c r="AP819" i="36" s="1"/>
  <c r="AP820" i="36" s="1"/>
  <c r="AP821" i="36" s="1"/>
  <c r="AP822" i="36" s="1"/>
  <c r="AP823" i="36" s="1"/>
  <c r="AP824" i="36" s="1"/>
  <c r="AP825" i="36" s="1"/>
  <c r="AP826" i="36" s="1"/>
  <c r="AP827" i="36" s="1"/>
  <c r="AP828" i="36" s="1"/>
  <c r="AP829" i="36" s="1"/>
  <c r="AP830" i="36" s="1"/>
  <c r="AP831" i="36" s="1"/>
  <c r="AP832" i="36" s="1"/>
  <c r="AP833" i="36" s="1"/>
  <c r="AP834" i="36" s="1"/>
  <c r="AP835" i="36" s="1"/>
  <c r="AP836" i="36" s="1"/>
  <c r="AP837" i="36" s="1"/>
  <c r="AP838" i="36" s="1"/>
  <c r="AP839" i="36" s="1"/>
  <c r="AP840" i="36" s="1"/>
  <c r="AP841" i="36" s="1"/>
  <c r="AP842" i="36" s="1"/>
  <c r="AP843" i="36" s="1"/>
  <c r="AP844" i="36" s="1"/>
  <c r="AP845" i="36" s="1"/>
  <c r="AP846" i="36" s="1"/>
  <c r="AP847" i="36" s="1"/>
  <c r="AP848" i="36" s="1"/>
  <c r="AP849" i="36" s="1"/>
  <c r="AP850" i="36" s="1"/>
  <c r="AP851" i="36" s="1"/>
  <c r="AP852" i="36" s="1"/>
  <c r="AP853" i="36" s="1"/>
  <c r="AP854" i="36" s="1"/>
  <c r="AP855" i="36" s="1"/>
  <c r="AP856" i="36" s="1"/>
  <c r="AP857" i="36" s="1"/>
  <c r="AP858" i="36" s="1"/>
  <c r="AP859" i="36" s="1"/>
  <c r="AP860" i="36" s="1"/>
  <c r="AP861" i="36" s="1"/>
  <c r="AP862" i="36" s="1"/>
  <c r="AP863" i="36" s="1"/>
  <c r="AP864" i="36" s="1"/>
  <c r="AP865" i="36" s="1"/>
  <c r="AP866" i="36" s="1"/>
  <c r="AP867" i="36" s="1"/>
  <c r="AP868" i="36" s="1"/>
  <c r="AP869" i="36" s="1"/>
  <c r="AP870" i="36" s="1"/>
  <c r="AP871" i="36" s="1"/>
  <c r="AP872" i="36" s="1"/>
  <c r="AP873" i="36" s="1"/>
  <c r="AP874" i="36" s="1"/>
  <c r="AP875" i="36" s="1"/>
  <c r="AP876" i="36" s="1"/>
  <c r="AP877" i="36" s="1"/>
  <c r="AP878" i="36" s="1"/>
  <c r="AP879" i="36" s="1"/>
  <c r="AP880" i="36" s="1"/>
  <c r="AP881" i="36" s="1"/>
  <c r="AP882" i="36" s="1"/>
  <c r="AP883" i="36" s="1"/>
  <c r="AP884" i="36" s="1"/>
  <c r="AP885" i="36" s="1"/>
  <c r="AP886" i="36" s="1"/>
  <c r="AP887" i="36" s="1"/>
  <c r="AP888" i="36" s="1"/>
  <c r="AP889" i="36" s="1"/>
  <c r="AP890" i="36" s="1"/>
  <c r="AP891" i="36" s="1"/>
  <c r="AP892" i="36" s="1"/>
  <c r="AP893" i="36" s="1"/>
  <c r="AP894" i="36" s="1"/>
  <c r="AP895" i="36" s="1"/>
  <c r="AP896" i="36" s="1"/>
  <c r="AP897" i="36" s="1"/>
  <c r="AP898" i="36" s="1"/>
  <c r="AP899" i="36" s="1"/>
  <c r="AP900" i="36" s="1"/>
  <c r="AP901" i="36" s="1"/>
  <c r="AP902" i="36" s="1"/>
  <c r="AP903" i="36" s="1"/>
  <c r="AP904" i="36" s="1"/>
  <c r="AP905" i="36" s="1"/>
  <c r="AP906" i="36" s="1"/>
  <c r="AP907" i="36" s="1"/>
  <c r="AP908" i="36" s="1"/>
  <c r="AP909" i="36" s="1"/>
  <c r="AP910" i="36" s="1"/>
  <c r="AP911" i="36" s="1"/>
  <c r="AP912" i="36" s="1"/>
  <c r="AP913" i="36" s="1"/>
  <c r="AP914" i="36" s="1"/>
  <c r="AP915" i="36" s="1"/>
  <c r="AP916" i="36" s="1"/>
  <c r="AP917" i="36" s="1"/>
  <c r="AP918" i="36" s="1"/>
  <c r="AP919" i="36" s="1"/>
  <c r="AP920" i="36" s="1"/>
  <c r="AP921" i="36" s="1"/>
  <c r="AP922" i="36" s="1"/>
  <c r="AP923" i="36" s="1"/>
  <c r="AP924" i="36" s="1"/>
  <c r="AP925" i="36" s="1"/>
  <c r="AP926" i="36" s="1"/>
  <c r="AP927" i="36" s="1"/>
  <c r="AP928" i="36" s="1"/>
  <c r="AP929" i="36" s="1"/>
  <c r="AP930" i="36" s="1"/>
  <c r="AP931" i="36" s="1"/>
  <c r="AP932" i="36" s="1"/>
  <c r="AP933" i="36" s="1"/>
  <c r="AP934" i="36" s="1"/>
  <c r="AP935" i="36" s="1"/>
  <c r="AP936" i="36" s="1"/>
  <c r="AP937" i="36" s="1"/>
  <c r="AP938" i="36" s="1"/>
  <c r="AP939" i="36" s="1"/>
  <c r="AP940" i="36" s="1"/>
  <c r="AP941" i="36" s="1"/>
  <c r="AP942" i="36" s="1"/>
  <c r="AP943" i="36" s="1"/>
  <c r="AP944" i="36" s="1"/>
  <c r="AP945" i="36" s="1"/>
  <c r="AP946" i="36" s="1"/>
  <c r="AP947" i="36" s="1"/>
  <c r="AP948" i="36" s="1"/>
  <c r="AP949" i="36" s="1"/>
  <c r="AP950" i="36" s="1"/>
  <c r="AP951" i="36" s="1"/>
  <c r="AP952" i="36" s="1"/>
  <c r="AP953" i="36" s="1"/>
  <c r="AP954" i="36" s="1"/>
  <c r="AP955" i="36" s="1"/>
  <c r="AP956" i="36" s="1"/>
  <c r="AP957" i="36" s="1"/>
  <c r="AP958" i="36" s="1"/>
  <c r="AP959" i="36" s="1"/>
  <c r="AP960" i="36" s="1"/>
  <c r="AP961" i="36" s="1"/>
  <c r="AP962" i="36" s="1"/>
  <c r="AP963" i="36" s="1"/>
  <c r="AP964" i="36" s="1"/>
  <c r="AP965" i="36" s="1"/>
  <c r="AP966" i="36" s="1"/>
  <c r="AP967" i="36" s="1"/>
  <c r="AP968" i="36" s="1"/>
  <c r="AP969" i="36" s="1"/>
  <c r="AP970" i="36" s="1"/>
  <c r="AP971" i="36" s="1"/>
  <c r="AP972" i="36" s="1"/>
  <c r="AP973" i="36" s="1"/>
  <c r="AP974" i="36" s="1"/>
  <c r="AP975" i="36" s="1"/>
  <c r="AP976" i="36" s="1"/>
  <c r="AP977" i="36" s="1"/>
  <c r="AP978" i="36" s="1"/>
  <c r="AP979" i="36" s="1"/>
  <c r="AP980" i="36" s="1"/>
  <c r="AP981" i="36" s="1"/>
  <c r="AP982" i="36" s="1"/>
  <c r="AP983" i="36" s="1"/>
  <c r="AP984" i="36" s="1"/>
  <c r="AP985" i="36" s="1"/>
  <c r="AP986" i="36" s="1"/>
  <c r="AP987" i="36" s="1"/>
  <c r="AP988" i="36" s="1"/>
  <c r="AP989" i="36" s="1"/>
  <c r="AP990" i="36" s="1"/>
  <c r="AP991" i="36" s="1"/>
  <c r="AP992" i="36" s="1"/>
  <c r="AP993" i="36" s="1"/>
  <c r="AP994" i="36" s="1"/>
  <c r="AP995" i="36" s="1"/>
  <c r="AP996" i="36" s="1"/>
  <c r="AP997" i="36" s="1"/>
  <c r="AP998" i="36" s="1"/>
  <c r="AP999" i="36" s="1"/>
  <c r="AP1000" i="36" s="1"/>
  <c r="AP1001" i="36" s="1"/>
  <c r="AP1002" i="36" s="1"/>
  <c r="AP1003" i="36" s="1"/>
  <c r="AP1004" i="36" s="1"/>
  <c r="AP1005" i="36" s="1"/>
  <c r="AP1006" i="36" s="1"/>
  <c r="AP1007" i="36" s="1"/>
  <c r="AP1008" i="36" s="1"/>
  <c r="AP1009" i="36" s="1"/>
  <c r="AP1010" i="36" s="1"/>
  <c r="AP1011" i="36" s="1"/>
  <c r="AP1012" i="36" s="1"/>
  <c r="AP1013" i="36" s="1"/>
  <c r="AP1014" i="36" s="1"/>
  <c r="AP1015" i="36" s="1"/>
  <c r="AP1016" i="36" s="1"/>
  <c r="AP1017" i="36" s="1"/>
  <c r="AP1018" i="36" s="1"/>
  <c r="AP1019" i="36" s="1"/>
  <c r="AP1020" i="36" s="1"/>
  <c r="AP1021" i="36" s="1"/>
  <c r="AP1022" i="36" s="1"/>
  <c r="AP1023" i="36" s="1"/>
  <c r="AP1024" i="36" s="1"/>
  <c r="AP1025" i="36" s="1"/>
  <c r="AP1026" i="36" s="1"/>
  <c r="AP1027" i="36" s="1"/>
  <c r="AP1028" i="36" s="1"/>
  <c r="AP1029" i="36" s="1"/>
  <c r="AP1030" i="36" s="1"/>
  <c r="AP1031" i="36" s="1"/>
  <c r="AP1032" i="36" s="1"/>
  <c r="AP1033" i="36" s="1"/>
  <c r="AP1034" i="36" s="1"/>
  <c r="AP1035" i="36" s="1"/>
  <c r="AP1036" i="36" s="1"/>
  <c r="AP1037" i="36" s="1"/>
  <c r="AP1038" i="36" s="1"/>
  <c r="AP1039" i="36" s="1"/>
  <c r="AP1040" i="36" s="1"/>
  <c r="AP1041" i="36" s="1"/>
  <c r="AP1042" i="36" s="1"/>
  <c r="AP1043" i="36" s="1"/>
  <c r="AP1044" i="36" s="1"/>
  <c r="AP1045" i="36" s="1"/>
  <c r="AP1046" i="36" s="1"/>
  <c r="AP1047" i="36" s="1"/>
  <c r="AP1048" i="36" s="1"/>
  <c r="AP1049" i="36" s="1"/>
  <c r="AP1050" i="36" s="1"/>
  <c r="AP1051" i="36" s="1"/>
  <c r="AP1052" i="36" s="1"/>
  <c r="AP1053" i="36" s="1"/>
  <c r="AP1054" i="36" s="1"/>
  <c r="AP1055" i="36" s="1"/>
  <c r="AP1056" i="36" s="1"/>
  <c r="AP1057" i="36" s="1"/>
  <c r="AP1058" i="36" s="1"/>
  <c r="AP1059" i="36" s="1"/>
  <c r="AP1060" i="36" s="1"/>
  <c r="AP1061" i="36" s="1"/>
  <c r="AP1062" i="36" s="1"/>
  <c r="AP1063" i="36" s="1"/>
  <c r="AP1064" i="36" s="1"/>
  <c r="AP1065" i="36" s="1"/>
  <c r="AP1066" i="36" s="1"/>
  <c r="AP1067" i="36" s="1"/>
  <c r="AP1068" i="36" s="1"/>
  <c r="AP1069" i="36" s="1"/>
  <c r="AP1070" i="36" s="1"/>
  <c r="AP1071" i="36" s="1"/>
  <c r="AP1072" i="36" s="1"/>
  <c r="AP1073" i="36" s="1"/>
  <c r="AP1074" i="36" s="1"/>
  <c r="AP1075" i="36" s="1"/>
  <c r="AP1076" i="36" s="1"/>
  <c r="AP1077" i="36" s="1"/>
  <c r="AP1078" i="36" s="1"/>
  <c r="AP1079" i="36" s="1"/>
  <c r="AP1080" i="36" s="1"/>
  <c r="AP1081" i="36" s="1"/>
  <c r="AP1082" i="36" s="1"/>
  <c r="AP1083" i="36" s="1"/>
  <c r="AP1084" i="36" s="1"/>
  <c r="AP1085" i="36" s="1"/>
  <c r="AP1086" i="36" s="1"/>
  <c r="AP1087" i="36" s="1"/>
  <c r="AP1088" i="36" s="1"/>
  <c r="AP1089" i="36" s="1"/>
  <c r="AP1090" i="36" s="1"/>
  <c r="AP1091" i="36" s="1"/>
  <c r="AP1092" i="36" s="1"/>
  <c r="AP1093" i="36" s="1"/>
  <c r="AP1094" i="36" s="1"/>
  <c r="AP1095" i="36" s="1"/>
  <c r="AP1096" i="36" s="1"/>
  <c r="AP1097" i="36" s="1"/>
  <c r="AP1098" i="36" s="1"/>
  <c r="AP1099" i="36" s="1"/>
  <c r="AP1100" i="36" s="1"/>
  <c r="AP1101" i="36" s="1"/>
  <c r="AP1102" i="36" s="1"/>
  <c r="AP1103" i="36" s="1"/>
  <c r="AP1104" i="36" s="1"/>
  <c r="AP1105" i="36" s="1"/>
  <c r="AP1106" i="36" s="1"/>
  <c r="AP1107" i="36" s="1"/>
  <c r="AP1108" i="36" s="1"/>
  <c r="AP1109" i="36" s="1"/>
  <c r="AP1110" i="36" s="1"/>
  <c r="AP1111" i="36" s="1"/>
  <c r="AP1112" i="36" s="1"/>
  <c r="AP1113" i="36" s="1"/>
  <c r="AP1114" i="36" s="1"/>
  <c r="AP1115" i="36" s="1"/>
  <c r="AP1116" i="36" s="1"/>
  <c r="AP1117" i="36" s="1"/>
  <c r="AP1118" i="36" s="1"/>
  <c r="AP1119" i="36" s="1"/>
  <c r="AP1120" i="36" s="1"/>
  <c r="AP1121" i="36" s="1"/>
  <c r="AP1122" i="36" s="1"/>
  <c r="AP1123" i="36" s="1"/>
  <c r="AP1124" i="36" s="1"/>
  <c r="AP1125" i="36" s="1"/>
  <c r="AP1126" i="36" s="1"/>
  <c r="AP1127" i="36" s="1"/>
  <c r="AP1128" i="36" s="1"/>
  <c r="AP1129" i="36" s="1"/>
  <c r="AP1130" i="36" s="1"/>
  <c r="AP1131" i="36" s="1"/>
  <c r="AP1132" i="36" s="1"/>
  <c r="AP1133" i="36" s="1"/>
  <c r="AP1134" i="36" s="1"/>
  <c r="AP1135" i="36" s="1"/>
  <c r="AP1136" i="36" s="1"/>
  <c r="AP1137" i="36" s="1"/>
  <c r="AP1138" i="36" s="1"/>
  <c r="AP1139" i="36" s="1"/>
  <c r="AP1140" i="36" s="1"/>
  <c r="AP1141" i="36" s="1"/>
  <c r="AP1142" i="36" s="1"/>
  <c r="AP1143" i="36" s="1"/>
  <c r="AP1144" i="36" s="1"/>
  <c r="AP1145" i="36" s="1"/>
  <c r="AP1146" i="36" s="1"/>
  <c r="AP1147" i="36" s="1"/>
  <c r="AP1148" i="36" s="1"/>
  <c r="AP1149" i="36" s="1"/>
  <c r="AP1150" i="36" s="1"/>
  <c r="AP1151" i="36" s="1"/>
  <c r="AP1152" i="36" s="1"/>
  <c r="AP1153" i="36" s="1"/>
  <c r="AP1154" i="36" s="1"/>
  <c r="AP1155" i="36" s="1"/>
  <c r="AP1156" i="36" s="1"/>
  <c r="AP1157" i="36" s="1"/>
  <c r="AP1158" i="36" s="1"/>
  <c r="AP1159" i="36" s="1"/>
  <c r="AP1160" i="36" s="1"/>
  <c r="AP1161" i="36" s="1"/>
  <c r="AP1162" i="36" s="1"/>
  <c r="AP1163" i="36" s="1"/>
  <c r="AP1164" i="36" s="1"/>
  <c r="AP1165" i="36" s="1"/>
  <c r="AP1166" i="36" s="1"/>
  <c r="AP1167" i="36" s="1"/>
  <c r="AP1168" i="36" s="1"/>
  <c r="AP1169" i="36" s="1"/>
  <c r="AP1170" i="36" s="1"/>
  <c r="AP1171" i="36" s="1"/>
  <c r="AP1172" i="36" s="1"/>
  <c r="AP1173" i="36" s="1"/>
  <c r="AP1174" i="36" s="1"/>
  <c r="AP1175" i="36" s="1"/>
  <c r="AP1176" i="36" s="1"/>
  <c r="AP1177" i="36" s="1"/>
  <c r="AP1178" i="36" s="1"/>
  <c r="AP1179" i="36" s="1"/>
  <c r="AP1180" i="36" s="1"/>
  <c r="AP1181" i="36" s="1"/>
  <c r="AP1182" i="36" s="1"/>
  <c r="AP1183" i="36" s="1"/>
  <c r="AP1184" i="36" s="1"/>
  <c r="AP1185" i="36" s="1"/>
  <c r="AP1186" i="36" s="1"/>
  <c r="AP1187" i="36" s="1"/>
  <c r="AP1188" i="36" s="1"/>
  <c r="AP1189" i="36" s="1"/>
  <c r="AP1190" i="36" s="1"/>
  <c r="AP1191" i="36" s="1"/>
  <c r="AP1192" i="36" s="1"/>
  <c r="AP1193" i="36" s="1"/>
  <c r="AP1194" i="36" s="1"/>
  <c r="AP1195" i="36" s="1"/>
  <c r="AP1196" i="36" s="1"/>
  <c r="AP1197" i="36" s="1"/>
  <c r="AP1198" i="36" s="1"/>
  <c r="AP1199" i="36" s="1"/>
  <c r="AP1200" i="36" s="1"/>
  <c r="AP1201" i="36" s="1"/>
  <c r="AP1202" i="36" s="1"/>
  <c r="AP1203" i="36" s="1"/>
  <c r="AP1204" i="36" s="1"/>
  <c r="AP1205" i="36" s="1"/>
  <c r="AP1206" i="36" s="1"/>
  <c r="AP1207" i="36" s="1"/>
  <c r="AP1208" i="36" s="1"/>
  <c r="AP1209" i="36" s="1"/>
  <c r="AP1210" i="36" s="1"/>
  <c r="AP1211" i="36" s="1"/>
  <c r="AP1212" i="36" s="1"/>
  <c r="AP1213" i="36" s="1"/>
  <c r="AP1214" i="36" s="1"/>
  <c r="AP1215" i="36" s="1"/>
  <c r="AP1216" i="36" s="1"/>
  <c r="AP1217" i="36" s="1"/>
  <c r="AP1218" i="36" s="1"/>
  <c r="AP1219" i="36" s="1"/>
  <c r="AP1220" i="36" s="1"/>
  <c r="AP1221" i="36" s="1"/>
  <c r="AP1222" i="36" s="1"/>
  <c r="AP1223" i="36" s="1"/>
  <c r="AP1224" i="36" s="1"/>
  <c r="AP1225" i="36" s="1"/>
  <c r="AP1226" i="36" s="1"/>
  <c r="AP1227" i="36" s="1"/>
  <c r="AP1228" i="36" s="1"/>
  <c r="AP1229" i="36" s="1"/>
  <c r="AP1230" i="36" s="1"/>
  <c r="AP1231" i="36" s="1"/>
  <c r="AP1232" i="36" s="1"/>
  <c r="AP1233" i="36" s="1"/>
  <c r="AP1234" i="36" s="1"/>
  <c r="AP1235" i="36" s="1"/>
  <c r="AP1236" i="36" s="1"/>
  <c r="AP1237" i="36" s="1"/>
  <c r="AP1238" i="36" s="1"/>
  <c r="AP1239" i="36" s="1"/>
  <c r="AP1240" i="36" s="1"/>
  <c r="AP1241" i="36" s="1"/>
  <c r="AP1242" i="36" s="1"/>
  <c r="AP1243" i="36" s="1"/>
  <c r="AP1244" i="36" s="1"/>
  <c r="AP1245" i="36" s="1"/>
  <c r="AP1246" i="36" s="1"/>
  <c r="AP1247" i="36" s="1"/>
  <c r="AP1248" i="36" s="1"/>
  <c r="AP1249" i="36" s="1"/>
  <c r="AP1250" i="36" s="1"/>
  <c r="AP1251" i="36" s="1"/>
  <c r="AP1252" i="36" s="1"/>
  <c r="AP1253" i="36" s="1"/>
  <c r="AP1254" i="36" s="1"/>
  <c r="AP1255" i="36" s="1"/>
  <c r="AP1256" i="36" s="1"/>
  <c r="AP1257" i="36" s="1"/>
  <c r="AP1258" i="36" s="1"/>
  <c r="AP1259" i="36" s="1"/>
  <c r="AP1260" i="36" s="1"/>
  <c r="AP1261" i="36" s="1"/>
  <c r="AP1262" i="36" s="1"/>
  <c r="AP1263" i="36" s="1"/>
  <c r="AP1264" i="36" s="1"/>
  <c r="AP1265" i="36" s="1"/>
  <c r="AP1266" i="36" s="1"/>
  <c r="AP1267" i="36" s="1"/>
  <c r="AP1268" i="36" s="1"/>
  <c r="AP1269" i="36" s="1"/>
  <c r="AP1270" i="36" s="1"/>
  <c r="AP1271" i="36" s="1"/>
  <c r="AP1272" i="36" s="1"/>
  <c r="AP1273" i="36" s="1"/>
  <c r="AP1274" i="36" s="1"/>
  <c r="AP1275" i="36" s="1"/>
  <c r="AP1276" i="36" s="1"/>
  <c r="AP1277" i="36" s="1"/>
  <c r="AP1278" i="36" s="1"/>
  <c r="AP1279" i="36" s="1"/>
  <c r="AP1280" i="36" s="1"/>
  <c r="AP1281" i="36" s="1"/>
  <c r="AP1282" i="36" s="1"/>
  <c r="AP1283" i="36" s="1"/>
  <c r="AP1284" i="36" s="1"/>
  <c r="AP1285" i="36" s="1"/>
  <c r="AP1286" i="36" s="1"/>
  <c r="AP1287" i="36" s="1"/>
  <c r="AP1288" i="36" s="1"/>
  <c r="AP1289" i="36" s="1"/>
  <c r="AP1290" i="36" s="1"/>
  <c r="AP1291" i="36" s="1"/>
  <c r="AP1292" i="36" s="1"/>
  <c r="AP1293" i="36" s="1"/>
  <c r="AP1294" i="36" s="1"/>
  <c r="AP1295" i="36" s="1"/>
  <c r="AP1296" i="36" s="1"/>
  <c r="AP1297" i="36" s="1"/>
  <c r="AP1298" i="36" s="1"/>
  <c r="AP1299" i="36" s="1"/>
  <c r="AP1300" i="36" s="1"/>
  <c r="AP1301" i="36" s="1"/>
  <c r="AP1302" i="36" s="1"/>
  <c r="AP1303" i="36" s="1"/>
  <c r="AP1304" i="36" s="1"/>
  <c r="AP1305" i="36" s="1"/>
  <c r="AP1306" i="36" s="1"/>
  <c r="AP1307" i="36" s="1"/>
  <c r="AP1308" i="36" s="1"/>
  <c r="AP1309" i="36" s="1"/>
  <c r="AP1310" i="36" s="1"/>
  <c r="AP1311" i="36" s="1"/>
  <c r="AP1312" i="36" s="1"/>
  <c r="AP1313" i="36" s="1"/>
  <c r="AP1314" i="36" s="1"/>
  <c r="AP1315" i="36" s="1"/>
  <c r="AP1316" i="36" s="1"/>
  <c r="AP1317" i="36" s="1"/>
  <c r="AP1318" i="36" s="1"/>
  <c r="AP1319" i="36" s="1"/>
  <c r="AP1320" i="36" s="1"/>
  <c r="AP1321" i="36" s="1"/>
  <c r="AP1322" i="36" s="1"/>
  <c r="AP1323" i="36" s="1"/>
  <c r="AP1324" i="36" s="1"/>
  <c r="AP1325" i="36" s="1"/>
  <c r="AP1326" i="36" s="1"/>
  <c r="AP1327" i="36" s="1"/>
  <c r="AP1328" i="36" s="1"/>
  <c r="AP1329" i="36" s="1"/>
  <c r="AP1330" i="36" s="1"/>
  <c r="AP1331" i="36" s="1"/>
  <c r="AP1332" i="36" s="1"/>
  <c r="AP1333" i="36" s="1"/>
  <c r="AP1334" i="36" s="1"/>
  <c r="AP1335" i="36" s="1"/>
  <c r="AP1336" i="36" s="1"/>
  <c r="AP1337" i="36" s="1"/>
  <c r="AP1338" i="36" s="1"/>
  <c r="AP1339" i="36" s="1"/>
  <c r="AP1340" i="36" s="1"/>
  <c r="AP1341" i="36" s="1"/>
  <c r="AP1342" i="36" s="1"/>
  <c r="AP1343" i="36" s="1"/>
  <c r="AP1344" i="36" s="1"/>
  <c r="AP1345" i="36" s="1"/>
  <c r="AP1346" i="36" s="1"/>
  <c r="AP1347" i="36" s="1"/>
  <c r="AP1348" i="36" s="1"/>
  <c r="AP1349" i="36" s="1"/>
  <c r="AP1350" i="36" s="1"/>
  <c r="AP1351" i="36" s="1"/>
  <c r="AP1352" i="36" s="1"/>
  <c r="AP1353" i="36" s="1"/>
  <c r="AP1354" i="36" s="1"/>
  <c r="AP1355" i="36" s="1"/>
  <c r="AP1356" i="36" s="1"/>
  <c r="AP1357" i="36" s="1"/>
  <c r="AP1358" i="36" s="1"/>
  <c r="AP1359" i="36" s="1"/>
  <c r="AP1360" i="36" s="1"/>
  <c r="AP1361" i="36" s="1"/>
  <c r="AP1362" i="36" s="1"/>
  <c r="AP1363" i="36" s="1"/>
  <c r="AP1364" i="36" s="1"/>
  <c r="AP1365" i="36" s="1"/>
  <c r="AP1366" i="36" s="1"/>
  <c r="AP1367" i="36" s="1"/>
  <c r="AP1368" i="36" s="1"/>
  <c r="AP1369" i="36" s="1"/>
  <c r="AP1370" i="36" s="1"/>
  <c r="AP1371" i="36" s="1"/>
  <c r="AP1372" i="36" s="1"/>
  <c r="AP1373" i="36" s="1"/>
  <c r="AP1374" i="36" s="1"/>
  <c r="AP1375" i="36" s="1"/>
  <c r="AP1376" i="36" s="1"/>
  <c r="AP1377" i="36" s="1"/>
  <c r="AP1378" i="36" s="1"/>
  <c r="AP1379" i="36" s="1"/>
  <c r="AP1380" i="36" s="1"/>
  <c r="AP1381" i="36" s="1"/>
  <c r="AP1382" i="36" s="1"/>
  <c r="AP1383" i="36" s="1"/>
  <c r="AP1384" i="36" s="1"/>
  <c r="AP1385" i="36" s="1"/>
  <c r="AP1386" i="36" s="1"/>
  <c r="AP1387" i="36" s="1"/>
  <c r="AP1388" i="36" s="1"/>
  <c r="AP1389" i="36" s="1"/>
  <c r="AP1390" i="36" s="1"/>
  <c r="AP1391" i="36" s="1"/>
  <c r="AP1392" i="36" s="1"/>
  <c r="AP1393" i="36" s="1"/>
  <c r="AP1394" i="36" s="1"/>
  <c r="AP1395" i="36" s="1"/>
  <c r="AP1396" i="36" s="1"/>
  <c r="AP1397" i="36" s="1"/>
  <c r="AP1398" i="36" s="1"/>
  <c r="AP1399" i="36" s="1"/>
  <c r="AP1400" i="36" s="1"/>
  <c r="AP1401" i="36" s="1"/>
  <c r="AP1402" i="36" s="1"/>
  <c r="AP1403" i="36" s="1"/>
  <c r="AP1404" i="36" s="1"/>
  <c r="AP1405" i="36" s="1"/>
  <c r="AP1406" i="36" s="1"/>
  <c r="AP1407" i="36" s="1"/>
  <c r="AP1408" i="36" s="1"/>
  <c r="AP1409" i="36" s="1"/>
  <c r="AP1410" i="36" s="1"/>
  <c r="AP1411" i="36" s="1"/>
  <c r="AP1412" i="36" s="1"/>
  <c r="AP1413" i="36" s="1"/>
  <c r="AP1414" i="36" s="1"/>
  <c r="AP1415" i="36" s="1"/>
  <c r="AP1416" i="36" s="1"/>
  <c r="AP1417" i="36" s="1"/>
  <c r="AP1418" i="36" s="1"/>
  <c r="AP1419" i="36" s="1"/>
  <c r="AP1420" i="36" s="1"/>
  <c r="AP1421" i="36" s="1"/>
  <c r="AP1422" i="36" s="1"/>
  <c r="AP1423" i="36" s="1"/>
  <c r="AP1424" i="36" s="1"/>
  <c r="AP1425" i="36" s="1"/>
  <c r="AP1426" i="36" s="1"/>
  <c r="AP1427" i="36" s="1"/>
  <c r="AP1428" i="36" s="1"/>
  <c r="AP1429" i="36" s="1"/>
  <c r="AP1430" i="36" s="1"/>
  <c r="AP1431" i="36" s="1"/>
  <c r="AP1432" i="36" s="1"/>
  <c r="AP1433" i="36" s="1"/>
  <c r="AP1434" i="36" s="1"/>
  <c r="AP1435" i="36" s="1"/>
  <c r="AP1436" i="36" s="1"/>
  <c r="AP1437" i="36" s="1"/>
  <c r="AP1438" i="36" s="1"/>
  <c r="AP1439" i="36" s="1"/>
  <c r="AP1440" i="36" s="1"/>
  <c r="AP1441" i="36" s="1"/>
  <c r="AP1442" i="36" s="1"/>
  <c r="AP1443" i="36" s="1"/>
  <c r="AP1444" i="36" s="1"/>
  <c r="AP1445" i="36" s="1"/>
  <c r="AP1446" i="36" s="1"/>
  <c r="AP1447" i="36" s="1"/>
  <c r="AP1448" i="36" s="1"/>
  <c r="AP1449" i="36" s="1"/>
  <c r="AP1450" i="36" s="1"/>
  <c r="AP1451" i="36" s="1"/>
  <c r="AP1452" i="36" s="1"/>
  <c r="AP1453" i="36" s="1"/>
  <c r="AP1454" i="36" s="1"/>
  <c r="AP1455" i="36" s="1"/>
  <c r="AP1456" i="36" s="1"/>
  <c r="AP1457" i="36" s="1"/>
  <c r="AP1458" i="36" s="1"/>
  <c r="AP1459" i="36" s="1"/>
  <c r="AP1460" i="36" s="1"/>
  <c r="AP1461" i="36" s="1"/>
  <c r="AP1462" i="36" s="1"/>
  <c r="AP1463" i="36" s="1"/>
  <c r="AP1464" i="36" s="1"/>
  <c r="AP1465" i="36" s="1"/>
  <c r="AP1466" i="36" s="1"/>
  <c r="AP1467" i="36" s="1"/>
  <c r="AP1468" i="36" s="1"/>
  <c r="AP1469" i="36" s="1"/>
  <c r="AP1470" i="36" s="1"/>
  <c r="AP1471" i="36" s="1"/>
  <c r="AP1472" i="36" s="1"/>
  <c r="AP1473" i="36" s="1"/>
  <c r="AP1474" i="36" s="1"/>
  <c r="AP1475" i="36" s="1"/>
  <c r="AP1476" i="36" s="1"/>
  <c r="AP1477" i="36" s="1"/>
  <c r="AP1478" i="36" s="1"/>
  <c r="AP1479" i="36" s="1"/>
  <c r="AP1480" i="36" s="1"/>
  <c r="AP1481" i="36" s="1"/>
  <c r="AP1482" i="36" s="1"/>
  <c r="AP1483" i="36" s="1"/>
  <c r="AP1484" i="36" s="1"/>
  <c r="AP1485" i="36" s="1"/>
  <c r="AP1486" i="36" s="1"/>
  <c r="AP1487" i="36" s="1"/>
  <c r="AP1488" i="36" s="1"/>
  <c r="AP1489" i="36" s="1"/>
  <c r="AP1490" i="36" s="1"/>
  <c r="AP1491" i="36" s="1"/>
  <c r="AP1492" i="36" s="1"/>
  <c r="AP1493" i="36" s="1"/>
  <c r="AP1494" i="36" s="1"/>
  <c r="AP1495" i="36" s="1"/>
  <c r="AP1496" i="36" s="1"/>
  <c r="AP1497" i="36" s="1"/>
  <c r="AP1498" i="36" s="1"/>
  <c r="AP1499" i="36" s="1"/>
  <c r="AP1500" i="36" s="1"/>
  <c r="AP1501" i="36" s="1"/>
  <c r="AP1502" i="36" s="1"/>
  <c r="AP1503" i="36" s="1"/>
  <c r="AP1504" i="36" s="1"/>
  <c r="AP1505" i="36" s="1"/>
  <c r="AP1506" i="36" s="1"/>
  <c r="AP1507" i="36" s="1"/>
  <c r="AP1508" i="36" s="1"/>
  <c r="AP1509" i="36" s="1"/>
  <c r="AP1510" i="36" s="1"/>
  <c r="AP1511" i="36" s="1"/>
  <c r="AP1512" i="36" s="1"/>
  <c r="AP1513" i="36" s="1"/>
  <c r="AP1514" i="36" s="1"/>
  <c r="AP1515" i="36" s="1"/>
  <c r="AP1516" i="36" s="1"/>
  <c r="AP1517" i="36" s="1"/>
  <c r="AP1518" i="36" s="1"/>
  <c r="AP1519" i="36" s="1"/>
  <c r="AP1520" i="36" s="1"/>
  <c r="AP1521" i="36" s="1"/>
  <c r="AP1522" i="36" s="1"/>
  <c r="AP1523" i="36" s="1"/>
  <c r="AP1524" i="36" s="1"/>
  <c r="AP1525" i="36" s="1"/>
  <c r="AP1526" i="36" s="1"/>
  <c r="AP1527" i="36" s="1"/>
  <c r="AP1528" i="36" s="1"/>
  <c r="AP1529" i="36" s="1"/>
  <c r="AP1530" i="36" s="1"/>
  <c r="AP1531" i="36" s="1"/>
  <c r="AP1532" i="36" s="1"/>
  <c r="AP1533" i="36" s="1"/>
  <c r="AP1534" i="36" s="1"/>
  <c r="AP1535" i="36" s="1"/>
  <c r="AP1536" i="36" s="1"/>
  <c r="AP1537" i="36" s="1"/>
  <c r="AP1538" i="36" s="1"/>
  <c r="AP1539" i="36" s="1"/>
  <c r="AP1540" i="36" s="1"/>
  <c r="AP1541" i="36" s="1"/>
  <c r="AP1542" i="36" s="1"/>
  <c r="AP1543" i="36" s="1"/>
  <c r="AP1544" i="36" s="1"/>
  <c r="AP1545" i="36" s="1"/>
  <c r="AP1546" i="36" s="1"/>
  <c r="AP1547" i="36" s="1"/>
  <c r="AP1548" i="36" s="1"/>
  <c r="AP1549" i="36" s="1"/>
  <c r="AP1550" i="36" s="1"/>
  <c r="AP1551" i="36" s="1"/>
  <c r="AP1552" i="36" s="1"/>
  <c r="AP1553" i="36" s="1"/>
  <c r="AP1554" i="36" s="1"/>
  <c r="AP1555" i="36" s="1"/>
  <c r="AP1556" i="36" s="1"/>
  <c r="AP1557" i="36" s="1"/>
  <c r="AP1558" i="36" s="1"/>
  <c r="AP1559" i="36" s="1"/>
  <c r="AP1560" i="36" s="1"/>
  <c r="AP1561" i="36" s="1"/>
  <c r="AP1562" i="36" s="1"/>
  <c r="AP1563" i="36" s="1"/>
  <c r="AP1564" i="36" s="1"/>
  <c r="AP1565" i="36" s="1"/>
  <c r="AP1566" i="36" s="1"/>
  <c r="AP1567" i="36" s="1"/>
  <c r="AP1568" i="36" s="1"/>
  <c r="AP1569" i="36" s="1"/>
  <c r="AP1570" i="36" s="1"/>
  <c r="AP1571" i="36" s="1"/>
  <c r="AP1572" i="36" s="1"/>
  <c r="AP1573" i="36" s="1"/>
  <c r="AP1574" i="36" s="1"/>
  <c r="AP1575" i="36" s="1"/>
  <c r="AP1576" i="36" s="1"/>
  <c r="AP1577" i="36" s="1"/>
  <c r="AP1578" i="36" s="1"/>
  <c r="AP1579" i="36" s="1"/>
  <c r="AP1580" i="36" s="1"/>
  <c r="AP1581" i="36" s="1"/>
  <c r="AP1582" i="36" s="1"/>
  <c r="AP1583" i="36" s="1"/>
  <c r="AP1584" i="36" s="1"/>
  <c r="AP1585" i="36" s="1"/>
  <c r="AP1586" i="36" s="1"/>
  <c r="AP1587" i="36" s="1"/>
  <c r="AP1588" i="36" s="1"/>
  <c r="AP1589" i="36" s="1"/>
  <c r="AP1590" i="36" s="1"/>
  <c r="AP1591" i="36" s="1"/>
  <c r="AP1592" i="36" s="1"/>
  <c r="AP1593" i="36" s="1"/>
  <c r="AP1594" i="36" s="1"/>
  <c r="AP1595" i="36" s="1"/>
  <c r="AP1596" i="36" s="1"/>
  <c r="AP1597" i="36" s="1"/>
  <c r="AP1598" i="36" s="1"/>
  <c r="AP1599" i="36" s="1"/>
  <c r="AP1600" i="36" s="1"/>
  <c r="AP1601" i="36" s="1"/>
  <c r="AP1602" i="36" s="1"/>
  <c r="AP1603" i="36" s="1"/>
  <c r="AP1604" i="36" s="1"/>
  <c r="AP1605" i="36" s="1"/>
  <c r="AP1606" i="36" s="1"/>
  <c r="AP1607" i="36" s="1"/>
  <c r="AP1608" i="36" s="1"/>
  <c r="AP1609" i="36" s="1"/>
  <c r="AP1610" i="36" s="1"/>
  <c r="AP1611" i="36" s="1"/>
  <c r="AP1612" i="36" s="1"/>
  <c r="AP1613" i="36" s="1"/>
  <c r="AP1614" i="36" s="1"/>
  <c r="AP1615" i="36" s="1"/>
  <c r="AP1616" i="36" s="1"/>
  <c r="AP1617" i="36" s="1"/>
  <c r="AP1618" i="36" s="1"/>
  <c r="AP1619" i="36" s="1"/>
  <c r="AP1620" i="36" s="1"/>
  <c r="AP1621" i="36" s="1"/>
  <c r="AP1622" i="36" s="1"/>
  <c r="AP1623" i="36" s="1"/>
  <c r="AP1624" i="36" s="1"/>
  <c r="AP1625" i="36" s="1"/>
  <c r="AP1626" i="36" s="1"/>
  <c r="AP1627" i="36" s="1"/>
  <c r="AP1628" i="36" s="1"/>
  <c r="AP1629" i="36" s="1"/>
  <c r="AP1630" i="36" s="1"/>
  <c r="AP1631" i="36" s="1"/>
  <c r="AP1632" i="36" s="1"/>
  <c r="AP1633" i="36" s="1"/>
  <c r="AP1634" i="36" s="1"/>
  <c r="AP1635" i="36" s="1"/>
  <c r="AP1636" i="36" s="1"/>
  <c r="AP1637" i="36" s="1"/>
  <c r="AP1638" i="36" s="1"/>
  <c r="AP1639" i="36" s="1"/>
  <c r="AP1640" i="36" s="1"/>
  <c r="AP1641" i="36" s="1"/>
  <c r="AP1642" i="36" s="1"/>
  <c r="AP1643" i="36" s="1"/>
  <c r="AP1644" i="36" s="1"/>
  <c r="AP1645" i="36" s="1"/>
  <c r="AP1646" i="36" s="1"/>
  <c r="AP1647" i="36" s="1"/>
  <c r="AP1648" i="36" s="1"/>
  <c r="AP1649" i="36" s="1"/>
  <c r="AP1650" i="36" s="1"/>
  <c r="AP1651" i="36" s="1"/>
  <c r="AP1652" i="36" s="1"/>
  <c r="AP1653" i="36" s="1"/>
  <c r="AP1654" i="36" s="1"/>
  <c r="AP1655" i="36" s="1"/>
  <c r="AP1656" i="36" s="1"/>
  <c r="AP1657" i="36" s="1"/>
  <c r="AP1658" i="36" s="1"/>
  <c r="AP1659" i="36" s="1"/>
  <c r="AP1660" i="36" s="1"/>
  <c r="AP1661" i="36" s="1"/>
  <c r="AP1662" i="36" s="1"/>
  <c r="AP1663" i="36" s="1"/>
  <c r="AP1664" i="36" s="1"/>
  <c r="AP1665" i="36" s="1"/>
  <c r="AP1666" i="36" s="1"/>
  <c r="AP1667" i="36" s="1"/>
  <c r="AP1668" i="36" s="1"/>
  <c r="AP1669" i="36" s="1"/>
  <c r="AP1670" i="36" s="1"/>
  <c r="AP1671" i="36" s="1"/>
  <c r="AP1672" i="36" s="1"/>
  <c r="AP1673" i="36" s="1"/>
  <c r="AP1674" i="36" s="1"/>
  <c r="AP1675" i="36" s="1"/>
  <c r="AP1676" i="36" s="1"/>
  <c r="AP1677" i="36" s="1"/>
  <c r="AP1678" i="36" s="1"/>
  <c r="AP1679" i="36" s="1"/>
  <c r="AP1680" i="36" s="1"/>
  <c r="AP1681" i="36" s="1"/>
  <c r="AP1682" i="36" s="1"/>
  <c r="AP1683" i="36" s="1"/>
  <c r="AP1684" i="36" s="1"/>
  <c r="AP1685" i="36" s="1"/>
  <c r="AP1686" i="36" s="1"/>
  <c r="AP1687" i="36" s="1"/>
  <c r="AP1688" i="36" s="1"/>
  <c r="AP1689" i="36" s="1"/>
  <c r="AP1690" i="36" s="1"/>
  <c r="AP1691" i="36" s="1"/>
  <c r="AP1692" i="36" s="1"/>
  <c r="AP1693" i="36" s="1"/>
  <c r="AP1694" i="36" s="1"/>
  <c r="AP1695" i="36" s="1"/>
  <c r="AP1696" i="36" s="1"/>
  <c r="AO13" i="36"/>
  <c r="AO14" i="36" s="1"/>
  <c r="AO15" i="36" s="1"/>
  <c r="AO16" i="36" s="1"/>
  <c r="AO17" i="36" s="1"/>
  <c r="AO18" i="36" s="1"/>
  <c r="AO19" i="36" s="1"/>
  <c r="AO20" i="36" s="1"/>
  <c r="AO21" i="36" s="1"/>
  <c r="AO22" i="36" s="1"/>
  <c r="AO23" i="36" s="1"/>
  <c r="AO24" i="36" s="1"/>
  <c r="AO25" i="36" s="1"/>
  <c r="AO26" i="36" s="1"/>
  <c r="AO27" i="36" s="1"/>
  <c r="AO28" i="36" s="1"/>
  <c r="AO29" i="36" s="1"/>
  <c r="AO30" i="36" s="1"/>
  <c r="AO31" i="36" s="1"/>
  <c r="AO32" i="36" s="1"/>
  <c r="AO33" i="36" s="1"/>
  <c r="AO34" i="36" s="1"/>
  <c r="AO35" i="36" s="1"/>
  <c r="AO36" i="36" s="1"/>
  <c r="AO37" i="36" s="1"/>
  <c r="AO38" i="36" s="1"/>
  <c r="AO39" i="36" s="1"/>
  <c r="AO40" i="36" s="1"/>
  <c r="AO41" i="36" s="1"/>
  <c r="AO42" i="36" s="1"/>
  <c r="AO43" i="36" s="1"/>
  <c r="AO44" i="36" s="1"/>
  <c r="AO45" i="36" s="1"/>
  <c r="AO46" i="36" s="1"/>
  <c r="AO47" i="36" s="1"/>
  <c r="AO48" i="36" s="1"/>
  <c r="AO49" i="36" s="1"/>
  <c r="AO50" i="36" s="1"/>
  <c r="AO51" i="36" s="1"/>
  <c r="AO52" i="36" s="1"/>
  <c r="AO53" i="36" s="1"/>
  <c r="AO54" i="36" s="1"/>
  <c r="AO55" i="36" s="1"/>
  <c r="AO56" i="36" s="1"/>
  <c r="AO57" i="36" s="1"/>
  <c r="AO58" i="36" s="1"/>
  <c r="AO59" i="36" s="1"/>
  <c r="AO60" i="36" s="1"/>
  <c r="AO61" i="36" s="1"/>
  <c r="AO62" i="36" s="1"/>
  <c r="AO63" i="36" s="1"/>
  <c r="AO64" i="36" s="1"/>
  <c r="AO65" i="36" s="1"/>
  <c r="AO66" i="36" s="1"/>
  <c r="AO67" i="36" s="1"/>
  <c r="AO68" i="36" s="1"/>
  <c r="AO69" i="36" s="1"/>
  <c r="AO70" i="36" s="1"/>
  <c r="AO71" i="36" s="1"/>
  <c r="AO72" i="36" s="1"/>
  <c r="AO73" i="36" s="1"/>
  <c r="AO74" i="36" s="1"/>
  <c r="AO75" i="36" s="1"/>
  <c r="AO76" i="36" s="1"/>
  <c r="AO77" i="36" s="1"/>
  <c r="AO78" i="36" s="1"/>
  <c r="AO79" i="36" s="1"/>
  <c r="AO80" i="36" s="1"/>
  <c r="AO81" i="36" s="1"/>
  <c r="AO82" i="36" s="1"/>
  <c r="AO83" i="36" s="1"/>
  <c r="AO84" i="36" s="1"/>
  <c r="AO85" i="36" s="1"/>
  <c r="AO86" i="36" s="1"/>
  <c r="AO87" i="36" s="1"/>
  <c r="AO88" i="36" s="1"/>
  <c r="AO89" i="36" s="1"/>
  <c r="AO90" i="36" s="1"/>
  <c r="AO91" i="36" s="1"/>
  <c r="AO92" i="36" s="1"/>
  <c r="AO93" i="36" s="1"/>
  <c r="AO94" i="36" s="1"/>
  <c r="AO95" i="36" s="1"/>
  <c r="AO96" i="36" s="1"/>
  <c r="AO97" i="36" s="1"/>
  <c r="AO98" i="36" s="1"/>
  <c r="AO99" i="36" s="1"/>
  <c r="AO100" i="36" s="1"/>
  <c r="AO101" i="36" s="1"/>
  <c r="AO102" i="36" s="1"/>
  <c r="AO103" i="36" s="1"/>
  <c r="AO104" i="36" s="1"/>
  <c r="AO105" i="36" s="1"/>
  <c r="AO106" i="36" s="1"/>
  <c r="AO107" i="36" s="1"/>
  <c r="AO108" i="36" s="1"/>
  <c r="AO109" i="36" s="1"/>
  <c r="AO110" i="36" s="1"/>
  <c r="AO111" i="36" s="1"/>
  <c r="AO112" i="36" s="1"/>
  <c r="AO113" i="36" s="1"/>
  <c r="AO114" i="36" s="1"/>
  <c r="AO115" i="36" s="1"/>
  <c r="AO116" i="36" s="1"/>
  <c r="AO117" i="36" s="1"/>
  <c r="AO118" i="36" s="1"/>
  <c r="AO119" i="36" s="1"/>
  <c r="AO120" i="36" s="1"/>
  <c r="AO121" i="36" s="1"/>
  <c r="AO122" i="36" s="1"/>
  <c r="AO123" i="36" s="1"/>
  <c r="AO124" i="36" s="1"/>
  <c r="AO125" i="36" s="1"/>
  <c r="AO126" i="36" s="1"/>
  <c r="AO127" i="36" s="1"/>
  <c r="AO128" i="36" s="1"/>
  <c r="AO129" i="36" s="1"/>
  <c r="AO130" i="36" s="1"/>
  <c r="AO131" i="36" s="1"/>
  <c r="AO132" i="36" s="1"/>
  <c r="AO133" i="36" s="1"/>
  <c r="AO134" i="36" s="1"/>
  <c r="AO135" i="36" s="1"/>
  <c r="AO136" i="36" s="1"/>
  <c r="AO137" i="36" s="1"/>
  <c r="AO138" i="36" s="1"/>
  <c r="AO139" i="36" s="1"/>
  <c r="AO140" i="36" s="1"/>
  <c r="AO141" i="36" s="1"/>
  <c r="AO142" i="36" s="1"/>
  <c r="AO143" i="36" s="1"/>
  <c r="AO144" i="36" s="1"/>
  <c r="AO145" i="36" s="1"/>
  <c r="AO146" i="36" s="1"/>
  <c r="AO147" i="36" s="1"/>
  <c r="AO148" i="36" s="1"/>
  <c r="AO149" i="36" s="1"/>
  <c r="AO150" i="36" s="1"/>
  <c r="AO151" i="36" s="1"/>
  <c r="AO152" i="36" s="1"/>
  <c r="AO153" i="36" s="1"/>
  <c r="AO154" i="36" s="1"/>
  <c r="AO155" i="36" s="1"/>
  <c r="AO156" i="36" s="1"/>
  <c r="AO157" i="36" s="1"/>
  <c r="AO158" i="36" s="1"/>
  <c r="AO159" i="36" s="1"/>
  <c r="AO160" i="36" s="1"/>
  <c r="AO161" i="36" s="1"/>
  <c r="AO162" i="36" s="1"/>
  <c r="AO163" i="36" s="1"/>
  <c r="AO164" i="36" s="1"/>
  <c r="AO165" i="36" s="1"/>
  <c r="AO166" i="36" s="1"/>
  <c r="AO167" i="36" s="1"/>
  <c r="AO168" i="36" s="1"/>
  <c r="AO169" i="36" s="1"/>
  <c r="AO170" i="36" s="1"/>
  <c r="AO171" i="36" s="1"/>
  <c r="AO172" i="36" s="1"/>
  <c r="AO173" i="36" s="1"/>
  <c r="AO174" i="36" s="1"/>
  <c r="AO175" i="36" s="1"/>
  <c r="AO176" i="36" s="1"/>
  <c r="AO177" i="36" s="1"/>
  <c r="AO178" i="36" s="1"/>
  <c r="AO179" i="36" s="1"/>
  <c r="AO180" i="36" s="1"/>
  <c r="AO181" i="36" s="1"/>
  <c r="AO182" i="36" s="1"/>
  <c r="AO183" i="36" s="1"/>
  <c r="AO184" i="36" s="1"/>
  <c r="AO185" i="36" s="1"/>
  <c r="AO186" i="36" s="1"/>
  <c r="AO187" i="36" s="1"/>
  <c r="AO188" i="36" s="1"/>
  <c r="AO189" i="36" s="1"/>
  <c r="AO190" i="36" s="1"/>
  <c r="AO191" i="36" s="1"/>
  <c r="AO192" i="36" s="1"/>
  <c r="AO193" i="36" s="1"/>
  <c r="AO194" i="36" s="1"/>
  <c r="AO195" i="36" s="1"/>
  <c r="AO196" i="36" s="1"/>
  <c r="AO197" i="36" s="1"/>
  <c r="AO198" i="36" s="1"/>
  <c r="AO199" i="36" s="1"/>
  <c r="AO200" i="36" s="1"/>
  <c r="AO201" i="36" s="1"/>
  <c r="AO202" i="36" s="1"/>
  <c r="AO203" i="36" s="1"/>
  <c r="AO204" i="36" s="1"/>
  <c r="AO205" i="36" s="1"/>
  <c r="AO206" i="36" s="1"/>
  <c r="AO207" i="36" s="1"/>
  <c r="AO208" i="36" s="1"/>
  <c r="AO209" i="36" s="1"/>
  <c r="AO210" i="36" s="1"/>
  <c r="AO211" i="36" s="1"/>
  <c r="AO212" i="36" s="1"/>
  <c r="AO213" i="36" s="1"/>
  <c r="AO214" i="36" s="1"/>
  <c r="AO215" i="36" s="1"/>
  <c r="AO216" i="36" s="1"/>
  <c r="AO217" i="36" s="1"/>
  <c r="AO218" i="36" s="1"/>
  <c r="AO219" i="36" s="1"/>
  <c r="AO220" i="36" s="1"/>
  <c r="AO221" i="36" s="1"/>
  <c r="AO222" i="36" s="1"/>
  <c r="AO223" i="36" s="1"/>
  <c r="AO224" i="36" s="1"/>
  <c r="AO225" i="36" s="1"/>
  <c r="AO226" i="36" s="1"/>
  <c r="AO227" i="36" s="1"/>
  <c r="AO228" i="36" s="1"/>
  <c r="AO229" i="36" s="1"/>
  <c r="AO230" i="36" s="1"/>
  <c r="AO231" i="36" s="1"/>
  <c r="AO232" i="36" s="1"/>
  <c r="AO233" i="36" s="1"/>
  <c r="AO234" i="36" s="1"/>
  <c r="AO235" i="36" s="1"/>
  <c r="AO236" i="36" s="1"/>
  <c r="AO237" i="36" s="1"/>
  <c r="AO238" i="36" s="1"/>
  <c r="AO239" i="36" s="1"/>
  <c r="AO240" i="36" s="1"/>
  <c r="AO241" i="36" s="1"/>
  <c r="AO242" i="36" s="1"/>
  <c r="AO243" i="36" s="1"/>
  <c r="AO244" i="36" s="1"/>
  <c r="AO245" i="36" s="1"/>
  <c r="AO246" i="36" s="1"/>
  <c r="AO247" i="36" s="1"/>
  <c r="AO248" i="36" s="1"/>
  <c r="AO249" i="36" s="1"/>
  <c r="AO250" i="36" s="1"/>
  <c r="AO251" i="36" s="1"/>
  <c r="AO252" i="36" s="1"/>
  <c r="AO253" i="36" s="1"/>
  <c r="AO254" i="36" s="1"/>
  <c r="AO255" i="36" s="1"/>
  <c r="AO256" i="36" s="1"/>
  <c r="AO257" i="36" s="1"/>
  <c r="AO258" i="36" s="1"/>
  <c r="AO259" i="36" s="1"/>
  <c r="AO260" i="36" s="1"/>
  <c r="AO261" i="36" s="1"/>
  <c r="AO262" i="36" s="1"/>
  <c r="AO263" i="36" s="1"/>
  <c r="AO264" i="36" s="1"/>
  <c r="AO265" i="36" s="1"/>
  <c r="AO266" i="36" s="1"/>
  <c r="AO267" i="36" s="1"/>
  <c r="AO268" i="36" s="1"/>
  <c r="AO269" i="36" s="1"/>
  <c r="AO270" i="36" s="1"/>
  <c r="AO271" i="36" s="1"/>
  <c r="AO272" i="36" s="1"/>
  <c r="AO273" i="36" s="1"/>
  <c r="AO274" i="36" s="1"/>
  <c r="AO275" i="36" s="1"/>
  <c r="AO276" i="36" s="1"/>
  <c r="AO277" i="36" s="1"/>
  <c r="AO278" i="36" s="1"/>
  <c r="AO279" i="36" s="1"/>
  <c r="AO280" i="36" s="1"/>
  <c r="AO281" i="36" s="1"/>
  <c r="AO282" i="36" s="1"/>
  <c r="AO283" i="36" s="1"/>
  <c r="AO284" i="36" s="1"/>
  <c r="AO285" i="36" s="1"/>
  <c r="AO286" i="36" s="1"/>
  <c r="AO287" i="36" s="1"/>
  <c r="AO288" i="36" s="1"/>
  <c r="AO289" i="36" s="1"/>
  <c r="AO290" i="36" s="1"/>
  <c r="AO291" i="36" s="1"/>
  <c r="AO292" i="36" s="1"/>
  <c r="AO293" i="36" s="1"/>
  <c r="AO294" i="36" s="1"/>
  <c r="AO295" i="36" s="1"/>
  <c r="AO296" i="36" s="1"/>
  <c r="AO297" i="36" s="1"/>
  <c r="AO298" i="36" s="1"/>
  <c r="AO299" i="36" s="1"/>
  <c r="AO300" i="36" s="1"/>
  <c r="AO301" i="36" s="1"/>
  <c r="AO302" i="36" s="1"/>
  <c r="AO303" i="36" s="1"/>
  <c r="AO304" i="36" s="1"/>
  <c r="AO305" i="36" s="1"/>
  <c r="AO306" i="36" s="1"/>
  <c r="AO307" i="36" s="1"/>
  <c r="AO308" i="36" s="1"/>
  <c r="AO309" i="36" s="1"/>
  <c r="AO310" i="36" s="1"/>
  <c r="AO311" i="36" s="1"/>
  <c r="AO312" i="36" s="1"/>
  <c r="AO313" i="36" s="1"/>
  <c r="AO314" i="36" s="1"/>
  <c r="AO315" i="36" s="1"/>
  <c r="AO316" i="36" s="1"/>
  <c r="AO317" i="36" s="1"/>
  <c r="AO318" i="36" s="1"/>
  <c r="AO319" i="36" s="1"/>
  <c r="AO320" i="36" s="1"/>
  <c r="AO321" i="36" s="1"/>
  <c r="AO322" i="36" s="1"/>
  <c r="AO323" i="36" s="1"/>
  <c r="AO324" i="36" s="1"/>
  <c r="AO325" i="36" s="1"/>
  <c r="AO326" i="36" s="1"/>
  <c r="AO327" i="36" s="1"/>
  <c r="AO328" i="36" s="1"/>
  <c r="AO329" i="36" s="1"/>
  <c r="AO330" i="36" s="1"/>
  <c r="AO331" i="36" s="1"/>
  <c r="AO332" i="36" s="1"/>
  <c r="AO333" i="36" s="1"/>
  <c r="AO334" i="36" s="1"/>
  <c r="AO335" i="36" s="1"/>
  <c r="AO336" i="36" s="1"/>
  <c r="AO337" i="36" s="1"/>
  <c r="AO338" i="36" s="1"/>
  <c r="AO339" i="36" s="1"/>
  <c r="AO340" i="36" s="1"/>
  <c r="AO341" i="36" s="1"/>
  <c r="AO342" i="36" s="1"/>
  <c r="AO343" i="36" s="1"/>
  <c r="AO344" i="36" s="1"/>
  <c r="AO345" i="36" s="1"/>
  <c r="AO346" i="36" s="1"/>
  <c r="AO347" i="36" s="1"/>
  <c r="AO348" i="36" s="1"/>
  <c r="AO349" i="36" s="1"/>
  <c r="AO350" i="36" s="1"/>
  <c r="AO351" i="36" s="1"/>
  <c r="AO352" i="36" s="1"/>
  <c r="AO353" i="36" s="1"/>
  <c r="AO354" i="36" s="1"/>
  <c r="AO355" i="36" s="1"/>
  <c r="AO356" i="36" s="1"/>
  <c r="AO357" i="36" s="1"/>
  <c r="AO358" i="36" s="1"/>
  <c r="AO359" i="36" s="1"/>
  <c r="AO360" i="36" s="1"/>
  <c r="AO361" i="36" s="1"/>
  <c r="AO362" i="36" s="1"/>
  <c r="AO363" i="36" s="1"/>
  <c r="AO364" i="36" s="1"/>
  <c r="AO365" i="36" s="1"/>
  <c r="AO366" i="36" s="1"/>
  <c r="AO367" i="36" s="1"/>
  <c r="AO368" i="36" s="1"/>
  <c r="AO369" i="36" s="1"/>
  <c r="AO370" i="36" s="1"/>
  <c r="AO371" i="36" s="1"/>
  <c r="AO372" i="36" s="1"/>
  <c r="AO373" i="36" s="1"/>
  <c r="AO374" i="36" s="1"/>
  <c r="AO375" i="36" s="1"/>
  <c r="AO376" i="36" s="1"/>
  <c r="AO377" i="36" s="1"/>
  <c r="AO378" i="36" s="1"/>
  <c r="AO379" i="36" s="1"/>
  <c r="AO380" i="36" s="1"/>
  <c r="AO381" i="36" s="1"/>
  <c r="AO382" i="36" s="1"/>
  <c r="AO383" i="36" s="1"/>
  <c r="AO384" i="36" s="1"/>
  <c r="AO385" i="36" s="1"/>
  <c r="AO386" i="36" s="1"/>
  <c r="AO387" i="36" s="1"/>
  <c r="AO388" i="36" s="1"/>
  <c r="AO389" i="36" s="1"/>
  <c r="AO390" i="36" s="1"/>
  <c r="AO391" i="36" s="1"/>
  <c r="AO392" i="36" s="1"/>
  <c r="AO393" i="36" s="1"/>
  <c r="AO394" i="36" s="1"/>
  <c r="AO395" i="36" s="1"/>
  <c r="AO396" i="36" s="1"/>
  <c r="AO397" i="36" s="1"/>
  <c r="AO398" i="36" s="1"/>
  <c r="AO399" i="36" s="1"/>
  <c r="AO400" i="36" s="1"/>
  <c r="AO401" i="36" s="1"/>
  <c r="AO402" i="36" s="1"/>
  <c r="AO403" i="36" s="1"/>
  <c r="AO404" i="36" s="1"/>
  <c r="AO405" i="36" s="1"/>
  <c r="AO406" i="36" s="1"/>
  <c r="AO407" i="36" s="1"/>
  <c r="AO408" i="36" s="1"/>
  <c r="AO409" i="36" s="1"/>
  <c r="AO410" i="36" s="1"/>
  <c r="AO411" i="36" s="1"/>
  <c r="AO412" i="36" s="1"/>
  <c r="AO413" i="36" s="1"/>
  <c r="AO414" i="36" s="1"/>
  <c r="AO415" i="36" s="1"/>
  <c r="AO416" i="36" s="1"/>
  <c r="AO417" i="36" s="1"/>
  <c r="AO418" i="36" s="1"/>
  <c r="AO419" i="36" s="1"/>
  <c r="AO420" i="36" s="1"/>
  <c r="AO421" i="36" s="1"/>
  <c r="AO422" i="36" s="1"/>
  <c r="AO423" i="36" s="1"/>
  <c r="AO424" i="36" s="1"/>
  <c r="AO425" i="36" s="1"/>
  <c r="AO426" i="36" s="1"/>
  <c r="AO427" i="36" s="1"/>
  <c r="AO428" i="36" s="1"/>
  <c r="AO429" i="36" s="1"/>
  <c r="AO430" i="36" s="1"/>
  <c r="AO431" i="36" s="1"/>
  <c r="AO432" i="36" s="1"/>
  <c r="AO433" i="36" s="1"/>
  <c r="AO434" i="36" s="1"/>
  <c r="AO435" i="36" s="1"/>
  <c r="AO436" i="36" s="1"/>
  <c r="AO437" i="36" s="1"/>
  <c r="AO438" i="36" s="1"/>
  <c r="AO439" i="36" s="1"/>
  <c r="AO440" i="36" s="1"/>
  <c r="AO441" i="36" s="1"/>
  <c r="AO442" i="36" s="1"/>
  <c r="AO443" i="36" s="1"/>
  <c r="AO444" i="36" s="1"/>
  <c r="AO445" i="36" s="1"/>
  <c r="AO446" i="36" s="1"/>
  <c r="AO447" i="36" s="1"/>
  <c r="AO448" i="36" s="1"/>
  <c r="AO449" i="36" s="1"/>
  <c r="AO450" i="36" s="1"/>
  <c r="AO451" i="36" s="1"/>
  <c r="AO452" i="36" s="1"/>
  <c r="AO453" i="36" s="1"/>
  <c r="AO454" i="36" s="1"/>
  <c r="AO455" i="36" s="1"/>
  <c r="AO456" i="36" s="1"/>
  <c r="AO457" i="36" s="1"/>
  <c r="AO458" i="36" s="1"/>
  <c r="AO459" i="36" s="1"/>
  <c r="AO460" i="36" s="1"/>
  <c r="AO461" i="36" s="1"/>
  <c r="AO462" i="36" s="1"/>
  <c r="AO463" i="36" s="1"/>
  <c r="AO464" i="36" s="1"/>
  <c r="AO465" i="36" s="1"/>
  <c r="AO466" i="36" s="1"/>
  <c r="AO467" i="36" s="1"/>
  <c r="AO468" i="36" s="1"/>
  <c r="AO469" i="36" s="1"/>
  <c r="AO470" i="36" s="1"/>
  <c r="AO471" i="36" s="1"/>
  <c r="AO472" i="36" s="1"/>
  <c r="AO473" i="36" s="1"/>
  <c r="AO474" i="36" s="1"/>
  <c r="AO475" i="36" s="1"/>
  <c r="AO476" i="36" s="1"/>
  <c r="AO477" i="36" s="1"/>
  <c r="AO478" i="36" s="1"/>
  <c r="AO479" i="36" s="1"/>
  <c r="AO480" i="36" s="1"/>
  <c r="AO481" i="36" s="1"/>
  <c r="AO482" i="36" s="1"/>
  <c r="AO483" i="36" s="1"/>
  <c r="AO484" i="36" s="1"/>
  <c r="AO485" i="36" s="1"/>
  <c r="AO486" i="36" s="1"/>
  <c r="AO487" i="36" s="1"/>
  <c r="AO488" i="36" s="1"/>
  <c r="AO489" i="36" s="1"/>
  <c r="AO490" i="36" s="1"/>
  <c r="AO491" i="36" s="1"/>
  <c r="AO492" i="36" s="1"/>
  <c r="AO493" i="36" s="1"/>
  <c r="AO494" i="36" s="1"/>
  <c r="AO495" i="36" s="1"/>
  <c r="AO496" i="36" s="1"/>
  <c r="AO497" i="36" s="1"/>
  <c r="AO498" i="36" s="1"/>
  <c r="AO499" i="36" s="1"/>
  <c r="AO500" i="36" s="1"/>
  <c r="AO501" i="36" s="1"/>
  <c r="AO502" i="36" s="1"/>
  <c r="AO503" i="36" s="1"/>
  <c r="AO504" i="36" s="1"/>
  <c r="AO505" i="36" s="1"/>
  <c r="AO506" i="36" s="1"/>
  <c r="AO507" i="36" s="1"/>
  <c r="AO508" i="36" s="1"/>
  <c r="AO509" i="36" s="1"/>
  <c r="AO510" i="36" s="1"/>
  <c r="AO511" i="36" s="1"/>
  <c r="AO512" i="36" s="1"/>
  <c r="AO513" i="36" s="1"/>
  <c r="AO514" i="36" s="1"/>
  <c r="AO515" i="36" s="1"/>
  <c r="AO516" i="36" s="1"/>
  <c r="AO517" i="36" s="1"/>
  <c r="AO518" i="36" s="1"/>
  <c r="AO519" i="36" s="1"/>
  <c r="AO520" i="36" s="1"/>
  <c r="AO521" i="36" s="1"/>
  <c r="AO522" i="36" s="1"/>
  <c r="AO523" i="36" s="1"/>
  <c r="AO524" i="36" s="1"/>
  <c r="AO525" i="36" s="1"/>
  <c r="AO526" i="36" s="1"/>
  <c r="AO527" i="36" s="1"/>
  <c r="AO528" i="36" s="1"/>
  <c r="AO529" i="36" s="1"/>
  <c r="AO530" i="36" s="1"/>
  <c r="AO531" i="36" s="1"/>
  <c r="AO532" i="36" s="1"/>
  <c r="AO533" i="36" s="1"/>
  <c r="AO534" i="36" s="1"/>
  <c r="AO535" i="36" s="1"/>
  <c r="AO536" i="36" s="1"/>
  <c r="AO537" i="36" s="1"/>
  <c r="AO538" i="36" s="1"/>
  <c r="AO539" i="36" s="1"/>
  <c r="AO540" i="36" s="1"/>
  <c r="AO541" i="36" s="1"/>
  <c r="AO542" i="36" s="1"/>
  <c r="AO543" i="36" s="1"/>
  <c r="AO544" i="36" s="1"/>
  <c r="AO545" i="36" s="1"/>
  <c r="AO546" i="36" s="1"/>
  <c r="AO547" i="36" s="1"/>
  <c r="AO548" i="36" s="1"/>
  <c r="AO549" i="36" s="1"/>
  <c r="AO550" i="36" s="1"/>
  <c r="AO551" i="36" s="1"/>
  <c r="AO552" i="36" s="1"/>
  <c r="AO553" i="36" s="1"/>
  <c r="AO554" i="36" s="1"/>
  <c r="AO555" i="36" s="1"/>
  <c r="AO556" i="36" s="1"/>
  <c r="AO557" i="36" s="1"/>
  <c r="AO558" i="36" s="1"/>
  <c r="AO559" i="36" s="1"/>
  <c r="AO560" i="36" s="1"/>
  <c r="AO561" i="36" s="1"/>
  <c r="AO562" i="36" s="1"/>
  <c r="AO563" i="36" s="1"/>
  <c r="AO564" i="36" s="1"/>
  <c r="AO565" i="36" s="1"/>
  <c r="AO566" i="36" s="1"/>
  <c r="AO567" i="36" s="1"/>
  <c r="AO568" i="36" s="1"/>
  <c r="AO569" i="36" s="1"/>
  <c r="AO570" i="36" s="1"/>
  <c r="AO571" i="36" s="1"/>
  <c r="AO572" i="36" s="1"/>
  <c r="AO573" i="36" s="1"/>
  <c r="AO574" i="36" s="1"/>
  <c r="AO575" i="36" s="1"/>
  <c r="AO576" i="36" s="1"/>
  <c r="AO577" i="36" s="1"/>
  <c r="AO578" i="36" s="1"/>
  <c r="AO579" i="36" s="1"/>
  <c r="AO580" i="36" s="1"/>
  <c r="AO581" i="36" s="1"/>
  <c r="AO582" i="36" s="1"/>
  <c r="AO583" i="36" s="1"/>
  <c r="AO584" i="36" s="1"/>
  <c r="AO585" i="36" s="1"/>
  <c r="AO586" i="36" s="1"/>
  <c r="AO587" i="36" s="1"/>
  <c r="AO588" i="36" s="1"/>
  <c r="AO589" i="36" s="1"/>
  <c r="AO590" i="36" s="1"/>
  <c r="AO591" i="36" s="1"/>
  <c r="AO592" i="36" s="1"/>
  <c r="AO593" i="36" s="1"/>
  <c r="AO594" i="36" s="1"/>
  <c r="AO595" i="36" s="1"/>
  <c r="AO596" i="36" s="1"/>
  <c r="AO597" i="36" s="1"/>
  <c r="AO598" i="36" s="1"/>
  <c r="AO599" i="36" s="1"/>
  <c r="AO600" i="36" s="1"/>
  <c r="AO601" i="36" s="1"/>
  <c r="AO602" i="36" s="1"/>
  <c r="AO603" i="36" s="1"/>
  <c r="AO604" i="36" s="1"/>
  <c r="AO605" i="36" s="1"/>
  <c r="AO606" i="36" s="1"/>
  <c r="AO607" i="36" s="1"/>
  <c r="AO608" i="36" s="1"/>
  <c r="AO609" i="36" s="1"/>
  <c r="AO610" i="36" s="1"/>
  <c r="AO611" i="36" s="1"/>
  <c r="AO612" i="36" s="1"/>
  <c r="AO613" i="36" s="1"/>
  <c r="AO614" i="36" s="1"/>
  <c r="AO615" i="36" s="1"/>
  <c r="AO616" i="36" s="1"/>
  <c r="AO617" i="36" s="1"/>
  <c r="AO618" i="36" s="1"/>
  <c r="AO619" i="36" s="1"/>
  <c r="AO620" i="36" s="1"/>
  <c r="AO621" i="36" s="1"/>
  <c r="AO622" i="36" s="1"/>
  <c r="AO623" i="36" s="1"/>
  <c r="AO624" i="36" s="1"/>
  <c r="AO625" i="36" s="1"/>
  <c r="AO626" i="36" s="1"/>
  <c r="AO627" i="36" s="1"/>
  <c r="AO628" i="36" s="1"/>
  <c r="AO629" i="36" s="1"/>
  <c r="AO630" i="36" s="1"/>
  <c r="AO631" i="36" s="1"/>
  <c r="AO632" i="36" s="1"/>
  <c r="AO633" i="36" s="1"/>
  <c r="AO634" i="36" s="1"/>
  <c r="AO635" i="36" s="1"/>
  <c r="AO636" i="36" s="1"/>
  <c r="AO637" i="36" s="1"/>
  <c r="AO638" i="36" s="1"/>
  <c r="AO639" i="36" s="1"/>
  <c r="AO640" i="36" s="1"/>
  <c r="AO641" i="36" s="1"/>
  <c r="AO642" i="36" s="1"/>
  <c r="AO643" i="36" s="1"/>
  <c r="AO644" i="36" s="1"/>
  <c r="AO645" i="36" s="1"/>
  <c r="AO646" i="36" s="1"/>
  <c r="AO647" i="36" s="1"/>
  <c r="AO648" i="36" s="1"/>
  <c r="AO649" i="36" s="1"/>
  <c r="AO650" i="36" s="1"/>
  <c r="AO651" i="36" s="1"/>
  <c r="AO652" i="36" s="1"/>
  <c r="AO653" i="36" s="1"/>
  <c r="AO654" i="36" s="1"/>
  <c r="AO655" i="36" s="1"/>
  <c r="AO656" i="36" s="1"/>
  <c r="AO657" i="36" s="1"/>
  <c r="AO658" i="36" s="1"/>
  <c r="AO659" i="36" s="1"/>
  <c r="AO660" i="36" s="1"/>
  <c r="AO661" i="36" s="1"/>
  <c r="AO662" i="36" s="1"/>
  <c r="AO663" i="36" s="1"/>
  <c r="AO664" i="36" s="1"/>
  <c r="AO665" i="36" s="1"/>
  <c r="AO666" i="36" s="1"/>
  <c r="AO667" i="36" s="1"/>
  <c r="AO668" i="36" s="1"/>
  <c r="AO669" i="36" s="1"/>
  <c r="AO670" i="36" s="1"/>
  <c r="AO671" i="36" s="1"/>
  <c r="AO672" i="36" s="1"/>
  <c r="AO673" i="36" s="1"/>
  <c r="AO674" i="36" s="1"/>
  <c r="AO675" i="36" s="1"/>
  <c r="AO676" i="36" s="1"/>
  <c r="AO677" i="36" s="1"/>
  <c r="AO678" i="36" s="1"/>
  <c r="AO679" i="36" s="1"/>
  <c r="AO680" i="36" s="1"/>
  <c r="AO681" i="36" s="1"/>
  <c r="AO682" i="36" s="1"/>
  <c r="AO683" i="36" s="1"/>
  <c r="AO684" i="36" s="1"/>
  <c r="AO685" i="36" s="1"/>
  <c r="AO686" i="36" s="1"/>
  <c r="AO687" i="36" s="1"/>
  <c r="AO688" i="36" s="1"/>
  <c r="AO689" i="36" s="1"/>
  <c r="AO690" i="36" s="1"/>
  <c r="AO691" i="36" s="1"/>
  <c r="AO692" i="36" s="1"/>
  <c r="AO693" i="36" s="1"/>
  <c r="AO694" i="36" s="1"/>
  <c r="AO695" i="36" s="1"/>
  <c r="AO696" i="36" s="1"/>
  <c r="AO697" i="36" s="1"/>
  <c r="AO698" i="36" s="1"/>
  <c r="AO699" i="36" s="1"/>
  <c r="AO700" i="36" s="1"/>
  <c r="AO701" i="36" s="1"/>
  <c r="AO702" i="36" s="1"/>
  <c r="AO703" i="36" s="1"/>
  <c r="AO704" i="36" s="1"/>
  <c r="AO705" i="36" s="1"/>
  <c r="AO706" i="36" s="1"/>
  <c r="AO707" i="36" s="1"/>
  <c r="AO708" i="36" s="1"/>
  <c r="AO709" i="36" s="1"/>
  <c r="AO710" i="36" s="1"/>
  <c r="AO711" i="36" s="1"/>
  <c r="AO712" i="36" s="1"/>
  <c r="AO713" i="36" s="1"/>
  <c r="AO714" i="36" s="1"/>
  <c r="AO715" i="36" s="1"/>
  <c r="AO716" i="36" s="1"/>
  <c r="AO717" i="36" s="1"/>
  <c r="AO718" i="36" s="1"/>
  <c r="AO719" i="36" s="1"/>
  <c r="AO720" i="36" s="1"/>
  <c r="AO721" i="36" s="1"/>
  <c r="AO722" i="36" s="1"/>
  <c r="AO723" i="36" s="1"/>
  <c r="AO724" i="36" s="1"/>
  <c r="AO725" i="36" s="1"/>
  <c r="AO726" i="36" s="1"/>
  <c r="AO727" i="36" s="1"/>
  <c r="AO728" i="36" s="1"/>
  <c r="AO729" i="36" s="1"/>
  <c r="AO730" i="36" s="1"/>
  <c r="AO731" i="36" s="1"/>
  <c r="AO732" i="36" s="1"/>
  <c r="AO733" i="36" s="1"/>
  <c r="AO734" i="36" s="1"/>
  <c r="AO735" i="36" s="1"/>
  <c r="AO736" i="36" s="1"/>
  <c r="AO737" i="36" s="1"/>
  <c r="AO738" i="36" s="1"/>
  <c r="AO739" i="36" s="1"/>
  <c r="AO740" i="36" s="1"/>
  <c r="AO741" i="36" s="1"/>
  <c r="AO742" i="36" s="1"/>
  <c r="AO743" i="36" s="1"/>
  <c r="AO744" i="36" s="1"/>
  <c r="AO745" i="36" s="1"/>
  <c r="AO746" i="36" s="1"/>
  <c r="AO747" i="36" s="1"/>
  <c r="AO748" i="36" s="1"/>
  <c r="AO749" i="36" s="1"/>
  <c r="AO750" i="36" s="1"/>
  <c r="AO751" i="36" s="1"/>
  <c r="AO752" i="36" s="1"/>
  <c r="AO753" i="36" s="1"/>
  <c r="AO754" i="36" s="1"/>
  <c r="AO755" i="36" s="1"/>
  <c r="AO756" i="36" s="1"/>
  <c r="AO757" i="36" s="1"/>
  <c r="AO758" i="36" s="1"/>
  <c r="AO759" i="36" s="1"/>
  <c r="AO760" i="36" s="1"/>
  <c r="AO761" i="36" s="1"/>
  <c r="AO762" i="36" s="1"/>
  <c r="AO763" i="36" s="1"/>
  <c r="AO764" i="36" s="1"/>
  <c r="AO765" i="36" s="1"/>
  <c r="AO766" i="36" s="1"/>
  <c r="AO767" i="36" s="1"/>
  <c r="AO768" i="36" s="1"/>
  <c r="AO769" i="36" s="1"/>
  <c r="AO770" i="36" s="1"/>
  <c r="AO771" i="36" s="1"/>
  <c r="AO772" i="36" s="1"/>
  <c r="AO773" i="36" s="1"/>
  <c r="AO774" i="36" s="1"/>
  <c r="AO775" i="36" s="1"/>
  <c r="AO776" i="36" s="1"/>
  <c r="AO777" i="36" s="1"/>
  <c r="AO778" i="36" s="1"/>
  <c r="AO779" i="36" s="1"/>
  <c r="AO780" i="36" s="1"/>
  <c r="AO781" i="36" s="1"/>
  <c r="AO782" i="36" s="1"/>
  <c r="AO783" i="36" s="1"/>
  <c r="AO784" i="36" s="1"/>
  <c r="AO785" i="36" s="1"/>
  <c r="AO786" i="36" s="1"/>
  <c r="AO787" i="36" s="1"/>
  <c r="AO788" i="36" s="1"/>
  <c r="AO789" i="36" s="1"/>
  <c r="AO790" i="36" s="1"/>
  <c r="AO791" i="36" s="1"/>
  <c r="AO792" i="36" s="1"/>
  <c r="AO793" i="36" s="1"/>
  <c r="AO794" i="36" s="1"/>
  <c r="AO795" i="36" s="1"/>
  <c r="AO796" i="36" s="1"/>
  <c r="AO797" i="36" s="1"/>
  <c r="AO798" i="36" s="1"/>
  <c r="AO799" i="36" s="1"/>
  <c r="AO800" i="36" s="1"/>
  <c r="AO801" i="36" s="1"/>
  <c r="AO802" i="36" s="1"/>
  <c r="AO803" i="36" s="1"/>
  <c r="AO804" i="36" s="1"/>
  <c r="AO805" i="36" s="1"/>
  <c r="AO806" i="36" s="1"/>
  <c r="AO807" i="36" s="1"/>
  <c r="AO808" i="36" s="1"/>
  <c r="AO809" i="36" s="1"/>
  <c r="AO810" i="36" s="1"/>
  <c r="AO811" i="36" s="1"/>
  <c r="AO812" i="36" s="1"/>
  <c r="AO813" i="36" s="1"/>
  <c r="AO814" i="36" s="1"/>
  <c r="AO815" i="36" s="1"/>
  <c r="AO816" i="36" s="1"/>
  <c r="AO817" i="36" s="1"/>
  <c r="AO818" i="36" s="1"/>
  <c r="AO819" i="36" s="1"/>
  <c r="AO820" i="36" s="1"/>
  <c r="AO821" i="36" s="1"/>
  <c r="AO822" i="36" s="1"/>
  <c r="AO823" i="36" s="1"/>
  <c r="AO824" i="36" s="1"/>
  <c r="AO825" i="36" s="1"/>
  <c r="AO826" i="36" s="1"/>
  <c r="AO827" i="36" s="1"/>
  <c r="AO828" i="36" s="1"/>
  <c r="AO829" i="36" s="1"/>
  <c r="AO830" i="36" s="1"/>
  <c r="AO831" i="36" s="1"/>
  <c r="AO832" i="36" s="1"/>
  <c r="AO833" i="36" s="1"/>
  <c r="AO834" i="36" s="1"/>
  <c r="AO835" i="36" s="1"/>
  <c r="AO836" i="36" s="1"/>
  <c r="AO837" i="36" s="1"/>
  <c r="AO838" i="36" s="1"/>
  <c r="AO839" i="36" s="1"/>
  <c r="AO840" i="36" s="1"/>
  <c r="AO841" i="36" s="1"/>
  <c r="AO842" i="36" s="1"/>
  <c r="AO843" i="36" s="1"/>
  <c r="AO844" i="36" s="1"/>
  <c r="AO845" i="36" s="1"/>
  <c r="AO846" i="36" s="1"/>
  <c r="AO847" i="36" s="1"/>
  <c r="AO848" i="36" s="1"/>
  <c r="AO849" i="36" s="1"/>
  <c r="AO850" i="36" s="1"/>
  <c r="AO851" i="36" s="1"/>
  <c r="AO852" i="36" s="1"/>
  <c r="AO853" i="36" s="1"/>
  <c r="AO854" i="36" s="1"/>
  <c r="AO855" i="36" s="1"/>
  <c r="AO856" i="36" s="1"/>
  <c r="AO857" i="36" s="1"/>
  <c r="AO858" i="36" s="1"/>
  <c r="AO859" i="36" s="1"/>
  <c r="AO860" i="36" s="1"/>
  <c r="AO861" i="36" s="1"/>
  <c r="AO862" i="36" s="1"/>
  <c r="AO863" i="36" s="1"/>
  <c r="AO864" i="36" s="1"/>
  <c r="AO865" i="36" s="1"/>
  <c r="AO866" i="36" s="1"/>
  <c r="AO867" i="36" s="1"/>
  <c r="AO868" i="36" s="1"/>
  <c r="AO869" i="36" s="1"/>
  <c r="AO870" i="36" s="1"/>
  <c r="AO871" i="36" s="1"/>
  <c r="AO872" i="36" s="1"/>
  <c r="AO873" i="36" s="1"/>
  <c r="AO874" i="36" s="1"/>
  <c r="AO875" i="36" s="1"/>
  <c r="AO876" i="36" s="1"/>
  <c r="AO877" i="36" s="1"/>
  <c r="AO878" i="36" s="1"/>
  <c r="AO879" i="36" s="1"/>
  <c r="AO880" i="36" s="1"/>
  <c r="AO881" i="36" s="1"/>
  <c r="AO882" i="36" s="1"/>
  <c r="AO883" i="36" s="1"/>
  <c r="AO884" i="36" s="1"/>
  <c r="AO885" i="36" s="1"/>
  <c r="AO886" i="36" s="1"/>
  <c r="AO887" i="36" s="1"/>
  <c r="AO888" i="36" s="1"/>
  <c r="AO889" i="36" s="1"/>
  <c r="AO890" i="36" s="1"/>
  <c r="AO891" i="36" s="1"/>
  <c r="AO892" i="36" s="1"/>
  <c r="AO893" i="36" s="1"/>
  <c r="AO894" i="36" s="1"/>
  <c r="AO895" i="36" s="1"/>
  <c r="AO896" i="36" s="1"/>
  <c r="AO897" i="36" s="1"/>
  <c r="AO898" i="36" s="1"/>
  <c r="AO899" i="36" s="1"/>
  <c r="AO900" i="36" s="1"/>
  <c r="AO901" i="36" s="1"/>
  <c r="AO902" i="36" s="1"/>
  <c r="AO903" i="36" s="1"/>
  <c r="AO904" i="36" s="1"/>
  <c r="AO905" i="36" s="1"/>
  <c r="AO906" i="36" s="1"/>
  <c r="AO907" i="36" s="1"/>
  <c r="AO908" i="36" s="1"/>
  <c r="AO909" i="36" s="1"/>
  <c r="AO910" i="36" s="1"/>
  <c r="AO911" i="36" s="1"/>
  <c r="AO912" i="36" s="1"/>
  <c r="AO913" i="36" s="1"/>
  <c r="AO914" i="36" s="1"/>
  <c r="AO915" i="36" s="1"/>
  <c r="AO916" i="36" s="1"/>
  <c r="AO917" i="36" s="1"/>
  <c r="AO918" i="36" s="1"/>
  <c r="AO919" i="36" s="1"/>
  <c r="AO920" i="36" s="1"/>
  <c r="AO921" i="36" s="1"/>
  <c r="AO922" i="36" s="1"/>
  <c r="AO923" i="36" s="1"/>
  <c r="AO924" i="36" s="1"/>
  <c r="AO925" i="36" s="1"/>
  <c r="AO926" i="36" s="1"/>
  <c r="AO927" i="36" s="1"/>
  <c r="AO928" i="36" s="1"/>
  <c r="AO929" i="36" s="1"/>
  <c r="AO930" i="36" s="1"/>
  <c r="AO931" i="36" s="1"/>
  <c r="AO932" i="36" s="1"/>
  <c r="AO933" i="36" s="1"/>
  <c r="AO934" i="36" s="1"/>
  <c r="AO935" i="36" s="1"/>
  <c r="AO936" i="36" s="1"/>
  <c r="AO937" i="36" s="1"/>
  <c r="AO938" i="36" s="1"/>
  <c r="AO939" i="36" s="1"/>
  <c r="AO940" i="36" s="1"/>
  <c r="AO941" i="36" s="1"/>
  <c r="AO942" i="36" s="1"/>
  <c r="AO943" i="36" s="1"/>
  <c r="AO944" i="36" s="1"/>
  <c r="AO945" i="36" s="1"/>
  <c r="AO946" i="36" s="1"/>
  <c r="AO947" i="36" s="1"/>
  <c r="AO948" i="36" s="1"/>
  <c r="AO949" i="36" s="1"/>
  <c r="AO950" i="36" s="1"/>
  <c r="AO951" i="36" s="1"/>
  <c r="AO952" i="36" s="1"/>
  <c r="AO953" i="36" s="1"/>
  <c r="AO954" i="36" s="1"/>
  <c r="AO955" i="36" s="1"/>
  <c r="AO956" i="36" s="1"/>
  <c r="AO957" i="36" s="1"/>
  <c r="AO958" i="36" s="1"/>
  <c r="AO959" i="36" s="1"/>
  <c r="AO960" i="36" s="1"/>
  <c r="AO961" i="36" s="1"/>
  <c r="AO962" i="36" s="1"/>
  <c r="AO963" i="36" s="1"/>
  <c r="AO964" i="36" s="1"/>
  <c r="AO965" i="36" s="1"/>
  <c r="AO966" i="36" s="1"/>
  <c r="AO967" i="36" s="1"/>
  <c r="AO968" i="36" s="1"/>
  <c r="AO969" i="36" s="1"/>
  <c r="AO970" i="36" s="1"/>
  <c r="AO971" i="36" s="1"/>
  <c r="AO972" i="36" s="1"/>
  <c r="AO973" i="36" s="1"/>
  <c r="AO974" i="36" s="1"/>
  <c r="AO975" i="36" s="1"/>
  <c r="AO976" i="36" s="1"/>
  <c r="AO977" i="36" s="1"/>
  <c r="AO978" i="36" s="1"/>
  <c r="AO979" i="36" s="1"/>
  <c r="AO980" i="36" s="1"/>
  <c r="AO981" i="36" s="1"/>
  <c r="AO982" i="36" s="1"/>
  <c r="AO983" i="36" s="1"/>
  <c r="AO984" i="36" s="1"/>
  <c r="AO985" i="36" s="1"/>
  <c r="AO986" i="36" s="1"/>
  <c r="AO987" i="36" s="1"/>
  <c r="AO988" i="36" s="1"/>
  <c r="AO989" i="36" s="1"/>
  <c r="AO990" i="36" s="1"/>
  <c r="AO991" i="36" s="1"/>
  <c r="AO992" i="36" s="1"/>
  <c r="AO993" i="36" s="1"/>
  <c r="AO994" i="36" s="1"/>
  <c r="AO995" i="36" s="1"/>
  <c r="AO996" i="36" s="1"/>
  <c r="AO997" i="36" s="1"/>
  <c r="AO998" i="36" s="1"/>
  <c r="AO999" i="36" s="1"/>
  <c r="AO1000" i="36" s="1"/>
  <c r="AO1001" i="36" s="1"/>
  <c r="AO1002" i="36" s="1"/>
  <c r="AO1003" i="36" s="1"/>
  <c r="AO1004" i="36" s="1"/>
  <c r="AO1005" i="36" s="1"/>
  <c r="AO1006" i="36" s="1"/>
  <c r="AO1007" i="36" s="1"/>
  <c r="AO1008" i="36" s="1"/>
  <c r="AO1009" i="36" s="1"/>
  <c r="AO1010" i="36" s="1"/>
  <c r="AO1011" i="36" s="1"/>
  <c r="AO1012" i="36" s="1"/>
  <c r="AO1013" i="36" s="1"/>
  <c r="AO1014" i="36" s="1"/>
  <c r="AO1015" i="36" s="1"/>
  <c r="AO1016" i="36" s="1"/>
  <c r="AO1017" i="36" s="1"/>
  <c r="AO1018" i="36" s="1"/>
  <c r="AO1019" i="36" s="1"/>
  <c r="AO1020" i="36" s="1"/>
  <c r="AO1021" i="36" s="1"/>
  <c r="AO1022" i="36" s="1"/>
  <c r="AO1023" i="36" s="1"/>
  <c r="AO1024" i="36" s="1"/>
  <c r="AO1025" i="36" s="1"/>
  <c r="AO1026" i="36" s="1"/>
  <c r="AO1027" i="36" s="1"/>
  <c r="AO1028" i="36" s="1"/>
  <c r="AO1029" i="36" s="1"/>
  <c r="AO1030" i="36" s="1"/>
  <c r="AO1031" i="36" s="1"/>
  <c r="AO1032" i="36" s="1"/>
  <c r="AO1033" i="36" s="1"/>
  <c r="AO1034" i="36" s="1"/>
  <c r="AO1035" i="36" s="1"/>
  <c r="AO1036" i="36" s="1"/>
  <c r="AO1037" i="36" s="1"/>
  <c r="AO1038" i="36" s="1"/>
  <c r="AO1039" i="36" s="1"/>
  <c r="AO1040" i="36" s="1"/>
  <c r="AO1041" i="36" s="1"/>
  <c r="AO1042" i="36" s="1"/>
  <c r="AO1043" i="36" s="1"/>
  <c r="AO1044" i="36" s="1"/>
  <c r="AO1045" i="36" s="1"/>
  <c r="AO1046" i="36" s="1"/>
  <c r="AO1047" i="36" s="1"/>
  <c r="AO1048" i="36" s="1"/>
  <c r="AO1049" i="36" s="1"/>
  <c r="AO1050" i="36" s="1"/>
  <c r="AO1051" i="36" s="1"/>
  <c r="AO1052" i="36" s="1"/>
  <c r="AO1053" i="36" s="1"/>
  <c r="AO1054" i="36" s="1"/>
  <c r="AO1055" i="36" s="1"/>
  <c r="AO1056" i="36" s="1"/>
  <c r="AO1057" i="36" s="1"/>
  <c r="AO1058" i="36" s="1"/>
  <c r="AO1059" i="36" s="1"/>
  <c r="AO1060" i="36" s="1"/>
  <c r="AO1061" i="36" s="1"/>
  <c r="AO1062" i="36" s="1"/>
  <c r="AO1063" i="36" s="1"/>
  <c r="AO1064" i="36" s="1"/>
  <c r="AO1065" i="36" s="1"/>
  <c r="AO1066" i="36" s="1"/>
  <c r="AO1067" i="36" s="1"/>
  <c r="AO1068" i="36" s="1"/>
  <c r="AO1069" i="36" s="1"/>
  <c r="AO1070" i="36" s="1"/>
  <c r="AO1071" i="36" s="1"/>
  <c r="AO1072" i="36" s="1"/>
  <c r="AO1073" i="36" s="1"/>
  <c r="AO1074" i="36" s="1"/>
  <c r="AO1075" i="36" s="1"/>
  <c r="AO1076" i="36" s="1"/>
  <c r="AO1077" i="36" s="1"/>
  <c r="AO1078" i="36" s="1"/>
  <c r="AO1079" i="36" s="1"/>
  <c r="AO1080" i="36" s="1"/>
  <c r="AO1081" i="36" s="1"/>
  <c r="AO1082" i="36" s="1"/>
  <c r="AO1083" i="36" s="1"/>
  <c r="AO1084" i="36" s="1"/>
  <c r="AO1085" i="36" s="1"/>
  <c r="AO1086" i="36" s="1"/>
  <c r="AO1087" i="36" s="1"/>
  <c r="AO1088" i="36" s="1"/>
  <c r="AO1089" i="36" s="1"/>
  <c r="AO1090" i="36" s="1"/>
  <c r="AO1091" i="36" s="1"/>
  <c r="AO1092" i="36" s="1"/>
  <c r="AO1093" i="36" s="1"/>
  <c r="AO1094" i="36" s="1"/>
  <c r="AO1095" i="36" s="1"/>
  <c r="AO1096" i="36" s="1"/>
  <c r="AO1097" i="36" s="1"/>
  <c r="AO1098" i="36" s="1"/>
  <c r="AO1099" i="36" s="1"/>
  <c r="AO1100" i="36" s="1"/>
  <c r="AO1101" i="36" s="1"/>
  <c r="AO1102" i="36" s="1"/>
  <c r="AO1103" i="36" s="1"/>
  <c r="AO1104" i="36" s="1"/>
  <c r="AO1105" i="36" s="1"/>
  <c r="AO1106" i="36" s="1"/>
  <c r="AO1107" i="36" s="1"/>
  <c r="AO1108" i="36" s="1"/>
  <c r="AO1109" i="36" s="1"/>
  <c r="AO1110" i="36" s="1"/>
  <c r="AO1111" i="36" s="1"/>
  <c r="AO1112" i="36" s="1"/>
  <c r="AO1113" i="36" s="1"/>
  <c r="AO1114" i="36" s="1"/>
  <c r="AO1115" i="36" s="1"/>
  <c r="AO1116" i="36" s="1"/>
  <c r="AO1117" i="36" s="1"/>
  <c r="AO1118" i="36" s="1"/>
  <c r="AO1119" i="36" s="1"/>
  <c r="AO1120" i="36" s="1"/>
  <c r="AO1121" i="36" s="1"/>
  <c r="AO1122" i="36" s="1"/>
  <c r="AO1123" i="36" s="1"/>
  <c r="AO1124" i="36" s="1"/>
  <c r="AO1125" i="36" s="1"/>
  <c r="AO1126" i="36" s="1"/>
  <c r="AO1127" i="36" s="1"/>
  <c r="AO1128" i="36" s="1"/>
  <c r="AO1129" i="36" s="1"/>
  <c r="AO1130" i="36" s="1"/>
  <c r="AO1131" i="36" s="1"/>
  <c r="AO1132" i="36" s="1"/>
  <c r="AO1133" i="36" s="1"/>
  <c r="AO1134" i="36" s="1"/>
  <c r="AO1135" i="36" s="1"/>
  <c r="AO1136" i="36" s="1"/>
  <c r="AO1137" i="36" s="1"/>
  <c r="AO1138" i="36" s="1"/>
  <c r="AO1139" i="36" s="1"/>
  <c r="AO1140" i="36" s="1"/>
  <c r="AO1141" i="36" s="1"/>
  <c r="AO1142" i="36" s="1"/>
  <c r="AO1143" i="36" s="1"/>
  <c r="AO1144" i="36" s="1"/>
  <c r="AO1145" i="36" s="1"/>
  <c r="AO1146" i="36" s="1"/>
  <c r="AO1147" i="36" s="1"/>
  <c r="AO1148" i="36" s="1"/>
  <c r="AO1149" i="36" s="1"/>
  <c r="AO1150" i="36" s="1"/>
  <c r="AO1151" i="36" s="1"/>
  <c r="AO1152" i="36" s="1"/>
  <c r="AO1153" i="36" s="1"/>
  <c r="AO1154" i="36" s="1"/>
  <c r="AO1155" i="36" s="1"/>
  <c r="AO1156" i="36" s="1"/>
  <c r="AO1157" i="36" s="1"/>
  <c r="AO1158" i="36" s="1"/>
  <c r="AO1159" i="36" s="1"/>
  <c r="AO1160" i="36" s="1"/>
  <c r="AO1161" i="36" s="1"/>
  <c r="AO1162" i="36" s="1"/>
  <c r="AO1163" i="36" s="1"/>
  <c r="AO1164" i="36" s="1"/>
  <c r="AO1165" i="36" s="1"/>
  <c r="AO1166" i="36" s="1"/>
  <c r="AO1167" i="36" s="1"/>
  <c r="AO1168" i="36" s="1"/>
  <c r="AO1169" i="36" s="1"/>
  <c r="AO1170" i="36" s="1"/>
  <c r="AO1171" i="36" s="1"/>
  <c r="AO1172" i="36" s="1"/>
  <c r="AO1173" i="36" s="1"/>
  <c r="AO1174" i="36" s="1"/>
  <c r="AO1175" i="36" s="1"/>
  <c r="AO1176" i="36" s="1"/>
  <c r="AO1177" i="36" s="1"/>
  <c r="AO1178" i="36" s="1"/>
  <c r="AO1179" i="36" s="1"/>
  <c r="AO1180" i="36" s="1"/>
  <c r="AO1181" i="36" s="1"/>
  <c r="AO1182" i="36" s="1"/>
  <c r="AO1183" i="36" s="1"/>
  <c r="AO1184" i="36" s="1"/>
  <c r="AO1185" i="36" s="1"/>
  <c r="AO1186" i="36" s="1"/>
  <c r="AO1187" i="36" s="1"/>
  <c r="AO1188" i="36" s="1"/>
  <c r="AO1189" i="36" s="1"/>
  <c r="AO1190" i="36" s="1"/>
  <c r="AO1191" i="36" s="1"/>
  <c r="AO1192" i="36" s="1"/>
  <c r="AO1193" i="36" s="1"/>
  <c r="AO1194" i="36" s="1"/>
  <c r="AO1195" i="36" s="1"/>
  <c r="AO1196" i="36" s="1"/>
  <c r="AO1197" i="36" s="1"/>
  <c r="AO1198" i="36" s="1"/>
  <c r="AO1199" i="36" s="1"/>
  <c r="AO1200" i="36" s="1"/>
  <c r="AO1201" i="36" s="1"/>
  <c r="AO1202" i="36" s="1"/>
  <c r="AO1203" i="36" s="1"/>
  <c r="AO1204" i="36" s="1"/>
  <c r="AO1205" i="36" s="1"/>
  <c r="AO1206" i="36" s="1"/>
  <c r="AO1207" i="36" s="1"/>
  <c r="AO1208" i="36" s="1"/>
  <c r="AO1209" i="36" s="1"/>
  <c r="AO1210" i="36" s="1"/>
  <c r="AO1211" i="36" s="1"/>
  <c r="AO1212" i="36" s="1"/>
  <c r="AO1213" i="36" s="1"/>
  <c r="AO1214" i="36" s="1"/>
  <c r="AO1215" i="36" s="1"/>
  <c r="AO1216" i="36" s="1"/>
  <c r="AO1217" i="36" s="1"/>
  <c r="AO1218" i="36" s="1"/>
  <c r="AO1219" i="36" s="1"/>
  <c r="AO1220" i="36" s="1"/>
  <c r="AO1221" i="36" s="1"/>
  <c r="AO1222" i="36" s="1"/>
  <c r="AO1223" i="36" s="1"/>
  <c r="AO1224" i="36" s="1"/>
  <c r="AO1225" i="36" s="1"/>
  <c r="AO1226" i="36" s="1"/>
  <c r="AO1227" i="36" s="1"/>
  <c r="AO1228" i="36" s="1"/>
  <c r="AO1229" i="36" s="1"/>
  <c r="AO1230" i="36" s="1"/>
  <c r="AO1231" i="36" s="1"/>
  <c r="AO1232" i="36" s="1"/>
  <c r="AO1233" i="36" s="1"/>
  <c r="AO1234" i="36" s="1"/>
  <c r="AO1235" i="36" s="1"/>
  <c r="AO1236" i="36" s="1"/>
  <c r="AO1237" i="36" s="1"/>
  <c r="AO1238" i="36" s="1"/>
  <c r="AO1239" i="36" s="1"/>
  <c r="AO1240" i="36" s="1"/>
  <c r="AO1241" i="36" s="1"/>
  <c r="AO1242" i="36" s="1"/>
  <c r="AO1243" i="36" s="1"/>
  <c r="AO1244" i="36" s="1"/>
  <c r="AO1245" i="36" s="1"/>
  <c r="AO1246" i="36" s="1"/>
  <c r="AO1247" i="36" s="1"/>
  <c r="AO1248" i="36" s="1"/>
  <c r="AO1249" i="36" s="1"/>
  <c r="AO1250" i="36" s="1"/>
  <c r="AO1251" i="36" s="1"/>
  <c r="AO1252" i="36" s="1"/>
  <c r="AO1253" i="36" s="1"/>
  <c r="AO1254" i="36" s="1"/>
  <c r="AO1255" i="36" s="1"/>
  <c r="AO1256" i="36" s="1"/>
  <c r="AO1257" i="36" s="1"/>
  <c r="AO1258" i="36" s="1"/>
  <c r="AO1259" i="36" s="1"/>
  <c r="AO1260" i="36" s="1"/>
  <c r="AO1261" i="36" s="1"/>
  <c r="AO1262" i="36" s="1"/>
  <c r="AO1263" i="36" s="1"/>
  <c r="AO1264" i="36" s="1"/>
  <c r="AO1265" i="36" s="1"/>
  <c r="AO1266" i="36" s="1"/>
  <c r="AO1267" i="36" s="1"/>
  <c r="AO1268" i="36" s="1"/>
  <c r="AO1269" i="36" s="1"/>
  <c r="AO1270" i="36" s="1"/>
  <c r="AO1271" i="36" s="1"/>
  <c r="AO1272" i="36" s="1"/>
  <c r="AO1273" i="36" s="1"/>
  <c r="AO1274" i="36" s="1"/>
  <c r="AO1275" i="36" s="1"/>
  <c r="AO1276" i="36" s="1"/>
  <c r="AO1277" i="36" s="1"/>
  <c r="AO1278" i="36" s="1"/>
  <c r="AO1279" i="36" s="1"/>
  <c r="AO1280" i="36" s="1"/>
  <c r="AO1281" i="36" s="1"/>
  <c r="AO1282" i="36" s="1"/>
  <c r="AO1283" i="36" s="1"/>
  <c r="AO1284" i="36" s="1"/>
  <c r="AO1285" i="36" s="1"/>
  <c r="AO1286" i="36" s="1"/>
  <c r="AO1287" i="36" s="1"/>
  <c r="AO1288" i="36" s="1"/>
  <c r="AO1289" i="36" s="1"/>
  <c r="AO1290" i="36" s="1"/>
  <c r="AO1291" i="36" s="1"/>
  <c r="AO1292" i="36" s="1"/>
  <c r="AO1293" i="36" s="1"/>
  <c r="AO1294" i="36" s="1"/>
  <c r="AO1295" i="36" s="1"/>
  <c r="AO1296" i="36" s="1"/>
  <c r="AO1297" i="36" s="1"/>
  <c r="AO1298" i="36" s="1"/>
  <c r="AO1299" i="36" s="1"/>
  <c r="AO1300" i="36" s="1"/>
  <c r="AO1301" i="36" s="1"/>
  <c r="AO1302" i="36" s="1"/>
  <c r="AO1303" i="36" s="1"/>
  <c r="AO1304" i="36" s="1"/>
  <c r="AO1305" i="36" s="1"/>
  <c r="AO1306" i="36" s="1"/>
  <c r="AO1307" i="36" s="1"/>
  <c r="AO1308" i="36" s="1"/>
  <c r="AO1309" i="36" s="1"/>
  <c r="AO1310" i="36" s="1"/>
  <c r="AO1311" i="36" s="1"/>
  <c r="AO1312" i="36" s="1"/>
  <c r="AO1313" i="36" s="1"/>
  <c r="AO1314" i="36" s="1"/>
  <c r="AO1315" i="36" s="1"/>
  <c r="AO1316" i="36" s="1"/>
  <c r="AO1317" i="36" s="1"/>
  <c r="AO1318" i="36" s="1"/>
  <c r="AO1319" i="36" s="1"/>
  <c r="AO1320" i="36" s="1"/>
  <c r="AO1321" i="36" s="1"/>
  <c r="AO1322" i="36" s="1"/>
  <c r="AO1323" i="36" s="1"/>
  <c r="AO1324" i="36" s="1"/>
  <c r="AO1325" i="36" s="1"/>
  <c r="AO1326" i="36" s="1"/>
  <c r="AO1327" i="36" s="1"/>
  <c r="AO1328" i="36" s="1"/>
  <c r="AO1329" i="36" s="1"/>
  <c r="AO1330" i="36" s="1"/>
  <c r="AO1331" i="36" s="1"/>
  <c r="AO1332" i="36" s="1"/>
  <c r="AO1333" i="36" s="1"/>
  <c r="AO1334" i="36" s="1"/>
  <c r="AO1335" i="36" s="1"/>
  <c r="AO1336" i="36" s="1"/>
  <c r="AO1337" i="36" s="1"/>
  <c r="AO1338" i="36" s="1"/>
  <c r="AO1339" i="36" s="1"/>
  <c r="AO1340" i="36" s="1"/>
  <c r="AO1341" i="36" s="1"/>
  <c r="AO1342" i="36" s="1"/>
  <c r="AO1343" i="36" s="1"/>
  <c r="AO1344" i="36" s="1"/>
  <c r="AO1345" i="36" s="1"/>
  <c r="AO1346" i="36" s="1"/>
  <c r="AO1347" i="36" s="1"/>
  <c r="AO1348" i="36" s="1"/>
  <c r="AO1349" i="36" s="1"/>
  <c r="AO1350" i="36" s="1"/>
  <c r="AO1351" i="36" s="1"/>
  <c r="AO1352" i="36" s="1"/>
  <c r="AO1353" i="36" s="1"/>
  <c r="AO1354" i="36" s="1"/>
  <c r="AO1355" i="36" s="1"/>
  <c r="AO1356" i="36" s="1"/>
  <c r="AO1357" i="36" s="1"/>
  <c r="AO1358" i="36" s="1"/>
  <c r="AO1359" i="36" s="1"/>
  <c r="AO1360" i="36" s="1"/>
  <c r="AO1361" i="36" s="1"/>
  <c r="AO1362" i="36" s="1"/>
  <c r="AO1363" i="36" s="1"/>
  <c r="AO1364" i="36" s="1"/>
  <c r="AO1365" i="36" s="1"/>
  <c r="AO1366" i="36" s="1"/>
  <c r="AO1367" i="36" s="1"/>
  <c r="AO1368" i="36" s="1"/>
  <c r="AO1369" i="36" s="1"/>
  <c r="AO1370" i="36" s="1"/>
  <c r="AO1371" i="36" s="1"/>
  <c r="AO1372" i="36" s="1"/>
  <c r="AO1373" i="36" s="1"/>
  <c r="AO1374" i="36" s="1"/>
  <c r="AO1375" i="36" s="1"/>
  <c r="AO1376" i="36" s="1"/>
  <c r="AO1377" i="36" s="1"/>
  <c r="AO1378" i="36" s="1"/>
  <c r="AO1379" i="36" s="1"/>
  <c r="AO1380" i="36" s="1"/>
  <c r="AO1381" i="36" s="1"/>
  <c r="AO1382" i="36" s="1"/>
  <c r="AO1383" i="36" s="1"/>
  <c r="AO1384" i="36" s="1"/>
  <c r="AO1385" i="36" s="1"/>
  <c r="AO1386" i="36" s="1"/>
  <c r="AO1387" i="36" s="1"/>
  <c r="AO1388" i="36" s="1"/>
  <c r="AO1389" i="36" s="1"/>
  <c r="AO1390" i="36" s="1"/>
  <c r="AO1391" i="36" s="1"/>
  <c r="AO1392" i="36" s="1"/>
  <c r="AO1393" i="36" s="1"/>
  <c r="AO1394" i="36" s="1"/>
  <c r="AO1395" i="36" s="1"/>
  <c r="AO1396" i="36" s="1"/>
  <c r="AO1397" i="36" s="1"/>
  <c r="AO1398" i="36" s="1"/>
  <c r="AO1399" i="36" s="1"/>
  <c r="AO1400" i="36" s="1"/>
  <c r="AO1401" i="36" s="1"/>
  <c r="AO1402" i="36" s="1"/>
  <c r="AO1403" i="36" s="1"/>
  <c r="AO1404" i="36" s="1"/>
  <c r="AO1405" i="36" s="1"/>
  <c r="AO1406" i="36" s="1"/>
  <c r="AO1407" i="36" s="1"/>
  <c r="AO1408" i="36" s="1"/>
  <c r="AO1409" i="36" s="1"/>
  <c r="AO1410" i="36" s="1"/>
  <c r="AO1411" i="36" s="1"/>
  <c r="AO1412" i="36" s="1"/>
  <c r="AO1413" i="36" s="1"/>
  <c r="AO1414" i="36" s="1"/>
  <c r="AO1415" i="36" s="1"/>
  <c r="AO1416" i="36" s="1"/>
  <c r="AO1417" i="36" s="1"/>
  <c r="AO1418" i="36" s="1"/>
  <c r="AO1419" i="36" s="1"/>
  <c r="AO1420" i="36" s="1"/>
  <c r="AO1421" i="36" s="1"/>
  <c r="AO1422" i="36" s="1"/>
  <c r="AO1423" i="36" s="1"/>
  <c r="AO1424" i="36" s="1"/>
  <c r="AO1425" i="36" s="1"/>
  <c r="AO1426" i="36" s="1"/>
  <c r="AO1427" i="36" s="1"/>
  <c r="AO1428" i="36" s="1"/>
  <c r="AO1429" i="36" s="1"/>
  <c r="AO1430" i="36" s="1"/>
  <c r="AO1431" i="36" s="1"/>
  <c r="AO1432" i="36" s="1"/>
  <c r="AO1433" i="36" s="1"/>
  <c r="AO1434" i="36" s="1"/>
  <c r="AO1435" i="36" s="1"/>
  <c r="AO1436" i="36" s="1"/>
  <c r="AO1437" i="36" s="1"/>
  <c r="AO1438" i="36" s="1"/>
  <c r="AO1439" i="36" s="1"/>
  <c r="AO1440" i="36" s="1"/>
  <c r="AO1441" i="36" s="1"/>
  <c r="AO1442" i="36" s="1"/>
  <c r="AO1443" i="36" s="1"/>
  <c r="AO1444" i="36" s="1"/>
  <c r="AO1445" i="36" s="1"/>
  <c r="AO1446" i="36" s="1"/>
  <c r="AO1447" i="36" s="1"/>
  <c r="AO1448" i="36" s="1"/>
  <c r="AO1449" i="36" s="1"/>
  <c r="AO1450" i="36" s="1"/>
  <c r="AO1451" i="36" s="1"/>
  <c r="AO1452" i="36" s="1"/>
  <c r="AO1453" i="36" s="1"/>
  <c r="AO1454" i="36" s="1"/>
  <c r="AO1455" i="36" s="1"/>
  <c r="AO1456" i="36" s="1"/>
  <c r="AO1457" i="36" s="1"/>
  <c r="AO1458" i="36" s="1"/>
  <c r="AO1459" i="36" s="1"/>
  <c r="AO1460" i="36" s="1"/>
  <c r="AO1461" i="36" s="1"/>
  <c r="AO1462" i="36" s="1"/>
  <c r="AO1463" i="36" s="1"/>
  <c r="AO1464" i="36" s="1"/>
  <c r="AO1465" i="36" s="1"/>
  <c r="AO1466" i="36" s="1"/>
  <c r="AO1467" i="36" s="1"/>
  <c r="AO1468" i="36" s="1"/>
  <c r="AO1469" i="36" s="1"/>
  <c r="AO1470" i="36" s="1"/>
  <c r="AO1471" i="36" s="1"/>
  <c r="AO1472" i="36" s="1"/>
  <c r="AO1473" i="36" s="1"/>
  <c r="AO1474" i="36" s="1"/>
  <c r="AO1475" i="36" s="1"/>
  <c r="AO1476" i="36" s="1"/>
  <c r="AO1477" i="36" s="1"/>
  <c r="AO1478" i="36" s="1"/>
  <c r="AO1479" i="36" s="1"/>
  <c r="AO1480" i="36" s="1"/>
  <c r="AO1481" i="36" s="1"/>
  <c r="AO1482" i="36" s="1"/>
  <c r="AO1483" i="36" s="1"/>
  <c r="AO1484" i="36" s="1"/>
  <c r="AO1485" i="36" s="1"/>
  <c r="AO1486" i="36" s="1"/>
  <c r="AO1487" i="36" s="1"/>
  <c r="AO1488" i="36" s="1"/>
  <c r="AO1489" i="36" s="1"/>
  <c r="AO1490" i="36" s="1"/>
  <c r="AO1491" i="36" s="1"/>
  <c r="AO1492" i="36" s="1"/>
  <c r="AO1493" i="36" s="1"/>
  <c r="AO1494" i="36" s="1"/>
  <c r="AO1495" i="36" s="1"/>
  <c r="AO1496" i="36" s="1"/>
  <c r="AO1497" i="36" s="1"/>
  <c r="AO1498" i="36" s="1"/>
  <c r="AO1499" i="36" s="1"/>
  <c r="AO1500" i="36" s="1"/>
  <c r="AO1501" i="36" s="1"/>
  <c r="AO1502" i="36" s="1"/>
  <c r="AO1503" i="36" s="1"/>
  <c r="AO1504" i="36" s="1"/>
  <c r="AO1505" i="36" s="1"/>
  <c r="AO1506" i="36" s="1"/>
  <c r="AO1507" i="36" s="1"/>
  <c r="AO1508" i="36" s="1"/>
  <c r="AO1509" i="36" s="1"/>
  <c r="AO1510" i="36" s="1"/>
  <c r="AO1511" i="36" s="1"/>
  <c r="AO1512" i="36" s="1"/>
  <c r="AO1513" i="36" s="1"/>
  <c r="AO1514" i="36" s="1"/>
  <c r="AO1515" i="36" s="1"/>
  <c r="AO1516" i="36" s="1"/>
  <c r="AO1517" i="36" s="1"/>
  <c r="AO1518" i="36" s="1"/>
  <c r="AO1519" i="36" s="1"/>
  <c r="AO1520" i="36" s="1"/>
  <c r="AO1521" i="36" s="1"/>
  <c r="AO1522" i="36" s="1"/>
  <c r="AO1523" i="36" s="1"/>
  <c r="AO1524" i="36" s="1"/>
  <c r="AO1525" i="36" s="1"/>
  <c r="AO1526" i="36" s="1"/>
  <c r="AO1527" i="36" s="1"/>
  <c r="AO1528" i="36" s="1"/>
  <c r="AO1529" i="36" s="1"/>
  <c r="AO1530" i="36" s="1"/>
  <c r="AO1531" i="36" s="1"/>
  <c r="AO1532" i="36" s="1"/>
  <c r="AO1533" i="36" s="1"/>
  <c r="AO1534" i="36" s="1"/>
  <c r="AO1535" i="36" s="1"/>
  <c r="AO1536" i="36" s="1"/>
  <c r="AO1537" i="36" s="1"/>
  <c r="AO1538" i="36" s="1"/>
  <c r="AO1539" i="36" s="1"/>
  <c r="AO1540" i="36" s="1"/>
  <c r="AO1541" i="36" s="1"/>
  <c r="AO1542" i="36" s="1"/>
  <c r="AO1543" i="36" s="1"/>
  <c r="AO1544" i="36" s="1"/>
  <c r="AO1545" i="36" s="1"/>
  <c r="AO1546" i="36" s="1"/>
  <c r="AO1547" i="36" s="1"/>
  <c r="AO1548" i="36" s="1"/>
  <c r="AO1549" i="36" s="1"/>
  <c r="AO1550" i="36" s="1"/>
  <c r="AO1551" i="36" s="1"/>
  <c r="AO1552" i="36" s="1"/>
  <c r="AO1553" i="36" s="1"/>
  <c r="AO1554" i="36" s="1"/>
  <c r="AO1555" i="36" s="1"/>
  <c r="AO1556" i="36" s="1"/>
  <c r="AO1557" i="36" s="1"/>
  <c r="AO1558" i="36" s="1"/>
  <c r="AO1559" i="36" s="1"/>
  <c r="AO1560" i="36" s="1"/>
  <c r="AO1561" i="36" s="1"/>
  <c r="AO1562" i="36" s="1"/>
  <c r="AO1563" i="36" s="1"/>
  <c r="AO1564" i="36" s="1"/>
  <c r="AO1565" i="36" s="1"/>
  <c r="AO1566" i="36" s="1"/>
  <c r="AO1567" i="36" s="1"/>
  <c r="AO1568" i="36" s="1"/>
  <c r="AO1569" i="36" s="1"/>
  <c r="AO1570" i="36" s="1"/>
  <c r="AO1571" i="36" s="1"/>
  <c r="AO1572" i="36" s="1"/>
  <c r="AO1573" i="36" s="1"/>
  <c r="AO1574" i="36" s="1"/>
  <c r="AO1575" i="36" s="1"/>
  <c r="AO1576" i="36" s="1"/>
  <c r="AO1577" i="36" s="1"/>
  <c r="AO1578" i="36" s="1"/>
  <c r="AO1579" i="36" s="1"/>
  <c r="AO1580" i="36" s="1"/>
  <c r="AO1581" i="36" s="1"/>
  <c r="AO1582" i="36" s="1"/>
  <c r="AO1583" i="36" s="1"/>
  <c r="AO1584" i="36" s="1"/>
  <c r="AO1585" i="36" s="1"/>
  <c r="AO1586" i="36" s="1"/>
  <c r="AO1587" i="36" s="1"/>
  <c r="AO1588" i="36" s="1"/>
  <c r="AO1589" i="36" s="1"/>
  <c r="AO1590" i="36" s="1"/>
  <c r="AO1591" i="36" s="1"/>
  <c r="AO1592" i="36" s="1"/>
  <c r="AO1593" i="36" s="1"/>
  <c r="AO1594" i="36" s="1"/>
  <c r="AO1595" i="36" s="1"/>
  <c r="AO1596" i="36" s="1"/>
  <c r="AO1597" i="36" s="1"/>
  <c r="AO1598" i="36" s="1"/>
  <c r="AO1599" i="36" s="1"/>
  <c r="AO1600" i="36" s="1"/>
  <c r="AO1601" i="36" s="1"/>
  <c r="AO1602" i="36" s="1"/>
  <c r="AO1603" i="36" s="1"/>
  <c r="AO1604" i="36" s="1"/>
  <c r="AO1605" i="36" s="1"/>
  <c r="AO1606" i="36" s="1"/>
  <c r="AO1607" i="36" s="1"/>
  <c r="AO1608" i="36" s="1"/>
  <c r="AO1609" i="36" s="1"/>
  <c r="AO1610" i="36" s="1"/>
  <c r="AO1611" i="36" s="1"/>
  <c r="AO1612" i="36" s="1"/>
  <c r="AO1613" i="36" s="1"/>
  <c r="AO1614" i="36" s="1"/>
  <c r="AO1615" i="36" s="1"/>
  <c r="AO1616" i="36" s="1"/>
  <c r="AO1617" i="36" s="1"/>
  <c r="AO1618" i="36" s="1"/>
  <c r="AO1619" i="36" s="1"/>
  <c r="AO1620" i="36" s="1"/>
  <c r="AO1621" i="36" s="1"/>
  <c r="AO1622" i="36" s="1"/>
  <c r="AO1623" i="36" s="1"/>
  <c r="AO1624" i="36" s="1"/>
  <c r="AO1625" i="36" s="1"/>
  <c r="AO1626" i="36" s="1"/>
  <c r="AO1627" i="36" s="1"/>
  <c r="AO1628" i="36" s="1"/>
  <c r="AO1629" i="36" s="1"/>
  <c r="AO1630" i="36" s="1"/>
  <c r="AO1631" i="36" s="1"/>
  <c r="AO1632" i="36" s="1"/>
  <c r="AO1633" i="36" s="1"/>
  <c r="AO1634" i="36" s="1"/>
  <c r="AO1635" i="36" s="1"/>
  <c r="AO1636" i="36" s="1"/>
  <c r="AO1637" i="36" s="1"/>
  <c r="AO1638" i="36" s="1"/>
  <c r="AO1639" i="36" s="1"/>
  <c r="AO1640" i="36" s="1"/>
  <c r="AO1641" i="36" s="1"/>
  <c r="AO1642" i="36" s="1"/>
  <c r="AO1643" i="36" s="1"/>
  <c r="AO1644" i="36" s="1"/>
  <c r="AO1645" i="36" s="1"/>
  <c r="AO1646" i="36" s="1"/>
  <c r="AO1647" i="36" s="1"/>
  <c r="AO1648" i="36" s="1"/>
  <c r="AO1649" i="36" s="1"/>
  <c r="AO1650" i="36" s="1"/>
  <c r="AO1651" i="36" s="1"/>
  <c r="AO1652" i="36" s="1"/>
  <c r="AO1653" i="36" s="1"/>
  <c r="AO1654" i="36" s="1"/>
  <c r="AO1655" i="36" s="1"/>
  <c r="AO1656" i="36" s="1"/>
  <c r="AO1657" i="36" s="1"/>
  <c r="AO1658" i="36" s="1"/>
  <c r="AO1659" i="36" s="1"/>
  <c r="AO1660" i="36" s="1"/>
  <c r="AO1661" i="36" s="1"/>
  <c r="AO1662" i="36" s="1"/>
  <c r="AO1663" i="36" s="1"/>
  <c r="AO1664" i="36" s="1"/>
  <c r="AO1665" i="36" s="1"/>
  <c r="AO1666" i="36" s="1"/>
  <c r="AO1667" i="36" s="1"/>
  <c r="AO1668" i="36" s="1"/>
  <c r="AO1669" i="36" s="1"/>
  <c r="AO1670" i="36" s="1"/>
  <c r="AO1671" i="36" s="1"/>
  <c r="AO1672" i="36" s="1"/>
  <c r="AO1673" i="36" s="1"/>
  <c r="AO1674" i="36" s="1"/>
  <c r="AO1675" i="36" s="1"/>
  <c r="AO1676" i="36" s="1"/>
  <c r="AO1677" i="36" s="1"/>
  <c r="AO1678" i="36" s="1"/>
  <c r="AO1679" i="36" s="1"/>
  <c r="AO1680" i="36" s="1"/>
  <c r="AO1681" i="36" s="1"/>
  <c r="AO1682" i="36" s="1"/>
  <c r="AO1683" i="36" s="1"/>
  <c r="AO1684" i="36" s="1"/>
  <c r="AO1685" i="36" s="1"/>
  <c r="AO1686" i="36" s="1"/>
  <c r="AO1687" i="36" s="1"/>
  <c r="AO1688" i="36" s="1"/>
  <c r="AO1689" i="36" s="1"/>
  <c r="AO1690" i="36" s="1"/>
  <c r="AO1691" i="36" s="1"/>
  <c r="AO1692" i="36" s="1"/>
  <c r="AO1693" i="36" s="1"/>
  <c r="AO1694" i="36" s="1"/>
  <c r="AO1695" i="36" s="1"/>
  <c r="AO1696" i="36" s="1"/>
  <c r="AN13" i="36"/>
  <c r="AN14" i="36" s="1"/>
  <c r="AN15" i="36" s="1"/>
  <c r="AN16" i="36" s="1"/>
  <c r="AN17" i="36" s="1"/>
  <c r="AN18" i="36" s="1"/>
  <c r="AN19" i="36" s="1"/>
  <c r="AN20" i="36" s="1"/>
  <c r="AN21" i="36" s="1"/>
  <c r="AN22" i="36" s="1"/>
  <c r="AN23" i="36" s="1"/>
  <c r="AN24" i="36" s="1"/>
  <c r="AN25" i="36" s="1"/>
  <c r="AN26" i="36" s="1"/>
  <c r="AN27" i="36" s="1"/>
  <c r="AN28" i="36" s="1"/>
  <c r="AN29" i="36" s="1"/>
  <c r="AN30" i="36" s="1"/>
  <c r="AN31" i="36" s="1"/>
  <c r="AN32" i="36" s="1"/>
  <c r="AN33" i="36" s="1"/>
  <c r="AN34" i="36" s="1"/>
  <c r="AN35" i="36" s="1"/>
  <c r="AN36" i="36" s="1"/>
  <c r="AN37" i="36" s="1"/>
  <c r="AN38" i="36" s="1"/>
  <c r="AN39" i="36" s="1"/>
  <c r="AN40" i="36" s="1"/>
  <c r="AN41" i="36" s="1"/>
  <c r="AN42" i="36" s="1"/>
  <c r="AN43" i="36" s="1"/>
  <c r="AN44" i="36" s="1"/>
  <c r="AN45" i="36" s="1"/>
  <c r="AN46" i="36" s="1"/>
  <c r="AN47" i="36" s="1"/>
  <c r="AN48" i="36" s="1"/>
  <c r="AN49" i="36" s="1"/>
  <c r="AN50" i="36" s="1"/>
  <c r="AN51" i="36" s="1"/>
  <c r="AN52" i="36" s="1"/>
  <c r="AN53" i="36" s="1"/>
  <c r="AN54" i="36" s="1"/>
  <c r="AN55" i="36" s="1"/>
  <c r="AN56" i="36" s="1"/>
  <c r="AN57" i="36" s="1"/>
  <c r="AN58" i="36" s="1"/>
  <c r="AN59" i="36" s="1"/>
  <c r="AN60" i="36" s="1"/>
  <c r="AN61" i="36" s="1"/>
  <c r="AN62" i="36" s="1"/>
  <c r="AN63" i="36" s="1"/>
  <c r="AN64" i="36" s="1"/>
  <c r="AN65" i="36" s="1"/>
  <c r="AN66" i="36" s="1"/>
  <c r="AN67" i="36" s="1"/>
  <c r="AN68" i="36" s="1"/>
  <c r="AN69" i="36" s="1"/>
  <c r="AN70" i="36" s="1"/>
  <c r="AN71" i="36" s="1"/>
  <c r="AN72" i="36" s="1"/>
  <c r="AN73" i="36" s="1"/>
  <c r="AN74" i="36" s="1"/>
  <c r="AN75" i="36" s="1"/>
  <c r="AN76" i="36" s="1"/>
  <c r="AN77" i="36" s="1"/>
  <c r="AN78" i="36" s="1"/>
  <c r="AN79" i="36" s="1"/>
  <c r="AN80" i="36" s="1"/>
  <c r="AN81" i="36" s="1"/>
  <c r="AN82" i="36" s="1"/>
  <c r="AN83" i="36" s="1"/>
  <c r="AN84" i="36" s="1"/>
  <c r="AN85" i="36" s="1"/>
  <c r="AN86" i="36" s="1"/>
  <c r="AN87" i="36" s="1"/>
  <c r="AN88" i="36" s="1"/>
  <c r="AN89" i="36" s="1"/>
  <c r="AN90" i="36" s="1"/>
  <c r="AN91" i="36" s="1"/>
  <c r="AN92" i="36" s="1"/>
  <c r="AN93" i="36" s="1"/>
  <c r="AN94" i="36" s="1"/>
  <c r="AN95" i="36" s="1"/>
  <c r="AN96" i="36" s="1"/>
  <c r="AN97" i="36" s="1"/>
  <c r="AN98" i="36" s="1"/>
  <c r="AN99" i="36" s="1"/>
  <c r="AN100" i="36" s="1"/>
  <c r="AN101" i="36" s="1"/>
  <c r="AN102" i="36" s="1"/>
  <c r="AN103" i="36" s="1"/>
  <c r="AN104" i="36" s="1"/>
  <c r="AN105" i="36" s="1"/>
  <c r="AN106" i="36" s="1"/>
  <c r="AN107" i="36" s="1"/>
  <c r="AN108" i="36" s="1"/>
  <c r="AN109" i="36" s="1"/>
  <c r="AN110" i="36" s="1"/>
  <c r="AN111" i="36" s="1"/>
  <c r="AN112" i="36" s="1"/>
  <c r="AN113" i="36" s="1"/>
  <c r="AN114" i="36" s="1"/>
  <c r="AN115" i="36" s="1"/>
  <c r="AN116" i="36" s="1"/>
  <c r="AN117" i="36" s="1"/>
  <c r="AN118" i="36" s="1"/>
  <c r="AN119" i="36" s="1"/>
  <c r="AN120" i="36" s="1"/>
  <c r="AN121" i="36" s="1"/>
  <c r="AN122" i="36" s="1"/>
  <c r="AN123" i="36" s="1"/>
  <c r="AN124" i="36" s="1"/>
  <c r="AN125" i="36" s="1"/>
  <c r="AN126" i="36" s="1"/>
  <c r="AN127" i="36" s="1"/>
  <c r="AN128" i="36" s="1"/>
  <c r="AN129" i="36" s="1"/>
  <c r="AN130" i="36" s="1"/>
  <c r="AN131" i="36" s="1"/>
  <c r="AN132" i="36" s="1"/>
  <c r="AN133" i="36" s="1"/>
  <c r="AN134" i="36" s="1"/>
  <c r="AN135" i="36" s="1"/>
  <c r="AN136" i="36" s="1"/>
  <c r="AN137" i="36" s="1"/>
  <c r="AN138" i="36" s="1"/>
  <c r="AN139" i="36" s="1"/>
  <c r="AN140" i="36" s="1"/>
  <c r="AN141" i="36" s="1"/>
  <c r="AN142" i="36" s="1"/>
  <c r="AN143" i="36" s="1"/>
  <c r="AN144" i="36" s="1"/>
  <c r="AN145" i="36" s="1"/>
  <c r="AN146" i="36" s="1"/>
  <c r="AN147" i="36" s="1"/>
  <c r="AN148" i="36" s="1"/>
  <c r="AN149" i="36" s="1"/>
  <c r="AN150" i="36" s="1"/>
  <c r="AN151" i="36" s="1"/>
  <c r="AN152" i="36" s="1"/>
  <c r="AN153" i="36" s="1"/>
  <c r="AN154" i="36" s="1"/>
  <c r="AN155" i="36" s="1"/>
  <c r="AN156" i="36" s="1"/>
  <c r="AN157" i="36" s="1"/>
  <c r="AN158" i="36" s="1"/>
  <c r="AN159" i="36" s="1"/>
  <c r="AN160" i="36" s="1"/>
  <c r="AN161" i="36" s="1"/>
  <c r="AN162" i="36" s="1"/>
  <c r="AN163" i="36" s="1"/>
  <c r="AN164" i="36" s="1"/>
  <c r="AN165" i="36" s="1"/>
  <c r="AN166" i="36" s="1"/>
  <c r="AN167" i="36" s="1"/>
  <c r="AN168" i="36" s="1"/>
  <c r="AN169" i="36" s="1"/>
  <c r="AN170" i="36" s="1"/>
  <c r="AN171" i="36" s="1"/>
  <c r="AN172" i="36" s="1"/>
  <c r="AN173" i="36" s="1"/>
  <c r="AN174" i="36" s="1"/>
  <c r="AN175" i="36" s="1"/>
  <c r="AN176" i="36" s="1"/>
  <c r="AN177" i="36" s="1"/>
  <c r="AN178" i="36" s="1"/>
  <c r="AN179" i="36" s="1"/>
  <c r="AN180" i="36" s="1"/>
  <c r="AN181" i="36" s="1"/>
  <c r="AN182" i="36" s="1"/>
  <c r="AN183" i="36" s="1"/>
  <c r="AN184" i="36" s="1"/>
  <c r="AN185" i="36" s="1"/>
  <c r="AN186" i="36" s="1"/>
  <c r="AN187" i="36" s="1"/>
  <c r="AN188" i="36" s="1"/>
  <c r="AN189" i="36" s="1"/>
  <c r="AN190" i="36" s="1"/>
  <c r="AN191" i="36" s="1"/>
  <c r="AN192" i="36" s="1"/>
  <c r="AN193" i="36" s="1"/>
  <c r="AN194" i="36" s="1"/>
  <c r="AN195" i="36" s="1"/>
  <c r="AN196" i="36" s="1"/>
  <c r="AN197" i="36" s="1"/>
  <c r="AN198" i="36" s="1"/>
  <c r="AN199" i="36" s="1"/>
  <c r="AN200" i="36" s="1"/>
  <c r="AN201" i="36" s="1"/>
  <c r="AN202" i="36" s="1"/>
  <c r="AN203" i="36" s="1"/>
  <c r="AN204" i="36" s="1"/>
  <c r="AN205" i="36" s="1"/>
  <c r="AN206" i="36" s="1"/>
  <c r="AN207" i="36" s="1"/>
  <c r="AN208" i="36" s="1"/>
  <c r="AN209" i="36" s="1"/>
  <c r="AN210" i="36" s="1"/>
  <c r="AN211" i="36" s="1"/>
  <c r="AN212" i="36" s="1"/>
  <c r="AN213" i="36" s="1"/>
  <c r="AN214" i="36" s="1"/>
  <c r="AN215" i="36" s="1"/>
  <c r="AN216" i="36" s="1"/>
  <c r="AN217" i="36" s="1"/>
  <c r="AN218" i="36" s="1"/>
  <c r="AN219" i="36" s="1"/>
  <c r="AN220" i="36" s="1"/>
  <c r="AN221" i="36" s="1"/>
  <c r="AN222" i="36" s="1"/>
  <c r="AN223" i="36" s="1"/>
  <c r="AN224" i="36" s="1"/>
  <c r="AN225" i="36" s="1"/>
  <c r="AN226" i="36" s="1"/>
  <c r="AN227" i="36" s="1"/>
  <c r="AN228" i="36" s="1"/>
  <c r="AN229" i="36" s="1"/>
  <c r="AN230" i="36" s="1"/>
  <c r="AN231" i="36" s="1"/>
  <c r="AN232" i="36" s="1"/>
  <c r="AN233" i="36" s="1"/>
  <c r="AN234" i="36" s="1"/>
  <c r="AN235" i="36" s="1"/>
  <c r="AN236" i="36" s="1"/>
  <c r="AN237" i="36" s="1"/>
  <c r="AN238" i="36" s="1"/>
  <c r="AN239" i="36" s="1"/>
  <c r="AN240" i="36" s="1"/>
  <c r="AN241" i="36" s="1"/>
  <c r="AN242" i="36" s="1"/>
  <c r="AN243" i="36" s="1"/>
  <c r="AN244" i="36" s="1"/>
  <c r="AN245" i="36" s="1"/>
  <c r="AN246" i="36" s="1"/>
  <c r="AN247" i="36" s="1"/>
  <c r="AN248" i="36" s="1"/>
  <c r="AN249" i="36" s="1"/>
  <c r="AN250" i="36" s="1"/>
  <c r="AN251" i="36" s="1"/>
  <c r="AN252" i="36" s="1"/>
  <c r="AN253" i="36" s="1"/>
  <c r="AN254" i="36" s="1"/>
  <c r="AN255" i="36" s="1"/>
  <c r="AN256" i="36" s="1"/>
  <c r="AN257" i="36" s="1"/>
  <c r="AN258" i="36" s="1"/>
  <c r="AN259" i="36" s="1"/>
  <c r="AN260" i="36" s="1"/>
  <c r="AN261" i="36" s="1"/>
  <c r="AN262" i="36" s="1"/>
  <c r="AN263" i="36" s="1"/>
  <c r="AN264" i="36" s="1"/>
  <c r="AN265" i="36" s="1"/>
  <c r="AN266" i="36" s="1"/>
  <c r="AN267" i="36" s="1"/>
  <c r="AN268" i="36" s="1"/>
  <c r="AN269" i="36" s="1"/>
  <c r="AN270" i="36" s="1"/>
  <c r="AN271" i="36" s="1"/>
  <c r="AN272" i="36" s="1"/>
  <c r="AN273" i="36" s="1"/>
  <c r="AN274" i="36" s="1"/>
  <c r="AN275" i="36" s="1"/>
  <c r="AN276" i="36" s="1"/>
  <c r="AN277" i="36" s="1"/>
  <c r="AN278" i="36" s="1"/>
  <c r="AN279" i="36" s="1"/>
  <c r="AN280" i="36" s="1"/>
  <c r="AN281" i="36" s="1"/>
  <c r="AN282" i="36" s="1"/>
  <c r="AN283" i="36" s="1"/>
  <c r="AN284" i="36" s="1"/>
  <c r="AN285" i="36" s="1"/>
  <c r="AN286" i="36" s="1"/>
  <c r="AN287" i="36" s="1"/>
  <c r="AN288" i="36" s="1"/>
  <c r="AN289" i="36" s="1"/>
  <c r="AN290" i="36" s="1"/>
  <c r="AN291" i="36" s="1"/>
  <c r="AN292" i="36" s="1"/>
  <c r="AN293" i="36" s="1"/>
  <c r="AN294" i="36" s="1"/>
  <c r="AN295" i="36" s="1"/>
  <c r="AN296" i="36" s="1"/>
  <c r="AN297" i="36" s="1"/>
  <c r="AN298" i="36" s="1"/>
  <c r="AN299" i="36" s="1"/>
  <c r="AN300" i="36" s="1"/>
  <c r="AN301" i="36" s="1"/>
  <c r="AN302" i="36" s="1"/>
  <c r="AN303" i="36" s="1"/>
  <c r="AN304" i="36" s="1"/>
  <c r="AN305" i="36" s="1"/>
  <c r="AN306" i="36" s="1"/>
  <c r="AN307" i="36" s="1"/>
  <c r="AN308" i="36" s="1"/>
  <c r="AN309" i="36" s="1"/>
  <c r="AN310" i="36" s="1"/>
  <c r="AN311" i="36" s="1"/>
  <c r="AN312" i="36" s="1"/>
  <c r="AN313" i="36" s="1"/>
  <c r="AN314" i="36" s="1"/>
  <c r="AN315" i="36" s="1"/>
  <c r="AN316" i="36" s="1"/>
  <c r="AN317" i="36" s="1"/>
  <c r="AN318" i="36" s="1"/>
  <c r="AN319" i="36" s="1"/>
  <c r="AN320" i="36" s="1"/>
  <c r="AN321" i="36" s="1"/>
  <c r="AN322" i="36" s="1"/>
  <c r="AN323" i="36" s="1"/>
  <c r="AN324" i="36" s="1"/>
  <c r="AN325" i="36" s="1"/>
  <c r="AN326" i="36" s="1"/>
  <c r="AN327" i="36" s="1"/>
  <c r="AN328" i="36" s="1"/>
  <c r="AN329" i="36" s="1"/>
  <c r="AN330" i="36" s="1"/>
  <c r="AN331" i="36" s="1"/>
  <c r="AN332" i="36" s="1"/>
  <c r="AN333" i="36" s="1"/>
  <c r="AN334" i="36" s="1"/>
  <c r="AN335" i="36" s="1"/>
  <c r="AN336" i="36" s="1"/>
  <c r="AN337" i="36" s="1"/>
  <c r="AN338" i="36" s="1"/>
  <c r="AN339" i="36" s="1"/>
  <c r="AN340" i="36" s="1"/>
  <c r="AN341" i="36" s="1"/>
  <c r="AN342" i="36" s="1"/>
  <c r="AN343" i="36" s="1"/>
  <c r="AN344" i="36" s="1"/>
  <c r="AN345" i="36" s="1"/>
  <c r="AN346" i="36" s="1"/>
  <c r="AN347" i="36" s="1"/>
  <c r="AN348" i="36" s="1"/>
  <c r="AN349" i="36" s="1"/>
  <c r="AN350" i="36" s="1"/>
  <c r="AN351" i="36" s="1"/>
  <c r="AN352" i="36" s="1"/>
  <c r="AN353" i="36" s="1"/>
  <c r="AN354" i="36" s="1"/>
  <c r="AN355" i="36" s="1"/>
  <c r="AN356" i="36" s="1"/>
  <c r="AN357" i="36" s="1"/>
  <c r="AN358" i="36" s="1"/>
  <c r="AN359" i="36" s="1"/>
  <c r="AN360" i="36" s="1"/>
  <c r="AN361" i="36" s="1"/>
  <c r="AN362" i="36" s="1"/>
  <c r="AN363" i="36" s="1"/>
  <c r="AN364" i="36" s="1"/>
  <c r="AN365" i="36" s="1"/>
  <c r="AN366" i="36" s="1"/>
  <c r="AN367" i="36" s="1"/>
  <c r="AN368" i="36" s="1"/>
  <c r="AN369" i="36" s="1"/>
  <c r="AN370" i="36" s="1"/>
  <c r="AN371" i="36" s="1"/>
  <c r="AN372" i="36" s="1"/>
  <c r="AN373" i="36" s="1"/>
  <c r="AN374" i="36" s="1"/>
  <c r="AN375" i="36" s="1"/>
  <c r="AN376" i="36" s="1"/>
  <c r="AN377" i="36" s="1"/>
  <c r="AN378" i="36" s="1"/>
  <c r="AN379" i="36" s="1"/>
  <c r="AN380" i="36" s="1"/>
  <c r="AN381" i="36" s="1"/>
  <c r="AN382" i="36" s="1"/>
  <c r="AN383" i="36" s="1"/>
  <c r="AN384" i="36" s="1"/>
  <c r="AN385" i="36" s="1"/>
  <c r="AN386" i="36" s="1"/>
  <c r="AN387" i="36" s="1"/>
  <c r="AN388" i="36" s="1"/>
  <c r="AN389" i="36" s="1"/>
  <c r="AN390" i="36" s="1"/>
  <c r="AN391" i="36" s="1"/>
  <c r="AN392" i="36" s="1"/>
  <c r="AN393" i="36" s="1"/>
  <c r="AN394" i="36" s="1"/>
  <c r="AN395" i="36" s="1"/>
  <c r="AN396" i="36" s="1"/>
  <c r="AN397" i="36" s="1"/>
  <c r="AN398" i="36" s="1"/>
  <c r="AN399" i="36" s="1"/>
  <c r="AN400" i="36" s="1"/>
  <c r="AN401" i="36" s="1"/>
  <c r="AN402" i="36" s="1"/>
  <c r="AN403" i="36" s="1"/>
  <c r="AN404" i="36" s="1"/>
  <c r="AN405" i="36" s="1"/>
  <c r="AN406" i="36" s="1"/>
  <c r="AN407" i="36" s="1"/>
  <c r="AN408" i="36" s="1"/>
  <c r="AN409" i="36" s="1"/>
  <c r="AN410" i="36" s="1"/>
  <c r="AN411" i="36" s="1"/>
  <c r="AN412" i="36" s="1"/>
  <c r="AN413" i="36" s="1"/>
  <c r="AN414" i="36" s="1"/>
  <c r="AN415" i="36" s="1"/>
  <c r="AN416" i="36" s="1"/>
  <c r="AN417" i="36" s="1"/>
  <c r="AN418" i="36" s="1"/>
  <c r="AN419" i="36" s="1"/>
  <c r="AN420" i="36" s="1"/>
  <c r="AN421" i="36" s="1"/>
  <c r="AN422" i="36" s="1"/>
  <c r="AN423" i="36" s="1"/>
  <c r="AN424" i="36" s="1"/>
  <c r="AN425" i="36" s="1"/>
  <c r="AN426" i="36" s="1"/>
  <c r="AN427" i="36" s="1"/>
  <c r="AN428" i="36" s="1"/>
  <c r="AN429" i="36" s="1"/>
  <c r="AN430" i="36" s="1"/>
  <c r="AN431" i="36" s="1"/>
  <c r="AN432" i="36" s="1"/>
  <c r="AN433" i="36" s="1"/>
  <c r="AN434" i="36" s="1"/>
  <c r="AN435" i="36" s="1"/>
  <c r="AN436" i="36" s="1"/>
  <c r="AN437" i="36" s="1"/>
  <c r="AN438" i="36" s="1"/>
  <c r="AN439" i="36" s="1"/>
  <c r="AN440" i="36" s="1"/>
  <c r="AN441" i="36" s="1"/>
  <c r="AN442" i="36" s="1"/>
  <c r="AN443" i="36" s="1"/>
  <c r="AN444" i="36" s="1"/>
  <c r="AN445" i="36" s="1"/>
  <c r="AN446" i="36" s="1"/>
  <c r="AN447" i="36" s="1"/>
  <c r="AN448" i="36" s="1"/>
  <c r="AN449" i="36" s="1"/>
  <c r="AN450" i="36" s="1"/>
  <c r="AN451" i="36" s="1"/>
  <c r="AN452" i="36" s="1"/>
  <c r="AN453" i="36" s="1"/>
  <c r="AN454" i="36" s="1"/>
  <c r="AN455" i="36" s="1"/>
  <c r="AN456" i="36" s="1"/>
  <c r="AN457" i="36" s="1"/>
  <c r="AN458" i="36" s="1"/>
  <c r="AN459" i="36" s="1"/>
  <c r="AN460" i="36" s="1"/>
  <c r="AN461" i="36" s="1"/>
  <c r="AN462" i="36" s="1"/>
  <c r="AN463" i="36" s="1"/>
  <c r="AN464" i="36" s="1"/>
  <c r="AN465" i="36" s="1"/>
  <c r="AN466" i="36" s="1"/>
  <c r="AN467" i="36" s="1"/>
  <c r="AN468" i="36" s="1"/>
  <c r="AN469" i="36" s="1"/>
  <c r="AN470" i="36" s="1"/>
  <c r="AN471" i="36" s="1"/>
  <c r="AN472" i="36" s="1"/>
  <c r="AN473" i="36" s="1"/>
  <c r="AN474" i="36" s="1"/>
  <c r="AN475" i="36" s="1"/>
  <c r="AN476" i="36" s="1"/>
  <c r="AN477" i="36" s="1"/>
  <c r="AN478" i="36" s="1"/>
  <c r="AN479" i="36" s="1"/>
  <c r="AN480" i="36" s="1"/>
  <c r="AN481" i="36" s="1"/>
  <c r="AN482" i="36" s="1"/>
  <c r="AN483" i="36" s="1"/>
  <c r="AN484" i="36" s="1"/>
  <c r="AN485" i="36" s="1"/>
  <c r="AN486" i="36" s="1"/>
  <c r="AN487" i="36" s="1"/>
  <c r="AN488" i="36" s="1"/>
  <c r="AN489" i="36" s="1"/>
  <c r="AN490" i="36" s="1"/>
  <c r="AN491" i="36" s="1"/>
  <c r="AN492" i="36" s="1"/>
  <c r="AN493" i="36" s="1"/>
  <c r="AN494" i="36" s="1"/>
  <c r="AN495" i="36" s="1"/>
  <c r="AN496" i="36" s="1"/>
  <c r="AN497" i="36" s="1"/>
  <c r="AN498" i="36" s="1"/>
  <c r="AN499" i="36" s="1"/>
  <c r="AN500" i="36" s="1"/>
  <c r="AN501" i="36" s="1"/>
  <c r="AN502" i="36" s="1"/>
  <c r="AN503" i="36" s="1"/>
  <c r="AN504" i="36" s="1"/>
  <c r="AN505" i="36" s="1"/>
  <c r="AN506" i="36" s="1"/>
  <c r="AN507" i="36" s="1"/>
  <c r="AN508" i="36" s="1"/>
  <c r="AN509" i="36" s="1"/>
  <c r="AN510" i="36" s="1"/>
  <c r="AN511" i="36" s="1"/>
  <c r="AN512" i="36" s="1"/>
  <c r="AN513" i="36" s="1"/>
  <c r="AN514" i="36" s="1"/>
  <c r="AN515" i="36" s="1"/>
  <c r="AN516" i="36" s="1"/>
  <c r="AN517" i="36" s="1"/>
  <c r="AN518" i="36" s="1"/>
  <c r="AN519" i="36" s="1"/>
  <c r="AN520" i="36" s="1"/>
  <c r="AN521" i="36" s="1"/>
  <c r="AN522" i="36" s="1"/>
  <c r="AN523" i="36" s="1"/>
  <c r="AN524" i="36" s="1"/>
  <c r="AN525" i="36" s="1"/>
  <c r="AN526" i="36" s="1"/>
  <c r="AN527" i="36" s="1"/>
  <c r="AN528" i="36" s="1"/>
  <c r="AN529" i="36" s="1"/>
  <c r="AN530" i="36" s="1"/>
  <c r="AN531" i="36" s="1"/>
  <c r="AN532" i="36" s="1"/>
  <c r="AN533" i="36" s="1"/>
  <c r="AN534" i="36" s="1"/>
  <c r="AN535" i="36" s="1"/>
  <c r="AN536" i="36" s="1"/>
  <c r="AN537" i="36" s="1"/>
  <c r="AN538" i="36" s="1"/>
  <c r="AN539" i="36" s="1"/>
  <c r="AN540" i="36" s="1"/>
  <c r="AN541" i="36" s="1"/>
  <c r="AN542" i="36" s="1"/>
  <c r="AN543" i="36" s="1"/>
  <c r="AN544" i="36" s="1"/>
  <c r="AN545" i="36" s="1"/>
  <c r="AN546" i="36" s="1"/>
  <c r="AN547" i="36" s="1"/>
  <c r="AN548" i="36" s="1"/>
  <c r="AN549" i="36" s="1"/>
  <c r="AN550" i="36" s="1"/>
  <c r="AN551" i="36" s="1"/>
  <c r="AN552" i="36" s="1"/>
  <c r="AN553" i="36" s="1"/>
  <c r="AN554" i="36" s="1"/>
  <c r="AN555" i="36" s="1"/>
  <c r="AN556" i="36" s="1"/>
  <c r="AN557" i="36" s="1"/>
  <c r="AN558" i="36" s="1"/>
  <c r="AN559" i="36" s="1"/>
  <c r="AN560" i="36" s="1"/>
  <c r="AN561" i="36" s="1"/>
  <c r="AN562" i="36" s="1"/>
  <c r="AN563" i="36" s="1"/>
  <c r="AN564" i="36" s="1"/>
  <c r="AN565" i="36" s="1"/>
  <c r="AN566" i="36" s="1"/>
  <c r="AN567" i="36" s="1"/>
  <c r="AN568" i="36" s="1"/>
  <c r="AN569" i="36" s="1"/>
  <c r="AN570" i="36" s="1"/>
  <c r="AN571" i="36" s="1"/>
  <c r="AN572" i="36" s="1"/>
  <c r="AN573" i="36" s="1"/>
  <c r="AN574" i="36" s="1"/>
  <c r="AN575" i="36" s="1"/>
  <c r="AN576" i="36" s="1"/>
  <c r="AN577" i="36" s="1"/>
  <c r="AN578" i="36" s="1"/>
  <c r="AN579" i="36" s="1"/>
  <c r="AN580" i="36" s="1"/>
  <c r="AN581" i="36" s="1"/>
  <c r="AN582" i="36" s="1"/>
  <c r="AN583" i="36" s="1"/>
  <c r="AN584" i="36" s="1"/>
  <c r="AN585" i="36" s="1"/>
  <c r="AN586" i="36" s="1"/>
  <c r="AN587" i="36" s="1"/>
  <c r="AN588" i="36" s="1"/>
  <c r="AN589" i="36" s="1"/>
  <c r="AN590" i="36" s="1"/>
  <c r="AN591" i="36" s="1"/>
  <c r="AN592" i="36" s="1"/>
  <c r="AN593" i="36" s="1"/>
  <c r="AN594" i="36" s="1"/>
  <c r="AN595" i="36" s="1"/>
  <c r="AN596" i="36" s="1"/>
  <c r="AN597" i="36" s="1"/>
  <c r="AN598" i="36" s="1"/>
  <c r="AN599" i="36" s="1"/>
  <c r="AN600" i="36" s="1"/>
  <c r="AN601" i="36" s="1"/>
  <c r="AN602" i="36" s="1"/>
  <c r="AN603" i="36" s="1"/>
  <c r="AN604" i="36" s="1"/>
  <c r="AN605" i="36" s="1"/>
  <c r="AN606" i="36" s="1"/>
  <c r="AN607" i="36" s="1"/>
  <c r="AN608" i="36" s="1"/>
  <c r="AN609" i="36" s="1"/>
  <c r="AN610" i="36" s="1"/>
  <c r="AN611" i="36" s="1"/>
  <c r="AN612" i="36" s="1"/>
  <c r="AN613" i="36" s="1"/>
  <c r="AN614" i="36" s="1"/>
  <c r="AN615" i="36" s="1"/>
  <c r="AN616" i="36" s="1"/>
  <c r="AN617" i="36" s="1"/>
  <c r="AN618" i="36" s="1"/>
  <c r="AN619" i="36" s="1"/>
  <c r="AN620" i="36" s="1"/>
  <c r="AN621" i="36" s="1"/>
  <c r="AN622" i="36" s="1"/>
  <c r="AN623" i="36" s="1"/>
  <c r="AN624" i="36" s="1"/>
  <c r="AN625" i="36" s="1"/>
  <c r="AN626" i="36" s="1"/>
  <c r="AN627" i="36" s="1"/>
  <c r="AN628" i="36" s="1"/>
  <c r="AN629" i="36" s="1"/>
  <c r="AN630" i="36" s="1"/>
  <c r="AN631" i="36" s="1"/>
  <c r="AN632" i="36" s="1"/>
  <c r="AN633" i="36" s="1"/>
  <c r="AN634" i="36" s="1"/>
  <c r="AN635" i="36" s="1"/>
  <c r="AN636" i="36" s="1"/>
  <c r="AN637" i="36" s="1"/>
  <c r="AN638" i="36" s="1"/>
  <c r="AN639" i="36" s="1"/>
  <c r="AN640" i="36" s="1"/>
  <c r="AN641" i="36" s="1"/>
  <c r="AN642" i="36" s="1"/>
  <c r="AN643" i="36" s="1"/>
  <c r="AN644" i="36" s="1"/>
  <c r="AN645" i="36" s="1"/>
  <c r="AN646" i="36" s="1"/>
  <c r="AN647" i="36" s="1"/>
  <c r="AN648" i="36" s="1"/>
  <c r="AN649" i="36" s="1"/>
  <c r="AN650" i="36" s="1"/>
  <c r="AN651" i="36" s="1"/>
  <c r="AN652" i="36" s="1"/>
  <c r="AN653" i="36" s="1"/>
  <c r="AN654" i="36" s="1"/>
  <c r="AN655" i="36" s="1"/>
  <c r="AN656" i="36" s="1"/>
  <c r="AN657" i="36" s="1"/>
  <c r="AN658" i="36" s="1"/>
  <c r="AN659" i="36" s="1"/>
  <c r="AN660" i="36" s="1"/>
  <c r="AN661" i="36" s="1"/>
  <c r="AN662" i="36" s="1"/>
  <c r="AN663" i="36" s="1"/>
  <c r="AN664" i="36" s="1"/>
  <c r="AN665" i="36" s="1"/>
  <c r="AN666" i="36" s="1"/>
  <c r="AN667" i="36" s="1"/>
  <c r="AN668" i="36" s="1"/>
  <c r="AN669" i="36" s="1"/>
  <c r="AN670" i="36" s="1"/>
  <c r="AN671" i="36" s="1"/>
  <c r="AN672" i="36" s="1"/>
  <c r="AN673" i="36" s="1"/>
  <c r="AN674" i="36" s="1"/>
  <c r="AN675" i="36" s="1"/>
  <c r="AN676" i="36" s="1"/>
  <c r="AN677" i="36" s="1"/>
  <c r="AN678" i="36" s="1"/>
  <c r="AN679" i="36" s="1"/>
  <c r="AN680" i="36" s="1"/>
  <c r="AN681" i="36" s="1"/>
  <c r="AN682" i="36" s="1"/>
  <c r="AN683" i="36" s="1"/>
  <c r="AN684" i="36" s="1"/>
  <c r="AN685" i="36" s="1"/>
  <c r="AN686" i="36" s="1"/>
  <c r="AN687" i="36" s="1"/>
  <c r="AN688" i="36" s="1"/>
  <c r="AN689" i="36" s="1"/>
  <c r="AN690" i="36" s="1"/>
  <c r="AN691" i="36" s="1"/>
  <c r="AN692" i="36" s="1"/>
  <c r="AN693" i="36" s="1"/>
  <c r="AN694" i="36" s="1"/>
  <c r="AN695" i="36" s="1"/>
  <c r="AN696" i="36" s="1"/>
  <c r="AN697" i="36" s="1"/>
  <c r="AN698" i="36" s="1"/>
  <c r="AN699" i="36" s="1"/>
  <c r="AN700" i="36" s="1"/>
  <c r="AN701" i="36" s="1"/>
  <c r="AN702" i="36" s="1"/>
  <c r="AN703" i="36" s="1"/>
  <c r="AN704" i="36" s="1"/>
  <c r="AN705" i="36" s="1"/>
  <c r="AN706" i="36" s="1"/>
  <c r="AN707" i="36" s="1"/>
  <c r="AN708" i="36" s="1"/>
  <c r="AN709" i="36" s="1"/>
  <c r="AN710" i="36" s="1"/>
  <c r="AN711" i="36" s="1"/>
  <c r="AN712" i="36" s="1"/>
  <c r="AN713" i="36" s="1"/>
  <c r="AN714" i="36" s="1"/>
  <c r="AN715" i="36" s="1"/>
  <c r="AN716" i="36" s="1"/>
  <c r="AN717" i="36" s="1"/>
  <c r="AN718" i="36" s="1"/>
  <c r="AN719" i="36" s="1"/>
  <c r="AN720" i="36" s="1"/>
  <c r="AN721" i="36" s="1"/>
  <c r="AN722" i="36" s="1"/>
  <c r="AN723" i="36" s="1"/>
  <c r="AN724" i="36" s="1"/>
  <c r="AN725" i="36" s="1"/>
  <c r="AN726" i="36" s="1"/>
  <c r="AN727" i="36" s="1"/>
  <c r="AN728" i="36" s="1"/>
  <c r="AN729" i="36" s="1"/>
  <c r="AN730" i="36" s="1"/>
  <c r="AN731" i="36" s="1"/>
  <c r="AN732" i="36" s="1"/>
  <c r="AN733" i="36" s="1"/>
  <c r="AN734" i="36" s="1"/>
  <c r="AN735" i="36" s="1"/>
  <c r="AN736" i="36" s="1"/>
  <c r="AN737" i="36" s="1"/>
  <c r="AN738" i="36" s="1"/>
  <c r="AN739" i="36" s="1"/>
  <c r="AN740" i="36" s="1"/>
  <c r="AN741" i="36" s="1"/>
  <c r="AN742" i="36" s="1"/>
  <c r="AN743" i="36" s="1"/>
  <c r="AN744" i="36" s="1"/>
  <c r="AN745" i="36" s="1"/>
  <c r="AN746" i="36" s="1"/>
  <c r="AN747" i="36" s="1"/>
  <c r="AN748" i="36" s="1"/>
  <c r="AN749" i="36" s="1"/>
  <c r="AN750" i="36" s="1"/>
  <c r="AN751" i="36" s="1"/>
  <c r="AN752" i="36" s="1"/>
  <c r="AN753" i="36" s="1"/>
  <c r="AN754" i="36" s="1"/>
  <c r="AN755" i="36" s="1"/>
  <c r="AN756" i="36" s="1"/>
  <c r="AN757" i="36" s="1"/>
  <c r="AN758" i="36" s="1"/>
  <c r="AN759" i="36" s="1"/>
  <c r="AN760" i="36" s="1"/>
  <c r="AN761" i="36" s="1"/>
  <c r="AN762" i="36" s="1"/>
  <c r="AN763" i="36" s="1"/>
  <c r="AN764" i="36" s="1"/>
  <c r="AN765" i="36" s="1"/>
  <c r="AN766" i="36" s="1"/>
  <c r="AN767" i="36" s="1"/>
  <c r="AN768" i="36" s="1"/>
  <c r="AN769" i="36" s="1"/>
  <c r="AN770" i="36" s="1"/>
  <c r="AN771" i="36" s="1"/>
  <c r="AN772" i="36" s="1"/>
  <c r="AN773" i="36" s="1"/>
  <c r="AN774" i="36" s="1"/>
  <c r="AN775" i="36" s="1"/>
  <c r="AN776" i="36" s="1"/>
  <c r="AN777" i="36" s="1"/>
  <c r="AN778" i="36" s="1"/>
  <c r="AN779" i="36" s="1"/>
  <c r="AN780" i="36" s="1"/>
  <c r="AN781" i="36" s="1"/>
  <c r="AN782" i="36" s="1"/>
  <c r="AN783" i="36" s="1"/>
  <c r="AN784" i="36" s="1"/>
  <c r="AN785" i="36" s="1"/>
  <c r="AN786" i="36" s="1"/>
  <c r="AN787" i="36" s="1"/>
  <c r="AN788" i="36" s="1"/>
  <c r="AN789" i="36" s="1"/>
  <c r="AN790" i="36" s="1"/>
  <c r="AN791" i="36" s="1"/>
  <c r="AN792" i="36" s="1"/>
  <c r="AN793" i="36" s="1"/>
  <c r="AN794" i="36" s="1"/>
  <c r="AN795" i="36" s="1"/>
  <c r="AN796" i="36" s="1"/>
  <c r="AN797" i="36" s="1"/>
  <c r="AN798" i="36" s="1"/>
  <c r="AN799" i="36" s="1"/>
  <c r="AN800" i="36" s="1"/>
  <c r="AN801" i="36" s="1"/>
  <c r="AN802" i="36" s="1"/>
  <c r="AN803" i="36" s="1"/>
  <c r="AN804" i="36" s="1"/>
  <c r="AN805" i="36" s="1"/>
  <c r="AN806" i="36" s="1"/>
  <c r="AN807" i="36" s="1"/>
  <c r="AN808" i="36" s="1"/>
  <c r="AN809" i="36" s="1"/>
  <c r="AN810" i="36" s="1"/>
  <c r="AN811" i="36" s="1"/>
  <c r="AN812" i="36" s="1"/>
  <c r="AN813" i="36" s="1"/>
  <c r="AN814" i="36" s="1"/>
  <c r="AN815" i="36" s="1"/>
  <c r="AN816" i="36" s="1"/>
  <c r="AN817" i="36" s="1"/>
  <c r="AN818" i="36" s="1"/>
  <c r="AN819" i="36" s="1"/>
  <c r="AN820" i="36" s="1"/>
  <c r="AN821" i="36" s="1"/>
  <c r="AN822" i="36" s="1"/>
  <c r="AN823" i="36" s="1"/>
  <c r="AN824" i="36" s="1"/>
  <c r="AN825" i="36" s="1"/>
  <c r="AN826" i="36" s="1"/>
  <c r="AN827" i="36" s="1"/>
  <c r="AN828" i="36" s="1"/>
  <c r="AN829" i="36" s="1"/>
  <c r="AN830" i="36" s="1"/>
  <c r="AN831" i="36" s="1"/>
  <c r="AN832" i="36" s="1"/>
  <c r="AN833" i="36" s="1"/>
  <c r="AN834" i="36" s="1"/>
  <c r="AN835" i="36" s="1"/>
  <c r="AN836" i="36" s="1"/>
  <c r="AN837" i="36" s="1"/>
  <c r="AN838" i="36" s="1"/>
  <c r="AN839" i="36" s="1"/>
  <c r="AN840" i="36" s="1"/>
  <c r="AN841" i="36" s="1"/>
  <c r="AN842" i="36" s="1"/>
  <c r="AN843" i="36" s="1"/>
  <c r="AN844" i="36" s="1"/>
  <c r="AN845" i="36" s="1"/>
  <c r="AN846" i="36" s="1"/>
  <c r="AN847" i="36" s="1"/>
  <c r="AN848" i="36" s="1"/>
  <c r="AN849" i="36" s="1"/>
  <c r="AN850" i="36" s="1"/>
  <c r="AN851" i="36" s="1"/>
  <c r="AN852" i="36" s="1"/>
  <c r="AN853" i="36" s="1"/>
  <c r="AN854" i="36" s="1"/>
  <c r="AN855" i="36" s="1"/>
  <c r="AN856" i="36" s="1"/>
  <c r="AN857" i="36" s="1"/>
  <c r="AN858" i="36" s="1"/>
  <c r="AN859" i="36" s="1"/>
  <c r="AN860" i="36" s="1"/>
  <c r="AN861" i="36" s="1"/>
  <c r="AN862" i="36" s="1"/>
  <c r="AN863" i="36" s="1"/>
  <c r="AN864" i="36" s="1"/>
  <c r="AN865" i="36" s="1"/>
  <c r="AN866" i="36" s="1"/>
  <c r="AN867" i="36" s="1"/>
  <c r="AN868" i="36" s="1"/>
  <c r="AN869" i="36" s="1"/>
  <c r="AN870" i="36" s="1"/>
  <c r="AN871" i="36" s="1"/>
  <c r="AN872" i="36" s="1"/>
  <c r="AN873" i="36" s="1"/>
  <c r="AN874" i="36" s="1"/>
  <c r="AN875" i="36" s="1"/>
  <c r="AN876" i="36" s="1"/>
  <c r="AN877" i="36" s="1"/>
  <c r="AN878" i="36" s="1"/>
  <c r="AN879" i="36" s="1"/>
  <c r="AN880" i="36" s="1"/>
  <c r="AN881" i="36" s="1"/>
  <c r="AN882" i="36" s="1"/>
  <c r="AN883" i="36" s="1"/>
  <c r="AN884" i="36" s="1"/>
  <c r="AN885" i="36" s="1"/>
  <c r="AN886" i="36" s="1"/>
  <c r="AN887" i="36" s="1"/>
  <c r="AN888" i="36" s="1"/>
  <c r="AN889" i="36" s="1"/>
  <c r="AN890" i="36" s="1"/>
  <c r="AN891" i="36" s="1"/>
  <c r="AN892" i="36" s="1"/>
  <c r="AN893" i="36" s="1"/>
  <c r="AN894" i="36" s="1"/>
  <c r="AN895" i="36" s="1"/>
  <c r="AN896" i="36" s="1"/>
  <c r="AN897" i="36" s="1"/>
  <c r="AN898" i="36" s="1"/>
  <c r="AN899" i="36" s="1"/>
  <c r="AN900" i="36" s="1"/>
  <c r="AN901" i="36" s="1"/>
  <c r="AN902" i="36" s="1"/>
  <c r="AN903" i="36" s="1"/>
  <c r="AN904" i="36" s="1"/>
  <c r="AN905" i="36" s="1"/>
  <c r="AN906" i="36" s="1"/>
  <c r="AN907" i="36" s="1"/>
  <c r="AN908" i="36" s="1"/>
  <c r="AN909" i="36" s="1"/>
  <c r="AN910" i="36" s="1"/>
  <c r="AN911" i="36" s="1"/>
  <c r="AN912" i="36" s="1"/>
  <c r="AN913" i="36" s="1"/>
  <c r="AN914" i="36" s="1"/>
  <c r="AN915" i="36" s="1"/>
  <c r="AN916" i="36" s="1"/>
  <c r="AN917" i="36" s="1"/>
  <c r="AN918" i="36" s="1"/>
  <c r="AN919" i="36" s="1"/>
  <c r="AN920" i="36" s="1"/>
  <c r="AN921" i="36" s="1"/>
  <c r="AN922" i="36" s="1"/>
  <c r="AN923" i="36" s="1"/>
  <c r="AN924" i="36" s="1"/>
  <c r="AN925" i="36" s="1"/>
  <c r="AN926" i="36" s="1"/>
  <c r="AN927" i="36" s="1"/>
  <c r="AN928" i="36" s="1"/>
  <c r="AN929" i="36" s="1"/>
  <c r="AN930" i="36" s="1"/>
  <c r="AN931" i="36" s="1"/>
  <c r="AN932" i="36" s="1"/>
  <c r="AN933" i="36" s="1"/>
  <c r="AN934" i="36" s="1"/>
  <c r="AN935" i="36" s="1"/>
  <c r="AN936" i="36" s="1"/>
  <c r="AN937" i="36" s="1"/>
  <c r="AN938" i="36" s="1"/>
  <c r="AN939" i="36" s="1"/>
  <c r="AN940" i="36" s="1"/>
  <c r="AN941" i="36" s="1"/>
  <c r="AN942" i="36" s="1"/>
  <c r="AN943" i="36" s="1"/>
  <c r="AN944" i="36" s="1"/>
  <c r="AN945" i="36" s="1"/>
  <c r="AN946" i="36" s="1"/>
  <c r="AN947" i="36" s="1"/>
  <c r="AN948" i="36" s="1"/>
  <c r="AN949" i="36" s="1"/>
  <c r="AN950" i="36" s="1"/>
  <c r="AN951" i="36" s="1"/>
  <c r="AN952" i="36" s="1"/>
  <c r="AN953" i="36" s="1"/>
  <c r="AN954" i="36" s="1"/>
  <c r="AN955" i="36" s="1"/>
  <c r="AN956" i="36" s="1"/>
  <c r="AN957" i="36" s="1"/>
  <c r="AN958" i="36" s="1"/>
  <c r="AN959" i="36" s="1"/>
  <c r="AN960" i="36" s="1"/>
  <c r="AN961" i="36" s="1"/>
  <c r="AN962" i="36" s="1"/>
  <c r="AN963" i="36" s="1"/>
  <c r="AN964" i="36" s="1"/>
  <c r="AN965" i="36" s="1"/>
  <c r="AN966" i="36" s="1"/>
  <c r="AN967" i="36" s="1"/>
  <c r="AN968" i="36" s="1"/>
  <c r="AN969" i="36" s="1"/>
  <c r="AN970" i="36" s="1"/>
  <c r="AN971" i="36" s="1"/>
  <c r="AN972" i="36" s="1"/>
  <c r="AN973" i="36" s="1"/>
  <c r="AN974" i="36" s="1"/>
  <c r="AN975" i="36" s="1"/>
  <c r="AN976" i="36" s="1"/>
  <c r="AN977" i="36" s="1"/>
  <c r="AN978" i="36" s="1"/>
  <c r="AN979" i="36" s="1"/>
  <c r="AN980" i="36" s="1"/>
  <c r="AN981" i="36" s="1"/>
  <c r="AN982" i="36" s="1"/>
  <c r="AN983" i="36" s="1"/>
  <c r="AN984" i="36" s="1"/>
  <c r="AN985" i="36" s="1"/>
  <c r="AN986" i="36" s="1"/>
  <c r="AN987" i="36" s="1"/>
  <c r="AN988" i="36" s="1"/>
  <c r="AN989" i="36" s="1"/>
  <c r="AN990" i="36" s="1"/>
  <c r="AN991" i="36" s="1"/>
  <c r="AN992" i="36" s="1"/>
  <c r="AN993" i="36" s="1"/>
  <c r="AN994" i="36" s="1"/>
  <c r="AN995" i="36" s="1"/>
  <c r="AN996" i="36" s="1"/>
  <c r="AN997" i="36" s="1"/>
  <c r="AN998" i="36" s="1"/>
  <c r="AN999" i="36" s="1"/>
  <c r="AN1000" i="36" s="1"/>
  <c r="AN1001" i="36" s="1"/>
  <c r="AN1002" i="36" s="1"/>
  <c r="AN1003" i="36" s="1"/>
  <c r="AN1004" i="36" s="1"/>
  <c r="AN1005" i="36" s="1"/>
  <c r="AN1006" i="36" s="1"/>
  <c r="AN1007" i="36" s="1"/>
  <c r="AN1008" i="36" s="1"/>
  <c r="AN1009" i="36" s="1"/>
  <c r="AN1010" i="36" s="1"/>
  <c r="AN1011" i="36" s="1"/>
  <c r="AN1012" i="36" s="1"/>
  <c r="AN1013" i="36" s="1"/>
  <c r="AN1014" i="36" s="1"/>
  <c r="AN1015" i="36" s="1"/>
  <c r="AN1016" i="36" s="1"/>
  <c r="AN1017" i="36" s="1"/>
  <c r="AN1018" i="36" s="1"/>
  <c r="AN1019" i="36" s="1"/>
  <c r="AN1020" i="36" s="1"/>
  <c r="AN1021" i="36" s="1"/>
  <c r="AN1022" i="36" s="1"/>
  <c r="AN1023" i="36" s="1"/>
  <c r="AN1024" i="36" s="1"/>
  <c r="AN1025" i="36" s="1"/>
  <c r="AN1026" i="36" s="1"/>
  <c r="AN1027" i="36" s="1"/>
  <c r="AN1028" i="36" s="1"/>
  <c r="AN1029" i="36" s="1"/>
  <c r="AN1030" i="36" s="1"/>
  <c r="AN1031" i="36" s="1"/>
  <c r="AN1032" i="36" s="1"/>
  <c r="AN1033" i="36" s="1"/>
  <c r="AN1034" i="36" s="1"/>
  <c r="AN1035" i="36" s="1"/>
  <c r="AN1036" i="36" s="1"/>
  <c r="AN1037" i="36" s="1"/>
  <c r="AN1038" i="36" s="1"/>
  <c r="AN1039" i="36" s="1"/>
  <c r="AN1040" i="36" s="1"/>
  <c r="AN1041" i="36" s="1"/>
  <c r="AN1042" i="36" s="1"/>
  <c r="AN1043" i="36" s="1"/>
  <c r="AN1044" i="36" s="1"/>
  <c r="AN1045" i="36" s="1"/>
  <c r="AN1046" i="36" s="1"/>
  <c r="AN1047" i="36" s="1"/>
  <c r="AN1048" i="36" s="1"/>
  <c r="AN1049" i="36" s="1"/>
  <c r="AN1050" i="36" s="1"/>
  <c r="AN1051" i="36" s="1"/>
  <c r="AN1052" i="36" s="1"/>
  <c r="AN1053" i="36" s="1"/>
  <c r="AN1054" i="36" s="1"/>
  <c r="AN1055" i="36" s="1"/>
  <c r="AN1056" i="36" s="1"/>
  <c r="AN1057" i="36" s="1"/>
  <c r="AN1058" i="36" s="1"/>
  <c r="AN1059" i="36" s="1"/>
  <c r="AN1060" i="36" s="1"/>
  <c r="AN1061" i="36" s="1"/>
  <c r="AN1062" i="36" s="1"/>
  <c r="AN1063" i="36" s="1"/>
  <c r="AN1064" i="36" s="1"/>
  <c r="AN1065" i="36" s="1"/>
  <c r="AN1066" i="36" s="1"/>
  <c r="AN1067" i="36" s="1"/>
  <c r="AN1068" i="36" s="1"/>
  <c r="AN1069" i="36" s="1"/>
  <c r="AN1070" i="36" s="1"/>
  <c r="AN1071" i="36" s="1"/>
  <c r="AN1072" i="36" s="1"/>
  <c r="AN1073" i="36" s="1"/>
  <c r="AN1074" i="36" s="1"/>
  <c r="AN1075" i="36" s="1"/>
  <c r="AN1076" i="36" s="1"/>
  <c r="AN1077" i="36" s="1"/>
  <c r="AN1078" i="36" s="1"/>
  <c r="AN1079" i="36" s="1"/>
  <c r="AN1080" i="36" s="1"/>
  <c r="AN1081" i="36" s="1"/>
  <c r="AN1082" i="36" s="1"/>
  <c r="AN1083" i="36" s="1"/>
  <c r="AN1084" i="36" s="1"/>
  <c r="AN1085" i="36" s="1"/>
  <c r="AN1086" i="36" s="1"/>
  <c r="AN1087" i="36" s="1"/>
  <c r="AN1088" i="36" s="1"/>
  <c r="AN1089" i="36" s="1"/>
  <c r="AN1090" i="36" s="1"/>
  <c r="AN1091" i="36" s="1"/>
  <c r="AN1092" i="36" s="1"/>
  <c r="AN1093" i="36" s="1"/>
  <c r="AN1094" i="36" s="1"/>
  <c r="AN1095" i="36" s="1"/>
  <c r="AN1096" i="36" s="1"/>
  <c r="AN1097" i="36" s="1"/>
  <c r="AN1098" i="36" s="1"/>
  <c r="AN1099" i="36" s="1"/>
  <c r="AN1100" i="36" s="1"/>
  <c r="AN1101" i="36" s="1"/>
  <c r="AN1102" i="36" s="1"/>
  <c r="AN1103" i="36" s="1"/>
  <c r="AN1104" i="36" s="1"/>
  <c r="AN1105" i="36" s="1"/>
  <c r="AN1106" i="36" s="1"/>
  <c r="AN1107" i="36" s="1"/>
  <c r="AN1108" i="36" s="1"/>
  <c r="AN1109" i="36" s="1"/>
  <c r="AN1110" i="36" s="1"/>
  <c r="AN1111" i="36" s="1"/>
  <c r="AN1112" i="36" s="1"/>
  <c r="AN1113" i="36" s="1"/>
  <c r="AN1114" i="36" s="1"/>
  <c r="AN1115" i="36" s="1"/>
  <c r="AN1116" i="36" s="1"/>
  <c r="AN1117" i="36" s="1"/>
  <c r="AN1118" i="36" s="1"/>
  <c r="AN1119" i="36" s="1"/>
  <c r="AN1120" i="36" s="1"/>
  <c r="AN1121" i="36" s="1"/>
  <c r="AN1122" i="36" s="1"/>
  <c r="AN1123" i="36" s="1"/>
  <c r="AN1124" i="36" s="1"/>
  <c r="AN1125" i="36" s="1"/>
  <c r="AN1126" i="36" s="1"/>
  <c r="AN1127" i="36" s="1"/>
  <c r="AN1128" i="36" s="1"/>
  <c r="AN1129" i="36" s="1"/>
  <c r="AN1130" i="36" s="1"/>
  <c r="AN1131" i="36" s="1"/>
  <c r="AN1132" i="36" s="1"/>
  <c r="AN1133" i="36" s="1"/>
  <c r="AN1134" i="36" s="1"/>
  <c r="AN1135" i="36" s="1"/>
  <c r="AN1136" i="36" s="1"/>
  <c r="AN1137" i="36" s="1"/>
  <c r="AN1138" i="36" s="1"/>
  <c r="AN1139" i="36" s="1"/>
  <c r="AN1140" i="36" s="1"/>
  <c r="AN1141" i="36" s="1"/>
  <c r="AN1142" i="36" s="1"/>
  <c r="AN1143" i="36" s="1"/>
  <c r="AN1144" i="36" s="1"/>
  <c r="AN1145" i="36" s="1"/>
  <c r="AN1146" i="36" s="1"/>
  <c r="AN1147" i="36" s="1"/>
  <c r="AN1148" i="36" s="1"/>
  <c r="AN1149" i="36" s="1"/>
  <c r="AN1150" i="36" s="1"/>
  <c r="AN1151" i="36" s="1"/>
  <c r="AN1152" i="36" s="1"/>
  <c r="AN1153" i="36" s="1"/>
  <c r="AN1154" i="36" s="1"/>
  <c r="AN1155" i="36" s="1"/>
  <c r="AN1156" i="36" s="1"/>
  <c r="AN1157" i="36" s="1"/>
  <c r="AN1158" i="36" s="1"/>
  <c r="AN1159" i="36" s="1"/>
  <c r="AN1160" i="36" s="1"/>
  <c r="AN1161" i="36" s="1"/>
  <c r="AN1162" i="36" s="1"/>
  <c r="AN1163" i="36" s="1"/>
  <c r="AN1164" i="36" s="1"/>
  <c r="AN1165" i="36" s="1"/>
  <c r="AN1166" i="36" s="1"/>
  <c r="AN1167" i="36" s="1"/>
  <c r="AN1168" i="36" s="1"/>
  <c r="AN1169" i="36" s="1"/>
  <c r="AN1170" i="36" s="1"/>
  <c r="AN1171" i="36" s="1"/>
  <c r="AN1172" i="36" s="1"/>
  <c r="AN1173" i="36" s="1"/>
  <c r="AN1174" i="36" s="1"/>
  <c r="AN1175" i="36" s="1"/>
  <c r="AN1176" i="36" s="1"/>
  <c r="AN1177" i="36" s="1"/>
  <c r="AN1178" i="36" s="1"/>
  <c r="AN1179" i="36" s="1"/>
  <c r="AN1180" i="36" s="1"/>
  <c r="AN1181" i="36" s="1"/>
  <c r="AN1182" i="36" s="1"/>
  <c r="AN1183" i="36" s="1"/>
  <c r="AN1184" i="36" s="1"/>
  <c r="AN1185" i="36" s="1"/>
  <c r="AN1186" i="36" s="1"/>
  <c r="AN1187" i="36" s="1"/>
  <c r="AN1188" i="36" s="1"/>
  <c r="AN1189" i="36" s="1"/>
  <c r="AN1190" i="36" s="1"/>
  <c r="AN1191" i="36" s="1"/>
  <c r="AN1192" i="36" s="1"/>
  <c r="AN1193" i="36" s="1"/>
  <c r="AN1194" i="36" s="1"/>
  <c r="AN1195" i="36" s="1"/>
  <c r="AN1196" i="36" s="1"/>
  <c r="AN1197" i="36" s="1"/>
  <c r="AN1198" i="36" s="1"/>
  <c r="AN1199" i="36" s="1"/>
  <c r="AN1200" i="36" s="1"/>
  <c r="AN1201" i="36" s="1"/>
  <c r="AN1202" i="36" s="1"/>
  <c r="AN1203" i="36" s="1"/>
  <c r="AN1204" i="36" s="1"/>
  <c r="AN1205" i="36" s="1"/>
  <c r="AN1206" i="36" s="1"/>
  <c r="AN1207" i="36" s="1"/>
  <c r="AN1208" i="36" s="1"/>
  <c r="AN1209" i="36" s="1"/>
  <c r="AN1210" i="36" s="1"/>
  <c r="AN1211" i="36" s="1"/>
  <c r="AN1212" i="36" s="1"/>
  <c r="AN1213" i="36" s="1"/>
  <c r="AN1214" i="36" s="1"/>
  <c r="AN1215" i="36" s="1"/>
  <c r="AN1216" i="36" s="1"/>
  <c r="AN1217" i="36" s="1"/>
  <c r="AN1218" i="36" s="1"/>
  <c r="AN1219" i="36" s="1"/>
  <c r="AN1220" i="36" s="1"/>
  <c r="AN1221" i="36" s="1"/>
  <c r="AN1222" i="36" s="1"/>
  <c r="AN1223" i="36" s="1"/>
  <c r="AN1224" i="36" s="1"/>
  <c r="AN1225" i="36" s="1"/>
  <c r="AN1226" i="36" s="1"/>
  <c r="AN1227" i="36" s="1"/>
  <c r="AN1228" i="36" s="1"/>
  <c r="AN1229" i="36" s="1"/>
  <c r="AN1230" i="36" s="1"/>
  <c r="AN1231" i="36" s="1"/>
  <c r="AN1232" i="36" s="1"/>
  <c r="AN1233" i="36" s="1"/>
  <c r="AN1234" i="36" s="1"/>
  <c r="AN1235" i="36" s="1"/>
  <c r="AN1236" i="36" s="1"/>
  <c r="AN1237" i="36" s="1"/>
  <c r="AN1238" i="36" s="1"/>
  <c r="AN1239" i="36" s="1"/>
  <c r="AN1240" i="36" s="1"/>
  <c r="AN1241" i="36" s="1"/>
  <c r="AN1242" i="36" s="1"/>
  <c r="AN1243" i="36" s="1"/>
  <c r="AN1244" i="36" s="1"/>
  <c r="AN1245" i="36" s="1"/>
  <c r="AN1246" i="36" s="1"/>
  <c r="AN1247" i="36" s="1"/>
  <c r="AN1248" i="36" s="1"/>
  <c r="AN1249" i="36" s="1"/>
  <c r="AN1250" i="36" s="1"/>
  <c r="AN1251" i="36" s="1"/>
  <c r="AN1252" i="36" s="1"/>
  <c r="AN1253" i="36" s="1"/>
  <c r="AN1254" i="36" s="1"/>
  <c r="AN1255" i="36" s="1"/>
  <c r="AN1256" i="36" s="1"/>
  <c r="AN1257" i="36" s="1"/>
  <c r="AN1258" i="36" s="1"/>
  <c r="AN1259" i="36" s="1"/>
  <c r="AN1260" i="36" s="1"/>
  <c r="AN1261" i="36" s="1"/>
  <c r="AN1262" i="36" s="1"/>
  <c r="AN1263" i="36" s="1"/>
  <c r="AN1264" i="36" s="1"/>
  <c r="AN1265" i="36" s="1"/>
  <c r="AN1266" i="36" s="1"/>
  <c r="AN1267" i="36" s="1"/>
  <c r="AN1268" i="36" s="1"/>
  <c r="AN1269" i="36" s="1"/>
  <c r="AN1270" i="36" s="1"/>
  <c r="AN1271" i="36" s="1"/>
  <c r="AN1272" i="36" s="1"/>
  <c r="AN1273" i="36" s="1"/>
  <c r="AN1274" i="36" s="1"/>
  <c r="AN1275" i="36" s="1"/>
  <c r="AN1276" i="36" s="1"/>
  <c r="AN1277" i="36" s="1"/>
  <c r="AN1278" i="36" s="1"/>
  <c r="AN1279" i="36" s="1"/>
  <c r="AN1280" i="36" s="1"/>
  <c r="AN1281" i="36" s="1"/>
  <c r="AN1282" i="36" s="1"/>
  <c r="AN1283" i="36" s="1"/>
  <c r="AN1284" i="36" s="1"/>
  <c r="AN1285" i="36" s="1"/>
  <c r="AN1286" i="36" s="1"/>
  <c r="AN1287" i="36" s="1"/>
  <c r="AN1288" i="36" s="1"/>
  <c r="AN1289" i="36" s="1"/>
  <c r="AN1290" i="36" s="1"/>
  <c r="AN1291" i="36" s="1"/>
  <c r="AN1292" i="36" s="1"/>
  <c r="AN1293" i="36" s="1"/>
  <c r="AN1294" i="36" s="1"/>
  <c r="AN1295" i="36" s="1"/>
  <c r="AN1296" i="36" s="1"/>
  <c r="AN1297" i="36" s="1"/>
  <c r="AN1298" i="36" s="1"/>
  <c r="AN1299" i="36" s="1"/>
  <c r="AN1300" i="36" s="1"/>
  <c r="AN1301" i="36" s="1"/>
  <c r="AN1302" i="36" s="1"/>
  <c r="AN1303" i="36" s="1"/>
  <c r="AN1304" i="36" s="1"/>
  <c r="AN1305" i="36" s="1"/>
  <c r="AN1306" i="36" s="1"/>
  <c r="AN1307" i="36" s="1"/>
  <c r="AN1308" i="36" s="1"/>
  <c r="AN1309" i="36" s="1"/>
  <c r="AN1310" i="36" s="1"/>
  <c r="AN1311" i="36" s="1"/>
  <c r="AN1312" i="36" s="1"/>
  <c r="AN1313" i="36" s="1"/>
  <c r="AN1314" i="36" s="1"/>
  <c r="AN1315" i="36" s="1"/>
  <c r="AN1316" i="36" s="1"/>
  <c r="AN1317" i="36" s="1"/>
  <c r="AN1318" i="36" s="1"/>
  <c r="AN1319" i="36" s="1"/>
  <c r="AN1320" i="36" s="1"/>
  <c r="AN1321" i="36" s="1"/>
  <c r="AN1322" i="36" s="1"/>
  <c r="AN1323" i="36" s="1"/>
  <c r="AN1324" i="36" s="1"/>
  <c r="AN1325" i="36" s="1"/>
  <c r="AN1326" i="36" s="1"/>
  <c r="AN1327" i="36" s="1"/>
  <c r="AN1328" i="36" s="1"/>
  <c r="AN1329" i="36" s="1"/>
  <c r="AN1330" i="36" s="1"/>
  <c r="AN1331" i="36" s="1"/>
  <c r="AN1332" i="36" s="1"/>
  <c r="AN1333" i="36" s="1"/>
  <c r="AN1334" i="36" s="1"/>
  <c r="AN1335" i="36" s="1"/>
  <c r="AN1336" i="36" s="1"/>
  <c r="AN1337" i="36" s="1"/>
  <c r="AN1338" i="36" s="1"/>
  <c r="AN1339" i="36" s="1"/>
  <c r="AN1340" i="36" s="1"/>
  <c r="AN1341" i="36" s="1"/>
  <c r="AN1342" i="36" s="1"/>
  <c r="AN1343" i="36" s="1"/>
  <c r="AN1344" i="36" s="1"/>
  <c r="AN1345" i="36" s="1"/>
  <c r="AN1346" i="36" s="1"/>
  <c r="AN1347" i="36" s="1"/>
  <c r="AN1348" i="36" s="1"/>
  <c r="AN1349" i="36" s="1"/>
  <c r="AN1350" i="36" s="1"/>
  <c r="AN1351" i="36" s="1"/>
  <c r="AN1352" i="36" s="1"/>
  <c r="AN1353" i="36" s="1"/>
  <c r="AN1354" i="36" s="1"/>
  <c r="AN1355" i="36" s="1"/>
  <c r="AN1356" i="36" s="1"/>
  <c r="AN1357" i="36" s="1"/>
  <c r="AN1358" i="36" s="1"/>
  <c r="AN1359" i="36" s="1"/>
  <c r="AN1360" i="36" s="1"/>
  <c r="AN1361" i="36" s="1"/>
  <c r="AN1362" i="36" s="1"/>
  <c r="AN1363" i="36" s="1"/>
  <c r="AN1364" i="36" s="1"/>
  <c r="AN1365" i="36" s="1"/>
  <c r="AN1366" i="36" s="1"/>
  <c r="AN1367" i="36" s="1"/>
  <c r="AN1368" i="36" s="1"/>
  <c r="AN1369" i="36" s="1"/>
  <c r="AN1370" i="36" s="1"/>
  <c r="AN1371" i="36" s="1"/>
  <c r="AN1372" i="36" s="1"/>
  <c r="AN1373" i="36" s="1"/>
  <c r="AN1374" i="36" s="1"/>
  <c r="AN1375" i="36" s="1"/>
  <c r="AN1376" i="36" s="1"/>
  <c r="AN1377" i="36" s="1"/>
  <c r="AN1378" i="36" s="1"/>
  <c r="AN1379" i="36" s="1"/>
  <c r="AN1380" i="36" s="1"/>
  <c r="AN1381" i="36" s="1"/>
  <c r="AN1382" i="36" s="1"/>
  <c r="AN1383" i="36" s="1"/>
  <c r="AN1384" i="36" s="1"/>
  <c r="AN1385" i="36" s="1"/>
  <c r="AN1386" i="36" s="1"/>
  <c r="AN1387" i="36" s="1"/>
  <c r="AN1388" i="36" s="1"/>
  <c r="AN1389" i="36" s="1"/>
  <c r="AN1390" i="36" s="1"/>
  <c r="AN1391" i="36" s="1"/>
  <c r="AN1392" i="36" s="1"/>
  <c r="AN1393" i="36" s="1"/>
  <c r="AN1394" i="36" s="1"/>
  <c r="AN1395" i="36" s="1"/>
  <c r="AN1396" i="36" s="1"/>
  <c r="AN1397" i="36" s="1"/>
  <c r="AN1398" i="36" s="1"/>
  <c r="AN1399" i="36" s="1"/>
  <c r="AN1400" i="36" s="1"/>
  <c r="AN1401" i="36" s="1"/>
  <c r="AN1402" i="36" s="1"/>
  <c r="AN1403" i="36" s="1"/>
  <c r="AN1404" i="36" s="1"/>
  <c r="AN1405" i="36" s="1"/>
  <c r="AN1406" i="36" s="1"/>
  <c r="AN1407" i="36" s="1"/>
  <c r="AN1408" i="36" s="1"/>
  <c r="AN1409" i="36" s="1"/>
  <c r="AN1410" i="36" s="1"/>
  <c r="AN1411" i="36" s="1"/>
  <c r="AN1412" i="36" s="1"/>
  <c r="AN1413" i="36" s="1"/>
  <c r="AN1414" i="36" s="1"/>
  <c r="AN1415" i="36" s="1"/>
  <c r="AN1416" i="36" s="1"/>
  <c r="AN1417" i="36" s="1"/>
  <c r="AN1418" i="36" s="1"/>
  <c r="AN1419" i="36" s="1"/>
  <c r="AN1420" i="36" s="1"/>
  <c r="AN1421" i="36" s="1"/>
  <c r="AN1422" i="36" s="1"/>
  <c r="AN1423" i="36" s="1"/>
  <c r="AN1424" i="36" s="1"/>
  <c r="AN1425" i="36" s="1"/>
  <c r="AN1426" i="36" s="1"/>
  <c r="AN1427" i="36" s="1"/>
  <c r="AN1428" i="36" s="1"/>
  <c r="AN1429" i="36" s="1"/>
  <c r="AN1430" i="36" s="1"/>
  <c r="AN1431" i="36" s="1"/>
  <c r="AN1432" i="36" s="1"/>
  <c r="AN1433" i="36" s="1"/>
  <c r="AN1434" i="36" s="1"/>
  <c r="AN1435" i="36" s="1"/>
  <c r="AN1436" i="36" s="1"/>
  <c r="AN1437" i="36" s="1"/>
  <c r="AN1438" i="36" s="1"/>
  <c r="AN1439" i="36" s="1"/>
  <c r="AN1440" i="36" s="1"/>
  <c r="AN1441" i="36" s="1"/>
  <c r="AN1442" i="36" s="1"/>
  <c r="AN1443" i="36" s="1"/>
  <c r="AN1444" i="36" s="1"/>
  <c r="AN1445" i="36" s="1"/>
  <c r="AN1446" i="36" s="1"/>
  <c r="AN1447" i="36" s="1"/>
  <c r="AN1448" i="36" s="1"/>
  <c r="AN1449" i="36" s="1"/>
  <c r="AN1450" i="36" s="1"/>
  <c r="AN1451" i="36" s="1"/>
  <c r="AN1452" i="36" s="1"/>
  <c r="AN1453" i="36" s="1"/>
  <c r="AN1454" i="36" s="1"/>
  <c r="AN1455" i="36" s="1"/>
  <c r="AN1456" i="36" s="1"/>
  <c r="AN1457" i="36" s="1"/>
  <c r="AN1458" i="36" s="1"/>
  <c r="AN1459" i="36" s="1"/>
  <c r="AN1460" i="36" s="1"/>
  <c r="AN1461" i="36" s="1"/>
  <c r="AN1462" i="36" s="1"/>
  <c r="AN1463" i="36" s="1"/>
  <c r="AN1464" i="36" s="1"/>
  <c r="AN1465" i="36" s="1"/>
  <c r="AN1466" i="36" s="1"/>
  <c r="AN1467" i="36" s="1"/>
  <c r="AN1468" i="36" s="1"/>
  <c r="AN1469" i="36" s="1"/>
  <c r="AN1470" i="36" s="1"/>
  <c r="AN1471" i="36" s="1"/>
  <c r="AN1472" i="36" s="1"/>
  <c r="AN1473" i="36" s="1"/>
  <c r="AN1474" i="36" s="1"/>
  <c r="AN1475" i="36" s="1"/>
  <c r="AN1476" i="36" s="1"/>
  <c r="AN1477" i="36" s="1"/>
  <c r="AN1478" i="36" s="1"/>
  <c r="AN1479" i="36" s="1"/>
  <c r="AN1480" i="36" s="1"/>
  <c r="AN1481" i="36" s="1"/>
  <c r="AN1482" i="36" s="1"/>
  <c r="AN1483" i="36" s="1"/>
  <c r="AN1484" i="36" s="1"/>
  <c r="AN1485" i="36" s="1"/>
  <c r="AN1486" i="36" s="1"/>
  <c r="AN1487" i="36" s="1"/>
  <c r="AN1488" i="36" s="1"/>
  <c r="AN1489" i="36" s="1"/>
  <c r="AN1490" i="36" s="1"/>
  <c r="AN1491" i="36" s="1"/>
  <c r="AN1492" i="36" s="1"/>
  <c r="AN1493" i="36" s="1"/>
  <c r="AN1494" i="36" s="1"/>
  <c r="AN1495" i="36" s="1"/>
  <c r="AN1496" i="36" s="1"/>
  <c r="AN1497" i="36" s="1"/>
  <c r="AN1498" i="36" s="1"/>
  <c r="AN1499" i="36" s="1"/>
  <c r="AN1500" i="36" s="1"/>
  <c r="AN1501" i="36" s="1"/>
  <c r="AN1502" i="36" s="1"/>
  <c r="AN1503" i="36" s="1"/>
  <c r="AN1504" i="36" s="1"/>
  <c r="AN1505" i="36" s="1"/>
  <c r="AN1506" i="36" s="1"/>
  <c r="AN1507" i="36" s="1"/>
  <c r="AN1508" i="36" s="1"/>
  <c r="AN1509" i="36" s="1"/>
  <c r="AN1510" i="36" s="1"/>
  <c r="AN1511" i="36" s="1"/>
  <c r="AN1512" i="36" s="1"/>
  <c r="AN1513" i="36" s="1"/>
  <c r="AN1514" i="36" s="1"/>
  <c r="AN1515" i="36" s="1"/>
  <c r="AN1516" i="36" s="1"/>
  <c r="AN1517" i="36" s="1"/>
  <c r="AN1518" i="36" s="1"/>
  <c r="AN1519" i="36" s="1"/>
  <c r="AN1520" i="36" s="1"/>
  <c r="AN1521" i="36" s="1"/>
  <c r="AN1522" i="36" s="1"/>
  <c r="AN1523" i="36" s="1"/>
  <c r="AN1524" i="36" s="1"/>
  <c r="AN1525" i="36" s="1"/>
  <c r="AN1526" i="36" s="1"/>
  <c r="AN1527" i="36" s="1"/>
  <c r="AN1528" i="36" s="1"/>
  <c r="AN1529" i="36" s="1"/>
  <c r="AN1530" i="36" s="1"/>
  <c r="AN1531" i="36" s="1"/>
  <c r="AN1532" i="36" s="1"/>
  <c r="AN1533" i="36" s="1"/>
  <c r="AN1534" i="36" s="1"/>
  <c r="AN1535" i="36" s="1"/>
  <c r="AN1536" i="36" s="1"/>
  <c r="AN1537" i="36" s="1"/>
  <c r="AN1538" i="36" s="1"/>
  <c r="AN1539" i="36" s="1"/>
  <c r="AN1540" i="36" s="1"/>
  <c r="AN1541" i="36" s="1"/>
  <c r="AN1542" i="36" s="1"/>
  <c r="AN1543" i="36" s="1"/>
  <c r="AN1544" i="36" s="1"/>
  <c r="AN1545" i="36" s="1"/>
  <c r="AN1546" i="36" s="1"/>
  <c r="AN1547" i="36" s="1"/>
  <c r="AN1548" i="36" s="1"/>
  <c r="AN1549" i="36" s="1"/>
  <c r="AN1550" i="36" s="1"/>
  <c r="AN1551" i="36" s="1"/>
  <c r="AN1552" i="36" s="1"/>
  <c r="AN1553" i="36" s="1"/>
  <c r="AN1554" i="36" s="1"/>
  <c r="AN1555" i="36" s="1"/>
  <c r="AN1556" i="36" s="1"/>
  <c r="AN1557" i="36" s="1"/>
  <c r="AN1558" i="36" s="1"/>
  <c r="AN1559" i="36" s="1"/>
  <c r="AN1560" i="36" s="1"/>
  <c r="AN1561" i="36" s="1"/>
  <c r="AN1562" i="36" s="1"/>
  <c r="AN1563" i="36" s="1"/>
  <c r="AN1564" i="36" s="1"/>
  <c r="AN1565" i="36" s="1"/>
  <c r="AN1566" i="36" s="1"/>
  <c r="AN1567" i="36" s="1"/>
  <c r="AN1568" i="36" s="1"/>
  <c r="AN1569" i="36" s="1"/>
  <c r="AN1570" i="36" s="1"/>
  <c r="AN1571" i="36" s="1"/>
  <c r="AN1572" i="36" s="1"/>
  <c r="AN1573" i="36" s="1"/>
  <c r="AN1574" i="36" s="1"/>
  <c r="AN1575" i="36" s="1"/>
  <c r="AN1576" i="36" s="1"/>
  <c r="AN1577" i="36" s="1"/>
  <c r="AN1578" i="36" s="1"/>
  <c r="AN1579" i="36" s="1"/>
  <c r="AN1580" i="36" s="1"/>
  <c r="AN1581" i="36" s="1"/>
  <c r="AN1582" i="36" s="1"/>
  <c r="AN1583" i="36" s="1"/>
  <c r="AN1584" i="36" s="1"/>
  <c r="AN1585" i="36" s="1"/>
  <c r="AN1586" i="36" s="1"/>
  <c r="AN1587" i="36" s="1"/>
  <c r="AN1588" i="36" s="1"/>
  <c r="AN1589" i="36" s="1"/>
  <c r="AN1590" i="36" s="1"/>
  <c r="AN1591" i="36" s="1"/>
  <c r="AN1592" i="36" s="1"/>
  <c r="AN1593" i="36" s="1"/>
  <c r="AN1594" i="36" s="1"/>
  <c r="AN1595" i="36" s="1"/>
  <c r="AN1596" i="36" s="1"/>
  <c r="AN1597" i="36" s="1"/>
  <c r="AN1598" i="36" s="1"/>
  <c r="AN1599" i="36" s="1"/>
  <c r="AN1600" i="36" s="1"/>
  <c r="AN1601" i="36" s="1"/>
  <c r="AN1602" i="36" s="1"/>
  <c r="AN1603" i="36" s="1"/>
  <c r="AN1604" i="36" s="1"/>
  <c r="AN1605" i="36" s="1"/>
  <c r="AN1606" i="36" s="1"/>
  <c r="AN1607" i="36" s="1"/>
  <c r="AN1608" i="36" s="1"/>
  <c r="AN1609" i="36" s="1"/>
  <c r="AN1610" i="36" s="1"/>
  <c r="AN1611" i="36" s="1"/>
  <c r="AN1612" i="36" s="1"/>
  <c r="AN1613" i="36" s="1"/>
  <c r="AN1614" i="36" s="1"/>
  <c r="AN1615" i="36" s="1"/>
  <c r="AN1616" i="36" s="1"/>
  <c r="AN1617" i="36" s="1"/>
  <c r="AN1618" i="36" s="1"/>
  <c r="AN1619" i="36" s="1"/>
  <c r="AN1620" i="36" s="1"/>
  <c r="AN1621" i="36" s="1"/>
  <c r="AN1622" i="36" s="1"/>
  <c r="AN1623" i="36" s="1"/>
  <c r="AN1624" i="36" s="1"/>
  <c r="AN1625" i="36" s="1"/>
  <c r="AN1626" i="36" s="1"/>
  <c r="AN1627" i="36" s="1"/>
  <c r="AN1628" i="36" s="1"/>
  <c r="AN1629" i="36" s="1"/>
  <c r="AN1630" i="36" s="1"/>
  <c r="AN1631" i="36" s="1"/>
  <c r="AN1632" i="36" s="1"/>
  <c r="AN1633" i="36" s="1"/>
  <c r="AN1634" i="36" s="1"/>
  <c r="AN1635" i="36" s="1"/>
  <c r="AN1636" i="36" s="1"/>
  <c r="AN1637" i="36" s="1"/>
  <c r="AN1638" i="36" s="1"/>
  <c r="AN1639" i="36" s="1"/>
  <c r="AN1640" i="36" s="1"/>
  <c r="AN1641" i="36" s="1"/>
  <c r="AN1642" i="36" s="1"/>
  <c r="AN1643" i="36" s="1"/>
  <c r="AN1644" i="36" s="1"/>
  <c r="AN1645" i="36" s="1"/>
  <c r="AN1646" i="36" s="1"/>
  <c r="AN1647" i="36" s="1"/>
  <c r="AN1648" i="36" s="1"/>
  <c r="AN1649" i="36" s="1"/>
  <c r="AN1650" i="36" s="1"/>
  <c r="AN1651" i="36" s="1"/>
  <c r="AN1652" i="36" s="1"/>
  <c r="AN1653" i="36" s="1"/>
  <c r="AN1654" i="36" s="1"/>
  <c r="AN1655" i="36" s="1"/>
  <c r="AN1656" i="36" s="1"/>
  <c r="AN1657" i="36" s="1"/>
  <c r="AN1658" i="36" s="1"/>
  <c r="AN1659" i="36" s="1"/>
  <c r="AN1660" i="36" s="1"/>
  <c r="AN1661" i="36" s="1"/>
  <c r="AN1662" i="36" s="1"/>
  <c r="AN1663" i="36" s="1"/>
  <c r="AN1664" i="36" s="1"/>
  <c r="AN1665" i="36" s="1"/>
  <c r="AN1666" i="36" s="1"/>
  <c r="AN1667" i="36" s="1"/>
  <c r="AN1668" i="36" s="1"/>
  <c r="AN1669" i="36" s="1"/>
  <c r="AN1670" i="36" s="1"/>
  <c r="AN1671" i="36" s="1"/>
  <c r="AN1672" i="36" s="1"/>
  <c r="AN1673" i="36" s="1"/>
  <c r="AN1674" i="36" s="1"/>
  <c r="AN1675" i="36" s="1"/>
  <c r="AN1676" i="36" s="1"/>
  <c r="AN1677" i="36" s="1"/>
  <c r="AN1678" i="36" s="1"/>
  <c r="AN1679" i="36" s="1"/>
  <c r="AN1680" i="36" s="1"/>
  <c r="AN1681" i="36" s="1"/>
  <c r="AN1682" i="36" s="1"/>
  <c r="AN1683" i="36" s="1"/>
  <c r="AN1684" i="36" s="1"/>
  <c r="AN1685" i="36" s="1"/>
  <c r="AN1686" i="36" s="1"/>
  <c r="AN1687" i="36" s="1"/>
  <c r="AN1688" i="36" s="1"/>
  <c r="AN1689" i="36" s="1"/>
  <c r="AN1690" i="36" s="1"/>
  <c r="AN1691" i="36" s="1"/>
  <c r="AN1692" i="36" s="1"/>
  <c r="AN1693" i="36" s="1"/>
  <c r="AN1694" i="36" s="1"/>
  <c r="AN1695" i="36" s="1"/>
  <c r="AN1696" i="36" s="1"/>
  <c r="AM13" i="36"/>
  <c r="AM14" i="36" s="1"/>
  <c r="AM15" i="36" s="1"/>
  <c r="AM16" i="36" s="1"/>
  <c r="AM17" i="36" s="1"/>
  <c r="AM18" i="36" s="1"/>
  <c r="AM19" i="36" s="1"/>
  <c r="AM20" i="36" s="1"/>
  <c r="AM21" i="36" s="1"/>
  <c r="AM22" i="36" s="1"/>
  <c r="AM23" i="36" s="1"/>
  <c r="AM24" i="36" s="1"/>
  <c r="AM25" i="36" s="1"/>
  <c r="AM26" i="36" s="1"/>
  <c r="AM27" i="36" s="1"/>
  <c r="AM28" i="36" s="1"/>
  <c r="AM29" i="36" s="1"/>
  <c r="AM30" i="36" s="1"/>
  <c r="AM31" i="36" s="1"/>
  <c r="AM32" i="36" s="1"/>
  <c r="AM33" i="36" s="1"/>
  <c r="AM34" i="36" s="1"/>
  <c r="AM35" i="36" s="1"/>
  <c r="AM36" i="36" s="1"/>
  <c r="AM37" i="36" s="1"/>
  <c r="AM38" i="36" s="1"/>
  <c r="AM39" i="36" s="1"/>
  <c r="AM40" i="36" s="1"/>
  <c r="AM41" i="36" s="1"/>
  <c r="AM42" i="36" s="1"/>
  <c r="AM43" i="36" s="1"/>
  <c r="AM44" i="36" s="1"/>
  <c r="AM45" i="36" s="1"/>
  <c r="AM46" i="36" s="1"/>
  <c r="AM47" i="36" s="1"/>
  <c r="AM48" i="36" s="1"/>
  <c r="AM49" i="36" s="1"/>
  <c r="AM50" i="36" s="1"/>
  <c r="AM51" i="36" s="1"/>
  <c r="AM52" i="36" s="1"/>
  <c r="AM53" i="36" s="1"/>
  <c r="AM54" i="36" s="1"/>
  <c r="AM55" i="36" s="1"/>
  <c r="AM56" i="36" s="1"/>
  <c r="AM57" i="36" s="1"/>
  <c r="AM58" i="36" s="1"/>
  <c r="AM59" i="36" s="1"/>
  <c r="AM60" i="36" s="1"/>
  <c r="AM61" i="36" s="1"/>
  <c r="AM62" i="36" s="1"/>
  <c r="AM63" i="36" s="1"/>
  <c r="AM64" i="36" s="1"/>
  <c r="AM65" i="36" s="1"/>
  <c r="AM66" i="36" s="1"/>
  <c r="AM67" i="36" s="1"/>
  <c r="AM68" i="36" s="1"/>
  <c r="AM69" i="36" s="1"/>
  <c r="AM70" i="36" s="1"/>
  <c r="AM71" i="36" s="1"/>
  <c r="AM72" i="36" s="1"/>
  <c r="AM73" i="36" s="1"/>
  <c r="AM74" i="36" s="1"/>
  <c r="AM75" i="36" s="1"/>
  <c r="AM76" i="36" s="1"/>
  <c r="AM77" i="36" s="1"/>
  <c r="AM78" i="36" s="1"/>
  <c r="AM79" i="36" s="1"/>
  <c r="AM80" i="36" s="1"/>
  <c r="AM81" i="36" s="1"/>
  <c r="AM82" i="36" s="1"/>
  <c r="AM83" i="36" s="1"/>
  <c r="AM84" i="36" s="1"/>
  <c r="AM85" i="36" s="1"/>
  <c r="AM86" i="36" s="1"/>
  <c r="AM87" i="36" s="1"/>
  <c r="AM88" i="36" s="1"/>
  <c r="AM89" i="36" s="1"/>
  <c r="AM90" i="36" s="1"/>
  <c r="AM91" i="36" s="1"/>
  <c r="AM92" i="36" s="1"/>
  <c r="AM93" i="36" s="1"/>
  <c r="AM94" i="36" s="1"/>
  <c r="AM95" i="36" s="1"/>
  <c r="AM96" i="36" s="1"/>
  <c r="AM97" i="36" s="1"/>
  <c r="AM98" i="36" s="1"/>
  <c r="AM99" i="36" s="1"/>
  <c r="AM100" i="36" s="1"/>
  <c r="AM101" i="36" s="1"/>
  <c r="AM102" i="36" s="1"/>
  <c r="AM103" i="36" s="1"/>
  <c r="AM104" i="36" s="1"/>
  <c r="AM105" i="36" s="1"/>
  <c r="AM106" i="36" s="1"/>
  <c r="AM107" i="36" s="1"/>
  <c r="AM108" i="36" s="1"/>
  <c r="AM109" i="36" s="1"/>
  <c r="AM110" i="36" s="1"/>
  <c r="AM111" i="36" s="1"/>
  <c r="AM112" i="36" s="1"/>
  <c r="AM113" i="36" s="1"/>
  <c r="AM114" i="36" s="1"/>
  <c r="AM115" i="36" s="1"/>
  <c r="AM116" i="36" s="1"/>
  <c r="AM117" i="36" s="1"/>
  <c r="AM118" i="36" s="1"/>
  <c r="AM119" i="36" s="1"/>
  <c r="AM120" i="36" s="1"/>
  <c r="AM121" i="36" s="1"/>
  <c r="AM122" i="36" s="1"/>
  <c r="AM123" i="36" s="1"/>
  <c r="AM124" i="36" s="1"/>
  <c r="AM125" i="36" s="1"/>
  <c r="AM126" i="36" s="1"/>
  <c r="AM127" i="36" s="1"/>
  <c r="AM128" i="36" s="1"/>
  <c r="AM129" i="36" s="1"/>
  <c r="AM130" i="36" s="1"/>
  <c r="AM131" i="36" s="1"/>
  <c r="AM132" i="36" s="1"/>
  <c r="AM133" i="36" s="1"/>
  <c r="AM134" i="36" s="1"/>
  <c r="AM135" i="36" s="1"/>
  <c r="AM136" i="36" s="1"/>
  <c r="AM137" i="36" s="1"/>
  <c r="AM138" i="36" s="1"/>
  <c r="AM139" i="36" s="1"/>
  <c r="AM140" i="36" s="1"/>
  <c r="AM141" i="36" s="1"/>
  <c r="AM142" i="36" s="1"/>
  <c r="AM143" i="36" s="1"/>
  <c r="AM144" i="36" s="1"/>
  <c r="AM145" i="36" s="1"/>
  <c r="AM146" i="36" s="1"/>
  <c r="AM147" i="36" s="1"/>
  <c r="AM148" i="36" s="1"/>
  <c r="AM149" i="36" s="1"/>
  <c r="AM150" i="36" s="1"/>
  <c r="AM151" i="36" s="1"/>
  <c r="AM152" i="36" s="1"/>
  <c r="AM153" i="36" s="1"/>
  <c r="AM154" i="36" s="1"/>
  <c r="AM155" i="36" s="1"/>
  <c r="AM156" i="36" s="1"/>
  <c r="AM157" i="36" s="1"/>
  <c r="AM158" i="36" s="1"/>
  <c r="AM159" i="36" s="1"/>
  <c r="AM160" i="36" s="1"/>
  <c r="AM161" i="36" s="1"/>
  <c r="AM162" i="36" s="1"/>
  <c r="AM163" i="36" s="1"/>
  <c r="AM164" i="36" s="1"/>
  <c r="AM165" i="36" s="1"/>
  <c r="AM166" i="36" s="1"/>
  <c r="AM167" i="36" s="1"/>
  <c r="AM168" i="36" s="1"/>
  <c r="AM169" i="36" s="1"/>
  <c r="AM170" i="36" s="1"/>
  <c r="AM171" i="36" s="1"/>
  <c r="AM172" i="36" s="1"/>
  <c r="AM173" i="36" s="1"/>
  <c r="AM174" i="36" s="1"/>
  <c r="AM175" i="36" s="1"/>
  <c r="AM176" i="36" s="1"/>
  <c r="AM177" i="36" s="1"/>
  <c r="AM178" i="36" s="1"/>
  <c r="AM179" i="36" s="1"/>
  <c r="AM180" i="36" s="1"/>
  <c r="AM181" i="36" s="1"/>
  <c r="AM182" i="36" s="1"/>
  <c r="AM183" i="36" s="1"/>
  <c r="AM184" i="36" s="1"/>
  <c r="AM185" i="36" s="1"/>
  <c r="AM186" i="36" s="1"/>
  <c r="AM187" i="36" s="1"/>
  <c r="AM188" i="36" s="1"/>
  <c r="AM189" i="36" s="1"/>
  <c r="AM190" i="36" s="1"/>
  <c r="AM191" i="36" s="1"/>
  <c r="AM192" i="36" s="1"/>
  <c r="AM193" i="36" s="1"/>
  <c r="AM194" i="36" s="1"/>
  <c r="AM195" i="36" s="1"/>
  <c r="AM196" i="36" s="1"/>
  <c r="AM197" i="36" s="1"/>
  <c r="AM198" i="36" s="1"/>
  <c r="AM199" i="36" s="1"/>
  <c r="AM200" i="36" s="1"/>
  <c r="AM201" i="36" s="1"/>
  <c r="AM202" i="36" s="1"/>
  <c r="AM203" i="36" s="1"/>
  <c r="AM204" i="36" s="1"/>
  <c r="AM205" i="36" s="1"/>
  <c r="AM206" i="36" s="1"/>
  <c r="AM207" i="36" s="1"/>
  <c r="AM208" i="36" s="1"/>
  <c r="AM209" i="36" s="1"/>
  <c r="AM210" i="36" s="1"/>
  <c r="AM211" i="36" s="1"/>
  <c r="AM212" i="36" s="1"/>
  <c r="AM213" i="36" s="1"/>
  <c r="AM214" i="36" s="1"/>
  <c r="AM215" i="36" s="1"/>
  <c r="AM216" i="36" s="1"/>
  <c r="AM217" i="36" s="1"/>
  <c r="AM218" i="36" s="1"/>
  <c r="AM219" i="36" s="1"/>
  <c r="AM220" i="36" s="1"/>
  <c r="AM221" i="36" s="1"/>
  <c r="AM222" i="36" s="1"/>
  <c r="AM223" i="36" s="1"/>
  <c r="AM224" i="36" s="1"/>
  <c r="AM225" i="36" s="1"/>
  <c r="AM226" i="36" s="1"/>
  <c r="AM227" i="36" s="1"/>
  <c r="AM228" i="36" s="1"/>
  <c r="AM229" i="36" s="1"/>
  <c r="AM230" i="36" s="1"/>
  <c r="AM231" i="36" s="1"/>
  <c r="AM232" i="36" s="1"/>
  <c r="AM233" i="36" s="1"/>
  <c r="AM234" i="36" s="1"/>
  <c r="AM235" i="36" s="1"/>
  <c r="AM236" i="36" s="1"/>
  <c r="AM237" i="36" s="1"/>
  <c r="AM238" i="36" s="1"/>
  <c r="AM239" i="36" s="1"/>
  <c r="AM240" i="36" s="1"/>
  <c r="AM241" i="36" s="1"/>
  <c r="AM242" i="36" s="1"/>
  <c r="AM243" i="36" s="1"/>
  <c r="AM244" i="36" s="1"/>
  <c r="AM245" i="36" s="1"/>
  <c r="AM246" i="36" s="1"/>
  <c r="AM247" i="36" s="1"/>
  <c r="AM248" i="36" s="1"/>
  <c r="AM249" i="36" s="1"/>
  <c r="AM250" i="36" s="1"/>
  <c r="AM251" i="36" s="1"/>
  <c r="AM252" i="36" s="1"/>
  <c r="AM253" i="36" s="1"/>
  <c r="AM254" i="36" s="1"/>
  <c r="AM255" i="36" s="1"/>
  <c r="AM256" i="36" s="1"/>
  <c r="AM257" i="36" s="1"/>
  <c r="AM258" i="36" s="1"/>
  <c r="AM259" i="36" s="1"/>
  <c r="AM260" i="36" s="1"/>
  <c r="AM261" i="36" s="1"/>
  <c r="AM262" i="36" s="1"/>
  <c r="AM263" i="36" s="1"/>
  <c r="AM264" i="36" s="1"/>
  <c r="AM265" i="36" s="1"/>
  <c r="AM266" i="36" s="1"/>
  <c r="AM267" i="36" s="1"/>
  <c r="AM268" i="36" s="1"/>
  <c r="AM269" i="36" s="1"/>
  <c r="AM270" i="36" s="1"/>
  <c r="AM271" i="36" s="1"/>
  <c r="AM272" i="36" s="1"/>
  <c r="AM273" i="36" s="1"/>
  <c r="AM274" i="36" s="1"/>
  <c r="AM275" i="36" s="1"/>
  <c r="AM276" i="36" s="1"/>
  <c r="AM277" i="36" s="1"/>
  <c r="AM278" i="36" s="1"/>
  <c r="AM279" i="36" s="1"/>
  <c r="AM280" i="36" s="1"/>
  <c r="AM281" i="36" s="1"/>
  <c r="AM282" i="36" s="1"/>
  <c r="AM283" i="36" s="1"/>
  <c r="AM284" i="36" s="1"/>
  <c r="AM285" i="36" s="1"/>
  <c r="AM286" i="36" s="1"/>
  <c r="AM287" i="36" s="1"/>
  <c r="AM288" i="36" s="1"/>
  <c r="AM289" i="36" s="1"/>
  <c r="AM290" i="36" s="1"/>
  <c r="AM291" i="36" s="1"/>
  <c r="AM292" i="36" s="1"/>
  <c r="AM293" i="36" s="1"/>
  <c r="AM294" i="36" s="1"/>
  <c r="AM295" i="36" s="1"/>
  <c r="AM296" i="36" s="1"/>
  <c r="AM297" i="36" s="1"/>
  <c r="AM298" i="36" s="1"/>
  <c r="AM299" i="36" s="1"/>
  <c r="AM300" i="36" s="1"/>
  <c r="AM301" i="36" s="1"/>
  <c r="AM302" i="36" s="1"/>
  <c r="AM303" i="36" s="1"/>
  <c r="AM304" i="36" s="1"/>
  <c r="AM305" i="36" s="1"/>
  <c r="AM306" i="36" s="1"/>
  <c r="AM307" i="36" s="1"/>
  <c r="AM308" i="36" s="1"/>
  <c r="AM309" i="36" s="1"/>
  <c r="AM310" i="36" s="1"/>
  <c r="AM311" i="36" s="1"/>
  <c r="AM312" i="36" s="1"/>
  <c r="AM313" i="36" s="1"/>
  <c r="AM314" i="36" s="1"/>
  <c r="AM315" i="36" s="1"/>
  <c r="AM316" i="36" s="1"/>
  <c r="AM317" i="36" s="1"/>
  <c r="AM318" i="36" s="1"/>
  <c r="AM319" i="36" s="1"/>
  <c r="AM320" i="36" s="1"/>
  <c r="AM321" i="36" s="1"/>
  <c r="AM322" i="36" s="1"/>
  <c r="AM323" i="36" s="1"/>
  <c r="AM324" i="36" s="1"/>
  <c r="AM325" i="36" s="1"/>
  <c r="AM326" i="36" s="1"/>
  <c r="AM327" i="36" s="1"/>
  <c r="AM328" i="36" s="1"/>
  <c r="AM329" i="36" s="1"/>
  <c r="AM330" i="36" s="1"/>
  <c r="AM331" i="36" s="1"/>
  <c r="AM332" i="36" s="1"/>
  <c r="AM333" i="36" s="1"/>
  <c r="AM334" i="36" s="1"/>
  <c r="AM335" i="36" s="1"/>
  <c r="AM336" i="36" s="1"/>
  <c r="AM337" i="36" s="1"/>
  <c r="AM338" i="36" s="1"/>
  <c r="AM339" i="36" s="1"/>
  <c r="AM340" i="36" s="1"/>
  <c r="AM341" i="36" s="1"/>
  <c r="AM342" i="36" s="1"/>
  <c r="AM343" i="36" s="1"/>
  <c r="AM344" i="36" s="1"/>
  <c r="AM345" i="36" s="1"/>
  <c r="AM346" i="36" s="1"/>
  <c r="AM347" i="36" s="1"/>
  <c r="AM348" i="36" s="1"/>
  <c r="AM349" i="36" s="1"/>
  <c r="AM350" i="36" s="1"/>
  <c r="AM351" i="36" s="1"/>
  <c r="AM352" i="36" s="1"/>
  <c r="AM353" i="36" s="1"/>
  <c r="AM354" i="36" s="1"/>
  <c r="AM355" i="36" s="1"/>
  <c r="AM356" i="36" s="1"/>
  <c r="AM357" i="36" s="1"/>
  <c r="AM358" i="36" s="1"/>
  <c r="AM359" i="36" s="1"/>
  <c r="AM360" i="36" s="1"/>
  <c r="AM361" i="36" s="1"/>
  <c r="AM362" i="36" s="1"/>
  <c r="AM363" i="36" s="1"/>
  <c r="AM364" i="36" s="1"/>
  <c r="AM365" i="36" s="1"/>
  <c r="AM366" i="36" s="1"/>
  <c r="AM367" i="36" s="1"/>
  <c r="AM368" i="36" s="1"/>
  <c r="AM369" i="36" s="1"/>
  <c r="AM370" i="36" s="1"/>
  <c r="AM371" i="36" s="1"/>
  <c r="AM372" i="36" s="1"/>
  <c r="AM373" i="36" s="1"/>
  <c r="AM374" i="36" s="1"/>
  <c r="AM375" i="36" s="1"/>
  <c r="AM376" i="36" s="1"/>
  <c r="AM377" i="36" s="1"/>
  <c r="AM378" i="36" s="1"/>
  <c r="AM379" i="36" s="1"/>
  <c r="AM380" i="36" s="1"/>
  <c r="AM381" i="36" s="1"/>
  <c r="AM382" i="36" s="1"/>
  <c r="AM383" i="36" s="1"/>
  <c r="AM384" i="36" s="1"/>
  <c r="AM385" i="36" s="1"/>
  <c r="AM386" i="36" s="1"/>
  <c r="AM387" i="36" s="1"/>
  <c r="AM388" i="36" s="1"/>
  <c r="AM389" i="36" s="1"/>
  <c r="AM390" i="36" s="1"/>
  <c r="AM391" i="36" s="1"/>
  <c r="AM392" i="36" s="1"/>
  <c r="AM393" i="36" s="1"/>
  <c r="AM394" i="36" s="1"/>
  <c r="AM395" i="36" s="1"/>
  <c r="AM396" i="36" s="1"/>
  <c r="AM397" i="36" s="1"/>
  <c r="AM398" i="36" s="1"/>
  <c r="AM399" i="36" s="1"/>
  <c r="AM400" i="36" s="1"/>
  <c r="AM401" i="36" s="1"/>
  <c r="AM402" i="36" s="1"/>
  <c r="AM403" i="36" s="1"/>
  <c r="AM404" i="36" s="1"/>
  <c r="AM405" i="36" s="1"/>
  <c r="AM406" i="36" s="1"/>
  <c r="AM407" i="36" s="1"/>
  <c r="AM408" i="36" s="1"/>
  <c r="AM409" i="36" s="1"/>
  <c r="AM410" i="36" s="1"/>
  <c r="AM411" i="36" s="1"/>
  <c r="AM412" i="36" s="1"/>
  <c r="AM413" i="36" s="1"/>
  <c r="AM414" i="36" s="1"/>
  <c r="AM415" i="36" s="1"/>
  <c r="AM416" i="36" s="1"/>
  <c r="AM417" i="36" s="1"/>
  <c r="AM418" i="36" s="1"/>
  <c r="AM419" i="36" s="1"/>
  <c r="AM420" i="36" s="1"/>
  <c r="AM421" i="36" s="1"/>
  <c r="AM422" i="36" s="1"/>
  <c r="AM423" i="36" s="1"/>
  <c r="AM424" i="36" s="1"/>
  <c r="AM425" i="36" s="1"/>
  <c r="AM426" i="36" s="1"/>
  <c r="AM427" i="36" s="1"/>
  <c r="AM428" i="36" s="1"/>
  <c r="AM429" i="36" s="1"/>
  <c r="AM430" i="36" s="1"/>
  <c r="AM431" i="36" s="1"/>
  <c r="AM432" i="36" s="1"/>
  <c r="AM433" i="36" s="1"/>
  <c r="AM434" i="36" s="1"/>
  <c r="AM435" i="36" s="1"/>
  <c r="AM436" i="36" s="1"/>
  <c r="AM437" i="36" s="1"/>
  <c r="AM438" i="36" s="1"/>
  <c r="AM439" i="36" s="1"/>
  <c r="AM440" i="36" s="1"/>
  <c r="AM441" i="36" s="1"/>
  <c r="AM442" i="36" s="1"/>
  <c r="AM443" i="36" s="1"/>
  <c r="AM444" i="36" s="1"/>
  <c r="AM445" i="36" s="1"/>
  <c r="AM446" i="36" s="1"/>
  <c r="AM447" i="36" s="1"/>
  <c r="AM448" i="36" s="1"/>
  <c r="AM449" i="36" s="1"/>
  <c r="AM450" i="36" s="1"/>
  <c r="AM451" i="36" s="1"/>
  <c r="AM452" i="36" s="1"/>
  <c r="AM453" i="36" s="1"/>
  <c r="AM454" i="36" s="1"/>
  <c r="AM455" i="36" s="1"/>
  <c r="AM456" i="36" s="1"/>
  <c r="AM457" i="36" s="1"/>
  <c r="AM458" i="36" s="1"/>
  <c r="AM459" i="36" s="1"/>
  <c r="AM460" i="36" s="1"/>
  <c r="AM461" i="36" s="1"/>
  <c r="AM462" i="36" s="1"/>
  <c r="AM463" i="36" s="1"/>
  <c r="AM464" i="36" s="1"/>
  <c r="AM465" i="36" s="1"/>
  <c r="AM466" i="36" s="1"/>
  <c r="AM467" i="36" s="1"/>
  <c r="AM468" i="36" s="1"/>
  <c r="AM469" i="36" s="1"/>
  <c r="AM470" i="36" s="1"/>
  <c r="AM471" i="36" s="1"/>
  <c r="AM472" i="36" s="1"/>
  <c r="AM473" i="36" s="1"/>
  <c r="AM474" i="36" s="1"/>
  <c r="AM475" i="36" s="1"/>
  <c r="AM476" i="36" s="1"/>
  <c r="AM477" i="36" s="1"/>
  <c r="AM478" i="36" s="1"/>
  <c r="AM479" i="36" s="1"/>
  <c r="AM480" i="36" s="1"/>
  <c r="AM481" i="36" s="1"/>
  <c r="AM482" i="36" s="1"/>
  <c r="AM483" i="36" s="1"/>
  <c r="AM484" i="36" s="1"/>
  <c r="AM485" i="36" s="1"/>
  <c r="AM486" i="36" s="1"/>
  <c r="AM487" i="36" s="1"/>
  <c r="AM488" i="36" s="1"/>
  <c r="AM489" i="36" s="1"/>
  <c r="AM490" i="36" s="1"/>
  <c r="AM491" i="36" s="1"/>
  <c r="AM492" i="36" s="1"/>
  <c r="AM493" i="36" s="1"/>
  <c r="AM494" i="36" s="1"/>
  <c r="AM495" i="36" s="1"/>
  <c r="AM496" i="36" s="1"/>
  <c r="AM497" i="36" s="1"/>
  <c r="AM498" i="36" s="1"/>
  <c r="AM499" i="36" s="1"/>
  <c r="AM500" i="36" s="1"/>
  <c r="AM501" i="36" s="1"/>
  <c r="AM502" i="36" s="1"/>
  <c r="AM503" i="36" s="1"/>
  <c r="AM504" i="36" s="1"/>
  <c r="AM505" i="36" s="1"/>
  <c r="AM506" i="36" s="1"/>
  <c r="AM507" i="36" s="1"/>
  <c r="AM508" i="36" s="1"/>
  <c r="AM509" i="36" s="1"/>
  <c r="AM510" i="36" s="1"/>
  <c r="AM511" i="36" s="1"/>
  <c r="AM512" i="36" s="1"/>
  <c r="AM513" i="36" s="1"/>
  <c r="AM514" i="36" s="1"/>
  <c r="AM515" i="36" s="1"/>
  <c r="AM516" i="36" s="1"/>
  <c r="AM517" i="36" s="1"/>
  <c r="AM518" i="36" s="1"/>
  <c r="AM519" i="36" s="1"/>
  <c r="AM520" i="36" s="1"/>
  <c r="AM521" i="36" s="1"/>
  <c r="AM522" i="36" s="1"/>
  <c r="AM523" i="36" s="1"/>
  <c r="AM524" i="36" s="1"/>
  <c r="AM525" i="36" s="1"/>
  <c r="AM526" i="36" s="1"/>
  <c r="AM527" i="36" s="1"/>
  <c r="AM528" i="36" s="1"/>
  <c r="AM529" i="36" s="1"/>
  <c r="AM530" i="36" s="1"/>
  <c r="AM531" i="36" s="1"/>
  <c r="AM532" i="36" s="1"/>
  <c r="AM533" i="36" s="1"/>
  <c r="AM534" i="36" s="1"/>
  <c r="AM535" i="36" s="1"/>
  <c r="AM536" i="36" s="1"/>
  <c r="AM537" i="36" s="1"/>
  <c r="AM538" i="36" s="1"/>
  <c r="AM539" i="36" s="1"/>
  <c r="AM540" i="36" s="1"/>
  <c r="AM541" i="36" s="1"/>
  <c r="AM542" i="36" s="1"/>
  <c r="AM543" i="36" s="1"/>
  <c r="AM544" i="36" s="1"/>
  <c r="AM545" i="36" s="1"/>
  <c r="AM546" i="36" s="1"/>
  <c r="AM547" i="36" s="1"/>
  <c r="AM548" i="36" s="1"/>
  <c r="AM549" i="36" s="1"/>
  <c r="AM550" i="36" s="1"/>
  <c r="AM551" i="36" s="1"/>
  <c r="AM552" i="36" s="1"/>
  <c r="AM553" i="36" s="1"/>
  <c r="AM554" i="36" s="1"/>
  <c r="AM555" i="36" s="1"/>
  <c r="AM556" i="36" s="1"/>
  <c r="AM557" i="36" s="1"/>
  <c r="AM558" i="36" s="1"/>
  <c r="AM559" i="36" s="1"/>
  <c r="AM560" i="36" s="1"/>
  <c r="AM561" i="36" s="1"/>
  <c r="AM562" i="36" s="1"/>
  <c r="AM563" i="36" s="1"/>
  <c r="AM564" i="36" s="1"/>
  <c r="AM565" i="36" s="1"/>
  <c r="AM566" i="36" s="1"/>
  <c r="AM567" i="36" s="1"/>
  <c r="AM568" i="36" s="1"/>
  <c r="AM569" i="36" s="1"/>
  <c r="AM570" i="36" s="1"/>
  <c r="AM571" i="36" s="1"/>
  <c r="AM572" i="36" s="1"/>
  <c r="AM573" i="36" s="1"/>
  <c r="AM574" i="36" s="1"/>
  <c r="AM575" i="36" s="1"/>
  <c r="AM576" i="36" s="1"/>
  <c r="AM577" i="36" s="1"/>
  <c r="AM578" i="36" s="1"/>
  <c r="AM579" i="36" s="1"/>
  <c r="AM580" i="36" s="1"/>
  <c r="AM581" i="36" s="1"/>
  <c r="AM582" i="36" s="1"/>
  <c r="AM583" i="36" s="1"/>
  <c r="AM584" i="36" s="1"/>
  <c r="AM585" i="36" s="1"/>
  <c r="AM586" i="36" s="1"/>
  <c r="AM587" i="36" s="1"/>
  <c r="AM588" i="36" s="1"/>
  <c r="AM589" i="36" s="1"/>
  <c r="AM590" i="36" s="1"/>
  <c r="AM591" i="36" s="1"/>
  <c r="AM592" i="36" s="1"/>
  <c r="AM593" i="36" s="1"/>
  <c r="AM594" i="36" s="1"/>
  <c r="AM595" i="36" s="1"/>
  <c r="AM596" i="36" s="1"/>
  <c r="AM597" i="36" s="1"/>
  <c r="AM598" i="36" s="1"/>
  <c r="AM599" i="36" s="1"/>
  <c r="AM600" i="36" s="1"/>
  <c r="AM601" i="36" s="1"/>
  <c r="AM602" i="36" s="1"/>
  <c r="AM603" i="36" s="1"/>
  <c r="AM604" i="36" s="1"/>
  <c r="AM605" i="36" s="1"/>
  <c r="AM606" i="36" s="1"/>
  <c r="AM607" i="36" s="1"/>
  <c r="AM608" i="36" s="1"/>
  <c r="AM609" i="36" s="1"/>
  <c r="AM610" i="36" s="1"/>
  <c r="AM611" i="36" s="1"/>
  <c r="AM612" i="36" s="1"/>
  <c r="AM613" i="36" s="1"/>
  <c r="AM614" i="36" s="1"/>
  <c r="AM615" i="36" s="1"/>
  <c r="AM616" i="36" s="1"/>
  <c r="AM617" i="36" s="1"/>
  <c r="AM618" i="36" s="1"/>
  <c r="AM619" i="36" s="1"/>
  <c r="AM620" i="36" s="1"/>
  <c r="AM621" i="36" s="1"/>
  <c r="AM622" i="36" s="1"/>
  <c r="AM623" i="36" s="1"/>
  <c r="AM624" i="36" s="1"/>
  <c r="AM625" i="36" s="1"/>
  <c r="AM626" i="36" s="1"/>
  <c r="AM627" i="36" s="1"/>
  <c r="AM628" i="36" s="1"/>
  <c r="AM629" i="36" s="1"/>
  <c r="AM630" i="36" s="1"/>
  <c r="AM631" i="36" s="1"/>
  <c r="AM632" i="36" s="1"/>
  <c r="AM633" i="36" s="1"/>
  <c r="AM634" i="36" s="1"/>
  <c r="AM635" i="36" s="1"/>
  <c r="AM636" i="36" s="1"/>
  <c r="AM637" i="36" s="1"/>
  <c r="AM638" i="36" s="1"/>
  <c r="AM639" i="36" s="1"/>
  <c r="AM640" i="36" s="1"/>
  <c r="AM641" i="36" s="1"/>
  <c r="AM642" i="36" s="1"/>
  <c r="AM643" i="36" s="1"/>
  <c r="AM644" i="36" s="1"/>
  <c r="AM645" i="36" s="1"/>
  <c r="AM646" i="36" s="1"/>
  <c r="AM647" i="36" s="1"/>
  <c r="AM648" i="36" s="1"/>
  <c r="AM649" i="36" s="1"/>
  <c r="AM650" i="36" s="1"/>
  <c r="AM651" i="36" s="1"/>
  <c r="AM652" i="36" s="1"/>
  <c r="AM653" i="36" s="1"/>
  <c r="AM654" i="36" s="1"/>
  <c r="AM655" i="36" s="1"/>
  <c r="AM656" i="36" s="1"/>
  <c r="AM657" i="36" s="1"/>
  <c r="AM658" i="36" s="1"/>
  <c r="AM659" i="36" s="1"/>
  <c r="AM660" i="36" s="1"/>
  <c r="AM661" i="36" s="1"/>
  <c r="AM662" i="36" s="1"/>
  <c r="AM663" i="36" s="1"/>
  <c r="AM664" i="36" s="1"/>
  <c r="AM665" i="36" s="1"/>
  <c r="AM666" i="36" s="1"/>
  <c r="AM667" i="36" s="1"/>
  <c r="AM668" i="36" s="1"/>
  <c r="AM669" i="36" s="1"/>
  <c r="AM670" i="36" s="1"/>
  <c r="AM671" i="36" s="1"/>
  <c r="AM672" i="36" s="1"/>
  <c r="AM673" i="36" s="1"/>
  <c r="AM674" i="36" s="1"/>
  <c r="AM675" i="36" s="1"/>
  <c r="AM676" i="36" s="1"/>
  <c r="AM677" i="36" s="1"/>
  <c r="AM678" i="36" s="1"/>
  <c r="AM679" i="36" s="1"/>
  <c r="AM680" i="36" s="1"/>
  <c r="AM681" i="36" s="1"/>
  <c r="AM682" i="36" s="1"/>
  <c r="AM683" i="36" s="1"/>
  <c r="AM684" i="36" s="1"/>
  <c r="AM685" i="36" s="1"/>
  <c r="AM686" i="36" s="1"/>
  <c r="AM687" i="36" s="1"/>
  <c r="AM688" i="36" s="1"/>
  <c r="AM689" i="36" s="1"/>
  <c r="AM690" i="36" s="1"/>
  <c r="AM691" i="36" s="1"/>
  <c r="AM692" i="36" s="1"/>
  <c r="AM693" i="36" s="1"/>
  <c r="AM694" i="36" s="1"/>
  <c r="AM695" i="36" s="1"/>
  <c r="AM696" i="36" s="1"/>
  <c r="AM697" i="36" s="1"/>
  <c r="AM698" i="36" s="1"/>
  <c r="AM699" i="36" s="1"/>
  <c r="AM700" i="36" s="1"/>
  <c r="AM701" i="36" s="1"/>
  <c r="AM702" i="36" s="1"/>
  <c r="AM703" i="36" s="1"/>
  <c r="AM704" i="36" s="1"/>
  <c r="AM705" i="36" s="1"/>
  <c r="AM706" i="36" s="1"/>
  <c r="AM707" i="36" s="1"/>
  <c r="AM708" i="36" s="1"/>
  <c r="AM709" i="36" s="1"/>
  <c r="AM710" i="36" s="1"/>
  <c r="AM711" i="36" s="1"/>
  <c r="AM712" i="36" s="1"/>
  <c r="AM713" i="36" s="1"/>
  <c r="AM714" i="36" s="1"/>
  <c r="AM715" i="36" s="1"/>
  <c r="AM716" i="36" s="1"/>
  <c r="AM717" i="36" s="1"/>
  <c r="AM718" i="36" s="1"/>
  <c r="AM719" i="36" s="1"/>
  <c r="AM720" i="36" s="1"/>
  <c r="AM721" i="36" s="1"/>
  <c r="AM722" i="36" s="1"/>
  <c r="AM723" i="36" s="1"/>
  <c r="AM724" i="36" s="1"/>
  <c r="AM725" i="36" s="1"/>
  <c r="AM726" i="36" s="1"/>
  <c r="AM727" i="36" s="1"/>
  <c r="AM728" i="36" s="1"/>
  <c r="AM729" i="36" s="1"/>
  <c r="AM730" i="36" s="1"/>
  <c r="AM731" i="36" s="1"/>
  <c r="AM732" i="36" s="1"/>
  <c r="AM733" i="36" s="1"/>
  <c r="AM734" i="36" s="1"/>
  <c r="AM735" i="36" s="1"/>
  <c r="AM736" i="36" s="1"/>
  <c r="AM737" i="36" s="1"/>
  <c r="AM738" i="36" s="1"/>
  <c r="AM739" i="36" s="1"/>
  <c r="AM740" i="36" s="1"/>
  <c r="AM741" i="36" s="1"/>
  <c r="AM742" i="36" s="1"/>
  <c r="AM743" i="36" s="1"/>
  <c r="AM744" i="36" s="1"/>
  <c r="AM745" i="36" s="1"/>
  <c r="AM746" i="36" s="1"/>
  <c r="AM747" i="36" s="1"/>
  <c r="AM748" i="36" s="1"/>
  <c r="AM749" i="36" s="1"/>
  <c r="AM750" i="36" s="1"/>
  <c r="AM751" i="36" s="1"/>
  <c r="AM752" i="36" s="1"/>
  <c r="AM753" i="36" s="1"/>
  <c r="AM754" i="36" s="1"/>
  <c r="AM755" i="36" s="1"/>
  <c r="AM756" i="36" s="1"/>
  <c r="AM757" i="36" s="1"/>
  <c r="AM758" i="36" s="1"/>
  <c r="AM759" i="36" s="1"/>
  <c r="AM760" i="36" s="1"/>
  <c r="AM761" i="36" s="1"/>
  <c r="AM762" i="36" s="1"/>
  <c r="AM763" i="36" s="1"/>
  <c r="AM764" i="36" s="1"/>
  <c r="AM765" i="36" s="1"/>
  <c r="AM766" i="36" s="1"/>
  <c r="AM767" i="36" s="1"/>
  <c r="AM768" i="36" s="1"/>
  <c r="AM769" i="36" s="1"/>
  <c r="AM770" i="36" s="1"/>
  <c r="AM771" i="36" s="1"/>
  <c r="AM772" i="36" s="1"/>
  <c r="AM773" i="36" s="1"/>
  <c r="AM774" i="36" s="1"/>
  <c r="AM775" i="36" s="1"/>
  <c r="AM776" i="36" s="1"/>
  <c r="AM777" i="36" s="1"/>
  <c r="AM778" i="36" s="1"/>
  <c r="AM779" i="36" s="1"/>
  <c r="AM780" i="36" s="1"/>
  <c r="AM781" i="36" s="1"/>
  <c r="AM782" i="36" s="1"/>
  <c r="AM783" i="36" s="1"/>
  <c r="AM784" i="36" s="1"/>
  <c r="AM785" i="36" s="1"/>
  <c r="AM786" i="36" s="1"/>
  <c r="AM787" i="36" s="1"/>
  <c r="AM788" i="36" s="1"/>
  <c r="AM789" i="36" s="1"/>
  <c r="AM790" i="36" s="1"/>
  <c r="AM791" i="36" s="1"/>
  <c r="AM792" i="36" s="1"/>
  <c r="AM793" i="36" s="1"/>
  <c r="AM794" i="36" s="1"/>
  <c r="AM795" i="36" s="1"/>
  <c r="AM796" i="36" s="1"/>
  <c r="AM797" i="36" s="1"/>
  <c r="AM798" i="36" s="1"/>
  <c r="AM799" i="36" s="1"/>
  <c r="AM800" i="36" s="1"/>
  <c r="AM801" i="36" s="1"/>
  <c r="AM802" i="36" s="1"/>
  <c r="AM803" i="36" s="1"/>
  <c r="AM804" i="36" s="1"/>
  <c r="AM805" i="36" s="1"/>
  <c r="AM806" i="36" s="1"/>
  <c r="AM807" i="36" s="1"/>
  <c r="AM808" i="36" s="1"/>
  <c r="AM809" i="36" s="1"/>
  <c r="AM810" i="36" s="1"/>
  <c r="AM811" i="36" s="1"/>
  <c r="AM812" i="36" s="1"/>
  <c r="AM813" i="36" s="1"/>
  <c r="AM814" i="36" s="1"/>
  <c r="AM815" i="36" s="1"/>
  <c r="AM816" i="36" s="1"/>
  <c r="AM817" i="36" s="1"/>
  <c r="AM818" i="36" s="1"/>
  <c r="AM819" i="36" s="1"/>
  <c r="AM820" i="36" s="1"/>
  <c r="AM821" i="36" s="1"/>
  <c r="AM822" i="36" s="1"/>
  <c r="AM823" i="36" s="1"/>
  <c r="AM824" i="36" s="1"/>
  <c r="AM825" i="36" s="1"/>
  <c r="AM826" i="36" s="1"/>
  <c r="AM827" i="36" s="1"/>
  <c r="AM828" i="36" s="1"/>
  <c r="AM829" i="36" s="1"/>
  <c r="AM830" i="36" s="1"/>
  <c r="AM831" i="36" s="1"/>
  <c r="AM832" i="36" s="1"/>
  <c r="AM833" i="36" s="1"/>
  <c r="AM834" i="36" s="1"/>
  <c r="AM835" i="36" s="1"/>
  <c r="AM836" i="36" s="1"/>
  <c r="AM837" i="36" s="1"/>
  <c r="AM838" i="36" s="1"/>
  <c r="AM839" i="36" s="1"/>
  <c r="AM840" i="36" s="1"/>
  <c r="AM841" i="36" s="1"/>
  <c r="AM842" i="36" s="1"/>
  <c r="AM843" i="36" s="1"/>
  <c r="AM844" i="36" s="1"/>
  <c r="AM845" i="36" s="1"/>
  <c r="AM846" i="36" s="1"/>
  <c r="AM847" i="36" s="1"/>
  <c r="AM848" i="36" s="1"/>
  <c r="AM849" i="36" s="1"/>
  <c r="AM850" i="36" s="1"/>
  <c r="AM851" i="36" s="1"/>
  <c r="AM852" i="36" s="1"/>
  <c r="AM853" i="36" s="1"/>
  <c r="AM854" i="36" s="1"/>
  <c r="AM855" i="36" s="1"/>
  <c r="AM856" i="36" s="1"/>
  <c r="AM857" i="36" s="1"/>
  <c r="AM858" i="36" s="1"/>
  <c r="AM859" i="36" s="1"/>
  <c r="AM860" i="36" s="1"/>
  <c r="AM861" i="36" s="1"/>
  <c r="AM862" i="36" s="1"/>
  <c r="AM863" i="36" s="1"/>
  <c r="AM864" i="36" s="1"/>
  <c r="AM865" i="36" s="1"/>
  <c r="AM866" i="36" s="1"/>
  <c r="AM867" i="36" s="1"/>
  <c r="AM868" i="36" s="1"/>
  <c r="AM869" i="36" s="1"/>
  <c r="AM870" i="36" s="1"/>
  <c r="AM871" i="36" s="1"/>
  <c r="AM872" i="36" s="1"/>
  <c r="AM873" i="36" s="1"/>
  <c r="AM874" i="36" s="1"/>
  <c r="AM875" i="36" s="1"/>
  <c r="AM876" i="36" s="1"/>
  <c r="AM877" i="36" s="1"/>
  <c r="AM878" i="36" s="1"/>
  <c r="AM879" i="36" s="1"/>
  <c r="AM880" i="36" s="1"/>
  <c r="AM881" i="36" s="1"/>
  <c r="AM882" i="36" s="1"/>
  <c r="AM883" i="36" s="1"/>
  <c r="AM884" i="36" s="1"/>
  <c r="AM885" i="36" s="1"/>
  <c r="AM886" i="36" s="1"/>
  <c r="AM887" i="36" s="1"/>
  <c r="AM888" i="36" s="1"/>
  <c r="AM889" i="36" s="1"/>
  <c r="AM890" i="36" s="1"/>
  <c r="AM891" i="36" s="1"/>
  <c r="AM892" i="36" s="1"/>
  <c r="AM893" i="36" s="1"/>
  <c r="AM894" i="36" s="1"/>
  <c r="AM895" i="36" s="1"/>
  <c r="AM896" i="36" s="1"/>
  <c r="AM897" i="36" s="1"/>
  <c r="AM898" i="36" s="1"/>
  <c r="AM899" i="36" s="1"/>
  <c r="AM900" i="36" s="1"/>
  <c r="AM901" i="36" s="1"/>
  <c r="AM902" i="36" s="1"/>
  <c r="AM903" i="36" s="1"/>
  <c r="AM904" i="36" s="1"/>
  <c r="AM905" i="36" s="1"/>
  <c r="AM906" i="36" s="1"/>
  <c r="AM907" i="36" s="1"/>
  <c r="AM908" i="36" s="1"/>
  <c r="AM909" i="36" s="1"/>
  <c r="AM910" i="36" s="1"/>
  <c r="AM911" i="36" s="1"/>
  <c r="AM912" i="36" s="1"/>
  <c r="AM913" i="36" s="1"/>
  <c r="AM914" i="36" s="1"/>
  <c r="AM915" i="36" s="1"/>
  <c r="AM916" i="36" s="1"/>
  <c r="AM917" i="36" s="1"/>
  <c r="AM918" i="36" s="1"/>
  <c r="AM919" i="36" s="1"/>
  <c r="AM920" i="36" s="1"/>
  <c r="AM921" i="36" s="1"/>
  <c r="AM922" i="36" s="1"/>
  <c r="AM923" i="36" s="1"/>
  <c r="AM924" i="36" s="1"/>
  <c r="AM925" i="36" s="1"/>
  <c r="AM926" i="36" s="1"/>
  <c r="AM927" i="36" s="1"/>
  <c r="AM928" i="36" s="1"/>
  <c r="AM929" i="36" s="1"/>
  <c r="AM930" i="36" s="1"/>
  <c r="AM931" i="36" s="1"/>
  <c r="AM932" i="36" s="1"/>
  <c r="AM933" i="36" s="1"/>
  <c r="AM934" i="36" s="1"/>
  <c r="AM935" i="36" s="1"/>
  <c r="AM936" i="36" s="1"/>
  <c r="AM937" i="36" s="1"/>
  <c r="AM938" i="36" s="1"/>
  <c r="AM939" i="36" s="1"/>
  <c r="AM940" i="36" s="1"/>
  <c r="AM941" i="36" s="1"/>
  <c r="AM942" i="36" s="1"/>
  <c r="AM943" i="36" s="1"/>
  <c r="AM944" i="36" s="1"/>
  <c r="AM945" i="36" s="1"/>
  <c r="AM946" i="36" s="1"/>
  <c r="AM947" i="36" s="1"/>
  <c r="AM948" i="36" s="1"/>
  <c r="AM949" i="36" s="1"/>
  <c r="AM950" i="36" s="1"/>
  <c r="AM951" i="36" s="1"/>
  <c r="AM952" i="36" s="1"/>
  <c r="AM953" i="36" s="1"/>
  <c r="AM954" i="36" s="1"/>
  <c r="AM955" i="36" s="1"/>
  <c r="AM956" i="36" s="1"/>
  <c r="AM957" i="36" s="1"/>
  <c r="AM958" i="36" s="1"/>
  <c r="AM959" i="36" s="1"/>
  <c r="AM960" i="36" s="1"/>
  <c r="AM961" i="36" s="1"/>
  <c r="AM962" i="36" s="1"/>
  <c r="AM963" i="36" s="1"/>
  <c r="AM964" i="36" s="1"/>
  <c r="AM965" i="36" s="1"/>
  <c r="AM966" i="36" s="1"/>
  <c r="AM967" i="36" s="1"/>
  <c r="AM968" i="36" s="1"/>
  <c r="AM969" i="36" s="1"/>
  <c r="AM970" i="36" s="1"/>
  <c r="AM971" i="36" s="1"/>
  <c r="AM972" i="36" s="1"/>
  <c r="AM973" i="36" s="1"/>
  <c r="AM974" i="36" s="1"/>
  <c r="AM975" i="36" s="1"/>
  <c r="AM976" i="36" s="1"/>
  <c r="AM977" i="36" s="1"/>
  <c r="AM978" i="36" s="1"/>
  <c r="AM979" i="36" s="1"/>
  <c r="AM980" i="36" s="1"/>
  <c r="AM981" i="36" s="1"/>
  <c r="AM982" i="36" s="1"/>
  <c r="AM983" i="36" s="1"/>
  <c r="AM984" i="36" s="1"/>
  <c r="AM985" i="36" s="1"/>
  <c r="AM986" i="36" s="1"/>
  <c r="AM987" i="36" s="1"/>
  <c r="AM988" i="36" s="1"/>
  <c r="AM989" i="36" s="1"/>
  <c r="AM990" i="36" s="1"/>
  <c r="AM991" i="36" s="1"/>
  <c r="AM992" i="36" s="1"/>
  <c r="AM993" i="36" s="1"/>
  <c r="AM994" i="36" s="1"/>
  <c r="AM995" i="36" s="1"/>
  <c r="AM996" i="36" s="1"/>
  <c r="AM997" i="36" s="1"/>
  <c r="AM998" i="36" s="1"/>
  <c r="AM999" i="36" s="1"/>
  <c r="AM1000" i="36" s="1"/>
  <c r="AM1001" i="36" s="1"/>
  <c r="AM1002" i="36" s="1"/>
  <c r="AM1003" i="36" s="1"/>
  <c r="AM1004" i="36" s="1"/>
  <c r="AM1005" i="36" s="1"/>
  <c r="AM1006" i="36" s="1"/>
  <c r="AM1007" i="36" s="1"/>
  <c r="AM1008" i="36" s="1"/>
  <c r="AM1009" i="36" s="1"/>
  <c r="AM1010" i="36" s="1"/>
  <c r="AM1011" i="36" s="1"/>
  <c r="AM1012" i="36" s="1"/>
  <c r="AM1013" i="36" s="1"/>
  <c r="AM1014" i="36" s="1"/>
  <c r="AM1015" i="36" s="1"/>
  <c r="AM1016" i="36" s="1"/>
  <c r="AM1017" i="36" s="1"/>
  <c r="AM1018" i="36" s="1"/>
  <c r="AM1019" i="36" s="1"/>
  <c r="AM1020" i="36" s="1"/>
  <c r="AM1021" i="36" s="1"/>
  <c r="AM1022" i="36" s="1"/>
  <c r="AM1023" i="36" s="1"/>
  <c r="AM1024" i="36" s="1"/>
  <c r="AM1025" i="36" s="1"/>
  <c r="AM1026" i="36" s="1"/>
  <c r="AM1027" i="36" s="1"/>
  <c r="AM1028" i="36" s="1"/>
  <c r="AM1029" i="36" s="1"/>
  <c r="AM1030" i="36" s="1"/>
  <c r="AM1031" i="36" s="1"/>
  <c r="AM1032" i="36" s="1"/>
  <c r="AM1033" i="36" s="1"/>
  <c r="AM1034" i="36" s="1"/>
  <c r="AM1035" i="36" s="1"/>
  <c r="AM1036" i="36" s="1"/>
  <c r="AM1037" i="36" s="1"/>
  <c r="AM1038" i="36" s="1"/>
  <c r="AM1039" i="36" s="1"/>
  <c r="AM1040" i="36" s="1"/>
  <c r="AM1041" i="36" s="1"/>
  <c r="AM1042" i="36" s="1"/>
  <c r="AM1043" i="36" s="1"/>
  <c r="AM1044" i="36" s="1"/>
  <c r="AM1045" i="36" s="1"/>
  <c r="AM1046" i="36" s="1"/>
  <c r="AM1047" i="36" s="1"/>
  <c r="AM1048" i="36" s="1"/>
  <c r="AM1049" i="36" s="1"/>
  <c r="AM1050" i="36" s="1"/>
  <c r="AM1051" i="36" s="1"/>
  <c r="AM1052" i="36" s="1"/>
  <c r="AM1053" i="36" s="1"/>
  <c r="AM1054" i="36" s="1"/>
  <c r="AM1055" i="36" s="1"/>
  <c r="AM1056" i="36" s="1"/>
  <c r="AM1057" i="36" s="1"/>
  <c r="AM1058" i="36" s="1"/>
  <c r="AM1059" i="36" s="1"/>
  <c r="AM1060" i="36" s="1"/>
  <c r="AM1061" i="36" s="1"/>
  <c r="AM1062" i="36" s="1"/>
  <c r="AM1063" i="36" s="1"/>
  <c r="AM1064" i="36" s="1"/>
  <c r="AM1065" i="36" s="1"/>
  <c r="AM1066" i="36" s="1"/>
  <c r="AM1067" i="36" s="1"/>
  <c r="AM1068" i="36" s="1"/>
  <c r="AM1069" i="36" s="1"/>
  <c r="AM1070" i="36" s="1"/>
  <c r="AM1071" i="36" s="1"/>
  <c r="AM1072" i="36" s="1"/>
  <c r="AM1073" i="36" s="1"/>
  <c r="AM1074" i="36" s="1"/>
  <c r="AM1075" i="36" s="1"/>
  <c r="AM1076" i="36" s="1"/>
  <c r="AM1077" i="36" s="1"/>
  <c r="AM1078" i="36" s="1"/>
  <c r="AM1079" i="36" s="1"/>
  <c r="AM1080" i="36" s="1"/>
  <c r="AM1081" i="36" s="1"/>
  <c r="AM1082" i="36" s="1"/>
  <c r="AM1083" i="36" s="1"/>
  <c r="AM1084" i="36" s="1"/>
  <c r="AM1085" i="36" s="1"/>
  <c r="AM1086" i="36" s="1"/>
  <c r="AM1087" i="36" s="1"/>
  <c r="AM1088" i="36" s="1"/>
  <c r="AM1089" i="36" s="1"/>
  <c r="AM1090" i="36" s="1"/>
  <c r="AM1091" i="36" s="1"/>
  <c r="AM1092" i="36" s="1"/>
  <c r="AM1093" i="36" s="1"/>
  <c r="AM1094" i="36" s="1"/>
  <c r="AM1095" i="36" s="1"/>
  <c r="AM1096" i="36" s="1"/>
  <c r="AM1097" i="36" s="1"/>
  <c r="AM1098" i="36" s="1"/>
  <c r="AM1099" i="36" s="1"/>
  <c r="AM1100" i="36" s="1"/>
  <c r="AM1101" i="36" s="1"/>
  <c r="AM1102" i="36" s="1"/>
  <c r="AM1103" i="36" s="1"/>
  <c r="AM1104" i="36" s="1"/>
  <c r="AM1105" i="36" s="1"/>
  <c r="AM1106" i="36" s="1"/>
  <c r="AM1107" i="36" s="1"/>
  <c r="AM1108" i="36" s="1"/>
  <c r="AM1109" i="36" s="1"/>
  <c r="AM1110" i="36" s="1"/>
  <c r="AM1111" i="36" s="1"/>
  <c r="AM1112" i="36" s="1"/>
  <c r="AM1113" i="36" s="1"/>
  <c r="AM1114" i="36" s="1"/>
  <c r="AM1115" i="36" s="1"/>
  <c r="AM1116" i="36" s="1"/>
  <c r="AM1117" i="36" s="1"/>
  <c r="AM1118" i="36" s="1"/>
  <c r="AM1119" i="36" s="1"/>
  <c r="AM1120" i="36" s="1"/>
  <c r="AM1121" i="36" s="1"/>
  <c r="AM1122" i="36" s="1"/>
  <c r="AM1123" i="36" s="1"/>
  <c r="AM1124" i="36" s="1"/>
  <c r="AM1125" i="36" s="1"/>
  <c r="AM1126" i="36" s="1"/>
  <c r="AM1127" i="36" s="1"/>
  <c r="AM1128" i="36" s="1"/>
  <c r="AM1129" i="36" s="1"/>
  <c r="AM1130" i="36" s="1"/>
  <c r="AM1131" i="36" s="1"/>
  <c r="AM1132" i="36" s="1"/>
  <c r="AM1133" i="36" s="1"/>
  <c r="AM1134" i="36" s="1"/>
  <c r="AM1135" i="36" s="1"/>
  <c r="AM1136" i="36" s="1"/>
  <c r="AM1137" i="36" s="1"/>
  <c r="AM1138" i="36" s="1"/>
  <c r="AM1139" i="36" s="1"/>
  <c r="AM1140" i="36" s="1"/>
  <c r="AM1141" i="36" s="1"/>
  <c r="AM1142" i="36" s="1"/>
  <c r="AM1143" i="36" s="1"/>
  <c r="AM1144" i="36" s="1"/>
  <c r="AM1145" i="36" s="1"/>
  <c r="AM1146" i="36" s="1"/>
  <c r="AM1147" i="36" s="1"/>
  <c r="AM1148" i="36" s="1"/>
  <c r="AM1149" i="36" s="1"/>
  <c r="AM1150" i="36" s="1"/>
  <c r="AM1151" i="36" s="1"/>
  <c r="AM1152" i="36" s="1"/>
  <c r="AM1153" i="36" s="1"/>
  <c r="AM1154" i="36" s="1"/>
  <c r="AM1155" i="36" s="1"/>
  <c r="AM1156" i="36" s="1"/>
  <c r="AM1157" i="36" s="1"/>
  <c r="AM1158" i="36" s="1"/>
  <c r="AM1159" i="36" s="1"/>
  <c r="AM1160" i="36" s="1"/>
  <c r="AM1161" i="36" s="1"/>
  <c r="AM1162" i="36" s="1"/>
  <c r="AM1163" i="36" s="1"/>
  <c r="AM1164" i="36" s="1"/>
  <c r="AM1165" i="36" s="1"/>
  <c r="AM1166" i="36" s="1"/>
  <c r="AM1167" i="36" s="1"/>
  <c r="AM1168" i="36" s="1"/>
  <c r="AM1169" i="36" s="1"/>
  <c r="AM1170" i="36" s="1"/>
  <c r="AM1171" i="36" s="1"/>
  <c r="AM1172" i="36" s="1"/>
  <c r="AM1173" i="36" s="1"/>
  <c r="AM1174" i="36" s="1"/>
  <c r="AM1175" i="36" s="1"/>
  <c r="AM1176" i="36" s="1"/>
  <c r="AM1177" i="36" s="1"/>
  <c r="AM1178" i="36" s="1"/>
  <c r="AM1179" i="36" s="1"/>
  <c r="AM1180" i="36" s="1"/>
  <c r="AM1181" i="36" s="1"/>
  <c r="AM1182" i="36" s="1"/>
  <c r="AM1183" i="36" s="1"/>
  <c r="AM1184" i="36" s="1"/>
  <c r="AM1185" i="36" s="1"/>
  <c r="AM1186" i="36" s="1"/>
  <c r="AM1187" i="36" s="1"/>
  <c r="AM1188" i="36" s="1"/>
  <c r="AM1189" i="36" s="1"/>
  <c r="AM1190" i="36" s="1"/>
  <c r="AM1191" i="36" s="1"/>
  <c r="AM1192" i="36" s="1"/>
  <c r="AM1193" i="36" s="1"/>
  <c r="AM1194" i="36" s="1"/>
  <c r="AM1195" i="36" s="1"/>
  <c r="AM1196" i="36" s="1"/>
  <c r="AM1197" i="36" s="1"/>
  <c r="AM1198" i="36" s="1"/>
  <c r="AM1199" i="36" s="1"/>
  <c r="AM1200" i="36" s="1"/>
  <c r="AM1201" i="36" s="1"/>
  <c r="AM1202" i="36" s="1"/>
  <c r="AM1203" i="36" s="1"/>
  <c r="AM1204" i="36" s="1"/>
  <c r="AM1205" i="36" s="1"/>
  <c r="AM1206" i="36" s="1"/>
  <c r="AM1207" i="36" s="1"/>
  <c r="AM1208" i="36" s="1"/>
  <c r="AM1209" i="36" s="1"/>
  <c r="AM1210" i="36" s="1"/>
  <c r="AM1211" i="36" s="1"/>
  <c r="AM1212" i="36" s="1"/>
  <c r="AM1213" i="36" s="1"/>
  <c r="AM1214" i="36" s="1"/>
  <c r="AM1215" i="36" s="1"/>
  <c r="AM1216" i="36" s="1"/>
  <c r="AM1217" i="36" s="1"/>
  <c r="AM1218" i="36" s="1"/>
  <c r="AM1219" i="36" s="1"/>
  <c r="AM1220" i="36" s="1"/>
  <c r="AM1221" i="36" s="1"/>
  <c r="AM1222" i="36" s="1"/>
  <c r="AM1223" i="36" s="1"/>
  <c r="AM1224" i="36" s="1"/>
  <c r="AM1225" i="36" s="1"/>
  <c r="AM1226" i="36" s="1"/>
  <c r="AM1227" i="36" s="1"/>
  <c r="AM1228" i="36" s="1"/>
  <c r="AM1229" i="36" s="1"/>
  <c r="AM1230" i="36" s="1"/>
  <c r="AM1231" i="36" s="1"/>
  <c r="AM1232" i="36" s="1"/>
  <c r="AM1233" i="36" s="1"/>
  <c r="AM1234" i="36" s="1"/>
  <c r="AM1235" i="36" s="1"/>
  <c r="AM1236" i="36" s="1"/>
  <c r="AM1237" i="36" s="1"/>
  <c r="AM1238" i="36" s="1"/>
  <c r="AM1239" i="36" s="1"/>
  <c r="AM1240" i="36" s="1"/>
  <c r="AM1241" i="36" s="1"/>
  <c r="AM1242" i="36" s="1"/>
  <c r="AM1243" i="36" s="1"/>
  <c r="AM1244" i="36" s="1"/>
  <c r="AM1245" i="36" s="1"/>
  <c r="AM1246" i="36" s="1"/>
  <c r="AM1247" i="36" s="1"/>
  <c r="AM1248" i="36" s="1"/>
  <c r="AM1249" i="36" s="1"/>
  <c r="AM1250" i="36" s="1"/>
  <c r="AM1251" i="36" s="1"/>
  <c r="AM1252" i="36" s="1"/>
  <c r="AM1253" i="36" s="1"/>
  <c r="AM1254" i="36" s="1"/>
  <c r="AM1255" i="36" s="1"/>
  <c r="AM1256" i="36" s="1"/>
  <c r="AM1257" i="36" s="1"/>
  <c r="AM1258" i="36" s="1"/>
  <c r="AM1259" i="36" s="1"/>
  <c r="AM1260" i="36" s="1"/>
  <c r="AM1261" i="36" s="1"/>
  <c r="AM1262" i="36" s="1"/>
  <c r="AM1263" i="36" s="1"/>
  <c r="AM1264" i="36" s="1"/>
  <c r="AM1265" i="36" s="1"/>
  <c r="AM1266" i="36" s="1"/>
  <c r="AM1267" i="36" s="1"/>
  <c r="AM1268" i="36" s="1"/>
  <c r="AM1269" i="36" s="1"/>
  <c r="AM1270" i="36" s="1"/>
  <c r="AM1271" i="36" s="1"/>
  <c r="AM1272" i="36" s="1"/>
  <c r="AM1273" i="36" s="1"/>
  <c r="AM1274" i="36" s="1"/>
  <c r="AM1275" i="36" s="1"/>
  <c r="AM1276" i="36" s="1"/>
  <c r="AM1277" i="36" s="1"/>
  <c r="AM1278" i="36" s="1"/>
  <c r="AM1279" i="36" s="1"/>
  <c r="AM1280" i="36" s="1"/>
  <c r="AM1281" i="36" s="1"/>
  <c r="AM1282" i="36" s="1"/>
  <c r="AM1283" i="36" s="1"/>
  <c r="AM1284" i="36" s="1"/>
  <c r="AM1285" i="36" s="1"/>
  <c r="AM1286" i="36" s="1"/>
  <c r="AM1287" i="36" s="1"/>
  <c r="AM1288" i="36" s="1"/>
  <c r="AM1289" i="36" s="1"/>
  <c r="AM1290" i="36" s="1"/>
  <c r="AM1291" i="36" s="1"/>
  <c r="AM1292" i="36" s="1"/>
  <c r="AM1293" i="36" s="1"/>
  <c r="AM1294" i="36" s="1"/>
  <c r="AM1295" i="36" s="1"/>
  <c r="AM1296" i="36" s="1"/>
  <c r="AM1297" i="36" s="1"/>
  <c r="AM1298" i="36" s="1"/>
  <c r="AM1299" i="36" s="1"/>
  <c r="AM1300" i="36" s="1"/>
  <c r="AM1301" i="36" s="1"/>
  <c r="AM1302" i="36" s="1"/>
  <c r="AM1303" i="36" s="1"/>
  <c r="AM1304" i="36" s="1"/>
  <c r="AM1305" i="36" s="1"/>
  <c r="AM1306" i="36" s="1"/>
  <c r="AM1307" i="36" s="1"/>
  <c r="AM1308" i="36" s="1"/>
  <c r="AM1309" i="36" s="1"/>
  <c r="AM1310" i="36" s="1"/>
  <c r="AM1311" i="36" s="1"/>
  <c r="AM1312" i="36" s="1"/>
  <c r="AM1313" i="36" s="1"/>
  <c r="AM1314" i="36" s="1"/>
  <c r="AM1315" i="36" s="1"/>
  <c r="AM1316" i="36" s="1"/>
  <c r="AM1317" i="36" s="1"/>
  <c r="AM1318" i="36" s="1"/>
  <c r="AM1319" i="36" s="1"/>
  <c r="AM1320" i="36" s="1"/>
  <c r="AM1321" i="36" s="1"/>
  <c r="AM1322" i="36" s="1"/>
  <c r="AM1323" i="36" s="1"/>
  <c r="AM1324" i="36" s="1"/>
  <c r="AM1325" i="36" s="1"/>
  <c r="AM1326" i="36" s="1"/>
  <c r="AM1327" i="36" s="1"/>
  <c r="AM1328" i="36" s="1"/>
  <c r="AM1329" i="36" s="1"/>
  <c r="AM1330" i="36" s="1"/>
  <c r="AM1331" i="36" s="1"/>
  <c r="AM1332" i="36" s="1"/>
  <c r="AM1333" i="36" s="1"/>
  <c r="AM1334" i="36" s="1"/>
  <c r="AM1335" i="36" s="1"/>
  <c r="AM1336" i="36" s="1"/>
  <c r="AM1337" i="36" s="1"/>
  <c r="AM1338" i="36" s="1"/>
  <c r="AM1339" i="36" s="1"/>
  <c r="AM1340" i="36" s="1"/>
  <c r="AM1341" i="36" s="1"/>
  <c r="AM1342" i="36" s="1"/>
  <c r="AM1343" i="36" s="1"/>
  <c r="AM1344" i="36" s="1"/>
  <c r="AM1345" i="36" s="1"/>
  <c r="AM1346" i="36" s="1"/>
  <c r="AM1347" i="36" s="1"/>
  <c r="AM1348" i="36" s="1"/>
  <c r="AM1349" i="36" s="1"/>
  <c r="AM1350" i="36" s="1"/>
  <c r="AM1351" i="36" s="1"/>
  <c r="AM1352" i="36" s="1"/>
  <c r="AM1353" i="36" s="1"/>
  <c r="AM1354" i="36" s="1"/>
  <c r="AM1355" i="36" s="1"/>
  <c r="AM1356" i="36" s="1"/>
  <c r="AM1357" i="36" s="1"/>
  <c r="AM1358" i="36" s="1"/>
  <c r="AM1359" i="36" s="1"/>
  <c r="AM1360" i="36" s="1"/>
  <c r="AM1361" i="36" s="1"/>
  <c r="AM1362" i="36" s="1"/>
  <c r="AM1363" i="36" s="1"/>
  <c r="AM1364" i="36" s="1"/>
  <c r="AM1365" i="36" s="1"/>
  <c r="AM1366" i="36" s="1"/>
  <c r="AM1367" i="36" s="1"/>
  <c r="AM1368" i="36" s="1"/>
  <c r="AM1369" i="36" s="1"/>
  <c r="AM1370" i="36" s="1"/>
  <c r="AM1371" i="36" s="1"/>
  <c r="AM1372" i="36" s="1"/>
  <c r="AM1373" i="36" s="1"/>
  <c r="AM1374" i="36" s="1"/>
  <c r="AM1375" i="36" s="1"/>
  <c r="AM1376" i="36" s="1"/>
  <c r="AM1377" i="36" s="1"/>
  <c r="AM1378" i="36" s="1"/>
  <c r="AM1379" i="36" s="1"/>
  <c r="AM1380" i="36" s="1"/>
  <c r="AM1381" i="36" s="1"/>
  <c r="AM1382" i="36" s="1"/>
  <c r="AM1383" i="36" s="1"/>
  <c r="AM1384" i="36" s="1"/>
  <c r="AM1385" i="36" s="1"/>
  <c r="AM1386" i="36" s="1"/>
  <c r="AM1387" i="36" s="1"/>
  <c r="AM1388" i="36" s="1"/>
  <c r="AM1389" i="36" s="1"/>
  <c r="AM1390" i="36" s="1"/>
  <c r="AM1391" i="36" s="1"/>
  <c r="AM1392" i="36" s="1"/>
  <c r="AM1393" i="36" s="1"/>
  <c r="AM1394" i="36" s="1"/>
  <c r="AM1395" i="36" s="1"/>
  <c r="AM1396" i="36" s="1"/>
  <c r="AM1397" i="36" s="1"/>
  <c r="AM1398" i="36" s="1"/>
  <c r="AM1399" i="36" s="1"/>
  <c r="AM1400" i="36" s="1"/>
  <c r="AM1401" i="36" s="1"/>
  <c r="AM1402" i="36" s="1"/>
  <c r="AM1403" i="36" s="1"/>
  <c r="AM1404" i="36" s="1"/>
  <c r="AM1405" i="36" s="1"/>
  <c r="AM1406" i="36" s="1"/>
  <c r="AM1407" i="36" s="1"/>
  <c r="AM1408" i="36" s="1"/>
  <c r="AM1409" i="36" s="1"/>
  <c r="AM1410" i="36" s="1"/>
  <c r="AM1411" i="36" s="1"/>
  <c r="AM1412" i="36" s="1"/>
  <c r="AM1413" i="36" s="1"/>
  <c r="AM1414" i="36" s="1"/>
  <c r="AM1415" i="36" s="1"/>
  <c r="AM1416" i="36" s="1"/>
  <c r="AM1417" i="36" s="1"/>
  <c r="AM1418" i="36" s="1"/>
  <c r="AM1419" i="36" s="1"/>
  <c r="AM1420" i="36" s="1"/>
  <c r="AM1421" i="36" s="1"/>
  <c r="AM1422" i="36" s="1"/>
  <c r="AM1423" i="36" s="1"/>
  <c r="AM1424" i="36" s="1"/>
  <c r="AM1425" i="36" s="1"/>
  <c r="AM1426" i="36" s="1"/>
  <c r="AM1427" i="36" s="1"/>
  <c r="AM1428" i="36" s="1"/>
  <c r="AM1429" i="36" s="1"/>
  <c r="AM1430" i="36" s="1"/>
  <c r="AM1431" i="36" s="1"/>
  <c r="AM1432" i="36" s="1"/>
  <c r="AM1433" i="36" s="1"/>
  <c r="AM1434" i="36" s="1"/>
  <c r="AM1435" i="36" s="1"/>
  <c r="AM1436" i="36" s="1"/>
  <c r="AM1437" i="36" s="1"/>
  <c r="AM1438" i="36" s="1"/>
  <c r="AM1439" i="36" s="1"/>
  <c r="AM1440" i="36" s="1"/>
  <c r="AM1441" i="36" s="1"/>
  <c r="AM1442" i="36" s="1"/>
  <c r="AM1443" i="36" s="1"/>
  <c r="AM1444" i="36" s="1"/>
  <c r="AM1445" i="36" s="1"/>
  <c r="AM1446" i="36" s="1"/>
  <c r="AM1447" i="36" s="1"/>
  <c r="AM1448" i="36" s="1"/>
  <c r="AM1449" i="36" s="1"/>
  <c r="AM1450" i="36" s="1"/>
  <c r="AM1451" i="36" s="1"/>
  <c r="AM1452" i="36" s="1"/>
  <c r="AM1453" i="36" s="1"/>
  <c r="AM1454" i="36" s="1"/>
  <c r="AM1455" i="36" s="1"/>
  <c r="AM1456" i="36" s="1"/>
  <c r="AM1457" i="36" s="1"/>
  <c r="AM1458" i="36" s="1"/>
  <c r="AM1459" i="36" s="1"/>
  <c r="AM1460" i="36" s="1"/>
  <c r="AM1461" i="36" s="1"/>
  <c r="AM1462" i="36" s="1"/>
  <c r="AM1463" i="36" s="1"/>
  <c r="AM1464" i="36" s="1"/>
  <c r="AM1465" i="36" s="1"/>
  <c r="AM1466" i="36" s="1"/>
  <c r="AM1467" i="36" s="1"/>
  <c r="AM1468" i="36" s="1"/>
  <c r="AM1469" i="36" s="1"/>
  <c r="AM1470" i="36" s="1"/>
  <c r="AM1471" i="36" s="1"/>
  <c r="AM1472" i="36" s="1"/>
  <c r="AM1473" i="36" s="1"/>
  <c r="AM1474" i="36" s="1"/>
  <c r="AM1475" i="36" s="1"/>
  <c r="AM1476" i="36" s="1"/>
  <c r="AM1477" i="36" s="1"/>
  <c r="AM1478" i="36" s="1"/>
  <c r="AM1479" i="36" s="1"/>
  <c r="AM1480" i="36" s="1"/>
  <c r="AM1481" i="36" s="1"/>
  <c r="AM1482" i="36" s="1"/>
  <c r="AM1483" i="36" s="1"/>
  <c r="AM1484" i="36" s="1"/>
  <c r="AM1485" i="36" s="1"/>
  <c r="AM1486" i="36" s="1"/>
  <c r="AM1487" i="36" s="1"/>
  <c r="AM1488" i="36" s="1"/>
  <c r="AM1489" i="36" s="1"/>
  <c r="AM1490" i="36" s="1"/>
  <c r="AM1491" i="36" s="1"/>
  <c r="AM1492" i="36" s="1"/>
  <c r="AM1493" i="36" s="1"/>
  <c r="AM1494" i="36" s="1"/>
  <c r="AM1495" i="36" s="1"/>
  <c r="AM1496" i="36" s="1"/>
  <c r="AM1497" i="36" s="1"/>
  <c r="AM1498" i="36" s="1"/>
  <c r="AM1499" i="36" s="1"/>
  <c r="AM1500" i="36" s="1"/>
  <c r="AM1501" i="36" s="1"/>
  <c r="AM1502" i="36" s="1"/>
  <c r="AM1503" i="36" s="1"/>
  <c r="AM1504" i="36" s="1"/>
  <c r="AM1505" i="36" s="1"/>
  <c r="AM1506" i="36" s="1"/>
  <c r="AM1507" i="36" s="1"/>
  <c r="AM1508" i="36" s="1"/>
  <c r="AM1509" i="36" s="1"/>
  <c r="AM1510" i="36" s="1"/>
  <c r="AM1511" i="36" s="1"/>
  <c r="AM1512" i="36" s="1"/>
  <c r="AM1513" i="36" s="1"/>
  <c r="AM1514" i="36" s="1"/>
  <c r="AM1515" i="36" s="1"/>
  <c r="AM1516" i="36" s="1"/>
  <c r="AM1517" i="36" s="1"/>
  <c r="AM1518" i="36" s="1"/>
  <c r="AM1519" i="36" s="1"/>
  <c r="AM1520" i="36" s="1"/>
  <c r="AM1521" i="36" s="1"/>
  <c r="AM1522" i="36" s="1"/>
  <c r="AM1523" i="36" s="1"/>
  <c r="AM1524" i="36" s="1"/>
  <c r="AM1525" i="36" s="1"/>
  <c r="AM1526" i="36" s="1"/>
  <c r="AM1527" i="36" s="1"/>
  <c r="AM1528" i="36" s="1"/>
  <c r="AM1529" i="36" s="1"/>
  <c r="AM1530" i="36" s="1"/>
  <c r="AM1531" i="36" s="1"/>
  <c r="AM1532" i="36" s="1"/>
  <c r="AM1533" i="36" s="1"/>
  <c r="AM1534" i="36" s="1"/>
  <c r="AM1535" i="36" s="1"/>
  <c r="AM1536" i="36" s="1"/>
  <c r="AM1537" i="36" s="1"/>
  <c r="AM1538" i="36" s="1"/>
  <c r="AM1539" i="36" s="1"/>
  <c r="AM1540" i="36" s="1"/>
  <c r="AM1541" i="36" s="1"/>
  <c r="AM1542" i="36" s="1"/>
  <c r="AM1543" i="36" s="1"/>
  <c r="AM1544" i="36" s="1"/>
  <c r="AM1545" i="36" s="1"/>
  <c r="AM1546" i="36" s="1"/>
  <c r="AM1547" i="36" s="1"/>
  <c r="AM1548" i="36" s="1"/>
  <c r="AM1549" i="36" s="1"/>
  <c r="AM1550" i="36" s="1"/>
  <c r="AM1551" i="36" s="1"/>
  <c r="AM1552" i="36" s="1"/>
  <c r="AM1553" i="36" s="1"/>
  <c r="AM1554" i="36" s="1"/>
  <c r="AM1555" i="36" s="1"/>
  <c r="AM1556" i="36" s="1"/>
  <c r="AM1557" i="36" s="1"/>
  <c r="AM1558" i="36" s="1"/>
  <c r="AM1559" i="36" s="1"/>
  <c r="AM1560" i="36" s="1"/>
  <c r="AM1561" i="36" s="1"/>
  <c r="AM1562" i="36" s="1"/>
  <c r="AM1563" i="36" s="1"/>
  <c r="AM1564" i="36" s="1"/>
  <c r="AM1565" i="36" s="1"/>
  <c r="AM1566" i="36" s="1"/>
  <c r="AM1567" i="36" s="1"/>
  <c r="AM1568" i="36" s="1"/>
  <c r="AM1569" i="36" s="1"/>
  <c r="AM1570" i="36" s="1"/>
  <c r="AM1571" i="36" s="1"/>
  <c r="AM1572" i="36" s="1"/>
  <c r="AM1573" i="36" s="1"/>
  <c r="AM1574" i="36" s="1"/>
  <c r="AM1575" i="36" s="1"/>
  <c r="AM1576" i="36" s="1"/>
  <c r="AM1577" i="36" s="1"/>
  <c r="AM1578" i="36" s="1"/>
  <c r="AM1579" i="36" s="1"/>
  <c r="AM1580" i="36" s="1"/>
  <c r="AM1581" i="36" s="1"/>
  <c r="AM1582" i="36" s="1"/>
  <c r="AM1583" i="36" s="1"/>
  <c r="AM1584" i="36" s="1"/>
  <c r="AM1585" i="36" s="1"/>
  <c r="AM1586" i="36" s="1"/>
  <c r="AM1587" i="36" s="1"/>
  <c r="AM1588" i="36" s="1"/>
  <c r="AM1589" i="36" s="1"/>
  <c r="AM1590" i="36" s="1"/>
  <c r="AM1591" i="36" s="1"/>
  <c r="AM1592" i="36" s="1"/>
  <c r="AM1593" i="36" s="1"/>
  <c r="AM1594" i="36" s="1"/>
  <c r="AM1595" i="36" s="1"/>
  <c r="AM1596" i="36" s="1"/>
  <c r="AM1597" i="36" s="1"/>
  <c r="AM1598" i="36" s="1"/>
  <c r="AM1599" i="36" s="1"/>
  <c r="AM1600" i="36" s="1"/>
  <c r="AM1601" i="36" s="1"/>
  <c r="AM1602" i="36" s="1"/>
  <c r="AM1603" i="36" s="1"/>
  <c r="AM1604" i="36" s="1"/>
  <c r="AM1605" i="36" s="1"/>
  <c r="AM1606" i="36" s="1"/>
  <c r="AM1607" i="36" s="1"/>
  <c r="AM1608" i="36" s="1"/>
  <c r="AM1609" i="36" s="1"/>
  <c r="AM1610" i="36" s="1"/>
  <c r="AM1611" i="36" s="1"/>
  <c r="AM1612" i="36" s="1"/>
  <c r="AM1613" i="36" s="1"/>
  <c r="AM1614" i="36" s="1"/>
  <c r="AM1615" i="36" s="1"/>
  <c r="AM1616" i="36" s="1"/>
  <c r="AM1617" i="36" s="1"/>
  <c r="AM1618" i="36" s="1"/>
  <c r="AM1619" i="36" s="1"/>
  <c r="AM1620" i="36" s="1"/>
  <c r="AM1621" i="36" s="1"/>
  <c r="AM1622" i="36" s="1"/>
  <c r="AM1623" i="36" s="1"/>
  <c r="AM1624" i="36" s="1"/>
  <c r="AM1625" i="36" s="1"/>
  <c r="AM1626" i="36" s="1"/>
  <c r="AM1627" i="36" s="1"/>
  <c r="AM1628" i="36" s="1"/>
  <c r="AM1629" i="36" s="1"/>
  <c r="AM1630" i="36" s="1"/>
  <c r="AM1631" i="36" s="1"/>
  <c r="AM1632" i="36" s="1"/>
  <c r="AM1633" i="36" s="1"/>
  <c r="AM1634" i="36" s="1"/>
  <c r="AM1635" i="36" s="1"/>
  <c r="AM1636" i="36" s="1"/>
  <c r="AM1637" i="36" s="1"/>
  <c r="AM1638" i="36" s="1"/>
  <c r="AM1639" i="36" s="1"/>
  <c r="AM1640" i="36" s="1"/>
  <c r="AM1641" i="36" s="1"/>
  <c r="AM1642" i="36" s="1"/>
  <c r="AM1643" i="36" s="1"/>
  <c r="AM1644" i="36" s="1"/>
  <c r="AM1645" i="36" s="1"/>
  <c r="AM1646" i="36" s="1"/>
  <c r="AM1647" i="36" s="1"/>
  <c r="AM1648" i="36" s="1"/>
  <c r="AM1649" i="36" s="1"/>
  <c r="AM1650" i="36" s="1"/>
  <c r="AM1651" i="36" s="1"/>
  <c r="AM1652" i="36" s="1"/>
  <c r="AM1653" i="36" s="1"/>
  <c r="AM1654" i="36" s="1"/>
  <c r="AM1655" i="36" s="1"/>
  <c r="AM1656" i="36" s="1"/>
  <c r="AM1657" i="36" s="1"/>
  <c r="AM1658" i="36" s="1"/>
  <c r="AM1659" i="36" s="1"/>
  <c r="AM1660" i="36" s="1"/>
  <c r="AM1661" i="36" s="1"/>
  <c r="AM1662" i="36" s="1"/>
  <c r="AM1663" i="36" s="1"/>
  <c r="AM1664" i="36" s="1"/>
  <c r="AM1665" i="36" s="1"/>
  <c r="AM1666" i="36" s="1"/>
  <c r="AM1667" i="36" s="1"/>
  <c r="AM1668" i="36" s="1"/>
  <c r="AM1669" i="36" s="1"/>
  <c r="AM1670" i="36" s="1"/>
  <c r="AM1671" i="36" s="1"/>
  <c r="AM1672" i="36" s="1"/>
  <c r="AM1673" i="36" s="1"/>
  <c r="AM1674" i="36" s="1"/>
  <c r="AM1675" i="36" s="1"/>
  <c r="AM1676" i="36" s="1"/>
  <c r="AM1677" i="36" s="1"/>
  <c r="AM1678" i="36" s="1"/>
  <c r="AM1679" i="36" s="1"/>
  <c r="AM1680" i="36" s="1"/>
  <c r="AM1681" i="36" s="1"/>
  <c r="AM1682" i="36" s="1"/>
  <c r="AM1683" i="36" s="1"/>
  <c r="AM1684" i="36" s="1"/>
  <c r="AM1685" i="36" s="1"/>
  <c r="AM1686" i="36" s="1"/>
  <c r="AM1687" i="36" s="1"/>
  <c r="AM1688" i="36" s="1"/>
  <c r="AL13" i="36"/>
  <c r="AL14" i="36" s="1"/>
  <c r="AL15" i="36" s="1"/>
  <c r="AL16" i="36" s="1"/>
  <c r="AL17" i="36" s="1"/>
  <c r="AL18" i="36" s="1"/>
  <c r="AL19" i="36" s="1"/>
  <c r="AL20" i="36" s="1"/>
  <c r="AL21" i="36" s="1"/>
  <c r="AL22" i="36" s="1"/>
  <c r="AL23" i="36" s="1"/>
  <c r="AL24" i="36" s="1"/>
  <c r="AL25" i="36" s="1"/>
  <c r="AL26" i="36" s="1"/>
  <c r="AL27" i="36" s="1"/>
  <c r="AL28" i="36" s="1"/>
  <c r="AL29" i="36" s="1"/>
  <c r="AL30" i="36" s="1"/>
  <c r="AL31" i="36" s="1"/>
  <c r="AL32" i="36" s="1"/>
  <c r="AL33" i="36" s="1"/>
  <c r="AL34" i="36" s="1"/>
  <c r="AL35" i="36" s="1"/>
  <c r="AL36" i="36" s="1"/>
  <c r="AL37" i="36" s="1"/>
  <c r="AL38" i="36" s="1"/>
  <c r="AL39" i="36" s="1"/>
  <c r="AL40" i="36" s="1"/>
  <c r="AL41" i="36" s="1"/>
  <c r="AL42" i="36" s="1"/>
  <c r="AL43" i="36" s="1"/>
  <c r="AL44" i="36" s="1"/>
  <c r="AL45" i="36" s="1"/>
  <c r="AL46" i="36" s="1"/>
  <c r="AL47" i="36" s="1"/>
  <c r="AL48" i="36" s="1"/>
  <c r="AL49" i="36" s="1"/>
  <c r="AL50" i="36" s="1"/>
  <c r="AL51" i="36" s="1"/>
  <c r="AL52" i="36" s="1"/>
  <c r="AL53" i="36" s="1"/>
  <c r="AL54" i="36" s="1"/>
  <c r="AL55" i="36" s="1"/>
  <c r="AL56" i="36" s="1"/>
  <c r="AL57" i="36" s="1"/>
  <c r="AL58" i="36" s="1"/>
  <c r="AL59" i="36" s="1"/>
  <c r="AL60" i="36" s="1"/>
  <c r="AL61" i="36" s="1"/>
  <c r="AL62" i="36" s="1"/>
  <c r="AL63" i="36" s="1"/>
  <c r="AL64" i="36" s="1"/>
  <c r="AL65" i="36" s="1"/>
  <c r="AL66" i="36" s="1"/>
  <c r="AL67" i="36" s="1"/>
  <c r="AL68" i="36" s="1"/>
  <c r="AL69" i="36" s="1"/>
  <c r="AL70" i="36" s="1"/>
  <c r="AL71" i="36" s="1"/>
  <c r="AL72" i="36" s="1"/>
  <c r="AL73" i="36" s="1"/>
  <c r="AL74" i="36" s="1"/>
  <c r="AL75" i="36" s="1"/>
  <c r="AL76" i="36" s="1"/>
  <c r="AL77" i="36" s="1"/>
  <c r="AL78" i="36" s="1"/>
  <c r="AL79" i="36" s="1"/>
  <c r="AL80" i="36" s="1"/>
  <c r="AL81" i="36" s="1"/>
  <c r="AL82" i="36" s="1"/>
  <c r="AL83" i="36" s="1"/>
  <c r="AL84" i="36" s="1"/>
  <c r="AL85" i="36" s="1"/>
  <c r="AL86" i="36" s="1"/>
  <c r="AL87" i="36" s="1"/>
  <c r="AL88" i="36" s="1"/>
  <c r="AL89" i="36" s="1"/>
  <c r="AL90" i="36" s="1"/>
  <c r="AL91" i="36" s="1"/>
  <c r="AL92" i="36" s="1"/>
  <c r="AL93" i="36" s="1"/>
  <c r="AL94" i="36" s="1"/>
  <c r="AL95" i="36" s="1"/>
  <c r="AL96" i="36" s="1"/>
  <c r="AL97" i="36" s="1"/>
  <c r="AL98" i="36" s="1"/>
  <c r="AL99" i="36" s="1"/>
  <c r="AL100" i="36" s="1"/>
  <c r="AL101" i="36" s="1"/>
  <c r="AL102" i="36" s="1"/>
  <c r="AL103" i="36" s="1"/>
  <c r="AL104" i="36" s="1"/>
  <c r="AL105" i="36" s="1"/>
  <c r="AL106" i="36" s="1"/>
  <c r="AL107" i="36" s="1"/>
  <c r="AL108" i="36" s="1"/>
  <c r="AL109" i="36" s="1"/>
  <c r="AL110" i="36" s="1"/>
  <c r="AL111" i="36" s="1"/>
  <c r="AL112" i="36" s="1"/>
  <c r="AL113" i="36" s="1"/>
  <c r="AL114" i="36" s="1"/>
  <c r="AL115" i="36" s="1"/>
  <c r="AL116" i="36" s="1"/>
  <c r="AL117" i="36" s="1"/>
  <c r="AL118" i="36" s="1"/>
  <c r="AL119" i="36" s="1"/>
  <c r="AL120" i="36" s="1"/>
  <c r="AL121" i="36" s="1"/>
  <c r="AL122" i="36" s="1"/>
  <c r="AL123" i="36" s="1"/>
  <c r="AL124" i="36" s="1"/>
  <c r="AL125" i="36" s="1"/>
  <c r="AL126" i="36" s="1"/>
  <c r="AL127" i="36" s="1"/>
  <c r="AL128" i="36" s="1"/>
  <c r="AL129" i="36" s="1"/>
  <c r="AL130" i="36" s="1"/>
  <c r="AL131" i="36" s="1"/>
  <c r="AL132" i="36" s="1"/>
  <c r="AL133" i="36" s="1"/>
  <c r="AL134" i="36" s="1"/>
  <c r="AL135" i="36" s="1"/>
  <c r="AL136" i="36" s="1"/>
  <c r="AL137" i="36" s="1"/>
  <c r="AL138" i="36" s="1"/>
  <c r="AL139" i="36" s="1"/>
  <c r="AL140" i="36" s="1"/>
  <c r="AL141" i="36" s="1"/>
  <c r="AL142" i="36" s="1"/>
  <c r="AL143" i="36" s="1"/>
  <c r="AL144" i="36" s="1"/>
  <c r="AL145" i="36" s="1"/>
  <c r="AL146" i="36" s="1"/>
  <c r="AL147" i="36" s="1"/>
  <c r="AL148" i="36" s="1"/>
  <c r="AL149" i="36" s="1"/>
  <c r="AL150" i="36" s="1"/>
  <c r="AL151" i="36" s="1"/>
  <c r="AL152" i="36" s="1"/>
  <c r="AL153" i="36" s="1"/>
  <c r="AL154" i="36" s="1"/>
  <c r="AL155" i="36" s="1"/>
  <c r="AL156" i="36" s="1"/>
  <c r="AL157" i="36" s="1"/>
  <c r="AL158" i="36" s="1"/>
  <c r="AL159" i="36" s="1"/>
  <c r="AL160" i="36" s="1"/>
  <c r="AL161" i="36" s="1"/>
  <c r="AL162" i="36" s="1"/>
  <c r="AL163" i="36" s="1"/>
  <c r="AL164" i="36" s="1"/>
  <c r="AL165" i="36" s="1"/>
  <c r="AL166" i="36" s="1"/>
  <c r="AL167" i="36" s="1"/>
  <c r="AL168" i="36" s="1"/>
  <c r="AL169" i="36" s="1"/>
  <c r="AL170" i="36" s="1"/>
  <c r="AL171" i="36" s="1"/>
  <c r="AL172" i="36" s="1"/>
  <c r="AL173" i="36" s="1"/>
  <c r="AL174" i="36" s="1"/>
  <c r="AL175" i="36" s="1"/>
  <c r="AL176" i="36" s="1"/>
  <c r="AL177" i="36" s="1"/>
  <c r="AL178" i="36" s="1"/>
  <c r="AL179" i="36" s="1"/>
  <c r="AL180" i="36" s="1"/>
  <c r="AL181" i="36" s="1"/>
  <c r="AL182" i="36" s="1"/>
  <c r="AL183" i="36" s="1"/>
  <c r="AL184" i="36" s="1"/>
  <c r="AL185" i="36" s="1"/>
  <c r="AL186" i="36" s="1"/>
  <c r="AL187" i="36" s="1"/>
  <c r="AL188" i="36" s="1"/>
  <c r="AL189" i="36" s="1"/>
  <c r="AL190" i="36" s="1"/>
  <c r="AL191" i="36" s="1"/>
  <c r="AL192" i="36" s="1"/>
  <c r="AL193" i="36" s="1"/>
  <c r="AL194" i="36" s="1"/>
  <c r="AL195" i="36" s="1"/>
  <c r="AL196" i="36" s="1"/>
  <c r="AL197" i="36" s="1"/>
  <c r="AL198" i="36" s="1"/>
  <c r="AL199" i="36" s="1"/>
  <c r="AL200" i="36" s="1"/>
  <c r="AL201" i="36" s="1"/>
  <c r="AL202" i="36" s="1"/>
  <c r="AL203" i="36" s="1"/>
  <c r="AL204" i="36" s="1"/>
  <c r="AL205" i="36" s="1"/>
  <c r="AL206" i="36" s="1"/>
  <c r="AL207" i="36" s="1"/>
  <c r="AL208" i="36" s="1"/>
  <c r="AL209" i="36" s="1"/>
  <c r="AL210" i="36" s="1"/>
  <c r="AL211" i="36" s="1"/>
  <c r="AL212" i="36" s="1"/>
  <c r="AL213" i="36" s="1"/>
  <c r="AL214" i="36" s="1"/>
  <c r="AL215" i="36" s="1"/>
  <c r="AL216" i="36" s="1"/>
  <c r="AL217" i="36" s="1"/>
  <c r="AL218" i="36" s="1"/>
  <c r="AL219" i="36" s="1"/>
  <c r="AL220" i="36" s="1"/>
  <c r="AL221" i="36" s="1"/>
  <c r="AL222" i="36" s="1"/>
  <c r="AL223" i="36" s="1"/>
  <c r="AL224" i="36" s="1"/>
  <c r="AL225" i="36" s="1"/>
  <c r="AL226" i="36" s="1"/>
  <c r="AL227" i="36" s="1"/>
  <c r="AL228" i="36" s="1"/>
  <c r="AL229" i="36" s="1"/>
  <c r="AL230" i="36" s="1"/>
  <c r="AL231" i="36" s="1"/>
  <c r="AL232" i="36" s="1"/>
  <c r="AL233" i="36" s="1"/>
  <c r="AL234" i="36" s="1"/>
  <c r="AL235" i="36" s="1"/>
  <c r="AL236" i="36" s="1"/>
  <c r="AL237" i="36" s="1"/>
  <c r="AL238" i="36" s="1"/>
  <c r="AL239" i="36" s="1"/>
  <c r="AL240" i="36" s="1"/>
  <c r="AL241" i="36" s="1"/>
  <c r="AL242" i="36" s="1"/>
  <c r="AL243" i="36" s="1"/>
  <c r="AL244" i="36" s="1"/>
  <c r="AL245" i="36" s="1"/>
  <c r="AL246" i="36" s="1"/>
  <c r="AL247" i="36" s="1"/>
  <c r="AL248" i="36" s="1"/>
  <c r="AL249" i="36" s="1"/>
  <c r="AL250" i="36" s="1"/>
  <c r="AL251" i="36" s="1"/>
  <c r="AL252" i="36" s="1"/>
  <c r="AL253" i="36" s="1"/>
  <c r="AL254" i="36" s="1"/>
  <c r="AL255" i="36" s="1"/>
  <c r="AL256" i="36" s="1"/>
  <c r="AL257" i="36" s="1"/>
  <c r="AL258" i="36" s="1"/>
  <c r="AL259" i="36" s="1"/>
  <c r="AL260" i="36" s="1"/>
  <c r="AL261" i="36" s="1"/>
  <c r="AL262" i="36" s="1"/>
  <c r="AL263" i="36" s="1"/>
  <c r="AL264" i="36" s="1"/>
  <c r="AL265" i="36" s="1"/>
  <c r="AL266" i="36" s="1"/>
  <c r="AL267" i="36" s="1"/>
  <c r="AL268" i="36" s="1"/>
  <c r="AL269" i="36" s="1"/>
  <c r="AL270" i="36" s="1"/>
  <c r="AL271" i="36" s="1"/>
  <c r="AL272" i="36" s="1"/>
  <c r="AL273" i="36" s="1"/>
  <c r="AL274" i="36" s="1"/>
  <c r="AL275" i="36" s="1"/>
  <c r="AL276" i="36" s="1"/>
  <c r="AL277" i="36" s="1"/>
  <c r="AL278" i="36" s="1"/>
  <c r="AL279" i="36" s="1"/>
  <c r="AL280" i="36" s="1"/>
  <c r="AL281" i="36" s="1"/>
  <c r="AL282" i="36" s="1"/>
  <c r="AL283" i="36" s="1"/>
  <c r="AL284" i="36" s="1"/>
  <c r="AL285" i="36" s="1"/>
  <c r="AL286" i="36" s="1"/>
  <c r="AL287" i="36" s="1"/>
  <c r="AL288" i="36" s="1"/>
  <c r="AL289" i="36" s="1"/>
  <c r="AL290" i="36" s="1"/>
  <c r="AL291" i="36" s="1"/>
  <c r="AL292" i="36" s="1"/>
  <c r="AL293" i="36" s="1"/>
  <c r="AL294" i="36" s="1"/>
  <c r="AL295" i="36" s="1"/>
  <c r="AL296" i="36" s="1"/>
  <c r="AL297" i="36" s="1"/>
  <c r="AL298" i="36" s="1"/>
  <c r="AL299" i="36" s="1"/>
  <c r="AL300" i="36" s="1"/>
  <c r="AL301" i="36" s="1"/>
  <c r="AL302" i="36" s="1"/>
  <c r="AL303" i="36" s="1"/>
  <c r="AL304" i="36" s="1"/>
  <c r="AL305" i="36" s="1"/>
  <c r="AL306" i="36" s="1"/>
  <c r="AL307" i="36" s="1"/>
  <c r="AL308" i="36" s="1"/>
  <c r="AL309" i="36" s="1"/>
  <c r="AL310" i="36" s="1"/>
  <c r="AL311" i="36" s="1"/>
  <c r="AL312" i="36" s="1"/>
  <c r="AL313" i="36" s="1"/>
  <c r="AL314" i="36" s="1"/>
  <c r="AL315" i="36" s="1"/>
  <c r="AL316" i="36" s="1"/>
  <c r="AL317" i="36" s="1"/>
  <c r="AL318" i="36" s="1"/>
  <c r="AL319" i="36" s="1"/>
  <c r="AL320" i="36" s="1"/>
  <c r="AL321" i="36" s="1"/>
  <c r="AL322" i="36" s="1"/>
  <c r="AL323" i="36" s="1"/>
  <c r="AL324" i="36" s="1"/>
  <c r="AL325" i="36" s="1"/>
  <c r="AL326" i="36" s="1"/>
  <c r="AL327" i="36" s="1"/>
  <c r="AL328" i="36" s="1"/>
  <c r="AL329" i="36" s="1"/>
  <c r="AL330" i="36" s="1"/>
  <c r="AL331" i="36" s="1"/>
  <c r="AL332" i="36" s="1"/>
  <c r="AL333" i="36" s="1"/>
  <c r="AL334" i="36" s="1"/>
  <c r="AL335" i="36" s="1"/>
  <c r="AL336" i="36" s="1"/>
  <c r="AL337" i="36" s="1"/>
  <c r="AL338" i="36" s="1"/>
  <c r="AL339" i="36" s="1"/>
  <c r="AL340" i="36" s="1"/>
  <c r="AL341" i="36" s="1"/>
  <c r="AL342" i="36" s="1"/>
  <c r="AL343" i="36" s="1"/>
  <c r="AL344" i="36" s="1"/>
  <c r="AL345" i="36" s="1"/>
  <c r="AL346" i="36" s="1"/>
  <c r="AL347" i="36" s="1"/>
  <c r="AL348" i="36" s="1"/>
  <c r="AL349" i="36" s="1"/>
  <c r="AL350" i="36" s="1"/>
  <c r="AL351" i="36" s="1"/>
  <c r="AL352" i="36" s="1"/>
  <c r="AL353" i="36" s="1"/>
  <c r="AL354" i="36" s="1"/>
  <c r="AL355" i="36" s="1"/>
  <c r="AL356" i="36" s="1"/>
  <c r="AL357" i="36" s="1"/>
  <c r="AL358" i="36" s="1"/>
  <c r="AL359" i="36" s="1"/>
  <c r="AL360" i="36" s="1"/>
  <c r="AL361" i="36" s="1"/>
  <c r="AL362" i="36" s="1"/>
  <c r="AL363" i="36" s="1"/>
  <c r="AL364" i="36" s="1"/>
  <c r="AL365" i="36" s="1"/>
  <c r="AL366" i="36" s="1"/>
  <c r="AL367" i="36" s="1"/>
  <c r="AL368" i="36" s="1"/>
  <c r="AL369" i="36" s="1"/>
  <c r="AL370" i="36" s="1"/>
  <c r="AL371" i="36" s="1"/>
  <c r="AL372" i="36" s="1"/>
  <c r="AL373" i="36" s="1"/>
  <c r="AL374" i="36" s="1"/>
  <c r="AL375" i="36" s="1"/>
  <c r="AL376" i="36" s="1"/>
  <c r="AL377" i="36" s="1"/>
  <c r="AL378" i="36" s="1"/>
  <c r="AL379" i="36" s="1"/>
  <c r="AL380" i="36" s="1"/>
  <c r="AL381" i="36" s="1"/>
  <c r="AL382" i="36" s="1"/>
  <c r="AL383" i="36" s="1"/>
  <c r="AL384" i="36" s="1"/>
  <c r="AL385" i="36" s="1"/>
  <c r="AL386" i="36" s="1"/>
  <c r="AL387" i="36" s="1"/>
  <c r="AL388" i="36" s="1"/>
  <c r="AL389" i="36" s="1"/>
  <c r="AL390" i="36" s="1"/>
  <c r="AL391" i="36" s="1"/>
  <c r="AL392" i="36" s="1"/>
  <c r="AL393" i="36" s="1"/>
  <c r="AL394" i="36" s="1"/>
  <c r="AL395" i="36" s="1"/>
  <c r="AL396" i="36" s="1"/>
  <c r="AL397" i="36" s="1"/>
  <c r="AL398" i="36" s="1"/>
  <c r="AL399" i="36" s="1"/>
  <c r="AL400" i="36" s="1"/>
  <c r="AL401" i="36" s="1"/>
  <c r="AL402" i="36" s="1"/>
  <c r="AL403" i="36" s="1"/>
  <c r="AL404" i="36" s="1"/>
  <c r="AL405" i="36" s="1"/>
  <c r="AL406" i="36" s="1"/>
  <c r="AL407" i="36" s="1"/>
  <c r="AL408" i="36" s="1"/>
  <c r="AL409" i="36" s="1"/>
  <c r="AL410" i="36" s="1"/>
  <c r="AL411" i="36" s="1"/>
  <c r="AL412" i="36" s="1"/>
  <c r="AL413" i="36" s="1"/>
  <c r="AL414" i="36" s="1"/>
  <c r="AL415" i="36" s="1"/>
  <c r="AL416" i="36" s="1"/>
  <c r="AL417" i="36" s="1"/>
  <c r="AL418" i="36" s="1"/>
  <c r="AL419" i="36" s="1"/>
  <c r="AL420" i="36" s="1"/>
  <c r="AL421" i="36" s="1"/>
  <c r="AL422" i="36" s="1"/>
  <c r="AL423" i="36" s="1"/>
  <c r="AL424" i="36" s="1"/>
  <c r="AL425" i="36" s="1"/>
  <c r="AL426" i="36" s="1"/>
  <c r="AL427" i="36" s="1"/>
  <c r="AL428" i="36" s="1"/>
  <c r="AL429" i="36" s="1"/>
  <c r="AL430" i="36" s="1"/>
  <c r="AL431" i="36" s="1"/>
  <c r="AL432" i="36" s="1"/>
  <c r="AL433" i="36" s="1"/>
  <c r="AL434" i="36" s="1"/>
  <c r="AL435" i="36" s="1"/>
  <c r="AL436" i="36" s="1"/>
  <c r="AL437" i="36" s="1"/>
  <c r="AL438" i="36" s="1"/>
  <c r="AL439" i="36" s="1"/>
  <c r="AL440" i="36" s="1"/>
  <c r="AL441" i="36" s="1"/>
  <c r="AL442" i="36" s="1"/>
  <c r="AL443" i="36" s="1"/>
  <c r="AL444" i="36" s="1"/>
  <c r="AL445" i="36" s="1"/>
  <c r="AL446" i="36" s="1"/>
  <c r="AL447" i="36" s="1"/>
  <c r="AL448" i="36" s="1"/>
  <c r="AL449" i="36" s="1"/>
  <c r="AL450" i="36" s="1"/>
  <c r="AL451" i="36" s="1"/>
  <c r="AL452" i="36" s="1"/>
  <c r="AL453" i="36" s="1"/>
  <c r="AL454" i="36" s="1"/>
  <c r="AL455" i="36" s="1"/>
  <c r="AL456" i="36" s="1"/>
  <c r="AL457" i="36" s="1"/>
  <c r="AL458" i="36" s="1"/>
  <c r="AL459" i="36" s="1"/>
  <c r="AL460" i="36" s="1"/>
  <c r="AL461" i="36" s="1"/>
  <c r="AL462" i="36" s="1"/>
  <c r="AL463" i="36" s="1"/>
  <c r="AL464" i="36" s="1"/>
  <c r="AL465" i="36" s="1"/>
  <c r="AL466" i="36" s="1"/>
  <c r="AL467" i="36" s="1"/>
  <c r="AL468" i="36" s="1"/>
  <c r="AL469" i="36" s="1"/>
  <c r="AL470" i="36" s="1"/>
  <c r="AL471" i="36" s="1"/>
  <c r="AL472" i="36" s="1"/>
  <c r="AL473" i="36" s="1"/>
  <c r="AL474" i="36" s="1"/>
  <c r="AL475" i="36" s="1"/>
  <c r="AL476" i="36" s="1"/>
  <c r="AL477" i="36" s="1"/>
  <c r="AL478" i="36" s="1"/>
  <c r="AL479" i="36" s="1"/>
  <c r="AL480" i="36" s="1"/>
  <c r="AL481" i="36" s="1"/>
  <c r="AL482" i="36" s="1"/>
  <c r="AL483" i="36" s="1"/>
  <c r="AL484" i="36" s="1"/>
  <c r="AL485" i="36" s="1"/>
  <c r="AL486" i="36" s="1"/>
  <c r="AL487" i="36" s="1"/>
  <c r="AL488" i="36" s="1"/>
  <c r="AL489" i="36" s="1"/>
  <c r="AL490" i="36" s="1"/>
  <c r="AL491" i="36" s="1"/>
  <c r="AL492" i="36" s="1"/>
  <c r="AL493" i="36" s="1"/>
  <c r="AL494" i="36" s="1"/>
  <c r="AL495" i="36" s="1"/>
  <c r="AL496" i="36" s="1"/>
  <c r="AL497" i="36" s="1"/>
  <c r="AL498" i="36" s="1"/>
  <c r="AL499" i="36" s="1"/>
  <c r="AL500" i="36" s="1"/>
  <c r="AL501" i="36" s="1"/>
  <c r="AL502" i="36" s="1"/>
  <c r="AL503" i="36" s="1"/>
  <c r="AL504" i="36" s="1"/>
  <c r="AL505" i="36" s="1"/>
  <c r="AL506" i="36" s="1"/>
  <c r="AL507" i="36" s="1"/>
  <c r="AL508" i="36" s="1"/>
  <c r="AL509" i="36" s="1"/>
  <c r="AL510" i="36" s="1"/>
  <c r="AL511" i="36" s="1"/>
  <c r="AL512" i="36" s="1"/>
  <c r="AL513" i="36" s="1"/>
  <c r="AL514" i="36" s="1"/>
  <c r="AL515" i="36" s="1"/>
  <c r="AL516" i="36" s="1"/>
  <c r="AL517" i="36" s="1"/>
  <c r="AL518" i="36" s="1"/>
  <c r="AL519" i="36" s="1"/>
  <c r="AL520" i="36" s="1"/>
  <c r="AL521" i="36" s="1"/>
  <c r="AL522" i="36" s="1"/>
  <c r="AL523" i="36" s="1"/>
  <c r="AL524" i="36" s="1"/>
  <c r="AL525" i="36" s="1"/>
  <c r="AL526" i="36" s="1"/>
  <c r="AL527" i="36" s="1"/>
  <c r="AL528" i="36" s="1"/>
  <c r="AL529" i="36" s="1"/>
  <c r="AL530" i="36" s="1"/>
  <c r="AL531" i="36" s="1"/>
  <c r="AL532" i="36" s="1"/>
  <c r="AL533" i="36" s="1"/>
  <c r="AL534" i="36" s="1"/>
  <c r="AL535" i="36" s="1"/>
  <c r="AL536" i="36" s="1"/>
  <c r="AL537" i="36" s="1"/>
  <c r="AL538" i="36" s="1"/>
  <c r="AL539" i="36" s="1"/>
  <c r="AL540" i="36" s="1"/>
  <c r="AL541" i="36" s="1"/>
  <c r="AL542" i="36" s="1"/>
  <c r="AL543" i="36" s="1"/>
  <c r="AL544" i="36" s="1"/>
  <c r="AL545" i="36" s="1"/>
  <c r="AL546" i="36" s="1"/>
  <c r="AL547" i="36" s="1"/>
  <c r="AL548" i="36" s="1"/>
  <c r="AL549" i="36" s="1"/>
  <c r="AL550" i="36" s="1"/>
  <c r="AL551" i="36" s="1"/>
  <c r="AL552" i="36" s="1"/>
  <c r="AL553" i="36" s="1"/>
  <c r="AL554" i="36" s="1"/>
  <c r="AL555" i="36" s="1"/>
  <c r="AL556" i="36" s="1"/>
  <c r="AL557" i="36" s="1"/>
  <c r="AL558" i="36" s="1"/>
  <c r="AL559" i="36" s="1"/>
  <c r="AL560" i="36" s="1"/>
  <c r="AL561" i="36" s="1"/>
  <c r="AL562" i="36" s="1"/>
  <c r="AL563" i="36" s="1"/>
  <c r="AL564" i="36" s="1"/>
  <c r="AL565" i="36" s="1"/>
  <c r="AL566" i="36" s="1"/>
  <c r="AL567" i="36" s="1"/>
  <c r="AL568" i="36" s="1"/>
  <c r="AL569" i="36" s="1"/>
  <c r="AL570" i="36" s="1"/>
  <c r="AL571" i="36" s="1"/>
  <c r="AL572" i="36" s="1"/>
  <c r="AL573" i="36" s="1"/>
  <c r="AL574" i="36" s="1"/>
  <c r="AL575" i="36" s="1"/>
  <c r="AL576" i="36" s="1"/>
  <c r="AL577" i="36" s="1"/>
  <c r="AL578" i="36" s="1"/>
  <c r="AL579" i="36" s="1"/>
  <c r="AL580" i="36" s="1"/>
  <c r="AL581" i="36" s="1"/>
  <c r="AL582" i="36" s="1"/>
  <c r="AL583" i="36" s="1"/>
  <c r="AL584" i="36" s="1"/>
  <c r="AL585" i="36" s="1"/>
  <c r="AL586" i="36" s="1"/>
  <c r="AL587" i="36" s="1"/>
  <c r="AL588" i="36" s="1"/>
  <c r="AL589" i="36" s="1"/>
  <c r="AL590" i="36" s="1"/>
  <c r="AL591" i="36" s="1"/>
  <c r="AL592" i="36" s="1"/>
  <c r="AL593" i="36" s="1"/>
  <c r="AL594" i="36" s="1"/>
  <c r="AL595" i="36" s="1"/>
  <c r="AL596" i="36" s="1"/>
  <c r="AL597" i="36" s="1"/>
  <c r="AL598" i="36" s="1"/>
  <c r="AL599" i="36" s="1"/>
  <c r="AL600" i="36" s="1"/>
  <c r="AL601" i="36" s="1"/>
  <c r="AL602" i="36" s="1"/>
  <c r="AL603" i="36" s="1"/>
  <c r="AL604" i="36" s="1"/>
  <c r="AL605" i="36" s="1"/>
  <c r="AL606" i="36" s="1"/>
  <c r="AL607" i="36" s="1"/>
  <c r="AL608" i="36" s="1"/>
  <c r="AL609" i="36" s="1"/>
  <c r="AL610" i="36" s="1"/>
  <c r="AL611" i="36" s="1"/>
  <c r="AL612" i="36" s="1"/>
  <c r="AL613" i="36" s="1"/>
  <c r="AL614" i="36" s="1"/>
  <c r="AL615" i="36" s="1"/>
  <c r="AL616" i="36" s="1"/>
  <c r="AL617" i="36" s="1"/>
  <c r="AL618" i="36" s="1"/>
  <c r="AL619" i="36" s="1"/>
  <c r="AL620" i="36" s="1"/>
  <c r="AL621" i="36" s="1"/>
  <c r="AL622" i="36" s="1"/>
  <c r="AL623" i="36" s="1"/>
  <c r="AL624" i="36" s="1"/>
  <c r="AL625" i="36" s="1"/>
  <c r="AL626" i="36" s="1"/>
  <c r="AL627" i="36" s="1"/>
  <c r="AL628" i="36" s="1"/>
  <c r="AL629" i="36" s="1"/>
  <c r="AL630" i="36" s="1"/>
  <c r="AL631" i="36" s="1"/>
  <c r="AL632" i="36" s="1"/>
  <c r="AL633" i="36" s="1"/>
  <c r="AL634" i="36" s="1"/>
  <c r="AL635" i="36" s="1"/>
  <c r="AL636" i="36" s="1"/>
  <c r="AL637" i="36" s="1"/>
  <c r="AL638" i="36" s="1"/>
  <c r="AL639" i="36" s="1"/>
  <c r="AL640" i="36" s="1"/>
  <c r="AL641" i="36" s="1"/>
  <c r="AL642" i="36" s="1"/>
  <c r="AL643" i="36" s="1"/>
  <c r="AL644" i="36" s="1"/>
  <c r="AL645" i="36" s="1"/>
  <c r="AL646" i="36" s="1"/>
  <c r="AL647" i="36" s="1"/>
  <c r="AL648" i="36" s="1"/>
  <c r="AL649" i="36" s="1"/>
  <c r="AL650" i="36" s="1"/>
  <c r="AL651" i="36" s="1"/>
  <c r="AL652" i="36" s="1"/>
  <c r="AL653" i="36" s="1"/>
  <c r="AL654" i="36" s="1"/>
  <c r="AL655" i="36" s="1"/>
  <c r="AL656" i="36" s="1"/>
  <c r="AL657" i="36" s="1"/>
  <c r="AL658" i="36" s="1"/>
  <c r="AL659" i="36" s="1"/>
  <c r="AL660" i="36" s="1"/>
  <c r="AL661" i="36" s="1"/>
  <c r="AL662" i="36" s="1"/>
  <c r="AL663" i="36" s="1"/>
  <c r="AL664" i="36" s="1"/>
  <c r="AL665" i="36" s="1"/>
  <c r="AL666" i="36" s="1"/>
  <c r="AL667" i="36" s="1"/>
  <c r="AL668" i="36" s="1"/>
  <c r="AL669" i="36" s="1"/>
  <c r="AL670" i="36" s="1"/>
  <c r="AL671" i="36" s="1"/>
  <c r="AL672" i="36" s="1"/>
  <c r="AL673" i="36" s="1"/>
  <c r="AL674" i="36" s="1"/>
  <c r="AL675" i="36" s="1"/>
  <c r="AL676" i="36" s="1"/>
  <c r="AL677" i="36" s="1"/>
  <c r="AL678" i="36" s="1"/>
  <c r="AL679" i="36" s="1"/>
  <c r="AL680" i="36" s="1"/>
  <c r="AL681" i="36" s="1"/>
  <c r="AL682" i="36" s="1"/>
  <c r="AL683" i="36" s="1"/>
  <c r="AL684" i="36" s="1"/>
  <c r="AL685" i="36" s="1"/>
  <c r="AL686" i="36" s="1"/>
  <c r="AL687" i="36" s="1"/>
  <c r="AL688" i="36" s="1"/>
  <c r="AL689" i="36" s="1"/>
  <c r="AL690" i="36" s="1"/>
  <c r="AL691" i="36" s="1"/>
  <c r="AL692" i="36" s="1"/>
  <c r="AL693" i="36" s="1"/>
  <c r="AL694" i="36" s="1"/>
  <c r="AL695" i="36" s="1"/>
  <c r="AL696" i="36" s="1"/>
  <c r="AL697" i="36" s="1"/>
  <c r="AL698" i="36" s="1"/>
  <c r="AL699" i="36" s="1"/>
  <c r="AL700" i="36" s="1"/>
  <c r="AL701" i="36" s="1"/>
  <c r="AL702" i="36" s="1"/>
  <c r="AL703" i="36" s="1"/>
  <c r="AL704" i="36" s="1"/>
  <c r="AL705" i="36" s="1"/>
  <c r="AL706" i="36" s="1"/>
  <c r="AL707" i="36" s="1"/>
  <c r="AL708" i="36" s="1"/>
  <c r="AL709" i="36" s="1"/>
  <c r="AL710" i="36" s="1"/>
  <c r="AL711" i="36" s="1"/>
  <c r="AL712" i="36" s="1"/>
  <c r="AL713" i="36" s="1"/>
  <c r="AL714" i="36" s="1"/>
  <c r="AL715" i="36" s="1"/>
  <c r="AL716" i="36" s="1"/>
  <c r="AL717" i="36" s="1"/>
  <c r="AL718" i="36" s="1"/>
  <c r="AL719" i="36" s="1"/>
  <c r="AL720" i="36" s="1"/>
  <c r="AL721" i="36" s="1"/>
  <c r="AL722" i="36" s="1"/>
  <c r="AL723" i="36" s="1"/>
  <c r="AL724" i="36" s="1"/>
  <c r="AL725" i="36" s="1"/>
  <c r="AL726" i="36" s="1"/>
  <c r="AL727" i="36" s="1"/>
  <c r="AL728" i="36" s="1"/>
  <c r="AL729" i="36" s="1"/>
  <c r="AL730" i="36" s="1"/>
  <c r="AL731" i="36" s="1"/>
  <c r="AL732" i="36" s="1"/>
  <c r="AL733" i="36" s="1"/>
  <c r="AL734" i="36" s="1"/>
  <c r="AL735" i="36" s="1"/>
  <c r="AL736" i="36" s="1"/>
  <c r="AL737" i="36" s="1"/>
  <c r="AL738" i="36" s="1"/>
  <c r="AL739" i="36" s="1"/>
  <c r="AL740" i="36" s="1"/>
  <c r="AL741" i="36" s="1"/>
  <c r="AL742" i="36" s="1"/>
  <c r="AL743" i="36" s="1"/>
  <c r="AL744" i="36" s="1"/>
  <c r="AL745" i="36" s="1"/>
  <c r="AL746" i="36" s="1"/>
  <c r="AL747" i="36" s="1"/>
  <c r="AL748" i="36" s="1"/>
  <c r="AL749" i="36" s="1"/>
  <c r="AL750" i="36" s="1"/>
  <c r="AL751" i="36" s="1"/>
  <c r="AL752" i="36" s="1"/>
  <c r="AL753" i="36" s="1"/>
  <c r="AL754" i="36" s="1"/>
  <c r="AL755" i="36" s="1"/>
  <c r="AL756" i="36" s="1"/>
  <c r="AL757" i="36" s="1"/>
  <c r="AL758" i="36" s="1"/>
  <c r="AL759" i="36" s="1"/>
  <c r="AL760" i="36" s="1"/>
  <c r="AL761" i="36" s="1"/>
  <c r="AL762" i="36" s="1"/>
  <c r="AL763" i="36" s="1"/>
  <c r="AL764" i="36" s="1"/>
  <c r="AL765" i="36" s="1"/>
  <c r="AL766" i="36" s="1"/>
  <c r="AL767" i="36" s="1"/>
  <c r="AL768" i="36" s="1"/>
  <c r="AL769" i="36" s="1"/>
  <c r="AL770" i="36" s="1"/>
  <c r="AL771" i="36" s="1"/>
  <c r="AL772" i="36" s="1"/>
  <c r="AL773" i="36" s="1"/>
  <c r="AL774" i="36" s="1"/>
  <c r="AL775" i="36" s="1"/>
  <c r="AL776" i="36" s="1"/>
  <c r="AL777" i="36" s="1"/>
  <c r="AL778" i="36" s="1"/>
  <c r="AL779" i="36" s="1"/>
  <c r="AL780" i="36" s="1"/>
  <c r="AL781" i="36" s="1"/>
  <c r="AL782" i="36" s="1"/>
  <c r="AL783" i="36" s="1"/>
  <c r="AL784" i="36" s="1"/>
  <c r="AL785" i="36" s="1"/>
  <c r="AL786" i="36" s="1"/>
  <c r="AL787" i="36" s="1"/>
  <c r="AL788" i="36" s="1"/>
  <c r="AL789" i="36" s="1"/>
  <c r="AL790" i="36" s="1"/>
  <c r="AL791" i="36" s="1"/>
  <c r="AL792" i="36" s="1"/>
  <c r="AL793" i="36" s="1"/>
  <c r="AL794" i="36" s="1"/>
  <c r="AL795" i="36" s="1"/>
  <c r="AL796" i="36" s="1"/>
  <c r="AL797" i="36" s="1"/>
  <c r="AL798" i="36" s="1"/>
  <c r="AL799" i="36" s="1"/>
  <c r="AL800" i="36" s="1"/>
  <c r="AL801" i="36" s="1"/>
  <c r="AL802" i="36" s="1"/>
  <c r="AL803" i="36" s="1"/>
  <c r="AL804" i="36" s="1"/>
  <c r="AL805" i="36" s="1"/>
  <c r="AL806" i="36" s="1"/>
  <c r="AL807" i="36" s="1"/>
  <c r="AL808" i="36" s="1"/>
  <c r="AL809" i="36" s="1"/>
  <c r="AL810" i="36" s="1"/>
  <c r="AL811" i="36" s="1"/>
  <c r="AL812" i="36" s="1"/>
  <c r="AL813" i="36" s="1"/>
  <c r="AL814" i="36" s="1"/>
  <c r="AL815" i="36" s="1"/>
  <c r="AL816" i="36" s="1"/>
  <c r="AL817" i="36" s="1"/>
  <c r="AL818" i="36" s="1"/>
  <c r="AL819" i="36" s="1"/>
  <c r="AL820" i="36" s="1"/>
  <c r="AL821" i="36" s="1"/>
  <c r="AL822" i="36" s="1"/>
  <c r="AL823" i="36" s="1"/>
  <c r="AL824" i="36" s="1"/>
  <c r="AL825" i="36" s="1"/>
  <c r="AL826" i="36" s="1"/>
  <c r="AL827" i="36" s="1"/>
  <c r="AL828" i="36" s="1"/>
  <c r="AL829" i="36" s="1"/>
  <c r="AL830" i="36" s="1"/>
  <c r="AL831" i="36" s="1"/>
  <c r="AL832" i="36" s="1"/>
  <c r="AL833" i="36" s="1"/>
  <c r="AL834" i="36" s="1"/>
  <c r="AL835" i="36" s="1"/>
  <c r="AL836" i="36" s="1"/>
  <c r="AL837" i="36" s="1"/>
  <c r="AL838" i="36" s="1"/>
  <c r="AL839" i="36" s="1"/>
  <c r="AL840" i="36" s="1"/>
  <c r="AL841" i="36" s="1"/>
  <c r="AL842" i="36" s="1"/>
  <c r="AL843" i="36" s="1"/>
  <c r="AL844" i="36" s="1"/>
  <c r="AL845" i="36" s="1"/>
  <c r="AL846" i="36" s="1"/>
  <c r="AL847" i="36" s="1"/>
  <c r="AL848" i="36" s="1"/>
  <c r="AL849" i="36" s="1"/>
  <c r="AL850" i="36" s="1"/>
  <c r="AL851" i="36" s="1"/>
  <c r="AL852" i="36" s="1"/>
  <c r="AL853" i="36" s="1"/>
  <c r="AL854" i="36" s="1"/>
  <c r="AL855" i="36" s="1"/>
  <c r="AL856" i="36" s="1"/>
  <c r="AL857" i="36" s="1"/>
  <c r="AL858" i="36" s="1"/>
  <c r="AL859" i="36" s="1"/>
  <c r="AL860" i="36" s="1"/>
  <c r="AL861" i="36" s="1"/>
  <c r="AL862" i="36" s="1"/>
  <c r="AL863" i="36" s="1"/>
  <c r="AL864" i="36" s="1"/>
  <c r="AL865" i="36" s="1"/>
  <c r="AL866" i="36" s="1"/>
  <c r="AL867" i="36" s="1"/>
  <c r="AL868" i="36" s="1"/>
  <c r="AL869" i="36" s="1"/>
  <c r="AL870" i="36" s="1"/>
  <c r="AL871" i="36" s="1"/>
  <c r="AL872" i="36" s="1"/>
  <c r="AL873" i="36" s="1"/>
  <c r="AL874" i="36" s="1"/>
  <c r="AL875" i="36" s="1"/>
  <c r="AL876" i="36" s="1"/>
  <c r="AL877" i="36" s="1"/>
  <c r="AL878" i="36" s="1"/>
  <c r="AL879" i="36" s="1"/>
  <c r="AL880" i="36" s="1"/>
  <c r="AL881" i="36" s="1"/>
  <c r="AL882" i="36" s="1"/>
  <c r="AL883" i="36" s="1"/>
  <c r="AL884" i="36" s="1"/>
  <c r="AL885" i="36" s="1"/>
  <c r="AL886" i="36" s="1"/>
  <c r="AL887" i="36" s="1"/>
  <c r="AL888" i="36" s="1"/>
  <c r="AL889" i="36" s="1"/>
  <c r="AL890" i="36" s="1"/>
  <c r="AL891" i="36" s="1"/>
  <c r="AL892" i="36" s="1"/>
  <c r="AL893" i="36" s="1"/>
  <c r="AL894" i="36" s="1"/>
  <c r="AL895" i="36" s="1"/>
  <c r="AL896" i="36" s="1"/>
  <c r="AL897" i="36" s="1"/>
  <c r="AL898" i="36" s="1"/>
  <c r="AL899" i="36" s="1"/>
  <c r="AL900" i="36" s="1"/>
  <c r="AL901" i="36" s="1"/>
  <c r="AL902" i="36" s="1"/>
  <c r="AL903" i="36" s="1"/>
  <c r="AL904" i="36" s="1"/>
  <c r="AL905" i="36" s="1"/>
  <c r="AL906" i="36" s="1"/>
  <c r="AL907" i="36" s="1"/>
  <c r="AL908" i="36" s="1"/>
  <c r="AL909" i="36" s="1"/>
  <c r="AL910" i="36" s="1"/>
  <c r="AL911" i="36" s="1"/>
  <c r="AL912" i="36" s="1"/>
  <c r="AL913" i="36" s="1"/>
  <c r="AL914" i="36" s="1"/>
  <c r="AL915" i="36" s="1"/>
  <c r="AL916" i="36" s="1"/>
  <c r="AL917" i="36" s="1"/>
  <c r="AL918" i="36" s="1"/>
  <c r="AL919" i="36" s="1"/>
  <c r="AL920" i="36" s="1"/>
  <c r="AL921" i="36" s="1"/>
  <c r="AL922" i="36" s="1"/>
  <c r="AL923" i="36" s="1"/>
  <c r="AL924" i="36" s="1"/>
  <c r="AL925" i="36" s="1"/>
  <c r="AL926" i="36" s="1"/>
  <c r="AL927" i="36" s="1"/>
  <c r="AL928" i="36" s="1"/>
  <c r="AL929" i="36" s="1"/>
  <c r="AL930" i="36" s="1"/>
  <c r="AL931" i="36" s="1"/>
  <c r="AL932" i="36" s="1"/>
  <c r="AL933" i="36" s="1"/>
  <c r="AL934" i="36" s="1"/>
  <c r="AL935" i="36" s="1"/>
  <c r="AL936" i="36" s="1"/>
  <c r="AL937" i="36" s="1"/>
  <c r="AL938" i="36" s="1"/>
  <c r="AL939" i="36" s="1"/>
  <c r="AL940" i="36" s="1"/>
  <c r="AL941" i="36" s="1"/>
  <c r="AL942" i="36" s="1"/>
  <c r="AL943" i="36" s="1"/>
  <c r="AL944" i="36" s="1"/>
  <c r="AL945" i="36" s="1"/>
  <c r="AL946" i="36" s="1"/>
  <c r="AL947" i="36" s="1"/>
  <c r="AL948" i="36" s="1"/>
  <c r="AL949" i="36" s="1"/>
  <c r="AL950" i="36" s="1"/>
  <c r="AL951" i="36" s="1"/>
  <c r="AL952" i="36" s="1"/>
  <c r="AL953" i="36" s="1"/>
  <c r="AL954" i="36" s="1"/>
  <c r="AL955" i="36" s="1"/>
  <c r="AL956" i="36" s="1"/>
  <c r="AL957" i="36" s="1"/>
  <c r="AL958" i="36" s="1"/>
  <c r="AL959" i="36" s="1"/>
  <c r="AL960" i="36" s="1"/>
  <c r="AL961" i="36" s="1"/>
  <c r="AL962" i="36" s="1"/>
  <c r="AL963" i="36" s="1"/>
  <c r="AL964" i="36" s="1"/>
  <c r="AL965" i="36" s="1"/>
  <c r="AL966" i="36" s="1"/>
  <c r="AL967" i="36" s="1"/>
  <c r="AL968" i="36" s="1"/>
  <c r="AL969" i="36" s="1"/>
  <c r="AL970" i="36" s="1"/>
  <c r="AL971" i="36" s="1"/>
  <c r="AL972" i="36" s="1"/>
  <c r="AL973" i="36" s="1"/>
  <c r="AL974" i="36" s="1"/>
  <c r="AL975" i="36" s="1"/>
  <c r="AL976" i="36" s="1"/>
  <c r="AL977" i="36" s="1"/>
  <c r="AL978" i="36" s="1"/>
  <c r="AL979" i="36" s="1"/>
  <c r="AL980" i="36" s="1"/>
  <c r="AL981" i="36" s="1"/>
  <c r="AL982" i="36" s="1"/>
  <c r="AL983" i="36" s="1"/>
  <c r="AL984" i="36" s="1"/>
  <c r="AL985" i="36" s="1"/>
  <c r="AL986" i="36" s="1"/>
  <c r="AL987" i="36" s="1"/>
  <c r="AL988" i="36" s="1"/>
  <c r="AL989" i="36" s="1"/>
  <c r="AL990" i="36" s="1"/>
  <c r="AL991" i="36" s="1"/>
  <c r="AL992" i="36" s="1"/>
  <c r="AL993" i="36" s="1"/>
  <c r="AL994" i="36" s="1"/>
  <c r="AL995" i="36" s="1"/>
  <c r="AL996" i="36" s="1"/>
  <c r="AL997" i="36" s="1"/>
  <c r="AL998" i="36" s="1"/>
  <c r="AL999" i="36" s="1"/>
  <c r="AL1000" i="36" s="1"/>
  <c r="AL1001" i="36" s="1"/>
  <c r="AL1002" i="36" s="1"/>
  <c r="AL1003" i="36" s="1"/>
  <c r="AL1004" i="36" s="1"/>
  <c r="AL1005" i="36" s="1"/>
  <c r="AL1006" i="36" s="1"/>
  <c r="AL1007" i="36" s="1"/>
  <c r="AL1008" i="36" s="1"/>
  <c r="AL1009" i="36" s="1"/>
  <c r="AL1010" i="36" s="1"/>
  <c r="AL1011" i="36" s="1"/>
  <c r="AL1012" i="36" s="1"/>
  <c r="AL1013" i="36" s="1"/>
  <c r="AL1014" i="36" s="1"/>
  <c r="AL1015" i="36" s="1"/>
  <c r="AL1016" i="36" s="1"/>
  <c r="AL1017" i="36" s="1"/>
  <c r="AL1018" i="36" s="1"/>
  <c r="AL1019" i="36" s="1"/>
  <c r="AL1020" i="36" s="1"/>
  <c r="AL1021" i="36" s="1"/>
  <c r="AL1022" i="36" s="1"/>
  <c r="AL1023" i="36" s="1"/>
  <c r="AL1024" i="36" s="1"/>
  <c r="AL1025" i="36" s="1"/>
  <c r="AL1026" i="36" s="1"/>
  <c r="AL1027" i="36" s="1"/>
  <c r="AL1028" i="36" s="1"/>
  <c r="AL1029" i="36" s="1"/>
  <c r="AL1030" i="36" s="1"/>
  <c r="AL1031" i="36" s="1"/>
  <c r="AL1032" i="36" s="1"/>
  <c r="AL1033" i="36" s="1"/>
  <c r="AL1034" i="36" s="1"/>
  <c r="AL1035" i="36" s="1"/>
  <c r="AL1036" i="36" s="1"/>
  <c r="AL1037" i="36" s="1"/>
  <c r="AL1038" i="36" s="1"/>
  <c r="AL1039" i="36" s="1"/>
  <c r="AL1040" i="36" s="1"/>
  <c r="AL1041" i="36" s="1"/>
  <c r="AL1042" i="36" s="1"/>
  <c r="AL1043" i="36" s="1"/>
  <c r="AL1044" i="36" s="1"/>
  <c r="AL1045" i="36" s="1"/>
  <c r="AL1046" i="36" s="1"/>
  <c r="AL1047" i="36" s="1"/>
  <c r="AL1048" i="36" s="1"/>
  <c r="AL1049" i="36" s="1"/>
  <c r="AL1050" i="36" s="1"/>
  <c r="AL1051" i="36" s="1"/>
  <c r="AL1052" i="36" s="1"/>
  <c r="AL1053" i="36" s="1"/>
  <c r="AL1054" i="36" s="1"/>
  <c r="AL1055" i="36" s="1"/>
  <c r="AL1056" i="36" s="1"/>
  <c r="AL1057" i="36" s="1"/>
  <c r="AL1058" i="36" s="1"/>
  <c r="AL1059" i="36" s="1"/>
  <c r="AL1060" i="36" s="1"/>
  <c r="AL1061" i="36" s="1"/>
  <c r="AL1062" i="36" s="1"/>
  <c r="AL1063" i="36" s="1"/>
  <c r="AL1064" i="36" s="1"/>
  <c r="AL1065" i="36" s="1"/>
  <c r="AL1066" i="36" s="1"/>
  <c r="AL1067" i="36" s="1"/>
  <c r="AL1068" i="36" s="1"/>
  <c r="AL1069" i="36" s="1"/>
  <c r="AL1070" i="36" s="1"/>
  <c r="AL1071" i="36" s="1"/>
  <c r="AL1072" i="36" s="1"/>
  <c r="AL1073" i="36" s="1"/>
  <c r="AL1074" i="36" s="1"/>
  <c r="AL1075" i="36" s="1"/>
  <c r="AL1076" i="36" s="1"/>
  <c r="AL1077" i="36" s="1"/>
  <c r="AL1078" i="36" s="1"/>
  <c r="AL1079" i="36" s="1"/>
  <c r="AL1080" i="36" s="1"/>
  <c r="AL1081" i="36" s="1"/>
  <c r="AL1082" i="36" s="1"/>
  <c r="AL1083" i="36" s="1"/>
  <c r="AL1084" i="36" s="1"/>
  <c r="AL1085" i="36" s="1"/>
  <c r="AL1086" i="36" s="1"/>
  <c r="AL1087" i="36" s="1"/>
  <c r="AL1088" i="36" s="1"/>
  <c r="AL1089" i="36" s="1"/>
  <c r="AL1090" i="36" s="1"/>
  <c r="AL1091" i="36" s="1"/>
  <c r="AL1092" i="36" s="1"/>
  <c r="AL1093" i="36" s="1"/>
  <c r="AL1094" i="36" s="1"/>
  <c r="AL1095" i="36" s="1"/>
  <c r="AL1096" i="36" s="1"/>
  <c r="AL1097" i="36" s="1"/>
  <c r="AL1098" i="36" s="1"/>
  <c r="AL1099" i="36" s="1"/>
  <c r="AL1100" i="36" s="1"/>
  <c r="AL1101" i="36" s="1"/>
  <c r="AL1102" i="36" s="1"/>
  <c r="AL1103" i="36" s="1"/>
  <c r="AL1104" i="36" s="1"/>
  <c r="AL1105" i="36" s="1"/>
  <c r="AL1106" i="36" s="1"/>
  <c r="AL1107" i="36" s="1"/>
  <c r="AL1108" i="36" s="1"/>
  <c r="AL1109" i="36" s="1"/>
  <c r="AL1110" i="36" s="1"/>
  <c r="AL1111" i="36" s="1"/>
  <c r="AL1112" i="36" s="1"/>
  <c r="AL1113" i="36" s="1"/>
  <c r="AL1114" i="36" s="1"/>
  <c r="AL1115" i="36" s="1"/>
  <c r="AL1116" i="36" s="1"/>
  <c r="AL1117" i="36" s="1"/>
  <c r="AL1118" i="36" s="1"/>
  <c r="AL1119" i="36" s="1"/>
  <c r="AL1120" i="36" s="1"/>
  <c r="AL1121" i="36" s="1"/>
  <c r="AL1122" i="36" s="1"/>
  <c r="AL1123" i="36" s="1"/>
  <c r="AL1124" i="36" s="1"/>
  <c r="AL1125" i="36" s="1"/>
  <c r="AL1126" i="36" s="1"/>
  <c r="AL1127" i="36" s="1"/>
  <c r="AL1128" i="36" s="1"/>
  <c r="AL1129" i="36" s="1"/>
  <c r="AL1130" i="36" s="1"/>
  <c r="AL1131" i="36" s="1"/>
  <c r="AL1132" i="36" s="1"/>
  <c r="AL1133" i="36" s="1"/>
  <c r="AL1134" i="36" s="1"/>
  <c r="AL1135" i="36" s="1"/>
  <c r="AL1136" i="36" s="1"/>
  <c r="AL1137" i="36" s="1"/>
  <c r="AL1138" i="36" s="1"/>
  <c r="AL1139" i="36" s="1"/>
  <c r="AL1140" i="36" s="1"/>
  <c r="AL1141" i="36" s="1"/>
  <c r="AL1142" i="36" s="1"/>
  <c r="AL1143" i="36" s="1"/>
  <c r="AL1144" i="36" s="1"/>
  <c r="AL1145" i="36" s="1"/>
  <c r="AL1146" i="36" s="1"/>
  <c r="AL1147" i="36" s="1"/>
  <c r="AL1148" i="36" s="1"/>
  <c r="AL1149" i="36" s="1"/>
  <c r="AL1150" i="36" s="1"/>
  <c r="AL1151" i="36" s="1"/>
  <c r="AL1152" i="36" s="1"/>
  <c r="AL1153" i="36" s="1"/>
  <c r="AL1154" i="36" s="1"/>
  <c r="AL1155" i="36" s="1"/>
  <c r="AL1156" i="36" s="1"/>
  <c r="AL1157" i="36" s="1"/>
  <c r="AL1158" i="36" s="1"/>
  <c r="AL1159" i="36" s="1"/>
  <c r="AL1160" i="36" s="1"/>
  <c r="AL1161" i="36" s="1"/>
  <c r="AL1162" i="36" s="1"/>
  <c r="AL1163" i="36" s="1"/>
  <c r="AL1164" i="36" s="1"/>
  <c r="AL1165" i="36" s="1"/>
  <c r="AL1166" i="36" s="1"/>
  <c r="AL1167" i="36" s="1"/>
  <c r="AL1168" i="36" s="1"/>
  <c r="AL1169" i="36" s="1"/>
  <c r="AL1170" i="36" s="1"/>
  <c r="AL1171" i="36" s="1"/>
  <c r="AL1172" i="36" s="1"/>
  <c r="AL1173" i="36" s="1"/>
  <c r="AL1174" i="36" s="1"/>
  <c r="AL1175" i="36" s="1"/>
  <c r="AL1176" i="36" s="1"/>
  <c r="AL1177" i="36" s="1"/>
  <c r="AL1178" i="36" s="1"/>
  <c r="AL1179" i="36" s="1"/>
  <c r="AL1180" i="36" s="1"/>
  <c r="AL1181" i="36" s="1"/>
  <c r="AL1182" i="36" s="1"/>
  <c r="AL1183" i="36" s="1"/>
  <c r="AL1184" i="36" s="1"/>
  <c r="AL1185" i="36" s="1"/>
  <c r="AL1186" i="36" s="1"/>
  <c r="AL1187" i="36" s="1"/>
  <c r="AL1188" i="36" s="1"/>
  <c r="AL1189" i="36" s="1"/>
  <c r="AL1190" i="36" s="1"/>
  <c r="AL1191" i="36" s="1"/>
  <c r="AL1192" i="36" s="1"/>
  <c r="AL1193" i="36" s="1"/>
  <c r="AL1194" i="36" s="1"/>
  <c r="AL1195" i="36" s="1"/>
  <c r="AL1196" i="36" s="1"/>
  <c r="AL1197" i="36" s="1"/>
  <c r="AL1198" i="36" s="1"/>
  <c r="AL1199" i="36" s="1"/>
  <c r="AL1200" i="36" s="1"/>
  <c r="AL1201" i="36" s="1"/>
  <c r="AL1202" i="36" s="1"/>
  <c r="AL1203" i="36" s="1"/>
  <c r="AL1204" i="36" s="1"/>
  <c r="AL1205" i="36" s="1"/>
  <c r="AL1206" i="36" s="1"/>
  <c r="AL1207" i="36" s="1"/>
  <c r="AL1208" i="36" s="1"/>
  <c r="AL1209" i="36" s="1"/>
  <c r="AL1210" i="36" s="1"/>
  <c r="AL1211" i="36" s="1"/>
  <c r="AL1212" i="36" s="1"/>
  <c r="AL1213" i="36" s="1"/>
  <c r="AL1214" i="36" s="1"/>
  <c r="AL1215" i="36" s="1"/>
  <c r="AL1216" i="36" s="1"/>
  <c r="AL1217" i="36" s="1"/>
  <c r="AL1218" i="36" s="1"/>
  <c r="AL1219" i="36" s="1"/>
  <c r="AL1220" i="36" s="1"/>
  <c r="AL1221" i="36" s="1"/>
  <c r="AL1222" i="36" s="1"/>
  <c r="AL1223" i="36" s="1"/>
  <c r="AL1224" i="36" s="1"/>
  <c r="AL1225" i="36" s="1"/>
  <c r="AL1226" i="36" s="1"/>
  <c r="AL1227" i="36" s="1"/>
  <c r="AL1228" i="36" s="1"/>
  <c r="AL1229" i="36" s="1"/>
  <c r="AL1230" i="36" s="1"/>
  <c r="AL1231" i="36" s="1"/>
  <c r="AL1232" i="36" s="1"/>
  <c r="AL1233" i="36" s="1"/>
  <c r="AL1234" i="36" s="1"/>
  <c r="AL1235" i="36" s="1"/>
  <c r="AL1236" i="36" s="1"/>
  <c r="AL1237" i="36" s="1"/>
  <c r="AL1238" i="36" s="1"/>
  <c r="AL1239" i="36" s="1"/>
  <c r="AL1240" i="36" s="1"/>
  <c r="AL1241" i="36" s="1"/>
  <c r="AL1242" i="36" s="1"/>
  <c r="AL1243" i="36" s="1"/>
  <c r="AL1244" i="36" s="1"/>
  <c r="AL1245" i="36" s="1"/>
  <c r="AL1246" i="36" s="1"/>
  <c r="AL1247" i="36" s="1"/>
  <c r="AL1248" i="36" s="1"/>
  <c r="AL1249" i="36" s="1"/>
  <c r="AL1250" i="36" s="1"/>
  <c r="AL1251" i="36" s="1"/>
  <c r="AL1252" i="36" s="1"/>
  <c r="AL1253" i="36" s="1"/>
  <c r="AL1254" i="36" s="1"/>
  <c r="AL1255" i="36" s="1"/>
  <c r="AL1256" i="36" s="1"/>
  <c r="AL1257" i="36" s="1"/>
  <c r="AL1258" i="36" s="1"/>
  <c r="AL1259" i="36" s="1"/>
  <c r="AL1260" i="36" s="1"/>
  <c r="AL1261" i="36" s="1"/>
  <c r="AL1262" i="36" s="1"/>
  <c r="AL1263" i="36" s="1"/>
  <c r="AL1264" i="36" s="1"/>
  <c r="AL1265" i="36" s="1"/>
  <c r="AL1266" i="36" s="1"/>
  <c r="AL1267" i="36" s="1"/>
  <c r="AL1268" i="36" s="1"/>
  <c r="AL1269" i="36" s="1"/>
  <c r="AL1270" i="36" s="1"/>
  <c r="AL1271" i="36" s="1"/>
  <c r="AL1272" i="36" s="1"/>
  <c r="AL1273" i="36" s="1"/>
  <c r="AL1274" i="36" s="1"/>
  <c r="AL1275" i="36" s="1"/>
  <c r="AL1276" i="36" s="1"/>
  <c r="AL1277" i="36" s="1"/>
  <c r="AL1278" i="36" s="1"/>
  <c r="AL1279" i="36" s="1"/>
  <c r="AL1280" i="36" s="1"/>
  <c r="AL1281" i="36" s="1"/>
  <c r="AL1282" i="36" s="1"/>
  <c r="AL1283" i="36" s="1"/>
  <c r="AL1284" i="36" s="1"/>
  <c r="AL1285" i="36" s="1"/>
  <c r="AL1286" i="36" s="1"/>
  <c r="AL1287" i="36" s="1"/>
  <c r="AL1288" i="36" s="1"/>
  <c r="AL1289" i="36" s="1"/>
  <c r="AL1290" i="36" s="1"/>
  <c r="AL1291" i="36" s="1"/>
  <c r="AL1292" i="36" s="1"/>
  <c r="AL1293" i="36" s="1"/>
  <c r="AL1294" i="36" s="1"/>
  <c r="AL1295" i="36" s="1"/>
  <c r="AL1296" i="36" s="1"/>
  <c r="AL1297" i="36" s="1"/>
  <c r="AL1298" i="36" s="1"/>
  <c r="AL1299" i="36" s="1"/>
  <c r="AL1300" i="36" s="1"/>
  <c r="AL1301" i="36" s="1"/>
  <c r="AL1302" i="36" s="1"/>
  <c r="AL1303" i="36" s="1"/>
  <c r="AL1304" i="36" s="1"/>
  <c r="AL1305" i="36" s="1"/>
  <c r="AL1306" i="36" s="1"/>
  <c r="AL1307" i="36" s="1"/>
  <c r="AL1308" i="36" s="1"/>
  <c r="AL1309" i="36" s="1"/>
  <c r="AL1310" i="36" s="1"/>
  <c r="AL1311" i="36" s="1"/>
  <c r="AL1312" i="36" s="1"/>
  <c r="AL1313" i="36" s="1"/>
  <c r="AL1314" i="36" s="1"/>
  <c r="AL1315" i="36" s="1"/>
  <c r="AL1316" i="36" s="1"/>
  <c r="AL1317" i="36" s="1"/>
  <c r="AL1318" i="36" s="1"/>
  <c r="AL1319" i="36" s="1"/>
  <c r="AL1320" i="36" s="1"/>
  <c r="AL1321" i="36" s="1"/>
  <c r="AL1322" i="36" s="1"/>
  <c r="AL1323" i="36" s="1"/>
  <c r="AL1324" i="36" s="1"/>
  <c r="AL1325" i="36" s="1"/>
  <c r="AL1326" i="36" s="1"/>
  <c r="AL1327" i="36" s="1"/>
  <c r="AL1328" i="36" s="1"/>
  <c r="AL1329" i="36" s="1"/>
  <c r="AL1330" i="36" s="1"/>
  <c r="AL1331" i="36" s="1"/>
  <c r="AL1332" i="36" s="1"/>
  <c r="AL1333" i="36" s="1"/>
  <c r="AL1334" i="36" s="1"/>
  <c r="AL1335" i="36" s="1"/>
  <c r="AL1336" i="36" s="1"/>
  <c r="AL1337" i="36" s="1"/>
  <c r="AL1338" i="36" s="1"/>
  <c r="AL1339" i="36" s="1"/>
  <c r="AL1340" i="36" s="1"/>
  <c r="AL1341" i="36" s="1"/>
  <c r="AL1342" i="36" s="1"/>
  <c r="AL1343" i="36" s="1"/>
  <c r="AL1344" i="36" s="1"/>
  <c r="AL1345" i="36" s="1"/>
  <c r="AL1346" i="36" s="1"/>
  <c r="AL1347" i="36" s="1"/>
  <c r="AL1348" i="36" s="1"/>
  <c r="AL1349" i="36" s="1"/>
  <c r="AL1350" i="36" s="1"/>
  <c r="AL1351" i="36" s="1"/>
  <c r="AL1352" i="36" s="1"/>
  <c r="AL1353" i="36" s="1"/>
  <c r="AL1354" i="36" s="1"/>
  <c r="AL1355" i="36" s="1"/>
  <c r="AL1356" i="36" s="1"/>
  <c r="AL1357" i="36" s="1"/>
  <c r="AL1358" i="36" s="1"/>
  <c r="AL1359" i="36" s="1"/>
  <c r="AL1360" i="36" s="1"/>
  <c r="AL1361" i="36" s="1"/>
  <c r="AL1362" i="36" s="1"/>
  <c r="AL1363" i="36" s="1"/>
  <c r="AL1364" i="36" s="1"/>
  <c r="AL1365" i="36" s="1"/>
  <c r="AL1366" i="36" s="1"/>
  <c r="AL1367" i="36" s="1"/>
  <c r="AL1368" i="36" s="1"/>
  <c r="AL1369" i="36" s="1"/>
  <c r="AL1370" i="36" s="1"/>
  <c r="AL1371" i="36" s="1"/>
  <c r="AL1372" i="36" s="1"/>
  <c r="AL1373" i="36" s="1"/>
  <c r="AL1374" i="36" s="1"/>
  <c r="AL1375" i="36" s="1"/>
  <c r="AL1376" i="36" s="1"/>
  <c r="AL1377" i="36" s="1"/>
  <c r="AL1378" i="36" s="1"/>
  <c r="AL1379" i="36" s="1"/>
  <c r="AL1380" i="36" s="1"/>
  <c r="AL1381" i="36" s="1"/>
  <c r="AL1382" i="36" s="1"/>
  <c r="AL1383" i="36" s="1"/>
  <c r="AL1384" i="36" s="1"/>
  <c r="AL1385" i="36" s="1"/>
  <c r="AL1386" i="36" s="1"/>
  <c r="AL1387" i="36" s="1"/>
  <c r="AL1388" i="36" s="1"/>
  <c r="AL1389" i="36" s="1"/>
  <c r="AL1390" i="36" s="1"/>
  <c r="AL1391" i="36" s="1"/>
  <c r="AL1392" i="36" s="1"/>
  <c r="AL1393" i="36" s="1"/>
  <c r="AL1394" i="36" s="1"/>
  <c r="AL1395" i="36" s="1"/>
  <c r="AL1396" i="36" s="1"/>
  <c r="AL1397" i="36" s="1"/>
  <c r="AL1398" i="36" s="1"/>
  <c r="AL1399" i="36" s="1"/>
  <c r="AL1400" i="36" s="1"/>
  <c r="AL1401" i="36" s="1"/>
  <c r="AL1402" i="36" s="1"/>
  <c r="AL1403" i="36" s="1"/>
  <c r="AL1404" i="36" s="1"/>
  <c r="AL1405" i="36" s="1"/>
  <c r="AL1406" i="36" s="1"/>
  <c r="AL1407" i="36" s="1"/>
  <c r="AL1408" i="36" s="1"/>
  <c r="AL1409" i="36" s="1"/>
  <c r="AL1410" i="36" s="1"/>
  <c r="AL1411" i="36" s="1"/>
  <c r="AL1412" i="36" s="1"/>
  <c r="AL1413" i="36" s="1"/>
  <c r="AL1414" i="36" s="1"/>
  <c r="AL1415" i="36" s="1"/>
  <c r="AL1416" i="36" s="1"/>
  <c r="AL1417" i="36" s="1"/>
  <c r="AL1418" i="36" s="1"/>
  <c r="AL1419" i="36" s="1"/>
  <c r="AL1420" i="36" s="1"/>
  <c r="AL1421" i="36" s="1"/>
  <c r="AL1422" i="36" s="1"/>
  <c r="AL1423" i="36" s="1"/>
  <c r="AL1424" i="36" s="1"/>
  <c r="AL1425" i="36" s="1"/>
  <c r="AL1426" i="36" s="1"/>
  <c r="AL1427" i="36" s="1"/>
  <c r="AL1428" i="36" s="1"/>
  <c r="AL1429" i="36" s="1"/>
  <c r="AL1430" i="36" s="1"/>
  <c r="AL1431" i="36" s="1"/>
  <c r="AL1432" i="36" s="1"/>
  <c r="AL1433" i="36" s="1"/>
  <c r="AL1434" i="36" s="1"/>
  <c r="AL1435" i="36" s="1"/>
  <c r="AL1436" i="36" s="1"/>
  <c r="AL1437" i="36" s="1"/>
  <c r="AL1438" i="36" s="1"/>
  <c r="AL1439" i="36" s="1"/>
  <c r="AL1440" i="36" s="1"/>
  <c r="AL1441" i="36" s="1"/>
  <c r="AL1442" i="36" s="1"/>
  <c r="AL1443" i="36" s="1"/>
  <c r="AL1444" i="36" s="1"/>
  <c r="AL1445" i="36" s="1"/>
  <c r="AL1446" i="36" s="1"/>
  <c r="AL1447" i="36" s="1"/>
  <c r="AL1448" i="36" s="1"/>
  <c r="AL1449" i="36" s="1"/>
  <c r="AL1450" i="36" s="1"/>
  <c r="AL1451" i="36" s="1"/>
  <c r="AL1452" i="36" s="1"/>
  <c r="AL1453" i="36" s="1"/>
  <c r="AL1454" i="36" s="1"/>
  <c r="AL1455" i="36" s="1"/>
  <c r="AL1456" i="36" s="1"/>
  <c r="AL1457" i="36" s="1"/>
  <c r="AL1458" i="36" s="1"/>
  <c r="AL1459" i="36" s="1"/>
  <c r="AL1460" i="36" s="1"/>
  <c r="AL1461" i="36" s="1"/>
  <c r="AL1462" i="36" s="1"/>
  <c r="AL1463" i="36" s="1"/>
  <c r="AL1464" i="36" s="1"/>
  <c r="AL1465" i="36" s="1"/>
  <c r="AL1466" i="36" s="1"/>
  <c r="AL1467" i="36" s="1"/>
  <c r="AL1468" i="36" s="1"/>
  <c r="AL1469" i="36" s="1"/>
  <c r="AL1470" i="36" s="1"/>
  <c r="AL1471" i="36" s="1"/>
  <c r="AL1472" i="36" s="1"/>
  <c r="AL1473" i="36" s="1"/>
  <c r="AL1474" i="36" s="1"/>
  <c r="AL1475" i="36" s="1"/>
  <c r="AL1476" i="36" s="1"/>
  <c r="AL1477" i="36" s="1"/>
  <c r="AL1478" i="36" s="1"/>
  <c r="AL1479" i="36" s="1"/>
  <c r="AL1480" i="36" s="1"/>
  <c r="AL1481" i="36" s="1"/>
  <c r="AL1482" i="36" s="1"/>
  <c r="AL1483" i="36" s="1"/>
  <c r="AL1484" i="36" s="1"/>
  <c r="AL1485" i="36" s="1"/>
  <c r="AL1486" i="36" s="1"/>
  <c r="AL1487" i="36" s="1"/>
  <c r="AL1488" i="36" s="1"/>
  <c r="AL1489" i="36" s="1"/>
  <c r="AL1490" i="36" s="1"/>
  <c r="AL1491" i="36" s="1"/>
  <c r="AL1492" i="36" s="1"/>
  <c r="AL1493" i="36" s="1"/>
  <c r="AL1494" i="36" s="1"/>
  <c r="AL1495" i="36" s="1"/>
  <c r="AL1496" i="36" s="1"/>
  <c r="AL1497" i="36" s="1"/>
  <c r="AL1498" i="36" s="1"/>
  <c r="AL1499" i="36" s="1"/>
  <c r="AL1500" i="36" s="1"/>
  <c r="AL1501" i="36" s="1"/>
  <c r="AL1502" i="36" s="1"/>
  <c r="AL1503" i="36" s="1"/>
  <c r="AL1504" i="36" s="1"/>
  <c r="AL1505" i="36" s="1"/>
  <c r="AL1506" i="36" s="1"/>
  <c r="AL1507" i="36" s="1"/>
  <c r="AL1508" i="36" s="1"/>
  <c r="AL1509" i="36" s="1"/>
  <c r="AL1510" i="36" s="1"/>
  <c r="AL1511" i="36" s="1"/>
  <c r="AL1512" i="36" s="1"/>
  <c r="AL1513" i="36" s="1"/>
  <c r="AL1514" i="36" s="1"/>
  <c r="AL1515" i="36" s="1"/>
  <c r="AL1516" i="36" s="1"/>
  <c r="AL1517" i="36" s="1"/>
  <c r="AL1518" i="36" s="1"/>
  <c r="AL1519" i="36" s="1"/>
  <c r="AL1520" i="36" s="1"/>
  <c r="AL1521" i="36" s="1"/>
  <c r="AL1522" i="36" s="1"/>
  <c r="AL1523" i="36" s="1"/>
  <c r="AL1524" i="36" s="1"/>
  <c r="AL1525" i="36" s="1"/>
  <c r="AL1526" i="36" s="1"/>
  <c r="AL1527" i="36" s="1"/>
  <c r="AL1528" i="36" s="1"/>
  <c r="AL1529" i="36" s="1"/>
  <c r="AL1530" i="36" s="1"/>
  <c r="AL1531" i="36" s="1"/>
  <c r="AL1532" i="36" s="1"/>
  <c r="AL1533" i="36" s="1"/>
  <c r="AL1534" i="36" s="1"/>
  <c r="AL1535" i="36" s="1"/>
  <c r="AL1536" i="36" s="1"/>
  <c r="AL1537" i="36" s="1"/>
  <c r="AL1538" i="36" s="1"/>
  <c r="AL1539" i="36" s="1"/>
  <c r="AL1540" i="36" s="1"/>
  <c r="AL1541" i="36" s="1"/>
  <c r="AL1542" i="36" s="1"/>
  <c r="AL1543" i="36" s="1"/>
  <c r="AL1544" i="36" s="1"/>
  <c r="AL1545" i="36" s="1"/>
  <c r="AL1546" i="36" s="1"/>
  <c r="AL1547" i="36" s="1"/>
  <c r="AL1548" i="36" s="1"/>
  <c r="AL1549" i="36" s="1"/>
  <c r="AL1550" i="36" s="1"/>
  <c r="AL1551" i="36" s="1"/>
  <c r="AL1552" i="36" s="1"/>
  <c r="AL1553" i="36" s="1"/>
  <c r="AL1554" i="36" s="1"/>
  <c r="AL1555" i="36" s="1"/>
  <c r="AL1556" i="36" s="1"/>
  <c r="AL1557" i="36" s="1"/>
  <c r="AL1558" i="36" s="1"/>
  <c r="AL1559" i="36" s="1"/>
  <c r="AL1560" i="36" s="1"/>
  <c r="AL1561" i="36" s="1"/>
  <c r="AL1562" i="36" s="1"/>
  <c r="AL1563" i="36" s="1"/>
  <c r="AL1564" i="36" s="1"/>
  <c r="AL1565" i="36" s="1"/>
  <c r="AL1566" i="36" s="1"/>
  <c r="AL1567" i="36" s="1"/>
  <c r="AL1568" i="36" s="1"/>
  <c r="AL1569" i="36" s="1"/>
  <c r="AL1570" i="36" s="1"/>
  <c r="AL1571" i="36" s="1"/>
  <c r="AL1572" i="36" s="1"/>
  <c r="AL1573" i="36" s="1"/>
  <c r="AL1574" i="36" s="1"/>
  <c r="AL1575" i="36" s="1"/>
  <c r="AL1576" i="36" s="1"/>
  <c r="AL1577" i="36" s="1"/>
  <c r="AL1578" i="36" s="1"/>
  <c r="AL1579" i="36" s="1"/>
  <c r="AL1580" i="36" s="1"/>
  <c r="AL1581" i="36" s="1"/>
  <c r="AL1582" i="36" s="1"/>
  <c r="AL1583" i="36" s="1"/>
  <c r="AL1584" i="36" s="1"/>
  <c r="AL1585" i="36" s="1"/>
  <c r="AL1586" i="36" s="1"/>
  <c r="AL1587" i="36" s="1"/>
  <c r="AL1588" i="36" s="1"/>
  <c r="AL1589" i="36" s="1"/>
  <c r="AL1590" i="36" s="1"/>
  <c r="AL1591" i="36" s="1"/>
  <c r="AL1592" i="36" s="1"/>
  <c r="AL1593" i="36" s="1"/>
  <c r="AL1594" i="36" s="1"/>
  <c r="AL1595" i="36" s="1"/>
  <c r="AL1596" i="36" s="1"/>
  <c r="AL1597" i="36" s="1"/>
  <c r="AL1598" i="36" s="1"/>
  <c r="AL1599" i="36" s="1"/>
  <c r="AL1600" i="36" s="1"/>
  <c r="AL1601" i="36" s="1"/>
  <c r="AL1602" i="36" s="1"/>
  <c r="AL1603" i="36" s="1"/>
  <c r="AL1604" i="36" s="1"/>
  <c r="AL1605" i="36" s="1"/>
  <c r="AL1606" i="36" s="1"/>
  <c r="AL1607" i="36" s="1"/>
  <c r="AL1608" i="36" s="1"/>
  <c r="AL1609" i="36" s="1"/>
  <c r="AL1610" i="36" s="1"/>
  <c r="AL1611" i="36" s="1"/>
  <c r="AL1612" i="36" s="1"/>
  <c r="AL1613" i="36" s="1"/>
  <c r="AL1614" i="36" s="1"/>
  <c r="AL1615" i="36" s="1"/>
  <c r="AL1616" i="36" s="1"/>
  <c r="AL1617" i="36" s="1"/>
  <c r="AL1618" i="36" s="1"/>
  <c r="AL1619" i="36" s="1"/>
  <c r="AL1620" i="36" s="1"/>
  <c r="AL1621" i="36" s="1"/>
  <c r="AL1622" i="36" s="1"/>
  <c r="AL1623" i="36" s="1"/>
  <c r="AL1624" i="36" s="1"/>
  <c r="AL1625" i="36" s="1"/>
  <c r="AL1626" i="36" s="1"/>
  <c r="AL1627" i="36" s="1"/>
  <c r="AL1628" i="36" s="1"/>
  <c r="AL1629" i="36" s="1"/>
  <c r="AL1630" i="36" s="1"/>
  <c r="AL1631" i="36" s="1"/>
  <c r="AL1632" i="36" s="1"/>
  <c r="AL1633" i="36" s="1"/>
  <c r="AL1634" i="36" s="1"/>
  <c r="AL1635" i="36" s="1"/>
  <c r="AL1636" i="36" s="1"/>
  <c r="AL1637" i="36" s="1"/>
  <c r="AL1638" i="36" s="1"/>
  <c r="AL1639" i="36" s="1"/>
  <c r="AL1640" i="36" s="1"/>
  <c r="AL1641" i="36" s="1"/>
  <c r="AL1642" i="36" s="1"/>
  <c r="AL1643" i="36" s="1"/>
  <c r="AL1644" i="36" s="1"/>
  <c r="AL1645" i="36" s="1"/>
  <c r="AL1646" i="36" s="1"/>
  <c r="AL1647" i="36" s="1"/>
  <c r="AL1648" i="36" s="1"/>
  <c r="AL1649" i="36" s="1"/>
  <c r="AL1650" i="36" s="1"/>
  <c r="AL1651" i="36" s="1"/>
  <c r="AL1652" i="36" s="1"/>
  <c r="AL1653" i="36" s="1"/>
  <c r="AL1654" i="36" s="1"/>
  <c r="AL1655" i="36" s="1"/>
  <c r="AL1656" i="36" s="1"/>
  <c r="AL1657" i="36" s="1"/>
  <c r="AL1658" i="36" s="1"/>
  <c r="AL1659" i="36" s="1"/>
  <c r="AL1660" i="36" s="1"/>
  <c r="AL1661" i="36" s="1"/>
  <c r="AL1662" i="36" s="1"/>
  <c r="AL1663" i="36" s="1"/>
  <c r="AL1664" i="36" s="1"/>
  <c r="AL1665" i="36" s="1"/>
  <c r="AL1666" i="36" s="1"/>
  <c r="AL1667" i="36" s="1"/>
  <c r="AL1668" i="36" s="1"/>
  <c r="AL1669" i="36" s="1"/>
  <c r="AL1670" i="36" s="1"/>
  <c r="AL1671" i="36" s="1"/>
  <c r="AL1672" i="36" s="1"/>
  <c r="AL1673" i="36" s="1"/>
  <c r="AL1674" i="36" s="1"/>
  <c r="AL1675" i="36" s="1"/>
  <c r="AL1676" i="36" s="1"/>
  <c r="AL1677" i="36" s="1"/>
  <c r="AL1678" i="36" s="1"/>
  <c r="AL1679" i="36" s="1"/>
  <c r="AL1680" i="36" s="1"/>
  <c r="AL1681" i="36" s="1"/>
  <c r="AL1682" i="36" s="1"/>
  <c r="AL1683" i="36" s="1"/>
  <c r="AL1684" i="36" s="1"/>
  <c r="AL1685" i="36" s="1"/>
  <c r="AL1686" i="36" s="1"/>
  <c r="AL1687" i="36" s="1"/>
  <c r="AL1688" i="36" s="1"/>
  <c r="AK13" i="36"/>
  <c r="AK14" i="36" s="1"/>
  <c r="AK15" i="36" s="1"/>
  <c r="AK16" i="36" s="1"/>
  <c r="AK17" i="36" s="1"/>
  <c r="AK18" i="36" s="1"/>
  <c r="AK19" i="36" s="1"/>
  <c r="AK20" i="36" s="1"/>
  <c r="AK21" i="36" s="1"/>
  <c r="AK22" i="36" s="1"/>
  <c r="AK23" i="36" s="1"/>
  <c r="AK24" i="36" s="1"/>
  <c r="AK25" i="36" s="1"/>
  <c r="AK26" i="36" s="1"/>
  <c r="AK27" i="36" s="1"/>
  <c r="AK28" i="36" s="1"/>
  <c r="AK29" i="36" s="1"/>
  <c r="AK30" i="36" s="1"/>
  <c r="AK31" i="36" s="1"/>
  <c r="AK32" i="36" s="1"/>
  <c r="AK33" i="36" s="1"/>
  <c r="AK34" i="36" s="1"/>
  <c r="AK35" i="36" s="1"/>
  <c r="AK36" i="36" s="1"/>
  <c r="AK37" i="36" s="1"/>
  <c r="AK38" i="36" s="1"/>
  <c r="AK39" i="36" s="1"/>
  <c r="AK40" i="36" s="1"/>
  <c r="AK41" i="36" s="1"/>
  <c r="AK42" i="36" s="1"/>
  <c r="AK43" i="36" s="1"/>
  <c r="AK44" i="36" s="1"/>
  <c r="AK45" i="36" s="1"/>
  <c r="AK46" i="36" s="1"/>
  <c r="AK47" i="36" s="1"/>
  <c r="AK48" i="36" s="1"/>
  <c r="AK49" i="36" s="1"/>
  <c r="AK50" i="36" s="1"/>
  <c r="AK51" i="36" s="1"/>
  <c r="AK52" i="36" s="1"/>
  <c r="AK53" i="36" s="1"/>
  <c r="AK54" i="36" s="1"/>
  <c r="AK55" i="36" s="1"/>
  <c r="AK56" i="36" s="1"/>
  <c r="AK57" i="36" s="1"/>
  <c r="AK58" i="36" s="1"/>
  <c r="AK59" i="36" s="1"/>
  <c r="AK60" i="36" s="1"/>
  <c r="AK61" i="36" s="1"/>
  <c r="AK62" i="36" s="1"/>
  <c r="AK63" i="36" s="1"/>
  <c r="AK64" i="36" s="1"/>
  <c r="AK65" i="36" s="1"/>
  <c r="AK66" i="36" s="1"/>
  <c r="AK67" i="36" s="1"/>
  <c r="AK68" i="36" s="1"/>
  <c r="AK69" i="36" s="1"/>
  <c r="AK70" i="36" s="1"/>
  <c r="AK71" i="36" s="1"/>
  <c r="AK72" i="36" s="1"/>
  <c r="AK73" i="36" s="1"/>
  <c r="AK74" i="36" s="1"/>
  <c r="AK75" i="36" s="1"/>
  <c r="AK76" i="36" s="1"/>
  <c r="AK77" i="36" s="1"/>
  <c r="AK78" i="36" s="1"/>
  <c r="AK79" i="36" s="1"/>
  <c r="AK80" i="36" s="1"/>
  <c r="AK81" i="36" s="1"/>
  <c r="AK82" i="36" s="1"/>
  <c r="AK83" i="36" s="1"/>
  <c r="AK84" i="36" s="1"/>
  <c r="AK85" i="36" s="1"/>
  <c r="AK86" i="36" s="1"/>
  <c r="AK87" i="36" s="1"/>
  <c r="AK88" i="36" s="1"/>
  <c r="AK89" i="36" s="1"/>
  <c r="AK90" i="36" s="1"/>
  <c r="AK91" i="36" s="1"/>
  <c r="AK92" i="36" s="1"/>
  <c r="AK93" i="36" s="1"/>
  <c r="AK94" i="36" s="1"/>
  <c r="AK95" i="36" s="1"/>
  <c r="AK96" i="36" s="1"/>
  <c r="AK97" i="36" s="1"/>
  <c r="AK98" i="36" s="1"/>
  <c r="AK99" i="36" s="1"/>
  <c r="AK100" i="36" s="1"/>
  <c r="AK101" i="36" s="1"/>
  <c r="AK102" i="36" s="1"/>
  <c r="AK103" i="36" s="1"/>
  <c r="AK104" i="36" s="1"/>
  <c r="AK105" i="36" s="1"/>
  <c r="AK106" i="36" s="1"/>
  <c r="AK107" i="36" s="1"/>
  <c r="AK108" i="36" s="1"/>
  <c r="AK109" i="36" s="1"/>
  <c r="AK110" i="36" s="1"/>
  <c r="AK111" i="36" s="1"/>
  <c r="AK112" i="36" s="1"/>
  <c r="AK113" i="36" s="1"/>
  <c r="AK114" i="36" s="1"/>
  <c r="AK115" i="36" s="1"/>
  <c r="AK116" i="36" s="1"/>
  <c r="AK117" i="36" s="1"/>
  <c r="AK118" i="36" s="1"/>
  <c r="AK119" i="36" s="1"/>
  <c r="AK120" i="36" s="1"/>
  <c r="AK121" i="36" s="1"/>
  <c r="AK122" i="36" s="1"/>
  <c r="AK123" i="36" s="1"/>
  <c r="AK124" i="36" s="1"/>
  <c r="AK125" i="36" s="1"/>
  <c r="AK126" i="36" s="1"/>
  <c r="AK127" i="36" s="1"/>
  <c r="AK128" i="36" s="1"/>
  <c r="AK129" i="36" s="1"/>
  <c r="AK130" i="36" s="1"/>
  <c r="AK131" i="36" s="1"/>
  <c r="AK132" i="36" s="1"/>
  <c r="AK133" i="36" s="1"/>
  <c r="AK134" i="36" s="1"/>
  <c r="AK135" i="36" s="1"/>
  <c r="AK136" i="36" s="1"/>
  <c r="AK137" i="36" s="1"/>
  <c r="AK138" i="36" s="1"/>
  <c r="AK139" i="36" s="1"/>
  <c r="AK140" i="36" s="1"/>
  <c r="AK141" i="36" s="1"/>
  <c r="AK142" i="36" s="1"/>
  <c r="AK143" i="36" s="1"/>
  <c r="AK144" i="36" s="1"/>
  <c r="AK145" i="36" s="1"/>
  <c r="AK146" i="36" s="1"/>
  <c r="AK147" i="36" s="1"/>
  <c r="AK148" i="36" s="1"/>
  <c r="AK149" i="36" s="1"/>
  <c r="AK150" i="36" s="1"/>
  <c r="AK151" i="36" s="1"/>
  <c r="AK152" i="36" s="1"/>
  <c r="AK153" i="36" s="1"/>
  <c r="AK154" i="36" s="1"/>
  <c r="AK155" i="36" s="1"/>
  <c r="AK156" i="36" s="1"/>
  <c r="AK157" i="36" s="1"/>
  <c r="AK158" i="36" s="1"/>
  <c r="AK159" i="36" s="1"/>
  <c r="AK160" i="36" s="1"/>
  <c r="AK161" i="36" s="1"/>
  <c r="AK162" i="36" s="1"/>
  <c r="AK163" i="36" s="1"/>
  <c r="AK164" i="36" s="1"/>
  <c r="AK165" i="36" s="1"/>
  <c r="AK166" i="36" s="1"/>
  <c r="AK167" i="36" s="1"/>
  <c r="AK168" i="36" s="1"/>
  <c r="AK169" i="36" s="1"/>
  <c r="AK170" i="36" s="1"/>
  <c r="AK171" i="36" s="1"/>
  <c r="AK172" i="36" s="1"/>
  <c r="AK173" i="36" s="1"/>
  <c r="AK174" i="36" s="1"/>
  <c r="AK175" i="36" s="1"/>
  <c r="AK176" i="36" s="1"/>
  <c r="AK177" i="36" s="1"/>
  <c r="AK178" i="36" s="1"/>
  <c r="AK179" i="36" s="1"/>
  <c r="AK180" i="36" s="1"/>
  <c r="AK181" i="36" s="1"/>
  <c r="AK182" i="36" s="1"/>
  <c r="AK183" i="36" s="1"/>
  <c r="AK184" i="36" s="1"/>
  <c r="AK185" i="36" s="1"/>
  <c r="AK186" i="36" s="1"/>
  <c r="AK187" i="36" s="1"/>
  <c r="AK188" i="36" s="1"/>
  <c r="AK189" i="36" s="1"/>
  <c r="AK190" i="36" s="1"/>
  <c r="AK191" i="36" s="1"/>
  <c r="AK192" i="36" s="1"/>
  <c r="AK193" i="36" s="1"/>
  <c r="AK194" i="36" s="1"/>
  <c r="AK195" i="36" s="1"/>
  <c r="AK196" i="36" s="1"/>
  <c r="AK197" i="36" s="1"/>
  <c r="AK198" i="36" s="1"/>
  <c r="AK199" i="36" s="1"/>
  <c r="AK200" i="36" s="1"/>
  <c r="AK201" i="36" s="1"/>
  <c r="AK202" i="36" s="1"/>
  <c r="AK203" i="36" s="1"/>
  <c r="AK204" i="36" s="1"/>
  <c r="AK205" i="36" s="1"/>
  <c r="AK206" i="36" s="1"/>
  <c r="AK207" i="36" s="1"/>
  <c r="AK208" i="36" s="1"/>
  <c r="AK209" i="36" s="1"/>
  <c r="AK210" i="36" s="1"/>
  <c r="AK211" i="36" s="1"/>
  <c r="AK212" i="36" s="1"/>
  <c r="AK213" i="36" s="1"/>
  <c r="AK214" i="36" s="1"/>
  <c r="AK215" i="36" s="1"/>
  <c r="AK216" i="36" s="1"/>
  <c r="AK217" i="36" s="1"/>
  <c r="AK218" i="36" s="1"/>
  <c r="AK219" i="36" s="1"/>
  <c r="AK220" i="36" s="1"/>
  <c r="AK221" i="36" s="1"/>
  <c r="AK222" i="36" s="1"/>
  <c r="AK223" i="36" s="1"/>
  <c r="AK224" i="36" s="1"/>
  <c r="AK225" i="36" s="1"/>
  <c r="AK226" i="36" s="1"/>
  <c r="AK227" i="36" s="1"/>
  <c r="AK228" i="36" s="1"/>
  <c r="AK229" i="36" s="1"/>
  <c r="AK230" i="36" s="1"/>
  <c r="AK231" i="36" s="1"/>
  <c r="AK232" i="36" s="1"/>
  <c r="AK233" i="36" s="1"/>
  <c r="AK234" i="36" s="1"/>
  <c r="AK235" i="36" s="1"/>
  <c r="AK236" i="36" s="1"/>
  <c r="AK237" i="36" s="1"/>
  <c r="AK238" i="36" s="1"/>
  <c r="AK239" i="36" s="1"/>
  <c r="AK240" i="36" s="1"/>
  <c r="AK241" i="36" s="1"/>
  <c r="AK242" i="36" s="1"/>
  <c r="AK243" i="36" s="1"/>
  <c r="AK244" i="36" s="1"/>
  <c r="AK245" i="36" s="1"/>
  <c r="AK246" i="36" s="1"/>
  <c r="AK247" i="36" s="1"/>
  <c r="AK248" i="36" s="1"/>
  <c r="AK249" i="36" s="1"/>
  <c r="AK250" i="36" s="1"/>
  <c r="AK251" i="36" s="1"/>
  <c r="AK252" i="36" s="1"/>
  <c r="AK253" i="36" s="1"/>
  <c r="AK254" i="36" s="1"/>
  <c r="AK255" i="36" s="1"/>
  <c r="AK256" i="36" s="1"/>
  <c r="AK257" i="36" s="1"/>
  <c r="AK258" i="36" s="1"/>
  <c r="AK259" i="36" s="1"/>
  <c r="AK260" i="36" s="1"/>
  <c r="AK261" i="36" s="1"/>
  <c r="AK262" i="36" s="1"/>
  <c r="AK263" i="36" s="1"/>
  <c r="AK264" i="36" s="1"/>
  <c r="AK265" i="36" s="1"/>
  <c r="AK266" i="36" s="1"/>
  <c r="AK267" i="36" s="1"/>
  <c r="AK268" i="36" s="1"/>
  <c r="AK269" i="36" s="1"/>
  <c r="AK270" i="36" s="1"/>
  <c r="AK271" i="36" s="1"/>
  <c r="AK272" i="36" s="1"/>
  <c r="AK273" i="36" s="1"/>
  <c r="AK274" i="36" s="1"/>
  <c r="AK275" i="36" s="1"/>
  <c r="AK276" i="36" s="1"/>
  <c r="AK277" i="36" s="1"/>
  <c r="AK278" i="36" s="1"/>
  <c r="AK279" i="36" s="1"/>
  <c r="AK280" i="36" s="1"/>
  <c r="AK281" i="36" s="1"/>
  <c r="AK282" i="36" s="1"/>
  <c r="AK283" i="36" s="1"/>
  <c r="AK284" i="36" s="1"/>
  <c r="AK285" i="36" s="1"/>
  <c r="AK286" i="36" s="1"/>
  <c r="AK287" i="36" s="1"/>
  <c r="AK288" i="36" s="1"/>
  <c r="AK289" i="36" s="1"/>
  <c r="AK290" i="36" s="1"/>
  <c r="AK291" i="36" s="1"/>
  <c r="AK292" i="36" s="1"/>
  <c r="AK293" i="36" s="1"/>
  <c r="AK294" i="36" s="1"/>
  <c r="AK295" i="36" s="1"/>
  <c r="AK296" i="36" s="1"/>
  <c r="AK297" i="36" s="1"/>
  <c r="AK298" i="36" s="1"/>
  <c r="AK299" i="36" s="1"/>
  <c r="AK300" i="36" s="1"/>
  <c r="AK301" i="36" s="1"/>
  <c r="AK302" i="36" s="1"/>
  <c r="AK303" i="36" s="1"/>
  <c r="AK304" i="36" s="1"/>
  <c r="AK305" i="36" s="1"/>
  <c r="AK306" i="36" s="1"/>
  <c r="AK307" i="36" s="1"/>
  <c r="AK308" i="36" s="1"/>
  <c r="AK309" i="36" s="1"/>
  <c r="AK310" i="36" s="1"/>
  <c r="AK311" i="36" s="1"/>
  <c r="AK312" i="36" s="1"/>
  <c r="AK313" i="36" s="1"/>
  <c r="AK314" i="36" s="1"/>
  <c r="AK315" i="36" s="1"/>
  <c r="AK316" i="36" s="1"/>
  <c r="AK317" i="36" s="1"/>
  <c r="AK318" i="36" s="1"/>
  <c r="AK319" i="36" s="1"/>
  <c r="AK320" i="36" s="1"/>
  <c r="AK321" i="36" s="1"/>
  <c r="AK322" i="36" s="1"/>
  <c r="AK323" i="36" s="1"/>
  <c r="AK324" i="36" s="1"/>
  <c r="AK325" i="36" s="1"/>
  <c r="AK326" i="36" s="1"/>
  <c r="AK327" i="36" s="1"/>
  <c r="AK328" i="36" s="1"/>
  <c r="AK329" i="36" s="1"/>
  <c r="AK330" i="36" s="1"/>
  <c r="AK331" i="36" s="1"/>
  <c r="AK332" i="36" s="1"/>
  <c r="AK333" i="36" s="1"/>
  <c r="AK334" i="36" s="1"/>
  <c r="AK335" i="36" s="1"/>
  <c r="AK336" i="36" s="1"/>
  <c r="AK337" i="36" s="1"/>
  <c r="AK338" i="36" s="1"/>
  <c r="AK339" i="36" s="1"/>
  <c r="AK340" i="36" s="1"/>
  <c r="AK341" i="36" s="1"/>
  <c r="AK342" i="36" s="1"/>
  <c r="AK343" i="36" s="1"/>
  <c r="AK344" i="36" s="1"/>
  <c r="AK345" i="36" s="1"/>
  <c r="AK346" i="36" s="1"/>
  <c r="AK347" i="36" s="1"/>
  <c r="AK348" i="36" s="1"/>
  <c r="AK349" i="36" s="1"/>
  <c r="AK350" i="36" s="1"/>
  <c r="AK351" i="36" s="1"/>
  <c r="AK352" i="36" s="1"/>
  <c r="AK353" i="36" s="1"/>
  <c r="AK354" i="36" s="1"/>
  <c r="AK355" i="36" s="1"/>
  <c r="AK356" i="36" s="1"/>
  <c r="AK357" i="36" s="1"/>
  <c r="AK358" i="36" s="1"/>
  <c r="AK359" i="36" s="1"/>
  <c r="AK360" i="36" s="1"/>
  <c r="AK361" i="36" s="1"/>
  <c r="AK362" i="36" s="1"/>
  <c r="AK363" i="36" s="1"/>
  <c r="AK364" i="36" s="1"/>
  <c r="AK365" i="36" s="1"/>
  <c r="AK366" i="36" s="1"/>
  <c r="AK367" i="36" s="1"/>
  <c r="AK368" i="36" s="1"/>
  <c r="AK369" i="36" s="1"/>
  <c r="AK370" i="36" s="1"/>
  <c r="AK371" i="36" s="1"/>
  <c r="AK372" i="36" s="1"/>
  <c r="AK373" i="36" s="1"/>
  <c r="AK374" i="36" s="1"/>
  <c r="AK375" i="36" s="1"/>
  <c r="AK376" i="36" s="1"/>
  <c r="AK377" i="36" s="1"/>
  <c r="AK378" i="36" s="1"/>
  <c r="AK379" i="36" s="1"/>
  <c r="AK380" i="36" s="1"/>
  <c r="AK381" i="36" s="1"/>
  <c r="AK382" i="36" s="1"/>
  <c r="AK383" i="36" s="1"/>
  <c r="AK384" i="36" s="1"/>
  <c r="AK385" i="36" s="1"/>
  <c r="AK386" i="36" s="1"/>
  <c r="AK387" i="36" s="1"/>
  <c r="AK388" i="36" s="1"/>
  <c r="AK389" i="36" s="1"/>
  <c r="AK390" i="36" s="1"/>
  <c r="AK391" i="36" s="1"/>
  <c r="AK392" i="36" s="1"/>
  <c r="AK393" i="36" s="1"/>
  <c r="AK394" i="36" s="1"/>
  <c r="AK395" i="36" s="1"/>
  <c r="AK396" i="36" s="1"/>
  <c r="AK397" i="36" s="1"/>
  <c r="AK398" i="36" s="1"/>
  <c r="AK399" i="36" s="1"/>
  <c r="AK400" i="36" s="1"/>
  <c r="AK401" i="36" s="1"/>
  <c r="AK402" i="36" s="1"/>
  <c r="AK403" i="36" s="1"/>
  <c r="AK404" i="36" s="1"/>
  <c r="AK405" i="36" s="1"/>
  <c r="AK406" i="36" s="1"/>
  <c r="AK407" i="36" s="1"/>
  <c r="AK408" i="36" s="1"/>
  <c r="AK409" i="36" s="1"/>
  <c r="AK410" i="36" s="1"/>
  <c r="AK411" i="36" s="1"/>
  <c r="AK412" i="36" s="1"/>
  <c r="AK413" i="36" s="1"/>
  <c r="AK414" i="36" s="1"/>
  <c r="AK415" i="36" s="1"/>
  <c r="AK416" i="36" s="1"/>
  <c r="AK417" i="36" s="1"/>
  <c r="AK418" i="36" s="1"/>
  <c r="AK419" i="36" s="1"/>
  <c r="AK420" i="36" s="1"/>
  <c r="AK421" i="36" s="1"/>
  <c r="AK422" i="36" s="1"/>
  <c r="AK423" i="36" s="1"/>
  <c r="AK424" i="36" s="1"/>
  <c r="AK425" i="36" s="1"/>
  <c r="AK426" i="36" s="1"/>
  <c r="AK427" i="36" s="1"/>
  <c r="AK428" i="36" s="1"/>
  <c r="AK429" i="36" s="1"/>
  <c r="AK430" i="36" s="1"/>
  <c r="AK431" i="36" s="1"/>
  <c r="AK432" i="36" s="1"/>
  <c r="AK433" i="36" s="1"/>
  <c r="AK434" i="36" s="1"/>
  <c r="AK435" i="36" s="1"/>
  <c r="AK436" i="36" s="1"/>
  <c r="AK437" i="36" s="1"/>
  <c r="AK438" i="36" s="1"/>
  <c r="AK439" i="36" s="1"/>
  <c r="AK440" i="36" s="1"/>
  <c r="AK441" i="36" s="1"/>
  <c r="AK442" i="36" s="1"/>
  <c r="AK443" i="36" s="1"/>
  <c r="AK444" i="36" s="1"/>
  <c r="AK445" i="36" s="1"/>
  <c r="AK446" i="36" s="1"/>
  <c r="AK447" i="36" s="1"/>
  <c r="AK448" i="36" s="1"/>
  <c r="AK449" i="36" s="1"/>
  <c r="AK450" i="36" s="1"/>
  <c r="AK451" i="36" s="1"/>
  <c r="AK452" i="36" s="1"/>
  <c r="AK453" i="36" s="1"/>
  <c r="AK454" i="36" s="1"/>
  <c r="AK455" i="36" s="1"/>
  <c r="AK456" i="36" s="1"/>
  <c r="AK457" i="36" s="1"/>
  <c r="AK458" i="36" s="1"/>
  <c r="AK459" i="36" s="1"/>
  <c r="AK460" i="36" s="1"/>
  <c r="AK461" i="36" s="1"/>
  <c r="AK462" i="36" s="1"/>
  <c r="AK463" i="36" s="1"/>
  <c r="AK464" i="36" s="1"/>
  <c r="AK465" i="36" s="1"/>
  <c r="AK466" i="36" s="1"/>
  <c r="AK467" i="36" s="1"/>
  <c r="AK468" i="36" s="1"/>
  <c r="AK469" i="36" s="1"/>
  <c r="AK470" i="36" s="1"/>
  <c r="AK471" i="36" s="1"/>
  <c r="AK472" i="36" s="1"/>
  <c r="AK473" i="36" s="1"/>
  <c r="AK474" i="36" s="1"/>
  <c r="AK475" i="36" s="1"/>
  <c r="AK476" i="36" s="1"/>
  <c r="AK477" i="36" s="1"/>
  <c r="AK478" i="36" s="1"/>
  <c r="AK479" i="36" s="1"/>
  <c r="AK480" i="36" s="1"/>
  <c r="AK481" i="36" s="1"/>
  <c r="AK482" i="36" s="1"/>
  <c r="AK483" i="36" s="1"/>
  <c r="AK484" i="36" s="1"/>
  <c r="AK485" i="36" s="1"/>
  <c r="AK486" i="36" s="1"/>
  <c r="AK487" i="36" s="1"/>
  <c r="AK488" i="36" s="1"/>
  <c r="AK489" i="36" s="1"/>
  <c r="AK490" i="36" s="1"/>
  <c r="AK491" i="36" s="1"/>
  <c r="AK492" i="36" s="1"/>
  <c r="AK493" i="36" s="1"/>
  <c r="AK494" i="36" s="1"/>
  <c r="AK495" i="36" s="1"/>
  <c r="AK496" i="36" s="1"/>
  <c r="AK497" i="36" s="1"/>
  <c r="AK498" i="36" s="1"/>
  <c r="AK499" i="36" s="1"/>
  <c r="AK500" i="36" s="1"/>
  <c r="AK501" i="36" s="1"/>
  <c r="AK502" i="36" s="1"/>
  <c r="AK503" i="36" s="1"/>
  <c r="AK504" i="36" s="1"/>
  <c r="AK505" i="36" s="1"/>
  <c r="AK506" i="36" s="1"/>
  <c r="AK507" i="36" s="1"/>
  <c r="AK508" i="36" s="1"/>
  <c r="AK509" i="36" s="1"/>
  <c r="AK510" i="36" s="1"/>
  <c r="AK511" i="36" s="1"/>
  <c r="AK512" i="36" s="1"/>
  <c r="AK513" i="36" s="1"/>
  <c r="AK514" i="36" s="1"/>
  <c r="AK515" i="36" s="1"/>
  <c r="AK516" i="36" s="1"/>
  <c r="AK517" i="36" s="1"/>
  <c r="AK518" i="36" s="1"/>
  <c r="AK519" i="36" s="1"/>
  <c r="AK520" i="36" s="1"/>
  <c r="AK521" i="36" s="1"/>
  <c r="AK522" i="36" s="1"/>
  <c r="AK523" i="36" s="1"/>
  <c r="AK524" i="36" s="1"/>
  <c r="AK525" i="36" s="1"/>
  <c r="AK526" i="36" s="1"/>
  <c r="AK527" i="36" s="1"/>
  <c r="AK528" i="36" s="1"/>
  <c r="AK529" i="36" s="1"/>
  <c r="AK530" i="36" s="1"/>
  <c r="AK531" i="36" s="1"/>
  <c r="AK532" i="36" s="1"/>
  <c r="AK533" i="36" s="1"/>
  <c r="AK534" i="36" s="1"/>
  <c r="AK535" i="36" s="1"/>
  <c r="AK536" i="36" s="1"/>
  <c r="AK537" i="36" s="1"/>
  <c r="AK538" i="36" s="1"/>
  <c r="AK539" i="36" s="1"/>
  <c r="AK540" i="36" s="1"/>
  <c r="AK541" i="36" s="1"/>
  <c r="AK542" i="36" s="1"/>
  <c r="AK543" i="36" s="1"/>
  <c r="AK544" i="36" s="1"/>
  <c r="AK545" i="36" s="1"/>
  <c r="AK546" i="36" s="1"/>
  <c r="AK547" i="36" s="1"/>
  <c r="AK548" i="36" s="1"/>
  <c r="AK549" i="36" s="1"/>
  <c r="AK550" i="36" s="1"/>
  <c r="AK551" i="36" s="1"/>
  <c r="AK552" i="36" s="1"/>
  <c r="AK553" i="36" s="1"/>
  <c r="AK554" i="36" s="1"/>
  <c r="AK555" i="36" s="1"/>
  <c r="AK556" i="36" s="1"/>
  <c r="AK557" i="36" s="1"/>
  <c r="AK558" i="36" s="1"/>
  <c r="AK559" i="36" s="1"/>
  <c r="AK560" i="36" s="1"/>
  <c r="AK561" i="36" s="1"/>
  <c r="AK562" i="36" s="1"/>
  <c r="AK563" i="36" s="1"/>
  <c r="AK564" i="36" s="1"/>
  <c r="AK565" i="36" s="1"/>
  <c r="AK566" i="36" s="1"/>
  <c r="AK567" i="36" s="1"/>
  <c r="AK568" i="36" s="1"/>
  <c r="AK569" i="36" s="1"/>
  <c r="AK570" i="36" s="1"/>
  <c r="AK571" i="36" s="1"/>
  <c r="AK572" i="36" s="1"/>
  <c r="AK573" i="36" s="1"/>
  <c r="AK574" i="36" s="1"/>
  <c r="AK575" i="36" s="1"/>
  <c r="AK576" i="36" s="1"/>
  <c r="AK577" i="36" s="1"/>
  <c r="AK578" i="36" s="1"/>
  <c r="AK579" i="36" s="1"/>
  <c r="AK580" i="36" s="1"/>
  <c r="AK581" i="36" s="1"/>
  <c r="AK582" i="36" s="1"/>
  <c r="AK583" i="36" s="1"/>
  <c r="AK584" i="36" s="1"/>
  <c r="AK585" i="36" s="1"/>
  <c r="AK586" i="36" s="1"/>
  <c r="AK587" i="36" s="1"/>
  <c r="AK588" i="36" s="1"/>
  <c r="AK589" i="36" s="1"/>
  <c r="AK590" i="36" s="1"/>
  <c r="AK591" i="36" s="1"/>
  <c r="AK592" i="36" s="1"/>
  <c r="AK593" i="36" s="1"/>
  <c r="AK594" i="36" s="1"/>
  <c r="AK595" i="36" s="1"/>
  <c r="AK596" i="36" s="1"/>
  <c r="AK597" i="36" s="1"/>
  <c r="AK598" i="36" s="1"/>
  <c r="AK599" i="36" s="1"/>
  <c r="AK600" i="36" s="1"/>
  <c r="AK601" i="36" s="1"/>
  <c r="AK602" i="36" s="1"/>
  <c r="AK603" i="36" s="1"/>
  <c r="AK604" i="36" s="1"/>
  <c r="AK605" i="36" s="1"/>
  <c r="AK606" i="36" s="1"/>
  <c r="AK607" i="36" s="1"/>
  <c r="AK608" i="36" s="1"/>
  <c r="AK609" i="36" s="1"/>
  <c r="AK610" i="36" s="1"/>
  <c r="AK611" i="36" s="1"/>
  <c r="AK612" i="36" s="1"/>
  <c r="AK613" i="36" s="1"/>
  <c r="AK614" i="36" s="1"/>
  <c r="AK615" i="36" s="1"/>
  <c r="AK616" i="36" s="1"/>
  <c r="AK617" i="36" s="1"/>
  <c r="AK618" i="36" s="1"/>
  <c r="AK619" i="36" s="1"/>
  <c r="AK620" i="36" s="1"/>
  <c r="AK621" i="36" s="1"/>
  <c r="AK622" i="36" s="1"/>
  <c r="AK623" i="36" s="1"/>
  <c r="AK624" i="36" s="1"/>
  <c r="AK625" i="36" s="1"/>
  <c r="AK626" i="36" s="1"/>
  <c r="AK627" i="36" s="1"/>
  <c r="AK628" i="36" s="1"/>
  <c r="AK629" i="36" s="1"/>
  <c r="AK630" i="36" s="1"/>
  <c r="AK631" i="36" s="1"/>
  <c r="AK632" i="36" s="1"/>
  <c r="AK633" i="36" s="1"/>
  <c r="AK634" i="36" s="1"/>
  <c r="AK635" i="36" s="1"/>
  <c r="AK636" i="36" s="1"/>
  <c r="AK637" i="36" s="1"/>
  <c r="AK638" i="36" s="1"/>
  <c r="AK639" i="36" s="1"/>
  <c r="AK640" i="36" s="1"/>
  <c r="AK641" i="36" s="1"/>
  <c r="AK642" i="36" s="1"/>
  <c r="AK643" i="36" s="1"/>
  <c r="AK644" i="36" s="1"/>
  <c r="AK645" i="36" s="1"/>
  <c r="AK646" i="36" s="1"/>
  <c r="AK647" i="36" s="1"/>
  <c r="AK648" i="36" s="1"/>
  <c r="AK649" i="36" s="1"/>
  <c r="AK650" i="36" s="1"/>
  <c r="AK651" i="36" s="1"/>
  <c r="AK652" i="36" s="1"/>
  <c r="AK653" i="36" s="1"/>
  <c r="AK654" i="36" s="1"/>
  <c r="AK655" i="36" s="1"/>
  <c r="AK656" i="36" s="1"/>
  <c r="AK657" i="36" s="1"/>
  <c r="AK658" i="36" s="1"/>
  <c r="AK659" i="36" s="1"/>
  <c r="AK660" i="36" s="1"/>
  <c r="AK661" i="36" s="1"/>
  <c r="AK662" i="36" s="1"/>
  <c r="AK663" i="36" s="1"/>
  <c r="AK664" i="36" s="1"/>
  <c r="AK665" i="36" s="1"/>
  <c r="AK666" i="36" s="1"/>
  <c r="AK667" i="36" s="1"/>
  <c r="AK668" i="36" s="1"/>
  <c r="AK669" i="36" s="1"/>
  <c r="AK670" i="36" s="1"/>
  <c r="AK671" i="36" s="1"/>
  <c r="AK672" i="36" s="1"/>
  <c r="AK673" i="36" s="1"/>
  <c r="AK674" i="36" s="1"/>
  <c r="AK675" i="36" s="1"/>
  <c r="AK676" i="36" s="1"/>
  <c r="AK677" i="36" s="1"/>
  <c r="AK678" i="36" s="1"/>
  <c r="AK679" i="36" s="1"/>
  <c r="AK680" i="36" s="1"/>
  <c r="AK681" i="36" s="1"/>
  <c r="AK682" i="36" s="1"/>
  <c r="AK683" i="36" s="1"/>
  <c r="AK684" i="36" s="1"/>
  <c r="AK685" i="36" s="1"/>
  <c r="AK686" i="36" s="1"/>
  <c r="AK687" i="36" s="1"/>
  <c r="AK688" i="36" s="1"/>
  <c r="AK689" i="36" s="1"/>
  <c r="AK690" i="36" s="1"/>
  <c r="AK691" i="36" s="1"/>
  <c r="AK692" i="36" s="1"/>
  <c r="AK693" i="36" s="1"/>
  <c r="AK694" i="36" s="1"/>
  <c r="AK695" i="36" s="1"/>
  <c r="AK696" i="36" s="1"/>
  <c r="AK697" i="36" s="1"/>
  <c r="AK698" i="36" s="1"/>
  <c r="AK699" i="36" s="1"/>
  <c r="AK700" i="36" s="1"/>
  <c r="AK701" i="36" s="1"/>
  <c r="AK702" i="36" s="1"/>
  <c r="AK703" i="36" s="1"/>
  <c r="AK704" i="36" s="1"/>
  <c r="AK705" i="36" s="1"/>
  <c r="AK706" i="36" s="1"/>
  <c r="AK707" i="36" s="1"/>
  <c r="AK708" i="36" s="1"/>
  <c r="AK709" i="36" s="1"/>
  <c r="AK710" i="36" s="1"/>
  <c r="AK711" i="36" s="1"/>
  <c r="AK712" i="36" s="1"/>
  <c r="AK713" i="36" s="1"/>
  <c r="AK714" i="36" s="1"/>
  <c r="AK715" i="36" s="1"/>
  <c r="AK716" i="36" s="1"/>
  <c r="AK717" i="36" s="1"/>
  <c r="AK718" i="36" s="1"/>
  <c r="AK719" i="36" s="1"/>
  <c r="AK720" i="36" s="1"/>
  <c r="AK721" i="36" s="1"/>
  <c r="AK722" i="36" s="1"/>
  <c r="AK723" i="36" s="1"/>
  <c r="AK724" i="36" s="1"/>
  <c r="AK725" i="36" s="1"/>
  <c r="AK726" i="36" s="1"/>
  <c r="AK727" i="36" s="1"/>
  <c r="AK728" i="36" s="1"/>
  <c r="AK729" i="36" s="1"/>
  <c r="AK730" i="36" s="1"/>
  <c r="AK731" i="36" s="1"/>
  <c r="AK732" i="36" s="1"/>
  <c r="AK733" i="36" s="1"/>
  <c r="AK734" i="36" s="1"/>
  <c r="AK735" i="36" s="1"/>
  <c r="AK736" i="36" s="1"/>
  <c r="AK737" i="36" s="1"/>
  <c r="AK738" i="36" s="1"/>
  <c r="AK739" i="36" s="1"/>
  <c r="AK740" i="36" s="1"/>
  <c r="AK741" i="36" s="1"/>
  <c r="AK742" i="36" s="1"/>
  <c r="AK743" i="36" s="1"/>
  <c r="AK744" i="36" s="1"/>
  <c r="AK745" i="36" s="1"/>
  <c r="AK746" i="36" s="1"/>
  <c r="AK747" i="36" s="1"/>
  <c r="AK748" i="36" s="1"/>
  <c r="AK749" i="36" s="1"/>
  <c r="AK750" i="36" s="1"/>
  <c r="AK751" i="36" s="1"/>
  <c r="AK752" i="36" s="1"/>
  <c r="AK753" i="36" s="1"/>
  <c r="AK754" i="36" s="1"/>
  <c r="AK755" i="36" s="1"/>
  <c r="AK756" i="36" s="1"/>
  <c r="AK757" i="36" s="1"/>
  <c r="AK758" i="36" s="1"/>
  <c r="AK759" i="36" s="1"/>
  <c r="AK760" i="36" s="1"/>
  <c r="AK761" i="36" s="1"/>
  <c r="AK762" i="36" s="1"/>
  <c r="AK763" i="36" s="1"/>
  <c r="AK764" i="36" s="1"/>
  <c r="AK765" i="36" s="1"/>
  <c r="AK766" i="36" s="1"/>
  <c r="AK767" i="36" s="1"/>
  <c r="AK768" i="36" s="1"/>
  <c r="AK769" i="36" s="1"/>
  <c r="AK770" i="36" s="1"/>
  <c r="AK771" i="36" s="1"/>
  <c r="AK772" i="36" s="1"/>
  <c r="AK773" i="36" s="1"/>
  <c r="AK774" i="36" s="1"/>
  <c r="AK775" i="36" s="1"/>
  <c r="AK776" i="36" s="1"/>
  <c r="AK777" i="36" s="1"/>
  <c r="AK778" i="36" s="1"/>
  <c r="AK779" i="36" s="1"/>
  <c r="AK780" i="36" s="1"/>
  <c r="AK781" i="36" s="1"/>
  <c r="AK782" i="36" s="1"/>
  <c r="AK783" i="36" s="1"/>
  <c r="AK784" i="36" s="1"/>
  <c r="AK785" i="36" s="1"/>
  <c r="AK786" i="36" s="1"/>
  <c r="AK787" i="36" s="1"/>
  <c r="AK788" i="36" s="1"/>
  <c r="AK789" i="36" s="1"/>
  <c r="AK790" i="36" s="1"/>
  <c r="AK791" i="36" s="1"/>
  <c r="AK792" i="36" s="1"/>
  <c r="AK793" i="36" s="1"/>
  <c r="AK794" i="36" s="1"/>
  <c r="AK795" i="36" s="1"/>
  <c r="AK796" i="36" s="1"/>
  <c r="AK797" i="36" s="1"/>
  <c r="AK798" i="36" s="1"/>
  <c r="AK799" i="36" s="1"/>
  <c r="AK800" i="36" s="1"/>
  <c r="AK801" i="36" s="1"/>
  <c r="AK802" i="36" s="1"/>
  <c r="AK803" i="36" s="1"/>
  <c r="AK804" i="36" s="1"/>
  <c r="AK805" i="36" s="1"/>
  <c r="AK806" i="36" s="1"/>
  <c r="AK807" i="36" s="1"/>
  <c r="AK808" i="36" s="1"/>
  <c r="AK809" i="36" s="1"/>
  <c r="AK810" i="36" s="1"/>
  <c r="AK811" i="36" s="1"/>
  <c r="AK812" i="36" s="1"/>
  <c r="AK813" i="36" s="1"/>
  <c r="AK814" i="36" s="1"/>
  <c r="AK815" i="36" s="1"/>
  <c r="AK816" i="36" s="1"/>
  <c r="AK817" i="36" s="1"/>
  <c r="AK818" i="36" s="1"/>
  <c r="AK819" i="36" s="1"/>
  <c r="AK820" i="36" s="1"/>
  <c r="AK821" i="36" s="1"/>
  <c r="AK822" i="36" s="1"/>
  <c r="AK823" i="36" s="1"/>
  <c r="AK824" i="36" s="1"/>
  <c r="AK825" i="36" s="1"/>
  <c r="AK826" i="36" s="1"/>
  <c r="AK827" i="36" s="1"/>
  <c r="AK828" i="36" s="1"/>
  <c r="AK829" i="36" s="1"/>
  <c r="AK830" i="36" s="1"/>
  <c r="AK831" i="36" s="1"/>
  <c r="AK832" i="36" s="1"/>
  <c r="AK833" i="36" s="1"/>
  <c r="AK834" i="36" s="1"/>
  <c r="AK835" i="36" s="1"/>
  <c r="AK836" i="36" s="1"/>
  <c r="AK837" i="36" s="1"/>
  <c r="AK838" i="36" s="1"/>
  <c r="AK839" i="36" s="1"/>
  <c r="AK840" i="36" s="1"/>
  <c r="AK841" i="36" s="1"/>
  <c r="AK842" i="36" s="1"/>
  <c r="AK843" i="36" s="1"/>
  <c r="AK844" i="36" s="1"/>
  <c r="AK845" i="36" s="1"/>
  <c r="AK846" i="36" s="1"/>
  <c r="AK847" i="36" s="1"/>
  <c r="AK848" i="36" s="1"/>
  <c r="AK849" i="36" s="1"/>
  <c r="AK850" i="36" s="1"/>
  <c r="AK851" i="36" s="1"/>
  <c r="AK852" i="36" s="1"/>
  <c r="AK853" i="36" s="1"/>
  <c r="AK854" i="36" s="1"/>
  <c r="AK855" i="36" s="1"/>
  <c r="AK856" i="36" s="1"/>
  <c r="AK857" i="36" s="1"/>
  <c r="AK858" i="36" s="1"/>
  <c r="AK859" i="36" s="1"/>
  <c r="AK860" i="36" s="1"/>
  <c r="AK861" i="36" s="1"/>
  <c r="AK862" i="36" s="1"/>
  <c r="AK863" i="36" s="1"/>
  <c r="AK864" i="36" s="1"/>
  <c r="AK865" i="36" s="1"/>
  <c r="AK866" i="36" s="1"/>
  <c r="AK867" i="36" s="1"/>
  <c r="AK868" i="36" s="1"/>
  <c r="AK869" i="36" s="1"/>
  <c r="AK870" i="36" s="1"/>
  <c r="AK871" i="36" s="1"/>
  <c r="AK872" i="36" s="1"/>
  <c r="AK873" i="36" s="1"/>
  <c r="AK874" i="36" s="1"/>
  <c r="AK875" i="36" s="1"/>
  <c r="AK876" i="36" s="1"/>
  <c r="AK877" i="36" s="1"/>
  <c r="AK878" i="36" s="1"/>
  <c r="AK879" i="36" s="1"/>
  <c r="AK880" i="36" s="1"/>
  <c r="AK881" i="36" s="1"/>
  <c r="AK882" i="36" s="1"/>
  <c r="AK883" i="36" s="1"/>
  <c r="AK884" i="36" s="1"/>
  <c r="AK885" i="36" s="1"/>
  <c r="AK886" i="36" s="1"/>
  <c r="AK887" i="36" s="1"/>
  <c r="AK888" i="36" s="1"/>
  <c r="AK889" i="36" s="1"/>
  <c r="AK890" i="36" s="1"/>
  <c r="AK891" i="36" s="1"/>
  <c r="AK892" i="36" s="1"/>
  <c r="AK893" i="36" s="1"/>
  <c r="AK894" i="36" s="1"/>
  <c r="AK895" i="36" s="1"/>
  <c r="AK896" i="36" s="1"/>
  <c r="AK897" i="36" s="1"/>
  <c r="AK898" i="36" s="1"/>
  <c r="AK899" i="36" s="1"/>
  <c r="AK900" i="36" s="1"/>
  <c r="AK901" i="36" s="1"/>
  <c r="AK902" i="36" s="1"/>
  <c r="AK903" i="36" s="1"/>
  <c r="AK904" i="36" s="1"/>
  <c r="AK905" i="36" s="1"/>
  <c r="AK906" i="36" s="1"/>
  <c r="AK907" i="36" s="1"/>
  <c r="AK908" i="36" s="1"/>
  <c r="AK909" i="36" s="1"/>
  <c r="AK910" i="36" s="1"/>
  <c r="AK911" i="36" s="1"/>
  <c r="AK912" i="36" s="1"/>
  <c r="AK913" i="36" s="1"/>
  <c r="AK914" i="36" s="1"/>
  <c r="AK915" i="36" s="1"/>
  <c r="AK916" i="36" s="1"/>
  <c r="AK917" i="36" s="1"/>
  <c r="AK918" i="36" s="1"/>
  <c r="AK919" i="36" s="1"/>
  <c r="AK920" i="36" s="1"/>
  <c r="AK921" i="36" s="1"/>
  <c r="AK922" i="36" s="1"/>
  <c r="AK923" i="36" s="1"/>
  <c r="AK924" i="36" s="1"/>
  <c r="AK925" i="36" s="1"/>
  <c r="AK926" i="36" s="1"/>
  <c r="AK927" i="36" s="1"/>
  <c r="AK928" i="36" s="1"/>
  <c r="AK929" i="36" s="1"/>
  <c r="AK930" i="36" s="1"/>
  <c r="AK931" i="36" s="1"/>
  <c r="AK932" i="36" s="1"/>
  <c r="AK933" i="36" s="1"/>
  <c r="AK934" i="36" s="1"/>
  <c r="AK935" i="36" s="1"/>
  <c r="AK936" i="36" s="1"/>
  <c r="AK937" i="36" s="1"/>
  <c r="AK938" i="36" s="1"/>
  <c r="AK939" i="36" s="1"/>
  <c r="AK940" i="36" s="1"/>
  <c r="AK941" i="36" s="1"/>
  <c r="AK942" i="36" s="1"/>
  <c r="AK943" i="36" s="1"/>
  <c r="AK944" i="36" s="1"/>
  <c r="AK945" i="36" s="1"/>
  <c r="AK946" i="36" s="1"/>
  <c r="AK947" i="36" s="1"/>
  <c r="AK948" i="36" s="1"/>
  <c r="AK949" i="36" s="1"/>
  <c r="AK950" i="36" s="1"/>
  <c r="AK951" i="36" s="1"/>
  <c r="AK952" i="36" s="1"/>
  <c r="AK953" i="36" s="1"/>
  <c r="AK954" i="36" s="1"/>
  <c r="AK955" i="36" s="1"/>
  <c r="AK956" i="36" s="1"/>
  <c r="AK957" i="36" s="1"/>
  <c r="AK958" i="36" s="1"/>
  <c r="AK959" i="36" s="1"/>
  <c r="AK960" i="36" s="1"/>
  <c r="AK961" i="36" s="1"/>
  <c r="AK962" i="36" s="1"/>
  <c r="AK963" i="36" s="1"/>
  <c r="AK964" i="36" s="1"/>
  <c r="AK965" i="36" s="1"/>
  <c r="AK966" i="36" s="1"/>
  <c r="AK967" i="36" s="1"/>
  <c r="AK968" i="36" s="1"/>
  <c r="AK969" i="36" s="1"/>
  <c r="AK970" i="36" s="1"/>
  <c r="AK971" i="36" s="1"/>
  <c r="AK972" i="36" s="1"/>
  <c r="AK973" i="36" s="1"/>
  <c r="AK974" i="36" s="1"/>
  <c r="AK975" i="36" s="1"/>
  <c r="AK976" i="36" s="1"/>
  <c r="AK977" i="36" s="1"/>
  <c r="AK978" i="36" s="1"/>
  <c r="AK979" i="36" s="1"/>
  <c r="AK980" i="36" s="1"/>
  <c r="AK981" i="36" s="1"/>
  <c r="AK982" i="36" s="1"/>
  <c r="AK983" i="36" s="1"/>
  <c r="AK984" i="36" s="1"/>
  <c r="AK985" i="36" s="1"/>
  <c r="AK986" i="36" s="1"/>
  <c r="AK987" i="36" s="1"/>
  <c r="AK988" i="36" s="1"/>
  <c r="AK989" i="36" s="1"/>
  <c r="AK990" i="36" s="1"/>
  <c r="AK991" i="36" s="1"/>
  <c r="AK992" i="36" s="1"/>
  <c r="AK993" i="36" s="1"/>
  <c r="AK994" i="36" s="1"/>
  <c r="AK995" i="36" s="1"/>
  <c r="AK996" i="36" s="1"/>
  <c r="AK997" i="36" s="1"/>
  <c r="AK998" i="36" s="1"/>
  <c r="AK999" i="36" s="1"/>
  <c r="AK1000" i="36" s="1"/>
  <c r="AK1001" i="36" s="1"/>
  <c r="AK1002" i="36" s="1"/>
  <c r="AK1003" i="36" s="1"/>
  <c r="AK1004" i="36" s="1"/>
  <c r="AK1005" i="36" s="1"/>
  <c r="AK1006" i="36" s="1"/>
  <c r="AK1007" i="36" s="1"/>
  <c r="AK1008" i="36" s="1"/>
  <c r="AK1009" i="36" s="1"/>
  <c r="AK1010" i="36" s="1"/>
  <c r="AK1011" i="36" s="1"/>
  <c r="AK1012" i="36" s="1"/>
  <c r="AK1013" i="36" s="1"/>
  <c r="AK1014" i="36" s="1"/>
  <c r="AK1015" i="36" s="1"/>
  <c r="AK1016" i="36" s="1"/>
  <c r="AK1017" i="36" s="1"/>
  <c r="AK1018" i="36" s="1"/>
  <c r="AK1019" i="36" s="1"/>
  <c r="AK1020" i="36" s="1"/>
  <c r="AK1021" i="36" s="1"/>
  <c r="AK1022" i="36" s="1"/>
  <c r="AK1023" i="36" s="1"/>
  <c r="AK1024" i="36" s="1"/>
  <c r="AK1025" i="36" s="1"/>
  <c r="AK1026" i="36" s="1"/>
  <c r="AK1027" i="36" s="1"/>
  <c r="AK1028" i="36" s="1"/>
  <c r="AK1029" i="36" s="1"/>
  <c r="AK1030" i="36" s="1"/>
  <c r="AK1031" i="36" s="1"/>
  <c r="AK1032" i="36" s="1"/>
  <c r="AK1033" i="36" s="1"/>
  <c r="AK1034" i="36" s="1"/>
  <c r="AK1035" i="36" s="1"/>
  <c r="AK1036" i="36" s="1"/>
  <c r="AK1037" i="36" s="1"/>
  <c r="AK1038" i="36" s="1"/>
  <c r="AK1039" i="36" s="1"/>
  <c r="AK1040" i="36" s="1"/>
  <c r="AK1041" i="36" s="1"/>
  <c r="AK1042" i="36" s="1"/>
  <c r="AK1043" i="36" s="1"/>
  <c r="AK1044" i="36" s="1"/>
  <c r="AK1045" i="36" s="1"/>
  <c r="AK1046" i="36" s="1"/>
  <c r="AK1047" i="36" s="1"/>
  <c r="AK1048" i="36" s="1"/>
  <c r="AK1049" i="36" s="1"/>
  <c r="AK1050" i="36" s="1"/>
  <c r="AK1051" i="36" s="1"/>
  <c r="AK1052" i="36" s="1"/>
  <c r="AK1053" i="36" s="1"/>
  <c r="AK1054" i="36" s="1"/>
  <c r="AK1055" i="36" s="1"/>
  <c r="AK1056" i="36" s="1"/>
  <c r="AK1057" i="36" s="1"/>
  <c r="AK1058" i="36" s="1"/>
  <c r="AK1059" i="36" s="1"/>
  <c r="AK1060" i="36" s="1"/>
  <c r="AK1061" i="36" s="1"/>
  <c r="AK1062" i="36" s="1"/>
  <c r="AK1063" i="36" s="1"/>
  <c r="AK1064" i="36" s="1"/>
  <c r="AK1065" i="36" s="1"/>
  <c r="AK1066" i="36" s="1"/>
  <c r="AK1067" i="36" s="1"/>
  <c r="AK1068" i="36" s="1"/>
  <c r="AK1069" i="36" s="1"/>
  <c r="AK1070" i="36" s="1"/>
  <c r="AK1071" i="36" s="1"/>
  <c r="AK1072" i="36" s="1"/>
  <c r="AK1073" i="36" s="1"/>
  <c r="AK1074" i="36" s="1"/>
  <c r="AK1075" i="36" s="1"/>
  <c r="AK1076" i="36" s="1"/>
  <c r="AK1077" i="36" s="1"/>
  <c r="AK1078" i="36" s="1"/>
  <c r="AK1079" i="36" s="1"/>
  <c r="AK1080" i="36" s="1"/>
  <c r="AK1081" i="36" s="1"/>
  <c r="AK1082" i="36" s="1"/>
  <c r="AK1083" i="36" s="1"/>
  <c r="AK1084" i="36" s="1"/>
  <c r="AK1085" i="36" s="1"/>
  <c r="AK1086" i="36" s="1"/>
  <c r="AK1087" i="36" s="1"/>
  <c r="AK1088" i="36" s="1"/>
  <c r="AK1089" i="36" s="1"/>
  <c r="AK1090" i="36" s="1"/>
  <c r="AK1091" i="36" s="1"/>
  <c r="AK1092" i="36" s="1"/>
  <c r="AK1093" i="36" s="1"/>
  <c r="AK1094" i="36" s="1"/>
  <c r="AK1095" i="36" s="1"/>
  <c r="AK1096" i="36" s="1"/>
  <c r="AK1097" i="36" s="1"/>
  <c r="AK1098" i="36" s="1"/>
  <c r="AK1099" i="36" s="1"/>
  <c r="AK1100" i="36" s="1"/>
  <c r="AK1101" i="36" s="1"/>
  <c r="AK1102" i="36" s="1"/>
  <c r="AK1103" i="36" s="1"/>
  <c r="AK1104" i="36" s="1"/>
  <c r="AK1105" i="36" s="1"/>
  <c r="AK1106" i="36" s="1"/>
  <c r="AK1107" i="36" s="1"/>
  <c r="AK1108" i="36" s="1"/>
  <c r="AK1109" i="36" s="1"/>
  <c r="AK1110" i="36" s="1"/>
  <c r="AK1111" i="36" s="1"/>
  <c r="AK1112" i="36" s="1"/>
  <c r="AK1113" i="36" s="1"/>
  <c r="AK1114" i="36" s="1"/>
  <c r="AK1115" i="36" s="1"/>
  <c r="AK1116" i="36" s="1"/>
  <c r="AK1117" i="36" s="1"/>
  <c r="AK1118" i="36" s="1"/>
  <c r="AK1119" i="36" s="1"/>
  <c r="AK1120" i="36" s="1"/>
  <c r="AK1121" i="36" s="1"/>
  <c r="AK1122" i="36" s="1"/>
  <c r="AK1123" i="36" s="1"/>
  <c r="AK1124" i="36" s="1"/>
  <c r="AK1125" i="36" s="1"/>
  <c r="AK1126" i="36" s="1"/>
  <c r="AK1127" i="36" s="1"/>
  <c r="AK1128" i="36" s="1"/>
  <c r="AK1129" i="36" s="1"/>
  <c r="AK1130" i="36" s="1"/>
  <c r="AK1131" i="36" s="1"/>
  <c r="AK1132" i="36" s="1"/>
  <c r="AK1133" i="36" s="1"/>
  <c r="AK1134" i="36" s="1"/>
  <c r="AK1135" i="36" s="1"/>
  <c r="AK1136" i="36" s="1"/>
  <c r="AK1137" i="36" s="1"/>
  <c r="AK1138" i="36" s="1"/>
  <c r="AK1139" i="36" s="1"/>
  <c r="AK1140" i="36" s="1"/>
  <c r="AK1141" i="36" s="1"/>
  <c r="AK1142" i="36" s="1"/>
  <c r="AK1143" i="36" s="1"/>
  <c r="AK1144" i="36" s="1"/>
  <c r="AK1145" i="36" s="1"/>
  <c r="AK1146" i="36" s="1"/>
  <c r="AK1147" i="36" s="1"/>
  <c r="AK1148" i="36" s="1"/>
  <c r="AK1149" i="36" s="1"/>
  <c r="AK1150" i="36" s="1"/>
  <c r="AK1151" i="36" s="1"/>
  <c r="AK1152" i="36" s="1"/>
  <c r="AK1153" i="36" s="1"/>
  <c r="AK1154" i="36" s="1"/>
  <c r="AK1155" i="36" s="1"/>
  <c r="AK1156" i="36" s="1"/>
  <c r="AK1157" i="36" s="1"/>
  <c r="AK1158" i="36" s="1"/>
  <c r="AK1159" i="36" s="1"/>
  <c r="AK1160" i="36" s="1"/>
  <c r="AK1161" i="36" s="1"/>
  <c r="AK1162" i="36" s="1"/>
  <c r="AK1163" i="36" s="1"/>
  <c r="AK1164" i="36" s="1"/>
  <c r="AK1165" i="36" s="1"/>
  <c r="AK1166" i="36" s="1"/>
  <c r="AK1167" i="36" s="1"/>
  <c r="AK1168" i="36" s="1"/>
  <c r="AK1169" i="36" s="1"/>
  <c r="AK1170" i="36" s="1"/>
  <c r="AK1171" i="36" s="1"/>
  <c r="AK1172" i="36" s="1"/>
  <c r="AK1173" i="36" s="1"/>
  <c r="AK1174" i="36" s="1"/>
  <c r="AK1175" i="36" s="1"/>
  <c r="AK1176" i="36" s="1"/>
  <c r="AK1177" i="36" s="1"/>
  <c r="AK1178" i="36" s="1"/>
  <c r="AK1179" i="36" s="1"/>
  <c r="AK1180" i="36" s="1"/>
  <c r="AK1181" i="36" s="1"/>
  <c r="AK1182" i="36" s="1"/>
  <c r="AK1183" i="36" s="1"/>
  <c r="AK1184" i="36" s="1"/>
  <c r="AK1185" i="36" s="1"/>
  <c r="AK1186" i="36" s="1"/>
  <c r="AK1187" i="36" s="1"/>
  <c r="AK1188" i="36" s="1"/>
  <c r="AK1189" i="36" s="1"/>
  <c r="AK1190" i="36" s="1"/>
  <c r="AK1191" i="36" s="1"/>
  <c r="AK1192" i="36" s="1"/>
  <c r="AK1193" i="36" s="1"/>
  <c r="AK1194" i="36" s="1"/>
  <c r="AK1195" i="36" s="1"/>
  <c r="AK1196" i="36" s="1"/>
  <c r="AK1197" i="36" s="1"/>
  <c r="AK1198" i="36" s="1"/>
  <c r="AK1199" i="36" s="1"/>
  <c r="AK1200" i="36" s="1"/>
  <c r="AK1201" i="36" s="1"/>
  <c r="AK1202" i="36" s="1"/>
  <c r="AK1203" i="36" s="1"/>
  <c r="AK1204" i="36" s="1"/>
  <c r="AK1205" i="36" s="1"/>
  <c r="AK1206" i="36" s="1"/>
  <c r="AK1207" i="36" s="1"/>
  <c r="AK1208" i="36" s="1"/>
  <c r="AK1209" i="36" s="1"/>
  <c r="AK1210" i="36" s="1"/>
  <c r="AK1211" i="36" s="1"/>
  <c r="AK1212" i="36" s="1"/>
  <c r="AK1213" i="36" s="1"/>
  <c r="AK1214" i="36" s="1"/>
  <c r="AK1215" i="36" s="1"/>
  <c r="AK1216" i="36" s="1"/>
  <c r="AK1217" i="36" s="1"/>
  <c r="AK1218" i="36" s="1"/>
  <c r="AK1219" i="36" s="1"/>
  <c r="AK1220" i="36" s="1"/>
  <c r="AK1221" i="36" s="1"/>
  <c r="AK1222" i="36" s="1"/>
  <c r="AK1223" i="36" s="1"/>
  <c r="AK1224" i="36" s="1"/>
  <c r="AK1225" i="36" s="1"/>
  <c r="AK1226" i="36" s="1"/>
  <c r="AK1227" i="36" s="1"/>
  <c r="AK1228" i="36" s="1"/>
  <c r="AK1229" i="36" s="1"/>
  <c r="AK1230" i="36" s="1"/>
  <c r="AK1231" i="36" s="1"/>
  <c r="AK1232" i="36" s="1"/>
  <c r="AK1233" i="36" s="1"/>
  <c r="AK1234" i="36" s="1"/>
  <c r="AK1235" i="36" s="1"/>
  <c r="AK1236" i="36" s="1"/>
  <c r="AK1237" i="36" s="1"/>
  <c r="AK1238" i="36" s="1"/>
  <c r="AK1239" i="36" s="1"/>
  <c r="AK1240" i="36" s="1"/>
  <c r="AK1241" i="36" s="1"/>
  <c r="AK1242" i="36" s="1"/>
  <c r="AK1243" i="36" s="1"/>
  <c r="AK1244" i="36" s="1"/>
  <c r="AK1245" i="36" s="1"/>
  <c r="AK1246" i="36" s="1"/>
  <c r="AK1247" i="36" s="1"/>
  <c r="AK1248" i="36" s="1"/>
  <c r="AK1249" i="36" s="1"/>
  <c r="AK1250" i="36" s="1"/>
  <c r="AK1251" i="36" s="1"/>
  <c r="AK1252" i="36" s="1"/>
  <c r="AK1253" i="36" s="1"/>
  <c r="AK1254" i="36" s="1"/>
  <c r="AK1255" i="36" s="1"/>
  <c r="AK1256" i="36" s="1"/>
  <c r="AK1257" i="36" s="1"/>
  <c r="AK1258" i="36" s="1"/>
  <c r="AK1259" i="36" s="1"/>
  <c r="AK1260" i="36" s="1"/>
  <c r="AK1261" i="36" s="1"/>
  <c r="AK1262" i="36" s="1"/>
  <c r="AK1263" i="36" s="1"/>
  <c r="AK1264" i="36" s="1"/>
  <c r="AK1265" i="36" s="1"/>
  <c r="AK1266" i="36" s="1"/>
  <c r="AK1267" i="36" s="1"/>
  <c r="AK1268" i="36" s="1"/>
  <c r="AK1269" i="36" s="1"/>
  <c r="AK1270" i="36" s="1"/>
  <c r="AK1271" i="36" s="1"/>
  <c r="AK1272" i="36" s="1"/>
  <c r="AK1273" i="36" s="1"/>
  <c r="AK1274" i="36" s="1"/>
  <c r="AK1275" i="36" s="1"/>
  <c r="AK1276" i="36" s="1"/>
  <c r="AK1277" i="36" s="1"/>
  <c r="AK1278" i="36" s="1"/>
  <c r="AK1279" i="36" s="1"/>
  <c r="AK1280" i="36" s="1"/>
  <c r="AK1281" i="36" s="1"/>
  <c r="AK1282" i="36" s="1"/>
  <c r="AK1283" i="36" s="1"/>
  <c r="AK1284" i="36" s="1"/>
  <c r="AK1285" i="36" s="1"/>
  <c r="AK1286" i="36" s="1"/>
  <c r="AK1287" i="36" s="1"/>
  <c r="AK1288" i="36" s="1"/>
  <c r="AK1289" i="36" s="1"/>
  <c r="AK1290" i="36" s="1"/>
  <c r="AK1291" i="36" s="1"/>
  <c r="AK1292" i="36" s="1"/>
  <c r="AK1293" i="36" s="1"/>
  <c r="AK1294" i="36" s="1"/>
  <c r="AK1295" i="36" s="1"/>
  <c r="AK1296" i="36" s="1"/>
  <c r="AK1297" i="36" s="1"/>
  <c r="AK1298" i="36" s="1"/>
  <c r="AK1299" i="36" s="1"/>
  <c r="AK1300" i="36" s="1"/>
  <c r="AK1301" i="36" s="1"/>
  <c r="AK1302" i="36" s="1"/>
  <c r="AK1303" i="36" s="1"/>
  <c r="AK1304" i="36" s="1"/>
  <c r="AK1305" i="36" s="1"/>
  <c r="AK1306" i="36" s="1"/>
  <c r="AK1307" i="36" s="1"/>
  <c r="AK1308" i="36" s="1"/>
  <c r="AK1309" i="36" s="1"/>
  <c r="AK1310" i="36" s="1"/>
  <c r="AK1311" i="36" s="1"/>
  <c r="AK1312" i="36" s="1"/>
  <c r="AK1313" i="36" s="1"/>
  <c r="AK1314" i="36" s="1"/>
  <c r="AK1315" i="36" s="1"/>
  <c r="AK1316" i="36" s="1"/>
  <c r="AK1317" i="36" s="1"/>
  <c r="AK1318" i="36" s="1"/>
  <c r="AK1319" i="36" s="1"/>
  <c r="AK1320" i="36" s="1"/>
  <c r="AK1321" i="36" s="1"/>
  <c r="AK1322" i="36" s="1"/>
  <c r="AK1323" i="36" s="1"/>
  <c r="AK1324" i="36" s="1"/>
  <c r="AK1325" i="36" s="1"/>
  <c r="AK1326" i="36" s="1"/>
  <c r="AK1327" i="36" s="1"/>
  <c r="AK1328" i="36" s="1"/>
  <c r="AK1329" i="36" s="1"/>
  <c r="AK1330" i="36" s="1"/>
  <c r="AK1331" i="36" s="1"/>
  <c r="AK1332" i="36" s="1"/>
  <c r="AK1333" i="36" s="1"/>
  <c r="AK1334" i="36" s="1"/>
  <c r="AK1335" i="36" s="1"/>
  <c r="AK1336" i="36" s="1"/>
  <c r="AK1337" i="36" s="1"/>
  <c r="AK1338" i="36" s="1"/>
  <c r="AK1339" i="36" s="1"/>
  <c r="AK1340" i="36" s="1"/>
  <c r="AK1341" i="36" s="1"/>
  <c r="AK1342" i="36" s="1"/>
  <c r="AK1343" i="36" s="1"/>
  <c r="AK1344" i="36" s="1"/>
  <c r="AK1345" i="36" s="1"/>
  <c r="AK1346" i="36" s="1"/>
  <c r="AK1347" i="36" s="1"/>
  <c r="AK1348" i="36" s="1"/>
  <c r="AK1349" i="36" s="1"/>
  <c r="AK1350" i="36" s="1"/>
  <c r="AK1351" i="36" s="1"/>
  <c r="AK1352" i="36" s="1"/>
  <c r="AK1353" i="36" s="1"/>
  <c r="AK1354" i="36" s="1"/>
  <c r="AK1355" i="36" s="1"/>
  <c r="AK1356" i="36" s="1"/>
  <c r="AK1357" i="36" s="1"/>
  <c r="AK1358" i="36" s="1"/>
  <c r="AK1359" i="36" s="1"/>
  <c r="AK1360" i="36" s="1"/>
  <c r="AK1361" i="36" s="1"/>
  <c r="AK1362" i="36" s="1"/>
  <c r="AK1363" i="36" s="1"/>
  <c r="AK1364" i="36" s="1"/>
  <c r="AK1365" i="36" s="1"/>
  <c r="AK1366" i="36" s="1"/>
  <c r="AK1367" i="36" s="1"/>
  <c r="AK1368" i="36" s="1"/>
  <c r="AK1369" i="36" s="1"/>
  <c r="AK1370" i="36" s="1"/>
  <c r="AK1371" i="36" s="1"/>
  <c r="AK1372" i="36" s="1"/>
  <c r="AK1373" i="36" s="1"/>
  <c r="AK1374" i="36" s="1"/>
  <c r="AK1375" i="36" s="1"/>
  <c r="AK1376" i="36" s="1"/>
  <c r="AK1377" i="36" s="1"/>
  <c r="AK1378" i="36" s="1"/>
  <c r="AK1379" i="36" s="1"/>
  <c r="AK1380" i="36" s="1"/>
  <c r="AK1381" i="36" s="1"/>
  <c r="AK1382" i="36" s="1"/>
  <c r="AK1383" i="36" s="1"/>
  <c r="AK1384" i="36" s="1"/>
  <c r="AK1385" i="36" s="1"/>
  <c r="AK1386" i="36" s="1"/>
  <c r="AK1387" i="36" s="1"/>
  <c r="AK1388" i="36" s="1"/>
  <c r="AK1389" i="36" s="1"/>
  <c r="AK1390" i="36" s="1"/>
  <c r="AK1391" i="36" s="1"/>
  <c r="AK1392" i="36" s="1"/>
  <c r="AK1393" i="36" s="1"/>
  <c r="AK1394" i="36" s="1"/>
  <c r="AK1395" i="36" s="1"/>
  <c r="AK1396" i="36" s="1"/>
  <c r="AK1397" i="36" s="1"/>
  <c r="AK1398" i="36" s="1"/>
  <c r="AK1399" i="36" s="1"/>
  <c r="AK1400" i="36" s="1"/>
  <c r="AK1401" i="36" s="1"/>
  <c r="AK1402" i="36" s="1"/>
  <c r="AK1403" i="36" s="1"/>
  <c r="AK1404" i="36" s="1"/>
  <c r="AK1405" i="36" s="1"/>
  <c r="AK1406" i="36" s="1"/>
  <c r="AK1407" i="36" s="1"/>
  <c r="AK1408" i="36" s="1"/>
  <c r="AK1409" i="36" s="1"/>
  <c r="AK1410" i="36" s="1"/>
  <c r="AK1411" i="36" s="1"/>
  <c r="AK1412" i="36" s="1"/>
  <c r="AK1413" i="36" s="1"/>
  <c r="AK1414" i="36" s="1"/>
  <c r="AK1415" i="36" s="1"/>
  <c r="AK1416" i="36" s="1"/>
  <c r="AK1417" i="36" s="1"/>
  <c r="AK1418" i="36" s="1"/>
  <c r="AK1419" i="36" s="1"/>
  <c r="AK1420" i="36" s="1"/>
  <c r="AK1421" i="36" s="1"/>
  <c r="AK1422" i="36" s="1"/>
  <c r="AK1423" i="36" s="1"/>
  <c r="AK1424" i="36" s="1"/>
  <c r="AK1425" i="36" s="1"/>
  <c r="AK1426" i="36" s="1"/>
  <c r="AK1427" i="36" s="1"/>
  <c r="AK1428" i="36" s="1"/>
  <c r="AK1429" i="36" s="1"/>
  <c r="AK1430" i="36" s="1"/>
  <c r="AK1431" i="36" s="1"/>
  <c r="AK1432" i="36" s="1"/>
  <c r="AK1433" i="36" s="1"/>
  <c r="AK1434" i="36" s="1"/>
  <c r="AK1435" i="36" s="1"/>
  <c r="AK1436" i="36" s="1"/>
  <c r="AK1437" i="36" s="1"/>
  <c r="AK1438" i="36" s="1"/>
  <c r="AK1439" i="36" s="1"/>
  <c r="AK1440" i="36" s="1"/>
  <c r="AK1441" i="36" s="1"/>
  <c r="AK1442" i="36" s="1"/>
  <c r="AK1443" i="36" s="1"/>
  <c r="AK1444" i="36" s="1"/>
  <c r="AK1445" i="36" s="1"/>
  <c r="AK1446" i="36" s="1"/>
  <c r="AK1447" i="36" s="1"/>
  <c r="AK1448" i="36" s="1"/>
  <c r="AK1449" i="36" s="1"/>
  <c r="AK1450" i="36" s="1"/>
  <c r="AK1451" i="36" s="1"/>
  <c r="AK1452" i="36" s="1"/>
  <c r="AK1453" i="36" s="1"/>
  <c r="AK1454" i="36" s="1"/>
  <c r="AK1455" i="36" s="1"/>
  <c r="AK1456" i="36" s="1"/>
  <c r="AK1457" i="36" s="1"/>
  <c r="AK1458" i="36" s="1"/>
  <c r="AK1459" i="36" s="1"/>
  <c r="AK1460" i="36" s="1"/>
  <c r="AK1461" i="36" s="1"/>
  <c r="AK1462" i="36" s="1"/>
  <c r="AK1463" i="36" s="1"/>
  <c r="AK1464" i="36" s="1"/>
  <c r="AK1465" i="36" s="1"/>
  <c r="AK1466" i="36" s="1"/>
  <c r="AK1467" i="36" s="1"/>
  <c r="AK1468" i="36" s="1"/>
  <c r="AK1469" i="36" s="1"/>
  <c r="AK1470" i="36" s="1"/>
  <c r="AK1471" i="36" s="1"/>
  <c r="AK1472" i="36" s="1"/>
  <c r="AK1473" i="36" s="1"/>
  <c r="AK1474" i="36" s="1"/>
  <c r="AK1475" i="36" s="1"/>
  <c r="AK1476" i="36" s="1"/>
  <c r="AK1477" i="36" s="1"/>
  <c r="AK1478" i="36" s="1"/>
  <c r="AK1479" i="36" s="1"/>
  <c r="AK1480" i="36" s="1"/>
  <c r="AK1481" i="36" s="1"/>
  <c r="AK1482" i="36" s="1"/>
  <c r="AK1483" i="36" s="1"/>
  <c r="AK1484" i="36" s="1"/>
  <c r="AK1485" i="36" s="1"/>
  <c r="AK1486" i="36" s="1"/>
  <c r="AK1487" i="36" s="1"/>
  <c r="AK1488" i="36" s="1"/>
  <c r="AK1489" i="36" s="1"/>
  <c r="AK1490" i="36" s="1"/>
  <c r="AK1491" i="36" s="1"/>
  <c r="AK1492" i="36" s="1"/>
  <c r="AK1493" i="36" s="1"/>
  <c r="AK1494" i="36" s="1"/>
  <c r="AK1495" i="36" s="1"/>
  <c r="AK1496" i="36" s="1"/>
  <c r="AK1497" i="36" s="1"/>
  <c r="AK1498" i="36" s="1"/>
  <c r="AK1499" i="36" s="1"/>
  <c r="AK1500" i="36" s="1"/>
  <c r="AK1501" i="36" s="1"/>
  <c r="AK1502" i="36" s="1"/>
  <c r="AK1503" i="36" s="1"/>
  <c r="AK1504" i="36" s="1"/>
  <c r="AK1505" i="36" s="1"/>
  <c r="AK1506" i="36" s="1"/>
  <c r="AK1507" i="36" s="1"/>
  <c r="AK1508" i="36" s="1"/>
  <c r="AK1509" i="36" s="1"/>
  <c r="AK1510" i="36" s="1"/>
  <c r="AK1511" i="36" s="1"/>
  <c r="AK1512" i="36" s="1"/>
  <c r="AK1513" i="36" s="1"/>
  <c r="AK1514" i="36" s="1"/>
  <c r="AK1515" i="36" s="1"/>
  <c r="AK1516" i="36" s="1"/>
  <c r="AK1517" i="36" s="1"/>
  <c r="AK1518" i="36" s="1"/>
  <c r="AK1519" i="36" s="1"/>
  <c r="AK1520" i="36" s="1"/>
  <c r="AK1521" i="36" s="1"/>
  <c r="AK1522" i="36" s="1"/>
  <c r="AK1523" i="36" s="1"/>
  <c r="AK1524" i="36" s="1"/>
  <c r="AK1525" i="36" s="1"/>
  <c r="AK1526" i="36" s="1"/>
  <c r="AK1527" i="36" s="1"/>
  <c r="AK1528" i="36" s="1"/>
  <c r="AK1529" i="36" s="1"/>
  <c r="AK1530" i="36" s="1"/>
  <c r="AK1531" i="36" s="1"/>
  <c r="AK1532" i="36" s="1"/>
  <c r="AK1533" i="36" s="1"/>
  <c r="AK1534" i="36" s="1"/>
  <c r="AK1535" i="36" s="1"/>
  <c r="AK1536" i="36" s="1"/>
  <c r="AK1537" i="36" s="1"/>
  <c r="AK1538" i="36" s="1"/>
  <c r="AK1539" i="36" s="1"/>
  <c r="AK1540" i="36" s="1"/>
  <c r="AK1541" i="36" s="1"/>
  <c r="AK1542" i="36" s="1"/>
  <c r="AK1543" i="36" s="1"/>
  <c r="AK1544" i="36" s="1"/>
  <c r="AK1545" i="36" s="1"/>
  <c r="AK1546" i="36" s="1"/>
  <c r="AK1547" i="36" s="1"/>
  <c r="AK1548" i="36" s="1"/>
  <c r="AK1549" i="36" s="1"/>
  <c r="AK1550" i="36" s="1"/>
  <c r="AK1551" i="36" s="1"/>
  <c r="AK1552" i="36" s="1"/>
  <c r="AK1553" i="36" s="1"/>
  <c r="AK1554" i="36" s="1"/>
  <c r="AK1555" i="36" s="1"/>
  <c r="AK1556" i="36" s="1"/>
  <c r="AK1557" i="36" s="1"/>
  <c r="AK1558" i="36" s="1"/>
  <c r="AK1559" i="36" s="1"/>
  <c r="AK1560" i="36" s="1"/>
  <c r="AK1561" i="36" s="1"/>
  <c r="AK1562" i="36" s="1"/>
  <c r="AK1563" i="36" s="1"/>
  <c r="AK1564" i="36" s="1"/>
  <c r="AK1565" i="36" s="1"/>
  <c r="AK1566" i="36" s="1"/>
  <c r="AK1567" i="36" s="1"/>
  <c r="AK1568" i="36" s="1"/>
  <c r="AK1569" i="36" s="1"/>
  <c r="AK1570" i="36" s="1"/>
  <c r="AK1571" i="36" s="1"/>
  <c r="AK1572" i="36" s="1"/>
  <c r="AK1573" i="36" s="1"/>
  <c r="AK1574" i="36" s="1"/>
  <c r="AK1575" i="36" s="1"/>
  <c r="AK1576" i="36" s="1"/>
  <c r="AK1577" i="36" s="1"/>
  <c r="AK1578" i="36" s="1"/>
  <c r="AK1579" i="36" s="1"/>
  <c r="AK1580" i="36" s="1"/>
  <c r="AK1581" i="36" s="1"/>
  <c r="AK1582" i="36" s="1"/>
  <c r="AK1583" i="36" s="1"/>
  <c r="AK1584" i="36" s="1"/>
  <c r="AK1585" i="36" s="1"/>
  <c r="AK1586" i="36" s="1"/>
  <c r="AK1587" i="36" s="1"/>
  <c r="AK1588" i="36" s="1"/>
  <c r="AK1589" i="36" s="1"/>
  <c r="AK1590" i="36" s="1"/>
  <c r="AK1591" i="36" s="1"/>
  <c r="AK1592" i="36" s="1"/>
  <c r="AK1593" i="36" s="1"/>
  <c r="AK1594" i="36" s="1"/>
  <c r="AK1595" i="36" s="1"/>
  <c r="AK1596" i="36" s="1"/>
  <c r="AK1597" i="36" s="1"/>
  <c r="AK1598" i="36" s="1"/>
  <c r="AK1599" i="36" s="1"/>
  <c r="AK1600" i="36" s="1"/>
  <c r="AK1601" i="36" s="1"/>
  <c r="AK1602" i="36" s="1"/>
  <c r="AK1603" i="36" s="1"/>
  <c r="AK1604" i="36" s="1"/>
  <c r="AK1605" i="36" s="1"/>
  <c r="AK1606" i="36" s="1"/>
  <c r="AK1607" i="36" s="1"/>
  <c r="AK1608" i="36" s="1"/>
  <c r="AK1609" i="36" s="1"/>
  <c r="AK1610" i="36" s="1"/>
  <c r="AK1611" i="36" s="1"/>
  <c r="AK1612" i="36" s="1"/>
  <c r="AK1613" i="36" s="1"/>
  <c r="AK1614" i="36" s="1"/>
  <c r="AK1615" i="36" s="1"/>
  <c r="AK1616" i="36" s="1"/>
  <c r="AK1617" i="36" s="1"/>
  <c r="AK1618" i="36" s="1"/>
  <c r="AK1619" i="36" s="1"/>
  <c r="AK1620" i="36" s="1"/>
  <c r="AK1621" i="36" s="1"/>
  <c r="AK1622" i="36" s="1"/>
  <c r="AK1623" i="36" s="1"/>
  <c r="AK1624" i="36" s="1"/>
  <c r="AK1625" i="36" s="1"/>
  <c r="AK1626" i="36" s="1"/>
  <c r="AK1627" i="36" s="1"/>
  <c r="AK1628" i="36" s="1"/>
  <c r="AK1629" i="36" s="1"/>
  <c r="AK1630" i="36" s="1"/>
  <c r="AK1631" i="36" s="1"/>
  <c r="AK1632" i="36" s="1"/>
  <c r="AK1633" i="36" s="1"/>
  <c r="AK1634" i="36" s="1"/>
  <c r="AK1635" i="36" s="1"/>
  <c r="AK1636" i="36" s="1"/>
  <c r="AK1637" i="36" s="1"/>
  <c r="AK1638" i="36" s="1"/>
  <c r="AK1639" i="36" s="1"/>
  <c r="AK1640" i="36" s="1"/>
  <c r="AK1641" i="36" s="1"/>
  <c r="AK1642" i="36" s="1"/>
  <c r="AK1643" i="36" s="1"/>
  <c r="AK1644" i="36" s="1"/>
  <c r="AK1645" i="36" s="1"/>
  <c r="AK1646" i="36" s="1"/>
  <c r="AK1647" i="36" s="1"/>
  <c r="AK1648" i="36" s="1"/>
  <c r="AK1649" i="36" s="1"/>
  <c r="AK1650" i="36" s="1"/>
  <c r="AK1651" i="36" s="1"/>
  <c r="AK1652" i="36" s="1"/>
  <c r="AK1653" i="36" s="1"/>
  <c r="AK1654" i="36" s="1"/>
  <c r="AK1655" i="36" s="1"/>
  <c r="AK1656" i="36" s="1"/>
  <c r="AK1657" i="36" s="1"/>
  <c r="AK1658" i="36" s="1"/>
  <c r="AK1659" i="36" s="1"/>
  <c r="AK1660" i="36" s="1"/>
  <c r="AK1661" i="36" s="1"/>
  <c r="AK1662" i="36" s="1"/>
  <c r="AK1663" i="36" s="1"/>
  <c r="AK1664" i="36" s="1"/>
  <c r="AK1665" i="36" s="1"/>
  <c r="AK1666" i="36" s="1"/>
  <c r="AK1667" i="36" s="1"/>
  <c r="AK1668" i="36" s="1"/>
  <c r="AK1669" i="36" s="1"/>
  <c r="AK1670" i="36" s="1"/>
  <c r="AK1671" i="36" s="1"/>
  <c r="AK1672" i="36" s="1"/>
  <c r="AK1673" i="36" s="1"/>
  <c r="AK1674" i="36" s="1"/>
  <c r="AK1675" i="36" s="1"/>
  <c r="AK1676" i="36" s="1"/>
  <c r="AK1677" i="36" s="1"/>
  <c r="AK1678" i="36" s="1"/>
  <c r="AK1679" i="36" s="1"/>
  <c r="AK1680" i="36" s="1"/>
  <c r="AK1681" i="36" s="1"/>
  <c r="AK1682" i="36" s="1"/>
  <c r="AK1683" i="36" s="1"/>
  <c r="AK1684" i="36" s="1"/>
  <c r="AK1685" i="36" s="1"/>
  <c r="AK1686" i="36" s="1"/>
  <c r="AK1687" i="36" s="1"/>
  <c r="AK1688" i="36" s="1"/>
  <c r="AJ13" i="36"/>
  <c r="AJ14" i="36" s="1"/>
  <c r="AJ15" i="36" s="1"/>
  <c r="AJ16" i="36" s="1"/>
  <c r="AJ17" i="36" s="1"/>
  <c r="AJ18" i="36" s="1"/>
  <c r="AJ19" i="36" s="1"/>
  <c r="AJ20" i="36" s="1"/>
  <c r="AJ21" i="36" s="1"/>
  <c r="AJ22" i="36" s="1"/>
  <c r="AJ23" i="36" s="1"/>
  <c r="AJ24" i="36" s="1"/>
  <c r="AJ25" i="36" s="1"/>
  <c r="AJ26" i="36" s="1"/>
  <c r="AJ27" i="36" s="1"/>
  <c r="AJ28" i="36" s="1"/>
  <c r="AJ29" i="36" s="1"/>
  <c r="AJ30" i="36" s="1"/>
  <c r="AJ31" i="36" s="1"/>
  <c r="AJ32" i="36" s="1"/>
  <c r="AJ33" i="36" s="1"/>
  <c r="AJ34" i="36" s="1"/>
  <c r="AJ35" i="36" s="1"/>
  <c r="AJ36" i="36" s="1"/>
  <c r="AJ37" i="36" s="1"/>
  <c r="AJ38" i="36" s="1"/>
  <c r="AJ39" i="36" s="1"/>
  <c r="AJ40" i="36" s="1"/>
  <c r="AJ41" i="36" s="1"/>
  <c r="AJ42" i="36" s="1"/>
  <c r="AJ43" i="36" s="1"/>
  <c r="AJ44" i="36" s="1"/>
  <c r="AJ45" i="36" s="1"/>
  <c r="AJ46" i="36" s="1"/>
  <c r="AJ47" i="36" s="1"/>
  <c r="AJ48" i="36" s="1"/>
  <c r="AJ49" i="36" s="1"/>
  <c r="AJ50" i="36" s="1"/>
  <c r="AJ51" i="36" s="1"/>
  <c r="AJ52" i="36" s="1"/>
  <c r="AJ53" i="36" s="1"/>
  <c r="AJ54" i="36" s="1"/>
  <c r="AJ55" i="36" s="1"/>
  <c r="AJ56" i="36" s="1"/>
  <c r="AJ57" i="36" s="1"/>
  <c r="AJ58" i="36" s="1"/>
  <c r="AJ59" i="36" s="1"/>
  <c r="AJ60" i="36" s="1"/>
  <c r="AJ61" i="36" s="1"/>
  <c r="AJ62" i="36" s="1"/>
  <c r="AJ63" i="36" s="1"/>
  <c r="AJ64" i="36" s="1"/>
  <c r="AJ65" i="36" s="1"/>
  <c r="AJ66" i="36" s="1"/>
  <c r="AJ67" i="36" s="1"/>
  <c r="AJ68" i="36" s="1"/>
  <c r="AJ69" i="36" s="1"/>
  <c r="AJ70" i="36" s="1"/>
  <c r="AJ71" i="36" s="1"/>
  <c r="AJ72" i="36" s="1"/>
  <c r="AJ73" i="36" s="1"/>
  <c r="AJ74" i="36" s="1"/>
  <c r="AJ75" i="36" s="1"/>
  <c r="AJ76" i="36" s="1"/>
  <c r="AJ77" i="36" s="1"/>
  <c r="AJ78" i="36" s="1"/>
  <c r="AJ79" i="36" s="1"/>
  <c r="AJ80" i="36" s="1"/>
  <c r="AJ81" i="36" s="1"/>
  <c r="AJ82" i="36" s="1"/>
  <c r="AJ83" i="36" s="1"/>
  <c r="AJ84" i="36" s="1"/>
  <c r="AJ85" i="36" s="1"/>
  <c r="AJ86" i="36" s="1"/>
  <c r="AJ87" i="36" s="1"/>
  <c r="AJ88" i="36" s="1"/>
  <c r="AJ89" i="36" s="1"/>
  <c r="AJ90" i="36" s="1"/>
  <c r="AJ91" i="36" s="1"/>
  <c r="AJ92" i="36" s="1"/>
  <c r="AJ93" i="36" s="1"/>
  <c r="AJ94" i="36" s="1"/>
  <c r="AJ95" i="36" s="1"/>
  <c r="AJ96" i="36" s="1"/>
  <c r="AJ97" i="36" s="1"/>
  <c r="AJ98" i="36" s="1"/>
  <c r="AJ99" i="36" s="1"/>
  <c r="AJ100" i="36" s="1"/>
  <c r="AJ101" i="36" s="1"/>
  <c r="AJ102" i="36" s="1"/>
  <c r="AJ103" i="36" s="1"/>
  <c r="AJ104" i="36" s="1"/>
  <c r="AJ105" i="36" s="1"/>
  <c r="AJ106" i="36" s="1"/>
  <c r="AJ107" i="36" s="1"/>
  <c r="AJ108" i="36" s="1"/>
  <c r="AJ109" i="36" s="1"/>
  <c r="AJ110" i="36" s="1"/>
  <c r="AJ111" i="36" s="1"/>
  <c r="AJ112" i="36" s="1"/>
  <c r="AJ113" i="36" s="1"/>
  <c r="AJ114" i="36" s="1"/>
  <c r="AJ115" i="36" s="1"/>
  <c r="AJ116" i="36" s="1"/>
  <c r="AJ117" i="36" s="1"/>
  <c r="AJ118" i="36" s="1"/>
  <c r="AJ119" i="36" s="1"/>
  <c r="AJ120" i="36" s="1"/>
  <c r="AJ121" i="36" s="1"/>
  <c r="AJ122" i="36" s="1"/>
  <c r="AJ123" i="36" s="1"/>
  <c r="AJ124" i="36" s="1"/>
  <c r="AJ125" i="36" s="1"/>
  <c r="AJ126" i="36" s="1"/>
  <c r="AJ127" i="36" s="1"/>
  <c r="AJ128" i="36" s="1"/>
  <c r="AJ129" i="36" s="1"/>
  <c r="AJ130" i="36" s="1"/>
  <c r="AJ131" i="36" s="1"/>
  <c r="AJ132" i="36" s="1"/>
  <c r="AJ133" i="36" s="1"/>
  <c r="AJ134" i="36" s="1"/>
  <c r="AJ135" i="36" s="1"/>
  <c r="AJ136" i="36" s="1"/>
  <c r="AJ137" i="36" s="1"/>
  <c r="AJ138" i="36" s="1"/>
  <c r="AJ139" i="36" s="1"/>
  <c r="AJ140" i="36" s="1"/>
  <c r="AJ141" i="36" s="1"/>
  <c r="AJ142" i="36" s="1"/>
  <c r="AJ143" i="36" s="1"/>
  <c r="AJ144" i="36" s="1"/>
  <c r="AJ145" i="36" s="1"/>
  <c r="AJ146" i="36" s="1"/>
  <c r="AJ147" i="36" s="1"/>
  <c r="AJ148" i="36" s="1"/>
  <c r="AJ149" i="36" s="1"/>
  <c r="AJ150" i="36" s="1"/>
  <c r="AJ151" i="36" s="1"/>
  <c r="AJ152" i="36" s="1"/>
  <c r="AJ153" i="36" s="1"/>
  <c r="AJ154" i="36" s="1"/>
  <c r="AJ155" i="36" s="1"/>
  <c r="AJ156" i="36" s="1"/>
  <c r="AJ157" i="36" s="1"/>
  <c r="AJ158" i="36" s="1"/>
  <c r="AJ159" i="36" s="1"/>
  <c r="AJ160" i="36" s="1"/>
  <c r="AJ161" i="36" s="1"/>
  <c r="AJ162" i="36" s="1"/>
  <c r="AJ163" i="36" s="1"/>
  <c r="AJ164" i="36" s="1"/>
  <c r="AJ165" i="36" s="1"/>
  <c r="AJ166" i="36" s="1"/>
  <c r="AJ167" i="36" s="1"/>
  <c r="AJ168" i="36" s="1"/>
  <c r="AJ169" i="36" s="1"/>
  <c r="AJ170" i="36" s="1"/>
  <c r="AJ171" i="36" s="1"/>
  <c r="AJ172" i="36" s="1"/>
  <c r="AJ173" i="36" s="1"/>
  <c r="AJ174" i="36" s="1"/>
  <c r="AJ175" i="36" s="1"/>
  <c r="AJ176" i="36" s="1"/>
  <c r="AJ177" i="36" s="1"/>
  <c r="AJ178" i="36" s="1"/>
  <c r="AJ179" i="36" s="1"/>
  <c r="AJ180" i="36" s="1"/>
  <c r="AJ181" i="36" s="1"/>
  <c r="AJ182" i="36" s="1"/>
  <c r="AJ183" i="36" s="1"/>
  <c r="AJ184" i="36" s="1"/>
  <c r="AJ185" i="36" s="1"/>
  <c r="AJ186" i="36" s="1"/>
  <c r="AJ187" i="36" s="1"/>
  <c r="AJ188" i="36" s="1"/>
  <c r="AJ189" i="36" s="1"/>
  <c r="AJ190" i="36" s="1"/>
  <c r="AJ191" i="36" s="1"/>
  <c r="AJ192" i="36" s="1"/>
  <c r="AJ193" i="36" s="1"/>
  <c r="AJ194" i="36" s="1"/>
  <c r="AJ195" i="36" s="1"/>
  <c r="AJ196" i="36" s="1"/>
  <c r="AJ197" i="36" s="1"/>
  <c r="AJ198" i="36" s="1"/>
  <c r="AJ199" i="36" s="1"/>
  <c r="AJ200" i="36" s="1"/>
  <c r="AJ201" i="36" s="1"/>
  <c r="AJ202" i="36" s="1"/>
  <c r="AJ203" i="36" s="1"/>
  <c r="AJ204" i="36" s="1"/>
  <c r="AJ205" i="36" s="1"/>
  <c r="AJ206" i="36" s="1"/>
  <c r="AJ207" i="36" s="1"/>
  <c r="AJ208" i="36" s="1"/>
  <c r="AJ209" i="36" s="1"/>
  <c r="AJ210" i="36" s="1"/>
  <c r="AJ211" i="36" s="1"/>
  <c r="AJ212" i="36" s="1"/>
  <c r="AJ213" i="36" s="1"/>
  <c r="AJ214" i="36" s="1"/>
  <c r="AJ215" i="36" s="1"/>
  <c r="AJ216" i="36" s="1"/>
  <c r="AJ217" i="36" s="1"/>
  <c r="AJ218" i="36" s="1"/>
  <c r="AJ219" i="36" s="1"/>
  <c r="AJ220" i="36" s="1"/>
  <c r="AJ221" i="36" s="1"/>
  <c r="AJ222" i="36" s="1"/>
  <c r="AJ223" i="36" s="1"/>
  <c r="AJ224" i="36" s="1"/>
  <c r="AJ225" i="36" s="1"/>
  <c r="AJ226" i="36" s="1"/>
  <c r="AJ227" i="36" s="1"/>
  <c r="AJ228" i="36" s="1"/>
  <c r="AJ229" i="36" s="1"/>
  <c r="AJ230" i="36" s="1"/>
  <c r="AJ231" i="36" s="1"/>
  <c r="AJ232" i="36" s="1"/>
  <c r="AJ233" i="36" s="1"/>
  <c r="AJ234" i="36" s="1"/>
  <c r="AJ235" i="36" s="1"/>
  <c r="AJ236" i="36" s="1"/>
  <c r="AJ237" i="36" s="1"/>
  <c r="AJ238" i="36" s="1"/>
  <c r="AJ239" i="36" s="1"/>
  <c r="AJ240" i="36" s="1"/>
  <c r="AJ241" i="36" s="1"/>
  <c r="AJ242" i="36" s="1"/>
  <c r="AJ243" i="36" s="1"/>
  <c r="AJ244" i="36" s="1"/>
  <c r="AJ245" i="36" s="1"/>
  <c r="AJ246" i="36" s="1"/>
  <c r="AJ247" i="36" s="1"/>
  <c r="AJ248" i="36" s="1"/>
  <c r="AJ249" i="36" s="1"/>
  <c r="AJ250" i="36" s="1"/>
  <c r="AJ251" i="36" s="1"/>
  <c r="AJ252" i="36" s="1"/>
  <c r="AJ253" i="36" s="1"/>
  <c r="AJ254" i="36" s="1"/>
  <c r="AJ255" i="36" s="1"/>
  <c r="AJ256" i="36" s="1"/>
  <c r="AJ257" i="36" s="1"/>
  <c r="AJ258" i="36" s="1"/>
  <c r="AJ259" i="36" s="1"/>
  <c r="AJ260" i="36" s="1"/>
  <c r="AJ261" i="36" s="1"/>
  <c r="AJ262" i="36" s="1"/>
  <c r="AJ263" i="36" s="1"/>
  <c r="AJ264" i="36" s="1"/>
  <c r="AJ265" i="36" s="1"/>
  <c r="AJ266" i="36" s="1"/>
  <c r="AJ267" i="36" s="1"/>
  <c r="AJ268" i="36" s="1"/>
  <c r="AJ269" i="36" s="1"/>
  <c r="AJ270" i="36" s="1"/>
  <c r="AJ271" i="36" s="1"/>
  <c r="AJ272" i="36" s="1"/>
  <c r="AJ273" i="36" s="1"/>
  <c r="AJ274" i="36" s="1"/>
  <c r="AJ275" i="36" s="1"/>
  <c r="AJ276" i="36" s="1"/>
  <c r="AJ277" i="36" s="1"/>
  <c r="AJ278" i="36" s="1"/>
  <c r="AJ279" i="36" s="1"/>
  <c r="AJ280" i="36" s="1"/>
  <c r="AJ281" i="36" s="1"/>
  <c r="AJ282" i="36" s="1"/>
  <c r="AJ283" i="36" s="1"/>
  <c r="AJ284" i="36" s="1"/>
  <c r="AJ285" i="36" s="1"/>
  <c r="AJ286" i="36" s="1"/>
  <c r="AJ287" i="36" s="1"/>
  <c r="AJ288" i="36" s="1"/>
  <c r="AJ289" i="36" s="1"/>
  <c r="AJ290" i="36" s="1"/>
  <c r="AJ291" i="36" s="1"/>
  <c r="AJ292" i="36" s="1"/>
  <c r="AJ293" i="36" s="1"/>
  <c r="AJ294" i="36" s="1"/>
  <c r="AJ295" i="36" s="1"/>
  <c r="AJ296" i="36" s="1"/>
  <c r="AJ297" i="36" s="1"/>
  <c r="AJ298" i="36" s="1"/>
  <c r="AJ299" i="36" s="1"/>
  <c r="AJ300" i="36" s="1"/>
  <c r="AJ301" i="36" s="1"/>
  <c r="AJ302" i="36" s="1"/>
  <c r="AJ303" i="36" s="1"/>
  <c r="AJ304" i="36" s="1"/>
  <c r="AJ305" i="36" s="1"/>
  <c r="AJ306" i="36" s="1"/>
  <c r="AJ307" i="36" s="1"/>
  <c r="AJ308" i="36" s="1"/>
  <c r="AJ309" i="36" s="1"/>
  <c r="AJ310" i="36" s="1"/>
  <c r="AJ311" i="36" s="1"/>
  <c r="AJ312" i="36" s="1"/>
  <c r="AJ313" i="36" s="1"/>
  <c r="AJ314" i="36" s="1"/>
  <c r="AJ315" i="36" s="1"/>
  <c r="AJ316" i="36" s="1"/>
  <c r="AJ317" i="36" s="1"/>
  <c r="AJ318" i="36" s="1"/>
  <c r="AJ319" i="36" s="1"/>
  <c r="AJ320" i="36" s="1"/>
  <c r="AJ321" i="36" s="1"/>
  <c r="AJ322" i="36" s="1"/>
  <c r="AJ323" i="36" s="1"/>
  <c r="AJ324" i="36" s="1"/>
  <c r="AJ325" i="36" s="1"/>
  <c r="AJ326" i="36" s="1"/>
  <c r="AJ327" i="36" s="1"/>
  <c r="AJ328" i="36" s="1"/>
  <c r="AJ329" i="36" s="1"/>
  <c r="AJ330" i="36" s="1"/>
  <c r="AJ331" i="36" s="1"/>
  <c r="AJ332" i="36" s="1"/>
  <c r="AJ333" i="36" s="1"/>
  <c r="AJ334" i="36" s="1"/>
  <c r="AJ335" i="36" s="1"/>
  <c r="AJ336" i="36" s="1"/>
  <c r="AJ337" i="36" s="1"/>
  <c r="AJ338" i="36" s="1"/>
  <c r="AJ339" i="36" s="1"/>
  <c r="AJ340" i="36" s="1"/>
  <c r="AJ341" i="36" s="1"/>
  <c r="AJ342" i="36" s="1"/>
  <c r="AJ343" i="36" s="1"/>
  <c r="AJ344" i="36" s="1"/>
  <c r="AJ345" i="36" s="1"/>
  <c r="AJ346" i="36" s="1"/>
  <c r="AJ347" i="36" s="1"/>
  <c r="AJ348" i="36" s="1"/>
  <c r="AJ349" i="36" s="1"/>
  <c r="AJ350" i="36" s="1"/>
  <c r="AJ351" i="36" s="1"/>
  <c r="AJ352" i="36" s="1"/>
  <c r="AJ353" i="36" s="1"/>
  <c r="AJ354" i="36" s="1"/>
  <c r="AJ355" i="36" s="1"/>
  <c r="AJ356" i="36" s="1"/>
  <c r="AJ357" i="36" s="1"/>
  <c r="AJ358" i="36" s="1"/>
  <c r="AJ359" i="36" s="1"/>
  <c r="AJ360" i="36" s="1"/>
  <c r="AJ361" i="36" s="1"/>
  <c r="AJ362" i="36" s="1"/>
  <c r="AJ363" i="36" s="1"/>
  <c r="AJ364" i="36" s="1"/>
  <c r="AJ365" i="36" s="1"/>
  <c r="AJ366" i="36" s="1"/>
  <c r="AJ367" i="36" s="1"/>
  <c r="AJ368" i="36" s="1"/>
  <c r="AJ369" i="36" s="1"/>
  <c r="AJ370" i="36" s="1"/>
  <c r="AJ371" i="36" s="1"/>
  <c r="AJ372" i="36" s="1"/>
  <c r="AJ373" i="36" s="1"/>
  <c r="AJ374" i="36" s="1"/>
  <c r="AJ375" i="36" s="1"/>
  <c r="AJ376" i="36" s="1"/>
  <c r="AJ377" i="36" s="1"/>
  <c r="AJ378" i="36" s="1"/>
  <c r="AJ379" i="36" s="1"/>
  <c r="AJ380" i="36" s="1"/>
  <c r="AJ381" i="36" s="1"/>
  <c r="AJ382" i="36" s="1"/>
  <c r="AJ383" i="36" s="1"/>
  <c r="AJ384" i="36" s="1"/>
  <c r="AJ385" i="36" s="1"/>
  <c r="AJ386" i="36" s="1"/>
  <c r="AJ387" i="36" s="1"/>
  <c r="AJ388" i="36" s="1"/>
  <c r="AJ389" i="36" s="1"/>
  <c r="AJ390" i="36" s="1"/>
  <c r="AJ391" i="36" s="1"/>
  <c r="AJ392" i="36" s="1"/>
  <c r="AJ393" i="36" s="1"/>
  <c r="AJ394" i="36" s="1"/>
  <c r="AJ395" i="36" s="1"/>
  <c r="AJ396" i="36" s="1"/>
  <c r="AJ397" i="36" s="1"/>
  <c r="AJ398" i="36" s="1"/>
  <c r="AJ399" i="36" s="1"/>
  <c r="AJ400" i="36" s="1"/>
  <c r="AJ401" i="36" s="1"/>
  <c r="AJ402" i="36" s="1"/>
  <c r="AJ403" i="36" s="1"/>
  <c r="AJ404" i="36" s="1"/>
  <c r="AJ405" i="36" s="1"/>
  <c r="AJ406" i="36" s="1"/>
  <c r="AJ407" i="36" s="1"/>
  <c r="AJ408" i="36" s="1"/>
  <c r="AJ409" i="36" s="1"/>
  <c r="AJ410" i="36" s="1"/>
  <c r="AJ411" i="36" s="1"/>
  <c r="AJ412" i="36" s="1"/>
  <c r="AJ413" i="36" s="1"/>
  <c r="AJ414" i="36" s="1"/>
  <c r="AJ415" i="36" s="1"/>
  <c r="AJ416" i="36" s="1"/>
  <c r="AJ417" i="36" s="1"/>
  <c r="AJ418" i="36" s="1"/>
  <c r="AJ419" i="36" s="1"/>
  <c r="AJ420" i="36" s="1"/>
  <c r="AJ421" i="36" s="1"/>
  <c r="AJ422" i="36" s="1"/>
  <c r="AJ423" i="36" s="1"/>
  <c r="AJ424" i="36" s="1"/>
  <c r="AJ425" i="36" s="1"/>
  <c r="AJ426" i="36" s="1"/>
  <c r="AJ427" i="36" s="1"/>
  <c r="AJ428" i="36" s="1"/>
  <c r="AJ429" i="36" s="1"/>
  <c r="AJ430" i="36" s="1"/>
  <c r="AJ431" i="36" s="1"/>
  <c r="AJ432" i="36" s="1"/>
  <c r="AJ433" i="36" s="1"/>
  <c r="AJ434" i="36" s="1"/>
  <c r="AJ435" i="36" s="1"/>
  <c r="AJ436" i="36" s="1"/>
  <c r="AJ437" i="36" s="1"/>
  <c r="AJ438" i="36" s="1"/>
  <c r="AJ439" i="36" s="1"/>
  <c r="AJ440" i="36" s="1"/>
  <c r="AJ441" i="36" s="1"/>
  <c r="AJ442" i="36" s="1"/>
  <c r="AJ443" i="36" s="1"/>
  <c r="AJ444" i="36" s="1"/>
  <c r="AJ445" i="36" s="1"/>
  <c r="AJ446" i="36" s="1"/>
  <c r="AJ447" i="36" s="1"/>
  <c r="AJ448" i="36" s="1"/>
  <c r="AJ449" i="36" s="1"/>
  <c r="AJ450" i="36" s="1"/>
  <c r="AJ451" i="36" s="1"/>
  <c r="AJ452" i="36" s="1"/>
  <c r="AJ453" i="36" s="1"/>
  <c r="AJ454" i="36" s="1"/>
  <c r="AJ455" i="36" s="1"/>
  <c r="AJ456" i="36" s="1"/>
  <c r="AJ457" i="36" s="1"/>
  <c r="AJ458" i="36" s="1"/>
  <c r="AJ459" i="36" s="1"/>
  <c r="AJ460" i="36" s="1"/>
  <c r="AJ461" i="36" s="1"/>
  <c r="AJ462" i="36" s="1"/>
  <c r="AJ463" i="36" s="1"/>
  <c r="AJ464" i="36" s="1"/>
  <c r="AJ465" i="36" s="1"/>
  <c r="AJ466" i="36" s="1"/>
  <c r="AJ467" i="36" s="1"/>
  <c r="AJ468" i="36" s="1"/>
  <c r="AJ469" i="36" s="1"/>
  <c r="AJ470" i="36" s="1"/>
  <c r="AJ471" i="36" s="1"/>
  <c r="AJ472" i="36" s="1"/>
  <c r="AJ473" i="36" s="1"/>
  <c r="AJ474" i="36" s="1"/>
  <c r="AJ475" i="36" s="1"/>
  <c r="AJ476" i="36" s="1"/>
  <c r="AJ477" i="36" s="1"/>
  <c r="AJ478" i="36" s="1"/>
  <c r="AJ479" i="36" s="1"/>
  <c r="AJ480" i="36" s="1"/>
  <c r="AJ481" i="36" s="1"/>
  <c r="AJ482" i="36" s="1"/>
  <c r="AJ483" i="36" s="1"/>
  <c r="AJ484" i="36" s="1"/>
  <c r="AJ485" i="36" s="1"/>
  <c r="AJ486" i="36" s="1"/>
  <c r="AJ487" i="36" s="1"/>
  <c r="AJ488" i="36" s="1"/>
  <c r="AJ489" i="36" s="1"/>
  <c r="AJ490" i="36" s="1"/>
  <c r="AJ491" i="36" s="1"/>
  <c r="AJ492" i="36" s="1"/>
  <c r="AJ493" i="36" s="1"/>
  <c r="AJ494" i="36" s="1"/>
  <c r="AJ495" i="36" s="1"/>
  <c r="AJ496" i="36" s="1"/>
  <c r="AJ497" i="36" s="1"/>
  <c r="AJ498" i="36" s="1"/>
  <c r="AJ499" i="36" s="1"/>
  <c r="AJ500" i="36" s="1"/>
  <c r="AJ501" i="36" s="1"/>
  <c r="AJ502" i="36" s="1"/>
  <c r="AJ503" i="36" s="1"/>
  <c r="AJ504" i="36" s="1"/>
  <c r="AJ505" i="36" s="1"/>
  <c r="AJ506" i="36" s="1"/>
  <c r="AJ507" i="36" s="1"/>
  <c r="AJ508" i="36" s="1"/>
  <c r="AJ509" i="36" s="1"/>
  <c r="AJ510" i="36" s="1"/>
  <c r="AJ511" i="36" s="1"/>
  <c r="AJ512" i="36" s="1"/>
  <c r="AJ513" i="36" s="1"/>
  <c r="AJ514" i="36" s="1"/>
  <c r="AJ515" i="36" s="1"/>
  <c r="AJ516" i="36" s="1"/>
  <c r="AJ517" i="36" s="1"/>
  <c r="AJ518" i="36" s="1"/>
  <c r="AJ519" i="36" s="1"/>
  <c r="AJ520" i="36" s="1"/>
  <c r="AJ521" i="36" s="1"/>
  <c r="AJ522" i="36" s="1"/>
  <c r="AJ523" i="36" s="1"/>
  <c r="AJ524" i="36" s="1"/>
  <c r="AJ525" i="36" s="1"/>
  <c r="AJ526" i="36" s="1"/>
  <c r="AJ527" i="36" s="1"/>
  <c r="AJ528" i="36" s="1"/>
  <c r="AJ529" i="36" s="1"/>
  <c r="AJ530" i="36" s="1"/>
  <c r="AJ531" i="36" s="1"/>
  <c r="AJ532" i="36" s="1"/>
  <c r="AJ533" i="36" s="1"/>
  <c r="AJ534" i="36" s="1"/>
  <c r="AJ535" i="36" s="1"/>
  <c r="AJ536" i="36" s="1"/>
  <c r="AJ537" i="36" s="1"/>
  <c r="AJ538" i="36" s="1"/>
  <c r="AJ539" i="36" s="1"/>
  <c r="AJ540" i="36" s="1"/>
  <c r="AJ541" i="36" s="1"/>
  <c r="AJ542" i="36" s="1"/>
  <c r="AJ543" i="36" s="1"/>
  <c r="AJ544" i="36" s="1"/>
  <c r="AJ545" i="36" s="1"/>
  <c r="AJ546" i="36" s="1"/>
  <c r="AJ547" i="36" s="1"/>
  <c r="AJ548" i="36" s="1"/>
  <c r="AJ549" i="36" s="1"/>
  <c r="AJ550" i="36" s="1"/>
  <c r="AJ551" i="36" s="1"/>
  <c r="AJ552" i="36" s="1"/>
  <c r="AJ553" i="36" s="1"/>
  <c r="AJ554" i="36" s="1"/>
  <c r="AJ555" i="36" s="1"/>
  <c r="AJ556" i="36" s="1"/>
  <c r="AJ557" i="36" s="1"/>
  <c r="AJ558" i="36" s="1"/>
  <c r="AJ559" i="36" s="1"/>
  <c r="AJ560" i="36" s="1"/>
  <c r="AJ561" i="36" s="1"/>
  <c r="AJ562" i="36" s="1"/>
  <c r="AJ563" i="36" s="1"/>
  <c r="AJ564" i="36" s="1"/>
  <c r="AJ565" i="36" s="1"/>
  <c r="AJ566" i="36" s="1"/>
  <c r="AJ567" i="36" s="1"/>
  <c r="AJ568" i="36" s="1"/>
  <c r="AJ569" i="36" s="1"/>
  <c r="AJ570" i="36" s="1"/>
  <c r="AJ571" i="36" s="1"/>
  <c r="AJ572" i="36" s="1"/>
  <c r="AJ573" i="36" s="1"/>
  <c r="AJ574" i="36" s="1"/>
  <c r="AJ575" i="36" s="1"/>
  <c r="AJ576" i="36" s="1"/>
  <c r="AJ577" i="36" s="1"/>
  <c r="AJ578" i="36" s="1"/>
  <c r="AJ579" i="36" s="1"/>
  <c r="AJ580" i="36" s="1"/>
  <c r="AJ581" i="36" s="1"/>
  <c r="AJ582" i="36" s="1"/>
  <c r="AJ583" i="36" s="1"/>
  <c r="AJ584" i="36" s="1"/>
  <c r="AJ585" i="36" s="1"/>
  <c r="AJ586" i="36" s="1"/>
  <c r="AJ587" i="36" s="1"/>
  <c r="AJ588" i="36" s="1"/>
  <c r="AJ589" i="36" s="1"/>
  <c r="AJ590" i="36" s="1"/>
  <c r="AJ591" i="36" s="1"/>
  <c r="AJ592" i="36" s="1"/>
  <c r="AJ593" i="36" s="1"/>
  <c r="AJ594" i="36" s="1"/>
  <c r="AJ595" i="36" s="1"/>
  <c r="AJ596" i="36" s="1"/>
  <c r="AJ597" i="36" s="1"/>
  <c r="AJ598" i="36" s="1"/>
  <c r="AJ599" i="36" s="1"/>
  <c r="AJ600" i="36" s="1"/>
  <c r="AJ601" i="36" s="1"/>
  <c r="AJ602" i="36" s="1"/>
  <c r="AJ603" i="36" s="1"/>
  <c r="AJ604" i="36" s="1"/>
  <c r="AJ605" i="36" s="1"/>
  <c r="AJ606" i="36" s="1"/>
  <c r="AJ607" i="36" s="1"/>
  <c r="AJ608" i="36" s="1"/>
  <c r="AJ609" i="36" s="1"/>
  <c r="AJ610" i="36" s="1"/>
  <c r="AJ611" i="36" s="1"/>
  <c r="AJ612" i="36" s="1"/>
  <c r="AJ613" i="36" s="1"/>
  <c r="AJ614" i="36" s="1"/>
  <c r="AJ615" i="36" s="1"/>
  <c r="AJ616" i="36" s="1"/>
  <c r="AJ617" i="36" s="1"/>
  <c r="AJ618" i="36" s="1"/>
  <c r="AJ619" i="36" s="1"/>
  <c r="AJ620" i="36" s="1"/>
  <c r="AJ621" i="36" s="1"/>
  <c r="AJ622" i="36" s="1"/>
  <c r="AJ623" i="36" s="1"/>
  <c r="AJ624" i="36" s="1"/>
  <c r="AJ625" i="36" s="1"/>
  <c r="AJ626" i="36" s="1"/>
  <c r="AJ627" i="36" s="1"/>
  <c r="AJ628" i="36" s="1"/>
  <c r="AJ629" i="36" s="1"/>
  <c r="AJ630" i="36" s="1"/>
  <c r="AJ631" i="36" s="1"/>
  <c r="AJ632" i="36" s="1"/>
  <c r="AJ633" i="36" s="1"/>
  <c r="AJ634" i="36" s="1"/>
  <c r="AJ635" i="36" s="1"/>
  <c r="AJ636" i="36" s="1"/>
  <c r="AJ637" i="36" s="1"/>
  <c r="AJ638" i="36" s="1"/>
  <c r="AJ639" i="36" s="1"/>
  <c r="AJ640" i="36" s="1"/>
  <c r="AJ641" i="36" s="1"/>
  <c r="AJ642" i="36" s="1"/>
  <c r="AJ643" i="36" s="1"/>
  <c r="AJ644" i="36" s="1"/>
  <c r="AJ645" i="36" s="1"/>
  <c r="AJ646" i="36" s="1"/>
  <c r="AJ647" i="36" s="1"/>
  <c r="AJ648" i="36" s="1"/>
  <c r="AJ649" i="36" s="1"/>
  <c r="AJ650" i="36" s="1"/>
  <c r="AJ651" i="36" s="1"/>
  <c r="AJ652" i="36" s="1"/>
  <c r="AJ653" i="36" s="1"/>
  <c r="AJ654" i="36" s="1"/>
  <c r="AJ655" i="36" s="1"/>
  <c r="AJ656" i="36" s="1"/>
  <c r="AJ657" i="36" s="1"/>
  <c r="AJ658" i="36" s="1"/>
  <c r="AJ659" i="36" s="1"/>
  <c r="AJ660" i="36" s="1"/>
  <c r="AJ661" i="36" s="1"/>
  <c r="AJ662" i="36" s="1"/>
  <c r="AJ663" i="36" s="1"/>
  <c r="AJ664" i="36" s="1"/>
  <c r="AJ665" i="36" s="1"/>
  <c r="AJ666" i="36" s="1"/>
  <c r="AJ667" i="36" s="1"/>
  <c r="AJ668" i="36" s="1"/>
  <c r="AJ669" i="36" s="1"/>
  <c r="AJ670" i="36" s="1"/>
  <c r="AJ671" i="36" s="1"/>
  <c r="AJ672" i="36" s="1"/>
  <c r="AJ673" i="36" s="1"/>
  <c r="AJ674" i="36" s="1"/>
  <c r="AJ675" i="36" s="1"/>
  <c r="AJ676" i="36" s="1"/>
  <c r="AJ677" i="36" s="1"/>
  <c r="AJ678" i="36" s="1"/>
  <c r="AJ679" i="36" s="1"/>
  <c r="AJ680" i="36" s="1"/>
  <c r="AJ681" i="36" s="1"/>
  <c r="AJ682" i="36" s="1"/>
  <c r="AJ683" i="36" s="1"/>
  <c r="AJ684" i="36" s="1"/>
  <c r="AJ685" i="36" s="1"/>
  <c r="AJ686" i="36" s="1"/>
  <c r="AJ687" i="36" s="1"/>
  <c r="AJ688" i="36" s="1"/>
  <c r="AJ689" i="36" s="1"/>
  <c r="AJ690" i="36" s="1"/>
  <c r="AJ691" i="36" s="1"/>
  <c r="AJ692" i="36" s="1"/>
  <c r="AJ693" i="36" s="1"/>
  <c r="AJ694" i="36" s="1"/>
  <c r="AJ695" i="36" s="1"/>
  <c r="AJ696" i="36" s="1"/>
  <c r="AJ697" i="36" s="1"/>
  <c r="AJ698" i="36" s="1"/>
  <c r="AJ699" i="36" s="1"/>
  <c r="AJ700" i="36" s="1"/>
  <c r="AJ701" i="36" s="1"/>
  <c r="AJ702" i="36" s="1"/>
  <c r="AJ703" i="36" s="1"/>
  <c r="AJ704" i="36" s="1"/>
  <c r="AJ705" i="36" s="1"/>
  <c r="AJ706" i="36" s="1"/>
  <c r="AJ707" i="36" s="1"/>
  <c r="AJ708" i="36" s="1"/>
  <c r="AJ709" i="36" s="1"/>
  <c r="AJ710" i="36" s="1"/>
  <c r="AJ711" i="36" s="1"/>
  <c r="AJ712" i="36" s="1"/>
  <c r="AJ713" i="36" s="1"/>
  <c r="AJ714" i="36" s="1"/>
  <c r="AJ715" i="36" s="1"/>
  <c r="AJ716" i="36" s="1"/>
  <c r="AJ717" i="36" s="1"/>
  <c r="AJ718" i="36" s="1"/>
  <c r="AJ719" i="36" s="1"/>
  <c r="AJ720" i="36" s="1"/>
  <c r="AJ721" i="36" s="1"/>
  <c r="AJ722" i="36" s="1"/>
  <c r="AJ723" i="36" s="1"/>
  <c r="AJ724" i="36" s="1"/>
  <c r="AJ725" i="36" s="1"/>
  <c r="AJ726" i="36" s="1"/>
  <c r="AJ727" i="36" s="1"/>
  <c r="AJ728" i="36" s="1"/>
  <c r="AJ729" i="36" s="1"/>
  <c r="AJ730" i="36" s="1"/>
  <c r="AJ731" i="36" s="1"/>
  <c r="AJ732" i="36" s="1"/>
  <c r="AJ733" i="36" s="1"/>
  <c r="AJ734" i="36" s="1"/>
  <c r="AJ735" i="36" s="1"/>
  <c r="AJ736" i="36" s="1"/>
  <c r="AJ737" i="36" s="1"/>
  <c r="AJ738" i="36" s="1"/>
  <c r="AJ739" i="36" s="1"/>
  <c r="AJ740" i="36" s="1"/>
  <c r="AJ741" i="36" s="1"/>
  <c r="AJ742" i="36" s="1"/>
  <c r="AJ743" i="36" s="1"/>
  <c r="AJ744" i="36" s="1"/>
  <c r="AJ745" i="36" s="1"/>
  <c r="AJ746" i="36" s="1"/>
  <c r="AJ747" i="36" s="1"/>
  <c r="AJ748" i="36" s="1"/>
  <c r="AJ749" i="36" s="1"/>
  <c r="AJ750" i="36" s="1"/>
  <c r="AJ751" i="36" s="1"/>
  <c r="AJ752" i="36" s="1"/>
  <c r="AJ753" i="36" s="1"/>
  <c r="AJ754" i="36" s="1"/>
  <c r="AJ755" i="36" s="1"/>
  <c r="AJ756" i="36" s="1"/>
  <c r="AJ757" i="36" s="1"/>
  <c r="AJ758" i="36" s="1"/>
  <c r="AJ759" i="36" s="1"/>
  <c r="AJ760" i="36" s="1"/>
  <c r="AJ761" i="36" s="1"/>
  <c r="AJ762" i="36" s="1"/>
  <c r="AJ763" i="36" s="1"/>
  <c r="AJ764" i="36" s="1"/>
  <c r="AJ765" i="36" s="1"/>
  <c r="AJ766" i="36" s="1"/>
  <c r="AJ767" i="36" s="1"/>
  <c r="AJ768" i="36" s="1"/>
  <c r="AJ769" i="36" s="1"/>
  <c r="AJ770" i="36" s="1"/>
  <c r="AJ771" i="36" s="1"/>
  <c r="AJ772" i="36" s="1"/>
  <c r="AJ773" i="36" s="1"/>
  <c r="AJ774" i="36" s="1"/>
  <c r="AJ775" i="36" s="1"/>
  <c r="AJ776" i="36" s="1"/>
  <c r="AJ777" i="36" s="1"/>
  <c r="AJ778" i="36" s="1"/>
  <c r="AJ779" i="36" s="1"/>
  <c r="AJ780" i="36" s="1"/>
  <c r="AJ781" i="36" s="1"/>
  <c r="AJ782" i="36" s="1"/>
  <c r="AJ783" i="36" s="1"/>
  <c r="AJ784" i="36" s="1"/>
  <c r="AJ785" i="36" s="1"/>
  <c r="AJ786" i="36" s="1"/>
  <c r="AJ787" i="36" s="1"/>
  <c r="AJ788" i="36" s="1"/>
  <c r="AJ789" i="36" s="1"/>
  <c r="AJ790" i="36" s="1"/>
  <c r="AJ791" i="36" s="1"/>
  <c r="AJ792" i="36" s="1"/>
  <c r="AJ793" i="36" s="1"/>
  <c r="AJ794" i="36" s="1"/>
  <c r="AJ795" i="36" s="1"/>
  <c r="AJ796" i="36" s="1"/>
  <c r="AJ797" i="36" s="1"/>
  <c r="AJ798" i="36" s="1"/>
  <c r="AJ799" i="36" s="1"/>
  <c r="AJ800" i="36" s="1"/>
  <c r="AJ801" i="36" s="1"/>
  <c r="AJ802" i="36" s="1"/>
  <c r="AJ803" i="36" s="1"/>
  <c r="AJ804" i="36" s="1"/>
  <c r="AJ805" i="36" s="1"/>
  <c r="AJ806" i="36" s="1"/>
  <c r="AJ807" i="36" s="1"/>
  <c r="AJ808" i="36" s="1"/>
  <c r="AJ809" i="36" s="1"/>
  <c r="AJ810" i="36" s="1"/>
  <c r="AJ811" i="36" s="1"/>
  <c r="AJ812" i="36" s="1"/>
  <c r="AJ813" i="36" s="1"/>
  <c r="AJ814" i="36" s="1"/>
  <c r="AJ815" i="36" s="1"/>
  <c r="AJ816" i="36" s="1"/>
  <c r="AJ817" i="36" s="1"/>
  <c r="AJ818" i="36" s="1"/>
  <c r="AJ819" i="36" s="1"/>
  <c r="AJ820" i="36" s="1"/>
  <c r="AJ821" i="36" s="1"/>
  <c r="AJ822" i="36" s="1"/>
  <c r="AJ823" i="36" s="1"/>
  <c r="AJ824" i="36" s="1"/>
  <c r="AJ825" i="36" s="1"/>
  <c r="AJ826" i="36" s="1"/>
  <c r="AJ827" i="36" s="1"/>
  <c r="AJ828" i="36" s="1"/>
  <c r="AJ829" i="36" s="1"/>
  <c r="AJ830" i="36" s="1"/>
  <c r="AJ831" i="36" s="1"/>
  <c r="AJ832" i="36" s="1"/>
  <c r="AJ833" i="36" s="1"/>
  <c r="AJ834" i="36" s="1"/>
  <c r="AJ835" i="36" s="1"/>
  <c r="AJ836" i="36" s="1"/>
  <c r="AJ837" i="36" s="1"/>
  <c r="AJ838" i="36" s="1"/>
  <c r="AJ839" i="36" s="1"/>
  <c r="AJ840" i="36" s="1"/>
  <c r="AJ841" i="36" s="1"/>
  <c r="AJ842" i="36" s="1"/>
  <c r="AJ843" i="36" s="1"/>
  <c r="AJ844" i="36" s="1"/>
  <c r="AJ845" i="36" s="1"/>
  <c r="AJ846" i="36" s="1"/>
  <c r="AJ847" i="36" s="1"/>
  <c r="AJ848" i="36" s="1"/>
  <c r="AJ849" i="36" s="1"/>
  <c r="AJ850" i="36" s="1"/>
  <c r="AJ851" i="36" s="1"/>
  <c r="AJ852" i="36" s="1"/>
  <c r="AJ853" i="36" s="1"/>
  <c r="AJ854" i="36" s="1"/>
  <c r="AJ855" i="36" s="1"/>
  <c r="AJ856" i="36" s="1"/>
  <c r="AJ857" i="36" s="1"/>
  <c r="AJ858" i="36" s="1"/>
  <c r="AJ859" i="36" s="1"/>
  <c r="AJ860" i="36" s="1"/>
  <c r="AJ861" i="36" s="1"/>
  <c r="AJ862" i="36" s="1"/>
  <c r="AJ863" i="36" s="1"/>
  <c r="AJ864" i="36" s="1"/>
  <c r="AJ865" i="36" s="1"/>
  <c r="AJ866" i="36" s="1"/>
  <c r="AJ867" i="36" s="1"/>
  <c r="AJ868" i="36" s="1"/>
  <c r="AJ869" i="36" s="1"/>
  <c r="AJ870" i="36" s="1"/>
  <c r="AJ871" i="36" s="1"/>
  <c r="AJ872" i="36" s="1"/>
  <c r="AJ873" i="36" s="1"/>
  <c r="AJ874" i="36" s="1"/>
  <c r="AJ875" i="36" s="1"/>
  <c r="AJ876" i="36" s="1"/>
  <c r="AJ877" i="36" s="1"/>
  <c r="AJ878" i="36" s="1"/>
  <c r="AJ879" i="36" s="1"/>
  <c r="AJ880" i="36" s="1"/>
  <c r="AJ881" i="36" s="1"/>
  <c r="AJ882" i="36" s="1"/>
  <c r="AJ883" i="36" s="1"/>
  <c r="AJ884" i="36" s="1"/>
  <c r="AJ885" i="36" s="1"/>
  <c r="AJ886" i="36" s="1"/>
  <c r="AJ887" i="36" s="1"/>
  <c r="AJ888" i="36" s="1"/>
  <c r="AJ889" i="36" s="1"/>
  <c r="AJ890" i="36" s="1"/>
  <c r="AJ891" i="36" s="1"/>
  <c r="AJ892" i="36" s="1"/>
  <c r="AJ893" i="36" s="1"/>
  <c r="AJ894" i="36" s="1"/>
  <c r="AJ895" i="36" s="1"/>
  <c r="AJ896" i="36" s="1"/>
  <c r="AJ897" i="36" s="1"/>
  <c r="AJ898" i="36" s="1"/>
  <c r="AJ899" i="36" s="1"/>
  <c r="AJ900" i="36" s="1"/>
  <c r="AJ901" i="36" s="1"/>
  <c r="AJ902" i="36" s="1"/>
  <c r="AJ903" i="36" s="1"/>
  <c r="AJ904" i="36" s="1"/>
  <c r="AJ905" i="36" s="1"/>
  <c r="AJ906" i="36" s="1"/>
  <c r="AJ907" i="36" s="1"/>
  <c r="AJ908" i="36" s="1"/>
  <c r="AJ909" i="36" s="1"/>
  <c r="AJ910" i="36" s="1"/>
  <c r="AJ911" i="36" s="1"/>
  <c r="AJ912" i="36" s="1"/>
  <c r="AJ913" i="36" s="1"/>
  <c r="AJ914" i="36" s="1"/>
  <c r="AJ915" i="36" s="1"/>
  <c r="AJ916" i="36" s="1"/>
  <c r="AJ917" i="36" s="1"/>
  <c r="AJ918" i="36" s="1"/>
  <c r="AJ919" i="36" s="1"/>
  <c r="AJ920" i="36" s="1"/>
  <c r="AJ921" i="36" s="1"/>
  <c r="AJ922" i="36" s="1"/>
  <c r="AJ923" i="36" s="1"/>
  <c r="AJ924" i="36" s="1"/>
  <c r="AJ925" i="36" s="1"/>
  <c r="AJ926" i="36" s="1"/>
  <c r="AJ927" i="36" s="1"/>
  <c r="AJ928" i="36" s="1"/>
  <c r="AJ929" i="36" s="1"/>
  <c r="AJ930" i="36" s="1"/>
  <c r="AJ931" i="36" s="1"/>
  <c r="AJ932" i="36" s="1"/>
  <c r="AJ933" i="36" s="1"/>
  <c r="AJ934" i="36" s="1"/>
  <c r="AJ935" i="36" s="1"/>
  <c r="AJ936" i="36" s="1"/>
  <c r="AJ937" i="36" s="1"/>
  <c r="AJ938" i="36" s="1"/>
  <c r="AJ939" i="36" s="1"/>
  <c r="AJ940" i="36" s="1"/>
  <c r="AJ941" i="36" s="1"/>
  <c r="AJ942" i="36" s="1"/>
  <c r="AJ943" i="36" s="1"/>
  <c r="AJ944" i="36" s="1"/>
  <c r="AJ945" i="36" s="1"/>
  <c r="AJ946" i="36" s="1"/>
  <c r="AJ947" i="36" s="1"/>
  <c r="AJ948" i="36" s="1"/>
  <c r="AJ949" i="36" s="1"/>
  <c r="AJ950" i="36" s="1"/>
  <c r="AJ951" i="36" s="1"/>
  <c r="AJ952" i="36" s="1"/>
  <c r="AJ953" i="36" s="1"/>
  <c r="AJ954" i="36" s="1"/>
  <c r="AJ955" i="36" s="1"/>
  <c r="AJ956" i="36" s="1"/>
  <c r="AJ957" i="36" s="1"/>
  <c r="AJ958" i="36" s="1"/>
  <c r="AJ959" i="36" s="1"/>
  <c r="AJ960" i="36" s="1"/>
  <c r="AJ961" i="36" s="1"/>
  <c r="AJ962" i="36" s="1"/>
  <c r="AJ963" i="36" s="1"/>
  <c r="AJ964" i="36" s="1"/>
  <c r="AJ965" i="36" s="1"/>
  <c r="AJ966" i="36" s="1"/>
  <c r="AJ967" i="36" s="1"/>
  <c r="AJ968" i="36" s="1"/>
  <c r="AJ969" i="36" s="1"/>
  <c r="AJ970" i="36" s="1"/>
  <c r="AJ971" i="36" s="1"/>
  <c r="AJ972" i="36" s="1"/>
  <c r="AJ973" i="36" s="1"/>
  <c r="AJ974" i="36" s="1"/>
  <c r="AJ975" i="36" s="1"/>
  <c r="AJ976" i="36" s="1"/>
  <c r="AJ977" i="36" s="1"/>
  <c r="AJ978" i="36" s="1"/>
  <c r="AJ979" i="36" s="1"/>
  <c r="AJ980" i="36" s="1"/>
  <c r="AJ981" i="36" s="1"/>
  <c r="AJ982" i="36" s="1"/>
  <c r="AJ983" i="36" s="1"/>
  <c r="AJ984" i="36" s="1"/>
  <c r="AJ985" i="36" s="1"/>
  <c r="AJ986" i="36" s="1"/>
  <c r="AJ987" i="36" s="1"/>
  <c r="AJ988" i="36" s="1"/>
  <c r="AJ989" i="36" s="1"/>
  <c r="AJ990" i="36" s="1"/>
  <c r="AJ991" i="36" s="1"/>
  <c r="AJ992" i="36" s="1"/>
  <c r="AJ993" i="36" s="1"/>
  <c r="AJ994" i="36" s="1"/>
  <c r="AJ995" i="36" s="1"/>
  <c r="AJ996" i="36" s="1"/>
  <c r="AJ997" i="36" s="1"/>
  <c r="AJ998" i="36" s="1"/>
  <c r="AJ999" i="36" s="1"/>
  <c r="AJ1000" i="36" s="1"/>
  <c r="AJ1001" i="36" s="1"/>
  <c r="AJ1002" i="36" s="1"/>
  <c r="AJ1003" i="36" s="1"/>
  <c r="AJ1004" i="36" s="1"/>
  <c r="AJ1005" i="36" s="1"/>
  <c r="AJ1006" i="36" s="1"/>
  <c r="AJ1007" i="36" s="1"/>
  <c r="AJ1008" i="36" s="1"/>
  <c r="AJ1009" i="36" s="1"/>
  <c r="AJ1010" i="36" s="1"/>
  <c r="AJ1011" i="36" s="1"/>
  <c r="AJ1012" i="36" s="1"/>
  <c r="AJ1013" i="36" s="1"/>
  <c r="AJ1014" i="36" s="1"/>
  <c r="AJ1015" i="36" s="1"/>
  <c r="AJ1016" i="36" s="1"/>
  <c r="AJ1017" i="36" s="1"/>
  <c r="AJ1018" i="36" s="1"/>
  <c r="AJ1019" i="36" s="1"/>
  <c r="AJ1020" i="36" s="1"/>
  <c r="AJ1021" i="36" s="1"/>
  <c r="AJ1022" i="36" s="1"/>
  <c r="AJ1023" i="36" s="1"/>
  <c r="AJ1024" i="36" s="1"/>
  <c r="AJ1025" i="36" s="1"/>
  <c r="AJ1026" i="36" s="1"/>
  <c r="AJ1027" i="36" s="1"/>
  <c r="AJ1028" i="36" s="1"/>
  <c r="AJ1029" i="36" s="1"/>
  <c r="AJ1030" i="36" s="1"/>
  <c r="AJ1031" i="36" s="1"/>
  <c r="AJ1032" i="36" s="1"/>
  <c r="AJ1033" i="36" s="1"/>
  <c r="AJ1034" i="36" s="1"/>
  <c r="AJ1035" i="36" s="1"/>
  <c r="AJ1036" i="36" s="1"/>
  <c r="AJ1037" i="36" s="1"/>
  <c r="AJ1038" i="36" s="1"/>
  <c r="AJ1039" i="36" s="1"/>
  <c r="AJ1040" i="36" s="1"/>
  <c r="AJ1041" i="36" s="1"/>
  <c r="AJ1042" i="36" s="1"/>
  <c r="AJ1043" i="36" s="1"/>
  <c r="AJ1044" i="36" s="1"/>
  <c r="AJ1045" i="36" s="1"/>
  <c r="AJ1046" i="36" s="1"/>
  <c r="AJ1047" i="36" s="1"/>
  <c r="AJ1048" i="36" s="1"/>
  <c r="AJ1049" i="36" s="1"/>
  <c r="AJ1050" i="36" s="1"/>
  <c r="AJ1051" i="36" s="1"/>
  <c r="AJ1052" i="36" s="1"/>
  <c r="AJ1053" i="36" s="1"/>
  <c r="AJ1054" i="36" s="1"/>
  <c r="AJ1055" i="36" s="1"/>
  <c r="AJ1056" i="36" s="1"/>
  <c r="AJ1057" i="36" s="1"/>
  <c r="AJ1058" i="36" s="1"/>
  <c r="AJ1059" i="36" s="1"/>
  <c r="AJ1060" i="36" s="1"/>
  <c r="AJ1061" i="36" s="1"/>
  <c r="AJ1062" i="36" s="1"/>
  <c r="AJ1063" i="36" s="1"/>
  <c r="AJ1064" i="36" s="1"/>
  <c r="AJ1065" i="36" s="1"/>
  <c r="AJ1066" i="36" s="1"/>
  <c r="AJ1067" i="36" s="1"/>
  <c r="AJ1068" i="36" s="1"/>
  <c r="AJ1069" i="36" s="1"/>
  <c r="AJ1070" i="36" s="1"/>
  <c r="AJ1071" i="36" s="1"/>
  <c r="AJ1072" i="36" s="1"/>
  <c r="AJ1073" i="36" s="1"/>
  <c r="AJ1074" i="36" s="1"/>
  <c r="AJ1075" i="36" s="1"/>
  <c r="AJ1076" i="36" s="1"/>
  <c r="AJ1077" i="36" s="1"/>
  <c r="AJ1078" i="36" s="1"/>
  <c r="AJ1079" i="36" s="1"/>
  <c r="AJ1080" i="36" s="1"/>
  <c r="AJ1081" i="36" s="1"/>
  <c r="AJ1082" i="36" s="1"/>
  <c r="AJ1083" i="36" s="1"/>
  <c r="AJ1084" i="36" s="1"/>
  <c r="AJ1085" i="36" s="1"/>
  <c r="AJ1086" i="36" s="1"/>
  <c r="AJ1087" i="36" s="1"/>
  <c r="AJ1088" i="36" s="1"/>
  <c r="AJ1089" i="36" s="1"/>
  <c r="AJ1090" i="36" s="1"/>
  <c r="AJ1091" i="36" s="1"/>
  <c r="AJ1092" i="36" s="1"/>
  <c r="AJ1093" i="36" s="1"/>
  <c r="AJ1094" i="36" s="1"/>
  <c r="AJ1095" i="36" s="1"/>
  <c r="AJ1096" i="36" s="1"/>
  <c r="AJ1097" i="36" s="1"/>
  <c r="AJ1098" i="36" s="1"/>
  <c r="AJ1099" i="36" s="1"/>
  <c r="AJ1100" i="36" s="1"/>
  <c r="AJ1101" i="36" s="1"/>
  <c r="AJ1102" i="36" s="1"/>
  <c r="AJ1103" i="36" s="1"/>
  <c r="AJ1104" i="36" s="1"/>
  <c r="AJ1105" i="36" s="1"/>
  <c r="AJ1106" i="36" s="1"/>
  <c r="AJ1107" i="36" s="1"/>
  <c r="AJ1108" i="36" s="1"/>
  <c r="AJ1109" i="36" s="1"/>
  <c r="AJ1110" i="36" s="1"/>
  <c r="AJ1111" i="36" s="1"/>
  <c r="AJ1112" i="36" s="1"/>
  <c r="AJ1113" i="36" s="1"/>
  <c r="AJ1114" i="36" s="1"/>
  <c r="AJ1115" i="36" s="1"/>
  <c r="AJ1116" i="36" s="1"/>
  <c r="AJ1117" i="36" s="1"/>
  <c r="AJ1118" i="36" s="1"/>
  <c r="AJ1119" i="36" s="1"/>
  <c r="AJ1120" i="36" s="1"/>
  <c r="AJ1121" i="36" s="1"/>
  <c r="AJ1122" i="36" s="1"/>
  <c r="AJ1123" i="36" s="1"/>
  <c r="AJ1124" i="36" s="1"/>
  <c r="AJ1125" i="36" s="1"/>
  <c r="AJ1126" i="36" s="1"/>
  <c r="AJ1127" i="36" s="1"/>
  <c r="AJ1128" i="36" s="1"/>
  <c r="AJ1129" i="36" s="1"/>
  <c r="AJ1130" i="36" s="1"/>
  <c r="AJ1131" i="36" s="1"/>
  <c r="AJ1132" i="36" s="1"/>
  <c r="AJ1133" i="36" s="1"/>
  <c r="AJ1134" i="36" s="1"/>
  <c r="AJ1135" i="36" s="1"/>
  <c r="AJ1136" i="36" s="1"/>
  <c r="AJ1137" i="36" s="1"/>
  <c r="AJ1138" i="36" s="1"/>
  <c r="AJ1139" i="36" s="1"/>
  <c r="AJ1140" i="36" s="1"/>
  <c r="AJ1141" i="36" s="1"/>
  <c r="AJ1142" i="36" s="1"/>
  <c r="AJ1143" i="36" s="1"/>
  <c r="AJ1144" i="36" s="1"/>
  <c r="AJ1145" i="36" s="1"/>
  <c r="AJ1146" i="36" s="1"/>
  <c r="AJ1147" i="36" s="1"/>
  <c r="AJ1148" i="36" s="1"/>
  <c r="AJ1149" i="36" s="1"/>
  <c r="AJ1150" i="36" s="1"/>
  <c r="AJ1151" i="36" s="1"/>
  <c r="AJ1152" i="36" s="1"/>
  <c r="AJ1153" i="36" s="1"/>
  <c r="AJ1154" i="36" s="1"/>
  <c r="AJ1155" i="36" s="1"/>
  <c r="AJ1156" i="36" s="1"/>
  <c r="AJ1157" i="36" s="1"/>
  <c r="AJ1158" i="36" s="1"/>
  <c r="AJ1159" i="36" s="1"/>
  <c r="AJ1160" i="36" s="1"/>
  <c r="AJ1161" i="36" s="1"/>
  <c r="AJ1162" i="36" s="1"/>
  <c r="AJ1163" i="36" s="1"/>
  <c r="AJ1164" i="36" s="1"/>
  <c r="AJ1165" i="36" s="1"/>
  <c r="AJ1166" i="36" s="1"/>
  <c r="AJ1167" i="36" s="1"/>
  <c r="AJ1168" i="36" s="1"/>
  <c r="AJ1169" i="36" s="1"/>
  <c r="AJ1170" i="36" s="1"/>
  <c r="AJ1171" i="36" s="1"/>
  <c r="AJ1172" i="36" s="1"/>
  <c r="AJ1173" i="36" s="1"/>
  <c r="AJ1174" i="36" s="1"/>
  <c r="AJ1175" i="36" s="1"/>
  <c r="AJ1176" i="36" s="1"/>
  <c r="AJ1177" i="36" s="1"/>
  <c r="AJ1178" i="36" s="1"/>
  <c r="AJ1179" i="36" s="1"/>
  <c r="AJ1180" i="36" s="1"/>
  <c r="AJ1181" i="36" s="1"/>
  <c r="AJ1182" i="36" s="1"/>
  <c r="AJ1183" i="36" s="1"/>
  <c r="AJ1184" i="36" s="1"/>
  <c r="AJ1185" i="36" s="1"/>
  <c r="AJ1186" i="36" s="1"/>
  <c r="AJ1187" i="36" s="1"/>
  <c r="AJ1188" i="36" s="1"/>
  <c r="AJ1189" i="36" s="1"/>
  <c r="AJ1190" i="36" s="1"/>
  <c r="AJ1191" i="36" s="1"/>
  <c r="AJ1192" i="36" s="1"/>
  <c r="AJ1193" i="36" s="1"/>
  <c r="AJ1194" i="36" s="1"/>
  <c r="AJ1195" i="36" s="1"/>
  <c r="AJ1196" i="36" s="1"/>
  <c r="AJ1197" i="36" s="1"/>
  <c r="AJ1198" i="36" s="1"/>
  <c r="AJ1199" i="36" s="1"/>
  <c r="AJ1200" i="36" s="1"/>
  <c r="AJ1201" i="36" s="1"/>
  <c r="AJ1202" i="36" s="1"/>
  <c r="AJ1203" i="36" s="1"/>
  <c r="AJ1204" i="36" s="1"/>
  <c r="AJ1205" i="36" s="1"/>
  <c r="AJ1206" i="36" s="1"/>
  <c r="AJ1207" i="36" s="1"/>
  <c r="AJ1208" i="36" s="1"/>
  <c r="AJ1209" i="36" s="1"/>
  <c r="AJ1210" i="36" s="1"/>
  <c r="AJ1211" i="36" s="1"/>
  <c r="AJ1212" i="36" s="1"/>
  <c r="AJ1213" i="36" s="1"/>
  <c r="AJ1214" i="36" s="1"/>
  <c r="AJ1215" i="36" s="1"/>
  <c r="AJ1216" i="36" s="1"/>
  <c r="AJ1217" i="36" s="1"/>
  <c r="AJ1218" i="36" s="1"/>
  <c r="AJ1219" i="36" s="1"/>
  <c r="AJ1220" i="36" s="1"/>
  <c r="AJ1221" i="36" s="1"/>
  <c r="AJ1222" i="36" s="1"/>
  <c r="AJ1223" i="36" s="1"/>
  <c r="AJ1224" i="36" s="1"/>
  <c r="AJ1225" i="36" s="1"/>
  <c r="AJ1226" i="36" s="1"/>
  <c r="AJ1227" i="36" s="1"/>
  <c r="AJ1228" i="36" s="1"/>
  <c r="AJ1229" i="36" s="1"/>
  <c r="AJ1230" i="36" s="1"/>
  <c r="AJ1231" i="36" s="1"/>
  <c r="AJ1232" i="36" s="1"/>
  <c r="AJ1233" i="36" s="1"/>
  <c r="AJ1234" i="36" s="1"/>
  <c r="AJ1235" i="36" s="1"/>
  <c r="AJ1236" i="36" s="1"/>
  <c r="AJ1237" i="36" s="1"/>
  <c r="AJ1238" i="36" s="1"/>
  <c r="AJ1239" i="36" s="1"/>
  <c r="AJ1240" i="36" s="1"/>
  <c r="AJ1241" i="36" s="1"/>
  <c r="AJ1242" i="36" s="1"/>
  <c r="AJ1243" i="36" s="1"/>
  <c r="AJ1244" i="36" s="1"/>
  <c r="AJ1245" i="36" s="1"/>
  <c r="AJ1246" i="36" s="1"/>
  <c r="AJ1247" i="36" s="1"/>
  <c r="AJ1248" i="36" s="1"/>
  <c r="AJ1249" i="36" s="1"/>
  <c r="AJ1250" i="36" s="1"/>
  <c r="AJ1251" i="36" s="1"/>
  <c r="AJ1252" i="36" s="1"/>
  <c r="AJ1253" i="36" s="1"/>
  <c r="AJ1254" i="36" s="1"/>
  <c r="AJ1255" i="36" s="1"/>
  <c r="AJ1256" i="36" s="1"/>
  <c r="AJ1257" i="36" s="1"/>
  <c r="AJ1258" i="36" s="1"/>
  <c r="AJ1259" i="36" s="1"/>
  <c r="AJ1260" i="36" s="1"/>
  <c r="AJ1261" i="36" s="1"/>
  <c r="AJ1262" i="36" s="1"/>
  <c r="AJ1263" i="36" s="1"/>
  <c r="AJ1264" i="36" s="1"/>
  <c r="AJ1265" i="36" s="1"/>
  <c r="AJ1266" i="36" s="1"/>
  <c r="AJ1267" i="36" s="1"/>
  <c r="AJ1268" i="36" s="1"/>
  <c r="AJ1269" i="36" s="1"/>
  <c r="AJ1270" i="36" s="1"/>
  <c r="AJ1271" i="36" s="1"/>
  <c r="AJ1272" i="36" s="1"/>
  <c r="AJ1273" i="36" s="1"/>
  <c r="AJ1274" i="36" s="1"/>
  <c r="AJ1275" i="36" s="1"/>
  <c r="AJ1276" i="36" s="1"/>
  <c r="AJ1277" i="36" s="1"/>
  <c r="AJ1278" i="36" s="1"/>
  <c r="AJ1279" i="36" s="1"/>
  <c r="AJ1280" i="36" s="1"/>
  <c r="AJ1281" i="36" s="1"/>
  <c r="AJ1282" i="36" s="1"/>
  <c r="AJ1283" i="36" s="1"/>
  <c r="AJ1284" i="36" s="1"/>
  <c r="AJ1285" i="36" s="1"/>
  <c r="AJ1286" i="36" s="1"/>
  <c r="AJ1287" i="36" s="1"/>
  <c r="AJ1288" i="36" s="1"/>
  <c r="AJ1289" i="36" s="1"/>
  <c r="AJ1290" i="36" s="1"/>
  <c r="AJ1291" i="36" s="1"/>
  <c r="AJ1292" i="36" s="1"/>
  <c r="AJ1293" i="36" s="1"/>
  <c r="AJ1294" i="36" s="1"/>
  <c r="AJ1295" i="36" s="1"/>
  <c r="AJ1296" i="36" s="1"/>
  <c r="AJ1297" i="36" s="1"/>
  <c r="AJ1298" i="36" s="1"/>
  <c r="AJ1299" i="36" s="1"/>
  <c r="AJ1300" i="36" s="1"/>
  <c r="AJ1301" i="36" s="1"/>
  <c r="AJ1302" i="36" s="1"/>
  <c r="AJ1303" i="36" s="1"/>
  <c r="AJ1304" i="36" s="1"/>
  <c r="AJ1305" i="36" s="1"/>
  <c r="AJ1306" i="36" s="1"/>
  <c r="AJ1307" i="36" s="1"/>
  <c r="AJ1308" i="36" s="1"/>
  <c r="AJ1309" i="36" s="1"/>
  <c r="AJ1310" i="36" s="1"/>
  <c r="AJ1311" i="36" s="1"/>
  <c r="AJ1312" i="36" s="1"/>
  <c r="AJ1313" i="36" s="1"/>
  <c r="AJ1314" i="36" s="1"/>
  <c r="AJ1315" i="36" s="1"/>
  <c r="AJ1316" i="36" s="1"/>
  <c r="AJ1317" i="36" s="1"/>
  <c r="AJ1318" i="36" s="1"/>
  <c r="AJ1319" i="36" s="1"/>
  <c r="AJ1320" i="36" s="1"/>
  <c r="AJ1321" i="36" s="1"/>
  <c r="AJ1322" i="36" s="1"/>
  <c r="AJ1323" i="36" s="1"/>
  <c r="AJ1324" i="36" s="1"/>
  <c r="AJ1325" i="36" s="1"/>
  <c r="AJ1326" i="36" s="1"/>
  <c r="AJ1327" i="36" s="1"/>
  <c r="AJ1328" i="36" s="1"/>
  <c r="AJ1329" i="36" s="1"/>
  <c r="AJ1330" i="36" s="1"/>
  <c r="AJ1331" i="36" s="1"/>
  <c r="AJ1332" i="36" s="1"/>
  <c r="AJ1333" i="36" s="1"/>
  <c r="AJ1334" i="36" s="1"/>
  <c r="AJ1335" i="36" s="1"/>
  <c r="AJ1336" i="36" s="1"/>
  <c r="AJ1337" i="36" s="1"/>
  <c r="AJ1338" i="36" s="1"/>
  <c r="AJ1339" i="36" s="1"/>
  <c r="AJ1340" i="36" s="1"/>
  <c r="AJ1341" i="36" s="1"/>
  <c r="AJ1342" i="36" s="1"/>
  <c r="AJ1343" i="36" s="1"/>
  <c r="AJ1344" i="36" s="1"/>
  <c r="AJ1345" i="36" s="1"/>
  <c r="AJ1346" i="36" s="1"/>
  <c r="AJ1347" i="36" s="1"/>
  <c r="AJ1348" i="36" s="1"/>
  <c r="AJ1349" i="36" s="1"/>
  <c r="AJ1350" i="36" s="1"/>
  <c r="AJ1351" i="36" s="1"/>
  <c r="AJ1352" i="36" s="1"/>
  <c r="AJ1353" i="36" s="1"/>
  <c r="AJ1354" i="36" s="1"/>
  <c r="AJ1355" i="36" s="1"/>
  <c r="AJ1356" i="36" s="1"/>
  <c r="AJ1357" i="36" s="1"/>
  <c r="AJ1358" i="36" s="1"/>
  <c r="AJ1359" i="36" s="1"/>
  <c r="AJ1360" i="36" s="1"/>
  <c r="AJ1361" i="36" s="1"/>
  <c r="AJ1362" i="36" s="1"/>
  <c r="AJ1363" i="36" s="1"/>
  <c r="AJ1364" i="36" s="1"/>
  <c r="AJ1365" i="36" s="1"/>
  <c r="AJ1366" i="36" s="1"/>
  <c r="AJ1367" i="36" s="1"/>
  <c r="AJ1368" i="36" s="1"/>
  <c r="AJ1369" i="36" s="1"/>
  <c r="AJ1370" i="36" s="1"/>
  <c r="AJ1371" i="36" s="1"/>
  <c r="AJ1372" i="36" s="1"/>
  <c r="AJ1373" i="36" s="1"/>
  <c r="AJ1374" i="36" s="1"/>
  <c r="AJ1375" i="36" s="1"/>
  <c r="AJ1376" i="36" s="1"/>
  <c r="AJ1377" i="36" s="1"/>
  <c r="AJ1378" i="36" s="1"/>
  <c r="AJ1379" i="36" s="1"/>
  <c r="AJ1380" i="36" s="1"/>
  <c r="AJ1381" i="36" s="1"/>
  <c r="AJ1382" i="36" s="1"/>
  <c r="AJ1383" i="36" s="1"/>
  <c r="AJ1384" i="36" s="1"/>
  <c r="AJ1385" i="36" s="1"/>
  <c r="AJ1386" i="36" s="1"/>
  <c r="AJ1387" i="36" s="1"/>
  <c r="AJ1388" i="36" s="1"/>
  <c r="AJ1389" i="36" s="1"/>
  <c r="AJ1390" i="36" s="1"/>
  <c r="AJ1391" i="36" s="1"/>
  <c r="AJ1392" i="36" s="1"/>
  <c r="AJ1393" i="36" s="1"/>
  <c r="AJ1394" i="36" s="1"/>
  <c r="AJ1395" i="36" s="1"/>
  <c r="AJ1396" i="36" s="1"/>
  <c r="AJ1397" i="36" s="1"/>
  <c r="AJ1398" i="36" s="1"/>
  <c r="AJ1399" i="36" s="1"/>
  <c r="AJ1400" i="36" s="1"/>
  <c r="AJ1401" i="36" s="1"/>
  <c r="AJ1402" i="36" s="1"/>
  <c r="AJ1403" i="36" s="1"/>
  <c r="AJ1404" i="36" s="1"/>
  <c r="AJ1405" i="36" s="1"/>
  <c r="AJ1406" i="36" s="1"/>
  <c r="AJ1407" i="36" s="1"/>
  <c r="AJ1408" i="36" s="1"/>
  <c r="AJ1409" i="36" s="1"/>
  <c r="AJ1410" i="36" s="1"/>
  <c r="AJ1411" i="36" s="1"/>
  <c r="AJ1412" i="36" s="1"/>
  <c r="AJ1413" i="36" s="1"/>
  <c r="AJ1414" i="36" s="1"/>
  <c r="AJ1415" i="36" s="1"/>
  <c r="AJ1416" i="36" s="1"/>
  <c r="AJ1417" i="36" s="1"/>
  <c r="AJ1418" i="36" s="1"/>
  <c r="AJ1419" i="36" s="1"/>
  <c r="AJ1420" i="36" s="1"/>
  <c r="AJ1421" i="36" s="1"/>
  <c r="AJ1422" i="36" s="1"/>
  <c r="AJ1423" i="36" s="1"/>
  <c r="AJ1424" i="36" s="1"/>
  <c r="AJ1425" i="36" s="1"/>
  <c r="AJ1426" i="36" s="1"/>
  <c r="AJ1427" i="36" s="1"/>
  <c r="AJ1428" i="36" s="1"/>
  <c r="AJ1429" i="36" s="1"/>
  <c r="AJ1430" i="36" s="1"/>
  <c r="AJ1431" i="36" s="1"/>
  <c r="AJ1432" i="36" s="1"/>
  <c r="AJ1433" i="36" s="1"/>
  <c r="AJ1434" i="36" s="1"/>
  <c r="AJ1435" i="36" s="1"/>
  <c r="AJ1436" i="36" s="1"/>
  <c r="AJ1437" i="36" s="1"/>
  <c r="AJ1438" i="36" s="1"/>
  <c r="AJ1439" i="36" s="1"/>
  <c r="AJ1440" i="36" s="1"/>
  <c r="AJ1441" i="36" s="1"/>
  <c r="AJ1442" i="36" s="1"/>
  <c r="AJ1443" i="36" s="1"/>
  <c r="AJ1444" i="36" s="1"/>
  <c r="AJ1445" i="36" s="1"/>
  <c r="AJ1446" i="36" s="1"/>
  <c r="AJ1447" i="36" s="1"/>
  <c r="AJ1448" i="36" s="1"/>
  <c r="AJ1449" i="36" s="1"/>
  <c r="AJ1450" i="36" s="1"/>
  <c r="AJ1451" i="36" s="1"/>
  <c r="AJ1452" i="36" s="1"/>
  <c r="AJ1453" i="36" s="1"/>
  <c r="AJ1454" i="36" s="1"/>
  <c r="AJ1455" i="36" s="1"/>
  <c r="AJ1456" i="36" s="1"/>
  <c r="AJ1457" i="36" s="1"/>
  <c r="AJ1458" i="36" s="1"/>
  <c r="AJ1459" i="36" s="1"/>
  <c r="AJ1460" i="36" s="1"/>
  <c r="AJ1461" i="36" s="1"/>
  <c r="AJ1462" i="36" s="1"/>
  <c r="AJ1463" i="36" s="1"/>
  <c r="AJ1464" i="36" s="1"/>
  <c r="AJ1465" i="36" s="1"/>
  <c r="AJ1466" i="36" s="1"/>
  <c r="AJ1467" i="36" s="1"/>
  <c r="AJ1468" i="36" s="1"/>
  <c r="AJ1469" i="36" s="1"/>
  <c r="AJ1470" i="36" s="1"/>
  <c r="AJ1471" i="36" s="1"/>
  <c r="AJ1472" i="36" s="1"/>
  <c r="AJ1473" i="36" s="1"/>
  <c r="AJ1474" i="36" s="1"/>
  <c r="AJ1475" i="36" s="1"/>
  <c r="AJ1476" i="36" s="1"/>
  <c r="AJ1477" i="36" s="1"/>
  <c r="AJ1478" i="36" s="1"/>
  <c r="AJ1479" i="36" s="1"/>
  <c r="AJ1480" i="36" s="1"/>
  <c r="AJ1481" i="36" s="1"/>
  <c r="AJ1482" i="36" s="1"/>
  <c r="AJ1483" i="36" s="1"/>
  <c r="AJ1484" i="36" s="1"/>
  <c r="AJ1485" i="36" s="1"/>
  <c r="AJ1486" i="36" s="1"/>
  <c r="AJ1487" i="36" s="1"/>
  <c r="AJ1488" i="36" s="1"/>
  <c r="AJ1489" i="36" s="1"/>
  <c r="AJ1490" i="36" s="1"/>
  <c r="AJ1491" i="36" s="1"/>
  <c r="AJ1492" i="36" s="1"/>
  <c r="AJ1493" i="36" s="1"/>
  <c r="AJ1494" i="36" s="1"/>
  <c r="AJ1495" i="36" s="1"/>
  <c r="AJ1496" i="36" s="1"/>
  <c r="AJ1497" i="36" s="1"/>
  <c r="AJ1498" i="36" s="1"/>
  <c r="AJ1499" i="36" s="1"/>
  <c r="AJ1500" i="36" s="1"/>
  <c r="AJ1501" i="36" s="1"/>
  <c r="AJ1502" i="36" s="1"/>
  <c r="AJ1503" i="36" s="1"/>
  <c r="AJ1504" i="36" s="1"/>
  <c r="AJ1505" i="36" s="1"/>
  <c r="AJ1506" i="36" s="1"/>
  <c r="AJ1507" i="36" s="1"/>
  <c r="AJ1508" i="36" s="1"/>
  <c r="AJ1509" i="36" s="1"/>
  <c r="AJ1510" i="36" s="1"/>
  <c r="AJ1511" i="36" s="1"/>
  <c r="AJ1512" i="36" s="1"/>
  <c r="AJ1513" i="36" s="1"/>
  <c r="AJ1514" i="36" s="1"/>
  <c r="AJ1515" i="36" s="1"/>
  <c r="AJ1516" i="36" s="1"/>
  <c r="AJ1517" i="36" s="1"/>
  <c r="AJ1518" i="36" s="1"/>
  <c r="AJ1519" i="36" s="1"/>
  <c r="AJ1520" i="36" s="1"/>
  <c r="AJ1521" i="36" s="1"/>
  <c r="AJ1522" i="36" s="1"/>
  <c r="AJ1523" i="36" s="1"/>
  <c r="AJ1524" i="36" s="1"/>
  <c r="AJ1525" i="36" s="1"/>
  <c r="AJ1526" i="36" s="1"/>
  <c r="AJ1527" i="36" s="1"/>
  <c r="AJ1528" i="36" s="1"/>
  <c r="AJ1529" i="36" s="1"/>
  <c r="AJ1530" i="36" s="1"/>
  <c r="AJ1531" i="36" s="1"/>
  <c r="AJ1532" i="36" s="1"/>
  <c r="AJ1533" i="36" s="1"/>
  <c r="AJ1534" i="36" s="1"/>
  <c r="AJ1535" i="36" s="1"/>
  <c r="AJ1536" i="36" s="1"/>
  <c r="AJ1537" i="36" s="1"/>
  <c r="AJ1538" i="36" s="1"/>
  <c r="AJ1539" i="36" s="1"/>
  <c r="AJ1540" i="36" s="1"/>
  <c r="AJ1541" i="36" s="1"/>
  <c r="AJ1542" i="36" s="1"/>
  <c r="AJ1543" i="36" s="1"/>
  <c r="AJ1544" i="36" s="1"/>
  <c r="AJ1545" i="36" s="1"/>
  <c r="AJ1546" i="36" s="1"/>
  <c r="AJ1547" i="36" s="1"/>
  <c r="AJ1548" i="36" s="1"/>
  <c r="AJ1549" i="36" s="1"/>
  <c r="AJ1550" i="36" s="1"/>
  <c r="AJ1551" i="36" s="1"/>
  <c r="AJ1552" i="36" s="1"/>
  <c r="AJ1553" i="36" s="1"/>
  <c r="AJ1554" i="36" s="1"/>
  <c r="AJ1555" i="36" s="1"/>
  <c r="AJ1556" i="36" s="1"/>
  <c r="AJ1557" i="36" s="1"/>
  <c r="AJ1558" i="36" s="1"/>
  <c r="AJ1559" i="36" s="1"/>
  <c r="AJ1560" i="36" s="1"/>
  <c r="AJ1561" i="36" s="1"/>
  <c r="AJ1562" i="36" s="1"/>
  <c r="AJ1563" i="36" s="1"/>
  <c r="AJ1564" i="36" s="1"/>
  <c r="AJ1565" i="36" s="1"/>
  <c r="AJ1566" i="36" s="1"/>
  <c r="AJ1567" i="36" s="1"/>
  <c r="AJ1568" i="36" s="1"/>
  <c r="AJ1569" i="36" s="1"/>
  <c r="AJ1570" i="36" s="1"/>
  <c r="AJ1571" i="36" s="1"/>
  <c r="AJ1572" i="36" s="1"/>
  <c r="AJ1573" i="36" s="1"/>
  <c r="AJ1574" i="36" s="1"/>
  <c r="AJ1575" i="36" s="1"/>
  <c r="AJ1576" i="36" s="1"/>
  <c r="AJ1577" i="36" s="1"/>
  <c r="AJ1578" i="36" s="1"/>
  <c r="AJ1579" i="36" s="1"/>
  <c r="AJ1580" i="36" s="1"/>
  <c r="AJ1581" i="36" s="1"/>
  <c r="AJ1582" i="36" s="1"/>
  <c r="AJ1583" i="36" s="1"/>
  <c r="AJ1584" i="36" s="1"/>
  <c r="AJ1585" i="36" s="1"/>
  <c r="AJ1586" i="36" s="1"/>
  <c r="AJ1587" i="36" s="1"/>
  <c r="AJ1588" i="36" s="1"/>
  <c r="AJ1589" i="36" s="1"/>
  <c r="AJ1590" i="36" s="1"/>
  <c r="AJ1591" i="36" s="1"/>
  <c r="AJ1592" i="36" s="1"/>
  <c r="AJ1593" i="36" s="1"/>
  <c r="AJ1594" i="36" s="1"/>
  <c r="AJ1595" i="36" s="1"/>
  <c r="AJ1596" i="36" s="1"/>
  <c r="AJ1597" i="36" s="1"/>
  <c r="AJ1598" i="36" s="1"/>
  <c r="AJ1599" i="36" s="1"/>
  <c r="AJ1600" i="36" s="1"/>
  <c r="AJ1601" i="36" s="1"/>
  <c r="AJ1602" i="36" s="1"/>
  <c r="AJ1603" i="36" s="1"/>
  <c r="AJ1604" i="36" s="1"/>
  <c r="AJ1605" i="36" s="1"/>
  <c r="AJ1606" i="36" s="1"/>
  <c r="AJ1607" i="36" s="1"/>
  <c r="AJ1608" i="36" s="1"/>
  <c r="AJ1609" i="36" s="1"/>
  <c r="AJ1610" i="36" s="1"/>
  <c r="AJ1611" i="36" s="1"/>
  <c r="AJ1612" i="36" s="1"/>
  <c r="AJ1613" i="36" s="1"/>
  <c r="AJ1614" i="36" s="1"/>
  <c r="AJ1615" i="36" s="1"/>
  <c r="AJ1616" i="36" s="1"/>
  <c r="AJ1617" i="36" s="1"/>
  <c r="AJ1618" i="36" s="1"/>
  <c r="AJ1619" i="36" s="1"/>
  <c r="AJ1620" i="36" s="1"/>
  <c r="AJ1621" i="36" s="1"/>
  <c r="AJ1622" i="36" s="1"/>
  <c r="AJ1623" i="36" s="1"/>
  <c r="AJ1624" i="36" s="1"/>
  <c r="AJ1625" i="36" s="1"/>
  <c r="AJ1626" i="36" s="1"/>
  <c r="AJ1627" i="36" s="1"/>
  <c r="AJ1628" i="36" s="1"/>
  <c r="AJ1629" i="36" s="1"/>
  <c r="AJ1630" i="36" s="1"/>
  <c r="AJ1631" i="36" s="1"/>
  <c r="AJ1632" i="36" s="1"/>
  <c r="AJ1633" i="36" s="1"/>
  <c r="AJ1634" i="36" s="1"/>
  <c r="AJ1635" i="36" s="1"/>
  <c r="AJ1636" i="36" s="1"/>
  <c r="AJ1637" i="36" s="1"/>
  <c r="AJ1638" i="36" s="1"/>
  <c r="AJ1639" i="36" s="1"/>
  <c r="AJ1640" i="36" s="1"/>
  <c r="AJ1641" i="36" s="1"/>
  <c r="AJ1642" i="36" s="1"/>
  <c r="AJ1643" i="36" s="1"/>
  <c r="AJ1644" i="36" s="1"/>
  <c r="AJ1645" i="36" s="1"/>
  <c r="AJ1646" i="36" s="1"/>
  <c r="AJ1647" i="36" s="1"/>
  <c r="AJ1648" i="36" s="1"/>
  <c r="AJ1649" i="36" s="1"/>
  <c r="AJ1650" i="36" s="1"/>
  <c r="AJ1651" i="36" s="1"/>
  <c r="AJ1652" i="36" s="1"/>
  <c r="AJ1653" i="36" s="1"/>
  <c r="AJ1654" i="36" s="1"/>
  <c r="AJ1655" i="36" s="1"/>
  <c r="AJ1656" i="36" s="1"/>
  <c r="AJ1657" i="36" s="1"/>
  <c r="AJ1658" i="36" s="1"/>
  <c r="AJ1659" i="36" s="1"/>
  <c r="AJ1660" i="36" s="1"/>
  <c r="AJ1661" i="36" s="1"/>
  <c r="AJ1662" i="36" s="1"/>
  <c r="AJ1663" i="36" s="1"/>
  <c r="AJ1664" i="36" s="1"/>
  <c r="AJ1665" i="36" s="1"/>
  <c r="AJ1666" i="36" s="1"/>
  <c r="AJ1667" i="36" s="1"/>
  <c r="AJ1668" i="36" s="1"/>
  <c r="AJ1669" i="36" s="1"/>
  <c r="AJ1670" i="36" s="1"/>
  <c r="AJ1671" i="36" s="1"/>
  <c r="AJ1672" i="36" s="1"/>
  <c r="AJ1673" i="36" s="1"/>
  <c r="AJ1674" i="36" s="1"/>
  <c r="AJ1675" i="36" s="1"/>
  <c r="AJ1676" i="36" s="1"/>
  <c r="AJ1677" i="36" s="1"/>
  <c r="AJ1678" i="36" s="1"/>
  <c r="AJ1679" i="36" s="1"/>
  <c r="AJ1680" i="36" s="1"/>
  <c r="AJ1681" i="36" s="1"/>
  <c r="AJ1682" i="36" s="1"/>
  <c r="AJ1683" i="36" s="1"/>
  <c r="AJ1684" i="36" s="1"/>
  <c r="AJ1685" i="36" s="1"/>
  <c r="AJ1686" i="36" s="1"/>
  <c r="AJ1687" i="36" s="1"/>
  <c r="AJ1688" i="36" s="1"/>
  <c r="AJ1689" i="36" s="1"/>
  <c r="AJ1690" i="36" s="1"/>
  <c r="AJ1691" i="36" s="1"/>
  <c r="AJ1692" i="36" s="1"/>
  <c r="AJ1693" i="36" s="1"/>
  <c r="AJ1694" i="36" s="1"/>
  <c r="AI13" i="36"/>
  <c r="AI14" i="36" s="1"/>
  <c r="AI15" i="36" s="1"/>
  <c r="AI16" i="36" s="1"/>
  <c r="AI17" i="36" s="1"/>
  <c r="AI18" i="36" s="1"/>
  <c r="AI19" i="36" s="1"/>
  <c r="AI20" i="36" s="1"/>
  <c r="AI21" i="36" s="1"/>
  <c r="AI22" i="36" s="1"/>
  <c r="AI23" i="36" s="1"/>
  <c r="AI24" i="36" s="1"/>
  <c r="AI25" i="36" s="1"/>
  <c r="AI26" i="36" s="1"/>
  <c r="AI27" i="36" s="1"/>
  <c r="AI28" i="36" s="1"/>
  <c r="AI29" i="36" s="1"/>
  <c r="AI30" i="36" s="1"/>
  <c r="AI31" i="36" s="1"/>
  <c r="AI32" i="36" s="1"/>
  <c r="AI33" i="36" s="1"/>
  <c r="AI34" i="36" s="1"/>
  <c r="AI35" i="36" s="1"/>
  <c r="AI36" i="36" s="1"/>
  <c r="AI37" i="36" s="1"/>
  <c r="AI38" i="36" s="1"/>
  <c r="AI39" i="36" s="1"/>
  <c r="AI40" i="36" s="1"/>
  <c r="AI41" i="36" s="1"/>
  <c r="AI42" i="36" s="1"/>
  <c r="AI43" i="36" s="1"/>
  <c r="AI44" i="36" s="1"/>
  <c r="AI45" i="36" s="1"/>
  <c r="AI46" i="36" s="1"/>
  <c r="AI47" i="36" s="1"/>
  <c r="AI48" i="36" s="1"/>
  <c r="AI49" i="36" s="1"/>
  <c r="AI50" i="36" s="1"/>
  <c r="AI51" i="36" s="1"/>
  <c r="AI52" i="36" s="1"/>
  <c r="AI53" i="36" s="1"/>
  <c r="AI54" i="36" s="1"/>
  <c r="AI55" i="36" s="1"/>
  <c r="AI56" i="36" s="1"/>
  <c r="AI57" i="36" s="1"/>
  <c r="AI58" i="36" s="1"/>
  <c r="AI59" i="36" s="1"/>
  <c r="AI60" i="36" s="1"/>
  <c r="AI61" i="36" s="1"/>
  <c r="AI62" i="36" s="1"/>
  <c r="AI63" i="36" s="1"/>
  <c r="AI64" i="36" s="1"/>
  <c r="AI65" i="36" s="1"/>
  <c r="AI66" i="36" s="1"/>
  <c r="AI67" i="36" s="1"/>
  <c r="AI68" i="36" s="1"/>
  <c r="AI69" i="36" s="1"/>
  <c r="AI70" i="36" s="1"/>
  <c r="AI71" i="36" s="1"/>
  <c r="AI72" i="36" s="1"/>
  <c r="AI73" i="36" s="1"/>
  <c r="AI74" i="36" s="1"/>
  <c r="AI75" i="36" s="1"/>
  <c r="AI76" i="36" s="1"/>
  <c r="AI77" i="36" s="1"/>
  <c r="AI78" i="36" s="1"/>
  <c r="AI79" i="36" s="1"/>
  <c r="AI80" i="36" s="1"/>
  <c r="AI81" i="36" s="1"/>
  <c r="AI82" i="36" s="1"/>
  <c r="AI83" i="36" s="1"/>
  <c r="AI84" i="36" s="1"/>
  <c r="AI85" i="36" s="1"/>
  <c r="AI86" i="36" s="1"/>
  <c r="AI87" i="36" s="1"/>
  <c r="AI88" i="36" s="1"/>
  <c r="AI89" i="36" s="1"/>
  <c r="AI90" i="36" s="1"/>
  <c r="AI91" i="36" s="1"/>
  <c r="AI92" i="36" s="1"/>
  <c r="AI93" i="36" s="1"/>
  <c r="AI94" i="36" s="1"/>
  <c r="AI95" i="36" s="1"/>
  <c r="AI96" i="36" s="1"/>
  <c r="AI97" i="36" s="1"/>
  <c r="AI98" i="36" s="1"/>
  <c r="AI99" i="36" s="1"/>
  <c r="AI100" i="36" s="1"/>
  <c r="AI101" i="36" s="1"/>
  <c r="AI102" i="36" s="1"/>
  <c r="AI103" i="36" s="1"/>
  <c r="AI104" i="36" s="1"/>
  <c r="AI105" i="36" s="1"/>
  <c r="AI106" i="36" s="1"/>
  <c r="AI107" i="36" s="1"/>
  <c r="AI108" i="36" s="1"/>
  <c r="AI109" i="36" s="1"/>
  <c r="AI110" i="36" s="1"/>
  <c r="AI111" i="36" s="1"/>
  <c r="AI112" i="36" s="1"/>
  <c r="AI113" i="36" s="1"/>
  <c r="AI114" i="36" s="1"/>
  <c r="AI115" i="36" s="1"/>
  <c r="AI116" i="36" s="1"/>
  <c r="AI117" i="36" s="1"/>
  <c r="AI118" i="36" s="1"/>
  <c r="AI119" i="36" s="1"/>
  <c r="AI120" i="36" s="1"/>
  <c r="AI121" i="36" s="1"/>
  <c r="AI122" i="36" s="1"/>
  <c r="AI123" i="36" s="1"/>
  <c r="AI124" i="36" s="1"/>
  <c r="AI125" i="36" s="1"/>
  <c r="AI126" i="36" s="1"/>
  <c r="AI127" i="36" s="1"/>
  <c r="AI128" i="36" s="1"/>
  <c r="AI129" i="36" s="1"/>
  <c r="AI130" i="36" s="1"/>
  <c r="AI131" i="36" s="1"/>
  <c r="AI132" i="36" s="1"/>
  <c r="AI133" i="36" s="1"/>
  <c r="AI134" i="36" s="1"/>
  <c r="AI135" i="36" s="1"/>
  <c r="AI136" i="36" s="1"/>
  <c r="AI137" i="36" s="1"/>
  <c r="AI138" i="36" s="1"/>
  <c r="AI139" i="36" s="1"/>
  <c r="AI140" i="36" s="1"/>
  <c r="AI141" i="36" s="1"/>
  <c r="AI142" i="36" s="1"/>
  <c r="AI143" i="36" s="1"/>
  <c r="AI144" i="36" s="1"/>
  <c r="AI145" i="36" s="1"/>
  <c r="AI146" i="36" s="1"/>
  <c r="AI147" i="36" s="1"/>
  <c r="AI148" i="36" s="1"/>
  <c r="AI149" i="36" s="1"/>
  <c r="AI150" i="36" s="1"/>
  <c r="AI151" i="36" s="1"/>
  <c r="AI152" i="36" s="1"/>
  <c r="AI153" i="36" s="1"/>
  <c r="AI154" i="36" s="1"/>
  <c r="AI155" i="36" s="1"/>
  <c r="AI156" i="36" s="1"/>
  <c r="AI157" i="36" s="1"/>
  <c r="AI158" i="36" s="1"/>
  <c r="AI159" i="36" s="1"/>
  <c r="AI160" i="36" s="1"/>
  <c r="AI161" i="36" s="1"/>
  <c r="AI162" i="36" s="1"/>
  <c r="AI163" i="36" s="1"/>
  <c r="AI164" i="36" s="1"/>
  <c r="AI165" i="36" s="1"/>
  <c r="AI166" i="36" s="1"/>
  <c r="AI167" i="36" s="1"/>
  <c r="AI168" i="36" s="1"/>
  <c r="AI169" i="36" s="1"/>
  <c r="AI170" i="36" s="1"/>
  <c r="AI171" i="36" s="1"/>
  <c r="AI172" i="36" s="1"/>
  <c r="AI173" i="36" s="1"/>
  <c r="AI174" i="36" s="1"/>
  <c r="AI175" i="36" s="1"/>
  <c r="AI176" i="36" s="1"/>
  <c r="AI177" i="36" s="1"/>
  <c r="AI178" i="36" s="1"/>
  <c r="AI179" i="36" s="1"/>
  <c r="AI180" i="36" s="1"/>
  <c r="AI181" i="36" s="1"/>
  <c r="AI182" i="36" s="1"/>
  <c r="AI183" i="36" s="1"/>
  <c r="AI184" i="36" s="1"/>
  <c r="AI185" i="36" s="1"/>
  <c r="AI186" i="36" s="1"/>
  <c r="AI187" i="36" s="1"/>
  <c r="AI188" i="36" s="1"/>
  <c r="AI189" i="36" s="1"/>
  <c r="AI190" i="36" s="1"/>
  <c r="AI191" i="36" s="1"/>
  <c r="AI192" i="36" s="1"/>
  <c r="AI193" i="36" s="1"/>
  <c r="AI194" i="36" s="1"/>
  <c r="AI195" i="36" s="1"/>
  <c r="AI196" i="36" s="1"/>
  <c r="AI197" i="36" s="1"/>
  <c r="AI198" i="36" s="1"/>
  <c r="AI199" i="36" s="1"/>
  <c r="AI200" i="36" s="1"/>
  <c r="AI201" i="36" s="1"/>
  <c r="AI202" i="36" s="1"/>
  <c r="AI203" i="36" s="1"/>
  <c r="AI204" i="36" s="1"/>
  <c r="AI205" i="36" s="1"/>
  <c r="AI206" i="36" s="1"/>
  <c r="AI207" i="36" s="1"/>
  <c r="AI208" i="36" s="1"/>
  <c r="AI209" i="36" s="1"/>
  <c r="AI210" i="36" s="1"/>
  <c r="AI211" i="36" s="1"/>
  <c r="AI212" i="36" s="1"/>
  <c r="AI213" i="36" s="1"/>
  <c r="AI214" i="36" s="1"/>
  <c r="AI215" i="36" s="1"/>
  <c r="AI216" i="36" s="1"/>
  <c r="AI217" i="36" s="1"/>
  <c r="AI218" i="36" s="1"/>
  <c r="AI219" i="36" s="1"/>
  <c r="AI220" i="36" s="1"/>
  <c r="AI221" i="36" s="1"/>
  <c r="AI222" i="36" s="1"/>
  <c r="AI223" i="36" s="1"/>
  <c r="AI224" i="36" s="1"/>
  <c r="AI225" i="36" s="1"/>
  <c r="AI226" i="36" s="1"/>
  <c r="AI227" i="36" s="1"/>
  <c r="AI228" i="36" s="1"/>
  <c r="AI229" i="36" s="1"/>
  <c r="AI230" i="36" s="1"/>
  <c r="AI231" i="36" s="1"/>
  <c r="AI232" i="36" s="1"/>
  <c r="AI233" i="36" s="1"/>
  <c r="AI234" i="36" s="1"/>
  <c r="AI235" i="36" s="1"/>
  <c r="AI236" i="36" s="1"/>
  <c r="AI237" i="36" s="1"/>
  <c r="AI238" i="36" s="1"/>
  <c r="AI239" i="36" s="1"/>
  <c r="AI240" i="36" s="1"/>
  <c r="AI241" i="36" s="1"/>
  <c r="AI242" i="36" s="1"/>
  <c r="AI243" i="36" s="1"/>
  <c r="AI244" i="36" s="1"/>
  <c r="AI245" i="36" s="1"/>
  <c r="AI246" i="36" s="1"/>
  <c r="AI247" i="36" s="1"/>
  <c r="AI248" i="36" s="1"/>
  <c r="AI249" i="36" s="1"/>
  <c r="AI250" i="36" s="1"/>
  <c r="AI251" i="36" s="1"/>
  <c r="AI252" i="36" s="1"/>
  <c r="AI253" i="36" s="1"/>
  <c r="AI254" i="36" s="1"/>
  <c r="AI255" i="36" s="1"/>
  <c r="AI256" i="36" s="1"/>
  <c r="AI257" i="36" s="1"/>
  <c r="AI258" i="36" s="1"/>
  <c r="AI259" i="36" s="1"/>
  <c r="AI260" i="36" s="1"/>
  <c r="AI261" i="36" s="1"/>
  <c r="AI262" i="36" s="1"/>
  <c r="AI263" i="36" s="1"/>
  <c r="AI264" i="36" s="1"/>
  <c r="AI265" i="36" s="1"/>
  <c r="AI266" i="36" s="1"/>
  <c r="AI267" i="36" s="1"/>
  <c r="AI268" i="36" s="1"/>
  <c r="AI269" i="36" s="1"/>
  <c r="AI270" i="36" s="1"/>
  <c r="AI271" i="36" s="1"/>
  <c r="AI272" i="36" s="1"/>
  <c r="AI273" i="36" s="1"/>
  <c r="AI274" i="36" s="1"/>
  <c r="AI275" i="36" s="1"/>
  <c r="AI276" i="36" s="1"/>
  <c r="AI277" i="36" s="1"/>
  <c r="AI278" i="36" s="1"/>
  <c r="AI279" i="36" s="1"/>
  <c r="AI280" i="36" s="1"/>
  <c r="AI281" i="36" s="1"/>
  <c r="AI282" i="36" s="1"/>
  <c r="AI283" i="36" s="1"/>
  <c r="AI284" i="36" s="1"/>
  <c r="AI285" i="36" s="1"/>
  <c r="AI286" i="36" s="1"/>
  <c r="AI287" i="36" s="1"/>
  <c r="AI288" i="36" s="1"/>
  <c r="AI289" i="36" s="1"/>
  <c r="AI290" i="36" s="1"/>
  <c r="AI291" i="36" s="1"/>
  <c r="AI292" i="36" s="1"/>
  <c r="AI293" i="36" s="1"/>
  <c r="AI294" i="36" s="1"/>
  <c r="AI295" i="36" s="1"/>
  <c r="AI296" i="36" s="1"/>
  <c r="AI297" i="36" s="1"/>
  <c r="AI298" i="36" s="1"/>
  <c r="AI299" i="36" s="1"/>
  <c r="AI300" i="36" s="1"/>
  <c r="AI301" i="36" s="1"/>
  <c r="AI302" i="36" s="1"/>
  <c r="AI303" i="36" s="1"/>
  <c r="AI304" i="36" s="1"/>
  <c r="AI305" i="36" s="1"/>
  <c r="AI306" i="36" s="1"/>
  <c r="AI307" i="36" s="1"/>
  <c r="AI308" i="36" s="1"/>
  <c r="AI309" i="36" s="1"/>
  <c r="AI310" i="36" s="1"/>
  <c r="AI311" i="36" s="1"/>
  <c r="AI312" i="36" s="1"/>
  <c r="AI313" i="36" s="1"/>
  <c r="AI314" i="36" s="1"/>
  <c r="AI315" i="36" s="1"/>
  <c r="AI316" i="36" s="1"/>
  <c r="AI317" i="36" s="1"/>
  <c r="AI318" i="36" s="1"/>
  <c r="AI319" i="36" s="1"/>
  <c r="AI320" i="36" s="1"/>
  <c r="AI321" i="36" s="1"/>
  <c r="AI322" i="36" s="1"/>
  <c r="AI323" i="36" s="1"/>
  <c r="AI324" i="36" s="1"/>
  <c r="AI325" i="36" s="1"/>
  <c r="AI326" i="36" s="1"/>
  <c r="AI327" i="36" s="1"/>
  <c r="AI328" i="36" s="1"/>
  <c r="AI329" i="36" s="1"/>
  <c r="AI330" i="36" s="1"/>
  <c r="AI331" i="36" s="1"/>
  <c r="AI332" i="36" s="1"/>
  <c r="AI333" i="36" s="1"/>
  <c r="AI334" i="36" s="1"/>
  <c r="AI335" i="36" s="1"/>
  <c r="AI336" i="36" s="1"/>
  <c r="AI337" i="36" s="1"/>
  <c r="AI338" i="36" s="1"/>
  <c r="AI339" i="36" s="1"/>
  <c r="AI340" i="36" s="1"/>
  <c r="AI341" i="36" s="1"/>
  <c r="AI342" i="36" s="1"/>
  <c r="AI343" i="36" s="1"/>
  <c r="AI344" i="36" s="1"/>
  <c r="AI345" i="36" s="1"/>
  <c r="AI346" i="36" s="1"/>
  <c r="AI347" i="36" s="1"/>
  <c r="AI348" i="36" s="1"/>
  <c r="AI349" i="36" s="1"/>
  <c r="AI350" i="36" s="1"/>
  <c r="AI351" i="36" s="1"/>
  <c r="AI352" i="36" s="1"/>
  <c r="AI353" i="36" s="1"/>
  <c r="AI354" i="36" s="1"/>
  <c r="AI355" i="36" s="1"/>
  <c r="AI356" i="36" s="1"/>
  <c r="AI357" i="36" s="1"/>
  <c r="AI358" i="36" s="1"/>
  <c r="AI359" i="36" s="1"/>
  <c r="AI360" i="36" s="1"/>
  <c r="AI361" i="36" s="1"/>
  <c r="AI362" i="36" s="1"/>
  <c r="AI363" i="36" s="1"/>
  <c r="AI364" i="36" s="1"/>
  <c r="AI365" i="36" s="1"/>
  <c r="AI366" i="36" s="1"/>
  <c r="AI367" i="36" s="1"/>
  <c r="AI368" i="36" s="1"/>
  <c r="AI369" i="36" s="1"/>
  <c r="AI370" i="36" s="1"/>
  <c r="AI371" i="36" s="1"/>
  <c r="AI372" i="36" s="1"/>
  <c r="AI373" i="36" s="1"/>
  <c r="AI374" i="36" s="1"/>
  <c r="AI375" i="36" s="1"/>
  <c r="AI376" i="36" s="1"/>
  <c r="AI377" i="36" s="1"/>
  <c r="AI378" i="36" s="1"/>
  <c r="AI379" i="36" s="1"/>
  <c r="AI380" i="36" s="1"/>
  <c r="AI381" i="36" s="1"/>
  <c r="AI382" i="36" s="1"/>
  <c r="AI383" i="36" s="1"/>
  <c r="AI384" i="36" s="1"/>
  <c r="AI385" i="36" s="1"/>
  <c r="AI386" i="36" s="1"/>
  <c r="AI387" i="36" s="1"/>
  <c r="AI388" i="36" s="1"/>
  <c r="AI389" i="36" s="1"/>
  <c r="AI390" i="36" s="1"/>
  <c r="AI391" i="36" s="1"/>
  <c r="AI392" i="36" s="1"/>
  <c r="AI393" i="36" s="1"/>
  <c r="AI394" i="36" s="1"/>
  <c r="AI395" i="36" s="1"/>
  <c r="AI396" i="36" s="1"/>
  <c r="AI397" i="36" s="1"/>
  <c r="AI398" i="36" s="1"/>
  <c r="AI399" i="36" s="1"/>
  <c r="AI400" i="36" s="1"/>
  <c r="AI401" i="36" s="1"/>
  <c r="AI402" i="36" s="1"/>
  <c r="AI403" i="36" s="1"/>
  <c r="AI404" i="36" s="1"/>
  <c r="AI405" i="36" s="1"/>
  <c r="AI406" i="36" s="1"/>
  <c r="AI407" i="36" s="1"/>
  <c r="AI408" i="36" s="1"/>
  <c r="AI409" i="36" s="1"/>
  <c r="AI410" i="36" s="1"/>
  <c r="AI411" i="36" s="1"/>
  <c r="AI412" i="36" s="1"/>
  <c r="AI413" i="36" s="1"/>
  <c r="AI414" i="36" s="1"/>
  <c r="AI415" i="36" s="1"/>
  <c r="AI416" i="36" s="1"/>
  <c r="AI417" i="36" s="1"/>
  <c r="AI418" i="36" s="1"/>
  <c r="AI419" i="36" s="1"/>
  <c r="AI420" i="36" s="1"/>
  <c r="AI421" i="36" s="1"/>
  <c r="AI422" i="36" s="1"/>
  <c r="AI423" i="36" s="1"/>
  <c r="AI424" i="36" s="1"/>
  <c r="AI425" i="36" s="1"/>
  <c r="AI426" i="36" s="1"/>
  <c r="AI427" i="36" s="1"/>
  <c r="AI428" i="36" s="1"/>
  <c r="AI429" i="36" s="1"/>
  <c r="AI430" i="36" s="1"/>
  <c r="AI431" i="36" s="1"/>
  <c r="AI432" i="36" s="1"/>
  <c r="AI433" i="36" s="1"/>
  <c r="AI434" i="36" s="1"/>
  <c r="AI435" i="36" s="1"/>
  <c r="AI436" i="36" s="1"/>
  <c r="AI437" i="36" s="1"/>
  <c r="AI438" i="36" s="1"/>
  <c r="AI439" i="36" s="1"/>
  <c r="AI440" i="36" s="1"/>
  <c r="AI441" i="36" s="1"/>
  <c r="AI442" i="36" s="1"/>
  <c r="AI443" i="36" s="1"/>
  <c r="AI444" i="36" s="1"/>
  <c r="AI445" i="36" s="1"/>
  <c r="AI446" i="36" s="1"/>
  <c r="AI447" i="36" s="1"/>
  <c r="AI448" i="36" s="1"/>
  <c r="AI449" i="36" s="1"/>
  <c r="AI450" i="36" s="1"/>
  <c r="AI451" i="36" s="1"/>
  <c r="AI452" i="36" s="1"/>
  <c r="AI453" i="36" s="1"/>
  <c r="AI454" i="36" s="1"/>
  <c r="AI455" i="36" s="1"/>
  <c r="AI456" i="36" s="1"/>
  <c r="AI457" i="36" s="1"/>
  <c r="AI458" i="36" s="1"/>
  <c r="AI459" i="36" s="1"/>
  <c r="AI460" i="36" s="1"/>
  <c r="AI461" i="36" s="1"/>
  <c r="AI462" i="36" s="1"/>
  <c r="AI463" i="36" s="1"/>
  <c r="AI464" i="36" s="1"/>
  <c r="AI465" i="36" s="1"/>
  <c r="AI466" i="36" s="1"/>
  <c r="AI467" i="36" s="1"/>
  <c r="AI468" i="36" s="1"/>
  <c r="AI469" i="36" s="1"/>
  <c r="AI470" i="36" s="1"/>
  <c r="AI471" i="36" s="1"/>
  <c r="AI472" i="36" s="1"/>
  <c r="AI473" i="36" s="1"/>
  <c r="AI474" i="36" s="1"/>
  <c r="AI475" i="36" s="1"/>
  <c r="AI476" i="36" s="1"/>
  <c r="AI477" i="36" s="1"/>
  <c r="AI478" i="36" s="1"/>
  <c r="AI479" i="36" s="1"/>
  <c r="AI480" i="36" s="1"/>
  <c r="AI481" i="36" s="1"/>
  <c r="AI482" i="36" s="1"/>
  <c r="AI483" i="36" s="1"/>
  <c r="AI484" i="36" s="1"/>
  <c r="AI485" i="36" s="1"/>
  <c r="AI486" i="36" s="1"/>
  <c r="AI487" i="36" s="1"/>
  <c r="AI488" i="36" s="1"/>
  <c r="AI489" i="36" s="1"/>
  <c r="AI490" i="36" s="1"/>
  <c r="AI491" i="36" s="1"/>
  <c r="AI492" i="36" s="1"/>
  <c r="AI493" i="36" s="1"/>
  <c r="AI494" i="36" s="1"/>
  <c r="AI495" i="36" s="1"/>
  <c r="AI496" i="36" s="1"/>
  <c r="AI497" i="36" s="1"/>
  <c r="AI498" i="36" s="1"/>
  <c r="AI499" i="36" s="1"/>
  <c r="AI500" i="36" s="1"/>
  <c r="AI501" i="36" s="1"/>
  <c r="AI502" i="36" s="1"/>
  <c r="AI503" i="36" s="1"/>
  <c r="AI504" i="36" s="1"/>
  <c r="AI505" i="36" s="1"/>
  <c r="AI506" i="36" s="1"/>
  <c r="AI507" i="36" s="1"/>
  <c r="AI508" i="36" s="1"/>
  <c r="AI509" i="36" s="1"/>
  <c r="AI510" i="36" s="1"/>
  <c r="AI511" i="36" s="1"/>
  <c r="AI512" i="36" s="1"/>
  <c r="AI513" i="36" s="1"/>
  <c r="AI514" i="36" s="1"/>
  <c r="AI515" i="36" s="1"/>
  <c r="AI516" i="36" s="1"/>
  <c r="AI517" i="36" s="1"/>
  <c r="AI518" i="36" s="1"/>
  <c r="AI519" i="36" s="1"/>
  <c r="AI520" i="36" s="1"/>
  <c r="AI521" i="36" s="1"/>
  <c r="AI522" i="36" s="1"/>
  <c r="AI523" i="36" s="1"/>
  <c r="AI524" i="36" s="1"/>
  <c r="AI525" i="36" s="1"/>
  <c r="AI526" i="36" s="1"/>
  <c r="AI527" i="36" s="1"/>
  <c r="AI528" i="36" s="1"/>
  <c r="AI529" i="36" s="1"/>
  <c r="AI530" i="36" s="1"/>
  <c r="AI531" i="36" s="1"/>
  <c r="AI532" i="36" s="1"/>
  <c r="AI533" i="36" s="1"/>
  <c r="AI534" i="36" s="1"/>
  <c r="AI535" i="36" s="1"/>
  <c r="AI536" i="36" s="1"/>
  <c r="AI537" i="36" s="1"/>
  <c r="AI538" i="36" s="1"/>
  <c r="AI539" i="36" s="1"/>
  <c r="AI540" i="36" s="1"/>
  <c r="AI541" i="36" s="1"/>
  <c r="AI542" i="36" s="1"/>
  <c r="AI543" i="36" s="1"/>
  <c r="AI544" i="36" s="1"/>
  <c r="AI545" i="36" s="1"/>
  <c r="AI546" i="36" s="1"/>
  <c r="AI547" i="36" s="1"/>
  <c r="AI548" i="36" s="1"/>
  <c r="AI549" i="36" s="1"/>
  <c r="AI550" i="36" s="1"/>
  <c r="AI551" i="36" s="1"/>
  <c r="AI552" i="36" s="1"/>
  <c r="AI553" i="36" s="1"/>
  <c r="AI554" i="36" s="1"/>
  <c r="AI555" i="36" s="1"/>
  <c r="AI556" i="36" s="1"/>
  <c r="AI557" i="36" s="1"/>
  <c r="AI558" i="36" s="1"/>
  <c r="AI559" i="36" s="1"/>
  <c r="AI560" i="36" s="1"/>
  <c r="AI561" i="36" s="1"/>
  <c r="AI562" i="36" s="1"/>
  <c r="AI563" i="36" s="1"/>
  <c r="AI564" i="36" s="1"/>
  <c r="AI565" i="36" s="1"/>
  <c r="AI566" i="36" s="1"/>
  <c r="AI567" i="36" s="1"/>
  <c r="AI568" i="36" s="1"/>
  <c r="AI569" i="36" s="1"/>
  <c r="AI570" i="36" s="1"/>
  <c r="AI571" i="36" s="1"/>
  <c r="AI572" i="36" s="1"/>
  <c r="AI573" i="36" s="1"/>
  <c r="AI574" i="36" s="1"/>
  <c r="AI575" i="36" s="1"/>
  <c r="AI576" i="36" s="1"/>
  <c r="AI577" i="36" s="1"/>
  <c r="AI578" i="36" s="1"/>
  <c r="AI579" i="36" s="1"/>
  <c r="AI580" i="36" s="1"/>
  <c r="AI581" i="36" s="1"/>
  <c r="AI582" i="36" s="1"/>
  <c r="AI583" i="36" s="1"/>
  <c r="AI584" i="36" s="1"/>
  <c r="AI585" i="36" s="1"/>
  <c r="AI586" i="36" s="1"/>
  <c r="AI587" i="36" s="1"/>
  <c r="AI588" i="36" s="1"/>
  <c r="AI589" i="36" s="1"/>
  <c r="AI590" i="36" s="1"/>
  <c r="AI591" i="36" s="1"/>
  <c r="AI592" i="36" s="1"/>
  <c r="AI593" i="36" s="1"/>
  <c r="AI594" i="36" s="1"/>
  <c r="AI595" i="36" s="1"/>
  <c r="AI596" i="36" s="1"/>
  <c r="AI597" i="36" s="1"/>
  <c r="AI598" i="36" s="1"/>
  <c r="AI599" i="36" s="1"/>
  <c r="AI600" i="36" s="1"/>
  <c r="AI601" i="36" s="1"/>
  <c r="AI602" i="36" s="1"/>
  <c r="AI603" i="36" s="1"/>
  <c r="AI604" i="36" s="1"/>
  <c r="AI605" i="36" s="1"/>
  <c r="AI606" i="36" s="1"/>
  <c r="AI607" i="36" s="1"/>
  <c r="AI608" i="36" s="1"/>
  <c r="AI609" i="36" s="1"/>
  <c r="AI610" i="36" s="1"/>
  <c r="AI611" i="36" s="1"/>
  <c r="AI612" i="36" s="1"/>
  <c r="AI613" i="36" s="1"/>
  <c r="AI614" i="36" s="1"/>
  <c r="AI615" i="36" s="1"/>
  <c r="AI616" i="36" s="1"/>
  <c r="AI617" i="36" s="1"/>
  <c r="AI618" i="36" s="1"/>
  <c r="AI619" i="36" s="1"/>
  <c r="AI620" i="36" s="1"/>
  <c r="AI621" i="36" s="1"/>
  <c r="AI622" i="36" s="1"/>
  <c r="AI623" i="36" s="1"/>
  <c r="AI624" i="36" s="1"/>
  <c r="AI625" i="36" s="1"/>
  <c r="AI626" i="36" s="1"/>
  <c r="AI627" i="36" s="1"/>
  <c r="AI628" i="36" s="1"/>
  <c r="AI629" i="36" s="1"/>
  <c r="AI630" i="36" s="1"/>
  <c r="AI631" i="36" s="1"/>
  <c r="AI632" i="36" s="1"/>
  <c r="AI633" i="36" s="1"/>
  <c r="AI634" i="36" s="1"/>
  <c r="AI635" i="36" s="1"/>
  <c r="AI636" i="36" s="1"/>
  <c r="AI637" i="36" s="1"/>
  <c r="AI638" i="36" s="1"/>
  <c r="AI639" i="36" s="1"/>
  <c r="AI640" i="36" s="1"/>
  <c r="AI641" i="36" s="1"/>
  <c r="AI642" i="36" s="1"/>
  <c r="AI643" i="36" s="1"/>
  <c r="AI644" i="36" s="1"/>
  <c r="AI645" i="36" s="1"/>
  <c r="AI646" i="36" s="1"/>
  <c r="AI647" i="36" s="1"/>
  <c r="AI648" i="36" s="1"/>
  <c r="AI649" i="36" s="1"/>
  <c r="AI650" i="36" s="1"/>
  <c r="AI651" i="36" s="1"/>
  <c r="AI652" i="36" s="1"/>
  <c r="AI653" i="36" s="1"/>
  <c r="AI654" i="36" s="1"/>
  <c r="AI655" i="36" s="1"/>
  <c r="AI656" i="36" s="1"/>
  <c r="AI657" i="36" s="1"/>
  <c r="AI658" i="36" s="1"/>
  <c r="AI659" i="36" s="1"/>
  <c r="AI660" i="36" s="1"/>
  <c r="AI661" i="36" s="1"/>
  <c r="AI662" i="36" s="1"/>
  <c r="AI663" i="36" s="1"/>
  <c r="AI664" i="36" s="1"/>
  <c r="AI665" i="36" s="1"/>
  <c r="AI666" i="36" s="1"/>
  <c r="AI667" i="36" s="1"/>
  <c r="AI668" i="36" s="1"/>
  <c r="AI669" i="36" s="1"/>
  <c r="AI670" i="36" s="1"/>
  <c r="AI671" i="36" s="1"/>
  <c r="AI672" i="36" s="1"/>
  <c r="AI673" i="36" s="1"/>
  <c r="AI674" i="36" s="1"/>
  <c r="AI675" i="36" s="1"/>
  <c r="AI676" i="36" s="1"/>
  <c r="AI677" i="36" s="1"/>
  <c r="AI678" i="36" s="1"/>
  <c r="AI679" i="36" s="1"/>
  <c r="AI680" i="36" s="1"/>
  <c r="AI681" i="36" s="1"/>
  <c r="AI682" i="36" s="1"/>
  <c r="AI683" i="36" s="1"/>
  <c r="AI684" i="36" s="1"/>
  <c r="AI685" i="36" s="1"/>
  <c r="AI686" i="36" s="1"/>
  <c r="AI687" i="36" s="1"/>
  <c r="AI688" i="36" s="1"/>
  <c r="AI689" i="36" s="1"/>
  <c r="AI690" i="36" s="1"/>
  <c r="AI691" i="36" s="1"/>
  <c r="AI692" i="36" s="1"/>
  <c r="AI693" i="36" s="1"/>
  <c r="AI694" i="36" s="1"/>
  <c r="AI695" i="36" s="1"/>
  <c r="AI696" i="36" s="1"/>
  <c r="AI697" i="36" s="1"/>
  <c r="AI698" i="36" s="1"/>
  <c r="AI699" i="36" s="1"/>
  <c r="AI700" i="36" s="1"/>
  <c r="AI701" i="36" s="1"/>
  <c r="AI702" i="36" s="1"/>
  <c r="AI703" i="36" s="1"/>
  <c r="AI704" i="36" s="1"/>
  <c r="AI705" i="36" s="1"/>
  <c r="AI706" i="36" s="1"/>
  <c r="AI707" i="36" s="1"/>
  <c r="AI708" i="36" s="1"/>
  <c r="AI709" i="36" s="1"/>
  <c r="AI710" i="36" s="1"/>
  <c r="AI711" i="36" s="1"/>
  <c r="AI712" i="36" s="1"/>
  <c r="AI713" i="36" s="1"/>
  <c r="AI714" i="36" s="1"/>
  <c r="AI715" i="36" s="1"/>
  <c r="AI716" i="36" s="1"/>
  <c r="AI717" i="36" s="1"/>
  <c r="AI718" i="36" s="1"/>
  <c r="AI719" i="36" s="1"/>
  <c r="AI720" i="36" s="1"/>
  <c r="AI721" i="36" s="1"/>
  <c r="AI722" i="36" s="1"/>
  <c r="AI723" i="36" s="1"/>
  <c r="AI724" i="36" s="1"/>
  <c r="AI725" i="36" s="1"/>
  <c r="AI726" i="36" s="1"/>
  <c r="AI727" i="36" s="1"/>
  <c r="AI728" i="36" s="1"/>
  <c r="AI729" i="36" s="1"/>
  <c r="AI730" i="36" s="1"/>
  <c r="AI731" i="36" s="1"/>
  <c r="AI732" i="36" s="1"/>
  <c r="AI733" i="36" s="1"/>
  <c r="AI734" i="36" s="1"/>
  <c r="AI735" i="36" s="1"/>
  <c r="AI736" i="36" s="1"/>
  <c r="AI737" i="36" s="1"/>
  <c r="AI738" i="36" s="1"/>
  <c r="AI739" i="36" s="1"/>
  <c r="AI740" i="36" s="1"/>
  <c r="AI741" i="36" s="1"/>
  <c r="AI742" i="36" s="1"/>
  <c r="AI743" i="36" s="1"/>
  <c r="AI744" i="36" s="1"/>
  <c r="AI745" i="36" s="1"/>
  <c r="AI746" i="36" s="1"/>
  <c r="AI747" i="36" s="1"/>
  <c r="AI748" i="36" s="1"/>
  <c r="AI749" i="36" s="1"/>
  <c r="AI750" i="36" s="1"/>
  <c r="AI751" i="36" s="1"/>
  <c r="AI752" i="36" s="1"/>
  <c r="AI753" i="36" s="1"/>
  <c r="AI754" i="36" s="1"/>
  <c r="AI755" i="36" s="1"/>
  <c r="AI756" i="36" s="1"/>
  <c r="AI757" i="36" s="1"/>
  <c r="AI758" i="36" s="1"/>
  <c r="AI759" i="36" s="1"/>
  <c r="AI760" i="36" s="1"/>
  <c r="AI761" i="36" s="1"/>
  <c r="AI762" i="36" s="1"/>
  <c r="AI763" i="36" s="1"/>
  <c r="AI764" i="36" s="1"/>
  <c r="AI765" i="36" s="1"/>
  <c r="AI766" i="36" s="1"/>
  <c r="AI767" i="36" s="1"/>
  <c r="AI768" i="36" s="1"/>
  <c r="AI769" i="36" s="1"/>
  <c r="AI770" i="36" s="1"/>
  <c r="AI771" i="36" s="1"/>
  <c r="AI772" i="36" s="1"/>
  <c r="AI773" i="36" s="1"/>
  <c r="AI774" i="36" s="1"/>
  <c r="AI775" i="36" s="1"/>
  <c r="AI776" i="36" s="1"/>
  <c r="AI777" i="36" s="1"/>
  <c r="AI778" i="36" s="1"/>
  <c r="AI779" i="36" s="1"/>
  <c r="AI780" i="36" s="1"/>
  <c r="AI781" i="36" s="1"/>
  <c r="AI782" i="36" s="1"/>
  <c r="AI783" i="36" s="1"/>
  <c r="AI784" i="36" s="1"/>
  <c r="AI785" i="36" s="1"/>
  <c r="AI786" i="36" s="1"/>
  <c r="AI787" i="36" s="1"/>
  <c r="AI788" i="36" s="1"/>
  <c r="AI789" i="36" s="1"/>
  <c r="AI790" i="36" s="1"/>
  <c r="AI791" i="36" s="1"/>
  <c r="AI792" i="36" s="1"/>
  <c r="AI793" i="36" s="1"/>
  <c r="AI794" i="36" s="1"/>
  <c r="AI795" i="36" s="1"/>
  <c r="AI796" i="36" s="1"/>
  <c r="AI797" i="36" s="1"/>
  <c r="AI798" i="36" s="1"/>
  <c r="AI799" i="36" s="1"/>
  <c r="AI800" i="36" s="1"/>
  <c r="AI801" i="36" s="1"/>
  <c r="AI802" i="36" s="1"/>
  <c r="AI803" i="36" s="1"/>
  <c r="AI804" i="36" s="1"/>
  <c r="AI805" i="36" s="1"/>
  <c r="AI806" i="36" s="1"/>
  <c r="AI807" i="36" s="1"/>
  <c r="AI808" i="36" s="1"/>
  <c r="AI809" i="36" s="1"/>
  <c r="AI810" i="36" s="1"/>
  <c r="AI811" i="36" s="1"/>
  <c r="AI812" i="36" s="1"/>
  <c r="AI813" i="36" s="1"/>
  <c r="AI814" i="36" s="1"/>
  <c r="AI815" i="36" s="1"/>
  <c r="AI816" i="36" s="1"/>
  <c r="AI817" i="36" s="1"/>
  <c r="AI818" i="36" s="1"/>
  <c r="AI819" i="36" s="1"/>
  <c r="AI820" i="36" s="1"/>
  <c r="AI821" i="36" s="1"/>
  <c r="AI822" i="36" s="1"/>
  <c r="AI823" i="36" s="1"/>
  <c r="AI824" i="36" s="1"/>
  <c r="AI825" i="36" s="1"/>
  <c r="AI826" i="36" s="1"/>
  <c r="AI827" i="36" s="1"/>
  <c r="AI828" i="36" s="1"/>
  <c r="AI829" i="36" s="1"/>
  <c r="AI830" i="36" s="1"/>
  <c r="AI831" i="36" s="1"/>
  <c r="AI832" i="36" s="1"/>
  <c r="AI833" i="36" s="1"/>
  <c r="AI834" i="36" s="1"/>
  <c r="AI835" i="36" s="1"/>
  <c r="AI836" i="36" s="1"/>
  <c r="AI837" i="36" s="1"/>
  <c r="AI838" i="36" s="1"/>
  <c r="AI839" i="36" s="1"/>
  <c r="AI840" i="36" s="1"/>
  <c r="AI841" i="36" s="1"/>
  <c r="AI842" i="36" s="1"/>
  <c r="AI843" i="36" s="1"/>
  <c r="AI844" i="36" s="1"/>
  <c r="AI845" i="36" s="1"/>
  <c r="AI846" i="36" s="1"/>
  <c r="AI847" i="36" s="1"/>
  <c r="AI848" i="36" s="1"/>
  <c r="AI849" i="36" s="1"/>
  <c r="AI850" i="36" s="1"/>
  <c r="AI851" i="36" s="1"/>
  <c r="AI852" i="36" s="1"/>
  <c r="AI853" i="36" s="1"/>
  <c r="AI854" i="36" s="1"/>
  <c r="AI855" i="36" s="1"/>
  <c r="AI856" i="36" s="1"/>
  <c r="AI857" i="36" s="1"/>
  <c r="AI858" i="36" s="1"/>
  <c r="AI859" i="36" s="1"/>
  <c r="AI860" i="36" s="1"/>
  <c r="AI861" i="36" s="1"/>
  <c r="AI862" i="36" s="1"/>
  <c r="AI863" i="36" s="1"/>
  <c r="AI864" i="36" s="1"/>
  <c r="AI865" i="36" s="1"/>
  <c r="AI866" i="36" s="1"/>
  <c r="AI867" i="36" s="1"/>
  <c r="AI868" i="36" s="1"/>
  <c r="AI869" i="36" s="1"/>
  <c r="AI870" i="36" s="1"/>
  <c r="AI871" i="36" s="1"/>
  <c r="AI872" i="36" s="1"/>
  <c r="AI873" i="36" s="1"/>
  <c r="AI874" i="36" s="1"/>
  <c r="AI875" i="36" s="1"/>
  <c r="AI876" i="36" s="1"/>
  <c r="AI877" i="36" s="1"/>
  <c r="AI878" i="36" s="1"/>
  <c r="AI879" i="36" s="1"/>
  <c r="AI880" i="36" s="1"/>
  <c r="AI881" i="36" s="1"/>
  <c r="AI882" i="36" s="1"/>
  <c r="AI883" i="36" s="1"/>
  <c r="AI884" i="36" s="1"/>
  <c r="AI885" i="36" s="1"/>
  <c r="AI886" i="36" s="1"/>
  <c r="AI887" i="36" s="1"/>
  <c r="AI888" i="36" s="1"/>
  <c r="AI889" i="36" s="1"/>
  <c r="AI890" i="36" s="1"/>
  <c r="AI891" i="36" s="1"/>
  <c r="AI892" i="36" s="1"/>
  <c r="AI893" i="36" s="1"/>
  <c r="AI894" i="36" s="1"/>
  <c r="AI895" i="36" s="1"/>
  <c r="AI896" i="36" s="1"/>
  <c r="AI897" i="36" s="1"/>
  <c r="AI898" i="36" s="1"/>
  <c r="AI899" i="36" s="1"/>
  <c r="AI900" i="36" s="1"/>
  <c r="AI901" i="36" s="1"/>
  <c r="AI902" i="36" s="1"/>
  <c r="AI903" i="36" s="1"/>
  <c r="AI904" i="36" s="1"/>
  <c r="AI905" i="36" s="1"/>
  <c r="AI906" i="36" s="1"/>
  <c r="AI907" i="36" s="1"/>
  <c r="AI908" i="36" s="1"/>
  <c r="AI909" i="36" s="1"/>
  <c r="AI910" i="36" s="1"/>
  <c r="AI911" i="36" s="1"/>
  <c r="AI912" i="36" s="1"/>
  <c r="AI913" i="36" s="1"/>
  <c r="AI914" i="36" s="1"/>
  <c r="AI915" i="36" s="1"/>
  <c r="AI916" i="36" s="1"/>
  <c r="AI917" i="36" s="1"/>
  <c r="AI918" i="36" s="1"/>
  <c r="AI919" i="36" s="1"/>
  <c r="AI920" i="36" s="1"/>
  <c r="AI921" i="36" s="1"/>
  <c r="AI922" i="36" s="1"/>
  <c r="AI923" i="36" s="1"/>
  <c r="AI924" i="36" s="1"/>
  <c r="AI925" i="36" s="1"/>
  <c r="AI926" i="36" s="1"/>
  <c r="AI927" i="36" s="1"/>
  <c r="AI928" i="36" s="1"/>
  <c r="AI929" i="36" s="1"/>
  <c r="AI930" i="36" s="1"/>
  <c r="AI931" i="36" s="1"/>
  <c r="AI932" i="36" s="1"/>
  <c r="AI933" i="36" s="1"/>
  <c r="AI934" i="36" s="1"/>
  <c r="AI935" i="36" s="1"/>
  <c r="AI936" i="36" s="1"/>
  <c r="AI937" i="36" s="1"/>
  <c r="AI938" i="36" s="1"/>
  <c r="AI939" i="36" s="1"/>
  <c r="AI940" i="36" s="1"/>
  <c r="AI941" i="36" s="1"/>
  <c r="AI942" i="36" s="1"/>
  <c r="AI943" i="36" s="1"/>
  <c r="AI944" i="36" s="1"/>
  <c r="AI945" i="36" s="1"/>
  <c r="AI946" i="36" s="1"/>
  <c r="AI947" i="36" s="1"/>
  <c r="AI948" i="36" s="1"/>
  <c r="AI949" i="36" s="1"/>
  <c r="AI950" i="36" s="1"/>
  <c r="AI951" i="36" s="1"/>
  <c r="AI952" i="36" s="1"/>
  <c r="AI953" i="36" s="1"/>
  <c r="AI954" i="36" s="1"/>
  <c r="AI955" i="36" s="1"/>
  <c r="AI956" i="36" s="1"/>
  <c r="AI957" i="36" s="1"/>
  <c r="AI958" i="36" s="1"/>
  <c r="AI959" i="36" s="1"/>
  <c r="AI960" i="36" s="1"/>
  <c r="AI961" i="36" s="1"/>
  <c r="AI962" i="36" s="1"/>
  <c r="AI963" i="36" s="1"/>
  <c r="AI964" i="36" s="1"/>
  <c r="AI965" i="36" s="1"/>
  <c r="AI966" i="36" s="1"/>
  <c r="AI967" i="36" s="1"/>
  <c r="AI968" i="36" s="1"/>
  <c r="AI969" i="36" s="1"/>
  <c r="AI970" i="36" s="1"/>
  <c r="AI971" i="36" s="1"/>
  <c r="AI972" i="36" s="1"/>
  <c r="AI973" i="36" s="1"/>
  <c r="AI974" i="36" s="1"/>
  <c r="AI975" i="36" s="1"/>
  <c r="AI976" i="36" s="1"/>
  <c r="AI977" i="36" s="1"/>
  <c r="AI978" i="36" s="1"/>
  <c r="AI979" i="36" s="1"/>
  <c r="AI980" i="36" s="1"/>
  <c r="AI981" i="36" s="1"/>
  <c r="AI982" i="36" s="1"/>
  <c r="AI983" i="36" s="1"/>
  <c r="AI984" i="36" s="1"/>
  <c r="AI985" i="36" s="1"/>
  <c r="AI986" i="36" s="1"/>
  <c r="AI987" i="36" s="1"/>
  <c r="AI988" i="36" s="1"/>
  <c r="AI989" i="36" s="1"/>
  <c r="AI990" i="36" s="1"/>
  <c r="AI991" i="36" s="1"/>
  <c r="AI992" i="36" s="1"/>
  <c r="AI993" i="36" s="1"/>
  <c r="AI994" i="36" s="1"/>
  <c r="AI995" i="36" s="1"/>
  <c r="AI996" i="36" s="1"/>
  <c r="AI997" i="36" s="1"/>
  <c r="AI998" i="36" s="1"/>
  <c r="AI999" i="36" s="1"/>
  <c r="AI1000" i="36" s="1"/>
  <c r="AI1001" i="36" s="1"/>
  <c r="AI1002" i="36" s="1"/>
  <c r="AI1003" i="36" s="1"/>
  <c r="AI1004" i="36" s="1"/>
  <c r="AI1005" i="36" s="1"/>
  <c r="AI1006" i="36" s="1"/>
  <c r="AI1007" i="36" s="1"/>
  <c r="AI1008" i="36" s="1"/>
  <c r="AI1009" i="36" s="1"/>
  <c r="AI1010" i="36" s="1"/>
  <c r="AI1011" i="36" s="1"/>
  <c r="AI1012" i="36" s="1"/>
  <c r="AI1013" i="36" s="1"/>
  <c r="AI1014" i="36" s="1"/>
  <c r="AI1015" i="36" s="1"/>
  <c r="AI1016" i="36" s="1"/>
  <c r="AI1017" i="36" s="1"/>
  <c r="AI1018" i="36" s="1"/>
  <c r="AI1019" i="36" s="1"/>
  <c r="AI1020" i="36" s="1"/>
  <c r="AI1021" i="36" s="1"/>
  <c r="AI1022" i="36" s="1"/>
  <c r="AI1023" i="36" s="1"/>
  <c r="AI1024" i="36" s="1"/>
  <c r="AI1025" i="36" s="1"/>
  <c r="AI1026" i="36" s="1"/>
  <c r="AI1027" i="36" s="1"/>
  <c r="AI1028" i="36" s="1"/>
  <c r="AI1029" i="36" s="1"/>
  <c r="AI1030" i="36" s="1"/>
  <c r="AI1031" i="36" s="1"/>
  <c r="AI1032" i="36" s="1"/>
  <c r="AI1033" i="36" s="1"/>
  <c r="AI1034" i="36" s="1"/>
  <c r="AI1035" i="36" s="1"/>
  <c r="AI1036" i="36" s="1"/>
  <c r="AI1037" i="36" s="1"/>
  <c r="AI1038" i="36" s="1"/>
  <c r="AI1039" i="36" s="1"/>
  <c r="AI1040" i="36" s="1"/>
  <c r="AI1041" i="36" s="1"/>
  <c r="AI1042" i="36" s="1"/>
  <c r="AI1043" i="36" s="1"/>
  <c r="AI1044" i="36" s="1"/>
  <c r="AI1045" i="36" s="1"/>
  <c r="AI1046" i="36" s="1"/>
  <c r="AI1047" i="36" s="1"/>
  <c r="AI1048" i="36" s="1"/>
  <c r="AI1049" i="36" s="1"/>
  <c r="AI1050" i="36" s="1"/>
  <c r="AI1051" i="36" s="1"/>
  <c r="AI1052" i="36" s="1"/>
  <c r="AI1053" i="36" s="1"/>
  <c r="AI1054" i="36" s="1"/>
  <c r="AI1055" i="36" s="1"/>
  <c r="AI1056" i="36" s="1"/>
  <c r="AI1057" i="36" s="1"/>
  <c r="AI1058" i="36" s="1"/>
  <c r="AI1059" i="36" s="1"/>
  <c r="AI1060" i="36" s="1"/>
  <c r="AI1061" i="36" s="1"/>
  <c r="AI1062" i="36" s="1"/>
  <c r="AI1063" i="36" s="1"/>
  <c r="AI1064" i="36" s="1"/>
  <c r="AI1065" i="36" s="1"/>
  <c r="AI1066" i="36" s="1"/>
  <c r="AI1067" i="36" s="1"/>
  <c r="AI1068" i="36" s="1"/>
  <c r="AI1069" i="36" s="1"/>
  <c r="AI1070" i="36" s="1"/>
  <c r="AI1071" i="36" s="1"/>
  <c r="AI1072" i="36" s="1"/>
  <c r="AI1073" i="36" s="1"/>
  <c r="AI1074" i="36" s="1"/>
  <c r="AI1075" i="36" s="1"/>
  <c r="AI1076" i="36" s="1"/>
  <c r="AI1077" i="36" s="1"/>
  <c r="AI1078" i="36" s="1"/>
  <c r="AI1079" i="36" s="1"/>
  <c r="AI1080" i="36" s="1"/>
  <c r="AI1081" i="36" s="1"/>
  <c r="AI1082" i="36" s="1"/>
  <c r="AI1083" i="36" s="1"/>
  <c r="AI1084" i="36" s="1"/>
  <c r="AI1085" i="36" s="1"/>
  <c r="AI1086" i="36" s="1"/>
  <c r="AI1087" i="36" s="1"/>
  <c r="AI1088" i="36" s="1"/>
  <c r="AI1089" i="36" s="1"/>
  <c r="AI1090" i="36" s="1"/>
  <c r="AI1091" i="36" s="1"/>
  <c r="AI1092" i="36" s="1"/>
  <c r="AI1093" i="36" s="1"/>
  <c r="AI1094" i="36" s="1"/>
  <c r="AI1095" i="36" s="1"/>
  <c r="AI1096" i="36" s="1"/>
  <c r="AI1097" i="36" s="1"/>
  <c r="AI1098" i="36" s="1"/>
  <c r="AI1099" i="36" s="1"/>
  <c r="AI1100" i="36" s="1"/>
  <c r="AI1101" i="36" s="1"/>
  <c r="AI1102" i="36" s="1"/>
  <c r="AI1103" i="36" s="1"/>
  <c r="AI1104" i="36" s="1"/>
  <c r="AI1105" i="36" s="1"/>
  <c r="AI1106" i="36" s="1"/>
  <c r="AI1107" i="36" s="1"/>
  <c r="AI1108" i="36" s="1"/>
  <c r="AI1109" i="36" s="1"/>
  <c r="AI1110" i="36" s="1"/>
  <c r="AI1111" i="36" s="1"/>
  <c r="AI1112" i="36" s="1"/>
  <c r="AI1113" i="36" s="1"/>
  <c r="AI1114" i="36" s="1"/>
  <c r="AI1115" i="36" s="1"/>
  <c r="AI1116" i="36" s="1"/>
  <c r="AI1117" i="36" s="1"/>
  <c r="AI1118" i="36" s="1"/>
  <c r="AI1119" i="36" s="1"/>
  <c r="AI1120" i="36" s="1"/>
  <c r="AI1121" i="36" s="1"/>
  <c r="AI1122" i="36" s="1"/>
  <c r="AI1123" i="36" s="1"/>
  <c r="AI1124" i="36" s="1"/>
  <c r="AI1125" i="36" s="1"/>
  <c r="AI1126" i="36" s="1"/>
  <c r="AI1127" i="36" s="1"/>
  <c r="AI1128" i="36" s="1"/>
  <c r="AI1129" i="36" s="1"/>
  <c r="AI1130" i="36" s="1"/>
  <c r="AI1131" i="36" s="1"/>
  <c r="AI1132" i="36" s="1"/>
  <c r="AI1133" i="36" s="1"/>
  <c r="AI1134" i="36" s="1"/>
  <c r="AI1135" i="36" s="1"/>
  <c r="AI1136" i="36" s="1"/>
  <c r="AI1137" i="36" s="1"/>
  <c r="AI1138" i="36" s="1"/>
  <c r="AI1139" i="36" s="1"/>
  <c r="AI1140" i="36" s="1"/>
  <c r="AI1141" i="36" s="1"/>
  <c r="AI1142" i="36" s="1"/>
  <c r="AI1143" i="36" s="1"/>
  <c r="AI1144" i="36" s="1"/>
  <c r="AI1145" i="36" s="1"/>
  <c r="AI1146" i="36" s="1"/>
  <c r="AI1147" i="36" s="1"/>
  <c r="AI1148" i="36" s="1"/>
  <c r="AI1149" i="36" s="1"/>
  <c r="AI1150" i="36" s="1"/>
  <c r="AI1151" i="36" s="1"/>
  <c r="AI1152" i="36" s="1"/>
  <c r="AI1153" i="36" s="1"/>
  <c r="AI1154" i="36" s="1"/>
  <c r="AI1155" i="36" s="1"/>
  <c r="AI1156" i="36" s="1"/>
  <c r="AI1157" i="36" s="1"/>
  <c r="AI1158" i="36" s="1"/>
  <c r="AI1159" i="36" s="1"/>
  <c r="AI1160" i="36" s="1"/>
  <c r="AI1161" i="36" s="1"/>
  <c r="AI1162" i="36" s="1"/>
  <c r="AI1163" i="36" s="1"/>
  <c r="AI1164" i="36" s="1"/>
  <c r="AI1165" i="36" s="1"/>
  <c r="AI1166" i="36" s="1"/>
  <c r="AI1167" i="36" s="1"/>
  <c r="AI1168" i="36" s="1"/>
  <c r="AI1169" i="36" s="1"/>
  <c r="AI1170" i="36" s="1"/>
  <c r="AI1171" i="36" s="1"/>
  <c r="AI1172" i="36" s="1"/>
  <c r="AI1173" i="36" s="1"/>
  <c r="AI1174" i="36" s="1"/>
  <c r="AI1175" i="36" s="1"/>
  <c r="AI1176" i="36" s="1"/>
  <c r="AI1177" i="36" s="1"/>
  <c r="AI1178" i="36" s="1"/>
  <c r="AI1179" i="36" s="1"/>
  <c r="AI1180" i="36" s="1"/>
  <c r="AI1181" i="36" s="1"/>
  <c r="AI1182" i="36" s="1"/>
  <c r="AI1183" i="36" s="1"/>
  <c r="AI1184" i="36" s="1"/>
  <c r="AI1185" i="36" s="1"/>
  <c r="AI1186" i="36" s="1"/>
  <c r="AI1187" i="36" s="1"/>
  <c r="AI1188" i="36" s="1"/>
  <c r="AI1189" i="36" s="1"/>
  <c r="AI1190" i="36" s="1"/>
  <c r="AI1191" i="36" s="1"/>
  <c r="AI1192" i="36" s="1"/>
  <c r="AI1193" i="36" s="1"/>
  <c r="AI1194" i="36" s="1"/>
  <c r="AI1195" i="36" s="1"/>
  <c r="AI1196" i="36" s="1"/>
  <c r="AI1197" i="36" s="1"/>
  <c r="AI1198" i="36" s="1"/>
  <c r="AI1199" i="36" s="1"/>
  <c r="AI1200" i="36" s="1"/>
  <c r="AI1201" i="36" s="1"/>
  <c r="AI1202" i="36" s="1"/>
  <c r="AI1203" i="36" s="1"/>
  <c r="AI1204" i="36" s="1"/>
  <c r="AI1205" i="36" s="1"/>
  <c r="AI1206" i="36" s="1"/>
  <c r="AI1207" i="36" s="1"/>
  <c r="AI1208" i="36" s="1"/>
  <c r="AI1209" i="36" s="1"/>
  <c r="AI1210" i="36" s="1"/>
  <c r="AI1211" i="36" s="1"/>
  <c r="AI1212" i="36" s="1"/>
  <c r="AI1213" i="36" s="1"/>
  <c r="AI1214" i="36" s="1"/>
  <c r="AI1215" i="36" s="1"/>
  <c r="AI1216" i="36" s="1"/>
  <c r="AI1217" i="36" s="1"/>
  <c r="AI1218" i="36" s="1"/>
  <c r="AI1219" i="36" s="1"/>
  <c r="AI1220" i="36" s="1"/>
  <c r="AI1221" i="36" s="1"/>
  <c r="AI1222" i="36" s="1"/>
  <c r="AI1223" i="36" s="1"/>
  <c r="AI1224" i="36" s="1"/>
  <c r="AI1225" i="36" s="1"/>
  <c r="AI1226" i="36" s="1"/>
  <c r="AI1227" i="36" s="1"/>
  <c r="AI1228" i="36" s="1"/>
  <c r="AI1229" i="36" s="1"/>
  <c r="AI1230" i="36" s="1"/>
  <c r="AI1231" i="36" s="1"/>
  <c r="AI1232" i="36" s="1"/>
  <c r="AI1233" i="36" s="1"/>
  <c r="AI1234" i="36" s="1"/>
  <c r="AI1235" i="36" s="1"/>
  <c r="AI1236" i="36" s="1"/>
  <c r="AI1237" i="36" s="1"/>
  <c r="AI1238" i="36" s="1"/>
  <c r="AI1239" i="36" s="1"/>
  <c r="AI1240" i="36" s="1"/>
  <c r="AI1241" i="36" s="1"/>
  <c r="AI1242" i="36" s="1"/>
  <c r="AI1243" i="36" s="1"/>
  <c r="AI1244" i="36" s="1"/>
  <c r="AI1245" i="36" s="1"/>
  <c r="AI1246" i="36" s="1"/>
  <c r="AI1247" i="36" s="1"/>
  <c r="AI1248" i="36" s="1"/>
  <c r="AI1249" i="36" s="1"/>
  <c r="AI1250" i="36" s="1"/>
  <c r="AI1251" i="36" s="1"/>
  <c r="AI1252" i="36" s="1"/>
  <c r="AI1253" i="36" s="1"/>
  <c r="AI1254" i="36" s="1"/>
  <c r="AI1255" i="36" s="1"/>
  <c r="AI1256" i="36" s="1"/>
  <c r="AI1257" i="36" s="1"/>
  <c r="AI1258" i="36" s="1"/>
  <c r="AI1259" i="36" s="1"/>
  <c r="AI1260" i="36" s="1"/>
  <c r="AI1261" i="36" s="1"/>
  <c r="AI1262" i="36" s="1"/>
  <c r="AI1263" i="36" s="1"/>
  <c r="AI1264" i="36" s="1"/>
  <c r="AI1265" i="36" s="1"/>
  <c r="AI1266" i="36" s="1"/>
  <c r="AI1267" i="36" s="1"/>
  <c r="AI1268" i="36" s="1"/>
  <c r="AI1269" i="36" s="1"/>
  <c r="AI1270" i="36" s="1"/>
  <c r="AI1271" i="36" s="1"/>
  <c r="AI1272" i="36" s="1"/>
  <c r="AI1273" i="36" s="1"/>
  <c r="AI1274" i="36" s="1"/>
  <c r="AI1275" i="36" s="1"/>
  <c r="AI1276" i="36" s="1"/>
  <c r="AI1277" i="36" s="1"/>
  <c r="AI1278" i="36" s="1"/>
  <c r="AI1279" i="36" s="1"/>
  <c r="AI1280" i="36" s="1"/>
  <c r="AI1281" i="36" s="1"/>
  <c r="AI1282" i="36" s="1"/>
  <c r="AI1283" i="36" s="1"/>
  <c r="AI1284" i="36" s="1"/>
  <c r="AI1285" i="36" s="1"/>
  <c r="AI1286" i="36" s="1"/>
  <c r="AI1287" i="36" s="1"/>
  <c r="AI1288" i="36" s="1"/>
  <c r="AI1289" i="36" s="1"/>
  <c r="AI1290" i="36" s="1"/>
  <c r="AI1291" i="36" s="1"/>
  <c r="AI1292" i="36" s="1"/>
  <c r="AI1293" i="36" s="1"/>
  <c r="AI1294" i="36" s="1"/>
  <c r="AI1295" i="36" s="1"/>
  <c r="AI1296" i="36" s="1"/>
  <c r="AI1297" i="36" s="1"/>
  <c r="AI1298" i="36" s="1"/>
  <c r="AI1299" i="36" s="1"/>
  <c r="AI1300" i="36" s="1"/>
  <c r="AI1301" i="36" s="1"/>
  <c r="AI1302" i="36" s="1"/>
  <c r="AI1303" i="36" s="1"/>
  <c r="AI1304" i="36" s="1"/>
  <c r="AI1305" i="36" s="1"/>
  <c r="AI1306" i="36" s="1"/>
  <c r="AI1307" i="36" s="1"/>
  <c r="AI1308" i="36" s="1"/>
  <c r="AI1309" i="36" s="1"/>
  <c r="AI1310" i="36" s="1"/>
  <c r="AI1311" i="36" s="1"/>
  <c r="AI1312" i="36" s="1"/>
  <c r="AI1313" i="36" s="1"/>
  <c r="AI1314" i="36" s="1"/>
  <c r="AI1315" i="36" s="1"/>
  <c r="AI1316" i="36" s="1"/>
  <c r="AI1317" i="36" s="1"/>
  <c r="AI1318" i="36" s="1"/>
  <c r="AI1319" i="36" s="1"/>
  <c r="AI1320" i="36" s="1"/>
  <c r="AI1321" i="36" s="1"/>
  <c r="AI1322" i="36" s="1"/>
  <c r="AI1323" i="36" s="1"/>
  <c r="AI1324" i="36" s="1"/>
  <c r="AI1325" i="36" s="1"/>
  <c r="AI1326" i="36" s="1"/>
  <c r="AI1327" i="36" s="1"/>
  <c r="AI1328" i="36" s="1"/>
  <c r="AI1329" i="36" s="1"/>
  <c r="AI1330" i="36" s="1"/>
  <c r="AI1331" i="36" s="1"/>
  <c r="AI1332" i="36" s="1"/>
  <c r="AI1333" i="36" s="1"/>
  <c r="AI1334" i="36" s="1"/>
  <c r="AI1335" i="36" s="1"/>
  <c r="AI1336" i="36" s="1"/>
  <c r="AI1337" i="36" s="1"/>
  <c r="AI1338" i="36" s="1"/>
  <c r="AI1339" i="36" s="1"/>
  <c r="AI1340" i="36" s="1"/>
  <c r="AI1341" i="36" s="1"/>
  <c r="AI1342" i="36" s="1"/>
  <c r="AI1343" i="36" s="1"/>
  <c r="AI1344" i="36" s="1"/>
  <c r="AI1345" i="36" s="1"/>
  <c r="AI1346" i="36" s="1"/>
  <c r="AI1347" i="36" s="1"/>
  <c r="AI1348" i="36" s="1"/>
  <c r="AI1349" i="36" s="1"/>
  <c r="AI1350" i="36" s="1"/>
  <c r="AI1351" i="36" s="1"/>
  <c r="AI1352" i="36" s="1"/>
  <c r="AI1353" i="36" s="1"/>
  <c r="AI1354" i="36" s="1"/>
  <c r="AI1355" i="36" s="1"/>
  <c r="AI1356" i="36" s="1"/>
  <c r="AI1357" i="36" s="1"/>
  <c r="AI1358" i="36" s="1"/>
  <c r="AI1359" i="36" s="1"/>
  <c r="AI1360" i="36" s="1"/>
  <c r="AI1361" i="36" s="1"/>
  <c r="AI1362" i="36" s="1"/>
  <c r="AI1363" i="36" s="1"/>
  <c r="AI1364" i="36" s="1"/>
  <c r="AI1365" i="36" s="1"/>
  <c r="AI1366" i="36" s="1"/>
  <c r="AI1367" i="36" s="1"/>
  <c r="AI1368" i="36" s="1"/>
  <c r="AI1369" i="36" s="1"/>
  <c r="AI1370" i="36" s="1"/>
  <c r="AI1371" i="36" s="1"/>
  <c r="AI1372" i="36" s="1"/>
  <c r="AI1373" i="36" s="1"/>
  <c r="AI1374" i="36" s="1"/>
  <c r="AI1375" i="36" s="1"/>
  <c r="AI1376" i="36" s="1"/>
  <c r="AI1377" i="36" s="1"/>
  <c r="AI1378" i="36" s="1"/>
  <c r="AI1379" i="36" s="1"/>
  <c r="AI1380" i="36" s="1"/>
  <c r="AI1381" i="36" s="1"/>
  <c r="AI1382" i="36" s="1"/>
  <c r="AI1383" i="36" s="1"/>
  <c r="AI1384" i="36" s="1"/>
  <c r="AI1385" i="36" s="1"/>
  <c r="AI1386" i="36" s="1"/>
  <c r="AI1387" i="36" s="1"/>
  <c r="AI1388" i="36" s="1"/>
  <c r="AI1389" i="36" s="1"/>
  <c r="AI1390" i="36" s="1"/>
  <c r="AI1391" i="36" s="1"/>
  <c r="AI1392" i="36" s="1"/>
  <c r="AI1393" i="36" s="1"/>
  <c r="AI1394" i="36" s="1"/>
  <c r="AI1395" i="36" s="1"/>
  <c r="AI1396" i="36" s="1"/>
  <c r="AI1397" i="36" s="1"/>
  <c r="AI1398" i="36" s="1"/>
  <c r="AI1399" i="36" s="1"/>
  <c r="AI1400" i="36" s="1"/>
  <c r="AI1401" i="36" s="1"/>
  <c r="AI1402" i="36" s="1"/>
  <c r="AI1403" i="36" s="1"/>
  <c r="AI1404" i="36" s="1"/>
  <c r="AI1405" i="36" s="1"/>
  <c r="AI1406" i="36" s="1"/>
  <c r="AI1407" i="36" s="1"/>
  <c r="AI1408" i="36" s="1"/>
  <c r="AI1409" i="36" s="1"/>
  <c r="AI1410" i="36" s="1"/>
  <c r="AI1411" i="36" s="1"/>
  <c r="AI1412" i="36" s="1"/>
  <c r="AI1413" i="36" s="1"/>
  <c r="AI1414" i="36" s="1"/>
  <c r="AI1415" i="36" s="1"/>
  <c r="AI1416" i="36" s="1"/>
  <c r="AI1417" i="36" s="1"/>
  <c r="AI1418" i="36" s="1"/>
  <c r="AI1419" i="36" s="1"/>
  <c r="AI1420" i="36" s="1"/>
  <c r="AI1421" i="36" s="1"/>
  <c r="AI1422" i="36" s="1"/>
  <c r="AI1423" i="36" s="1"/>
  <c r="AI1424" i="36" s="1"/>
  <c r="AI1425" i="36" s="1"/>
  <c r="AI1426" i="36" s="1"/>
  <c r="AI1427" i="36" s="1"/>
  <c r="AI1428" i="36" s="1"/>
  <c r="AI1429" i="36" s="1"/>
  <c r="AI1430" i="36" s="1"/>
  <c r="AI1431" i="36" s="1"/>
  <c r="AI1432" i="36" s="1"/>
  <c r="AI1433" i="36" s="1"/>
  <c r="AI1434" i="36" s="1"/>
  <c r="AI1435" i="36" s="1"/>
  <c r="AI1436" i="36" s="1"/>
  <c r="AI1437" i="36" s="1"/>
  <c r="AI1438" i="36" s="1"/>
  <c r="AI1439" i="36" s="1"/>
  <c r="AI1440" i="36" s="1"/>
  <c r="AI1441" i="36" s="1"/>
  <c r="AI1442" i="36" s="1"/>
  <c r="AI1443" i="36" s="1"/>
  <c r="AI1444" i="36" s="1"/>
  <c r="AI1445" i="36" s="1"/>
  <c r="AI1446" i="36" s="1"/>
  <c r="AI1447" i="36" s="1"/>
  <c r="AI1448" i="36" s="1"/>
  <c r="AI1449" i="36" s="1"/>
  <c r="AI1450" i="36" s="1"/>
  <c r="AI1451" i="36" s="1"/>
  <c r="AI1452" i="36" s="1"/>
  <c r="AI1453" i="36" s="1"/>
  <c r="AI1454" i="36" s="1"/>
  <c r="AI1455" i="36" s="1"/>
  <c r="AI1456" i="36" s="1"/>
  <c r="AI1457" i="36" s="1"/>
  <c r="AI1458" i="36" s="1"/>
  <c r="AI1459" i="36" s="1"/>
  <c r="AI1460" i="36" s="1"/>
  <c r="AI1461" i="36" s="1"/>
  <c r="AI1462" i="36" s="1"/>
  <c r="AI1463" i="36" s="1"/>
  <c r="AI1464" i="36" s="1"/>
  <c r="AI1465" i="36" s="1"/>
  <c r="AI1466" i="36" s="1"/>
  <c r="AI1467" i="36" s="1"/>
  <c r="AI1468" i="36" s="1"/>
  <c r="AI1469" i="36" s="1"/>
  <c r="AI1470" i="36" s="1"/>
  <c r="AI1471" i="36" s="1"/>
  <c r="AI1472" i="36" s="1"/>
  <c r="AI1473" i="36" s="1"/>
  <c r="AI1474" i="36" s="1"/>
  <c r="AI1475" i="36" s="1"/>
  <c r="AI1476" i="36" s="1"/>
  <c r="AI1477" i="36" s="1"/>
  <c r="AI1478" i="36" s="1"/>
  <c r="AI1479" i="36" s="1"/>
  <c r="AI1480" i="36" s="1"/>
  <c r="AI1481" i="36" s="1"/>
  <c r="AI1482" i="36" s="1"/>
  <c r="AI1483" i="36" s="1"/>
  <c r="AI1484" i="36" s="1"/>
  <c r="AI1485" i="36" s="1"/>
  <c r="AI1486" i="36" s="1"/>
  <c r="AI1487" i="36" s="1"/>
  <c r="AI1488" i="36" s="1"/>
  <c r="AI1489" i="36" s="1"/>
  <c r="AI1490" i="36" s="1"/>
  <c r="AI1491" i="36" s="1"/>
  <c r="AI1492" i="36" s="1"/>
  <c r="AI1493" i="36" s="1"/>
  <c r="AI1494" i="36" s="1"/>
  <c r="AI1495" i="36" s="1"/>
  <c r="AI1496" i="36" s="1"/>
  <c r="AI1497" i="36" s="1"/>
  <c r="AI1498" i="36" s="1"/>
  <c r="AI1499" i="36" s="1"/>
  <c r="AI1500" i="36" s="1"/>
  <c r="AI1501" i="36" s="1"/>
  <c r="AI1502" i="36" s="1"/>
  <c r="AI1503" i="36" s="1"/>
  <c r="AI1504" i="36" s="1"/>
  <c r="AI1505" i="36" s="1"/>
  <c r="AI1506" i="36" s="1"/>
  <c r="AI1507" i="36" s="1"/>
  <c r="AI1508" i="36" s="1"/>
  <c r="AI1509" i="36" s="1"/>
  <c r="AI1510" i="36" s="1"/>
  <c r="AI1511" i="36" s="1"/>
  <c r="AI1512" i="36" s="1"/>
  <c r="AI1513" i="36" s="1"/>
  <c r="AI1514" i="36" s="1"/>
  <c r="AI1515" i="36" s="1"/>
  <c r="AI1516" i="36" s="1"/>
  <c r="AI1517" i="36" s="1"/>
  <c r="AI1518" i="36" s="1"/>
  <c r="AI1519" i="36" s="1"/>
  <c r="AI1520" i="36" s="1"/>
  <c r="AI1521" i="36" s="1"/>
  <c r="AI1522" i="36" s="1"/>
  <c r="AI1523" i="36" s="1"/>
  <c r="AI1524" i="36" s="1"/>
  <c r="AI1525" i="36" s="1"/>
  <c r="AI1526" i="36" s="1"/>
  <c r="AI1527" i="36" s="1"/>
  <c r="AI1528" i="36" s="1"/>
  <c r="AI1529" i="36" s="1"/>
  <c r="AI1530" i="36" s="1"/>
  <c r="AI1531" i="36" s="1"/>
  <c r="AI1532" i="36" s="1"/>
  <c r="AI1533" i="36" s="1"/>
  <c r="AI1534" i="36" s="1"/>
  <c r="AI1535" i="36" s="1"/>
  <c r="AI1536" i="36" s="1"/>
  <c r="AI1537" i="36" s="1"/>
  <c r="AI1538" i="36" s="1"/>
  <c r="AI1539" i="36" s="1"/>
  <c r="AI1540" i="36" s="1"/>
  <c r="AI1541" i="36" s="1"/>
  <c r="AI1542" i="36" s="1"/>
  <c r="AI1543" i="36" s="1"/>
  <c r="AI1544" i="36" s="1"/>
  <c r="AI1545" i="36" s="1"/>
  <c r="AI1546" i="36" s="1"/>
  <c r="AI1547" i="36" s="1"/>
  <c r="AI1548" i="36" s="1"/>
  <c r="AI1549" i="36" s="1"/>
  <c r="AI1550" i="36" s="1"/>
  <c r="AI1551" i="36" s="1"/>
  <c r="AI1552" i="36" s="1"/>
  <c r="AI1553" i="36" s="1"/>
  <c r="AI1554" i="36" s="1"/>
  <c r="AI1555" i="36" s="1"/>
  <c r="AI1556" i="36" s="1"/>
  <c r="AI1557" i="36" s="1"/>
  <c r="AI1558" i="36" s="1"/>
  <c r="AI1559" i="36" s="1"/>
  <c r="AI1560" i="36" s="1"/>
  <c r="AI1561" i="36" s="1"/>
  <c r="AI1562" i="36" s="1"/>
  <c r="AI1563" i="36" s="1"/>
  <c r="AI1564" i="36" s="1"/>
  <c r="AI1565" i="36" s="1"/>
  <c r="AI1566" i="36" s="1"/>
  <c r="AI1567" i="36" s="1"/>
  <c r="AI1568" i="36" s="1"/>
  <c r="AI1569" i="36" s="1"/>
  <c r="AI1570" i="36" s="1"/>
  <c r="AI1571" i="36" s="1"/>
  <c r="AI1572" i="36" s="1"/>
  <c r="AI1573" i="36" s="1"/>
  <c r="AI1574" i="36" s="1"/>
  <c r="AI1575" i="36" s="1"/>
  <c r="AI1576" i="36" s="1"/>
  <c r="AI1577" i="36" s="1"/>
  <c r="AI1578" i="36" s="1"/>
  <c r="AI1579" i="36" s="1"/>
  <c r="AI1580" i="36" s="1"/>
  <c r="AI1581" i="36" s="1"/>
  <c r="AI1582" i="36" s="1"/>
  <c r="AI1583" i="36" s="1"/>
  <c r="AI1584" i="36" s="1"/>
  <c r="AI1585" i="36" s="1"/>
  <c r="AI1586" i="36" s="1"/>
  <c r="AI1587" i="36" s="1"/>
  <c r="AI1588" i="36" s="1"/>
  <c r="AI1589" i="36" s="1"/>
  <c r="AI1590" i="36" s="1"/>
  <c r="AI1591" i="36" s="1"/>
  <c r="AI1592" i="36" s="1"/>
  <c r="AI1593" i="36" s="1"/>
  <c r="AI1594" i="36" s="1"/>
  <c r="AI1595" i="36" s="1"/>
  <c r="AI1596" i="36" s="1"/>
  <c r="AI1597" i="36" s="1"/>
  <c r="AI1598" i="36" s="1"/>
  <c r="AI1599" i="36" s="1"/>
  <c r="AI1600" i="36" s="1"/>
  <c r="AI1601" i="36" s="1"/>
  <c r="AI1602" i="36" s="1"/>
  <c r="AI1603" i="36" s="1"/>
  <c r="AI1604" i="36" s="1"/>
  <c r="AI1605" i="36" s="1"/>
  <c r="AI1606" i="36" s="1"/>
  <c r="AI1607" i="36" s="1"/>
  <c r="AI1608" i="36" s="1"/>
  <c r="AI1609" i="36" s="1"/>
  <c r="AI1610" i="36" s="1"/>
  <c r="AI1611" i="36" s="1"/>
  <c r="AI1612" i="36" s="1"/>
  <c r="AI1613" i="36" s="1"/>
  <c r="AI1614" i="36" s="1"/>
  <c r="AI1615" i="36" s="1"/>
  <c r="AI1616" i="36" s="1"/>
  <c r="AI1617" i="36" s="1"/>
  <c r="AI1618" i="36" s="1"/>
  <c r="AI1619" i="36" s="1"/>
  <c r="AI1620" i="36" s="1"/>
  <c r="AI1621" i="36" s="1"/>
  <c r="AI1622" i="36" s="1"/>
  <c r="AI1623" i="36" s="1"/>
  <c r="AI1624" i="36" s="1"/>
  <c r="AI1625" i="36" s="1"/>
  <c r="AI1626" i="36" s="1"/>
  <c r="AI1627" i="36" s="1"/>
  <c r="AI1628" i="36" s="1"/>
  <c r="AI1629" i="36" s="1"/>
  <c r="AI1630" i="36" s="1"/>
  <c r="AI1631" i="36" s="1"/>
  <c r="AI1632" i="36" s="1"/>
  <c r="AI1633" i="36" s="1"/>
  <c r="AI1634" i="36" s="1"/>
  <c r="AI1635" i="36" s="1"/>
  <c r="AI1636" i="36" s="1"/>
  <c r="AI1637" i="36" s="1"/>
  <c r="AI1638" i="36" s="1"/>
  <c r="AI1639" i="36" s="1"/>
  <c r="AI1640" i="36" s="1"/>
  <c r="AI1641" i="36" s="1"/>
  <c r="AI1642" i="36" s="1"/>
  <c r="AI1643" i="36" s="1"/>
  <c r="AI1644" i="36" s="1"/>
  <c r="AI1645" i="36" s="1"/>
  <c r="AI1646" i="36" s="1"/>
  <c r="AI1647" i="36" s="1"/>
  <c r="AI1648" i="36" s="1"/>
  <c r="AI1649" i="36" s="1"/>
  <c r="AI1650" i="36" s="1"/>
  <c r="AI1651" i="36" s="1"/>
  <c r="AI1652" i="36" s="1"/>
  <c r="AI1653" i="36" s="1"/>
  <c r="AI1654" i="36" s="1"/>
  <c r="AI1655" i="36" s="1"/>
  <c r="AI1656" i="36" s="1"/>
  <c r="AI1657" i="36" s="1"/>
  <c r="AI1658" i="36" s="1"/>
  <c r="AI1659" i="36" s="1"/>
  <c r="AI1660" i="36" s="1"/>
  <c r="AI1661" i="36" s="1"/>
  <c r="AI1662" i="36" s="1"/>
  <c r="AI1663" i="36" s="1"/>
  <c r="AI1664" i="36" s="1"/>
  <c r="AI1665" i="36" s="1"/>
  <c r="AI1666" i="36" s="1"/>
  <c r="AI1667" i="36" s="1"/>
  <c r="AI1668" i="36" s="1"/>
  <c r="AI1669" i="36" s="1"/>
  <c r="AI1670" i="36" s="1"/>
  <c r="AI1671" i="36" s="1"/>
  <c r="AI1672" i="36" s="1"/>
  <c r="AI1673" i="36" s="1"/>
  <c r="AI1674" i="36" s="1"/>
  <c r="AI1675" i="36" s="1"/>
  <c r="AI1676" i="36" s="1"/>
  <c r="AI1677" i="36" s="1"/>
  <c r="AI1678" i="36" s="1"/>
  <c r="AI1679" i="36" s="1"/>
  <c r="AI1680" i="36" s="1"/>
  <c r="AI1681" i="36" s="1"/>
  <c r="AI1682" i="36" s="1"/>
  <c r="AI1683" i="36" s="1"/>
  <c r="AI1684" i="36" s="1"/>
  <c r="AI1685" i="36" s="1"/>
  <c r="AI1686" i="36" s="1"/>
  <c r="AI1687" i="36" s="1"/>
  <c r="AI1688" i="36" s="1"/>
  <c r="AI1689" i="36" s="1"/>
  <c r="AI1690" i="36" s="1"/>
  <c r="AI1691" i="36" s="1"/>
  <c r="AI1692" i="36" s="1"/>
  <c r="AI1693" i="36" s="1"/>
  <c r="AI1694" i="36" s="1"/>
  <c r="AH13" i="36"/>
  <c r="AH14" i="36" s="1"/>
  <c r="AH15" i="36" s="1"/>
  <c r="AH16" i="36" s="1"/>
  <c r="AH17" i="36" s="1"/>
  <c r="AH18" i="36" s="1"/>
  <c r="AH19" i="36" s="1"/>
  <c r="AH20" i="36" s="1"/>
  <c r="AH21" i="36" s="1"/>
  <c r="AH22" i="36" s="1"/>
  <c r="AH23" i="36" s="1"/>
  <c r="AH24" i="36" s="1"/>
  <c r="AH25" i="36" s="1"/>
  <c r="AH26" i="36" s="1"/>
  <c r="AH27" i="36" s="1"/>
  <c r="AH28" i="36" s="1"/>
  <c r="AH29" i="36" s="1"/>
  <c r="AH30" i="36" s="1"/>
  <c r="AH31" i="36" s="1"/>
  <c r="AH32" i="36" s="1"/>
  <c r="AH33" i="36" s="1"/>
  <c r="AH34" i="36" s="1"/>
  <c r="AH35" i="36" s="1"/>
  <c r="AH36" i="36" s="1"/>
  <c r="AH37" i="36" s="1"/>
  <c r="AH38" i="36" s="1"/>
  <c r="AH39" i="36" s="1"/>
  <c r="AH40" i="36" s="1"/>
  <c r="AH41" i="36" s="1"/>
  <c r="AH42" i="36" s="1"/>
  <c r="AH43" i="36" s="1"/>
  <c r="AH44" i="36" s="1"/>
  <c r="AH45" i="36" s="1"/>
  <c r="AH46" i="36" s="1"/>
  <c r="AH47" i="36" s="1"/>
  <c r="AH48" i="36" s="1"/>
  <c r="AH49" i="36" s="1"/>
  <c r="AH50" i="36" s="1"/>
  <c r="AH51" i="36" s="1"/>
  <c r="AH52" i="36" s="1"/>
  <c r="AH53" i="36" s="1"/>
  <c r="AH54" i="36" s="1"/>
  <c r="AH55" i="36" s="1"/>
  <c r="AH56" i="36" s="1"/>
  <c r="AH57" i="36" s="1"/>
  <c r="AH58" i="36" s="1"/>
  <c r="AH59" i="36" s="1"/>
  <c r="AH60" i="36" s="1"/>
  <c r="AH61" i="36" s="1"/>
  <c r="AH62" i="36" s="1"/>
  <c r="AH63" i="36" s="1"/>
  <c r="AH64" i="36" s="1"/>
  <c r="AH65" i="36" s="1"/>
  <c r="AH66" i="36" s="1"/>
  <c r="AH67" i="36" s="1"/>
  <c r="AH68" i="36" s="1"/>
  <c r="AH69" i="36" s="1"/>
  <c r="AH70" i="36" s="1"/>
  <c r="AH71" i="36" s="1"/>
  <c r="AH72" i="36" s="1"/>
  <c r="AH73" i="36" s="1"/>
  <c r="AH74" i="36" s="1"/>
  <c r="AH75" i="36" s="1"/>
  <c r="AH76" i="36" s="1"/>
  <c r="AH77" i="36" s="1"/>
  <c r="AH78" i="36" s="1"/>
  <c r="AH79" i="36" s="1"/>
  <c r="AH80" i="36" s="1"/>
  <c r="AH81" i="36" s="1"/>
  <c r="AH82" i="36" s="1"/>
  <c r="AH83" i="36" s="1"/>
  <c r="AH84" i="36" s="1"/>
  <c r="AH85" i="36" s="1"/>
  <c r="AH86" i="36" s="1"/>
  <c r="AH87" i="36" s="1"/>
  <c r="AH88" i="36" s="1"/>
  <c r="AH89" i="36" s="1"/>
  <c r="AH90" i="36" s="1"/>
  <c r="AH91" i="36" s="1"/>
  <c r="AH92" i="36" s="1"/>
  <c r="AH93" i="36" s="1"/>
  <c r="AH94" i="36" s="1"/>
  <c r="AH95" i="36" s="1"/>
  <c r="AH96" i="36" s="1"/>
  <c r="AH97" i="36" s="1"/>
  <c r="AH98" i="36" s="1"/>
  <c r="AH99" i="36" s="1"/>
  <c r="AH100" i="36" s="1"/>
  <c r="AH101" i="36" s="1"/>
  <c r="AH102" i="36" s="1"/>
  <c r="AH103" i="36" s="1"/>
  <c r="AH104" i="36" s="1"/>
  <c r="AH105" i="36" s="1"/>
  <c r="AH106" i="36" s="1"/>
  <c r="AH107" i="36" s="1"/>
  <c r="AH108" i="36" s="1"/>
  <c r="AH109" i="36" s="1"/>
  <c r="AH110" i="36" s="1"/>
  <c r="AH111" i="36" s="1"/>
  <c r="AH112" i="36" s="1"/>
  <c r="AH113" i="36" s="1"/>
  <c r="AH114" i="36" s="1"/>
  <c r="AH115" i="36" s="1"/>
  <c r="AH116" i="36" s="1"/>
  <c r="AH117" i="36" s="1"/>
  <c r="AH118" i="36" s="1"/>
  <c r="AH119" i="36" s="1"/>
  <c r="AH120" i="36" s="1"/>
  <c r="AH121" i="36" s="1"/>
  <c r="AH122" i="36" s="1"/>
  <c r="AH123" i="36" s="1"/>
  <c r="AH124" i="36" s="1"/>
  <c r="AH125" i="36" s="1"/>
  <c r="AH126" i="36" s="1"/>
  <c r="AH127" i="36" s="1"/>
  <c r="AH128" i="36" s="1"/>
  <c r="AH129" i="36" s="1"/>
  <c r="AH130" i="36" s="1"/>
  <c r="AH131" i="36" s="1"/>
  <c r="AH132" i="36" s="1"/>
  <c r="AH133" i="36" s="1"/>
  <c r="AH134" i="36" s="1"/>
  <c r="AH135" i="36" s="1"/>
  <c r="AH136" i="36" s="1"/>
  <c r="AH137" i="36" s="1"/>
  <c r="AH138" i="36" s="1"/>
  <c r="AH139" i="36" s="1"/>
  <c r="AH140" i="36" s="1"/>
  <c r="AH141" i="36" s="1"/>
  <c r="AH142" i="36" s="1"/>
  <c r="AH143" i="36" s="1"/>
  <c r="AH144" i="36" s="1"/>
  <c r="AH145" i="36" s="1"/>
  <c r="AH146" i="36" s="1"/>
  <c r="AH147" i="36" s="1"/>
  <c r="AH148" i="36" s="1"/>
  <c r="AH149" i="36" s="1"/>
  <c r="AH150" i="36" s="1"/>
  <c r="AH151" i="36" s="1"/>
  <c r="AH152" i="36" s="1"/>
  <c r="AH153" i="36" s="1"/>
  <c r="AH154" i="36" s="1"/>
  <c r="AH155" i="36" s="1"/>
  <c r="AH156" i="36" s="1"/>
  <c r="AH157" i="36" s="1"/>
  <c r="AH158" i="36" s="1"/>
  <c r="AH159" i="36" s="1"/>
  <c r="AH160" i="36" s="1"/>
  <c r="AH161" i="36" s="1"/>
  <c r="AH162" i="36" s="1"/>
  <c r="AH163" i="36" s="1"/>
  <c r="AH164" i="36" s="1"/>
  <c r="AH165" i="36" s="1"/>
  <c r="AH166" i="36" s="1"/>
  <c r="AH167" i="36" s="1"/>
  <c r="AH168" i="36" s="1"/>
  <c r="AH169" i="36" s="1"/>
  <c r="AH170" i="36" s="1"/>
  <c r="AH171" i="36" s="1"/>
  <c r="AH172" i="36" s="1"/>
  <c r="AH173" i="36" s="1"/>
  <c r="AH174" i="36" s="1"/>
  <c r="AH175" i="36" s="1"/>
  <c r="AH176" i="36" s="1"/>
  <c r="AH177" i="36" s="1"/>
  <c r="AH178" i="36" s="1"/>
  <c r="AH179" i="36" s="1"/>
  <c r="AH180" i="36" s="1"/>
  <c r="AH181" i="36" s="1"/>
  <c r="AH182" i="36" s="1"/>
  <c r="AH183" i="36" s="1"/>
  <c r="AH184" i="36" s="1"/>
  <c r="AH185" i="36" s="1"/>
  <c r="AH186" i="36" s="1"/>
  <c r="AH187" i="36" s="1"/>
  <c r="AH188" i="36" s="1"/>
  <c r="AH189" i="36" s="1"/>
  <c r="AH190" i="36" s="1"/>
  <c r="AH191" i="36" s="1"/>
  <c r="AH192" i="36" s="1"/>
  <c r="AH193" i="36" s="1"/>
  <c r="AH194" i="36" s="1"/>
  <c r="AH195" i="36" s="1"/>
  <c r="AH196" i="36" s="1"/>
  <c r="AH197" i="36" s="1"/>
  <c r="AH198" i="36" s="1"/>
  <c r="AH199" i="36" s="1"/>
  <c r="AH200" i="36" s="1"/>
  <c r="AH201" i="36" s="1"/>
  <c r="AH202" i="36" s="1"/>
  <c r="AH203" i="36" s="1"/>
  <c r="AH204" i="36" s="1"/>
  <c r="AH205" i="36" s="1"/>
  <c r="AH206" i="36" s="1"/>
  <c r="AH207" i="36" s="1"/>
  <c r="AH208" i="36" s="1"/>
  <c r="AH209" i="36" s="1"/>
  <c r="AH210" i="36" s="1"/>
  <c r="AH211" i="36" s="1"/>
  <c r="AH212" i="36" s="1"/>
  <c r="AH213" i="36" s="1"/>
  <c r="AH214" i="36" s="1"/>
  <c r="AH215" i="36" s="1"/>
  <c r="AH216" i="36" s="1"/>
  <c r="AH217" i="36" s="1"/>
  <c r="AH218" i="36" s="1"/>
  <c r="AH219" i="36" s="1"/>
  <c r="AH220" i="36" s="1"/>
  <c r="AH221" i="36" s="1"/>
  <c r="AH222" i="36" s="1"/>
  <c r="AH223" i="36" s="1"/>
  <c r="AH224" i="36" s="1"/>
  <c r="AH225" i="36" s="1"/>
  <c r="AH226" i="36" s="1"/>
  <c r="AH227" i="36" s="1"/>
  <c r="AH228" i="36" s="1"/>
  <c r="AH229" i="36" s="1"/>
  <c r="AH230" i="36" s="1"/>
  <c r="AH231" i="36" s="1"/>
  <c r="AH232" i="36" s="1"/>
  <c r="AH233" i="36" s="1"/>
  <c r="AH234" i="36" s="1"/>
  <c r="AH235" i="36" s="1"/>
  <c r="AH236" i="36" s="1"/>
  <c r="AH237" i="36" s="1"/>
  <c r="AH238" i="36" s="1"/>
  <c r="AH239" i="36" s="1"/>
  <c r="AH240" i="36" s="1"/>
  <c r="AH241" i="36" s="1"/>
  <c r="AH242" i="36" s="1"/>
  <c r="AH243" i="36" s="1"/>
  <c r="AH244" i="36" s="1"/>
  <c r="AH245" i="36" s="1"/>
  <c r="AH246" i="36" s="1"/>
  <c r="AH247" i="36" s="1"/>
  <c r="AH248" i="36" s="1"/>
  <c r="AH249" i="36" s="1"/>
  <c r="AH250" i="36" s="1"/>
  <c r="AH251" i="36" s="1"/>
  <c r="AH252" i="36" s="1"/>
  <c r="AH253" i="36" s="1"/>
  <c r="AH254" i="36" s="1"/>
  <c r="AH255" i="36" s="1"/>
  <c r="AH256" i="36" s="1"/>
  <c r="AH257" i="36" s="1"/>
  <c r="AH258" i="36" s="1"/>
  <c r="AH259" i="36" s="1"/>
  <c r="AH260" i="36" s="1"/>
  <c r="AH261" i="36" s="1"/>
  <c r="AH262" i="36" s="1"/>
  <c r="AH263" i="36" s="1"/>
  <c r="AH264" i="36" s="1"/>
  <c r="AH265" i="36" s="1"/>
  <c r="AH266" i="36" s="1"/>
  <c r="AH267" i="36" s="1"/>
  <c r="AH268" i="36" s="1"/>
  <c r="AH269" i="36" s="1"/>
  <c r="AH270" i="36" s="1"/>
  <c r="AH271" i="36" s="1"/>
  <c r="AH272" i="36" s="1"/>
  <c r="AH273" i="36" s="1"/>
  <c r="AH274" i="36" s="1"/>
  <c r="AH275" i="36" s="1"/>
  <c r="AH276" i="36" s="1"/>
  <c r="AH277" i="36" s="1"/>
  <c r="AH278" i="36" s="1"/>
  <c r="AH279" i="36" s="1"/>
  <c r="AH280" i="36" s="1"/>
  <c r="AH281" i="36" s="1"/>
  <c r="AH282" i="36" s="1"/>
  <c r="AH283" i="36" s="1"/>
  <c r="AH284" i="36" s="1"/>
  <c r="AH285" i="36" s="1"/>
  <c r="AH286" i="36" s="1"/>
  <c r="AH287" i="36" s="1"/>
  <c r="AH288" i="36" s="1"/>
  <c r="AH289" i="36" s="1"/>
  <c r="AH290" i="36" s="1"/>
  <c r="AH291" i="36" s="1"/>
  <c r="AH292" i="36" s="1"/>
  <c r="AH293" i="36" s="1"/>
  <c r="AH294" i="36" s="1"/>
  <c r="AH295" i="36" s="1"/>
  <c r="AH296" i="36" s="1"/>
  <c r="AH297" i="36" s="1"/>
  <c r="AH298" i="36" s="1"/>
  <c r="AH299" i="36" s="1"/>
  <c r="AH300" i="36" s="1"/>
  <c r="AH301" i="36" s="1"/>
  <c r="AH302" i="36" s="1"/>
  <c r="AH303" i="36" s="1"/>
  <c r="AH304" i="36" s="1"/>
  <c r="AH305" i="36" s="1"/>
  <c r="AH306" i="36" s="1"/>
  <c r="AH307" i="36" s="1"/>
  <c r="AH308" i="36" s="1"/>
  <c r="AH309" i="36" s="1"/>
  <c r="AH310" i="36" s="1"/>
  <c r="AH311" i="36" s="1"/>
  <c r="AH312" i="36" s="1"/>
  <c r="AH313" i="36" s="1"/>
  <c r="AH314" i="36" s="1"/>
  <c r="AH315" i="36" s="1"/>
  <c r="AH316" i="36" s="1"/>
  <c r="AH317" i="36" s="1"/>
  <c r="AH318" i="36" s="1"/>
  <c r="AH319" i="36" s="1"/>
  <c r="AH320" i="36" s="1"/>
  <c r="AH321" i="36" s="1"/>
  <c r="AH322" i="36" s="1"/>
  <c r="AH323" i="36" s="1"/>
  <c r="AH324" i="36" s="1"/>
  <c r="AH325" i="36" s="1"/>
  <c r="AH326" i="36" s="1"/>
  <c r="AH327" i="36" s="1"/>
  <c r="AH328" i="36" s="1"/>
  <c r="AH329" i="36" s="1"/>
  <c r="AH330" i="36" s="1"/>
  <c r="AH331" i="36" s="1"/>
  <c r="AH332" i="36" s="1"/>
  <c r="AH333" i="36" s="1"/>
  <c r="AH334" i="36" s="1"/>
  <c r="AH335" i="36" s="1"/>
  <c r="AH336" i="36" s="1"/>
  <c r="AH337" i="36" s="1"/>
  <c r="AH338" i="36" s="1"/>
  <c r="AH339" i="36" s="1"/>
  <c r="AH340" i="36" s="1"/>
  <c r="AH341" i="36" s="1"/>
  <c r="AH342" i="36" s="1"/>
  <c r="AH343" i="36" s="1"/>
  <c r="AH344" i="36" s="1"/>
  <c r="AH345" i="36" s="1"/>
  <c r="AH346" i="36" s="1"/>
  <c r="AH347" i="36" s="1"/>
  <c r="AH348" i="36" s="1"/>
  <c r="AH349" i="36" s="1"/>
  <c r="AH350" i="36" s="1"/>
  <c r="AH351" i="36" s="1"/>
  <c r="AH352" i="36" s="1"/>
  <c r="AH353" i="36" s="1"/>
  <c r="AH354" i="36" s="1"/>
  <c r="AH355" i="36" s="1"/>
  <c r="AH356" i="36" s="1"/>
  <c r="AH357" i="36" s="1"/>
  <c r="AH358" i="36" s="1"/>
  <c r="AH359" i="36" s="1"/>
  <c r="AH360" i="36" s="1"/>
  <c r="AH361" i="36" s="1"/>
  <c r="AH362" i="36" s="1"/>
  <c r="AH363" i="36" s="1"/>
  <c r="AH364" i="36" s="1"/>
  <c r="AH365" i="36" s="1"/>
  <c r="AH366" i="36" s="1"/>
  <c r="AH367" i="36" s="1"/>
  <c r="AH368" i="36" s="1"/>
  <c r="AH369" i="36" s="1"/>
  <c r="AH370" i="36" s="1"/>
  <c r="AH371" i="36" s="1"/>
  <c r="AH372" i="36" s="1"/>
  <c r="AH373" i="36" s="1"/>
  <c r="AH374" i="36" s="1"/>
  <c r="AH375" i="36" s="1"/>
  <c r="AH376" i="36" s="1"/>
  <c r="AH377" i="36" s="1"/>
  <c r="AH378" i="36" s="1"/>
  <c r="AH379" i="36" s="1"/>
  <c r="AH380" i="36" s="1"/>
  <c r="AH381" i="36" s="1"/>
  <c r="AH382" i="36" s="1"/>
  <c r="AH383" i="36" s="1"/>
  <c r="AH384" i="36" s="1"/>
  <c r="AH385" i="36" s="1"/>
  <c r="AH386" i="36" s="1"/>
  <c r="AH387" i="36" s="1"/>
  <c r="AH388" i="36" s="1"/>
  <c r="AH389" i="36" s="1"/>
  <c r="AH390" i="36" s="1"/>
  <c r="AH391" i="36" s="1"/>
  <c r="AH392" i="36" s="1"/>
  <c r="AH393" i="36" s="1"/>
  <c r="AH394" i="36" s="1"/>
  <c r="AH395" i="36" s="1"/>
  <c r="AH396" i="36" s="1"/>
  <c r="AH397" i="36" s="1"/>
  <c r="AH398" i="36" s="1"/>
  <c r="AH399" i="36" s="1"/>
  <c r="AH400" i="36" s="1"/>
  <c r="AH401" i="36" s="1"/>
  <c r="AH402" i="36" s="1"/>
  <c r="AH403" i="36" s="1"/>
  <c r="AH404" i="36" s="1"/>
  <c r="AH405" i="36" s="1"/>
  <c r="AH406" i="36" s="1"/>
  <c r="AH407" i="36" s="1"/>
  <c r="AH408" i="36" s="1"/>
  <c r="AH409" i="36" s="1"/>
  <c r="AH410" i="36" s="1"/>
  <c r="AH411" i="36" s="1"/>
  <c r="AH412" i="36" s="1"/>
  <c r="AH413" i="36" s="1"/>
  <c r="AH414" i="36" s="1"/>
  <c r="AH415" i="36" s="1"/>
  <c r="AH416" i="36" s="1"/>
  <c r="AH417" i="36" s="1"/>
  <c r="AH418" i="36" s="1"/>
  <c r="AH419" i="36" s="1"/>
  <c r="AH420" i="36" s="1"/>
  <c r="AH421" i="36" s="1"/>
  <c r="AH422" i="36" s="1"/>
  <c r="AH423" i="36" s="1"/>
  <c r="AH424" i="36" s="1"/>
  <c r="AH425" i="36" s="1"/>
  <c r="AH426" i="36" s="1"/>
  <c r="AH427" i="36" s="1"/>
  <c r="AH428" i="36" s="1"/>
  <c r="AH429" i="36" s="1"/>
  <c r="AH430" i="36" s="1"/>
  <c r="AH431" i="36" s="1"/>
  <c r="AH432" i="36" s="1"/>
  <c r="AH433" i="36" s="1"/>
  <c r="AH434" i="36" s="1"/>
  <c r="AH435" i="36" s="1"/>
  <c r="AH436" i="36" s="1"/>
  <c r="AH437" i="36" s="1"/>
  <c r="AH438" i="36" s="1"/>
  <c r="AH439" i="36" s="1"/>
  <c r="AH440" i="36" s="1"/>
  <c r="AH441" i="36" s="1"/>
  <c r="AH442" i="36" s="1"/>
  <c r="AH443" i="36" s="1"/>
  <c r="AH444" i="36" s="1"/>
  <c r="AH445" i="36" s="1"/>
  <c r="AH446" i="36" s="1"/>
  <c r="AH447" i="36" s="1"/>
  <c r="AH448" i="36" s="1"/>
  <c r="AH449" i="36" s="1"/>
  <c r="AH450" i="36" s="1"/>
  <c r="AH451" i="36" s="1"/>
  <c r="AH452" i="36" s="1"/>
  <c r="AH453" i="36" s="1"/>
  <c r="AH454" i="36" s="1"/>
  <c r="AH455" i="36" s="1"/>
  <c r="AH456" i="36" s="1"/>
  <c r="AH457" i="36" s="1"/>
  <c r="AH458" i="36" s="1"/>
  <c r="AH459" i="36" s="1"/>
  <c r="AH460" i="36" s="1"/>
  <c r="AH461" i="36" s="1"/>
  <c r="AH462" i="36" s="1"/>
  <c r="AH463" i="36" s="1"/>
  <c r="AH464" i="36" s="1"/>
  <c r="AH465" i="36" s="1"/>
  <c r="AH466" i="36" s="1"/>
  <c r="AH467" i="36" s="1"/>
  <c r="AH468" i="36" s="1"/>
  <c r="AH469" i="36" s="1"/>
  <c r="AH470" i="36" s="1"/>
  <c r="AH471" i="36" s="1"/>
  <c r="AH472" i="36" s="1"/>
  <c r="AH473" i="36" s="1"/>
  <c r="AH474" i="36" s="1"/>
  <c r="AH475" i="36" s="1"/>
  <c r="AH476" i="36" s="1"/>
  <c r="AH477" i="36" s="1"/>
  <c r="AH478" i="36" s="1"/>
  <c r="AH479" i="36" s="1"/>
  <c r="AH480" i="36" s="1"/>
  <c r="AH481" i="36" s="1"/>
  <c r="AH482" i="36" s="1"/>
  <c r="AH483" i="36" s="1"/>
  <c r="AH484" i="36" s="1"/>
  <c r="AH485" i="36" s="1"/>
  <c r="AH486" i="36" s="1"/>
  <c r="AH487" i="36" s="1"/>
  <c r="AH488" i="36" s="1"/>
  <c r="AH489" i="36" s="1"/>
  <c r="AH490" i="36" s="1"/>
  <c r="AH491" i="36" s="1"/>
  <c r="AH492" i="36" s="1"/>
  <c r="AH493" i="36" s="1"/>
  <c r="AH494" i="36" s="1"/>
  <c r="AH495" i="36" s="1"/>
  <c r="AH496" i="36" s="1"/>
  <c r="AH497" i="36" s="1"/>
  <c r="AH498" i="36" s="1"/>
  <c r="AH499" i="36" s="1"/>
  <c r="AH500" i="36" s="1"/>
  <c r="AH501" i="36" s="1"/>
  <c r="AH502" i="36" s="1"/>
  <c r="AH503" i="36" s="1"/>
  <c r="AH504" i="36" s="1"/>
  <c r="AH505" i="36" s="1"/>
  <c r="AH506" i="36" s="1"/>
  <c r="AH507" i="36" s="1"/>
  <c r="AH508" i="36" s="1"/>
  <c r="AH509" i="36" s="1"/>
  <c r="AH510" i="36" s="1"/>
  <c r="AH511" i="36" s="1"/>
  <c r="AH512" i="36" s="1"/>
  <c r="AH513" i="36" s="1"/>
  <c r="AH514" i="36" s="1"/>
  <c r="AH515" i="36" s="1"/>
  <c r="AH516" i="36" s="1"/>
  <c r="AH517" i="36" s="1"/>
  <c r="AH518" i="36" s="1"/>
  <c r="AH519" i="36" s="1"/>
  <c r="AH520" i="36" s="1"/>
  <c r="AH521" i="36" s="1"/>
  <c r="AH522" i="36" s="1"/>
  <c r="AH523" i="36" s="1"/>
  <c r="AH524" i="36" s="1"/>
  <c r="AH525" i="36" s="1"/>
  <c r="AH526" i="36" s="1"/>
  <c r="AH527" i="36" s="1"/>
  <c r="AH528" i="36" s="1"/>
  <c r="AH529" i="36" s="1"/>
  <c r="AH530" i="36" s="1"/>
  <c r="AH531" i="36" s="1"/>
  <c r="AH532" i="36" s="1"/>
  <c r="AH533" i="36" s="1"/>
  <c r="AH534" i="36" s="1"/>
  <c r="AH535" i="36" s="1"/>
  <c r="AH536" i="36" s="1"/>
  <c r="AH537" i="36" s="1"/>
  <c r="AH538" i="36" s="1"/>
  <c r="AH539" i="36" s="1"/>
  <c r="AH540" i="36" s="1"/>
  <c r="AH541" i="36" s="1"/>
  <c r="AH542" i="36" s="1"/>
  <c r="AH543" i="36" s="1"/>
  <c r="AH544" i="36" s="1"/>
  <c r="AH545" i="36" s="1"/>
  <c r="AH546" i="36" s="1"/>
  <c r="AH547" i="36" s="1"/>
  <c r="AH548" i="36" s="1"/>
  <c r="AH549" i="36" s="1"/>
  <c r="AH550" i="36" s="1"/>
  <c r="AH551" i="36" s="1"/>
  <c r="AH552" i="36" s="1"/>
  <c r="AH553" i="36" s="1"/>
  <c r="AH554" i="36" s="1"/>
  <c r="AH555" i="36" s="1"/>
  <c r="AH556" i="36" s="1"/>
  <c r="AH557" i="36" s="1"/>
  <c r="AH558" i="36" s="1"/>
  <c r="AH559" i="36" s="1"/>
  <c r="AH560" i="36" s="1"/>
  <c r="AH561" i="36" s="1"/>
  <c r="AH562" i="36" s="1"/>
  <c r="AH563" i="36" s="1"/>
  <c r="AH564" i="36" s="1"/>
  <c r="AH565" i="36" s="1"/>
  <c r="AH566" i="36" s="1"/>
  <c r="AH567" i="36" s="1"/>
  <c r="AH568" i="36" s="1"/>
  <c r="AH569" i="36" s="1"/>
  <c r="AH570" i="36" s="1"/>
  <c r="AH571" i="36" s="1"/>
  <c r="AH572" i="36" s="1"/>
  <c r="AH573" i="36" s="1"/>
  <c r="AH574" i="36" s="1"/>
  <c r="AH575" i="36" s="1"/>
  <c r="AH576" i="36" s="1"/>
  <c r="AH577" i="36" s="1"/>
  <c r="AH578" i="36" s="1"/>
  <c r="AH579" i="36" s="1"/>
  <c r="AH580" i="36" s="1"/>
  <c r="AH581" i="36" s="1"/>
  <c r="AH582" i="36" s="1"/>
  <c r="AH583" i="36" s="1"/>
  <c r="AH584" i="36" s="1"/>
  <c r="AH585" i="36" s="1"/>
  <c r="AH586" i="36" s="1"/>
  <c r="AH587" i="36" s="1"/>
  <c r="AH588" i="36" s="1"/>
  <c r="AH589" i="36" s="1"/>
  <c r="AH590" i="36" s="1"/>
  <c r="AH591" i="36" s="1"/>
  <c r="AH592" i="36" s="1"/>
  <c r="AH593" i="36" s="1"/>
  <c r="AH594" i="36" s="1"/>
  <c r="AH595" i="36" s="1"/>
  <c r="AH596" i="36" s="1"/>
  <c r="AH597" i="36" s="1"/>
  <c r="AH598" i="36" s="1"/>
  <c r="AH599" i="36" s="1"/>
  <c r="AH600" i="36" s="1"/>
  <c r="AH601" i="36" s="1"/>
  <c r="AH602" i="36" s="1"/>
  <c r="AH603" i="36" s="1"/>
  <c r="AH604" i="36" s="1"/>
  <c r="AH605" i="36" s="1"/>
  <c r="AH606" i="36" s="1"/>
  <c r="AH607" i="36" s="1"/>
  <c r="AH608" i="36" s="1"/>
  <c r="AH609" i="36" s="1"/>
  <c r="AH610" i="36" s="1"/>
  <c r="AH611" i="36" s="1"/>
  <c r="AH612" i="36" s="1"/>
  <c r="AH613" i="36" s="1"/>
  <c r="AH614" i="36" s="1"/>
  <c r="AH615" i="36" s="1"/>
  <c r="AH616" i="36" s="1"/>
  <c r="AH617" i="36" s="1"/>
  <c r="AH618" i="36" s="1"/>
  <c r="AH619" i="36" s="1"/>
  <c r="AH620" i="36" s="1"/>
  <c r="AH621" i="36" s="1"/>
  <c r="AH622" i="36" s="1"/>
  <c r="AH623" i="36" s="1"/>
  <c r="AH624" i="36" s="1"/>
  <c r="AH625" i="36" s="1"/>
  <c r="AH626" i="36" s="1"/>
  <c r="AH627" i="36" s="1"/>
  <c r="AH628" i="36" s="1"/>
  <c r="AH629" i="36" s="1"/>
  <c r="AH630" i="36" s="1"/>
  <c r="AH631" i="36" s="1"/>
  <c r="AH632" i="36" s="1"/>
  <c r="AH633" i="36" s="1"/>
  <c r="AH634" i="36" s="1"/>
  <c r="AH635" i="36" s="1"/>
  <c r="AH636" i="36" s="1"/>
  <c r="AH637" i="36" s="1"/>
  <c r="AH638" i="36" s="1"/>
  <c r="AH639" i="36" s="1"/>
  <c r="AH640" i="36" s="1"/>
  <c r="AH641" i="36" s="1"/>
  <c r="AH642" i="36" s="1"/>
  <c r="AH643" i="36" s="1"/>
  <c r="AH644" i="36" s="1"/>
  <c r="AH645" i="36" s="1"/>
  <c r="AH646" i="36" s="1"/>
  <c r="AH647" i="36" s="1"/>
  <c r="AH648" i="36" s="1"/>
  <c r="AH649" i="36" s="1"/>
  <c r="AH650" i="36" s="1"/>
  <c r="AH651" i="36" s="1"/>
  <c r="AH652" i="36" s="1"/>
  <c r="AH653" i="36" s="1"/>
  <c r="AH654" i="36" s="1"/>
  <c r="AH655" i="36" s="1"/>
  <c r="AH656" i="36" s="1"/>
  <c r="AH657" i="36" s="1"/>
  <c r="AH658" i="36" s="1"/>
  <c r="AH659" i="36" s="1"/>
  <c r="AH660" i="36" s="1"/>
  <c r="AH661" i="36" s="1"/>
  <c r="AH662" i="36" s="1"/>
  <c r="AH663" i="36" s="1"/>
  <c r="AH664" i="36" s="1"/>
  <c r="AH665" i="36" s="1"/>
  <c r="AH666" i="36" s="1"/>
  <c r="AH667" i="36" s="1"/>
  <c r="AH668" i="36" s="1"/>
  <c r="AH669" i="36" s="1"/>
  <c r="AH670" i="36" s="1"/>
  <c r="AH671" i="36" s="1"/>
  <c r="AH672" i="36" s="1"/>
  <c r="AH673" i="36" s="1"/>
  <c r="AH674" i="36" s="1"/>
  <c r="AH675" i="36" s="1"/>
  <c r="AH676" i="36" s="1"/>
  <c r="AH677" i="36" s="1"/>
  <c r="AH678" i="36" s="1"/>
  <c r="AH679" i="36" s="1"/>
  <c r="AH680" i="36" s="1"/>
  <c r="AH681" i="36" s="1"/>
  <c r="AH682" i="36" s="1"/>
  <c r="AH683" i="36" s="1"/>
  <c r="AH684" i="36" s="1"/>
  <c r="AH685" i="36" s="1"/>
  <c r="AH686" i="36" s="1"/>
  <c r="AH687" i="36" s="1"/>
  <c r="AH688" i="36" s="1"/>
  <c r="AH689" i="36" s="1"/>
  <c r="AH690" i="36" s="1"/>
  <c r="AH691" i="36" s="1"/>
  <c r="AH692" i="36" s="1"/>
  <c r="AH693" i="36" s="1"/>
  <c r="AH694" i="36" s="1"/>
  <c r="AH695" i="36" s="1"/>
  <c r="AH696" i="36" s="1"/>
  <c r="AH697" i="36" s="1"/>
  <c r="AH698" i="36" s="1"/>
  <c r="AH699" i="36" s="1"/>
  <c r="AH700" i="36" s="1"/>
  <c r="AH701" i="36" s="1"/>
  <c r="AH702" i="36" s="1"/>
  <c r="AH703" i="36" s="1"/>
  <c r="AH704" i="36" s="1"/>
  <c r="AH705" i="36" s="1"/>
  <c r="AH706" i="36" s="1"/>
  <c r="AH707" i="36" s="1"/>
  <c r="AH708" i="36" s="1"/>
  <c r="AH709" i="36" s="1"/>
  <c r="AH710" i="36" s="1"/>
  <c r="AH711" i="36" s="1"/>
  <c r="AH712" i="36" s="1"/>
  <c r="AH713" i="36" s="1"/>
  <c r="AH714" i="36" s="1"/>
  <c r="AH715" i="36" s="1"/>
  <c r="AH716" i="36" s="1"/>
  <c r="AH717" i="36" s="1"/>
  <c r="AH718" i="36" s="1"/>
  <c r="AH719" i="36" s="1"/>
  <c r="AH720" i="36" s="1"/>
  <c r="AH721" i="36" s="1"/>
  <c r="AH722" i="36" s="1"/>
  <c r="AH723" i="36" s="1"/>
  <c r="AH724" i="36" s="1"/>
  <c r="AH725" i="36" s="1"/>
  <c r="AH726" i="36" s="1"/>
  <c r="AH727" i="36" s="1"/>
  <c r="AH728" i="36" s="1"/>
  <c r="AH729" i="36" s="1"/>
  <c r="AH730" i="36" s="1"/>
  <c r="AH731" i="36" s="1"/>
  <c r="AH732" i="36" s="1"/>
  <c r="AH733" i="36" s="1"/>
  <c r="AH734" i="36" s="1"/>
  <c r="AH735" i="36" s="1"/>
  <c r="AH736" i="36" s="1"/>
  <c r="AH737" i="36" s="1"/>
  <c r="AH738" i="36" s="1"/>
  <c r="AH739" i="36" s="1"/>
  <c r="AH740" i="36" s="1"/>
  <c r="AH741" i="36" s="1"/>
  <c r="AH742" i="36" s="1"/>
  <c r="AH743" i="36" s="1"/>
  <c r="AH744" i="36" s="1"/>
  <c r="AH745" i="36" s="1"/>
  <c r="AH746" i="36" s="1"/>
  <c r="AH747" i="36" s="1"/>
  <c r="AH748" i="36" s="1"/>
  <c r="AH749" i="36" s="1"/>
  <c r="AH750" i="36" s="1"/>
  <c r="AH751" i="36" s="1"/>
  <c r="AH752" i="36" s="1"/>
  <c r="AH753" i="36" s="1"/>
  <c r="AH754" i="36" s="1"/>
  <c r="AH755" i="36" s="1"/>
  <c r="AH756" i="36" s="1"/>
  <c r="AH757" i="36" s="1"/>
  <c r="AH758" i="36" s="1"/>
  <c r="AH759" i="36" s="1"/>
  <c r="AH760" i="36" s="1"/>
  <c r="AH761" i="36" s="1"/>
  <c r="AH762" i="36" s="1"/>
  <c r="AH763" i="36" s="1"/>
  <c r="AH764" i="36" s="1"/>
  <c r="AH765" i="36" s="1"/>
  <c r="AH766" i="36" s="1"/>
  <c r="AH767" i="36" s="1"/>
  <c r="AH768" i="36" s="1"/>
  <c r="AH769" i="36" s="1"/>
  <c r="AH770" i="36" s="1"/>
  <c r="AH771" i="36" s="1"/>
  <c r="AH772" i="36" s="1"/>
  <c r="AH773" i="36" s="1"/>
  <c r="AH774" i="36" s="1"/>
  <c r="AH775" i="36" s="1"/>
  <c r="AH776" i="36" s="1"/>
  <c r="AH777" i="36" s="1"/>
  <c r="AH778" i="36" s="1"/>
  <c r="AH779" i="36" s="1"/>
  <c r="AH780" i="36" s="1"/>
  <c r="AH781" i="36" s="1"/>
  <c r="AH782" i="36" s="1"/>
  <c r="AH783" i="36" s="1"/>
  <c r="AH784" i="36" s="1"/>
  <c r="AH785" i="36" s="1"/>
  <c r="AH786" i="36" s="1"/>
  <c r="AH787" i="36" s="1"/>
  <c r="AH788" i="36" s="1"/>
  <c r="AH789" i="36" s="1"/>
  <c r="AH790" i="36" s="1"/>
  <c r="AH791" i="36" s="1"/>
  <c r="AH792" i="36" s="1"/>
  <c r="AH793" i="36" s="1"/>
  <c r="AH794" i="36" s="1"/>
  <c r="AH795" i="36" s="1"/>
  <c r="AH796" i="36" s="1"/>
  <c r="AH797" i="36" s="1"/>
  <c r="AH798" i="36" s="1"/>
  <c r="AH799" i="36" s="1"/>
  <c r="AH800" i="36" s="1"/>
  <c r="AH801" i="36" s="1"/>
  <c r="AH802" i="36" s="1"/>
  <c r="AH803" i="36" s="1"/>
  <c r="AH804" i="36" s="1"/>
  <c r="AH805" i="36" s="1"/>
  <c r="AH806" i="36" s="1"/>
  <c r="AH807" i="36" s="1"/>
  <c r="AH808" i="36" s="1"/>
  <c r="AH809" i="36" s="1"/>
  <c r="AH810" i="36" s="1"/>
  <c r="AH811" i="36" s="1"/>
  <c r="AH812" i="36" s="1"/>
  <c r="AH813" i="36" s="1"/>
  <c r="AH814" i="36" s="1"/>
  <c r="AH815" i="36" s="1"/>
  <c r="AH816" i="36" s="1"/>
  <c r="AH817" i="36" s="1"/>
  <c r="AH818" i="36" s="1"/>
  <c r="AH819" i="36" s="1"/>
  <c r="AH820" i="36" s="1"/>
  <c r="AH821" i="36" s="1"/>
  <c r="AH822" i="36" s="1"/>
  <c r="AH823" i="36" s="1"/>
  <c r="AH824" i="36" s="1"/>
  <c r="AH825" i="36" s="1"/>
  <c r="AH826" i="36" s="1"/>
  <c r="AH827" i="36" s="1"/>
  <c r="AH828" i="36" s="1"/>
  <c r="AH829" i="36" s="1"/>
  <c r="AH830" i="36" s="1"/>
  <c r="AH831" i="36" s="1"/>
  <c r="AH832" i="36" s="1"/>
  <c r="AH833" i="36" s="1"/>
  <c r="AH834" i="36" s="1"/>
  <c r="AH835" i="36" s="1"/>
  <c r="AH836" i="36" s="1"/>
  <c r="AH837" i="36" s="1"/>
  <c r="AH838" i="36" s="1"/>
  <c r="AH839" i="36" s="1"/>
  <c r="AH840" i="36" s="1"/>
  <c r="AH841" i="36" s="1"/>
  <c r="AH842" i="36" s="1"/>
  <c r="AH843" i="36" s="1"/>
  <c r="AH844" i="36" s="1"/>
  <c r="AH845" i="36" s="1"/>
  <c r="AH846" i="36" s="1"/>
  <c r="AH847" i="36" s="1"/>
  <c r="AH848" i="36" s="1"/>
  <c r="AH849" i="36" s="1"/>
  <c r="AH850" i="36" s="1"/>
  <c r="AH851" i="36" s="1"/>
  <c r="AH852" i="36" s="1"/>
  <c r="AH853" i="36" s="1"/>
  <c r="AH854" i="36" s="1"/>
  <c r="AH855" i="36" s="1"/>
  <c r="AH856" i="36" s="1"/>
  <c r="AH857" i="36" s="1"/>
  <c r="AH858" i="36" s="1"/>
  <c r="AH859" i="36" s="1"/>
  <c r="AH860" i="36" s="1"/>
  <c r="AH861" i="36" s="1"/>
  <c r="AH862" i="36" s="1"/>
  <c r="AH863" i="36" s="1"/>
  <c r="AH864" i="36" s="1"/>
  <c r="AH865" i="36" s="1"/>
  <c r="AH866" i="36" s="1"/>
  <c r="AH867" i="36" s="1"/>
  <c r="AH868" i="36" s="1"/>
  <c r="AH869" i="36" s="1"/>
  <c r="AH870" i="36" s="1"/>
  <c r="AH871" i="36" s="1"/>
  <c r="AH872" i="36" s="1"/>
  <c r="AH873" i="36" s="1"/>
  <c r="AH874" i="36" s="1"/>
  <c r="AH875" i="36" s="1"/>
  <c r="AH876" i="36" s="1"/>
  <c r="AH877" i="36" s="1"/>
  <c r="AH878" i="36" s="1"/>
  <c r="AH879" i="36" s="1"/>
  <c r="AH880" i="36" s="1"/>
  <c r="AH881" i="36" s="1"/>
  <c r="AH882" i="36" s="1"/>
  <c r="AH883" i="36" s="1"/>
  <c r="AH884" i="36" s="1"/>
  <c r="AH885" i="36" s="1"/>
  <c r="AH886" i="36" s="1"/>
  <c r="AH887" i="36" s="1"/>
  <c r="AH888" i="36" s="1"/>
  <c r="AH889" i="36" s="1"/>
  <c r="AH890" i="36" s="1"/>
  <c r="AH891" i="36" s="1"/>
  <c r="AH892" i="36" s="1"/>
  <c r="AH893" i="36" s="1"/>
  <c r="AH894" i="36" s="1"/>
  <c r="AH895" i="36" s="1"/>
  <c r="AH896" i="36" s="1"/>
  <c r="AH897" i="36" s="1"/>
  <c r="AH898" i="36" s="1"/>
  <c r="AH899" i="36" s="1"/>
  <c r="AH900" i="36" s="1"/>
  <c r="AH901" i="36" s="1"/>
  <c r="AH902" i="36" s="1"/>
  <c r="AH903" i="36" s="1"/>
  <c r="AH904" i="36" s="1"/>
  <c r="AH905" i="36" s="1"/>
  <c r="AH906" i="36" s="1"/>
  <c r="AH907" i="36" s="1"/>
  <c r="AH908" i="36" s="1"/>
  <c r="AH909" i="36" s="1"/>
  <c r="AH910" i="36" s="1"/>
  <c r="AH911" i="36" s="1"/>
  <c r="AH912" i="36" s="1"/>
  <c r="AH913" i="36" s="1"/>
  <c r="AH914" i="36" s="1"/>
  <c r="AH915" i="36" s="1"/>
  <c r="AH916" i="36" s="1"/>
  <c r="AH917" i="36" s="1"/>
  <c r="AH918" i="36" s="1"/>
  <c r="AH919" i="36" s="1"/>
  <c r="AH920" i="36" s="1"/>
  <c r="AH921" i="36" s="1"/>
  <c r="AH922" i="36" s="1"/>
  <c r="AH923" i="36" s="1"/>
  <c r="AH924" i="36" s="1"/>
  <c r="AH925" i="36" s="1"/>
  <c r="AH926" i="36" s="1"/>
  <c r="AH927" i="36" s="1"/>
  <c r="AH928" i="36" s="1"/>
  <c r="AH929" i="36" s="1"/>
  <c r="AH930" i="36" s="1"/>
  <c r="AH931" i="36" s="1"/>
  <c r="AH932" i="36" s="1"/>
  <c r="AH933" i="36" s="1"/>
  <c r="AH934" i="36" s="1"/>
  <c r="AH935" i="36" s="1"/>
  <c r="AH936" i="36" s="1"/>
  <c r="AH937" i="36" s="1"/>
  <c r="AH938" i="36" s="1"/>
  <c r="AH939" i="36" s="1"/>
  <c r="AH940" i="36" s="1"/>
  <c r="AH941" i="36" s="1"/>
  <c r="AH942" i="36" s="1"/>
  <c r="AH943" i="36" s="1"/>
  <c r="AH944" i="36" s="1"/>
  <c r="AH945" i="36" s="1"/>
  <c r="AH946" i="36" s="1"/>
  <c r="AH947" i="36" s="1"/>
  <c r="AH948" i="36" s="1"/>
  <c r="AH949" i="36" s="1"/>
  <c r="AH950" i="36" s="1"/>
  <c r="AH951" i="36" s="1"/>
  <c r="AH952" i="36" s="1"/>
  <c r="AH953" i="36" s="1"/>
  <c r="AH954" i="36" s="1"/>
  <c r="AH955" i="36" s="1"/>
  <c r="AH956" i="36" s="1"/>
  <c r="AH957" i="36" s="1"/>
  <c r="AH958" i="36" s="1"/>
  <c r="AH959" i="36" s="1"/>
  <c r="AH960" i="36" s="1"/>
  <c r="AH961" i="36" s="1"/>
  <c r="AH962" i="36" s="1"/>
  <c r="AH963" i="36" s="1"/>
  <c r="AH964" i="36" s="1"/>
  <c r="AH965" i="36" s="1"/>
  <c r="AH966" i="36" s="1"/>
  <c r="AH967" i="36" s="1"/>
  <c r="AH968" i="36" s="1"/>
  <c r="AH969" i="36" s="1"/>
  <c r="AH970" i="36" s="1"/>
  <c r="AH971" i="36" s="1"/>
  <c r="AH972" i="36" s="1"/>
  <c r="AH973" i="36" s="1"/>
  <c r="AH974" i="36" s="1"/>
  <c r="AH975" i="36" s="1"/>
  <c r="AH976" i="36" s="1"/>
  <c r="AH977" i="36" s="1"/>
  <c r="AH978" i="36" s="1"/>
  <c r="AH979" i="36" s="1"/>
  <c r="AH980" i="36" s="1"/>
  <c r="AH981" i="36" s="1"/>
  <c r="AH982" i="36" s="1"/>
  <c r="AH983" i="36" s="1"/>
  <c r="AH984" i="36" s="1"/>
  <c r="AH985" i="36" s="1"/>
  <c r="AH986" i="36" s="1"/>
  <c r="AH987" i="36" s="1"/>
  <c r="AH988" i="36" s="1"/>
  <c r="AH989" i="36" s="1"/>
  <c r="AH990" i="36" s="1"/>
  <c r="AH991" i="36" s="1"/>
  <c r="AH992" i="36" s="1"/>
  <c r="AH993" i="36" s="1"/>
  <c r="AH994" i="36" s="1"/>
  <c r="AH995" i="36" s="1"/>
  <c r="AH996" i="36" s="1"/>
  <c r="AH997" i="36" s="1"/>
  <c r="AH998" i="36" s="1"/>
  <c r="AH999" i="36" s="1"/>
  <c r="AH1000" i="36" s="1"/>
  <c r="AH1001" i="36" s="1"/>
  <c r="AH1002" i="36" s="1"/>
  <c r="AH1003" i="36" s="1"/>
  <c r="AH1004" i="36" s="1"/>
  <c r="AH1005" i="36" s="1"/>
  <c r="AH1006" i="36" s="1"/>
  <c r="AH1007" i="36" s="1"/>
  <c r="AH1008" i="36" s="1"/>
  <c r="AH1009" i="36" s="1"/>
  <c r="AH1010" i="36" s="1"/>
  <c r="AH1011" i="36" s="1"/>
  <c r="AH1012" i="36" s="1"/>
  <c r="AH1013" i="36" s="1"/>
  <c r="AH1014" i="36" s="1"/>
  <c r="AH1015" i="36" s="1"/>
  <c r="AH1016" i="36" s="1"/>
  <c r="AH1017" i="36" s="1"/>
  <c r="AH1018" i="36" s="1"/>
  <c r="AH1019" i="36" s="1"/>
  <c r="AH1020" i="36" s="1"/>
  <c r="AH1021" i="36" s="1"/>
  <c r="AH1022" i="36" s="1"/>
  <c r="AH1023" i="36" s="1"/>
  <c r="AH1024" i="36" s="1"/>
  <c r="AH1025" i="36" s="1"/>
  <c r="AH1026" i="36" s="1"/>
  <c r="AH1027" i="36" s="1"/>
  <c r="AH1028" i="36" s="1"/>
  <c r="AH1029" i="36" s="1"/>
  <c r="AH1030" i="36" s="1"/>
  <c r="AH1031" i="36" s="1"/>
  <c r="AH1032" i="36" s="1"/>
  <c r="AH1033" i="36" s="1"/>
  <c r="AH1034" i="36" s="1"/>
  <c r="AH1035" i="36" s="1"/>
  <c r="AH1036" i="36" s="1"/>
  <c r="AH1037" i="36" s="1"/>
  <c r="AH1038" i="36" s="1"/>
  <c r="AH1039" i="36" s="1"/>
  <c r="AH1040" i="36" s="1"/>
  <c r="AH1041" i="36" s="1"/>
  <c r="AH1042" i="36" s="1"/>
  <c r="AH1043" i="36" s="1"/>
  <c r="AH1044" i="36" s="1"/>
  <c r="AH1045" i="36" s="1"/>
  <c r="AH1046" i="36" s="1"/>
  <c r="AH1047" i="36" s="1"/>
  <c r="AH1048" i="36" s="1"/>
  <c r="AH1049" i="36" s="1"/>
  <c r="AH1050" i="36" s="1"/>
  <c r="AH1051" i="36" s="1"/>
  <c r="AH1052" i="36" s="1"/>
  <c r="AH1053" i="36" s="1"/>
  <c r="AH1054" i="36" s="1"/>
  <c r="AH1055" i="36" s="1"/>
  <c r="AH1056" i="36" s="1"/>
  <c r="AH1057" i="36" s="1"/>
  <c r="AH1058" i="36" s="1"/>
  <c r="AH1059" i="36" s="1"/>
  <c r="AH1060" i="36" s="1"/>
  <c r="AH1061" i="36" s="1"/>
  <c r="AH1062" i="36" s="1"/>
  <c r="AH1063" i="36" s="1"/>
  <c r="AH1064" i="36" s="1"/>
  <c r="AH1065" i="36" s="1"/>
  <c r="AH1066" i="36" s="1"/>
  <c r="AH1067" i="36" s="1"/>
  <c r="AH1068" i="36" s="1"/>
  <c r="AH1069" i="36" s="1"/>
  <c r="AH1070" i="36" s="1"/>
  <c r="AH1071" i="36" s="1"/>
  <c r="AH1072" i="36" s="1"/>
  <c r="AH1073" i="36" s="1"/>
  <c r="AH1074" i="36" s="1"/>
  <c r="AH1075" i="36" s="1"/>
  <c r="AH1076" i="36" s="1"/>
  <c r="AH1077" i="36" s="1"/>
  <c r="AH1078" i="36" s="1"/>
  <c r="AH1079" i="36" s="1"/>
  <c r="AH1080" i="36" s="1"/>
  <c r="AH1081" i="36" s="1"/>
  <c r="AH1082" i="36" s="1"/>
  <c r="AH1083" i="36" s="1"/>
  <c r="AH1084" i="36" s="1"/>
  <c r="AH1085" i="36" s="1"/>
  <c r="AH1086" i="36" s="1"/>
  <c r="AH1087" i="36" s="1"/>
  <c r="AH1088" i="36" s="1"/>
  <c r="AH1089" i="36" s="1"/>
  <c r="AH1090" i="36" s="1"/>
  <c r="AH1091" i="36" s="1"/>
  <c r="AH1092" i="36" s="1"/>
  <c r="AH1093" i="36" s="1"/>
  <c r="AH1094" i="36" s="1"/>
  <c r="AH1095" i="36" s="1"/>
  <c r="AH1096" i="36" s="1"/>
  <c r="AH1097" i="36" s="1"/>
  <c r="AH1098" i="36" s="1"/>
  <c r="AH1099" i="36" s="1"/>
  <c r="AH1100" i="36" s="1"/>
  <c r="AH1101" i="36" s="1"/>
  <c r="AH1102" i="36" s="1"/>
  <c r="AH1103" i="36" s="1"/>
  <c r="AH1104" i="36" s="1"/>
  <c r="AH1105" i="36" s="1"/>
  <c r="AH1106" i="36" s="1"/>
  <c r="AH1107" i="36" s="1"/>
  <c r="AH1108" i="36" s="1"/>
  <c r="AH1109" i="36" s="1"/>
  <c r="AH1110" i="36" s="1"/>
  <c r="AH1111" i="36" s="1"/>
  <c r="AH1112" i="36" s="1"/>
  <c r="AH1113" i="36" s="1"/>
  <c r="AH1114" i="36" s="1"/>
  <c r="AH1115" i="36" s="1"/>
  <c r="AH1116" i="36" s="1"/>
  <c r="AH1117" i="36" s="1"/>
  <c r="AH1118" i="36" s="1"/>
  <c r="AH1119" i="36" s="1"/>
  <c r="AH1120" i="36" s="1"/>
  <c r="AH1121" i="36" s="1"/>
  <c r="AH1122" i="36" s="1"/>
  <c r="AH1123" i="36" s="1"/>
  <c r="AH1124" i="36" s="1"/>
  <c r="AH1125" i="36" s="1"/>
  <c r="AH1126" i="36" s="1"/>
  <c r="AH1127" i="36" s="1"/>
  <c r="AH1128" i="36" s="1"/>
  <c r="AH1129" i="36" s="1"/>
  <c r="AH1130" i="36" s="1"/>
  <c r="AH1131" i="36" s="1"/>
  <c r="AH1132" i="36" s="1"/>
  <c r="AH1133" i="36" s="1"/>
  <c r="AH1134" i="36" s="1"/>
  <c r="AH1135" i="36" s="1"/>
  <c r="AH1136" i="36" s="1"/>
  <c r="AH1137" i="36" s="1"/>
  <c r="AH1138" i="36" s="1"/>
  <c r="AH1139" i="36" s="1"/>
  <c r="AH1140" i="36" s="1"/>
  <c r="AH1141" i="36" s="1"/>
  <c r="AH1142" i="36" s="1"/>
  <c r="AH1143" i="36" s="1"/>
  <c r="AH1144" i="36" s="1"/>
  <c r="AH1145" i="36" s="1"/>
  <c r="AH1146" i="36" s="1"/>
  <c r="AH1147" i="36" s="1"/>
  <c r="AH1148" i="36" s="1"/>
  <c r="AH1149" i="36" s="1"/>
  <c r="AH1150" i="36" s="1"/>
  <c r="AH1151" i="36" s="1"/>
  <c r="AH1152" i="36" s="1"/>
  <c r="AH1153" i="36" s="1"/>
  <c r="AH1154" i="36" s="1"/>
  <c r="AH1155" i="36" s="1"/>
  <c r="AH1156" i="36" s="1"/>
  <c r="AH1157" i="36" s="1"/>
  <c r="AH1158" i="36" s="1"/>
  <c r="AH1159" i="36" s="1"/>
  <c r="AH1160" i="36" s="1"/>
  <c r="AH1161" i="36" s="1"/>
  <c r="AH1162" i="36" s="1"/>
  <c r="AH1163" i="36" s="1"/>
  <c r="AH1164" i="36" s="1"/>
  <c r="AH1165" i="36" s="1"/>
  <c r="AH1166" i="36" s="1"/>
  <c r="AH1167" i="36" s="1"/>
  <c r="AH1168" i="36" s="1"/>
  <c r="AH1169" i="36" s="1"/>
  <c r="AH1170" i="36" s="1"/>
  <c r="AH1171" i="36" s="1"/>
  <c r="AH1172" i="36" s="1"/>
  <c r="AH1173" i="36" s="1"/>
  <c r="AH1174" i="36" s="1"/>
  <c r="AH1175" i="36" s="1"/>
  <c r="AH1176" i="36" s="1"/>
  <c r="AH1177" i="36" s="1"/>
  <c r="AH1178" i="36" s="1"/>
  <c r="AH1179" i="36" s="1"/>
  <c r="AH1180" i="36" s="1"/>
  <c r="AH1181" i="36" s="1"/>
  <c r="AH1182" i="36" s="1"/>
  <c r="AH1183" i="36" s="1"/>
  <c r="AH1184" i="36" s="1"/>
  <c r="AH1185" i="36" s="1"/>
  <c r="AH1186" i="36" s="1"/>
  <c r="AH1187" i="36" s="1"/>
  <c r="AH1188" i="36" s="1"/>
  <c r="AH1189" i="36" s="1"/>
  <c r="AH1190" i="36" s="1"/>
  <c r="AH1191" i="36" s="1"/>
  <c r="AH1192" i="36" s="1"/>
  <c r="AH1193" i="36" s="1"/>
  <c r="AH1194" i="36" s="1"/>
  <c r="AH1195" i="36" s="1"/>
  <c r="AH1196" i="36" s="1"/>
  <c r="AH1197" i="36" s="1"/>
  <c r="AH1198" i="36" s="1"/>
  <c r="AH1199" i="36" s="1"/>
  <c r="AH1200" i="36" s="1"/>
  <c r="AH1201" i="36" s="1"/>
  <c r="AH1202" i="36" s="1"/>
  <c r="AH1203" i="36" s="1"/>
  <c r="AH1204" i="36" s="1"/>
  <c r="AH1205" i="36" s="1"/>
  <c r="AH1206" i="36" s="1"/>
  <c r="AH1207" i="36" s="1"/>
  <c r="AH1208" i="36" s="1"/>
  <c r="AH1209" i="36" s="1"/>
  <c r="AH1210" i="36" s="1"/>
  <c r="AH1211" i="36" s="1"/>
  <c r="AH1212" i="36" s="1"/>
  <c r="AH1213" i="36" s="1"/>
  <c r="AH1214" i="36" s="1"/>
  <c r="AH1215" i="36" s="1"/>
  <c r="AH1216" i="36" s="1"/>
  <c r="AH1217" i="36" s="1"/>
  <c r="AH1218" i="36" s="1"/>
  <c r="AH1219" i="36" s="1"/>
  <c r="AH1220" i="36" s="1"/>
  <c r="AH1221" i="36" s="1"/>
  <c r="AH1222" i="36" s="1"/>
  <c r="AH1223" i="36" s="1"/>
  <c r="AH1224" i="36" s="1"/>
  <c r="AH1225" i="36" s="1"/>
  <c r="AH1226" i="36" s="1"/>
  <c r="AH1227" i="36" s="1"/>
  <c r="AH1228" i="36" s="1"/>
  <c r="AH1229" i="36" s="1"/>
  <c r="AH1230" i="36" s="1"/>
  <c r="AH1231" i="36" s="1"/>
  <c r="AH1232" i="36" s="1"/>
  <c r="AH1233" i="36" s="1"/>
  <c r="AH1234" i="36" s="1"/>
  <c r="AH1235" i="36" s="1"/>
  <c r="AH1236" i="36" s="1"/>
  <c r="AH1237" i="36" s="1"/>
  <c r="AH1238" i="36" s="1"/>
  <c r="AH1239" i="36" s="1"/>
  <c r="AH1240" i="36" s="1"/>
  <c r="AH1241" i="36" s="1"/>
  <c r="AH1242" i="36" s="1"/>
  <c r="AH1243" i="36" s="1"/>
  <c r="AH1244" i="36" s="1"/>
  <c r="AH1245" i="36" s="1"/>
  <c r="AH1246" i="36" s="1"/>
  <c r="AH1247" i="36" s="1"/>
  <c r="AH1248" i="36" s="1"/>
  <c r="AH1249" i="36" s="1"/>
  <c r="AH1250" i="36" s="1"/>
  <c r="AH1251" i="36" s="1"/>
  <c r="AH1252" i="36" s="1"/>
  <c r="AH1253" i="36" s="1"/>
  <c r="AH1254" i="36" s="1"/>
  <c r="AH1255" i="36" s="1"/>
  <c r="AH1256" i="36" s="1"/>
  <c r="AH1257" i="36" s="1"/>
  <c r="AH1258" i="36" s="1"/>
  <c r="AH1259" i="36" s="1"/>
  <c r="AH1260" i="36" s="1"/>
  <c r="AH1261" i="36" s="1"/>
  <c r="AH1262" i="36" s="1"/>
  <c r="AH1263" i="36" s="1"/>
  <c r="AH1264" i="36" s="1"/>
  <c r="AH1265" i="36" s="1"/>
  <c r="AH1266" i="36" s="1"/>
  <c r="AH1267" i="36" s="1"/>
  <c r="AH1268" i="36" s="1"/>
  <c r="AH1269" i="36" s="1"/>
  <c r="AH1270" i="36" s="1"/>
  <c r="AH1271" i="36" s="1"/>
  <c r="AH1272" i="36" s="1"/>
  <c r="AH1273" i="36" s="1"/>
  <c r="AH1274" i="36" s="1"/>
  <c r="AH1275" i="36" s="1"/>
  <c r="AH1276" i="36" s="1"/>
  <c r="AH1277" i="36" s="1"/>
  <c r="AH1278" i="36" s="1"/>
  <c r="AH1279" i="36" s="1"/>
  <c r="AH1280" i="36" s="1"/>
  <c r="AH1281" i="36" s="1"/>
  <c r="AH1282" i="36" s="1"/>
  <c r="AH1283" i="36" s="1"/>
  <c r="AH1284" i="36" s="1"/>
  <c r="AH1285" i="36" s="1"/>
  <c r="AH1286" i="36" s="1"/>
  <c r="AH1287" i="36" s="1"/>
  <c r="AH1288" i="36" s="1"/>
  <c r="AH1289" i="36" s="1"/>
  <c r="AH1290" i="36" s="1"/>
  <c r="AH1291" i="36" s="1"/>
  <c r="AH1292" i="36" s="1"/>
  <c r="AH1293" i="36" s="1"/>
  <c r="AH1294" i="36" s="1"/>
  <c r="AH1295" i="36" s="1"/>
  <c r="AH1296" i="36" s="1"/>
  <c r="AH1297" i="36" s="1"/>
  <c r="AH1298" i="36" s="1"/>
  <c r="AH1299" i="36" s="1"/>
  <c r="AH1300" i="36" s="1"/>
  <c r="AH1301" i="36" s="1"/>
  <c r="AH1302" i="36" s="1"/>
  <c r="AH1303" i="36" s="1"/>
  <c r="AH1304" i="36" s="1"/>
  <c r="AH1305" i="36" s="1"/>
  <c r="AH1306" i="36" s="1"/>
  <c r="AH1307" i="36" s="1"/>
  <c r="AH1308" i="36" s="1"/>
  <c r="AH1309" i="36" s="1"/>
  <c r="AH1310" i="36" s="1"/>
  <c r="AH1311" i="36" s="1"/>
  <c r="AH1312" i="36" s="1"/>
  <c r="AH1313" i="36" s="1"/>
  <c r="AH1314" i="36" s="1"/>
  <c r="AH1315" i="36" s="1"/>
  <c r="AH1316" i="36" s="1"/>
  <c r="AH1317" i="36" s="1"/>
  <c r="AH1318" i="36" s="1"/>
  <c r="AH1319" i="36" s="1"/>
  <c r="AH1320" i="36" s="1"/>
  <c r="AH1321" i="36" s="1"/>
  <c r="AH1322" i="36" s="1"/>
  <c r="AH1323" i="36" s="1"/>
  <c r="AH1324" i="36" s="1"/>
  <c r="AH1325" i="36" s="1"/>
  <c r="AH1326" i="36" s="1"/>
  <c r="AH1327" i="36" s="1"/>
  <c r="AH1328" i="36" s="1"/>
  <c r="AH1329" i="36" s="1"/>
  <c r="AH1330" i="36" s="1"/>
  <c r="AH1331" i="36" s="1"/>
  <c r="AH1332" i="36" s="1"/>
  <c r="AH1333" i="36" s="1"/>
  <c r="AH1334" i="36" s="1"/>
  <c r="AH1335" i="36" s="1"/>
  <c r="AH1336" i="36" s="1"/>
  <c r="AH1337" i="36" s="1"/>
  <c r="AH1338" i="36" s="1"/>
  <c r="AH1339" i="36" s="1"/>
  <c r="AH1340" i="36" s="1"/>
  <c r="AH1341" i="36" s="1"/>
  <c r="AH1342" i="36" s="1"/>
  <c r="AH1343" i="36" s="1"/>
  <c r="AH1344" i="36" s="1"/>
  <c r="AH1345" i="36" s="1"/>
  <c r="AH1346" i="36" s="1"/>
  <c r="AH1347" i="36" s="1"/>
  <c r="AH1348" i="36" s="1"/>
  <c r="AH1349" i="36" s="1"/>
  <c r="AH1350" i="36" s="1"/>
  <c r="AH1351" i="36" s="1"/>
  <c r="AH1352" i="36" s="1"/>
  <c r="AH1353" i="36" s="1"/>
  <c r="AH1354" i="36" s="1"/>
  <c r="AH1355" i="36" s="1"/>
  <c r="AH1356" i="36" s="1"/>
  <c r="AH1357" i="36" s="1"/>
  <c r="AH1358" i="36" s="1"/>
  <c r="AH1359" i="36" s="1"/>
  <c r="AH1360" i="36" s="1"/>
  <c r="AH1361" i="36" s="1"/>
  <c r="AH1362" i="36" s="1"/>
  <c r="AH1363" i="36" s="1"/>
  <c r="AH1364" i="36" s="1"/>
  <c r="AH1365" i="36" s="1"/>
  <c r="AH1366" i="36" s="1"/>
  <c r="AH1367" i="36" s="1"/>
  <c r="AH1368" i="36" s="1"/>
  <c r="AH1369" i="36" s="1"/>
  <c r="AH1370" i="36" s="1"/>
  <c r="AH1371" i="36" s="1"/>
  <c r="AH1372" i="36" s="1"/>
  <c r="AH1373" i="36" s="1"/>
  <c r="AH1374" i="36" s="1"/>
  <c r="AH1375" i="36" s="1"/>
  <c r="AH1376" i="36" s="1"/>
  <c r="AH1377" i="36" s="1"/>
  <c r="AH1378" i="36" s="1"/>
  <c r="AH1379" i="36" s="1"/>
  <c r="AH1380" i="36" s="1"/>
  <c r="AH1381" i="36" s="1"/>
  <c r="AH1382" i="36" s="1"/>
  <c r="AH1383" i="36" s="1"/>
  <c r="AH1384" i="36" s="1"/>
  <c r="AH1385" i="36" s="1"/>
  <c r="AH1386" i="36" s="1"/>
  <c r="AH1387" i="36" s="1"/>
  <c r="AH1388" i="36" s="1"/>
  <c r="AH1389" i="36" s="1"/>
  <c r="AH1390" i="36" s="1"/>
  <c r="AH1391" i="36" s="1"/>
  <c r="AH1392" i="36" s="1"/>
  <c r="AH1393" i="36" s="1"/>
  <c r="AH1394" i="36" s="1"/>
  <c r="AH1395" i="36" s="1"/>
  <c r="AH1396" i="36" s="1"/>
  <c r="AH1397" i="36" s="1"/>
  <c r="AH1398" i="36" s="1"/>
  <c r="AH1399" i="36" s="1"/>
  <c r="AH1400" i="36" s="1"/>
  <c r="AH1401" i="36" s="1"/>
  <c r="AH1402" i="36" s="1"/>
  <c r="AH1403" i="36" s="1"/>
  <c r="AH1404" i="36" s="1"/>
  <c r="AH1405" i="36" s="1"/>
  <c r="AH1406" i="36" s="1"/>
  <c r="AH1407" i="36" s="1"/>
  <c r="AH1408" i="36" s="1"/>
  <c r="AH1409" i="36" s="1"/>
  <c r="AH1410" i="36" s="1"/>
  <c r="AH1411" i="36" s="1"/>
  <c r="AH1412" i="36" s="1"/>
  <c r="AH1413" i="36" s="1"/>
  <c r="AH1414" i="36" s="1"/>
  <c r="AH1415" i="36" s="1"/>
  <c r="AH1416" i="36" s="1"/>
  <c r="AH1417" i="36" s="1"/>
  <c r="AH1418" i="36" s="1"/>
  <c r="AH1419" i="36" s="1"/>
  <c r="AH1420" i="36" s="1"/>
  <c r="AH1421" i="36" s="1"/>
  <c r="AH1422" i="36" s="1"/>
  <c r="AH1423" i="36" s="1"/>
  <c r="AH1424" i="36" s="1"/>
  <c r="AH1425" i="36" s="1"/>
  <c r="AH1426" i="36" s="1"/>
  <c r="AH1427" i="36" s="1"/>
  <c r="AH1428" i="36" s="1"/>
  <c r="AH1429" i="36" s="1"/>
  <c r="AH1430" i="36" s="1"/>
  <c r="AH1431" i="36" s="1"/>
  <c r="AH1432" i="36" s="1"/>
  <c r="AH1433" i="36" s="1"/>
  <c r="AH1434" i="36" s="1"/>
  <c r="AH1435" i="36" s="1"/>
  <c r="AH1436" i="36" s="1"/>
  <c r="AH1437" i="36" s="1"/>
  <c r="AH1438" i="36" s="1"/>
  <c r="AH1439" i="36" s="1"/>
  <c r="AH1440" i="36" s="1"/>
  <c r="AH1441" i="36" s="1"/>
  <c r="AH1442" i="36" s="1"/>
  <c r="AH1443" i="36" s="1"/>
  <c r="AH1444" i="36" s="1"/>
  <c r="AH1445" i="36" s="1"/>
  <c r="AH1446" i="36" s="1"/>
  <c r="AH1447" i="36" s="1"/>
  <c r="AH1448" i="36" s="1"/>
  <c r="AH1449" i="36" s="1"/>
  <c r="AH1450" i="36" s="1"/>
  <c r="AH1451" i="36" s="1"/>
  <c r="AH1452" i="36" s="1"/>
  <c r="AH1453" i="36" s="1"/>
  <c r="AH1454" i="36" s="1"/>
  <c r="AH1455" i="36" s="1"/>
  <c r="AH1456" i="36" s="1"/>
  <c r="AH1457" i="36" s="1"/>
  <c r="AH1458" i="36" s="1"/>
  <c r="AH1459" i="36" s="1"/>
  <c r="AH1460" i="36" s="1"/>
  <c r="AH1461" i="36" s="1"/>
  <c r="AH1462" i="36" s="1"/>
  <c r="AH1463" i="36" s="1"/>
  <c r="AH1464" i="36" s="1"/>
  <c r="AH1465" i="36" s="1"/>
  <c r="AH1466" i="36" s="1"/>
  <c r="AH1467" i="36" s="1"/>
  <c r="AH1468" i="36" s="1"/>
  <c r="AH1469" i="36" s="1"/>
  <c r="AH1470" i="36" s="1"/>
  <c r="AH1471" i="36" s="1"/>
  <c r="AH1472" i="36" s="1"/>
  <c r="AH1473" i="36" s="1"/>
  <c r="AH1474" i="36" s="1"/>
  <c r="AH1475" i="36" s="1"/>
  <c r="AH1476" i="36" s="1"/>
  <c r="AH1477" i="36" s="1"/>
  <c r="AH1478" i="36" s="1"/>
  <c r="AH1479" i="36" s="1"/>
  <c r="AH1480" i="36" s="1"/>
  <c r="AH1481" i="36" s="1"/>
  <c r="AH1482" i="36" s="1"/>
  <c r="AH1483" i="36" s="1"/>
  <c r="AH1484" i="36" s="1"/>
  <c r="AH1485" i="36" s="1"/>
  <c r="AH1486" i="36" s="1"/>
  <c r="AH1487" i="36" s="1"/>
  <c r="AH1488" i="36" s="1"/>
  <c r="AH1489" i="36" s="1"/>
  <c r="AH1490" i="36" s="1"/>
  <c r="AH1491" i="36" s="1"/>
  <c r="AH1492" i="36" s="1"/>
  <c r="AH1493" i="36" s="1"/>
  <c r="AH1494" i="36" s="1"/>
  <c r="AH1495" i="36" s="1"/>
  <c r="AH1496" i="36" s="1"/>
  <c r="AH1497" i="36" s="1"/>
  <c r="AH1498" i="36" s="1"/>
  <c r="AH1499" i="36" s="1"/>
  <c r="AH1500" i="36" s="1"/>
  <c r="AH1501" i="36" s="1"/>
  <c r="AH1502" i="36" s="1"/>
  <c r="AH1503" i="36" s="1"/>
  <c r="AH1504" i="36" s="1"/>
  <c r="AH1505" i="36" s="1"/>
  <c r="AH1506" i="36" s="1"/>
  <c r="AH1507" i="36" s="1"/>
  <c r="AH1508" i="36" s="1"/>
  <c r="AH1509" i="36" s="1"/>
  <c r="AH1510" i="36" s="1"/>
  <c r="AH1511" i="36" s="1"/>
  <c r="AH1512" i="36" s="1"/>
  <c r="AH1513" i="36" s="1"/>
  <c r="AH1514" i="36" s="1"/>
  <c r="AH1515" i="36" s="1"/>
  <c r="AH1516" i="36" s="1"/>
  <c r="AH1517" i="36" s="1"/>
  <c r="AH1518" i="36" s="1"/>
  <c r="AH1519" i="36" s="1"/>
  <c r="AH1520" i="36" s="1"/>
  <c r="AH1521" i="36" s="1"/>
  <c r="AH1522" i="36" s="1"/>
  <c r="AH1523" i="36" s="1"/>
  <c r="AH1524" i="36" s="1"/>
  <c r="AH1525" i="36" s="1"/>
  <c r="AH1526" i="36" s="1"/>
  <c r="AH1527" i="36" s="1"/>
  <c r="AH1528" i="36" s="1"/>
  <c r="AH1529" i="36" s="1"/>
  <c r="AH1530" i="36" s="1"/>
  <c r="AH1531" i="36" s="1"/>
  <c r="AH1532" i="36" s="1"/>
  <c r="AH1533" i="36" s="1"/>
  <c r="AH1534" i="36" s="1"/>
  <c r="AH1535" i="36" s="1"/>
  <c r="AH1536" i="36" s="1"/>
  <c r="AH1537" i="36" s="1"/>
  <c r="AH1538" i="36" s="1"/>
  <c r="AH1539" i="36" s="1"/>
  <c r="AH1540" i="36" s="1"/>
  <c r="AH1541" i="36" s="1"/>
  <c r="AH1542" i="36" s="1"/>
  <c r="AH1543" i="36" s="1"/>
  <c r="AH1544" i="36" s="1"/>
  <c r="AH1545" i="36" s="1"/>
  <c r="AH1546" i="36" s="1"/>
  <c r="AH1547" i="36" s="1"/>
  <c r="AH1548" i="36" s="1"/>
  <c r="AH1549" i="36" s="1"/>
  <c r="AH1550" i="36" s="1"/>
  <c r="AH1551" i="36" s="1"/>
  <c r="AH1552" i="36" s="1"/>
  <c r="AH1553" i="36" s="1"/>
  <c r="AH1554" i="36" s="1"/>
  <c r="AH1555" i="36" s="1"/>
  <c r="AH1556" i="36" s="1"/>
  <c r="AH1557" i="36" s="1"/>
  <c r="AH1558" i="36" s="1"/>
  <c r="AH1559" i="36" s="1"/>
  <c r="AH1560" i="36" s="1"/>
  <c r="AH1561" i="36" s="1"/>
  <c r="AH1562" i="36" s="1"/>
  <c r="AH1563" i="36" s="1"/>
  <c r="AH1564" i="36" s="1"/>
  <c r="AH1565" i="36" s="1"/>
  <c r="AH1566" i="36" s="1"/>
  <c r="AH1567" i="36" s="1"/>
  <c r="AH1568" i="36" s="1"/>
  <c r="AH1569" i="36" s="1"/>
  <c r="AH1570" i="36" s="1"/>
  <c r="AH1571" i="36" s="1"/>
  <c r="AH1572" i="36" s="1"/>
  <c r="AH1573" i="36" s="1"/>
  <c r="AH1574" i="36" s="1"/>
  <c r="AH1575" i="36" s="1"/>
  <c r="AH1576" i="36" s="1"/>
  <c r="AH1577" i="36" s="1"/>
  <c r="AH1578" i="36" s="1"/>
  <c r="AH1579" i="36" s="1"/>
  <c r="AH1580" i="36" s="1"/>
  <c r="AH1581" i="36" s="1"/>
  <c r="AH1582" i="36" s="1"/>
  <c r="AH1583" i="36" s="1"/>
  <c r="AH1584" i="36" s="1"/>
  <c r="AH1585" i="36" s="1"/>
  <c r="AH1586" i="36" s="1"/>
  <c r="AH1587" i="36" s="1"/>
  <c r="AH1588" i="36" s="1"/>
  <c r="AH1589" i="36" s="1"/>
  <c r="AH1590" i="36" s="1"/>
  <c r="AH1591" i="36" s="1"/>
  <c r="AH1592" i="36" s="1"/>
  <c r="AH1593" i="36" s="1"/>
  <c r="AH1594" i="36" s="1"/>
  <c r="AH1595" i="36" s="1"/>
  <c r="AH1596" i="36" s="1"/>
  <c r="AH1597" i="36" s="1"/>
  <c r="AH1598" i="36" s="1"/>
  <c r="AH1599" i="36" s="1"/>
  <c r="AH1600" i="36" s="1"/>
  <c r="AH1601" i="36" s="1"/>
  <c r="AH1602" i="36" s="1"/>
  <c r="AH1603" i="36" s="1"/>
  <c r="AH1604" i="36" s="1"/>
  <c r="AH1605" i="36" s="1"/>
  <c r="AH1606" i="36" s="1"/>
  <c r="AH1607" i="36" s="1"/>
  <c r="AH1608" i="36" s="1"/>
  <c r="AH1609" i="36" s="1"/>
  <c r="AH1610" i="36" s="1"/>
  <c r="AH1611" i="36" s="1"/>
  <c r="AH1612" i="36" s="1"/>
  <c r="AH1613" i="36" s="1"/>
  <c r="AH1614" i="36" s="1"/>
  <c r="AH1615" i="36" s="1"/>
  <c r="AH1616" i="36" s="1"/>
  <c r="AH1617" i="36" s="1"/>
  <c r="AH1618" i="36" s="1"/>
  <c r="AH1619" i="36" s="1"/>
  <c r="AH1620" i="36" s="1"/>
  <c r="AH1621" i="36" s="1"/>
  <c r="AH1622" i="36" s="1"/>
  <c r="AH1623" i="36" s="1"/>
  <c r="AH1624" i="36" s="1"/>
  <c r="AH1625" i="36" s="1"/>
  <c r="AH1626" i="36" s="1"/>
  <c r="AH1627" i="36" s="1"/>
  <c r="AH1628" i="36" s="1"/>
  <c r="AH1629" i="36" s="1"/>
  <c r="AH1630" i="36" s="1"/>
  <c r="AH1631" i="36" s="1"/>
  <c r="AH1632" i="36" s="1"/>
  <c r="AH1633" i="36" s="1"/>
  <c r="AH1634" i="36" s="1"/>
  <c r="AH1635" i="36" s="1"/>
  <c r="AH1636" i="36" s="1"/>
  <c r="AH1637" i="36" s="1"/>
  <c r="AH1638" i="36" s="1"/>
  <c r="AH1639" i="36" s="1"/>
  <c r="AH1640" i="36" s="1"/>
  <c r="AH1641" i="36" s="1"/>
  <c r="AH1642" i="36" s="1"/>
  <c r="AH1643" i="36" s="1"/>
  <c r="AH1644" i="36" s="1"/>
  <c r="AH1645" i="36" s="1"/>
  <c r="AH1646" i="36" s="1"/>
  <c r="AH1647" i="36" s="1"/>
  <c r="AH1648" i="36" s="1"/>
  <c r="AH1649" i="36" s="1"/>
  <c r="AH1650" i="36" s="1"/>
  <c r="AH1651" i="36" s="1"/>
  <c r="AH1652" i="36" s="1"/>
  <c r="AH1653" i="36" s="1"/>
  <c r="AH1654" i="36" s="1"/>
  <c r="AH1655" i="36" s="1"/>
  <c r="AH1656" i="36" s="1"/>
  <c r="AH1657" i="36" s="1"/>
  <c r="AH1658" i="36" s="1"/>
  <c r="AH1659" i="36" s="1"/>
  <c r="AH1660" i="36" s="1"/>
  <c r="AH1661" i="36" s="1"/>
  <c r="AH1662" i="36" s="1"/>
  <c r="AH1663" i="36" s="1"/>
  <c r="AH1664" i="36" s="1"/>
  <c r="AH1665" i="36" s="1"/>
  <c r="AH1666" i="36" s="1"/>
  <c r="AH1667" i="36" s="1"/>
  <c r="AH1668" i="36" s="1"/>
  <c r="AH1669" i="36" s="1"/>
  <c r="AH1670" i="36" s="1"/>
  <c r="AH1671" i="36" s="1"/>
  <c r="AH1672" i="36" s="1"/>
  <c r="AH1673" i="36" s="1"/>
  <c r="AH1674" i="36" s="1"/>
  <c r="AH1675" i="36" s="1"/>
  <c r="AH1676" i="36" s="1"/>
  <c r="AH1677" i="36" s="1"/>
  <c r="AH1678" i="36" s="1"/>
  <c r="AH1679" i="36" s="1"/>
  <c r="AH1680" i="36" s="1"/>
  <c r="AH1681" i="36" s="1"/>
  <c r="AH1682" i="36" s="1"/>
  <c r="AH1683" i="36" s="1"/>
  <c r="AH1684" i="36" s="1"/>
  <c r="AH1685" i="36" s="1"/>
  <c r="AH1686" i="36" s="1"/>
  <c r="AH1687" i="36" s="1"/>
  <c r="AH1688" i="36" s="1"/>
  <c r="AH1689" i="36" s="1"/>
  <c r="AH1690" i="36" s="1"/>
  <c r="AH1691" i="36" s="1"/>
  <c r="AH1692" i="36" s="1"/>
  <c r="AH1693" i="36" s="1"/>
  <c r="AH1694" i="36" s="1"/>
  <c r="AG13" i="36"/>
  <c r="AG14" i="36" s="1"/>
  <c r="AG15" i="36" s="1"/>
  <c r="AG16" i="36" s="1"/>
  <c r="AG17" i="36" s="1"/>
  <c r="AG18" i="36" s="1"/>
  <c r="AG19" i="36" s="1"/>
  <c r="AG20" i="36" s="1"/>
  <c r="AG21" i="36" s="1"/>
  <c r="AG22" i="36" s="1"/>
  <c r="AG23" i="36" s="1"/>
  <c r="AG24" i="36" s="1"/>
  <c r="AG25" i="36" s="1"/>
  <c r="AG26" i="36" s="1"/>
  <c r="AG27" i="36" s="1"/>
  <c r="AG28" i="36" s="1"/>
  <c r="AG29" i="36" s="1"/>
  <c r="AG30" i="36" s="1"/>
  <c r="AG31" i="36" s="1"/>
  <c r="AG32" i="36" s="1"/>
  <c r="AG33" i="36" s="1"/>
  <c r="AG34" i="36" s="1"/>
  <c r="AG35" i="36" s="1"/>
  <c r="AG36" i="36" s="1"/>
  <c r="AG37" i="36" s="1"/>
  <c r="AG38" i="36" s="1"/>
  <c r="AG39" i="36" s="1"/>
  <c r="AG40" i="36" s="1"/>
  <c r="AG41" i="36" s="1"/>
  <c r="AG42" i="36" s="1"/>
  <c r="AG43" i="36" s="1"/>
  <c r="AG44" i="36" s="1"/>
  <c r="AG45" i="36" s="1"/>
  <c r="AG46" i="36" s="1"/>
  <c r="AG47" i="36" s="1"/>
  <c r="AG48" i="36" s="1"/>
  <c r="AG49" i="36" s="1"/>
  <c r="AG50" i="36" s="1"/>
  <c r="AG51" i="36" s="1"/>
  <c r="AG52" i="36" s="1"/>
  <c r="AG53" i="36" s="1"/>
  <c r="AG54" i="36" s="1"/>
  <c r="AG55" i="36" s="1"/>
  <c r="AG56" i="36" s="1"/>
  <c r="AG57" i="36" s="1"/>
  <c r="AG58" i="36" s="1"/>
  <c r="AG59" i="36" s="1"/>
  <c r="AG60" i="36" s="1"/>
  <c r="AG61" i="36" s="1"/>
  <c r="AG62" i="36" s="1"/>
  <c r="AG63" i="36" s="1"/>
  <c r="AG64" i="36" s="1"/>
  <c r="AG65" i="36" s="1"/>
  <c r="AG66" i="36" s="1"/>
  <c r="AG67" i="36" s="1"/>
  <c r="AG68" i="36" s="1"/>
  <c r="AG69" i="36" s="1"/>
  <c r="AG70" i="36" s="1"/>
  <c r="AG71" i="36" s="1"/>
  <c r="AG72" i="36" s="1"/>
  <c r="AG73" i="36" s="1"/>
  <c r="AG74" i="36" s="1"/>
  <c r="AG75" i="36" s="1"/>
  <c r="AG76" i="36" s="1"/>
  <c r="AG77" i="36" s="1"/>
  <c r="AG78" i="36" s="1"/>
  <c r="AG79" i="36" s="1"/>
  <c r="AG80" i="36" s="1"/>
  <c r="AG81" i="36" s="1"/>
  <c r="AG82" i="36" s="1"/>
  <c r="AG83" i="36" s="1"/>
  <c r="AG84" i="36" s="1"/>
  <c r="AG85" i="36" s="1"/>
  <c r="AG86" i="36" s="1"/>
  <c r="AG87" i="36" s="1"/>
  <c r="AG88" i="36" s="1"/>
  <c r="AG89" i="36" s="1"/>
  <c r="AG90" i="36" s="1"/>
  <c r="AG91" i="36" s="1"/>
  <c r="AG92" i="36" s="1"/>
  <c r="AG93" i="36" s="1"/>
  <c r="AG94" i="36" s="1"/>
  <c r="AG95" i="36" s="1"/>
  <c r="AG96" i="36" s="1"/>
  <c r="AG97" i="36" s="1"/>
  <c r="AG98" i="36" s="1"/>
  <c r="AG99" i="36" s="1"/>
  <c r="AG100" i="36" s="1"/>
  <c r="AG101" i="36" s="1"/>
  <c r="AG102" i="36" s="1"/>
  <c r="AG103" i="36" s="1"/>
  <c r="AG104" i="36" s="1"/>
  <c r="AG105" i="36" s="1"/>
  <c r="AG106" i="36" s="1"/>
  <c r="AG107" i="36" s="1"/>
  <c r="AG108" i="36" s="1"/>
  <c r="AG109" i="36" s="1"/>
  <c r="AG110" i="36" s="1"/>
  <c r="AG111" i="36" s="1"/>
  <c r="AG112" i="36" s="1"/>
  <c r="AG113" i="36" s="1"/>
  <c r="AG114" i="36" s="1"/>
  <c r="AG115" i="36" s="1"/>
  <c r="AG116" i="36" s="1"/>
  <c r="AG117" i="36" s="1"/>
  <c r="AG118" i="36" s="1"/>
  <c r="AG119" i="36" s="1"/>
  <c r="AG120" i="36" s="1"/>
  <c r="AG121" i="36" s="1"/>
  <c r="AG122" i="36" s="1"/>
  <c r="AG123" i="36" s="1"/>
  <c r="AG124" i="36" s="1"/>
  <c r="AG125" i="36" s="1"/>
  <c r="AG126" i="36" s="1"/>
  <c r="AG127" i="36" s="1"/>
  <c r="AG128" i="36" s="1"/>
  <c r="AG129" i="36" s="1"/>
  <c r="AG130" i="36" s="1"/>
  <c r="AG131" i="36" s="1"/>
  <c r="AG132" i="36" s="1"/>
  <c r="AG133" i="36" s="1"/>
  <c r="AG134" i="36" s="1"/>
  <c r="AG135" i="36" s="1"/>
  <c r="AG136" i="36" s="1"/>
  <c r="AG137" i="36" s="1"/>
  <c r="AG138" i="36" s="1"/>
  <c r="AG139" i="36" s="1"/>
  <c r="AG140" i="36" s="1"/>
  <c r="AG141" i="36" s="1"/>
  <c r="AG142" i="36" s="1"/>
  <c r="AG143" i="36" s="1"/>
  <c r="AG144" i="36" s="1"/>
  <c r="AG145" i="36" s="1"/>
  <c r="AG146" i="36" s="1"/>
  <c r="AG147" i="36" s="1"/>
  <c r="AG148" i="36" s="1"/>
  <c r="AG149" i="36" s="1"/>
  <c r="AG150" i="36" s="1"/>
  <c r="AG151" i="36" s="1"/>
  <c r="AG152" i="36" s="1"/>
  <c r="AG153" i="36" s="1"/>
  <c r="AG154" i="36" s="1"/>
  <c r="AG155" i="36" s="1"/>
  <c r="AG156" i="36" s="1"/>
  <c r="AG157" i="36" s="1"/>
  <c r="AG158" i="36" s="1"/>
  <c r="AG159" i="36" s="1"/>
  <c r="AG160" i="36" s="1"/>
  <c r="AG161" i="36" s="1"/>
  <c r="AG162" i="36" s="1"/>
  <c r="AG163" i="36" s="1"/>
  <c r="AG164" i="36" s="1"/>
  <c r="AG165" i="36" s="1"/>
  <c r="AG166" i="36" s="1"/>
  <c r="AG167" i="36" s="1"/>
  <c r="AG168" i="36" s="1"/>
  <c r="AG169" i="36" s="1"/>
  <c r="AG170" i="36" s="1"/>
  <c r="AG171" i="36" s="1"/>
  <c r="AG172" i="36" s="1"/>
  <c r="AG173" i="36" s="1"/>
  <c r="AG174" i="36" s="1"/>
  <c r="AG175" i="36" s="1"/>
  <c r="AG176" i="36" s="1"/>
  <c r="AG177" i="36" s="1"/>
  <c r="AG178" i="36" s="1"/>
  <c r="AG179" i="36" s="1"/>
  <c r="AG180" i="36" s="1"/>
  <c r="AG181" i="36" s="1"/>
  <c r="AG182" i="36" s="1"/>
  <c r="AG183" i="36" s="1"/>
  <c r="AG184" i="36" s="1"/>
  <c r="AG185" i="36" s="1"/>
  <c r="AG186" i="36" s="1"/>
  <c r="AG187" i="36" s="1"/>
  <c r="AG188" i="36" s="1"/>
  <c r="AG189" i="36" s="1"/>
  <c r="AG190" i="36" s="1"/>
  <c r="AG191" i="36" s="1"/>
  <c r="AG192" i="36" s="1"/>
  <c r="AG193" i="36" s="1"/>
  <c r="AG194" i="36" s="1"/>
  <c r="AG195" i="36" s="1"/>
  <c r="AG196" i="36" s="1"/>
  <c r="AG197" i="36" s="1"/>
  <c r="AG198" i="36" s="1"/>
  <c r="AG199" i="36" s="1"/>
  <c r="AG200" i="36" s="1"/>
  <c r="AG201" i="36" s="1"/>
  <c r="AG202" i="36" s="1"/>
  <c r="AG203" i="36" s="1"/>
  <c r="AG204" i="36" s="1"/>
  <c r="AG205" i="36" s="1"/>
  <c r="AG206" i="36" s="1"/>
  <c r="AG207" i="36" s="1"/>
  <c r="AG208" i="36" s="1"/>
  <c r="AG209" i="36" s="1"/>
  <c r="AG210" i="36" s="1"/>
  <c r="AG211" i="36" s="1"/>
  <c r="AG212" i="36" s="1"/>
  <c r="AG213" i="36" s="1"/>
  <c r="AG214" i="36" s="1"/>
  <c r="AG215" i="36" s="1"/>
  <c r="AG216" i="36" s="1"/>
  <c r="AG217" i="36" s="1"/>
  <c r="AG218" i="36" s="1"/>
  <c r="AG219" i="36" s="1"/>
  <c r="AG220" i="36" s="1"/>
  <c r="AG221" i="36" s="1"/>
  <c r="AG222" i="36" s="1"/>
  <c r="AG223" i="36" s="1"/>
  <c r="AG224" i="36" s="1"/>
  <c r="AG225" i="36" s="1"/>
  <c r="AG226" i="36" s="1"/>
  <c r="AG227" i="36" s="1"/>
  <c r="AG228" i="36" s="1"/>
  <c r="AG229" i="36" s="1"/>
  <c r="AG230" i="36" s="1"/>
  <c r="AG231" i="36" s="1"/>
  <c r="AG232" i="36" s="1"/>
  <c r="AG233" i="36" s="1"/>
  <c r="AG234" i="36" s="1"/>
  <c r="AG235" i="36" s="1"/>
  <c r="AG236" i="36" s="1"/>
  <c r="AG237" i="36" s="1"/>
  <c r="AG238" i="36" s="1"/>
  <c r="AG239" i="36" s="1"/>
  <c r="AG240" i="36" s="1"/>
  <c r="AG241" i="36" s="1"/>
  <c r="AG242" i="36" s="1"/>
  <c r="AG243" i="36" s="1"/>
  <c r="AG244" i="36" s="1"/>
  <c r="AG245" i="36" s="1"/>
  <c r="AG246" i="36" s="1"/>
  <c r="AG247" i="36" s="1"/>
  <c r="AG248" i="36" s="1"/>
  <c r="AG249" i="36" s="1"/>
  <c r="AG250" i="36" s="1"/>
  <c r="AG251" i="36" s="1"/>
  <c r="AG252" i="36" s="1"/>
  <c r="AG253" i="36" s="1"/>
  <c r="AG254" i="36" s="1"/>
  <c r="AG255" i="36" s="1"/>
  <c r="AG256" i="36" s="1"/>
  <c r="AG257" i="36" s="1"/>
  <c r="AG258" i="36" s="1"/>
  <c r="AG259" i="36" s="1"/>
  <c r="AG260" i="36" s="1"/>
  <c r="AG261" i="36" s="1"/>
  <c r="AG262" i="36" s="1"/>
  <c r="AG263" i="36" s="1"/>
  <c r="AG264" i="36" s="1"/>
  <c r="AG265" i="36" s="1"/>
  <c r="AG266" i="36" s="1"/>
  <c r="AG267" i="36" s="1"/>
  <c r="AG268" i="36" s="1"/>
  <c r="AG269" i="36" s="1"/>
  <c r="AG270" i="36" s="1"/>
  <c r="AG271" i="36" s="1"/>
  <c r="AG272" i="36" s="1"/>
  <c r="AG273" i="36" s="1"/>
  <c r="AG274" i="36" s="1"/>
  <c r="AG275" i="36" s="1"/>
  <c r="AG276" i="36" s="1"/>
  <c r="AG277" i="36" s="1"/>
  <c r="AG278" i="36" s="1"/>
  <c r="AG279" i="36" s="1"/>
  <c r="AG280" i="36" s="1"/>
  <c r="AG281" i="36" s="1"/>
  <c r="AG282" i="36" s="1"/>
  <c r="AG283" i="36" s="1"/>
  <c r="AG284" i="36" s="1"/>
  <c r="AG285" i="36" s="1"/>
  <c r="AG286" i="36" s="1"/>
  <c r="AG287" i="36" s="1"/>
  <c r="AG288" i="36" s="1"/>
  <c r="AG289" i="36" s="1"/>
  <c r="AG290" i="36" s="1"/>
  <c r="AG291" i="36" s="1"/>
  <c r="AG292" i="36" s="1"/>
  <c r="AG293" i="36" s="1"/>
  <c r="AG294" i="36" s="1"/>
  <c r="AG295" i="36" s="1"/>
  <c r="AG296" i="36" s="1"/>
  <c r="AG297" i="36" s="1"/>
  <c r="AG298" i="36" s="1"/>
  <c r="AG299" i="36" s="1"/>
  <c r="AG300" i="36" s="1"/>
  <c r="AG301" i="36" s="1"/>
  <c r="AG302" i="36" s="1"/>
  <c r="AG303" i="36" s="1"/>
  <c r="AG304" i="36" s="1"/>
  <c r="AG305" i="36" s="1"/>
  <c r="AG306" i="36" s="1"/>
  <c r="AG307" i="36" s="1"/>
  <c r="AG308" i="36" s="1"/>
  <c r="AG309" i="36" s="1"/>
  <c r="AG310" i="36" s="1"/>
  <c r="AG311" i="36" s="1"/>
  <c r="AG312" i="36" s="1"/>
  <c r="AG313" i="36" s="1"/>
  <c r="AG314" i="36" s="1"/>
  <c r="AG315" i="36" s="1"/>
  <c r="AG316" i="36" s="1"/>
  <c r="AG317" i="36" s="1"/>
  <c r="AG318" i="36" s="1"/>
  <c r="AG319" i="36" s="1"/>
  <c r="AG320" i="36" s="1"/>
  <c r="AG321" i="36" s="1"/>
  <c r="AG322" i="36" s="1"/>
  <c r="AG323" i="36" s="1"/>
  <c r="AG324" i="36" s="1"/>
  <c r="AG325" i="36" s="1"/>
  <c r="AG326" i="36" s="1"/>
  <c r="AG327" i="36" s="1"/>
  <c r="AG328" i="36" s="1"/>
  <c r="AG329" i="36" s="1"/>
  <c r="AG330" i="36" s="1"/>
  <c r="AG331" i="36" s="1"/>
  <c r="AG332" i="36" s="1"/>
  <c r="AG333" i="36" s="1"/>
  <c r="AG334" i="36" s="1"/>
  <c r="AG335" i="36" s="1"/>
  <c r="AG336" i="36" s="1"/>
  <c r="AG337" i="36" s="1"/>
  <c r="AG338" i="36" s="1"/>
  <c r="AG339" i="36" s="1"/>
  <c r="AG340" i="36" s="1"/>
  <c r="AG341" i="36" s="1"/>
  <c r="AG342" i="36" s="1"/>
  <c r="AG343" i="36" s="1"/>
  <c r="AG344" i="36" s="1"/>
  <c r="AG345" i="36" s="1"/>
  <c r="AG346" i="36" s="1"/>
  <c r="AG347" i="36" s="1"/>
  <c r="AG348" i="36" s="1"/>
  <c r="AG349" i="36" s="1"/>
  <c r="AG350" i="36" s="1"/>
  <c r="AG351" i="36" s="1"/>
  <c r="AG352" i="36" s="1"/>
  <c r="AG353" i="36" s="1"/>
  <c r="AG354" i="36" s="1"/>
  <c r="AG355" i="36" s="1"/>
  <c r="AG356" i="36" s="1"/>
  <c r="AG357" i="36" s="1"/>
  <c r="AG358" i="36" s="1"/>
  <c r="AG359" i="36" s="1"/>
  <c r="AG360" i="36" s="1"/>
  <c r="AG361" i="36" s="1"/>
  <c r="AG362" i="36" s="1"/>
  <c r="AG363" i="36" s="1"/>
  <c r="AG364" i="36" s="1"/>
  <c r="AG365" i="36" s="1"/>
  <c r="AG366" i="36" s="1"/>
  <c r="AG367" i="36" s="1"/>
  <c r="AG368" i="36" s="1"/>
  <c r="AG369" i="36" s="1"/>
  <c r="AG370" i="36" s="1"/>
  <c r="AG371" i="36" s="1"/>
  <c r="AG372" i="36" s="1"/>
  <c r="AG373" i="36" s="1"/>
  <c r="AG374" i="36" s="1"/>
  <c r="AG375" i="36" s="1"/>
  <c r="AG376" i="36" s="1"/>
  <c r="AG377" i="36" s="1"/>
  <c r="AG378" i="36" s="1"/>
  <c r="AG379" i="36" s="1"/>
  <c r="AG380" i="36" s="1"/>
  <c r="AG381" i="36" s="1"/>
  <c r="AG382" i="36" s="1"/>
  <c r="AG383" i="36" s="1"/>
  <c r="AG384" i="36" s="1"/>
  <c r="AG385" i="36" s="1"/>
  <c r="AG386" i="36" s="1"/>
  <c r="AG387" i="36" s="1"/>
  <c r="AG388" i="36" s="1"/>
  <c r="AG389" i="36" s="1"/>
  <c r="AG390" i="36" s="1"/>
  <c r="AG391" i="36" s="1"/>
  <c r="AG392" i="36" s="1"/>
  <c r="AG393" i="36" s="1"/>
  <c r="AG394" i="36" s="1"/>
  <c r="AG395" i="36" s="1"/>
  <c r="AG396" i="36" s="1"/>
  <c r="AG397" i="36" s="1"/>
  <c r="AG398" i="36" s="1"/>
  <c r="AG399" i="36" s="1"/>
  <c r="AG400" i="36" s="1"/>
  <c r="AG401" i="36" s="1"/>
  <c r="AG402" i="36" s="1"/>
  <c r="AG403" i="36" s="1"/>
  <c r="AG404" i="36" s="1"/>
  <c r="AG405" i="36" s="1"/>
  <c r="AG406" i="36" s="1"/>
  <c r="AG407" i="36" s="1"/>
  <c r="AG408" i="36" s="1"/>
  <c r="AG409" i="36" s="1"/>
  <c r="AG410" i="36" s="1"/>
  <c r="AG411" i="36" s="1"/>
  <c r="AG412" i="36" s="1"/>
  <c r="AG413" i="36" s="1"/>
  <c r="AG414" i="36" s="1"/>
  <c r="AG415" i="36" s="1"/>
  <c r="AG416" i="36" s="1"/>
  <c r="AG417" i="36" s="1"/>
  <c r="AG418" i="36" s="1"/>
  <c r="AG419" i="36" s="1"/>
  <c r="AG420" i="36" s="1"/>
  <c r="AG421" i="36" s="1"/>
  <c r="AG422" i="36" s="1"/>
  <c r="AG423" i="36" s="1"/>
  <c r="AG424" i="36" s="1"/>
  <c r="AG425" i="36" s="1"/>
  <c r="AG426" i="36" s="1"/>
  <c r="AG427" i="36" s="1"/>
  <c r="AG428" i="36" s="1"/>
  <c r="AG429" i="36" s="1"/>
  <c r="AG430" i="36" s="1"/>
  <c r="AG431" i="36" s="1"/>
  <c r="AG432" i="36" s="1"/>
  <c r="AG433" i="36" s="1"/>
  <c r="AG434" i="36" s="1"/>
  <c r="AG435" i="36" s="1"/>
  <c r="AG436" i="36" s="1"/>
  <c r="AG437" i="36" s="1"/>
  <c r="AG438" i="36" s="1"/>
  <c r="AG439" i="36" s="1"/>
  <c r="AG440" i="36" s="1"/>
  <c r="AG441" i="36" s="1"/>
  <c r="AG442" i="36" s="1"/>
  <c r="AG443" i="36" s="1"/>
  <c r="AG444" i="36" s="1"/>
  <c r="AG445" i="36" s="1"/>
  <c r="AG446" i="36" s="1"/>
  <c r="AG447" i="36" s="1"/>
  <c r="AG448" i="36" s="1"/>
  <c r="AG449" i="36" s="1"/>
  <c r="AG450" i="36" s="1"/>
  <c r="AG451" i="36" s="1"/>
  <c r="AG452" i="36" s="1"/>
  <c r="AG453" i="36" s="1"/>
  <c r="AG454" i="36" s="1"/>
  <c r="AG455" i="36" s="1"/>
  <c r="AG456" i="36" s="1"/>
  <c r="AG457" i="36" s="1"/>
  <c r="AG458" i="36" s="1"/>
  <c r="AG459" i="36" s="1"/>
  <c r="AG460" i="36" s="1"/>
  <c r="AG461" i="36" s="1"/>
  <c r="AG462" i="36" s="1"/>
  <c r="AG463" i="36" s="1"/>
  <c r="AG464" i="36" s="1"/>
  <c r="AG465" i="36" s="1"/>
  <c r="AG466" i="36" s="1"/>
  <c r="AG467" i="36" s="1"/>
  <c r="AG468" i="36" s="1"/>
  <c r="AG469" i="36" s="1"/>
  <c r="AG470" i="36" s="1"/>
  <c r="AG471" i="36" s="1"/>
  <c r="AG472" i="36" s="1"/>
  <c r="AG473" i="36" s="1"/>
  <c r="AG474" i="36" s="1"/>
  <c r="AG475" i="36" s="1"/>
  <c r="AG476" i="36" s="1"/>
  <c r="AG477" i="36" s="1"/>
  <c r="AG478" i="36" s="1"/>
  <c r="AG479" i="36" s="1"/>
  <c r="AG480" i="36" s="1"/>
  <c r="AG481" i="36" s="1"/>
  <c r="AG482" i="36" s="1"/>
  <c r="AG483" i="36" s="1"/>
  <c r="AG484" i="36" s="1"/>
  <c r="AG485" i="36" s="1"/>
  <c r="AG486" i="36" s="1"/>
  <c r="AG487" i="36" s="1"/>
  <c r="AG488" i="36" s="1"/>
  <c r="AG489" i="36" s="1"/>
  <c r="AG490" i="36" s="1"/>
  <c r="AG491" i="36" s="1"/>
  <c r="AG492" i="36" s="1"/>
  <c r="AG493" i="36" s="1"/>
  <c r="AG494" i="36" s="1"/>
  <c r="AG495" i="36" s="1"/>
  <c r="AG496" i="36" s="1"/>
  <c r="AG497" i="36" s="1"/>
  <c r="AG498" i="36" s="1"/>
  <c r="AG499" i="36" s="1"/>
  <c r="AG500" i="36" s="1"/>
  <c r="AG501" i="36" s="1"/>
  <c r="AG502" i="36" s="1"/>
  <c r="AG503" i="36" s="1"/>
  <c r="AG504" i="36" s="1"/>
  <c r="AG505" i="36" s="1"/>
  <c r="AG506" i="36" s="1"/>
  <c r="AG507" i="36" s="1"/>
  <c r="AG508" i="36" s="1"/>
  <c r="AG509" i="36" s="1"/>
  <c r="AG510" i="36" s="1"/>
  <c r="AG511" i="36" s="1"/>
  <c r="AG512" i="36" s="1"/>
  <c r="AG513" i="36" s="1"/>
  <c r="AG514" i="36" s="1"/>
  <c r="AG515" i="36" s="1"/>
  <c r="AG516" i="36" s="1"/>
  <c r="AG517" i="36" s="1"/>
  <c r="AG518" i="36" s="1"/>
  <c r="AG519" i="36" s="1"/>
  <c r="AG520" i="36" s="1"/>
  <c r="AG521" i="36" s="1"/>
  <c r="AG522" i="36" s="1"/>
  <c r="AG523" i="36" s="1"/>
  <c r="AG524" i="36" s="1"/>
  <c r="AG525" i="36" s="1"/>
  <c r="AG526" i="36" s="1"/>
  <c r="AG527" i="36" s="1"/>
  <c r="AG528" i="36" s="1"/>
  <c r="AG529" i="36" s="1"/>
  <c r="AG530" i="36" s="1"/>
  <c r="AG531" i="36" s="1"/>
  <c r="AG532" i="36" s="1"/>
  <c r="AG533" i="36" s="1"/>
  <c r="AG534" i="36" s="1"/>
  <c r="AG535" i="36" s="1"/>
  <c r="AG536" i="36" s="1"/>
  <c r="AG537" i="36" s="1"/>
  <c r="AG538" i="36" s="1"/>
  <c r="AG539" i="36" s="1"/>
  <c r="AG540" i="36" s="1"/>
  <c r="AG541" i="36" s="1"/>
  <c r="AG542" i="36" s="1"/>
  <c r="AG543" i="36" s="1"/>
  <c r="AG544" i="36" s="1"/>
  <c r="AG545" i="36" s="1"/>
  <c r="AG546" i="36" s="1"/>
  <c r="AG547" i="36" s="1"/>
  <c r="AG548" i="36" s="1"/>
  <c r="AG549" i="36" s="1"/>
  <c r="AG550" i="36" s="1"/>
  <c r="AG551" i="36" s="1"/>
  <c r="AG552" i="36" s="1"/>
  <c r="AG553" i="36" s="1"/>
  <c r="AG554" i="36" s="1"/>
  <c r="AG555" i="36" s="1"/>
  <c r="AG556" i="36" s="1"/>
  <c r="AG557" i="36" s="1"/>
  <c r="AG558" i="36" s="1"/>
  <c r="AG559" i="36" s="1"/>
  <c r="AG560" i="36" s="1"/>
  <c r="AG561" i="36" s="1"/>
  <c r="AG562" i="36" s="1"/>
  <c r="AG563" i="36" s="1"/>
  <c r="AG564" i="36" s="1"/>
  <c r="AG565" i="36" s="1"/>
  <c r="AG566" i="36" s="1"/>
  <c r="AG567" i="36" s="1"/>
  <c r="AG568" i="36" s="1"/>
  <c r="AG569" i="36" s="1"/>
  <c r="AG570" i="36" s="1"/>
  <c r="AG571" i="36" s="1"/>
  <c r="AG572" i="36" s="1"/>
  <c r="AG573" i="36" s="1"/>
  <c r="AG574" i="36" s="1"/>
  <c r="AG575" i="36" s="1"/>
  <c r="AG576" i="36" s="1"/>
  <c r="AG577" i="36" s="1"/>
  <c r="AG578" i="36" s="1"/>
  <c r="AG579" i="36" s="1"/>
  <c r="AG580" i="36" s="1"/>
  <c r="AG581" i="36" s="1"/>
  <c r="AG582" i="36" s="1"/>
  <c r="AG583" i="36" s="1"/>
  <c r="AG584" i="36" s="1"/>
  <c r="AG585" i="36" s="1"/>
  <c r="AG586" i="36" s="1"/>
  <c r="AG587" i="36" s="1"/>
  <c r="AG588" i="36" s="1"/>
  <c r="AG589" i="36" s="1"/>
  <c r="AG590" i="36" s="1"/>
  <c r="AG591" i="36" s="1"/>
  <c r="AG592" i="36" s="1"/>
  <c r="AG593" i="36" s="1"/>
  <c r="AG594" i="36" s="1"/>
  <c r="AG595" i="36" s="1"/>
  <c r="AG596" i="36" s="1"/>
  <c r="AG597" i="36" s="1"/>
  <c r="AG598" i="36" s="1"/>
  <c r="AG599" i="36" s="1"/>
  <c r="AG600" i="36" s="1"/>
  <c r="AG601" i="36" s="1"/>
  <c r="AG602" i="36" s="1"/>
  <c r="AG603" i="36" s="1"/>
  <c r="AG604" i="36" s="1"/>
  <c r="AG605" i="36" s="1"/>
  <c r="AG606" i="36" s="1"/>
  <c r="AG607" i="36" s="1"/>
  <c r="AG608" i="36" s="1"/>
  <c r="AG609" i="36" s="1"/>
  <c r="AG610" i="36" s="1"/>
  <c r="AG611" i="36" s="1"/>
  <c r="AG612" i="36" s="1"/>
  <c r="AG613" i="36" s="1"/>
  <c r="AG614" i="36" s="1"/>
  <c r="AG615" i="36" s="1"/>
  <c r="AG616" i="36" s="1"/>
  <c r="AG617" i="36" s="1"/>
  <c r="AG618" i="36" s="1"/>
  <c r="AG619" i="36" s="1"/>
  <c r="AG620" i="36" s="1"/>
  <c r="AG621" i="36" s="1"/>
  <c r="AG622" i="36" s="1"/>
  <c r="AG623" i="36" s="1"/>
  <c r="AG624" i="36" s="1"/>
  <c r="AG625" i="36" s="1"/>
  <c r="AG626" i="36" s="1"/>
  <c r="AG627" i="36" s="1"/>
  <c r="AG628" i="36" s="1"/>
  <c r="AG629" i="36" s="1"/>
  <c r="AG630" i="36" s="1"/>
  <c r="AG631" i="36" s="1"/>
  <c r="AG632" i="36" s="1"/>
  <c r="AG633" i="36" s="1"/>
  <c r="AG634" i="36" s="1"/>
  <c r="AG635" i="36" s="1"/>
  <c r="AG636" i="36" s="1"/>
  <c r="AG637" i="36" s="1"/>
  <c r="AG638" i="36" s="1"/>
  <c r="AG639" i="36" s="1"/>
  <c r="AG640" i="36" s="1"/>
  <c r="AG641" i="36" s="1"/>
  <c r="AG642" i="36" s="1"/>
  <c r="AG643" i="36" s="1"/>
  <c r="AG644" i="36" s="1"/>
  <c r="AG645" i="36" s="1"/>
  <c r="AG646" i="36" s="1"/>
  <c r="AG647" i="36" s="1"/>
  <c r="AG648" i="36" s="1"/>
  <c r="AG649" i="36" s="1"/>
  <c r="AG650" i="36" s="1"/>
  <c r="AG651" i="36" s="1"/>
  <c r="AG652" i="36" s="1"/>
  <c r="AG653" i="36" s="1"/>
  <c r="AG654" i="36" s="1"/>
  <c r="AG655" i="36" s="1"/>
  <c r="AG656" i="36" s="1"/>
  <c r="AG657" i="36" s="1"/>
  <c r="AG658" i="36" s="1"/>
  <c r="AG659" i="36" s="1"/>
  <c r="AG660" i="36" s="1"/>
  <c r="AG661" i="36" s="1"/>
  <c r="AG662" i="36" s="1"/>
  <c r="AG663" i="36" s="1"/>
  <c r="AG664" i="36" s="1"/>
  <c r="AG665" i="36" s="1"/>
  <c r="AG666" i="36" s="1"/>
  <c r="AG667" i="36" s="1"/>
  <c r="AG668" i="36" s="1"/>
  <c r="AG669" i="36" s="1"/>
  <c r="AG670" i="36" s="1"/>
  <c r="AG671" i="36" s="1"/>
  <c r="AG672" i="36" s="1"/>
  <c r="AG673" i="36" s="1"/>
  <c r="AG674" i="36" s="1"/>
  <c r="AG675" i="36" s="1"/>
  <c r="AG676" i="36" s="1"/>
  <c r="AG677" i="36" s="1"/>
  <c r="AG678" i="36" s="1"/>
  <c r="AG679" i="36" s="1"/>
  <c r="AG680" i="36" s="1"/>
  <c r="AG681" i="36" s="1"/>
  <c r="AG682" i="36" s="1"/>
  <c r="AG683" i="36" s="1"/>
  <c r="AG684" i="36" s="1"/>
  <c r="AG685" i="36" s="1"/>
  <c r="AG686" i="36" s="1"/>
  <c r="AG687" i="36" s="1"/>
  <c r="AG688" i="36" s="1"/>
  <c r="AG689" i="36" s="1"/>
  <c r="AG690" i="36" s="1"/>
  <c r="AG691" i="36" s="1"/>
  <c r="AG692" i="36" s="1"/>
  <c r="AG693" i="36" s="1"/>
  <c r="AG694" i="36" s="1"/>
  <c r="AG695" i="36" s="1"/>
  <c r="AG696" i="36" s="1"/>
  <c r="AG697" i="36" s="1"/>
  <c r="AG698" i="36" s="1"/>
  <c r="AG699" i="36" s="1"/>
  <c r="AG700" i="36" s="1"/>
  <c r="AG701" i="36" s="1"/>
  <c r="AG702" i="36" s="1"/>
  <c r="AG703" i="36" s="1"/>
  <c r="AG704" i="36" s="1"/>
  <c r="AG705" i="36" s="1"/>
  <c r="AG706" i="36" s="1"/>
  <c r="AG707" i="36" s="1"/>
  <c r="AG708" i="36" s="1"/>
  <c r="AG709" i="36" s="1"/>
  <c r="AG710" i="36" s="1"/>
  <c r="AG711" i="36" s="1"/>
  <c r="AG712" i="36" s="1"/>
  <c r="AG713" i="36" s="1"/>
  <c r="AG714" i="36" s="1"/>
  <c r="AG715" i="36" s="1"/>
  <c r="AG716" i="36" s="1"/>
  <c r="AG717" i="36" s="1"/>
  <c r="AG718" i="36" s="1"/>
  <c r="AG719" i="36" s="1"/>
  <c r="AG720" i="36" s="1"/>
  <c r="AG721" i="36" s="1"/>
  <c r="AG722" i="36" s="1"/>
  <c r="AG723" i="36" s="1"/>
  <c r="AG724" i="36" s="1"/>
  <c r="AG725" i="36" s="1"/>
  <c r="AG726" i="36" s="1"/>
  <c r="AG727" i="36" s="1"/>
  <c r="AG728" i="36" s="1"/>
  <c r="AG729" i="36" s="1"/>
  <c r="AG730" i="36" s="1"/>
  <c r="AG731" i="36" s="1"/>
  <c r="AG732" i="36" s="1"/>
  <c r="AG733" i="36" s="1"/>
  <c r="AG734" i="36" s="1"/>
  <c r="AG735" i="36" s="1"/>
  <c r="AG736" i="36" s="1"/>
  <c r="AG737" i="36" s="1"/>
  <c r="AG738" i="36" s="1"/>
  <c r="AG739" i="36" s="1"/>
  <c r="AG740" i="36" s="1"/>
  <c r="AG741" i="36" s="1"/>
  <c r="AG742" i="36" s="1"/>
  <c r="AG743" i="36" s="1"/>
  <c r="AG744" i="36" s="1"/>
  <c r="AG745" i="36" s="1"/>
  <c r="AG746" i="36" s="1"/>
  <c r="AG747" i="36" s="1"/>
  <c r="AG748" i="36" s="1"/>
  <c r="AG749" i="36" s="1"/>
  <c r="AG750" i="36" s="1"/>
  <c r="AG751" i="36" s="1"/>
  <c r="AG752" i="36" s="1"/>
  <c r="AG753" i="36" s="1"/>
  <c r="AG754" i="36" s="1"/>
  <c r="AG755" i="36" s="1"/>
  <c r="AG756" i="36" s="1"/>
  <c r="AG757" i="36" s="1"/>
  <c r="AG758" i="36" s="1"/>
  <c r="AG759" i="36" s="1"/>
  <c r="AG760" i="36" s="1"/>
  <c r="AG761" i="36" s="1"/>
  <c r="AG762" i="36" s="1"/>
  <c r="AG763" i="36" s="1"/>
  <c r="AG764" i="36" s="1"/>
  <c r="AG765" i="36" s="1"/>
  <c r="AG766" i="36" s="1"/>
  <c r="AG767" i="36" s="1"/>
  <c r="AG768" i="36" s="1"/>
  <c r="AG769" i="36" s="1"/>
  <c r="AG770" i="36" s="1"/>
  <c r="AG771" i="36" s="1"/>
  <c r="AG772" i="36" s="1"/>
  <c r="AG773" i="36" s="1"/>
  <c r="AG774" i="36" s="1"/>
  <c r="AG775" i="36" s="1"/>
  <c r="AG776" i="36" s="1"/>
  <c r="AG777" i="36" s="1"/>
  <c r="AG778" i="36" s="1"/>
  <c r="AG779" i="36" s="1"/>
  <c r="AG780" i="36" s="1"/>
  <c r="AG781" i="36" s="1"/>
  <c r="AG782" i="36" s="1"/>
  <c r="AG783" i="36" s="1"/>
  <c r="AG784" i="36" s="1"/>
  <c r="AG785" i="36" s="1"/>
  <c r="AG786" i="36" s="1"/>
  <c r="AG787" i="36" s="1"/>
  <c r="AG788" i="36" s="1"/>
  <c r="AG789" i="36" s="1"/>
  <c r="AG790" i="36" s="1"/>
  <c r="AG791" i="36" s="1"/>
  <c r="AG792" i="36" s="1"/>
  <c r="AG793" i="36" s="1"/>
  <c r="AG794" i="36" s="1"/>
  <c r="AG795" i="36" s="1"/>
  <c r="AG796" i="36" s="1"/>
  <c r="AG797" i="36" s="1"/>
  <c r="AG798" i="36" s="1"/>
  <c r="AG799" i="36" s="1"/>
  <c r="AG800" i="36" s="1"/>
  <c r="AG801" i="36" s="1"/>
  <c r="AG802" i="36" s="1"/>
  <c r="AG803" i="36" s="1"/>
  <c r="AG804" i="36" s="1"/>
  <c r="AG805" i="36" s="1"/>
  <c r="AG806" i="36" s="1"/>
  <c r="AG807" i="36" s="1"/>
  <c r="AG808" i="36" s="1"/>
  <c r="AG809" i="36" s="1"/>
  <c r="AG810" i="36" s="1"/>
  <c r="AG811" i="36" s="1"/>
  <c r="AG812" i="36" s="1"/>
  <c r="AG813" i="36" s="1"/>
  <c r="AG814" i="36" s="1"/>
  <c r="AG815" i="36" s="1"/>
  <c r="AG816" i="36" s="1"/>
  <c r="AG817" i="36" s="1"/>
  <c r="AG818" i="36" s="1"/>
  <c r="AG819" i="36" s="1"/>
  <c r="AG820" i="36" s="1"/>
  <c r="AG821" i="36" s="1"/>
  <c r="AG822" i="36" s="1"/>
  <c r="AG823" i="36" s="1"/>
  <c r="AG824" i="36" s="1"/>
  <c r="AG825" i="36" s="1"/>
  <c r="AG826" i="36" s="1"/>
  <c r="AG827" i="36" s="1"/>
  <c r="AG828" i="36" s="1"/>
  <c r="AG829" i="36" s="1"/>
  <c r="AG830" i="36" s="1"/>
  <c r="AG831" i="36" s="1"/>
  <c r="AG832" i="36" s="1"/>
  <c r="AG833" i="36" s="1"/>
  <c r="AG834" i="36" s="1"/>
  <c r="AG835" i="36" s="1"/>
  <c r="AG836" i="36" s="1"/>
  <c r="AG837" i="36" s="1"/>
  <c r="AG838" i="36" s="1"/>
  <c r="AG839" i="36" s="1"/>
  <c r="AG840" i="36" s="1"/>
  <c r="AG841" i="36" s="1"/>
  <c r="AG842" i="36" s="1"/>
  <c r="AG843" i="36" s="1"/>
  <c r="AG844" i="36" s="1"/>
  <c r="AG845" i="36" s="1"/>
  <c r="AG846" i="36" s="1"/>
  <c r="AG847" i="36" s="1"/>
  <c r="AG848" i="36" s="1"/>
  <c r="AG849" i="36" s="1"/>
  <c r="AG850" i="36" s="1"/>
  <c r="AG851" i="36" s="1"/>
  <c r="AG852" i="36" s="1"/>
  <c r="AG853" i="36" s="1"/>
  <c r="AG854" i="36" s="1"/>
  <c r="AG855" i="36" s="1"/>
  <c r="AG856" i="36" s="1"/>
  <c r="AG857" i="36" s="1"/>
  <c r="AG858" i="36" s="1"/>
  <c r="AG859" i="36" s="1"/>
  <c r="AG860" i="36" s="1"/>
  <c r="AG861" i="36" s="1"/>
  <c r="AG862" i="36" s="1"/>
  <c r="AG863" i="36" s="1"/>
  <c r="AG864" i="36" s="1"/>
  <c r="AG865" i="36" s="1"/>
  <c r="AG866" i="36" s="1"/>
  <c r="AG867" i="36" s="1"/>
  <c r="AG868" i="36" s="1"/>
  <c r="AG869" i="36" s="1"/>
  <c r="AG870" i="36" s="1"/>
  <c r="AG871" i="36" s="1"/>
  <c r="AG872" i="36" s="1"/>
  <c r="AG873" i="36" s="1"/>
  <c r="AG874" i="36" s="1"/>
  <c r="AG875" i="36" s="1"/>
  <c r="AG876" i="36" s="1"/>
  <c r="AG877" i="36" s="1"/>
  <c r="AG878" i="36" s="1"/>
  <c r="AG879" i="36" s="1"/>
  <c r="AG880" i="36" s="1"/>
  <c r="AG881" i="36" s="1"/>
  <c r="AG882" i="36" s="1"/>
  <c r="AG883" i="36" s="1"/>
  <c r="AG884" i="36" s="1"/>
  <c r="AG885" i="36" s="1"/>
  <c r="AG886" i="36" s="1"/>
  <c r="AG887" i="36" s="1"/>
  <c r="AG888" i="36" s="1"/>
  <c r="AG889" i="36" s="1"/>
  <c r="AG890" i="36" s="1"/>
  <c r="AG891" i="36" s="1"/>
  <c r="AG892" i="36" s="1"/>
  <c r="AG893" i="36" s="1"/>
  <c r="AG894" i="36" s="1"/>
  <c r="AG895" i="36" s="1"/>
  <c r="AG896" i="36" s="1"/>
  <c r="AG897" i="36" s="1"/>
  <c r="AG898" i="36" s="1"/>
  <c r="AG899" i="36" s="1"/>
  <c r="AG900" i="36" s="1"/>
  <c r="AG901" i="36" s="1"/>
  <c r="AG902" i="36" s="1"/>
  <c r="AG903" i="36" s="1"/>
  <c r="AG904" i="36" s="1"/>
  <c r="AG905" i="36" s="1"/>
  <c r="AG906" i="36" s="1"/>
  <c r="AG907" i="36" s="1"/>
  <c r="AG908" i="36" s="1"/>
  <c r="AG909" i="36" s="1"/>
  <c r="AG910" i="36" s="1"/>
  <c r="AG911" i="36" s="1"/>
  <c r="AG912" i="36" s="1"/>
  <c r="AG913" i="36" s="1"/>
  <c r="AG914" i="36" s="1"/>
  <c r="AG915" i="36" s="1"/>
  <c r="AG916" i="36" s="1"/>
  <c r="AG917" i="36" s="1"/>
  <c r="AG918" i="36" s="1"/>
  <c r="AG919" i="36" s="1"/>
  <c r="AG920" i="36" s="1"/>
  <c r="AG921" i="36" s="1"/>
  <c r="AG922" i="36" s="1"/>
  <c r="AG923" i="36" s="1"/>
  <c r="AG924" i="36" s="1"/>
  <c r="AG925" i="36" s="1"/>
  <c r="AG926" i="36" s="1"/>
  <c r="AG927" i="36" s="1"/>
  <c r="AG928" i="36" s="1"/>
  <c r="AG929" i="36" s="1"/>
  <c r="AG930" i="36" s="1"/>
  <c r="AG931" i="36" s="1"/>
  <c r="AG932" i="36" s="1"/>
  <c r="AG933" i="36" s="1"/>
  <c r="AG934" i="36" s="1"/>
  <c r="AG935" i="36" s="1"/>
  <c r="AG936" i="36" s="1"/>
  <c r="AG937" i="36" s="1"/>
  <c r="AG938" i="36" s="1"/>
  <c r="AG939" i="36" s="1"/>
  <c r="AG940" i="36" s="1"/>
  <c r="AG941" i="36" s="1"/>
  <c r="AG942" i="36" s="1"/>
  <c r="AG943" i="36" s="1"/>
  <c r="AG944" i="36" s="1"/>
  <c r="AG945" i="36" s="1"/>
  <c r="AG946" i="36" s="1"/>
  <c r="AG947" i="36" s="1"/>
  <c r="AG948" i="36" s="1"/>
  <c r="AG949" i="36" s="1"/>
  <c r="AG950" i="36" s="1"/>
  <c r="AG951" i="36" s="1"/>
  <c r="AG952" i="36" s="1"/>
  <c r="AG953" i="36" s="1"/>
  <c r="AG954" i="36" s="1"/>
  <c r="AG955" i="36" s="1"/>
  <c r="AG956" i="36" s="1"/>
  <c r="AG957" i="36" s="1"/>
  <c r="AG958" i="36" s="1"/>
  <c r="AG959" i="36" s="1"/>
  <c r="AG960" i="36" s="1"/>
  <c r="AG961" i="36" s="1"/>
  <c r="AG962" i="36" s="1"/>
  <c r="AG963" i="36" s="1"/>
  <c r="AG964" i="36" s="1"/>
  <c r="AG965" i="36" s="1"/>
  <c r="AG966" i="36" s="1"/>
  <c r="AG967" i="36" s="1"/>
  <c r="AG968" i="36" s="1"/>
  <c r="AG969" i="36" s="1"/>
  <c r="AG970" i="36" s="1"/>
  <c r="AG971" i="36" s="1"/>
  <c r="AG972" i="36" s="1"/>
  <c r="AG973" i="36" s="1"/>
  <c r="AG974" i="36" s="1"/>
  <c r="AG975" i="36" s="1"/>
  <c r="AG976" i="36" s="1"/>
  <c r="AG977" i="36" s="1"/>
  <c r="AG978" i="36" s="1"/>
  <c r="AG979" i="36" s="1"/>
  <c r="AG980" i="36" s="1"/>
  <c r="AG981" i="36" s="1"/>
  <c r="AG982" i="36" s="1"/>
  <c r="AG983" i="36" s="1"/>
  <c r="AG984" i="36" s="1"/>
  <c r="AG985" i="36" s="1"/>
  <c r="AG986" i="36" s="1"/>
  <c r="AG987" i="36" s="1"/>
  <c r="AG988" i="36" s="1"/>
  <c r="AG989" i="36" s="1"/>
  <c r="AG990" i="36" s="1"/>
  <c r="AG991" i="36" s="1"/>
  <c r="AG992" i="36" s="1"/>
  <c r="AG993" i="36" s="1"/>
  <c r="AG994" i="36" s="1"/>
  <c r="AG995" i="36" s="1"/>
  <c r="AG996" i="36" s="1"/>
  <c r="AG997" i="36" s="1"/>
  <c r="AG998" i="36" s="1"/>
  <c r="AG999" i="36" s="1"/>
  <c r="AG1000" i="36" s="1"/>
  <c r="AG1001" i="36" s="1"/>
  <c r="AG1002" i="36" s="1"/>
  <c r="AG1003" i="36" s="1"/>
  <c r="AG1004" i="36" s="1"/>
  <c r="AG1005" i="36" s="1"/>
  <c r="AG1006" i="36" s="1"/>
  <c r="AG1007" i="36" s="1"/>
  <c r="AG1008" i="36" s="1"/>
  <c r="AG1009" i="36" s="1"/>
  <c r="AG1010" i="36" s="1"/>
  <c r="AG1011" i="36" s="1"/>
  <c r="AG1012" i="36" s="1"/>
  <c r="AG1013" i="36" s="1"/>
  <c r="AG1014" i="36" s="1"/>
  <c r="AG1015" i="36" s="1"/>
  <c r="AG1016" i="36" s="1"/>
  <c r="AG1017" i="36" s="1"/>
  <c r="AG1018" i="36" s="1"/>
  <c r="AG1019" i="36" s="1"/>
  <c r="AG1020" i="36" s="1"/>
  <c r="AG1021" i="36" s="1"/>
  <c r="AG1022" i="36" s="1"/>
  <c r="AG1023" i="36" s="1"/>
  <c r="AG1024" i="36" s="1"/>
  <c r="AG1025" i="36" s="1"/>
  <c r="AG1026" i="36" s="1"/>
  <c r="AG1027" i="36" s="1"/>
  <c r="AG1028" i="36" s="1"/>
  <c r="AG1029" i="36" s="1"/>
  <c r="AG1030" i="36" s="1"/>
  <c r="AG1031" i="36" s="1"/>
  <c r="AG1032" i="36" s="1"/>
  <c r="AG1033" i="36" s="1"/>
  <c r="AG1034" i="36" s="1"/>
  <c r="AG1035" i="36" s="1"/>
  <c r="AG1036" i="36" s="1"/>
  <c r="AG1037" i="36" s="1"/>
  <c r="AG1038" i="36" s="1"/>
  <c r="AG1039" i="36" s="1"/>
  <c r="AG1040" i="36" s="1"/>
  <c r="AG1041" i="36" s="1"/>
  <c r="AG1042" i="36" s="1"/>
  <c r="AG1043" i="36" s="1"/>
  <c r="AG1044" i="36" s="1"/>
  <c r="AG1045" i="36" s="1"/>
  <c r="AG1046" i="36" s="1"/>
  <c r="AG1047" i="36" s="1"/>
  <c r="AG1048" i="36" s="1"/>
  <c r="AG1049" i="36" s="1"/>
  <c r="AG1050" i="36" s="1"/>
  <c r="AG1051" i="36" s="1"/>
  <c r="AG1052" i="36" s="1"/>
  <c r="AG1053" i="36" s="1"/>
  <c r="AG1054" i="36" s="1"/>
  <c r="AG1055" i="36" s="1"/>
  <c r="AG1056" i="36" s="1"/>
  <c r="AG1057" i="36" s="1"/>
  <c r="AG1058" i="36" s="1"/>
  <c r="AG1059" i="36" s="1"/>
  <c r="AG1060" i="36" s="1"/>
  <c r="AG1061" i="36" s="1"/>
  <c r="AG1062" i="36" s="1"/>
  <c r="AG1063" i="36" s="1"/>
  <c r="AG1064" i="36" s="1"/>
  <c r="AG1065" i="36" s="1"/>
  <c r="AG1066" i="36" s="1"/>
  <c r="AG1067" i="36" s="1"/>
  <c r="AG1068" i="36" s="1"/>
  <c r="AG1069" i="36" s="1"/>
  <c r="AG1070" i="36" s="1"/>
  <c r="AG1071" i="36" s="1"/>
  <c r="AG1072" i="36" s="1"/>
  <c r="AG1073" i="36" s="1"/>
  <c r="AG1074" i="36" s="1"/>
  <c r="AG1075" i="36" s="1"/>
  <c r="AG1076" i="36" s="1"/>
  <c r="AG1077" i="36" s="1"/>
  <c r="AG1078" i="36" s="1"/>
  <c r="AG1079" i="36" s="1"/>
  <c r="AG1080" i="36" s="1"/>
  <c r="AG1081" i="36" s="1"/>
  <c r="AG1082" i="36" s="1"/>
  <c r="AG1083" i="36" s="1"/>
  <c r="AG1084" i="36" s="1"/>
  <c r="AG1085" i="36" s="1"/>
  <c r="AG1086" i="36" s="1"/>
  <c r="AG1087" i="36" s="1"/>
  <c r="AG1088" i="36" s="1"/>
  <c r="AG1089" i="36" s="1"/>
  <c r="AG1090" i="36" s="1"/>
  <c r="AG1091" i="36" s="1"/>
  <c r="AG1092" i="36" s="1"/>
  <c r="AG1093" i="36" s="1"/>
  <c r="AG1094" i="36" s="1"/>
  <c r="AG1095" i="36" s="1"/>
  <c r="AG1096" i="36" s="1"/>
  <c r="AG1097" i="36" s="1"/>
  <c r="AG1098" i="36" s="1"/>
  <c r="AG1099" i="36" s="1"/>
  <c r="AG1100" i="36" s="1"/>
  <c r="AG1101" i="36" s="1"/>
  <c r="AG1102" i="36" s="1"/>
  <c r="AG1103" i="36" s="1"/>
  <c r="AG1104" i="36" s="1"/>
  <c r="AG1105" i="36" s="1"/>
  <c r="AG1106" i="36" s="1"/>
  <c r="AG1107" i="36" s="1"/>
  <c r="AG1108" i="36" s="1"/>
  <c r="AG1109" i="36" s="1"/>
  <c r="AG1110" i="36" s="1"/>
  <c r="AG1111" i="36" s="1"/>
  <c r="AG1112" i="36" s="1"/>
  <c r="AG1113" i="36" s="1"/>
  <c r="AG1114" i="36" s="1"/>
  <c r="AG1115" i="36" s="1"/>
  <c r="AG1116" i="36" s="1"/>
  <c r="AG1117" i="36" s="1"/>
  <c r="AG1118" i="36" s="1"/>
  <c r="AG1119" i="36" s="1"/>
  <c r="AG1120" i="36" s="1"/>
  <c r="AG1121" i="36" s="1"/>
  <c r="AG1122" i="36" s="1"/>
  <c r="AG1123" i="36" s="1"/>
  <c r="AG1124" i="36" s="1"/>
  <c r="AG1125" i="36" s="1"/>
  <c r="AG1126" i="36" s="1"/>
  <c r="AG1127" i="36" s="1"/>
  <c r="AG1128" i="36" s="1"/>
  <c r="AG1129" i="36" s="1"/>
  <c r="AG1130" i="36" s="1"/>
  <c r="AG1131" i="36" s="1"/>
  <c r="AG1132" i="36" s="1"/>
  <c r="AG1133" i="36" s="1"/>
  <c r="AG1134" i="36" s="1"/>
  <c r="AG1135" i="36" s="1"/>
  <c r="AG1136" i="36" s="1"/>
  <c r="AG1137" i="36" s="1"/>
  <c r="AG1138" i="36" s="1"/>
  <c r="AG1139" i="36" s="1"/>
  <c r="AG1140" i="36" s="1"/>
  <c r="AG1141" i="36" s="1"/>
  <c r="AG1142" i="36" s="1"/>
  <c r="AG1143" i="36" s="1"/>
  <c r="AG1144" i="36" s="1"/>
  <c r="AG1145" i="36" s="1"/>
  <c r="AG1146" i="36" s="1"/>
  <c r="AG1147" i="36" s="1"/>
  <c r="AG1148" i="36" s="1"/>
  <c r="AG1149" i="36" s="1"/>
  <c r="AG1150" i="36" s="1"/>
  <c r="AG1151" i="36" s="1"/>
  <c r="AG1152" i="36" s="1"/>
  <c r="AG1153" i="36" s="1"/>
  <c r="AG1154" i="36" s="1"/>
  <c r="AG1155" i="36" s="1"/>
  <c r="AG1156" i="36" s="1"/>
  <c r="AG1157" i="36" s="1"/>
  <c r="AG1158" i="36" s="1"/>
  <c r="AG1159" i="36" s="1"/>
  <c r="AG1160" i="36" s="1"/>
  <c r="AG1161" i="36" s="1"/>
  <c r="AG1162" i="36" s="1"/>
  <c r="AG1163" i="36" s="1"/>
  <c r="AG1164" i="36" s="1"/>
  <c r="AG1165" i="36" s="1"/>
  <c r="AG1166" i="36" s="1"/>
  <c r="AG1167" i="36" s="1"/>
  <c r="AG1168" i="36" s="1"/>
  <c r="AG1169" i="36" s="1"/>
  <c r="AG1170" i="36" s="1"/>
  <c r="AG1171" i="36" s="1"/>
  <c r="AG1172" i="36" s="1"/>
  <c r="AG1173" i="36" s="1"/>
  <c r="AG1174" i="36" s="1"/>
  <c r="AG1175" i="36" s="1"/>
  <c r="AG1176" i="36" s="1"/>
  <c r="AG1177" i="36" s="1"/>
  <c r="AG1178" i="36" s="1"/>
  <c r="AG1179" i="36" s="1"/>
  <c r="AG1180" i="36" s="1"/>
  <c r="AG1181" i="36" s="1"/>
  <c r="AG1182" i="36" s="1"/>
  <c r="AG1183" i="36" s="1"/>
  <c r="AG1184" i="36" s="1"/>
  <c r="AG1185" i="36" s="1"/>
  <c r="AG1186" i="36" s="1"/>
  <c r="AG1187" i="36" s="1"/>
  <c r="AG1188" i="36" s="1"/>
  <c r="AG1189" i="36" s="1"/>
  <c r="AG1190" i="36" s="1"/>
  <c r="AG1191" i="36" s="1"/>
  <c r="AG1192" i="36" s="1"/>
  <c r="AG1193" i="36" s="1"/>
  <c r="AG1194" i="36" s="1"/>
  <c r="AG1195" i="36" s="1"/>
  <c r="AG1196" i="36" s="1"/>
  <c r="AG1197" i="36" s="1"/>
  <c r="AG1198" i="36" s="1"/>
  <c r="AG1199" i="36" s="1"/>
  <c r="AG1200" i="36" s="1"/>
  <c r="AG1201" i="36" s="1"/>
  <c r="AG1202" i="36" s="1"/>
  <c r="AG1203" i="36" s="1"/>
  <c r="AG1204" i="36" s="1"/>
  <c r="AG1205" i="36" s="1"/>
  <c r="AG1206" i="36" s="1"/>
  <c r="AG1207" i="36" s="1"/>
  <c r="AG1208" i="36" s="1"/>
  <c r="AG1209" i="36" s="1"/>
  <c r="AG1210" i="36" s="1"/>
  <c r="AG1211" i="36" s="1"/>
  <c r="AG1212" i="36" s="1"/>
  <c r="AG1213" i="36" s="1"/>
  <c r="AG1214" i="36" s="1"/>
  <c r="AG1215" i="36" s="1"/>
  <c r="AG1216" i="36" s="1"/>
  <c r="AG1217" i="36" s="1"/>
  <c r="AG1218" i="36" s="1"/>
  <c r="AG1219" i="36" s="1"/>
  <c r="AG1220" i="36" s="1"/>
  <c r="AG1221" i="36" s="1"/>
  <c r="AG1222" i="36" s="1"/>
  <c r="AG1223" i="36" s="1"/>
  <c r="AG1224" i="36" s="1"/>
  <c r="AG1225" i="36" s="1"/>
  <c r="AG1226" i="36" s="1"/>
  <c r="AG1227" i="36" s="1"/>
  <c r="AG1228" i="36" s="1"/>
  <c r="AG1229" i="36" s="1"/>
  <c r="AG1230" i="36" s="1"/>
  <c r="AG1231" i="36" s="1"/>
  <c r="AG1232" i="36" s="1"/>
  <c r="AG1233" i="36" s="1"/>
  <c r="AG1234" i="36" s="1"/>
  <c r="AG1235" i="36" s="1"/>
  <c r="AG1236" i="36" s="1"/>
  <c r="AG1237" i="36" s="1"/>
  <c r="AG1238" i="36" s="1"/>
  <c r="AG1239" i="36" s="1"/>
  <c r="AG1240" i="36" s="1"/>
  <c r="AG1241" i="36" s="1"/>
  <c r="AG1242" i="36" s="1"/>
  <c r="AG1243" i="36" s="1"/>
  <c r="AG1244" i="36" s="1"/>
  <c r="AG1245" i="36" s="1"/>
  <c r="AG1246" i="36" s="1"/>
  <c r="AG1247" i="36" s="1"/>
  <c r="AG1248" i="36" s="1"/>
  <c r="AG1249" i="36" s="1"/>
  <c r="AG1250" i="36" s="1"/>
  <c r="AG1251" i="36" s="1"/>
  <c r="AG1252" i="36" s="1"/>
  <c r="AG1253" i="36" s="1"/>
  <c r="AG1254" i="36" s="1"/>
  <c r="AG1255" i="36" s="1"/>
  <c r="AG1256" i="36" s="1"/>
  <c r="AG1257" i="36" s="1"/>
  <c r="AG1258" i="36" s="1"/>
  <c r="AG1259" i="36" s="1"/>
  <c r="AG1260" i="36" s="1"/>
  <c r="AG1261" i="36" s="1"/>
  <c r="AG1262" i="36" s="1"/>
  <c r="AG1263" i="36" s="1"/>
  <c r="AG1264" i="36" s="1"/>
  <c r="AG1265" i="36" s="1"/>
  <c r="AG1266" i="36" s="1"/>
  <c r="AG1267" i="36" s="1"/>
  <c r="AG1268" i="36" s="1"/>
  <c r="AG1269" i="36" s="1"/>
  <c r="AG1270" i="36" s="1"/>
  <c r="AG1271" i="36" s="1"/>
  <c r="AG1272" i="36" s="1"/>
  <c r="AG1273" i="36" s="1"/>
  <c r="AG1274" i="36" s="1"/>
  <c r="AG1275" i="36" s="1"/>
  <c r="AG1276" i="36" s="1"/>
  <c r="AG1277" i="36" s="1"/>
  <c r="AG1278" i="36" s="1"/>
  <c r="AG1279" i="36" s="1"/>
  <c r="AG1280" i="36" s="1"/>
  <c r="AG1281" i="36" s="1"/>
  <c r="AG1282" i="36" s="1"/>
  <c r="AG1283" i="36" s="1"/>
  <c r="AG1284" i="36" s="1"/>
  <c r="AG1285" i="36" s="1"/>
  <c r="AG1286" i="36" s="1"/>
  <c r="AG1287" i="36" s="1"/>
  <c r="AG1288" i="36" s="1"/>
  <c r="AG1289" i="36" s="1"/>
  <c r="AG1290" i="36" s="1"/>
  <c r="AG1291" i="36" s="1"/>
  <c r="AG1292" i="36" s="1"/>
  <c r="AG1293" i="36" s="1"/>
  <c r="AG1294" i="36" s="1"/>
  <c r="AG1295" i="36" s="1"/>
  <c r="AG1296" i="36" s="1"/>
  <c r="AG1297" i="36" s="1"/>
  <c r="AG1298" i="36" s="1"/>
  <c r="AG1299" i="36" s="1"/>
  <c r="AG1300" i="36" s="1"/>
  <c r="AG1301" i="36" s="1"/>
  <c r="AG1302" i="36" s="1"/>
  <c r="AG1303" i="36" s="1"/>
  <c r="AG1304" i="36" s="1"/>
  <c r="AG1305" i="36" s="1"/>
  <c r="AG1306" i="36" s="1"/>
  <c r="AG1307" i="36" s="1"/>
  <c r="AG1308" i="36" s="1"/>
  <c r="AG1309" i="36" s="1"/>
  <c r="AG1310" i="36" s="1"/>
  <c r="AG1311" i="36" s="1"/>
  <c r="AG1312" i="36" s="1"/>
  <c r="AG1313" i="36" s="1"/>
  <c r="AG1314" i="36" s="1"/>
  <c r="AG1315" i="36" s="1"/>
  <c r="AG1316" i="36" s="1"/>
  <c r="AG1317" i="36" s="1"/>
  <c r="AG1318" i="36" s="1"/>
  <c r="AG1319" i="36" s="1"/>
  <c r="AG1320" i="36" s="1"/>
  <c r="AG1321" i="36" s="1"/>
  <c r="AG1322" i="36" s="1"/>
  <c r="AG1323" i="36" s="1"/>
  <c r="AG1324" i="36" s="1"/>
  <c r="AG1325" i="36" s="1"/>
  <c r="AG1326" i="36" s="1"/>
  <c r="AG1327" i="36" s="1"/>
  <c r="AG1328" i="36" s="1"/>
  <c r="AG1329" i="36" s="1"/>
  <c r="AG1330" i="36" s="1"/>
  <c r="AG1331" i="36" s="1"/>
  <c r="AG1332" i="36" s="1"/>
  <c r="AG1333" i="36" s="1"/>
  <c r="AG1334" i="36" s="1"/>
  <c r="AG1335" i="36" s="1"/>
  <c r="AG1336" i="36" s="1"/>
  <c r="AG1337" i="36" s="1"/>
  <c r="AG1338" i="36" s="1"/>
  <c r="AG1339" i="36" s="1"/>
  <c r="AG1340" i="36" s="1"/>
  <c r="AG1341" i="36" s="1"/>
  <c r="AG1342" i="36" s="1"/>
  <c r="AG1343" i="36" s="1"/>
  <c r="AG1344" i="36" s="1"/>
  <c r="AG1345" i="36" s="1"/>
  <c r="AG1346" i="36" s="1"/>
  <c r="AG1347" i="36" s="1"/>
  <c r="AG1348" i="36" s="1"/>
  <c r="AG1349" i="36" s="1"/>
  <c r="AG1350" i="36" s="1"/>
  <c r="AG1351" i="36" s="1"/>
  <c r="AG1352" i="36" s="1"/>
  <c r="AG1353" i="36" s="1"/>
  <c r="AG1354" i="36" s="1"/>
  <c r="AG1355" i="36" s="1"/>
  <c r="AG1356" i="36" s="1"/>
  <c r="AG1357" i="36" s="1"/>
  <c r="AG1358" i="36" s="1"/>
  <c r="AG1359" i="36" s="1"/>
  <c r="AG1360" i="36" s="1"/>
  <c r="AG1361" i="36" s="1"/>
  <c r="AG1362" i="36" s="1"/>
  <c r="AG1363" i="36" s="1"/>
  <c r="AG1364" i="36" s="1"/>
  <c r="AG1365" i="36" s="1"/>
  <c r="AG1366" i="36" s="1"/>
  <c r="AG1367" i="36" s="1"/>
  <c r="AG1368" i="36" s="1"/>
  <c r="AG1369" i="36" s="1"/>
  <c r="AG1370" i="36" s="1"/>
  <c r="AG1371" i="36" s="1"/>
  <c r="AG1372" i="36" s="1"/>
  <c r="AG1373" i="36" s="1"/>
  <c r="AG1374" i="36" s="1"/>
  <c r="AG1375" i="36" s="1"/>
  <c r="AG1376" i="36" s="1"/>
  <c r="AG1377" i="36" s="1"/>
  <c r="AG1378" i="36" s="1"/>
  <c r="AG1379" i="36" s="1"/>
  <c r="AG1380" i="36" s="1"/>
  <c r="AG1381" i="36" s="1"/>
  <c r="AG1382" i="36" s="1"/>
  <c r="AG1383" i="36" s="1"/>
  <c r="AG1384" i="36" s="1"/>
  <c r="AG1385" i="36" s="1"/>
  <c r="AG1386" i="36" s="1"/>
  <c r="AG1387" i="36" s="1"/>
  <c r="AG1388" i="36" s="1"/>
  <c r="AG1389" i="36" s="1"/>
  <c r="AG1390" i="36" s="1"/>
  <c r="AG1391" i="36" s="1"/>
  <c r="AG1392" i="36" s="1"/>
  <c r="AG1393" i="36" s="1"/>
  <c r="AG1394" i="36" s="1"/>
  <c r="AG1395" i="36" s="1"/>
  <c r="AG1396" i="36" s="1"/>
  <c r="AG1397" i="36" s="1"/>
  <c r="AG1398" i="36" s="1"/>
  <c r="AG1399" i="36" s="1"/>
  <c r="AG1400" i="36" s="1"/>
  <c r="AG1401" i="36" s="1"/>
  <c r="AG1402" i="36" s="1"/>
  <c r="AG1403" i="36" s="1"/>
  <c r="AG1404" i="36" s="1"/>
  <c r="AG1405" i="36" s="1"/>
  <c r="AG1406" i="36" s="1"/>
  <c r="AG1407" i="36" s="1"/>
  <c r="AG1408" i="36" s="1"/>
  <c r="AG1409" i="36" s="1"/>
  <c r="AG1410" i="36" s="1"/>
  <c r="AG1411" i="36" s="1"/>
  <c r="AG1412" i="36" s="1"/>
  <c r="AG1413" i="36" s="1"/>
  <c r="AG1414" i="36" s="1"/>
  <c r="AG1415" i="36" s="1"/>
  <c r="AG1416" i="36" s="1"/>
  <c r="AG1417" i="36" s="1"/>
  <c r="AG1418" i="36" s="1"/>
  <c r="AG1419" i="36" s="1"/>
  <c r="AG1420" i="36" s="1"/>
  <c r="AG1421" i="36" s="1"/>
  <c r="AG1422" i="36" s="1"/>
  <c r="AG1423" i="36" s="1"/>
  <c r="AG1424" i="36" s="1"/>
  <c r="AG1425" i="36" s="1"/>
  <c r="AG1426" i="36" s="1"/>
  <c r="AG1427" i="36" s="1"/>
  <c r="AG1428" i="36" s="1"/>
  <c r="AG1429" i="36" s="1"/>
  <c r="AG1430" i="36" s="1"/>
  <c r="AG1431" i="36" s="1"/>
  <c r="AG1432" i="36" s="1"/>
  <c r="AG1433" i="36" s="1"/>
  <c r="AG1434" i="36" s="1"/>
  <c r="AG1435" i="36" s="1"/>
  <c r="AG1436" i="36" s="1"/>
  <c r="AG1437" i="36" s="1"/>
  <c r="AG1438" i="36" s="1"/>
  <c r="AG1439" i="36" s="1"/>
  <c r="AG1440" i="36" s="1"/>
  <c r="AG1441" i="36" s="1"/>
  <c r="AG1442" i="36" s="1"/>
  <c r="AG1443" i="36" s="1"/>
  <c r="AG1444" i="36" s="1"/>
  <c r="AG1445" i="36" s="1"/>
  <c r="AG1446" i="36" s="1"/>
  <c r="AG1447" i="36" s="1"/>
  <c r="AG1448" i="36" s="1"/>
  <c r="AG1449" i="36" s="1"/>
  <c r="AG1450" i="36" s="1"/>
  <c r="AG1451" i="36" s="1"/>
  <c r="AG1452" i="36" s="1"/>
  <c r="AG1453" i="36" s="1"/>
  <c r="AG1454" i="36" s="1"/>
  <c r="AG1455" i="36" s="1"/>
  <c r="AG1456" i="36" s="1"/>
  <c r="AG1457" i="36" s="1"/>
  <c r="AG1458" i="36" s="1"/>
  <c r="AG1459" i="36" s="1"/>
  <c r="AG1460" i="36" s="1"/>
  <c r="AG1461" i="36" s="1"/>
  <c r="AG1462" i="36" s="1"/>
  <c r="AG1463" i="36" s="1"/>
  <c r="AG1464" i="36" s="1"/>
  <c r="AG1465" i="36" s="1"/>
  <c r="AG1466" i="36" s="1"/>
  <c r="AG1467" i="36" s="1"/>
  <c r="AG1468" i="36" s="1"/>
  <c r="AG1469" i="36" s="1"/>
  <c r="AG1470" i="36" s="1"/>
  <c r="AG1471" i="36" s="1"/>
  <c r="AG1472" i="36" s="1"/>
  <c r="AG1473" i="36" s="1"/>
  <c r="AG1474" i="36" s="1"/>
  <c r="AG1475" i="36" s="1"/>
  <c r="AG1476" i="36" s="1"/>
  <c r="AG1477" i="36" s="1"/>
  <c r="AG1478" i="36" s="1"/>
  <c r="AG1479" i="36" s="1"/>
  <c r="AG1480" i="36" s="1"/>
  <c r="AG1481" i="36" s="1"/>
  <c r="AG1482" i="36" s="1"/>
  <c r="AG1483" i="36" s="1"/>
  <c r="AG1484" i="36" s="1"/>
  <c r="AG1485" i="36" s="1"/>
  <c r="AG1486" i="36" s="1"/>
  <c r="AG1487" i="36" s="1"/>
  <c r="AG1488" i="36" s="1"/>
  <c r="AG1489" i="36" s="1"/>
  <c r="AG1490" i="36" s="1"/>
  <c r="AG1491" i="36" s="1"/>
  <c r="AG1492" i="36" s="1"/>
  <c r="AG1493" i="36" s="1"/>
  <c r="AG1494" i="36" s="1"/>
  <c r="AG1495" i="36" s="1"/>
  <c r="AG1496" i="36" s="1"/>
  <c r="AG1497" i="36" s="1"/>
  <c r="AG1498" i="36" s="1"/>
  <c r="AG1499" i="36" s="1"/>
  <c r="AG1500" i="36" s="1"/>
  <c r="AG1501" i="36" s="1"/>
  <c r="AG1502" i="36" s="1"/>
  <c r="AG1503" i="36" s="1"/>
  <c r="AG1504" i="36" s="1"/>
  <c r="AG1505" i="36" s="1"/>
  <c r="AG1506" i="36" s="1"/>
  <c r="AG1507" i="36" s="1"/>
  <c r="AG1508" i="36" s="1"/>
  <c r="AG1509" i="36" s="1"/>
  <c r="AG1510" i="36" s="1"/>
  <c r="AG1511" i="36" s="1"/>
  <c r="AG1512" i="36" s="1"/>
  <c r="AG1513" i="36" s="1"/>
  <c r="AG1514" i="36" s="1"/>
  <c r="AG1515" i="36" s="1"/>
  <c r="AG1516" i="36" s="1"/>
  <c r="AG1517" i="36" s="1"/>
  <c r="AG1518" i="36" s="1"/>
  <c r="AG1519" i="36" s="1"/>
  <c r="AG1520" i="36" s="1"/>
  <c r="AG1521" i="36" s="1"/>
  <c r="AG1522" i="36" s="1"/>
  <c r="AG1523" i="36" s="1"/>
  <c r="AG1524" i="36" s="1"/>
  <c r="AG1525" i="36" s="1"/>
  <c r="AG1526" i="36" s="1"/>
  <c r="AG1527" i="36" s="1"/>
  <c r="AG1528" i="36" s="1"/>
  <c r="AG1529" i="36" s="1"/>
  <c r="AG1530" i="36" s="1"/>
  <c r="AG1531" i="36" s="1"/>
  <c r="AG1532" i="36" s="1"/>
  <c r="AG1533" i="36" s="1"/>
  <c r="AG1534" i="36" s="1"/>
  <c r="AG1535" i="36" s="1"/>
  <c r="AG1536" i="36" s="1"/>
  <c r="AG1537" i="36" s="1"/>
  <c r="AG1538" i="36" s="1"/>
  <c r="AG1539" i="36" s="1"/>
  <c r="AG1540" i="36" s="1"/>
  <c r="AG1541" i="36" s="1"/>
  <c r="AG1542" i="36" s="1"/>
  <c r="AG1543" i="36" s="1"/>
  <c r="AG1544" i="36" s="1"/>
  <c r="AG1545" i="36" s="1"/>
  <c r="AG1546" i="36" s="1"/>
  <c r="AG1547" i="36" s="1"/>
  <c r="AG1548" i="36" s="1"/>
  <c r="AG1549" i="36" s="1"/>
  <c r="AG1550" i="36" s="1"/>
  <c r="AG1551" i="36" s="1"/>
  <c r="AG1552" i="36" s="1"/>
  <c r="AG1553" i="36" s="1"/>
  <c r="AG1554" i="36" s="1"/>
  <c r="AG1555" i="36" s="1"/>
  <c r="AG1556" i="36" s="1"/>
  <c r="AG1557" i="36" s="1"/>
  <c r="AG1558" i="36" s="1"/>
  <c r="AG1559" i="36" s="1"/>
  <c r="AG1560" i="36" s="1"/>
  <c r="AG1561" i="36" s="1"/>
  <c r="AG1562" i="36" s="1"/>
  <c r="AG1563" i="36" s="1"/>
  <c r="AG1564" i="36" s="1"/>
  <c r="AG1565" i="36" s="1"/>
  <c r="AG1566" i="36" s="1"/>
  <c r="AG1567" i="36" s="1"/>
  <c r="AG1568" i="36" s="1"/>
  <c r="AG1569" i="36" s="1"/>
  <c r="AG1570" i="36" s="1"/>
  <c r="AG1571" i="36" s="1"/>
  <c r="AG1572" i="36" s="1"/>
  <c r="AG1573" i="36" s="1"/>
  <c r="AG1574" i="36" s="1"/>
  <c r="AG1575" i="36" s="1"/>
  <c r="AG1576" i="36" s="1"/>
  <c r="AG1577" i="36" s="1"/>
  <c r="AG1578" i="36" s="1"/>
  <c r="AG1579" i="36" s="1"/>
  <c r="AG1580" i="36" s="1"/>
  <c r="AG1581" i="36" s="1"/>
  <c r="AG1582" i="36" s="1"/>
  <c r="AG1583" i="36" s="1"/>
  <c r="AG1584" i="36" s="1"/>
  <c r="AG1585" i="36" s="1"/>
  <c r="AG1586" i="36" s="1"/>
  <c r="AG1587" i="36" s="1"/>
  <c r="AG1588" i="36" s="1"/>
  <c r="AG1589" i="36" s="1"/>
  <c r="AG1590" i="36" s="1"/>
  <c r="AG1591" i="36" s="1"/>
  <c r="AG1592" i="36" s="1"/>
  <c r="AG1593" i="36" s="1"/>
  <c r="AG1594" i="36" s="1"/>
  <c r="AG1595" i="36" s="1"/>
  <c r="AG1596" i="36" s="1"/>
  <c r="AG1597" i="36" s="1"/>
  <c r="AG1598" i="36" s="1"/>
  <c r="AG1599" i="36" s="1"/>
  <c r="AG1600" i="36" s="1"/>
  <c r="AG1601" i="36" s="1"/>
  <c r="AG1602" i="36" s="1"/>
  <c r="AG1603" i="36" s="1"/>
  <c r="AG1604" i="36" s="1"/>
  <c r="AG1605" i="36" s="1"/>
  <c r="AG1606" i="36" s="1"/>
  <c r="AG1607" i="36" s="1"/>
  <c r="AG1608" i="36" s="1"/>
  <c r="AG1609" i="36" s="1"/>
  <c r="AG1610" i="36" s="1"/>
  <c r="AG1611" i="36" s="1"/>
  <c r="AG1612" i="36" s="1"/>
  <c r="AG1613" i="36" s="1"/>
  <c r="AG1614" i="36" s="1"/>
  <c r="AG1615" i="36" s="1"/>
  <c r="AG1616" i="36" s="1"/>
  <c r="AG1617" i="36" s="1"/>
  <c r="AG1618" i="36" s="1"/>
  <c r="AG1619" i="36" s="1"/>
  <c r="AG1620" i="36" s="1"/>
  <c r="AG1621" i="36" s="1"/>
  <c r="AG1622" i="36" s="1"/>
  <c r="AG1623" i="36" s="1"/>
  <c r="AG1624" i="36" s="1"/>
  <c r="AG1625" i="36" s="1"/>
  <c r="AG1626" i="36" s="1"/>
  <c r="AG1627" i="36" s="1"/>
  <c r="AG1628" i="36" s="1"/>
  <c r="AG1629" i="36" s="1"/>
  <c r="AG1630" i="36" s="1"/>
  <c r="AG1631" i="36" s="1"/>
  <c r="AG1632" i="36" s="1"/>
  <c r="AG1633" i="36" s="1"/>
  <c r="AG1634" i="36" s="1"/>
  <c r="AG1635" i="36" s="1"/>
  <c r="AG1636" i="36" s="1"/>
  <c r="AG1637" i="36" s="1"/>
  <c r="AG1638" i="36" s="1"/>
  <c r="AG1639" i="36" s="1"/>
  <c r="AG1640" i="36" s="1"/>
  <c r="AG1641" i="36" s="1"/>
  <c r="AG1642" i="36" s="1"/>
  <c r="AG1643" i="36" s="1"/>
  <c r="AG1644" i="36" s="1"/>
  <c r="AG1645" i="36" s="1"/>
  <c r="AG1646" i="36" s="1"/>
  <c r="AG1647" i="36" s="1"/>
  <c r="AG1648" i="36" s="1"/>
  <c r="AG1649" i="36" s="1"/>
  <c r="AG1650" i="36" s="1"/>
  <c r="AG1651" i="36" s="1"/>
  <c r="AG1652" i="36" s="1"/>
  <c r="AG1653" i="36" s="1"/>
  <c r="AG1654" i="36" s="1"/>
  <c r="AG1655" i="36" s="1"/>
  <c r="AG1656" i="36" s="1"/>
  <c r="AG1657" i="36" s="1"/>
  <c r="AG1658" i="36" s="1"/>
  <c r="AG1659" i="36" s="1"/>
  <c r="AG1660" i="36" s="1"/>
  <c r="AG1661" i="36" s="1"/>
  <c r="AG1662" i="36" s="1"/>
  <c r="AG1663" i="36" s="1"/>
  <c r="AG1664" i="36" s="1"/>
  <c r="AG1665" i="36" s="1"/>
  <c r="AG1666" i="36" s="1"/>
  <c r="AG1667" i="36" s="1"/>
  <c r="AG1668" i="36" s="1"/>
  <c r="AG1669" i="36" s="1"/>
  <c r="AG1670" i="36" s="1"/>
  <c r="AG1671" i="36" s="1"/>
  <c r="AG1672" i="36" s="1"/>
  <c r="AG1673" i="36" s="1"/>
  <c r="AG1674" i="36" s="1"/>
  <c r="AG1675" i="36" s="1"/>
  <c r="AG1676" i="36" s="1"/>
  <c r="AG1677" i="36" s="1"/>
  <c r="AG1678" i="36" s="1"/>
  <c r="AG1679" i="36" s="1"/>
  <c r="AG1680" i="36" s="1"/>
  <c r="AG1681" i="36" s="1"/>
  <c r="AG1682" i="36" s="1"/>
  <c r="AG1683" i="36" s="1"/>
  <c r="AG1684" i="36" s="1"/>
  <c r="AG1685" i="36" s="1"/>
  <c r="AF13" i="36"/>
  <c r="AF14" i="36" s="1"/>
  <c r="AF15" i="36" s="1"/>
  <c r="AF16" i="36" s="1"/>
  <c r="AF17" i="36" s="1"/>
  <c r="AF18" i="36" s="1"/>
  <c r="AF19" i="36" s="1"/>
  <c r="AF20" i="36" s="1"/>
  <c r="AF21" i="36" s="1"/>
  <c r="AF22" i="36" s="1"/>
  <c r="AF23" i="36" s="1"/>
  <c r="AF24" i="36" s="1"/>
  <c r="AF25" i="36" s="1"/>
  <c r="AF26" i="36" s="1"/>
  <c r="AF27" i="36" s="1"/>
  <c r="AF28" i="36" s="1"/>
  <c r="AF29" i="36" s="1"/>
  <c r="AF30" i="36" s="1"/>
  <c r="AF31" i="36" s="1"/>
  <c r="AF32" i="36" s="1"/>
  <c r="AF33" i="36" s="1"/>
  <c r="AF34" i="36" s="1"/>
  <c r="AF35" i="36" s="1"/>
  <c r="AF36" i="36" s="1"/>
  <c r="AF37" i="36" s="1"/>
  <c r="AF38" i="36" s="1"/>
  <c r="AF39" i="36" s="1"/>
  <c r="AF40" i="36" s="1"/>
  <c r="AF41" i="36" s="1"/>
  <c r="AF42" i="36" s="1"/>
  <c r="AF43" i="36" s="1"/>
  <c r="AF44" i="36" s="1"/>
  <c r="AF45" i="36" s="1"/>
  <c r="AF46" i="36" s="1"/>
  <c r="AF47" i="36" s="1"/>
  <c r="AF48" i="36" s="1"/>
  <c r="AF49" i="36" s="1"/>
  <c r="AF50" i="36" s="1"/>
  <c r="AF51" i="36" s="1"/>
  <c r="AF52" i="36" s="1"/>
  <c r="AF53" i="36" s="1"/>
  <c r="AF54" i="36" s="1"/>
  <c r="AF55" i="36" s="1"/>
  <c r="AF56" i="36" s="1"/>
  <c r="AF57" i="36" s="1"/>
  <c r="AF58" i="36" s="1"/>
  <c r="AF59" i="36" s="1"/>
  <c r="AF60" i="36" s="1"/>
  <c r="AF61" i="36" s="1"/>
  <c r="AF62" i="36" s="1"/>
  <c r="AF63" i="36" s="1"/>
  <c r="AF64" i="36" s="1"/>
  <c r="AF65" i="36" s="1"/>
  <c r="AF66" i="36" s="1"/>
  <c r="AF67" i="36" s="1"/>
  <c r="AF68" i="36" s="1"/>
  <c r="AF69" i="36" s="1"/>
  <c r="AF70" i="36" s="1"/>
  <c r="AF71" i="36" s="1"/>
  <c r="AF72" i="36" s="1"/>
  <c r="AF73" i="36" s="1"/>
  <c r="AF74" i="36" s="1"/>
  <c r="AF75" i="36" s="1"/>
  <c r="AF76" i="36" s="1"/>
  <c r="AF77" i="36" s="1"/>
  <c r="AF78" i="36" s="1"/>
  <c r="AF79" i="36" s="1"/>
  <c r="AF80" i="36" s="1"/>
  <c r="AF81" i="36" s="1"/>
  <c r="AF82" i="36" s="1"/>
  <c r="AF83" i="36" s="1"/>
  <c r="AF84" i="36" s="1"/>
  <c r="AF85" i="36" s="1"/>
  <c r="AF86" i="36" s="1"/>
  <c r="AF87" i="36" s="1"/>
  <c r="AF88" i="36" s="1"/>
  <c r="AF89" i="36" s="1"/>
  <c r="AF90" i="36" s="1"/>
  <c r="AF91" i="36" s="1"/>
  <c r="AF92" i="36" s="1"/>
  <c r="AF93" i="36" s="1"/>
  <c r="AF94" i="36" s="1"/>
  <c r="AF95" i="36" s="1"/>
  <c r="AF96" i="36" s="1"/>
  <c r="AF97" i="36" s="1"/>
  <c r="AF98" i="36" s="1"/>
  <c r="AF99" i="36" s="1"/>
  <c r="AF100" i="36" s="1"/>
  <c r="AF101" i="36" s="1"/>
  <c r="AF102" i="36" s="1"/>
  <c r="AF103" i="36" s="1"/>
  <c r="AF104" i="36" s="1"/>
  <c r="AF105" i="36" s="1"/>
  <c r="AF106" i="36" s="1"/>
  <c r="AF107" i="36" s="1"/>
  <c r="AF108" i="36" s="1"/>
  <c r="AF109" i="36" s="1"/>
  <c r="AF110" i="36" s="1"/>
  <c r="AF111" i="36" s="1"/>
  <c r="AF112" i="36" s="1"/>
  <c r="AF113" i="36" s="1"/>
  <c r="AF114" i="36" s="1"/>
  <c r="AF115" i="36" s="1"/>
  <c r="AF116" i="36" s="1"/>
  <c r="AF117" i="36" s="1"/>
  <c r="AF118" i="36" s="1"/>
  <c r="AF119" i="36" s="1"/>
  <c r="AF120" i="36" s="1"/>
  <c r="AF121" i="36" s="1"/>
  <c r="AF122" i="36" s="1"/>
  <c r="AF123" i="36" s="1"/>
  <c r="AF124" i="36" s="1"/>
  <c r="AF125" i="36" s="1"/>
  <c r="AF126" i="36" s="1"/>
  <c r="AF127" i="36" s="1"/>
  <c r="AF128" i="36" s="1"/>
  <c r="AF129" i="36" s="1"/>
  <c r="AF130" i="36" s="1"/>
  <c r="AF131" i="36" s="1"/>
  <c r="AF132" i="36" s="1"/>
  <c r="AF133" i="36" s="1"/>
  <c r="AF134" i="36" s="1"/>
  <c r="AF135" i="36" s="1"/>
  <c r="AF136" i="36" s="1"/>
  <c r="AF137" i="36" s="1"/>
  <c r="AF138" i="36" s="1"/>
  <c r="AF139" i="36" s="1"/>
  <c r="AF140" i="36" s="1"/>
  <c r="AF141" i="36" s="1"/>
  <c r="AF142" i="36" s="1"/>
  <c r="AF143" i="36" s="1"/>
  <c r="AF144" i="36" s="1"/>
  <c r="AF145" i="36" s="1"/>
  <c r="AF146" i="36" s="1"/>
  <c r="AF147" i="36" s="1"/>
  <c r="AF148" i="36" s="1"/>
  <c r="AF149" i="36" s="1"/>
  <c r="AF150" i="36" s="1"/>
  <c r="AF151" i="36" s="1"/>
  <c r="AF152" i="36" s="1"/>
  <c r="AF153" i="36" s="1"/>
  <c r="AF154" i="36" s="1"/>
  <c r="AF155" i="36" s="1"/>
  <c r="AF156" i="36" s="1"/>
  <c r="AF157" i="36" s="1"/>
  <c r="AF158" i="36" s="1"/>
  <c r="AF159" i="36" s="1"/>
  <c r="AF160" i="36" s="1"/>
  <c r="AF161" i="36" s="1"/>
  <c r="AF162" i="36" s="1"/>
  <c r="AF163" i="36" s="1"/>
  <c r="AF164" i="36" s="1"/>
  <c r="AF165" i="36" s="1"/>
  <c r="AF166" i="36" s="1"/>
  <c r="AF167" i="36" s="1"/>
  <c r="AF168" i="36" s="1"/>
  <c r="AF169" i="36" s="1"/>
  <c r="AF170" i="36" s="1"/>
  <c r="AF171" i="36" s="1"/>
  <c r="AF172" i="36" s="1"/>
  <c r="AF173" i="36" s="1"/>
  <c r="AF174" i="36" s="1"/>
  <c r="AF175" i="36" s="1"/>
  <c r="AF176" i="36" s="1"/>
  <c r="AF177" i="36" s="1"/>
  <c r="AF178" i="36" s="1"/>
  <c r="AF179" i="36" s="1"/>
  <c r="AF180" i="36" s="1"/>
  <c r="AF181" i="36" s="1"/>
  <c r="AF182" i="36" s="1"/>
  <c r="AF183" i="36" s="1"/>
  <c r="AF184" i="36" s="1"/>
  <c r="AF185" i="36" s="1"/>
  <c r="AF186" i="36" s="1"/>
  <c r="AF187" i="36" s="1"/>
  <c r="AF188" i="36" s="1"/>
  <c r="AF189" i="36" s="1"/>
  <c r="AF190" i="36" s="1"/>
  <c r="AF191" i="36" s="1"/>
  <c r="AF192" i="36" s="1"/>
  <c r="AF193" i="36" s="1"/>
  <c r="AF194" i="36" s="1"/>
  <c r="AF195" i="36" s="1"/>
  <c r="AF196" i="36" s="1"/>
  <c r="AF197" i="36" s="1"/>
  <c r="AF198" i="36" s="1"/>
  <c r="AF199" i="36" s="1"/>
  <c r="AF200" i="36" s="1"/>
  <c r="AF201" i="36" s="1"/>
  <c r="AF202" i="36" s="1"/>
  <c r="AF203" i="36" s="1"/>
  <c r="AF204" i="36" s="1"/>
  <c r="AF205" i="36" s="1"/>
  <c r="AF206" i="36" s="1"/>
  <c r="AF207" i="36" s="1"/>
  <c r="AF208" i="36" s="1"/>
  <c r="AF209" i="36" s="1"/>
  <c r="AF210" i="36" s="1"/>
  <c r="AF211" i="36" s="1"/>
  <c r="AF212" i="36" s="1"/>
  <c r="AF213" i="36" s="1"/>
  <c r="AF214" i="36" s="1"/>
  <c r="AF215" i="36" s="1"/>
  <c r="AF216" i="36" s="1"/>
  <c r="AF217" i="36" s="1"/>
  <c r="AF218" i="36" s="1"/>
  <c r="AF219" i="36" s="1"/>
  <c r="AF220" i="36" s="1"/>
  <c r="AF221" i="36" s="1"/>
  <c r="AF222" i="36" s="1"/>
  <c r="AF223" i="36" s="1"/>
  <c r="AF224" i="36" s="1"/>
  <c r="AF225" i="36" s="1"/>
  <c r="AF226" i="36" s="1"/>
  <c r="AF227" i="36" s="1"/>
  <c r="AF228" i="36" s="1"/>
  <c r="AF229" i="36" s="1"/>
  <c r="AF230" i="36" s="1"/>
  <c r="AF231" i="36" s="1"/>
  <c r="AF232" i="36" s="1"/>
  <c r="AF233" i="36" s="1"/>
  <c r="AF234" i="36" s="1"/>
  <c r="AF235" i="36" s="1"/>
  <c r="AF236" i="36" s="1"/>
  <c r="AF237" i="36" s="1"/>
  <c r="AF238" i="36" s="1"/>
  <c r="AF239" i="36" s="1"/>
  <c r="AF240" i="36" s="1"/>
  <c r="AF241" i="36" s="1"/>
  <c r="AF242" i="36" s="1"/>
  <c r="AF243" i="36" s="1"/>
  <c r="AF244" i="36" s="1"/>
  <c r="AF245" i="36" s="1"/>
  <c r="AF246" i="36" s="1"/>
  <c r="AF247" i="36" s="1"/>
  <c r="AF248" i="36" s="1"/>
  <c r="AF249" i="36" s="1"/>
  <c r="AF250" i="36" s="1"/>
  <c r="AF251" i="36" s="1"/>
  <c r="AF252" i="36" s="1"/>
  <c r="AF253" i="36" s="1"/>
  <c r="AF254" i="36" s="1"/>
  <c r="AF255" i="36" s="1"/>
  <c r="AF256" i="36" s="1"/>
  <c r="AF257" i="36" s="1"/>
  <c r="AF258" i="36" s="1"/>
  <c r="AF259" i="36" s="1"/>
  <c r="AF260" i="36" s="1"/>
  <c r="AF261" i="36" s="1"/>
  <c r="AF262" i="36" s="1"/>
  <c r="AF263" i="36" s="1"/>
  <c r="AF264" i="36" s="1"/>
  <c r="AF265" i="36" s="1"/>
  <c r="AF266" i="36" s="1"/>
  <c r="AF267" i="36" s="1"/>
  <c r="AF268" i="36" s="1"/>
  <c r="AF269" i="36" s="1"/>
  <c r="AF270" i="36" s="1"/>
  <c r="AF271" i="36" s="1"/>
  <c r="AF272" i="36" s="1"/>
  <c r="AF273" i="36" s="1"/>
  <c r="AF274" i="36" s="1"/>
  <c r="AF275" i="36" s="1"/>
  <c r="AF276" i="36" s="1"/>
  <c r="AF277" i="36" s="1"/>
  <c r="AF278" i="36" s="1"/>
  <c r="AF279" i="36" s="1"/>
  <c r="AF280" i="36" s="1"/>
  <c r="AF281" i="36" s="1"/>
  <c r="AF282" i="36" s="1"/>
  <c r="AF283" i="36" s="1"/>
  <c r="AF284" i="36" s="1"/>
  <c r="AF285" i="36" s="1"/>
  <c r="AF286" i="36" s="1"/>
  <c r="AF287" i="36" s="1"/>
  <c r="AF288" i="36" s="1"/>
  <c r="AF289" i="36" s="1"/>
  <c r="AF290" i="36" s="1"/>
  <c r="AF291" i="36" s="1"/>
  <c r="AF292" i="36" s="1"/>
  <c r="AF293" i="36" s="1"/>
  <c r="AF294" i="36" s="1"/>
  <c r="AF295" i="36" s="1"/>
  <c r="AF296" i="36" s="1"/>
  <c r="AF297" i="36" s="1"/>
  <c r="AF298" i="36" s="1"/>
  <c r="AF299" i="36" s="1"/>
  <c r="AF300" i="36" s="1"/>
  <c r="AF301" i="36" s="1"/>
  <c r="AF302" i="36" s="1"/>
  <c r="AF303" i="36" s="1"/>
  <c r="AF304" i="36" s="1"/>
  <c r="AF305" i="36" s="1"/>
  <c r="AF306" i="36" s="1"/>
  <c r="AF307" i="36" s="1"/>
  <c r="AF308" i="36" s="1"/>
  <c r="AF309" i="36" s="1"/>
  <c r="AF310" i="36" s="1"/>
  <c r="AF311" i="36" s="1"/>
  <c r="AF312" i="36" s="1"/>
  <c r="AF313" i="36" s="1"/>
  <c r="AF314" i="36" s="1"/>
  <c r="AF315" i="36" s="1"/>
  <c r="AF316" i="36" s="1"/>
  <c r="AF317" i="36" s="1"/>
  <c r="AF318" i="36" s="1"/>
  <c r="AF319" i="36" s="1"/>
  <c r="AF320" i="36" s="1"/>
  <c r="AF321" i="36" s="1"/>
  <c r="AF322" i="36" s="1"/>
  <c r="AF323" i="36" s="1"/>
  <c r="AF324" i="36" s="1"/>
  <c r="AF325" i="36" s="1"/>
  <c r="AF326" i="36" s="1"/>
  <c r="AF327" i="36" s="1"/>
  <c r="AF328" i="36" s="1"/>
  <c r="AF329" i="36" s="1"/>
  <c r="AF330" i="36" s="1"/>
  <c r="AF331" i="36" s="1"/>
  <c r="AF332" i="36" s="1"/>
  <c r="AF333" i="36" s="1"/>
  <c r="AF334" i="36" s="1"/>
  <c r="AF335" i="36" s="1"/>
  <c r="AF336" i="36" s="1"/>
  <c r="AF337" i="36" s="1"/>
  <c r="AF338" i="36" s="1"/>
  <c r="AF339" i="36" s="1"/>
  <c r="AF340" i="36" s="1"/>
  <c r="AF341" i="36" s="1"/>
  <c r="AF342" i="36" s="1"/>
  <c r="AF343" i="36" s="1"/>
  <c r="AF344" i="36" s="1"/>
  <c r="AF345" i="36" s="1"/>
  <c r="AF346" i="36" s="1"/>
  <c r="AF347" i="36" s="1"/>
  <c r="AF348" i="36" s="1"/>
  <c r="AF349" i="36" s="1"/>
  <c r="AF350" i="36" s="1"/>
  <c r="AF351" i="36" s="1"/>
  <c r="AF352" i="36" s="1"/>
  <c r="AF353" i="36" s="1"/>
  <c r="AF354" i="36" s="1"/>
  <c r="AF355" i="36" s="1"/>
  <c r="AF356" i="36" s="1"/>
  <c r="AF357" i="36" s="1"/>
  <c r="AF358" i="36" s="1"/>
  <c r="AF359" i="36" s="1"/>
  <c r="AF360" i="36" s="1"/>
  <c r="AF361" i="36" s="1"/>
  <c r="AF362" i="36" s="1"/>
  <c r="AF363" i="36" s="1"/>
  <c r="AF364" i="36" s="1"/>
  <c r="AF365" i="36" s="1"/>
  <c r="AF366" i="36" s="1"/>
  <c r="AF367" i="36" s="1"/>
  <c r="AF368" i="36" s="1"/>
  <c r="AF369" i="36" s="1"/>
  <c r="AF370" i="36" s="1"/>
  <c r="AF371" i="36" s="1"/>
  <c r="AF372" i="36" s="1"/>
  <c r="AF373" i="36" s="1"/>
  <c r="AF374" i="36" s="1"/>
  <c r="AF375" i="36" s="1"/>
  <c r="AF376" i="36" s="1"/>
  <c r="AF377" i="36" s="1"/>
  <c r="AF378" i="36" s="1"/>
  <c r="AF379" i="36" s="1"/>
  <c r="AF380" i="36" s="1"/>
  <c r="AF381" i="36" s="1"/>
  <c r="AF382" i="36" s="1"/>
  <c r="AF383" i="36" s="1"/>
  <c r="AF384" i="36" s="1"/>
  <c r="AF385" i="36" s="1"/>
  <c r="AF386" i="36" s="1"/>
  <c r="AF387" i="36" s="1"/>
  <c r="AF388" i="36" s="1"/>
  <c r="AF389" i="36" s="1"/>
  <c r="AF390" i="36" s="1"/>
  <c r="AF391" i="36" s="1"/>
  <c r="AF392" i="36" s="1"/>
  <c r="AF393" i="36" s="1"/>
  <c r="AF394" i="36" s="1"/>
  <c r="AF395" i="36" s="1"/>
  <c r="AF396" i="36" s="1"/>
  <c r="AF397" i="36" s="1"/>
  <c r="AF398" i="36" s="1"/>
  <c r="AF399" i="36" s="1"/>
  <c r="AF400" i="36" s="1"/>
  <c r="AF401" i="36" s="1"/>
  <c r="AF402" i="36" s="1"/>
  <c r="AF403" i="36" s="1"/>
  <c r="AF404" i="36" s="1"/>
  <c r="AF405" i="36" s="1"/>
  <c r="AF406" i="36" s="1"/>
  <c r="AF407" i="36" s="1"/>
  <c r="AF408" i="36" s="1"/>
  <c r="AF409" i="36" s="1"/>
  <c r="AF410" i="36" s="1"/>
  <c r="AF411" i="36" s="1"/>
  <c r="AF412" i="36" s="1"/>
  <c r="AF413" i="36" s="1"/>
  <c r="AF414" i="36" s="1"/>
  <c r="AF415" i="36" s="1"/>
  <c r="AF416" i="36" s="1"/>
  <c r="AF417" i="36" s="1"/>
  <c r="AF418" i="36" s="1"/>
  <c r="AF419" i="36" s="1"/>
  <c r="AF420" i="36" s="1"/>
  <c r="AF421" i="36" s="1"/>
  <c r="AF422" i="36" s="1"/>
  <c r="AF423" i="36" s="1"/>
  <c r="AF424" i="36" s="1"/>
  <c r="AF425" i="36" s="1"/>
  <c r="AF426" i="36" s="1"/>
  <c r="AF427" i="36" s="1"/>
  <c r="AF428" i="36" s="1"/>
  <c r="AF429" i="36" s="1"/>
  <c r="AF430" i="36" s="1"/>
  <c r="AF431" i="36" s="1"/>
  <c r="AF432" i="36" s="1"/>
  <c r="AF433" i="36" s="1"/>
  <c r="AF434" i="36" s="1"/>
  <c r="AF435" i="36" s="1"/>
  <c r="AF436" i="36" s="1"/>
  <c r="AF437" i="36" s="1"/>
  <c r="AF438" i="36" s="1"/>
  <c r="AF439" i="36" s="1"/>
  <c r="AF440" i="36" s="1"/>
  <c r="AF441" i="36" s="1"/>
  <c r="AF442" i="36" s="1"/>
  <c r="AF443" i="36" s="1"/>
  <c r="AF444" i="36" s="1"/>
  <c r="AF445" i="36" s="1"/>
  <c r="AF446" i="36" s="1"/>
  <c r="AF447" i="36" s="1"/>
  <c r="AF448" i="36" s="1"/>
  <c r="AF449" i="36" s="1"/>
  <c r="AF450" i="36" s="1"/>
  <c r="AF451" i="36" s="1"/>
  <c r="AF452" i="36" s="1"/>
  <c r="AF453" i="36" s="1"/>
  <c r="AF454" i="36" s="1"/>
  <c r="AF455" i="36" s="1"/>
  <c r="AF456" i="36" s="1"/>
  <c r="AF457" i="36" s="1"/>
  <c r="AF458" i="36" s="1"/>
  <c r="AF459" i="36" s="1"/>
  <c r="AF460" i="36" s="1"/>
  <c r="AF461" i="36" s="1"/>
  <c r="AF462" i="36" s="1"/>
  <c r="AF463" i="36" s="1"/>
  <c r="AF464" i="36" s="1"/>
  <c r="AF465" i="36" s="1"/>
  <c r="AF466" i="36" s="1"/>
  <c r="AF467" i="36" s="1"/>
  <c r="AF468" i="36" s="1"/>
  <c r="AF469" i="36" s="1"/>
  <c r="AF470" i="36" s="1"/>
  <c r="AF471" i="36" s="1"/>
  <c r="AF472" i="36" s="1"/>
  <c r="AF473" i="36" s="1"/>
  <c r="AF474" i="36" s="1"/>
  <c r="AF475" i="36" s="1"/>
  <c r="AF476" i="36" s="1"/>
  <c r="AF477" i="36" s="1"/>
  <c r="AF478" i="36" s="1"/>
  <c r="AF479" i="36" s="1"/>
  <c r="AF480" i="36" s="1"/>
  <c r="AF481" i="36" s="1"/>
  <c r="AF482" i="36" s="1"/>
  <c r="AF483" i="36" s="1"/>
  <c r="AF484" i="36" s="1"/>
  <c r="AF485" i="36" s="1"/>
  <c r="AF486" i="36" s="1"/>
  <c r="AF487" i="36" s="1"/>
  <c r="AF488" i="36" s="1"/>
  <c r="AF489" i="36" s="1"/>
  <c r="AF490" i="36" s="1"/>
  <c r="AF491" i="36" s="1"/>
  <c r="AF492" i="36" s="1"/>
  <c r="AF493" i="36" s="1"/>
  <c r="AF494" i="36" s="1"/>
  <c r="AF495" i="36" s="1"/>
  <c r="AF496" i="36" s="1"/>
  <c r="AF497" i="36" s="1"/>
  <c r="AF498" i="36" s="1"/>
  <c r="AF499" i="36" s="1"/>
  <c r="AF500" i="36" s="1"/>
  <c r="AF501" i="36" s="1"/>
  <c r="AF502" i="36" s="1"/>
  <c r="AF503" i="36" s="1"/>
  <c r="AF504" i="36" s="1"/>
  <c r="AF505" i="36" s="1"/>
  <c r="AF506" i="36" s="1"/>
  <c r="AF507" i="36" s="1"/>
  <c r="AF508" i="36" s="1"/>
  <c r="AF509" i="36" s="1"/>
  <c r="AF510" i="36" s="1"/>
  <c r="AF511" i="36" s="1"/>
  <c r="AF512" i="36" s="1"/>
  <c r="AF513" i="36" s="1"/>
  <c r="AF514" i="36" s="1"/>
  <c r="AF515" i="36" s="1"/>
  <c r="AF516" i="36" s="1"/>
  <c r="AF517" i="36" s="1"/>
  <c r="AF518" i="36" s="1"/>
  <c r="AF519" i="36" s="1"/>
  <c r="AF520" i="36" s="1"/>
  <c r="AF521" i="36" s="1"/>
  <c r="AF522" i="36" s="1"/>
  <c r="AF523" i="36" s="1"/>
  <c r="AF524" i="36" s="1"/>
  <c r="AF525" i="36" s="1"/>
  <c r="AF526" i="36" s="1"/>
  <c r="AF527" i="36" s="1"/>
  <c r="AF528" i="36" s="1"/>
  <c r="AF529" i="36" s="1"/>
  <c r="AF530" i="36" s="1"/>
  <c r="AF531" i="36" s="1"/>
  <c r="AF532" i="36" s="1"/>
  <c r="AF533" i="36" s="1"/>
  <c r="AF534" i="36" s="1"/>
  <c r="AF535" i="36" s="1"/>
  <c r="AF536" i="36" s="1"/>
  <c r="AF537" i="36" s="1"/>
  <c r="AF538" i="36" s="1"/>
  <c r="AF539" i="36" s="1"/>
  <c r="AF540" i="36" s="1"/>
  <c r="AF541" i="36" s="1"/>
  <c r="AF542" i="36" s="1"/>
  <c r="AF543" i="36" s="1"/>
  <c r="AF544" i="36" s="1"/>
  <c r="AF545" i="36" s="1"/>
  <c r="AF546" i="36" s="1"/>
  <c r="AF547" i="36" s="1"/>
  <c r="AF548" i="36" s="1"/>
  <c r="AF549" i="36" s="1"/>
  <c r="AF550" i="36" s="1"/>
  <c r="AF551" i="36" s="1"/>
  <c r="AF552" i="36" s="1"/>
  <c r="AF553" i="36" s="1"/>
  <c r="AF554" i="36" s="1"/>
  <c r="AF555" i="36" s="1"/>
  <c r="AF556" i="36" s="1"/>
  <c r="AF557" i="36" s="1"/>
  <c r="AF558" i="36" s="1"/>
  <c r="AF559" i="36" s="1"/>
  <c r="AF560" i="36" s="1"/>
  <c r="AF561" i="36" s="1"/>
  <c r="AF562" i="36" s="1"/>
  <c r="AF563" i="36" s="1"/>
  <c r="AF564" i="36" s="1"/>
  <c r="AF565" i="36" s="1"/>
  <c r="AF566" i="36" s="1"/>
  <c r="AF567" i="36" s="1"/>
  <c r="AF568" i="36" s="1"/>
  <c r="AF569" i="36" s="1"/>
  <c r="AF570" i="36" s="1"/>
  <c r="AF571" i="36" s="1"/>
  <c r="AF572" i="36" s="1"/>
  <c r="AF573" i="36" s="1"/>
  <c r="AF574" i="36" s="1"/>
  <c r="AF575" i="36" s="1"/>
  <c r="AF576" i="36" s="1"/>
  <c r="AF577" i="36" s="1"/>
  <c r="AF578" i="36" s="1"/>
  <c r="AF579" i="36" s="1"/>
  <c r="AF580" i="36" s="1"/>
  <c r="AF581" i="36" s="1"/>
  <c r="AF582" i="36" s="1"/>
  <c r="AF583" i="36" s="1"/>
  <c r="AF584" i="36" s="1"/>
  <c r="AF585" i="36" s="1"/>
  <c r="AF586" i="36" s="1"/>
  <c r="AF587" i="36" s="1"/>
  <c r="AF588" i="36" s="1"/>
  <c r="AF589" i="36" s="1"/>
  <c r="AF590" i="36" s="1"/>
  <c r="AF591" i="36" s="1"/>
  <c r="AF592" i="36" s="1"/>
  <c r="AF593" i="36" s="1"/>
  <c r="AF594" i="36" s="1"/>
  <c r="AF595" i="36" s="1"/>
  <c r="AF596" i="36" s="1"/>
  <c r="AF597" i="36" s="1"/>
  <c r="AF598" i="36" s="1"/>
  <c r="AF599" i="36" s="1"/>
  <c r="AF600" i="36" s="1"/>
  <c r="AF601" i="36" s="1"/>
  <c r="AF602" i="36" s="1"/>
  <c r="AF603" i="36" s="1"/>
  <c r="AF604" i="36" s="1"/>
  <c r="AF605" i="36" s="1"/>
  <c r="AF606" i="36" s="1"/>
  <c r="AF607" i="36" s="1"/>
  <c r="AF608" i="36" s="1"/>
  <c r="AF609" i="36" s="1"/>
  <c r="AF610" i="36" s="1"/>
  <c r="AF611" i="36" s="1"/>
  <c r="AF612" i="36" s="1"/>
  <c r="AF613" i="36" s="1"/>
  <c r="AF614" i="36" s="1"/>
  <c r="AF615" i="36" s="1"/>
  <c r="AF616" i="36" s="1"/>
  <c r="AF617" i="36" s="1"/>
  <c r="AF618" i="36" s="1"/>
  <c r="AF619" i="36" s="1"/>
  <c r="AF620" i="36" s="1"/>
  <c r="AF621" i="36" s="1"/>
  <c r="AF622" i="36" s="1"/>
  <c r="AF623" i="36" s="1"/>
  <c r="AF624" i="36" s="1"/>
  <c r="AF625" i="36" s="1"/>
  <c r="AF626" i="36" s="1"/>
  <c r="AF627" i="36" s="1"/>
  <c r="AF628" i="36" s="1"/>
  <c r="AF629" i="36" s="1"/>
  <c r="AF630" i="36" s="1"/>
  <c r="AF631" i="36" s="1"/>
  <c r="AF632" i="36" s="1"/>
  <c r="AF633" i="36" s="1"/>
  <c r="AF634" i="36" s="1"/>
  <c r="AF635" i="36" s="1"/>
  <c r="AF636" i="36" s="1"/>
  <c r="AF637" i="36" s="1"/>
  <c r="AF638" i="36" s="1"/>
  <c r="AF639" i="36" s="1"/>
  <c r="AF640" i="36" s="1"/>
  <c r="AF641" i="36" s="1"/>
  <c r="AF642" i="36" s="1"/>
  <c r="AF643" i="36" s="1"/>
  <c r="AF644" i="36" s="1"/>
  <c r="AF645" i="36" s="1"/>
  <c r="AF646" i="36" s="1"/>
  <c r="AF647" i="36" s="1"/>
  <c r="AF648" i="36" s="1"/>
  <c r="AF649" i="36" s="1"/>
  <c r="AF650" i="36" s="1"/>
  <c r="AF651" i="36" s="1"/>
  <c r="AF652" i="36" s="1"/>
  <c r="AF653" i="36" s="1"/>
  <c r="AF654" i="36" s="1"/>
  <c r="AF655" i="36" s="1"/>
  <c r="AF656" i="36" s="1"/>
  <c r="AF657" i="36" s="1"/>
  <c r="AF658" i="36" s="1"/>
  <c r="AF659" i="36" s="1"/>
  <c r="AF660" i="36" s="1"/>
  <c r="AF661" i="36" s="1"/>
  <c r="AF662" i="36" s="1"/>
  <c r="AF663" i="36" s="1"/>
  <c r="AF664" i="36" s="1"/>
  <c r="AF665" i="36" s="1"/>
  <c r="AF666" i="36" s="1"/>
  <c r="AF667" i="36" s="1"/>
  <c r="AF668" i="36" s="1"/>
  <c r="AF669" i="36" s="1"/>
  <c r="AF670" i="36" s="1"/>
  <c r="AF671" i="36" s="1"/>
  <c r="AF672" i="36" s="1"/>
  <c r="AF673" i="36" s="1"/>
  <c r="AF674" i="36" s="1"/>
  <c r="AF675" i="36" s="1"/>
  <c r="AF676" i="36" s="1"/>
  <c r="AF677" i="36" s="1"/>
  <c r="AF678" i="36" s="1"/>
  <c r="AF679" i="36" s="1"/>
  <c r="AF680" i="36" s="1"/>
  <c r="AF681" i="36" s="1"/>
  <c r="AF682" i="36" s="1"/>
  <c r="AF683" i="36" s="1"/>
  <c r="AF684" i="36" s="1"/>
  <c r="AF685" i="36" s="1"/>
  <c r="AF686" i="36" s="1"/>
  <c r="AF687" i="36" s="1"/>
  <c r="AF688" i="36" s="1"/>
  <c r="AF689" i="36" s="1"/>
  <c r="AF690" i="36" s="1"/>
  <c r="AF691" i="36" s="1"/>
  <c r="AF692" i="36" s="1"/>
  <c r="AF693" i="36" s="1"/>
  <c r="AF694" i="36" s="1"/>
  <c r="AF695" i="36" s="1"/>
  <c r="AF696" i="36" s="1"/>
  <c r="AF697" i="36" s="1"/>
  <c r="AF698" i="36" s="1"/>
  <c r="AF699" i="36" s="1"/>
  <c r="AF700" i="36" s="1"/>
  <c r="AF701" i="36" s="1"/>
  <c r="AF702" i="36" s="1"/>
  <c r="AF703" i="36" s="1"/>
  <c r="AF704" i="36" s="1"/>
  <c r="AF705" i="36" s="1"/>
  <c r="AF706" i="36" s="1"/>
  <c r="AF707" i="36" s="1"/>
  <c r="AF708" i="36" s="1"/>
  <c r="AF709" i="36" s="1"/>
  <c r="AF710" i="36" s="1"/>
  <c r="AF711" i="36" s="1"/>
  <c r="AF712" i="36" s="1"/>
  <c r="AF713" i="36" s="1"/>
  <c r="AF714" i="36" s="1"/>
  <c r="AF715" i="36" s="1"/>
  <c r="AF716" i="36" s="1"/>
  <c r="AF717" i="36" s="1"/>
  <c r="AF718" i="36" s="1"/>
  <c r="AF719" i="36" s="1"/>
  <c r="AF720" i="36" s="1"/>
  <c r="AF721" i="36" s="1"/>
  <c r="AF722" i="36" s="1"/>
  <c r="AF723" i="36" s="1"/>
  <c r="AF724" i="36" s="1"/>
  <c r="AF725" i="36" s="1"/>
  <c r="AF726" i="36" s="1"/>
  <c r="AF727" i="36" s="1"/>
  <c r="AF728" i="36" s="1"/>
  <c r="AF729" i="36" s="1"/>
  <c r="AF730" i="36" s="1"/>
  <c r="AF731" i="36" s="1"/>
  <c r="AF732" i="36" s="1"/>
  <c r="AF733" i="36" s="1"/>
  <c r="AF734" i="36" s="1"/>
  <c r="AF735" i="36" s="1"/>
  <c r="AF736" i="36" s="1"/>
  <c r="AF737" i="36" s="1"/>
  <c r="AF738" i="36" s="1"/>
  <c r="AF739" i="36" s="1"/>
  <c r="AF740" i="36" s="1"/>
  <c r="AF741" i="36" s="1"/>
  <c r="AF742" i="36" s="1"/>
  <c r="AF743" i="36" s="1"/>
  <c r="AF744" i="36" s="1"/>
  <c r="AF745" i="36" s="1"/>
  <c r="AF746" i="36" s="1"/>
  <c r="AF747" i="36" s="1"/>
  <c r="AF748" i="36" s="1"/>
  <c r="AF749" i="36" s="1"/>
  <c r="AF750" i="36" s="1"/>
  <c r="AF751" i="36" s="1"/>
  <c r="AF752" i="36" s="1"/>
  <c r="AF753" i="36" s="1"/>
  <c r="AF754" i="36" s="1"/>
  <c r="AF755" i="36" s="1"/>
  <c r="AF756" i="36" s="1"/>
  <c r="AF757" i="36" s="1"/>
  <c r="AF758" i="36" s="1"/>
  <c r="AF759" i="36" s="1"/>
  <c r="AF760" i="36" s="1"/>
  <c r="AF761" i="36" s="1"/>
  <c r="AF762" i="36" s="1"/>
  <c r="AF763" i="36" s="1"/>
  <c r="AF764" i="36" s="1"/>
  <c r="AF765" i="36" s="1"/>
  <c r="AF766" i="36" s="1"/>
  <c r="AF767" i="36" s="1"/>
  <c r="AF768" i="36" s="1"/>
  <c r="AF769" i="36" s="1"/>
  <c r="AF770" i="36" s="1"/>
  <c r="AF771" i="36" s="1"/>
  <c r="AF772" i="36" s="1"/>
  <c r="AF773" i="36" s="1"/>
  <c r="AF774" i="36" s="1"/>
  <c r="AF775" i="36" s="1"/>
  <c r="AF776" i="36" s="1"/>
  <c r="AF777" i="36" s="1"/>
  <c r="AF778" i="36" s="1"/>
  <c r="AF779" i="36" s="1"/>
  <c r="AF780" i="36" s="1"/>
  <c r="AF781" i="36" s="1"/>
  <c r="AF782" i="36" s="1"/>
  <c r="AF783" i="36" s="1"/>
  <c r="AF784" i="36" s="1"/>
  <c r="AF785" i="36" s="1"/>
  <c r="AF786" i="36" s="1"/>
  <c r="AF787" i="36" s="1"/>
  <c r="AF788" i="36" s="1"/>
  <c r="AF789" i="36" s="1"/>
  <c r="AF790" i="36" s="1"/>
  <c r="AF791" i="36" s="1"/>
  <c r="AF792" i="36" s="1"/>
  <c r="AF793" i="36" s="1"/>
  <c r="AF794" i="36" s="1"/>
  <c r="AF795" i="36" s="1"/>
  <c r="AF796" i="36" s="1"/>
  <c r="AF797" i="36" s="1"/>
  <c r="AF798" i="36" s="1"/>
  <c r="AF799" i="36" s="1"/>
  <c r="AF800" i="36" s="1"/>
  <c r="AF801" i="36" s="1"/>
  <c r="AF802" i="36" s="1"/>
  <c r="AF803" i="36" s="1"/>
  <c r="AF804" i="36" s="1"/>
  <c r="AF805" i="36" s="1"/>
  <c r="AF806" i="36" s="1"/>
  <c r="AF807" i="36" s="1"/>
  <c r="AF808" i="36" s="1"/>
  <c r="AF809" i="36" s="1"/>
  <c r="AF810" i="36" s="1"/>
  <c r="AF811" i="36" s="1"/>
  <c r="AF812" i="36" s="1"/>
  <c r="AF813" i="36" s="1"/>
  <c r="AF814" i="36" s="1"/>
  <c r="AF815" i="36" s="1"/>
  <c r="AF816" i="36" s="1"/>
  <c r="AF817" i="36" s="1"/>
  <c r="AF818" i="36" s="1"/>
  <c r="AF819" i="36" s="1"/>
  <c r="AF820" i="36" s="1"/>
  <c r="AF821" i="36" s="1"/>
  <c r="AF822" i="36" s="1"/>
  <c r="AF823" i="36" s="1"/>
  <c r="AF824" i="36" s="1"/>
  <c r="AF825" i="36" s="1"/>
  <c r="AF826" i="36" s="1"/>
  <c r="AF827" i="36" s="1"/>
  <c r="AF828" i="36" s="1"/>
  <c r="AF829" i="36" s="1"/>
  <c r="AF830" i="36" s="1"/>
  <c r="AF831" i="36" s="1"/>
  <c r="AF832" i="36" s="1"/>
  <c r="AF833" i="36" s="1"/>
  <c r="AF834" i="36" s="1"/>
  <c r="AF835" i="36" s="1"/>
  <c r="AF836" i="36" s="1"/>
  <c r="AF837" i="36" s="1"/>
  <c r="AF838" i="36" s="1"/>
  <c r="AF839" i="36" s="1"/>
  <c r="AF840" i="36" s="1"/>
  <c r="AF841" i="36" s="1"/>
  <c r="AF842" i="36" s="1"/>
  <c r="AF843" i="36" s="1"/>
  <c r="AF844" i="36" s="1"/>
  <c r="AF845" i="36" s="1"/>
  <c r="AF846" i="36" s="1"/>
  <c r="AF847" i="36" s="1"/>
  <c r="AF848" i="36" s="1"/>
  <c r="AF849" i="36" s="1"/>
  <c r="AF850" i="36" s="1"/>
  <c r="AF851" i="36" s="1"/>
  <c r="AF852" i="36" s="1"/>
  <c r="AF853" i="36" s="1"/>
  <c r="AF854" i="36" s="1"/>
  <c r="AF855" i="36" s="1"/>
  <c r="AF856" i="36" s="1"/>
  <c r="AF857" i="36" s="1"/>
  <c r="AF858" i="36" s="1"/>
  <c r="AF859" i="36" s="1"/>
  <c r="AF860" i="36" s="1"/>
  <c r="AF861" i="36" s="1"/>
  <c r="AF862" i="36" s="1"/>
  <c r="AF863" i="36" s="1"/>
  <c r="AF864" i="36" s="1"/>
  <c r="AF865" i="36" s="1"/>
  <c r="AF866" i="36" s="1"/>
  <c r="AF867" i="36" s="1"/>
  <c r="AF868" i="36" s="1"/>
  <c r="AF869" i="36" s="1"/>
  <c r="AF870" i="36" s="1"/>
  <c r="AF871" i="36" s="1"/>
  <c r="AF872" i="36" s="1"/>
  <c r="AF873" i="36" s="1"/>
  <c r="AF874" i="36" s="1"/>
  <c r="AF875" i="36" s="1"/>
  <c r="AF876" i="36" s="1"/>
  <c r="AF877" i="36" s="1"/>
  <c r="AF878" i="36" s="1"/>
  <c r="AF879" i="36" s="1"/>
  <c r="AF880" i="36" s="1"/>
  <c r="AF881" i="36" s="1"/>
  <c r="AF882" i="36" s="1"/>
  <c r="AF883" i="36" s="1"/>
  <c r="AF884" i="36" s="1"/>
  <c r="AF885" i="36" s="1"/>
  <c r="AF886" i="36" s="1"/>
  <c r="AF887" i="36" s="1"/>
  <c r="AF888" i="36" s="1"/>
  <c r="AF889" i="36" s="1"/>
  <c r="AF890" i="36" s="1"/>
  <c r="AF891" i="36" s="1"/>
  <c r="AF892" i="36" s="1"/>
  <c r="AF893" i="36" s="1"/>
  <c r="AF894" i="36" s="1"/>
  <c r="AF895" i="36" s="1"/>
  <c r="AF896" i="36" s="1"/>
  <c r="AF897" i="36" s="1"/>
  <c r="AF898" i="36" s="1"/>
  <c r="AF899" i="36" s="1"/>
  <c r="AF900" i="36" s="1"/>
  <c r="AF901" i="36" s="1"/>
  <c r="AF902" i="36" s="1"/>
  <c r="AF903" i="36" s="1"/>
  <c r="AF904" i="36" s="1"/>
  <c r="AF905" i="36" s="1"/>
  <c r="AF906" i="36" s="1"/>
  <c r="AF907" i="36" s="1"/>
  <c r="AF908" i="36" s="1"/>
  <c r="AF909" i="36" s="1"/>
  <c r="AF910" i="36" s="1"/>
  <c r="AF911" i="36" s="1"/>
  <c r="AF912" i="36" s="1"/>
  <c r="AF913" i="36" s="1"/>
  <c r="AF914" i="36" s="1"/>
  <c r="AF915" i="36" s="1"/>
  <c r="AF916" i="36" s="1"/>
  <c r="AF917" i="36" s="1"/>
  <c r="AF918" i="36" s="1"/>
  <c r="AF919" i="36" s="1"/>
  <c r="AF920" i="36" s="1"/>
  <c r="AF921" i="36" s="1"/>
  <c r="AF922" i="36" s="1"/>
  <c r="AF923" i="36" s="1"/>
  <c r="AF924" i="36" s="1"/>
  <c r="AF925" i="36" s="1"/>
  <c r="AF926" i="36" s="1"/>
  <c r="AF927" i="36" s="1"/>
  <c r="AF928" i="36" s="1"/>
  <c r="AF929" i="36" s="1"/>
  <c r="AF930" i="36" s="1"/>
  <c r="AF931" i="36" s="1"/>
  <c r="AF932" i="36" s="1"/>
  <c r="AF933" i="36" s="1"/>
  <c r="AF934" i="36" s="1"/>
  <c r="AF935" i="36" s="1"/>
  <c r="AF936" i="36" s="1"/>
  <c r="AF937" i="36" s="1"/>
  <c r="AF938" i="36" s="1"/>
  <c r="AF939" i="36" s="1"/>
  <c r="AF940" i="36" s="1"/>
  <c r="AF941" i="36" s="1"/>
  <c r="AF942" i="36" s="1"/>
  <c r="AF943" i="36" s="1"/>
  <c r="AF944" i="36" s="1"/>
  <c r="AF945" i="36" s="1"/>
  <c r="AF946" i="36" s="1"/>
  <c r="AF947" i="36" s="1"/>
  <c r="AF948" i="36" s="1"/>
  <c r="AF949" i="36" s="1"/>
  <c r="AF950" i="36" s="1"/>
  <c r="AF951" i="36" s="1"/>
  <c r="AF952" i="36" s="1"/>
  <c r="AF953" i="36" s="1"/>
  <c r="AF954" i="36" s="1"/>
  <c r="AF955" i="36" s="1"/>
  <c r="AF956" i="36" s="1"/>
  <c r="AF957" i="36" s="1"/>
  <c r="AF958" i="36" s="1"/>
  <c r="AF959" i="36" s="1"/>
  <c r="AF960" i="36" s="1"/>
  <c r="AF961" i="36" s="1"/>
  <c r="AF962" i="36" s="1"/>
  <c r="AF963" i="36" s="1"/>
  <c r="AF964" i="36" s="1"/>
  <c r="AF965" i="36" s="1"/>
  <c r="AF966" i="36" s="1"/>
  <c r="AF967" i="36" s="1"/>
  <c r="AF968" i="36" s="1"/>
  <c r="AF969" i="36" s="1"/>
  <c r="AF970" i="36" s="1"/>
  <c r="AF971" i="36" s="1"/>
  <c r="AF972" i="36" s="1"/>
  <c r="AF973" i="36" s="1"/>
  <c r="AF974" i="36" s="1"/>
  <c r="AF975" i="36" s="1"/>
  <c r="AF976" i="36" s="1"/>
  <c r="AF977" i="36" s="1"/>
  <c r="AF978" i="36" s="1"/>
  <c r="AF979" i="36" s="1"/>
  <c r="AF980" i="36" s="1"/>
  <c r="AF981" i="36" s="1"/>
  <c r="AF982" i="36" s="1"/>
  <c r="AF983" i="36" s="1"/>
  <c r="AF984" i="36" s="1"/>
  <c r="AF985" i="36" s="1"/>
  <c r="AF986" i="36" s="1"/>
  <c r="AF987" i="36" s="1"/>
  <c r="AF988" i="36" s="1"/>
  <c r="AF989" i="36" s="1"/>
  <c r="AF990" i="36" s="1"/>
  <c r="AF991" i="36" s="1"/>
  <c r="AF992" i="36" s="1"/>
  <c r="AF993" i="36" s="1"/>
  <c r="AF994" i="36" s="1"/>
  <c r="AF995" i="36" s="1"/>
  <c r="AF996" i="36" s="1"/>
  <c r="AF997" i="36" s="1"/>
  <c r="AF998" i="36" s="1"/>
  <c r="AF999" i="36" s="1"/>
  <c r="AF1000" i="36" s="1"/>
  <c r="AF1001" i="36" s="1"/>
  <c r="AF1002" i="36" s="1"/>
  <c r="AF1003" i="36" s="1"/>
  <c r="AF1004" i="36" s="1"/>
  <c r="AF1005" i="36" s="1"/>
  <c r="AF1006" i="36" s="1"/>
  <c r="AF1007" i="36" s="1"/>
  <c r="AF1008" i="36" s="1"/>
  <c r="AF1009" i="36" s="1"/>
  <c r="AF1010" i="36" s="1"/>
  <c r="AF1011" i="36" s="1"/>
  <c r="AF1012" i="36" s="1"/>
  <c r="AF1013" i="36" s="1"/>
  <c r="AF1014" i="36" s="1"/>
  <c r="AF1015" i="36" s="1"/>
  <c r="AF1016" i="36" s="1"/>
  <c r="AF1017" i="36" s="1"/>
  <c r="AF1018" i="36" s="1"/>
  <c r="AF1019" i="36" s="1"/>
  <c r="AF1020" i="36" s="1"/>
  <c r="AF1021" i="36" s="1"/>
  <c r="AF1022" i="36" s="1"/>
  <c r="AF1023" i="36" s="1"/>
  <c r="AF1024" i="36" s="1"/>
  <c r="AF1025" i="36" s="1"/>
  <c r="AF1026" i="36" s="1"/>
  <c r="AF1027" i="36" s="1"/>
  <c r="AF1028" i="36" s="1"/>
  <c r="AF1029" i="36" s="1"/>
  <c r="AF1030" i="36" s="1"/>
  <c r="AF1031" i="36" s="1"/>
  <c r="AF1032" i="36" s="1"/>
  <c r="AF1033" i="36" s="1"/>
  <c r="AF1034" i="36" s="1"/>
  <c r="AF1035" i="36" s="1"/>
  <c r="AF1036" i="36" s="1"/>
  <c r="AF1037" i="36" s="1"/>
  <c r="AF1038" i="36" s="1"/>
  <c r="AF1039" i="36" s="1"/>
  <c r="AF1040" i="36" s="1"/>
  <c r="AF1041" i="36" s="1"/>
  <c r="AF1042" i="36" s="1"/>
  <c r="AF1043" i="36" s="1"/>
  <c r="AF1044" i="36" s="1"/>
  <c r="AF1045" i="36" s="1"/>
  <c r="AF1046" i="36" s="1"/>
  <c r="AF1047" i="36" s="1"/>
  <c r="AF1048" i="36" s="1"/>
  <c r="AF1049" i="36" s="1"/>
  <c r="AF1050" i="36" s="1"/>
  <c r="AF1051" i="36" s="1"/>
  <c r="AF1052" i="36" s="1"/>
  <c r="AF1053" i="36" s="1"/>
  <c r="AF1054" i="36" s="1"/>
  <c r="AF1055" i="36" s="1"/>
  <c r="AF1056" i="36" s="1"/>
  <c r="AF1057" i="36" s="1"/>
  <c r="AF1058" i="36" s="1"/>
  <c r="AF1059" i="36" s="1"/>
  <c r="AF1060" i="36" s="1"/>
  <c r="AF1061" i="36" s="1"/>
  <c r="AF1062" i="36" s="1"/>
  <c r="AF1063" i="36" s="1"/>
  <c r="AF1064" i="36" s="1"/>
  <c r="AF1065" i="36" s="1"/>
  <c r="AF1066" i="36" s="1"/>
  <c r="AF1067" i="36" s="1"/>
  <c r="AF1068" i="36" s="1"/>
  <c r="AF1069" i="36" s="1"/>
  <c r="AF1070" i="36" s="1"/>
  <c r="AF1071" i="36" s="1"/>
  <c r="AF1072" i="36" s="1"/>
  <c r="AF1073" i="36" s="1"/>
  <c r="AF1074" i="36" s="1"/>
  <c r="AF1075" i="36" s="1"/>
  <c r="AF1076" i="36" s="1"/>
  <c r="AF1077" i="36" s="1"/>
  <c r="AF1078" i="36" s="1"/>
  <c r="AF1079" i="36" s="1"/>
  <c r="AF1080" i="36" s="1"/>
  <c r="AF1081" i="36" s="1"/>
  <c r="AF1082" i="36" s="1"/>
  <c r="AF1083" i="36" s="1"/>
  <c r="AF1084" i="36" s="1"/>
  <c r="AF1085" i="36" s="1"/>
  <c r="AF1086" i="36" s="1"/>
  <c r="AF1087" i="36" s="1"/>
  <c r="AF1088" i="36" s="1"/>
  <c r="AF1089" i="36" s="1"/>
  <c r="AF1090" i="36" s="1"/>
  <c r="AF1091" i="36" s="1"/>
  <c r="AF1092" i="36" s="1"/>
  <c r="AF1093" i="36" s="1"/>
  <c r="AF1094" i="36" s="1"/>
  <c r="AF1095" i="36" s="1"/>
  <c r="AF1096" i="36" s="1"/>
  <c r="AF1097" i="36" s="1"/>
  <c r="AF1098" i="36" s="1"/>
  <c r="AF1099" i="36" s="1"/>
  <c r="AF1100" i="36" s="1"/>
  <c r="AF1101" i="36" s="1"/>
  <c r="AF1102" i="36" s="1"/>
  <c r="AF1103" i="36" s="1"/>
  <c r="AF1104" i="36" s="1"/>
  <c r="AF1105" i="36" s="1"/>
  <c r="AF1106" i="36" s="1"/>
  <c r="AF1107" i="36" s="1"/>
  <c r="AF1108" i="36" s="1"/>
  <c r="AF1109" i="36" s="1"/>
  <c r="AF1110" i="36" s="1"/>
  <c r="AF1111" i="36" s="1"/>
  <c r="AF1112" i="36" s="1"/>
  <c r="AF1113" i="36" s="1"/>
  <c r="AF1114" i="36" s="1"/>
  <c r="AF1115" i="36" s="1"/>
  <c r="AF1116" i="36" s="1"/>
  <c r="AF1117" i="36" s="1"/>
  <c r="AF1118" i="36" s="1"/>
  <c r="AF1119" i="36" s="1"/>
  <c r="AF1120" i="36" s="1"/>
  <c r="AF1121" i="36" s="1"/>
  <c r="AF1122" i="36" s="1"/>
  <c r="AF1123" i="36" s="1"/>
  <c r="AF1124" i="36" s="1"/>
  <c r="AF1125" i="36" s="1"/>
  <c r="AF1126" i="36" s="1"/>
  <c r="AF1127" i="36" s="1"/>
  <c r="AF1128" i="36" s="1"/>
  <c r="AF1129" i="36" s="1"/>
  <c r="AF1130" i="36" s="1"/>
  <c r="AF1131" i="36" s="1"/>
  <c r="AF1132" i="36" s="1"/>
  <c r="AF1133" i="36" s="1"/>
  <c r="AF1134" i="36" s="1"/>
  <c r="AF1135" i="36" s="1"/>
  <c r="AF1136" i="36" s="1"/>
  <c r="AF1137" i="36" s="1"/>
  <c r="AF1138" i="36" s="1"/>
  <c r="AF1139" i="36" s="1"/>
  <c r="AF1140" i="36" s="1"/>
  <c r="AF1141" i="36" s="1"/>
  <c r="AF1142" i="36" s="1"/>
  <c r="AF1143" i="36" s="1"/>
  <c r="AF1144" i="36" s="1"/>
  <c r="AF1145" i="36" s="1"/>
  <c r="AF1146" i="36" s="1"/>
  <c r="AF1147" i="36" s="1"/>
  <c r="AF1148" i="36" s="1"/>
  <c r="AF1149" i="36" s="1"/>
  <c r="AF1150" i="36" s="1"/>
  <c r="AF1151" i="36" s="1"/>
  <c r="AF1152" i="36" s="1"/>
  <c r="AF1153" i="36" s="1"/>
  <c r="AF1154" i="36" s="1"/>
  <c r="AF1155" i="36" s="1"/>
  <c r="AF1156" i="36" s="1"/>
  <c r="AF1157" i="36" s="1"/>
  <c r="AF1158" i="36" s="1"/>
  <c r="AF1159" i="36" s="1"/>
  <c r="AF1160" i="36" s="1"/>
  <c r="AF1161" i="36" s="1"/>
  <c r="AF1162" i="36" s="1"/>
  <c r="AF1163" i="36" s="1"/>
  <c r="AF1164" i="36" s="1"/>
  <c r="AF1165" i="36" s="1"/>
  <c r="AF1166" i="36" s="1"/>
  <c r="AF1167" i="36" s="1"/>
  <c r="AF1168" i="36" s="1"/>
  <c r="AF1169" i="36" s="1"/>
  <c r="AF1170" i="36" s="1"/>
  <c r="AF1171" i="36" s="1"/>
  <c r="AF1172" i="36" s="1"/>
  <c r="AF1173" i="36" s="1"/>
  <c r="AF1174" i="36" s="1"/>
  <c r="AF1175" i="36" s="1"/>
  <c r="AF1176" i="36" s="1"/>
  <c r="AF1177" i="36" s="1"/>
  <c r="AF1178" i="36" s="1"/>
  <c r="AF1179" i="36" s="1"/>
  <c r="AF1180" i="36" s="1"/>
  <c r="AF1181" i="36" s="1"/>
  <c r="AF1182" i="36" s="1"/>
  <c r="AF1183" i="36" s="1"/>
  <c r="AF1184" i="36" s="1"/>
  <c r="AF1185" i="36" s="1"/>
  <c r="AF1186" i="36" s="1"/>
  <c r="AF1187" i="36" s="1"/>
  <c r="AF1188" i="36" s="1"/>
  <c r="AF1189" i="36" s="1"/>
  <c r="AF1190" i="36" s="1"/>
  <c r="AF1191" i="36" s="1"/>
  <c r="AF1192" i="36" s="1"/>
  <c r="AF1193" i="36" s="1"/>
  <c r="AF1194" i="36" s="1"/>
  <c r="AF1195" i="36" s="1"/>
  <c r="AF1196" i="36" s="1"/>
  <c r="AF1197" i="36" s="1"/>
  <c r="AF1198" i="36" s="1"/>
  <c r="AF1199" i="36" s="1"/>
  <c r="AF1200" i="36" s="1"/>
  <c r="AF1201" i="36" s="1"/>
  <c r="AF1202" i="36" s="1"/>
  <c r="AF1203" i="36" s="1"/>
  <c r="AF1204" i="36" s="1"/>
  <c r="AF1205" i="36" s="1"/>
  <c r="AF1206" i="36" s="1"/>
  <c r="AF1207" i="36" s="1"/>
  <c r="AF1208" i="36" s="1"/>
  <c r="AF1209" i="36" s="1"/>
  <c r="AF1210" i="36" s="1"/>
  <c r="AF1211" i="36" s="1"/>
  <c r="AF1212" i="36" s="1"/>
  <c r="AF1213" i="36" s="1"/>
  <c r="AF1214" i="36" s="1"/>
  <c r="AF1215" i="36" s="1"/>
  <c r="AF1216" i="36" s="1"/>
  <c r="AF1217" i="36" s="1"/>
  <c r="AF1218" i="36" s="1"/>
  <c r="AF1219" i="36" s="1"/>
  <c r="AF1220" i="36" s="1"/>
  <c r="AF1221" i="36" s="1"/>
  <c r="AF1222" i="36" s="1"/>
  <c r="AF1223" i="36" s="1"/>
  <c r="AF1224" i="36" s="1"/>
  <c r="AF1225" i="36" s="1"/>
  <c r="AF1226" i="36" s="1"/>
  <c r="AF1227" i="36" s="1"/>
  <c r="AF1228" i="36" s="1"/>
  <c r="AF1229" i="36" s="1"/>
  <c r="AF1230" i="36" s="1"/>
  <c r="AF1231" i="36" s="1"/>
  <c r="AF1232" i="36" s="1"/>
  <c r="AF1233" i="36" s="1"/>
  <c r="AF1234" i="36" s="1"/>
  <c r="AF1235" i="36" s="1"/>
  <c r="AF1236" i="36" s="1"/>
  <c r="AF1237" i="36" s="1"/>
  <c r="AF1238" i="36" s="1"/>
  <c r="AF1239" i="36" s="1"/>
  <c r="AF1240" i="36" s="1"/>
  <c r="AF1241" i="36" s="1"/>
  <c r="AF1242" i="36" s="1"/>
  <c r="AF1243" i="36" s="1"/>
  <c r="AF1244" i="36" s="1"/>
  <c r="AF1245" i="36" s="1"/>
  <c r="AF1246" i="36" s="1"/>
  <c r="AF1247" i="36" s="1"/>
  <c r="AF1248" i="36" s="1"/>
  <c r="AF1249" i="36" s="1"/>
  <c r="AF1250" i="36" s="1"/>
  <c r="AF1251" i="36" s="1"/>
  <c r="AF1252" i="36" s="1"/>
  <c r="AF1253" i="36" s="1"/>
  <c r="AF1254" i="36" s="1"/>
  <c r="AF1255" i="36" s="1"/>
  <c r="AF1256" i="36" s="1"/>
  <c r="AF1257" i="36" s="1"/>
  <c r="AF1258" i="36" s="1"/>
  <c r="AF1259" i="36" s="1"/>
  <c r="AF1260" i="36" s="1"/>
  <c r="AF1261" i="36" s="1"/>
  <c r="AF1262" i="36" s="1"/>
  <c r="AF1263" i="36" s="1"/>
  <c r="AF1264" i="36" s="1"/>
  <c r="AF1265" i="36" s="1"/>
  <c r="AF1266" i="36" s="1"/>
  <c r="AF1267" i="36" s="1"/>
  <c r="AF1268" i="36" s="1"/>
  <c r="AF1269" i="36" s="1"/>
  <c r="AF1270" i="36" s="1"/>
  <c r="AF1271" i="36" s="1"/>
  <c r="AF1272" i="36" s="1"/>
  <c r="AF1273" i="36" s="1"/>
  <c r="AF1274" i="36" s="1"/>
  <c r="AF1275" i="36" s="1"/>
  <c r="AF1276" i="36" s="1"/>
  <c r="AF1277" i="36" s="1"/>
  <c r="AF1278" i="36" s="1"/>
  <c r="AF1279" i="36" s="1"/>
  <c r="AF1280" i="36" s="1"/>
  <c r="AF1281" i="36" s="1"/>
  <c r="AF1282" i="36" s="1"/>
  <c r="AF1283" i="36" s="1"/>
  <c r="AF1284" i="36" s="1"/>
  <c r="AF1285" i="36" s="1"/>
  <c r="AF1286" i="36" s="1"/>
  <c r="AF1287" i="36" s="1"/>
  <c r="AF1288" i="36" s="1"/>
  <c r="AF1289" i="36" s="1"/>
  <c r="AF1290" i="36" s="1"/>
  <c r="AF1291" i="36" s="1"/>
  <c r="AF1292" i="36" s="1"/>
  <c r="AF1293" i="36" s="1"/>
  <c r="AF1294" i="36" s="1"/>
  <c r="AF1295" i="36" s="1"/>
  <c r="AF1296" i="36" s="1"/>
  <c r="AF1297" i="36" s="1"/>
  <c r="AF1298" i="36" s="1"/>
  <c r="AF1299" i="36" s="1"/>
  <c r="AF1300" i="36" s="1"/>
  <c r="AF1301" i="36" s="1"/>
  <c r="AF1302" i="36" s="1"/>
  <c r="AF1303" i="36" s="1"/>
  <c r="AF1304" i="36" s="1"/>
  <c r="AF1305" i="36" s="1"/>
  <c r="AF1306" i="36" s="1"/>
  <c r="AF1307" i="36" s="1"/>
  <c r="AF1308" i="36" s="1"/>
  <c r="AF1309" i="36" s="1"/>
  <c r="AF1310" i="36" s="1"/>
  <c r="AF1311" i="36" s="1"/>
  <c r="AF1312" i="36" s="1"/>
  <c r="AF1313" i="36" s="1"/>
  <c r="AF1314" i="36" s="1"/>
  <c r="AF1315" i="36" s="1"/>
  <c r="AF1316" i="36" s="1"/>
  <c r="AF1317" i="36" s="1"/>
  <c r="AF1318" i="36" s="1"/>
  <c r="AF1319" i="36" s="1"/>
  <c r="AF1320" i="36" s="1"/>
  <c r="AF1321" i="36" s="1"/>
  <c r="AF1322" i="36" s="1"/>
  <c r="AF1323" i="36" s="1"/>
  <c r="AF1324" i="36" s="1"/>
  <c r="AF1325" i="36" s="1"/>
  <c r="AF1326" i="36" s="1"/>
  <c r="AF1327" i="36" s="1"/>
  <c r="AF1328" i="36" s="1"/>
  <c r="AF1329" i="36" s="1"/>
  <c r="AF1330" i="36" s="1"/>
  <c r="AF1331" i="36" s="1"/>
  <c r="AF1332" i="36" s="1"/>
  <c r="AF1333" i="36" s="1"/>
  <c r="AF1334" i="36" s="1"/>
  <c r="AF1335" i="36" s="1"/>
  <c r="AF1336" i="36" s="1"/>
  <c r="AF1337" i="36" s="1"/>
  <c r="AF1338" i="36" s="1"/>
  <c r="AF1339" i="36" s="1"/>
  <c r="AF1340" i="36" s="1"/>
  <c r="AF1341" i="36" s="1"/>
  <c r="AF1342" i="36" s="1"/>
  <c r="AF1343" i="36" s="1"/>
  <c r="AF1344" i="36" s="1"/>
  <c r="AF1345" i="36" s="1"/>
  <c r="AF1346" i="36" s="1"/>
  <c r="AF1347" i="36" s="1"/>
  <c r="AF1348" i="36" s="1"/>
  <c r="AF1349" i="36" s="1"/>
  <c r="AF1350" i="36" s="1"/>
  <c r="AF1351" i="36" s="1"/>
  <c r="AF1352" i="36" s="1"/>
  <c r="AF1353" i="36" s="1"/>
  <c r="AF1354" i="36" s="1"/>
  <c r="AF1355" i="36" s="1"/>
  <c r="AF1356" i="36" s="1"/>
  <c r="AF1357" i="36" s="1"/>
  <c r="AF1358" i="36" s="1"/>
  <c r="AF1359" i="36" s="1"/>
  <c r="AF1360" i="36" s="1"/>
  <c r="AF1361" i="36" s="1"/>
  <c r="AF1362" i="36" s="1"/>
  <c r="AF1363" i="36" s="1"/>
  <c r="AF1364" i="36" s="1"/>
  <c r="AF1365" i="36" s="1"/>
  <c r="AF1366" i="36" s="1"/>
  <c r="AF1367" i="36" s="1"/>
  <c r="AF1368" i="36" s="1"/>
  <c r="AF1369" i="36" s="1"/>
  <c r="AF1370" i="36" s="1"/>
  <c r="AF1371" i="36" s="1"/>
  <c r="AF1372" i="36" s="1"/>
  <c r="AF1373" i="36" s="1"/>
  <c r="AF1374" i="36" s="1"/>
  <c r="AF1375" i="36" s="1"/>
  <c r="AF1376" i="36" s="1"/>
  <c r="AF1377" i="36" s="1"/>
  <c r="AF1378" i="36" s="1"/>
  <c r="AF1379" i="36" s="1"/>
  <c r="AF1380" i="36" s="1"/>
  <c r="AF1381" i="36" s="1"/>
  <c r="AF1382" i="36" s="1"/>
  <c r="AF1383" i="36" s="1"/>
  <c r="AF1384" i="36" s="1"/>
  <c r="AF1385" i="36" s="1"/>
  <c r="AF1386" i="36" s="1"/>
  <c r="AF1387" i="36" s="1"/>
  <c r="AF1388" i="36" s="1"/>
  <c r="AF1389" i="36" s="1"/>
  <c r="AF1390" i="36" s="1"/>
  <c r="AF1391" i="36" s="1"/>
  <c r="AF1392" i="36" s="1"/>
  <c r="AF1393" i="36" s="1"/>
  <c r="AF1394" i="36" s="1"/>
  <c r="AF1395" i="36" s="1"/>
  <c r="AF1396" i="36" s="1"/>
  <c r="AF1397" i="36" s="1"/>
  <c r="AF1398" i="36" s="1"/>
  <c r="AF1399" i="36" s="1"/>
  <c r="AF1400" i="36" s="1"/>
  <c r="AF1401" i="36" s="1"/>
  <c r="AF1402" i="36" s="1"/>
  <c r="AF1403" i="36" s="1"/>
  <c r="AF1404" i="36" s="1"/>
  <c r="AF1405" i="36" s="1"/>
  <c r="AF1406" i="36" s="1"/>
  <c r="AF1407" i="36" s="1"/>
  <c r="AF1408" i="36" s="1"/>
  <c r="AF1409" i="36" s="1"/>
  <c r="AF1410" i="36" s="1"/>
  <c r="AF1411" i="36" s="1"/>
  <c r="AF1412" i="36" s="1"/>
  <c r="AF1413" i="36" s="1"/>
  <c r="AF1414" i="36" s="1"/>
  <c r="AF1415" i="36" s="1"/>
  <c r="AF1416" i="36" s="1"/>
  <c r="AF1417" i="36" s="1"/>
  <c r="AF1418" i="36" s="1"/>
  <c r="AF1419" i="36" s="1"/>
  <c r="AF1420" i="36" s="1"/>
  <c r="AF1421" i="36" s="1"/>
  <c r="AF1422" i="36" s="1"/>
  <c r="AF1423" i="36" s="1"/>
  <c r="AF1424" i="36" s="1"/>
  <c r="AF1425" i="36" s="1"/>
  <c r="AF1426" i="36" s="1"/>
  <c r="AF1427" i="36" s="1"/>
  <c r="AF1428" i="36" s="1"/>
  <c r="AF1429" i="36" s="1"/>
  <c r="AF1430" i="36" s="1"/>
  <c r="AF1431" i="36" s="1"/>
  <c r="AF1432" i="36" s="1"/>
  <c r="AF1433" i="36" s="1"/>
  <c r="AF1434" i="36" s="1"/>
  <c r="AF1435" i="36" s="1"/>
  <c r="AF1436" i="36" s="1"/>
  <c r="AF1437" i="36" s="1"/>
  <c r="AF1438" i="36" s="1"/>
  <c r="AF1439" i="36" s="1"/>
  <c r="AF1440" i="36" s="1"/>
  <c r="AF1441" i="36" s="1"/>
  <c r="AF1442" i="36" s="1"/>
  <c r="AF1443" i="36" s="1"/>
  <c r="AF1444" i="36" s="1"/>
  <c r="AF1445" i="36" s="1"/>
  <c r="AF1446" i="36" s="1"/>
  <c r="AF1447" i="36" s="1"/>
  <c r="AF1448" i="36" s="1"/>
  <c r="AF1449" i="36" s="1"/>
  <c r="AF1450" i="36" s="1"/>
  <c r="AF1451" i="36" s="1"/>
  <c r="AF1452" i="36" s="1"/>
  <c r="AF1453" i="36" s="1"/>
  <c r="AF1454" i="36" s="1"/>
  <c r="AF1455" i="36" s="1"/>
  <c r="AF1456" i="36" s="1"/>
  <c r="AF1457" i="36" s="1"/>
  <c r="AF1458" i="36" s="1"/>
  <c r="AF1459" i="36" s="1"/>
  <c r="AF1460" i="36" s="1"/>
  <c r="AF1461" i="36" s="1"/>
  <c r="AF1462" i="36" s="1"/>
  <c r="AF1463" i="36" s="1"/>
  <c r="AF1464" i="36" s="1"/>
  <c r="AF1465" i="36" s="1"/>
  <c r="AF1466" i="36" s="1"/>
  <c r="AF1467" i="36" s="1"/>
  <c r="AF1468" i="36" s="1"/>
  <c r="AF1469" i="36" s="1"/>
  <c r="AF1470" i="36" s="1"/>
  <c r="AF1471" i="36" s="1"/>
  <c r="AF1472" i="36" s="1"/>
  <c r="AF1473" i="36" s="1"/>
  <c r="AF1474" i="36" s="1"/>
  <c r="AF1475" i="36" s="1"/>
  <c r="AF1476" i="36" s="1"/>
  <c r="AF1477" i="36" s="1"/>
  <c r="AF1478" i="36" s="1"/>
  <c r="AF1479" i="36" s="1"/>
  <c r="AF1480" i="36" s="1"/>
  <c r="AF1481" i="36" s="1"/>
  <c r="AF1482" i="36" s="1"/>
  <c r="AF1483" i="36" s="1"/>
  <c r="AF1484" i="36" s="1"/>
  <c r="AF1485" i="36" s="1"/>
  <c r="AF1486" i="36" s="1"/>
  <c r="AF1487" i="36" s="1"/>
  <c r="AF1488" i="36" s="1"/>
  <c r="AF1489" i="36" s="1"/>
  <c r="AF1490" i="36" s="1"/>
  <c r="AF1491" i="36" s="1"/>
  <c r="AF1492" i="36" s="1"/>
  <c r="AF1493" i="36" s="1"/>
  <c r="AF1494" i="36" s="1"/>
  <c r="AF1495" i="36" s="1"/>
  <c r="AF1496" i="36" s="1"/>
  <c r="AF1497" i="36" s="1"/>
  <c r="AF1498" i="36" s="1"/>
  <c r="AF1499" i="36" s="1"/>
  <c r="AF1500" i="36" s="1"/>
  <c r="AF1501" i="36" s="1"/>
  <c r="AF1502" i="36" s="1"/>
  <c r="AF1503" i="36" s="1"/>
  <c r="AF1504" i="36" s="1"/>
  <c r="AF1505" i="36" s="1"/>
  <c r="AF1506" i="36" s="1"/>
  <c r="AF1507" i="36" s="1"/>
  <c r="AF1508" i="36" s="1"/>
  <c r="AF1509" i="36" s="1"/>
  <c r="AF1510" i="36" s="1"/>
  <c r="AF1511" i="36" s="1"/>
  <c r="AF1512" i="36" s="1"/>
  <c r="AF1513" i="36" s="1"/>
  <c r="AF1514" i="36" s="1"/>
  <c r="AF1515" i="36" s="1"/>
  <c r="AF1516" i="36" s="1"/>
  <c r="AF1517" i="36" s="1"/>
  <c r="AF1518" i="36" s="1"/>
  <c r="AF1519" i="36" s="1"/>
  <c r="AF1520" i="36" s="1"/>
  <c r="AF1521" i="36" s="1"/>
  <c r="AF1522" i="36" s="1"/>
  <c r="AF1523" i="36" s="1"/>
  <c r="AF1524" i="36" s="1"/>
  <c r="AF1525" i="36" s="1"/>
  <c r="AF1526" i="36" s="1"/>
  <c r="AF1527" i="36" s="1"/>
  <c r="AF1528" i="36" s="1"/>
  <c r="AF1529" i="36" s="1"/>
  <c r="AF1530" i="36" s="1"/>
  <c r="AF1531" i="36" s="1"/>
  <c r="AF1532" i="36" s="1"/>
  <c r="AF1533" i="36" s="1"/>
  <c r="AF1534" i="36" s="1"/>
  <c r="AF1535" i="36" s="1"/>
  <c r="AF1536" i="36" s="1"/>
  <c r="AF1537" i="36" s="1"/>
  <c r="AF1538" i="36" s="1"/>
  <c r="AF1539" i="36" s="1"/>
  <c r="AF1540" i="36" s="1"/>
  <c r="AF1541" i="36" s="1"/>
  <c r="AF1542" i="36" s="1"/>
  <c r="AF1543" i="36" s="1"/>
  <c r="AF1544" i="36" s="1"/>
  <c r="AF1545" i="36" s="1"/>
  <c r="AF1546" i="36" s="1"/>
  <c r="AF1547" i="36" s="1"/>
  <c r="AF1548" i="36" s="1"/>
  <c r="AF1549" i="36" s="1"/>
  <c r="AF1550" i="36" s="1"/>
  <c r="AF1551" i="36" s="1"/>
  <c r="AF1552" i="36" s="1"/>
  <c r="AF1553" i="36" s="1"/>
  <c r="AF1554" i="36" s="1"/>
  <c r="AF1555" i="36" s="1"/>
  <c r="AF1556" i="36" s="1"/>
  <c r="AF1557" i="36" s="1"/>
  <c r="AF1558" i="36" s="1"/>
  <c r="AF1559" i="36" s="1"/>
  <c r="AF1560" i="36" s="1"/>
  <c r="AF1561" i="36" s="1"/>
  <c r="AF1562" i="36" s="1"/>
  <c r="AF1563" i="36" s="1"/>
  <c r="AF1564" i="36" s="1"/>
  <c r="AF1565" i="36" s="1"/>
  <c r="AF1566" i="36" s="1"/>
  <c r="AF1567" i="36" s="1"/>
  <c r="AF1568" i="36" s="1"/>
  <c r="AF1569" i="36" s="1"/>
  <c r="AF1570" i="36" s="1"/>
  <c r="AF1571" i="36" s="1"/>
  <c r="AF1572" i="36" s="1"/>
  <c r="AF1573" i="36" s="1"/>
  <c r="AF1574" i="36" s="1"/>
  <c r="AF1575" i="36" s="1"/>
  <c r="AF1576" i="36" s="1"/>
  <c r="AF1577" i="36" s="1"/>
  <c r="AF1578" i="36" s="1"/>
  <c r="AF1579" i="36" s="1"/>
  <c r="AF1580" i="36" s="1"/>
  <c r="AF1581" i="36" s="1"/>
  <c r="AF1582" i="36" s="1"/>
  <c r="AF1583" i="36" s="1"/>
  <c r="AF1584" i="36" s="1"/>
  <c r="AF1585" i="36" s="1"/>
  <c r="AF1586" i="36" s="1"/>
  <c r="AF1587" i="36" s="1"/>
  <c r="AF1588" i="36" s="1"/>
  <c r="AF1589" i="36" s="1"/>
  <c r="AF1590" i="36" s="1"/>
  <c r="AF1591" i="36" s="1"/>
  <c r="AF1592" i="36" s="1"/>
  <c r="AF1593" i="36" s="1"/>
  <c r="AF1594" i="36" s="1"/>
  <c r="AF1595" i="36" s="1"/>
  <c r="AF1596" i="36" s="1"/>
  <c r="AF1597" i="36" s="1"/>
  <c r="AF1598" i="36" s="1"/>
  <c r="AF1599" i="36" s="1"/>
  <c r="AF1600" i="36" s="1"/>
  <c r="AF1601" i="36" s="1"/>
  <c r="AF1602" i="36" s="1"/>
  <c r="AF1603" i="36" s="1"/>
  <c r="AF1604" i="36" s="1"/>
  <c r="AF1605" i="36" s="1"/>
  <c r="AF1606" i="36" s="1"/>
  <c r="AF1607" i="36" s="1"/>
  <c r="AF1608" i="36" s="1"/>
  <c r="AF1609" i="36" s="1"/>
  <c r="AF1610" i="36" s="1"/>
  <c r="AF1611" i="36" s="1"/>
  <c r="AF1612" i="36" s="1"/>
  <c r="AF1613" i="36" s="1"/>
  <c r="AF1614" i="36" s="1"/>
  <c r="AF1615" i="36" s="1"/>
  <c r="AF1616" i="36" s="1"/>
  <c r="AF1617" i="36" s="1"/>
  <c r="AF1618" i="36" s="1"/>
  <c r="AF1619" i="36" s="1"/>
  <c r="AF1620" i="36" s="1"/>
  <c r="AF1621" i="36" s="1"/>
  <c r="AF1622" i="36" s="1"/>
  <c r="AF1623" i="36" s="1"/>
  <c r="AF1624" i="36" s="1"/>
  <c r="AF1625" i="36" s="1"/>
  <c r="AF1626" i="36" s="1"/>
  <c r="AF1627" i="36" s="1"/>
  <c r="AF1628" i="36" s="1"/>
  <c r="AF1629" i="36" s="1"/>
  <c r="AF1630" i="36" s="1"/>
  <c r="AF1631" i="36" s="1"/>
  <c r="AF1632" i="36" s="1"/>
  <c r="AF1633" i="36" s="1"/>
  <c r="AF1634" i="36" s="1"/>
  <c r="AF1635" i="36" s="1"/>
  <c r="AF1636" i="36" s="1"/>
  <c r="AF1637" i="36" s="1"/>
  <c r="AF1638" i="36" s="1"/>
  <c r="AF1639" i="36" s="1"/>
  <c r="AF1640" i="36" s="1"/>
  <c r="AF1641" i="36" s="1"/>
  <c r="AF1642" i="36" s="1"/>
  <c r="AF1643" i="36" s="1"/>
  <c r="AF1644" i="36" s="1"/>
  <c r="AF1645" i="36" s="1"/>
  <c r="AF1646" i="36" s="1"/>
  <c r="AF1647" i="36" s="1"/>
  <c r="AF1648" i="36" s="1"/>
  <c r="AF1649" i="36" s="1"/>
  <c r="AF1650" i="36" s="1"/>
  <c r="AF1651" i="36" s="1"/>
  <c r="AF1652" i="36" s="1"/>
  <c r="AF1653" i="36" s="1"/>
  <c r="AF1654" i="36" s="1"/>
  <c r="AF1655" i="36" s="1"/>
  <c r="AF1656" i="36" s="1"/>
  <c r="AF1657" i="36" s="1"/>
  <c r="AF1658" i="36" s="1"/>
  <c r="AF1659" i="36" s="1"/>
  <c r="AF1660" i="36" s="1"/>
  <c r="AF1661" i="36" s="1"/>
  <c r="AF1662" i="36" s="1"/>
  <c r="AF1663" i="36" s="1"/>
  <c r="AF1664" i="36" s="1"/>
  <c r="AF1665" i="36" s="1"/>
  <c r="AF1666" i="36" s="1"/>
  <c r="AF1667" i="36" s="1"/>
  <c r="AF1668" i="36" s="1"/>
  <c r="AF1669" i="36" s="1"/>
  <c r="AF1670" i="36" s="1"/>
  <c r="AF1671" i="36" s="1"/>
  <c r="AF1672" i="36" s="1"/>
  <c r="AF1673" i="36" s="1"/>
  <c r="AF1674" i="36" s="1"/>
  <c r="AF1675" i="36" s="1"/>
  <c r="AF1676" i="36" s="1"/>
  <c r="AF1677" i="36" s="1"/>
  <c r="AF1678" i="36" s="1"/>
  <c r="AF1679" i="36" s="1"/>
  <c r="AF1680" i="36" s="1"/>
  <c r="AF1681" i="36" s="1"/>
  <c r="AF1682" i="36" s="1"/>
  <c r="AF1683" i="36" s="1"/>
  <c r="AF1684" i="36" s="1"/>
  <c r="AF1685" i="36" s="1"/>
  <c r="AE13" i="36"/>
  <c r="AE14" i="36" s="1"/>
  <c r="AE15" i="36" s="1"/>
  <c r="AE16" i="36" s="1"/>
  <c r="AE17" i="36" s="1"/>
  <c r="AE18" i="36" s="1"/>
  <c r="AE19" i="36" s="1"/>
  <c r="AE20" i="36" s="1"/>
  <c r="AE21" i="36" s="1"/>
  <c r="AE22" i="36" s="1"/>
  <c r="AE23" i="36" s="1"/>
  <c r="AE24" i="36" s="1"/>
  <c r="AE25" i="36" s="1"/>
  <c r="AE26" i="36" s="1"/>
  <c r="AE27" i="36" s="1"/>
  <c r="AE28" i="36" s="1"/>
  <c r="AE29" i="36" s="1"/>
  <c r="AE30" i="36" s="1"/>
  <c r="AE31" i="36" s="1"/>
  <c r="AE32" i="36" s="1"/>
  <c r="AE33" i="36" s="1"/>
  <c r="AE34" i="36" s="1"/>
  <c r="AE35" i="36" s="1"/>
  <c r="AE36" i="36" s="1"/>
  <c r="AE37" i="36" s="1"/>
  <c r="AE38" i="36" s="1"/>
  <c r="AE39" i="36" s="1"/>
  <c r="AE40" i="36" s="1"/>
  <c r="AE41" i="36" s="1"/>
  <c r="AE42" i="36" s="1"/>
  <c r="AE43" i="36" s="1"/>
  <c r="AE44" i="36" s="1"/>
  <c r="AE45" i="36" s="1"/>
  <c r="AE46" i="36" s="1"/>
  <c r="AE47" i="36" s="1"/>
  <c r="AE48" i="36" s="1"/>
  <c r="AE49" i="36" s="1"/>
  <c r="AE50" i="36" s="1"/>
  <c r="AE51" i="36" s="1"/>
  <c r="AE52" i="36" s="1"/>
  <c r="AE53" i="36" s="1"/>
  <c r="AE54" i="36" s="1"/>
  <c r="AE55" i="36" s="1"/>
  <c r="AE56" i="36" s="1"/>
  <c r="AE57" i="36" s="1"/>
  <c r="AE58" i="36" s="1"/>
  <c r="AE59" i="36" s="1"/>
  <c r="AE60" i="36" s="1"/>
  <c r="AE61" i="36" s="1"/>
  <c r="AE62" i="36" s="1"/>
  <c r="AE63" i="36" s="1"/>
  <c r="AE64" i="36" s="1"/>
  <c r="AE65" i="36" s="1"/>
  <c r="AE66" i="36" s="1"/>
  <c r="AE67" i="36" s="1"/>
  <c r="AE68" i="36" s="1"/>
  <c r="AE69" i="36" s="1"/>
  <c r="AE70" i="36" s="1"/>
  <c r="AE71" i="36" s="1"/>
  <c r="AE72" i="36" s="1"/>
  <c r="AE73" i="36" s="1"/>
  <c r="AE74" i="36" s="1"/>
  <c r="AE75" i="36" s="1"/>
  <c r="AE76" i="36" s="1"/>
  <c r="AE77" i="36" s="1"/>
  <c r="AE78" i="36" s="1"/>
  <c r="AE79" i="36" s="1"/>
  <c r="AE80" i="36" s="1"/>
  <c r="AE81" i="36" s="1"/>
  <c r="AE82" i="36" s="1"/>
  <c r="AE83" i="36" s="1"/>
  <c r="AE84" i="36" s="1"/>
  <c r="AE85" i="36" s="1"/>
  <c r="AE86" i="36" s="1"/>
  <c r="AE87" i="36" s="1"/>
  <c r="AE88" i="36" s="1"/>
  <c r="AE89" i="36" s="1"/>
  <c r="AE90" i="36" s="1"/>
  <c r="AE91" i="36" s="1"/>
  <c r="AE92" i="36" s="1"/>
  <c r="AE93" i="36" s="1"/>
  <c r="AE94" i="36" s="1"/>
  <c r="AE95" i="36" s="1"/>
  <c r="AE96" i="36" s="1"/>
  <c r="AE97" i="36" s="1"/>
  <c r="AE98" i="36" s="1"/>
  <c r="AE99" i="36" s="1"/>
  <c r="AE100" i="36" s="1"/>
  <c r="AE101" i="36" s="1"/>
  <c r="AE102" i="36" s="1"/>
  <c r="AE103" i="36" s="1"/>
  <c r="AE104" i="36" s="1"/>
  <c r="AE105" i="36" s="1"/>
  <c r="AE106" i="36" s="1"/>
  <c r="AE107" i="36" s="1"/>
  <c r="AE108" i="36" s="1"/>
  <c r="AE109" i="36" s="1"/>
  <c r="AE110" i="36" s="1"/>
  <c r="AE111" i="36" s="1"/>
  <c r="AE112" i="36" s="1"/>
  <c r="AE113" i="36" s="1"/>
  <c r="AE114" i="36" s="1"/>
  <c r="AE115" i="36" s="1"/>
  <c r="AE116" i="36" s="1"/>
  <c r="AE117" i="36" s="1"/>
  <c r="AE118" i="36" s="1"/>
  <c r="AE119" i="36" s="1"/>
  <c r="AE120" i="36" s="1"/>
  <c r="AE121" i="36" s="1"/>
  <c r="AE122" i="36" s="1"/>
  <c r="AE123" i="36" s="1"/>
  <c r="AE124" i="36" s="1"/>
  <c r="AE125" i="36" s="1"/>
  <c r="AE126" i="36" s="1"/>
  <c r="AE127" i="36" s="1"/>
  <c r="AE128" i="36" s="1"/>
  <c r="AE129" i="36" s="1"/>
  <c r="AE130" i="36" s="1"/>
  <c r="AE131" i="36" s="1"/>
  <c r="AE132" i="36" s="1"/>
  <c r="AE133" i="36" s="1"/>
  <c r="AE134" i="36" s="1"/>
  <c r="AE135" i="36" s="1"/>
  <c r="AE136" i="36" s="1"/>
  <c r="AE137" i="36" s="1"/>
  <c r="AE138" i="36" s="1"/>
  <c r="AE139" i="36" s="1"/>
  <c r="AE140" i="36" s="1"/>
  <c r="AE141" i="36" s="1"/>
  <c r="AE142" i="36" s="1"/>
  <c r="AE143" i="36" s="1"/>
  <c r="AE144" i="36" s="1"/>
  <c r="AE145" i="36" s="1"/>
  <c r="AE146" i="36" s="1"/>
  <c r="AE147" i="36" s="1"/>
  <c r="AE148" i="36" s="1"/>
  <c r="AE149" i="36" s="1"/>
  <c r="AE150" i="36" s="1"/>
  <c r="AE151" i="36" s="1"/>
  <c r="AE152" i="36" s="1"/>
  <c r="AE153" i="36" s="1"/>
  <c r="AE154" i="36" s="1"/>
  <c r="AE155" i="36" s="1"/>
  <c r="AE156" i="36" s="1"/>
  <c r="AE157" i="36" s="1"/>
  <c r="AE158" i="36" s="1"/>
  <c r="AE159" i="36" s="1"/>
  <c r="AE160" i="36" s="1"/>
  <c r="AE161" i="36" s="1"/>
  <c r="AE162" i="36" s="1"/>
  <c r="AE163" i="36" s="1"/>
  <c r="AE164" i="36" s="1"/>
  <c r="AE165" i="36" s="1"/>
  <c r="AE166" i="36" s="1"/>
  <c r="AE167" i="36" s="1"/>
  <c r="AE168" i="36" s="1"/>
  <c r="AE169" i="36" s="1"/>
  <c r="AE170" i="36" s="1"/>
  <c r="AE171" i="36" s="1"/>
  <c r="AE172" i="36" s="1"/>
  <c r="AE173" i="36" s="1"/>
  <c r="AE174" i="36" s="1"/>
  <c r="AE175" i="36" s="1"/>
  <c r="AE176" i="36" s="1"/>
  <c r="AE177" i="36" s="1"/>
  <c r="AE178" i="36" s="1"/>
  <c r="AE179" i="36" s="1"/>
  <c r="AE180" i="36" s="1"/>
  <c r="AE181" i="36" s="1"/>
  <c r="AE182" i="36" s="1"/>
  <c r="AE183" i="36" s="1"/>
  <c r="AE184" i="36" s="1"/>
  <c r="AE185" i="36" s="1"/>
  <c r="AE186" i="36" s="1"/>
  <c r="AE187" i="36" s="1"/>
  <c r="AE188" i="36" s="1"/>
  <c r="AE189" i="36" s="1"/>
  <c r="AE190" i="36" s="1"/>
  <c r="AE191" i="36" s="1"/>
  <c r="AE192" i="36" s="1"/>
  <c r="AE193" i="36" s="1"/>
  <c r="AE194" i="36" s="1"/>
  <c r="AE195" i="36" s="1"/>
  <c r="AE196" i="36" s="1"/>
  <c r="AE197" i="36" s="1"/>
  <c r="AE198" i="36" s="1"/>
  <c r="AE199" i="36" s="1"/>
  <c r="AE200" i="36" s="1"/>
  <c r="AE201" i="36" s="1"/>
  <c r="AE202" i="36" s="1"/>
  <c r="AE203" i="36" s="1"/>
  <c r="AE204" i="36" s="1"/>
  <c r="AE205" i="36" s="1"/>
  <c r="AE206" i="36" s="1"/>
  <c r="AE207" i="36" s="1"/>
  <c r="AE208" i="36" s="1"/>
  <c r="AE209" i="36" s="1"/>
  <c r="AE210" i="36" s="1"/>
  <c r="AE211" i="36" s="1"/>
  <c r="AE212" i="36" s="1"/>
  <c r="AE213" i="36" s="1"/>
  <c r="AE214" i="36" s="1"/>
  <c r="AE215" i="36" s="1"/>
  <c r="AE216" i="36" s="1"/>
  <c r="AE217" i="36" s="1"/>
  <c r="AE218" i="36" s="1"/>
  <c r="AE219" i="36" s="1"/>
  <c r="AE220" i="36" s="1"/>
  <c r="AE221" i="36" s="1"/>
  <c r="AE222" i="36" s="1"/>
  <c r="AE223" i="36" s="1"/>
  <c r="AE224" i="36" s="1"/>
  <c r="AE225" i="36" s="1"/>
  <c r="AE226" i="36" s="1"/>
  <c r="AE227" i="36" s="1"/>
  <c r="AE228" i="36" s="1"/>
  <c r="AE229" i="36" s="1"/>
  <c r="AE230" i="36" s="1"/>
  <c r="AE231" i="36" s="1"/>
  <c r="AE232" i="36" s="1"/>
  <c r="AE233" i="36" s="1"/>
  <c r="AE234" i="36" s="1"/>
  <c r="AE235" i="36" s="1"/>
  <c r="AE236" i="36" s="1"/>
  <c r="AE237" i="36" s="1"/>
  <c r="AE238" i="36" s="1"/>
  <c r="AE239" i="36" s="1"/>
  <c r="AE240" i="36" s="1"/>
  <c r="AE241" i="36" s="1"/>
  <c r="AE242" i="36" s="1"/>
  <c r="AE243" i="36" s="1"/>
  <c r="AE244" i="36" s="1"/>
  <c r="AE245" i="36" s="1"/>
  <c r="AE246" i="36" s="1"/>
  <c r="AE247" i="36" s="1"/>
  <c r="AE248" i="36" s="1"/>
  <c r="AE249" i="36" s="1"/>
  <c r="AE250" i="36" s="1"/>
  <c r="AE251" i="36" s="1"/>
  <c r="AE252" i="36" s="1"/>
  <c r="AE253" i="36" s="1"/>
  <c r="AE254" i="36" s="1"/>
  <c r="AE255" i="36" s="1"/>
  <c r="AE256" i="36" s="1"/>
  <c r="AE257" i="36" s="1"/>
  <c r="AE258" i="36" s="1"/>
  <c r="AE259" i="36" s="1"/>
  <c r="AE260" i="36" s="1"/>
  <c r="AE261" i="36" s="1"/>
  <c r="AE262" i="36" s="1"/>
  <c r="AE263" i="36" s="1"/>
  <c r="AE264" i="36" s="1"/>
  <c r="AE265" i="36" s="1"/>
  <c r="AE266" i="36" s="1"/>
  <c r="AE267" i="36" s="1"/>
  <c r="AE268" i="36" s="1"/>
  <c r="AE269" i="36" s="1"/>
  <c r="AE270" i="36" s="1"/>
  <c r="AE271" i="36" s="1"/>
  <c r="AE272" i="36" s="1"/>
  <c r="AE273" i="36" s="1"/>
  <c r="AE274" i="36" s="1"/>
  <c r="AE275" i="36" s="1"/>
  <c r="AE276" i="36" s="1"/>
  <c r="AE277" i="36" s="1"/>
  <c r="AE278" i="36" s="1"/>
  <c r="AE279" i="36" s="1"/>
  <c r="AE280" i="36" s="1"/>
  <c r="AE281" i="36" s="1"/>
  <c r="AE282" i="36" s="1"/>
  <c r="AE283" i="36" s="1"/>
  <c r="AE284" i="36" s="1"/>
  <c r="AE285" i="36" s="1"/>
  <c r="AE286" i="36" s="1"/>
  <c r="AE287" i="36" s="1"/>
  <c r="AE288" i="36" s="1"/>
  <c r="AE289" i="36" s="1"/>
  <c r="AE290" i="36" s="1"/>
  <c r="AE291" i="36" s="1"/>
  <c r="AE292" i="36" s="1"/>
  <c r="AE293" i="36" s="1"/>
  <c r="AE294" i="36" s="1"/>
  <c r="AE295" i="36" s="1"/>
  <c r="AE296" i="36" s="1"/>
  <c r="AE297" i="36" s="1"/>
  <c r="AE298" i="36" s="1"/>
  <c r="AE299" i="36" s="1"/>
  <c r="AE300" i="36" s="1"/>
  <c r="AE301" i="36" s="1"/>
  <c r="AE302" i="36" s="1"/>
  <c r="AE303" i="36" s="1"/>
  <c r="AE304" i="36" s="1"/>
  <c r="AE305" i="36" s="1"/>
  <c r="AE306" i="36" s="1"/>
  <c r="AE307" i="36" s="1"/>
  <c r="AE308" i="36" s="1"/>
  <c r="AE309" i="36" s="1"/>
  <c r="AE310" i="36" s="1"/>
  <c r="AE311" i="36" s="1"/>
  <c r="AE312" i="36" s="1"/>
  <c r="AE313" i="36" s="1"/>
  <c r="AE314" i="36" s="1"/>
  <c r="AE315" i="36" s="1"/>
  <c r="AE316" i="36" s="1"/>
  <c r="AE317" i="36" s="1"/>
  <c r="AE318" i="36" s="1"/>
  <c r="AE319" i="36" s="1"/>
  <c r="AE320" i="36" s="1"/>
  <c r="AE321" i="36" s="1"/>
  <c r="AE322" i="36" s="1"/>
  <c r="AE323" i="36" s="1"/>
  <c r="AE324" i="36" s="1"/>
  <c r="AE325" i="36" s="1"/>
  <c r="AE326" i="36" s="1"/>
  <c r="AE327" i="36" s="1"/>
  <c r="AE328" i="36" s="1"/>
  <c r="AE329" i="36" s="1"/>
  <c r="AE330" i="36" s="1"/>
  <c r="AE331" i="36" s="1"/>
  <c r="AE332" i="36" s="1"/>
  <c r="AE333" i="36" s="1"/>
  <c r="AE334" i="36" s="1"/>
  <c r="AE335" i="36" s="1"/>
  <c r="AE336" i="36" s="1"/>
  <c r="AE337" i="36" s="1"/>
  <c r="AE338" i="36" s="1"/>
  <c r="AE339" i="36" s="1"/>
  <c r="AE340" i="36" s="1"/>
  <c r="AE341" i="36" s="1"/>
  <c r="AE342" i="36" s="1"/>
  <c r="AE343" i="36" s="1"/>
  <c r="AE344" i="36" s="1"/>
  <c r="AE345" i="36" s="1"/>
  <c r="AE346" i="36" s="1"/>
  <c r="AE347" i="36" s="1"/>
  <c r="AE348" i="36" s="1"/>
  <c r="AE349" i="36" s="1"/>
  <c r="AE350" i="36" s="1"/>
  <c r="AE351" i="36" s="1"/>
  <c r="AE352" i="36" s="1"/>
  <c r="AE353" i="36" s="1"/>
  <c r="AE354" i="36" s="1"/>
  <c r="AE355" i="36" s="1"/>
  <c r="AE356" i="36" s="1"/>
  <c r="AE357" i="36" s="1"/>
  <c r="AE358" i="36" s="1"/>
  <c r="AE359" i="36" s="1"/>
  <c r="AE360" i="36" s="1"/>
  <c r="AE361" i="36" s="1"/>
  <c r="AE362" i="36" s="1"/>
  <c r="AE363" i="36" s="1"/>
  <c r="AE364" i="36" s="1"/>
  <c r="AE365" i="36" s="1"/>
  <c r="AE366" i="36" s="1"/>
  <c r="AE367" i="36" s="1"/>
  <c r="AE368" i="36" s="1"/>
  <c r="AE369" i="36" s="1"/>
  <c r="AE370" i="36" s="1"/>
  <c r="AE371" i="36" s="1"/>
  <c r="AE372" i="36" s="1"/>
  <c r="AE373" i="36" s="1"/>
  <c r="AE374" i="36" s="1"/>
  <c r="AE375" i="36" s="1"/>
  <c r="AE376" i="36" s="1"/>
  <c r="AE377" i="36" s="1"/>
  <c r="AE378" i="36" s="1"/>
  <c r="AE379" i="36" s="1"/>
  <c r="AE380" i="36" s="1"/>
  <c r="AE381" i="36" s="1"/>
  <c r="AE382" i="36" s="1"/>
  <c r="AE383" i="36" s="1"/>
  <c r="AE384" i="36" s="1"/>
  <c r="AE385" i="36" s="1"/>
  <c r="AE386" i="36" s="1"/>
  <c r="AE387" i="36" s="1"/>
  <c r="AE388" i="36" s="1"/>
  <c r="AE389" i="36" s="1"/>
  <c r="AE390" i="36" s="1"/>
  <c r="AE391" i="36" s="1"/>
  <c r="AE392" i="36" s="1"/>
  <c r="AE393" i="36" s="1"/>
  <c r="AE394" i="36" s="1"/>
  <c r="AE395" i="36" s="1"/>
  <c r="AE396" i="36" s="1"/>
  <c r="AE397" i="36" s="1"/>
  <c r="AE398" i="36" s="1"/>
  <c r="AE399" i="36" s="1"/>
  <c r="AE400" i="36" s="1"/>
  <c r="AE401" i="36" s="1"/>
  <c r="AE402" i="36" s="1"/>
  <c r="AE403" i="36" s="1"/>
  <c r="AE404" i="36" s="1"/>
  <c r="AE405" i="36" s="1"/>
  <c r="AE406" i="36" s="1"/>
  <c r="AE407" i="36" s="1"/>
  <c r="AE408" i="36" s="1"/>
  <c r="AE409" i="36" s="1"/>
  <c r="AE410" i="36" s="1"/>
  <c r="AE411" i="36" s="1"/>
  <c r="AE412" i="36" s="1"/>
  <c r="AE413" i="36" s="1"/>
  <c r="AE414" i="36" s="1"/>
  <c r="AE415" i="36" s="1"/>
  <c r="AE416" i="36" s="1"/>
  <c r="AE417" i="36" s="1"/>
  <c r="AE418" i="36" s="1"/>
  <c r="AE419" i="36" s="1"/>
  <c r="AE420" i="36" s="1"/>
  <c r="AE421" i="36" s="1"/>
  <c r="AE422" i="36" s="1"/>
  <c r="AE423" i="36" s="1"/>
  <c r="AE424" i="36" s="1"/>
  <c r="AE425" i="36" s="1"/>
  <c r="AE426" i="36" s="1"/>
  <c r="AE427" i="36" s="1"/>
  <c r="AE428" i="36" s="1"/>
  <c r="AE429" i="36" s="1"/>
  <c r="AE430" i="36" s="1"/>
  <c r="AE431" i="36" s="1"/>
  <c r="AE432" i="36" s="1"/>
  <c r="AE433" i="36" s="1"/>
  <c r="AE434" i="36" s="1"/>
  <c r="AE435" i="36" s="1"/>
  <c r="AE436" i="36" s="1"/>
  <c r="AE437" i="36" s="1"/>
  <c r="AE438" i="36" s="1"/>
  <c r="AE439" i="36" s="1"/>
  <c r="AE440" i="36" s="1"/>
  <c r="AE441" i="36" s="1"/>
  <c r="AE442" i="36" s="1"/>
  <c r="AE443" i="36" s="1"/>
  <c r="AE444" i="36" s="1"/>
  <c r="AE445" i="36" s="1"/>
  <c r="AE446" i="36" s="1"/>
  <c r="AE447" i="36" s="1"/>
  <c r="AE448" i="36" s="1"/>
  <c r="AE449" i="36" s="1"/>
  <c r="AE450" i="36" s="1"/>
  <c r="AE451" i="36" s="1"/>
  <c r="AE452" i="36" s="1"/>
  <c r="AE453" i="36" s="1"/>
  <c r="AE454" i="36" s="1"/>
  <c r="AE455" i="36" s="1"/>
  <c r="AE456" i="36" s="1"/>
  <c r="AE457" i="36" s="1"/>
  <c r="AE458" i="36" s="1"/>
  <c r="AE459" i="36" s="1"/>
  <c r="AE460" i="36" s="1"/>
  <c r="AE461" i="36" s="1"/>
  <c r="AE462" i="36" s="1"/>
  <c r="AE463" i="36" s="1"/>
  <c r="AE464" i="36" s="1"/>
  <c r="AE465" i="36" s="1"/>
  <c r="AE466" i="36" s="1"/>
  <c r="AE467" i="36" s="1"/>
  <c r="AE468" i="36" s="1"/>
  <c r="AE469" i="36" s="1"/>
  <c r="AE470" i="36" s="1"/>
  <c r="AE471" i="36" s="1"/>
  <c r="AE472" i="36" s="1"/>
  <c r="AE473" i="36" s="1"/>
  <c r="AE474" i="36" s="1"/>
  <c r="AE475" i="36" s="1"/>
  <c r="AE476" i="36" s="1"/>
  <c r="AE477" i="36" s="1"/>
  <c r="AE478" i="36" s="1"/>
  <c r="AE479" i="36" s="1"/>
  <c r="AE480" i="36" s="1"/>
  <c r="AE481" i="36" s="1"/>
  <c r="AE482" i="36" s="1"/>
  <c r="AE483" i="36" s="1"/>
  <c r="AE484" i="36" s="1"/>
  <c r="AE485" i="36" s="1"/>
  <c r="AE486" i="36" s="1"/>
  <c r="AE487" i="36" s="1"/>
  <c r="AE488" i="36" s="1"/>
  <c r="AE489" i="36" s="1"/>
  <c r="AE490" i="36" s="1"/>
  <c r="AE491" i="36" s="1"/>
  <c r="AE492" i="36" s="1"/>
  <c r="AE493" i="36" s="1"/>
  <c r="AE494" i="36" s="1"/>
  <c r="AE495" i="36" s="1"/>
  <c r="AE496" i="36" s="1"/>
  <c r="AE497" i="36" s="1"/>
  <c r="AE498" i="36" s="1"/>
  <c r="AE499" i="36" s="1"/>
  <c r="AE500" i="36" s="1"/>
  <c r="AE501" i="36" s="1"/>
  <c r="AE502" i="36" s="1"/>
  <c r="AE503" i="36" s="1"/>
  <c r="AE504" i="36" s="1"/>
  <c r="AE505" i="36" s="1"/>
  <c r="AE506" i="36" s="1"/>
  <c r="AE507" i="36" s="1"/>
  <c r="AE508" i="36" s="1"/>
  <c r="AE509" i="36" s="1"/>
  <c r="AE510" i="36" s="1"/>
  <c r="AE511" i="36" s="1"/>
  <c r="AE512" i="36" s="1"/>
  <c r="AE513" i="36" s="1"/>
  <c r="AE514" i="36" s="1"/>
  <c r="AE515" i="36" s="1"/>
  <c r="AE516" i="36" s="1"/>
  <c r="AE517" i="36" s="1"/>
  <c r="AE518" i="36" s="1"/>
  <c r="AE519" i="36" s="1"/>
  <c r="AE520" i="36" s="1"/>
  <c r="AE521" i="36" s="1"/>
  <c r="AE522" i="36" s="1"/>
  <c r="AE523" i="36" s="1"/>
  <c r="AE524" i="36" s="1"/>
  <c r="AE525" i="36" s="1"/>
  <c r="AE526" i="36" s="1"/>
  <c r="AE527" i="36" s="1"/>
  <c r="AE528" i="36" s="1"/>
  <c r="AE529" i="36" s="1"/>
  <c r="AE530" i="36" s="1"/>
  <c r="AE531" i="36" s="1"/>
  <c r="AE532" i="36" s="1"/>
  <c r="AE533" i="36" s="1"/>
  <c r="AE534" i="36" s="1"/>
  <c r="AE535" i="36" s="1"/>
  <c r="AE536" i="36" s="1"/>
  <c r="AE537" i="36" s="1"/>
  <c r="AE538" i="36" s="1"/>
  <c r="AE539" i="36" s="1"/>
  <c r="AE540" i="36" s="1"/>
  <c r="AE541" i="36" s="1"/>
  <c r="AE542" i="36" s="1"/>
  <c r="AE543" i="36" s="1"/>
  <c r="AE544" i="36" s="1"/>
  <c r="AE545" i="36" s="1"/>
  <c r="AE546" i="36" s="1"/>
  <c r="AE547" i="36" s="1"/>
  <c r="AE548" i="36" s="1"/>
  <c r="AE549" i="36" s="1"/>
  <c r="AE550" i="36" s="1"/>
  <c r="AE551" i="36" s="1"/>
  <c r="AE552" i="36" s="1"/>
  <c r="AE553" i="36" s="1"/>
  <c r="AE554" i="36" s="1"/>
  <c r="AE555" i="36" s="1"/>
  <c r="AE556" i="36" s="1"/>
  <c r="AE557" i="36" s="1"/>
  <c r="AE558" i="36" s="1"/>
  <c r="AE559" i="36" s="1"/>
  <c r="AE560" i="36" s="1"/>
  <c r="AE561" i="36" s="1"/>
  <c r="AE562" i="36" s="1"/>
  <c r="AE563" i="36" s="1"/>
  <c r="AE564" i="36" s="1"/>
  <c r="AE565" i="36" s="1"/>
  <c r="AE566" i="36" s="1"/>
  <c r="AE567" i="36" s="1"/>
  <c r="AE568" i="36" s="1"/>
  <c r="AE569" i="36" s="1"/>
  <c r="AE570" i="36" s="1"/>
  <c r="AE571" i="36" s="1"/>
  <c r="AE572" i="36" s="1"/>
  <c r="AE573" i="36" s="1"/>
  <c r="AE574" i="36" s="1"/>
  <c r="AE575" i="36" s="1"/>
  <c r="AE576" i="36" s="1"/>
  <c r="AE577" i="36" s="1"/>
  <c r="AE578" i="36" s="1"/>
  <c r="AE579" i="36" s="1"/>
  <c r="AE580" i="36" s="1"/>
  <c r="AE581" i="36" s="1"/>
  <c r="AE582" i="36" s="1"/>
  <c r="AE583" i="36" s="1"/>
  <c r="AE584" i="36" s="1"/>
  <c r="AE585" i="36" s="1"/>
  <c r="AE586" i="36" s="1"/>
  <c r="AE587" i="36" s="1"/>
  <c r="AE588" i="36" s="1"/>
  <c r="AE589" i="36" s="1"/>
  <c r="AE590" i="36" s="1"/>
  <c r="AE591" i="36" s="1"/>
  <c r="AE592" i="36" s="1"/>
  <c r="AE593" i="36" s="1"/>
  <c r="AE594" i="36" s="1"/>
  <c r="AE595" i="36" s="1"/>
  <c r="AE596" i="36" s="1"/>
  <c r="AE597" i="36" s="1"/>
  <c r="AE598" i="36" s="1"/>
  <c r="AE599" i="36" s="1"/>
  <c r="AE600" i="36" s="1"/>
  <c r="AE601" i="36" s="1"/>
  <c r="AE602" i="36" s="1"/>
  <c r="AE603" i="36" s="1"/>
  <c r="AE604" i="36" s="1"/>
  <c r="AE605" i="36" s="1"/>
  <c r="AE606" i="36" s="1"/>
  <c r="AE607" i="36" s="1"/>
  <c r="AE608" i="36" s="1"/>
  <c r="AE609" i="36" s="1"/>
  <c r="AE610" i="36" s="1"/>
  <c r="AE611" i="36" s="1"/>
  <c r="AE612" i="36" s="1"/>
  <c r="AE613" i="36" s="1"/>
  <c r="AE614" i="36" s="1"/>
  <c r="AE615" i="36" s="1"/>
  <c r="AE616" i="36" s="1"/>
  <c r="AE617" i="36" s="1"/>
  <c r="AE618" i="36" s="1"/>
  <c r="AE619" i="36" s="1"/>
  <c r="AE620" i="36" s="1"/>
  <c r="AE621" i="36" s="1"/>
  <c r="AE622" i="36" s="1"/>
  <c r="AE623" i="36" s="1"/>
  <c r="AE624" i="36" s="1"/>
  <c r="AE625" i="36" s="1"/>
  <c r="AE626" i="36" s="1"/>
  <c r="AE627" i="36" s="1"/>
  <c r="AE628" i="36" s="1"/>
  <c r="AE629" i="36" s="1"/>
  <c r="AE630" i="36" s="1"/>
  <c r="AE631" i="36" s="1"/>
  <c r="AE632" i="36" s="1"/>
  <c r="AE633" i="36" s="1"/>
  <c r="AE634" i="36" s="1"/>
  <c r="AE635" i="36" s="1"/>
  <c r="AE636" i="36" s="1"/>
  <c r="AE637" i="36" s="1"/>
  <c r="AE638" i="36" s="1"/>
  <c r="AE639" i="36" s="1"/>
  <c r="AE640" i="36" s="1"/>
  <c r="AE641" i="36" s="1"/>
  <c r="AE642" i="36" s="1"/>
  <c r="AE643" i="36" s="1"/>
  <c r="AE644" i="36" s="1"/>
  <c r="AE645" i="36" s="1"/>
  <c r="AE646" i="36" s="1"/>
  <c r="AE647" i="36" s="1"/>
  <c r="AE648" i="36" s="1"/>
  <c r="AE649" i="36" s="1"/>
  <c r="AE650" i="36" s="1"/>
  <c r="AE651" i="36" s="1"/>
  <c r="AE652" i="36" s="1"/>
  <c r="AE653" i="36" s="1"/>
  <c r="AE654" i="36" s="1"/>
  <c r="AE655" i="36" s="1"/>
  <c r="AE656" i="36" s="1"/>
  <c r="AE657" i="36" s="1"/>
  <c r="AE658" i="36" s="1"/>
  <c r="AE659" i="36" s="1"/>
  <c r="AE660" i="36" s="1"/>
  <c r="AE661" i="36" s="1"/>
  <c r="AE662" i="36" s="1"/>
  <c r="AE663" i="36" s="1"/>
  <c r="AE664" i="36" s="1"/>
  <c r="AE665" i="36" s="1"/>
  <c r="AE666" i="36" s="1"/>
  <c r="AE667" i="36" s="1"/>
  <c r="AE668" i="36" s="1"/>
  <c r="AE669" i="36" s="1"/>
  <c r="AE670" i="36" s="1"/>
  <c r="AE671" i="36" s="1"/>
  <c r="AE672" i="36" s="1"/>
  <c r="AE673" i="36" s="1"/>
  <c r="AE674" i="36" s="1"/>
  <c r="AE675" i="36" s="1"/>
  <c r="AE676" i="36" s="1"/>
  <c r="AE677" i="36" s="1"/>
  <c r="AE678" i="36" s="1"/>
  <c r="AE679" i="36" s="1"/>
  <c r="AE680" i="36" s="1"/>
  <c r="AE681" i="36" s="1"/>
  <c r="AE682" i="36" s="1"/>
  <c r="AE683" i="36" s="1"/>
  <c r="AE684" i="36" s="1"/>
  <c r="AE685" i="36" s="1"/>
  <c r="AE686" i="36" s="1"/>
  <c r="AE687" i="36" s="1"/>
  <c r="AE688" i="36" s="1"/>
  <c r="AE689" i="36" s="1"/>
  <c r="AE690" i="36" s="1"/>
  <c r="AE691" i="36" s="1"/>
  <c r="AE692" i="36" s="1"/>
  <c r="AE693" i="36" s="1"/>
  <c r="AE694" i="36" s="1"/>
  <c r="AE695" i="36" s="1"/>
  <c r="AE696" i="36" s="1"/>
  <c r="AE697" i="36" s="1"/>
  <c r="AE698" i="36" s="1"/>
  <c r="AE699" i="36" s="1"/>
  <c r="AE700" i="36" s="1"/>
  <c r="AE701" i="36" s="1"/>
  <c r="AE702" i="36" s="1"/>
  <c r="AE703" i="36" s="1"/>
  <c r="AE704" i="36" s="1"/>
  <c r="AE705" i="36" s="1"/>
  <c r="AE706" i="36" s="1"/>
  <c r="AE707" i="36" s="1"/>
  <c r="AE708" i="36" s="1"/>
  <c r="AE709" i="36" s="1"/>
  <c r="AE710" i="36" s="1"/>
  <c r="AE711" i="36" s="1"/>
  <c r="AE712" i="36" s="1"/>
  <c r="AE713" i="36" s="1"/>
  <c r="AE714" i="36" s="1"/>
  <c r="AE715" i="36" s="1"/>
  <c r="AE716" i="36" s="1"/>
  <c r="AE717" i="36" s="1"/>
  <c r="AE718" i="36" s="1"/>
  <c r="AE719" i="36" s="1"/>
  <c r="AE720" i="36" s="1"/>
  <c r="AE721" i="36" s="1"/>
  <c r="AE722" i="36" s="1"/>
  <c r="AE723" i="36" s="1"/>
  <c r="AE724" i="36" s="1"/>
  <c r="AE725" i="36" s="1"/>
  <c r="AE726" i="36" s="1"/>
  <c r="AE727" i="36" s="1"/>
  <c r="AE728" i="36" s="1"/>
  <c r="AE729" i="36" s="1"/>
  <c r="AE730" i="36" s="1"/>
  <c r="AE731" i="36" s="1"/>
  <c r="AE732" i="36" s="1"/>
  <c r="AE733" i="36" s="1"/>
  <c r="AE734" i="36" s="1"/>
  <c r="AE735" i="36" s="1"/>
  <c r="AE736" i="36" s="1"/>
  <c r="AE737" i="36" s="1"/>
  <c r="AE738" i="36" s="1"/>
  <c r="AE739" i="36" s="1"/>
  <c r="AE740" i="36" s="1"/>
  <c r="AE741" i="36" s="1"/>
  <c r="AE742" i="36" s="1"/>
  <c r="AE743" i="36" s="1"/>
  <c r="AE744" i="36" s="1"/>
  <c r="AE745" i="36" s="1"/>
  <c r="AE746" i="36" s="1"/>
  <c r="AE747" i="36" s="1"/>
  <c r="AE748" i="36" s="1"/>
  <c r="AE749" i="36" s="1"/>
  <c r="AE750" i="36" s="1"/>
  <c r="AE751" i="36" s="1"/>
  <c r="AE752" i="36" s="1"/>
  <c r="AE753" i="36" s="1"/>
  <c r="AE754" i="36" s="1"/>
  <c r="AE755" i="36" s="1"/>
  <c r="AE756" i="36" s="1"/>
  <c r="AE757" i="36" s="1"/>
  <c r="AE758" i="36" s="1"/>
  <c r="AE759" i="36" s="1"/>
  <c r="AE760" i="36" s="1"/>
  <c r="AE761" i="36" s="1"/>
  <c r="AE762" i="36" s="1"/>
  <c r="AE763" i="36" s="1"/>
  <c r="AE764" i="36" s="1"/>
  <c r="AE765" i="36" s="1"/>
  <c r="AE766" i="36" s="1"/>
  <c r="AE767" i="36" s="1"/>
  <c r="AE768" i="36" s="1"/>
  <c r="AE769" i="36" s="1"/>
  <c r="AE770" i="36" s="1"/>
  <c r="AE771" i="36" s="1"/>
  <c r="AE772" i="36" s="1"/>
  <c r="AE773" i="36" s="1"/>
  <c r="AE774" i="36" s="1"/>
  <c r="AE775" i="36" s="1"/>
  <c r="AE776" i="36" s="1"/>
  <c r="AE777" i="36" s="1"/>
  <c r="AE778" i="36" s="1"/>
  <c r="AE779" i="36" s="1"/>
  <c r="AE780" i="36" s="1"/>
  <c r="AE781" i="36" s="1"/>
  <c r="AE782" i="36" s="1"/>
  <c r="AE783" i="36" s="1"/>
  <c r="AE784" i="36" s="1"/>
  <c r="AE785" i="36" s="1"/>
  <c r="AE786" i="36" s="1"/>
  <c r="AE787" i="36" s="1"/>
  <c r="AE788" i="36" s="1"/>
  <c r="AE789" i="36" s="1"/>
  <c r="AE790" i="36" s="1"/>
  <c r="AE791" i="36" s="1"/>
  <c r="AE792" i="36" s="1"/>
  <c r="AE793" i="36" s="1"/>
  <c r="AE794" i="36" s="1"/>
  <c r="AE795" i="36" s="1"/>
  <c r="AE796" i="36" s="1"/>
  <c r="AE797" i="36" s="1"/>
  <c r="AE798" i="36" s="1"/>
  <c r="AE799" i="36" s="1"/>
  <c r="AE800" i="36" s="1"/>
  <c r="AE801" i="36" s="1"/>
  <c r="AE802" i="36" s="1"/>
  <c r="AE803" i="36" s="1"/>
  <c r="AE804" i="36" s="1"/>
  <c r="AE805" i="36" s="1"/>
  <c r="AE806" i="36" s="1"/>
  <c r="AE807" i="36" s="1"/>
  <c r="AE808" i="36" s="1"/>
  <c r="AE809" i="36" s="1"/>
  <c r="AE810" i="36" s="1"/>
  <c r="AE811" i="36" s="1"/>
  <c r="AE812" i="36" s="1"/>
  <c r="AE813" i="36" s="1"/>
  <c r="AE814" i="36" s="1"/>
  <c r="AE815" i="36" s="1"/>
  <c r="AE816" i="36" s="1"/>
  <c r="AE817" i="36" s="1"/>
  <c r="AE818" i="36" s="1"/>
  <c r="AE819" i="36" s="1"/>
  <c r="AE820" i="36" s="1"/>
  <c r="AE821" i="36" s="1"/>
  <c r="AE822" i="36" s="1"/>
  <c r="AE823" i="36" s="1"/>
  <c r="AE824" i="36" s="1"/>
  <c r="AE825" i="36" s="1"/>
  <c r="AE826" i="36" s="1"/>
  <c r="AE827" i="36" s="1"/>
  <c r="AE828" i="36" s="1"/>
  <c r="AE829" i="36" s="1"/>
  <c r="AE830" i="36" s="1"/>
  <c r="AE831" i="36" s="1"/>
  <c r="AE832" i="36" s="1"/>
  <c r="AE833" i="36" s="1"/>
  <c r="AE834" i="36" s="1"/>
  <c r="AE835" i="36" s="1"/>
  <c r="AE836" i="36" s="1"/>
  <c r="AE837" i="36" s="1"/>
  <c r="AE838" i="36" s="1"/>
  <c r="AE839" i="36" s="1"/>
  <c r="AE840" i="36" s="1"/>
  <c r="AE841" i="36" s="1"/>
  <c r="AE842" i="36" s="1"/>
  <c r="AE843" i="36" s="1"/>
  <c r="AE844" i="36" s="1"/>
  <c r="AE845" i="36" s="1"/>
  <c r="AE846" i="36" s="1"/>
  <c r="AE847" i="36" s="1"/>
  <c r="AE848" i="36" s="1"/>
  <c r="AE849" i="36" s="1"/>
  <c r="AE850" i="36" s="1"/>
  <c r="AE851" i="36" s="1"/>
  <c r="AE852" i="36" s="1"/>
  <c r="AE853" i="36" s="1"/>
  <c r="AE854" i="36" s="1"/>
  <c r="AE855" i="36" s="1"/>
  <c r="AE856" i="36" s="1"/>
  <c r="AE857" i="36" s="1"/>
  <c r="AE858" i="36" s="1"/>
  <c r="AE859" i="36" s="1"/>
  <c r="AE860" i="36" s="1"/>
  <c r="AE861" i="36" s="1"/>
  <c r="AE862" i="36" s="1"/>
  <c r="AE863" i="36" s="1"/>
  <c r="AE864" i="36" s="1"/>
  <c r="AE865" i="36" s="1"/>
  <c r="AE866" i="36" s="1"/>
  <c r="AE867" i="36" s="1"/>
  <c r="AE868" i="36" s="1"/>
  <c r="AE869" i="36" s="1"/>
  <c r="AE870" i="36" s="1"/>
  <c r="AE871" i="36" s="1"/>
  <c r="AE872" i="36" s="1"/>
  <c r="AE873" i="36" s="1"/>
  <c r="AE874" i="36" s="1"/>
  <c r="AE875" i="36" s="1"/>
  <c r="AE876" i="36" s="1"/>
  <c r="AE877" i="36" s="1"/>
  <c r="AE878" i="36" s="1"/>
  <c r="AE879" i="36" s="1"/>
  <c r="AE880" i="36" s="1"/>
  <c r="AE881" i="36" s="1"/>
  <c r="AE882" i="36" s="1"/>
  <c r="AE883" i="36" s="1"/>
  <c r="AE884" i="36" s="1"/>
  <c r="AE885" i="36" s="1"/>
  <c r="AE886" i="36" s="1"/>
  <c r="AE887" i="36" s="1"/>
  <c r="AE888" i="36" s="1"/>
  <c r="AE889" i="36" s="1"/>
  <c r="AE890" i="36" s="1"/>
  <c r="AE891" i="36" s="1"/>
  <c r="AE892" i="36" s="1"/>
  <c r="AE893" i="36" s="1"/>
  <c r="AE894" i="36" s="1"/>
  <c r="AE895" i="36" s="1"/>
  <c r="AE896" i="36" s="1"/>
  <c r="AE897" i="36" s="1"/>
  <c r="AE898" i="36" s="1"/>
  <c r="AE899" i="36" s="1"/>
  <c r="AE900" i="36" s="1"/>
  <c r="AE901" i="36" s="1"/>
  <c r="AE902" i="36" s="1"/>
  <c r="AE903" i="36" s="1"/>
  <c r="AE904" i="36" s="1"/>
  <c r="AE905" i="36" s="1"/>
  <c r="AE906" i="36" s="1"/>
  <c r="AE907" i="36" s="1"/>
  <c r="AE908" i="36" s="1"/>
  <c r="AE909" i="36" s="1"/>
  <c r="AE910" i="36" s="1"/>
  <c r="AE911" i="36" s="1"/>
  <c r="AE912" i="36" s="1"/>
  <c r="AE913" i="36" s="1"/>
  <c r="AE914" i="36" s="1"/>
  <c r="AE915" i="36" s="1"/>
  <c r="AE916" i="36" s="1"/>
  <c r="AE917" i="36" s="1"/>
  <c r="AE918" i="36" s="1"/>
  <c r="AE919" i="36" s="1"/>
  <c r="AE920" i="36" s="1"/>
  <c r="AE921" i="36" s="1"/>
  <c r="AE922" i="36" s="1"/>
  <c r="AE923" i="36" s="1"/>
  <c r="AE924" i="36" s="1"/>
  <c r="AE925" i="36" s="1"/>
  <c r="AE926" i="36" s="1"/>
  <c r="AE927" i="36" s="1"/>
  <c r="AE928" i="36" s="1"/>
  <c r="AE929" i="36" s="1"/>
  <c r="AE930" i="36" s="1"/>
  <c r="AE931" i="36" s="1"/>
  <c r="AE932" i="36" s="1"/>
  <c r="AE933" i="36" s="1"/>
  <c r="AE934" i="36" s="1"/>
  <c r="AE935" i="36" s="1"/>
  <c r="AE936" i="36" s="1"/>
  <c r="AE937" i="36" s="1"/>
  <c r="AE938" i="36" s="1"/>
  <c r="AE939" i="36" s="1"/>
  <c r="AE940" i="36" s="1"/>
  <c r="AE941" i="36" s="1"/>
  <c r="AE942" i="36" s="1"/>
  <c r="AE943" i="36" s="1"/>
  <c r="AE944" i="36" s="1"/>
  <c r="AE945" i="36" s="1"/>
  <c r="AE946" i="36" s="1"/>
  <c r="AE947" i="36" s="1"/>
  <c r="AE948" i="36" s="1"/>
  <c r="AE949" i="36" s="1"/>
  <c r="AE950" i="36" s="1"/>
  <c r="AE951" i="36" s="1"/>
  <c r="AE952" i="36" s="1"/>
  <c r="AE953" i="36" s="1"/>
  <c r="AE954" i="36" s="1"/>
  <c r="AE955" i="36" s="1"/>
  <c r="AE956" i="36" s="1"/>
  <c r="AE957" i="36" s="1"/>
  <c r="AE958" i="36" s="1"/>
  <c r="AE959" i="36" s="1"/>
  <c r="AE960" i="36" s="1"/>
  <c r="AE961" i="36" s="1"/>
  <c r="AE962" i="36" s="1"/>
  <c r="AE963" i="36" s="1"/>
  <c r="AE964" i="36" s="1"/>
  <c r="AE965" i="36" s="1"/>
  <c r="AE966" i="36" s="1"/>
  <c r="AE967" i="36" s="1"/>
  <c r="AE968" i="36" s="1"/>
  <c r="AE969" i="36" s="1"/>
  <c r="AE970" i="36" s="1"/>
  <c r="AE971" i="36" s="1"/>
  <c r="AE972" i="36" s="1"/>
  <c r="AE973" i="36" s="1"/>
  <c r="AE974" i="36" s="1"/>
  <c r="AE975" i="36" s="1"/>
  <c r="AE976" i="36" s="1"/>
  <c r="AE977" i="36" s="1"/>
  <c r="AE978" i="36" s="1"/>
  <c r="AE979" i="36" s="1"/>
  <c r="AE980" i="36" s="1"/>
  <c r="AE981" i="36" s="1"/>
  <c r="AE982" i="36" s="1"/>
  <c r="AE983" i="36" s="1"/>
  <c r="AE984" i="36" s="1"/>
  <c r="AE985" i="36" s="1"/>
  <c r="AE986" i="36" s="1"/>
  <c r="AE987" i="36" s="1"/>
  <c r="AE988" i="36" s="1"/>
  <c r="AE989" i="36" s="1"/>
  <c r="AE990" i="36" s="1"/>
  <c r="AE991" i="36" s="1"/>
  <c r="AE992" i="36" s="1"/>
  <c r="AE993" i="36" s="1"/>
  <c r="AE994" i="36" s="1"/>
  <c r="AE995" i="36" s="1"/>
  <c r="AE996" i="36" s="1"/>
  <c r="AE997" i="36" s="1"/>
  <c r="AE998" i="36" s="1"/>
  <c r="AE999" i="36" s="1"/>
  <c r="AE1000" i="36" s="1"/>
  <c r="AE1001" i="36" s="1"/>
  <c r="AE1002" i="36" s="1"/>
  <c r="AE1003" i="36" s="1"/>
  <c r="AE1004" i="36" s="1"/>
  <c r="AE1005" i="36" s="1"/>
  <c r="AE1006" i="36" s="1"/>
  <c r="AE1007" i="36" s="1"/>
  <c r="AE1008" i="36" s="1"/>
  <c r="AE1009" i="36" s="1"/>
  <c r="AE1010" i="36" s="1"/>
  <c r="AE1011" i="36" s="1"/>
  <c r="AE1012" i="36" s="1"/>
  <c r="AE1013" i="36" s="1"/>
  <c r="AE1014" i="36" s="1"/>
  <c r="AE1015" i="36" s="1"/>
  <c r="AE1016" i="36" s="1"/>
  <c r="AE1017" i="36" s="1"/>
  <c r="AE1018" i="36" s="1"/>
  <c r="AE1019" i="36" s="1"/>
  <c r="AE1020" i="36" s="1"/>
  <c r="AE1021" i="36" s="1"/>
  <c r="AE1022" i="36" s="1"/>
  <c r="AE1023" i="36" s="1"/>
  <c r="AE1024" i="36" s="1"/>
  <c r="AE1025" i="36" s="1"/>
  <c r="AE1026" i="36" s="1"/>
  <c r="AE1027" i="36" s="1"/>
  <c r="AE1028" i="36" s="1"/>
  <c r="AE1029" i="36" s="1"/>
  <c r="AE1030" i="36" s="1"/>
  <c r="AE1031" i="36" s="1"/>
  <c r="AE1032" i="36" s="1"/>
  <c r="AE1033" i="36" s="1"/>
  <c r="AE1034" i="36" s="1"/>
  <c r="AE1035" i="36" s="1"/>
  <c r="AE1036" i="36" s="1"/>
  <c r="AE1037" i="36" s="1"/>
  <c r="AE1038" i="36" s="1"/>
  <c r="AE1039" i="36" s="1"/>
  <c r="AE1040" i="36" s="1"/>
  <c r="AE1041" i="36" s="1"/>
  <c r="AE1042" i="36" s="1"/>
  <c r="AE1043" i="36" s="1"/>
  <c r="AE1044" i="36" s="1"/>
  <c r="AE1045" i="36" s="1"/>
  <c r="AE1046" i="36" s="1"/>
  <c r="AE1047" i="36" s="1"/>
  <c r="AE1048" i="36" s="1"/>
  <c r="AE1049" i="36" s="1"/>
  <c r="AE1050" i="36" s="1"/>
  <c r="AE1051" i="36" s="1"/>
  <c r="AE1052" i="36" s="1"/>
  <c r="AE1053" i="36" s="1"/>
  <c r="AE1054" i="36" s="1"/>
  <c r="AE1055" i="36" s="1"/>
  <c r="AE1056" i="36" s="1"/>
  <c r="AE1057" i="36" s="1"/>
  <c r="AE1058" i="36" s="1"/>
  <c r="AE1059" i="36" s="1"/>
  <c r="AE1060" i="36" s="1"/>
  <c r="AE1061" i="36" s="1"/>
  <c r="AE1062" i="36" s="1"/>
  <c r="AE1063" i="36" s="1"/>
  <c r="AE1064" i="36" s="1"/>
  <c r="AE1065" i="36" s="1"/>
  <c r="AE1066" i="36" s="1"/>
  <c r="AE1067" i="36" s="1"/>
  <c r="AE1068" i="36" s="1"/>
  <c r="AE1069" i="36" s="1"/>
  <c r="AE1070" i="36" s="1"/>
  <c r="AE1071" i="36" s="1"/>
  <c r="AE1072" i="36" s="1"/>
  <c r="AE1073" i="36" s="1"/>
  <c r="AE1074" i="36" s="1"/>
  <c r="AE1075" i="36" s="1"/>
  <c r="AE1076" i="36" s="1"/>
  <c r="AE1077" i="36" s="1"/>
  <c r="AE1078" i="36" s="1"/>
  <c r="AE1079" i="36" s="1"/>
  <c r="AE1080" i="36" s="1"/>
  <c r="AE1081" i="36" s="1"/>
  <c r="AE1082" i="36" s="1"/>
  <c r="AE1083" i="36" s="1"/>
  <c r="AE1084" i="36" s="1"/>
  <c r="AE1085" i="36" s="1"/>
  <c r="AE1086" i="36" s="1"/>
  <c r="AE1087" i="36" s="1"/>
  <c r="AE1088" i="36" s="1"/>
  <c r="AE1089" i="36" s="1"/>
  <c r="AE1090" i="36" s="1"/>
  <c r="AE1091" i="36" s="1"/>
  <c r="AE1092" i="36" s="1"/>
  <c r="AE1093" i="36" s="1"/>
  <c r="AE1094" i="36" s="1"/>
  <c r="AE1095" i="36" s="1"/>
  <c r="AE1096" i="36" s="1"/>
  <c r="AE1097" i="36" s="1"/>
  <c r="AE1098" i="36" s="1"/>
  <c r="AE1099" i="36" s="1"/>
  <c r="AE1100" i="36" s="1"/>
  <c r="AE1101" i="36" s="1"/>
  <c r="AE1102" i="36" s="1"/>
  <c r="AE1103" i="36" s="1"/>
  <c r="AE1104" i="36" s="1"/>
  <c r="AE1105" i="36" s="1"/>
  <c r="AE1106" i="36" s="1"/>
  <c r="AE1107" i="36" s="1"/>
  <c r="AE1108" i="36" s="1"/>
  <c r="AE1109" i="36" s="1"/>
  <c r="AE1110" i="36" s="1"/>
  <c r="AE1111" i="36" s="1"/>
  <c r="AE1112" i="36" s="1"/>
  <c r="AE1113" i="36" s="1"/>
  <c r="AE1114" i="36" s="1"/>
  <c r="AE1115" i="36" s="1"/>
  <c r="AE1116" i="36" s="1"/>
  <c r="AE1117" i="36" s="1"/>
  <c r="AE1118" i="36" s="1"/>
  <c r="AE1119" i="36" s="1"/>
  <c r="AE1120" i="36" s="1"/>
  <c r="AE1121" i="36" s="1"/>
  <c r="AE1122" i="36" s="1"/>
  <c r="AE1123" i="36" s="1"/>
  <c r="AE1124" i="36" s="1"/>
  <c r="AE1125" i="36" s="1"/>
  <c r="AE1126" i="36" s="1"/>
  <c r="AE1127" i="36" s="1"/>
  <c r="AE1128" i="36" s="1"/>
  <c r="AE1129" i="36" s="1"/>
  <c r="AE1130" i="36" s="1"/>
  <c r="AE1131" i="36" s="1"/>
  <c r="AE1132" i="36" s="1"/>
  <c r="AE1133" i="36" s="1"/>
  <c r="AE1134" i="36" s="1"/>
  <c r="AE1135" i="36" s="1"/>
  <c r="AE1136" i="36" s="1"/>
  <c r="AE1137" i="36" s="1"/>
  <c r="AE1138" i="36" s="1"/>
  <c r="AE1139" i="36" s="1"/>
  <c r="AE1140" i="36" s="1"/>
  <c r="AE1141" i="36" s="1"/>
  <c r="AE1142" i="36" s="1"/>
  <c r="AE1143" i="36" s="1"/>
  <c r="AE1144" i="36" s="1"/>
  <c r="AE1145" i="36" s="1"/>
  <c r="AE1146" i="36" s="1"/>
  <c r="AE1147" i="36" s="1"/>
  <c r="AE1148" i="36" s="1"/>
  <c r="AE1149" i="36" s="1"/>
  <c r="AE1150" i="36" s="1"/>
  <c r="AE1151" i="36" s="1"/>
  <c r="AE1152" i="36" s="1"/>
  <c r="AE1153" i="36" s="1"/>
  <c r="AE1154" i="36" s="1"/>
  <c r="AE1155" i="36" s="1"/>
  <c r="AE1156" i="36" s="1"/>
  <c r="AE1157" i="36" s="1"/>
  <c r="AE1158" i="36" s="1"/>
  <c r="AE1159" i="36" s="1"/>
  <c r="AE1160" i="36" s="1"/>
  <c r="AE1161" i="36" s="1"/>
  <c r="AE1162" i="36" s="1"/>
  <c r="AE1163" i="36" s="1"/>
  <c r="AE1164" i="36" s="1"/>
  <c r="AE1165" i="36" s="1"/>
  <c r="AE1166" i="36" s="1"/>
  <c r="AE1167" i="36" s="1"/>
  <c r="AE1168" i="36" s="1"/>
  <c r="AE1169" i="36" s="1"/>
  <c r="AE1170" i="36" s="1"/>
  <c r="AE1171" i="36" s="1"/>
  <c r="AE1172" i="36" s="1"/>
  <c r="AE1173" i="36" s="1"/>
  <c r="AE1174" i="36" s="1"/>
  <c r="AE1175" i="36" s="1"/>
  <c r="AE1176" i="36" s="1"/>
  <c r="AE1177" i="36" s="1"/>
  <c r="AE1178" i="36" s="1"/>
  <c r="AE1179" i="36" s="1"/>
  <c r="AE1180" i="36" s="1"/>
  <c r="AE1181" i="36" s="1"/>
  <c r="AE1182" i="36" s="1"/>
  <c r="AE1183" i="36" s="1"/>
  <c r="AE1184" i="36" s="1"/>
  <c r="AE1185" i="36" s="1"/>
  <c r="AE1186" i="36" s="1"/>
  <c r="AE1187" i="36" s="1"/>
  <c r="AE1188" i="36" s="1"/>
  <c r="AE1189" i="36" s="1"/>
  <c r="AE1190" i="36" s="1"/>
  <c r="AE1191" i="36" s="1"/>
  <c r="AE1192" i="36" s="1"/>
  <c r="AE1193" i="36" s="1"/>
  <c r="AE1194" i="36" s="1"/>
  <c r="AE1195" i="36" s="1"/>
  <c r="AE1196" i="36" s="1"/>
  <c r="AE1197" i="36" s="1"/>
  <c r="AE1198" i="36" s="1"/>
  <c r="AE1199" i="36" s="1"/>
  <c r="AE1200" i="36" s="1"/>
  <c r="AE1201" i="36" s="1"/>
  <c r="AE1202" i="36" s="1"/>
  <c r="AE1203" i="36" s="1"/>
  <c r="AE1204" i="36" s="1"/>
  <c r="AE1205" i="36" s="1"/>
  <c r="AE1206" i="36" s="1"/>
  <c r="AE1207" i="36" s="1"/>
  <c r="AE1208" i="36" s="1"/>
  <c r="AE1209" i="36" s="1"/>
  <c r="AE1210" i="36" s="1"/>
  <c r="AE1211" i="36" s="1"/>
  <c r="AE1212" i="36" s="1"/>
  <c r="AE1213" i="36" s="1"/>
  <c r="AE1214" i="36" s="1"/>
  <c r="AE1215" i="36" s="1"/>
  <c r="AE1216" i="36" s="1"/>
  <c r="AE1217" i="36" s="1"/>
  <c r="AE1218" i="36" s="1"/>
  <c r="AE1219" i="36" s="1"/>
  <c r="AE1220" i="36" s="1"/>
  <c r="AE1221" i="36" s="1"/>
  <c r="AE1222" i="36" s="1"/>
  <c r="AE1223" i="36" s="1"/>
  <c r="AE1224" i="36" s="1"/>
  <c r="AE1225" i="36" s="1"/>
  <c r="AE1226" i="36" s="1"/>
  <c r="AE1227" i="36" s="1"/>
  <c r="AE1228" i="36" s="1"/>
  <c r="AE1229" i="36" s="1"/>
  <c r="AE1230" i="36" s="1"/>
  <c r="AE1231" i="36" s="1"/>
  <c r="AE1232" i="36" s="1"/>
  <c r="AE1233" i="36" s="1"/>
  <c r="AE1234" i="36" s="1"/>
  <c r="AE1235" i="36" s="1"/>
  <c r="AE1236" i="36" s="1"/>
  <c r="AE1237" i="36" s="1"/>
  <c r="AE1238" i="36" s="1"/>
  <c r="AE1239" i="36" s="1"/>
  <c r="AE1240" i="36" s="1"/>
  <c r="AE1241" i="36" s="1"/>
  <c r="AE1242" i="36" s="1"/>
  <c r="AE1243" i="36" s="1"/>
  <c r="AE1244" i="36" s="1"/>
  <c r="AE1245" i="36" s="1"/>
  <c r="AE1246" i="36" s="1"/>
  <c r="AE1247" i="36" s="1"/>
  <c r="AE1248" i="36" s="1"/>
  <c r="AE1249" i="36" s="1"/>
  <c r="AE1250" i="36" s="1"/>
  <c r="AE1251" i="36" s="1"/>
  <c r="AE1252" i="36" s="1"/>
  <c r="AE1253" i="36" s="1"/>
  <c r="AE1254" i="36" s="1"/>
  <c r="AE1255" i="36" s="1"/>
  <c r="AE1256" i="36" s="1"/>
  <c r="AE1257" i="36" s="1"/>
  <c r="AE1258" i="36" s="1"/>
  <c r="AE1259" i="36" s="1"/>
  <c r="AE1260" i="36" s="1"/>
  <c r="AE1261" i="36" s="1"/>
  <c r="AE1262" i="36" s="1"/>
  <c r="AE1263" i="36" s="1"/>
  <c r="AE1264" i="36" s="1"/>
  <c r="AE1265" i="36" s="1"/>
  <c r="AE1266" i="36" s="1"/>
  <c r="AE1267" i="36" s="1"/>
  <c r="AE1268" i="36" s="1"/>
  <c r="AE1269" i="36" s="1"/>
  <c r="AE1270" i="36" s="1"/>
  <c r="AE1271" i="36" s="1"/>
  <c r="AE1272" i="36" s="1"/>
  <c r="AE1273" i="36" s="1"/>
  <c r="AE1274" i="36" s="1"/>
  <c r="AE1275" i="36" s="1"/>
  <c r="AE1276" i="36" s="1"/>
  <c r="AE1277" i="36" s="1"/>
  <c r="AE1278" i="36" s="1"/>
  <c r="AE1279" i="36" s="1"/>
  <c r="AE1280" i="36" s="1"/>
  <c r="AE1281" i="36" s="1"/>
  <c r="AE1282" i="36" s="1"/>
  <c r="AE1283" i="36" s="1"/>
  <c r="AE1284" i="36" s="1"/>
  <c r="AE1285" i="36" s="1"/>
  <c r="AE1286" i="36" s="1"/>
  <c r="AE1287" i="36" s="1"/>
  <c r="AE1288" i="36" s="1"/>
  <c r="AE1289" i="36" s="1"/>
  <c r="AE1290" i="36" s="1"/>
  <c r="AE1291" i="36" s="1"/>
  <c r="AE1292" i="36" s="1"/>
  <c r="AE1293" i="36" s="1"/>
  <c r="AE1294" i="36" s="1"/>
  <c r="AE1295" i="36" s="1"/>
  <c r="AE1296" i="36" s="1"/>
  <c r="AE1297" i="36" s="1"/>
  <c r="AE1298" i="36" s="1"/>
  <c r="AE1299" i="36" s="1"/>
  <c r="AE1300" i="36" s="1"/>
  <c r="AE1301" i="36" s="1"/>
  <c r="AE1302" i="36" s="1"/>
  <c r="AE1303" i="36" s="1"/>
  <c r="AE1304" i="36" s="1"/>
  <c r="AE1305" i="36" s="1"/>
  <c r="AE1306" i="36" s="1"/>
  <c r="AE1307" i="36" s="1"/>
  <c r="AE1308" i="36" s="1"/>
  <c r="AE1309" i="36" s="1"/>
  <c r="AE1310" i="36" s="1"/>
  <c r="AE1311" i="36" s="1"/>
  <c r="AE1312" i="36" s="1"/>
  <c r="AE1313" i="36" s="1"/>
  <c r="AE1314" i="36" s="1"/>
  <c r="AE1315" i="36" s="1"/>
  <c r="AE1316" i="36" s="1"/>
  <c r="AE1317" i="36" s="1"/>
  <c r="AE1318" i="36" s="1"/>
  <c r="AE1319" i="36" s="1"/>
  <c r="AE1320" i="36" s="1"/>
  <c r="AE1321" i="36" s="1"/>
  <c r="AE1322" i="36" s="1"/>
  <c r="AE1323" i="36" s="1"/>
  <c r="AE1324" i="36" s="1"/>
  <c r="AE1325" i="36" s="1"/>
  <c r="AE1326" i="36" s="1"/>
  <c r="AE1327" i="36" s="1"/>
  <c r="AE1328" i="36" s="1"/>
  <c r="AE1329" i="36" s="1"/>
  <c r="AE1330" i="36" s="1"/>
  <c r="AE1331" i="36" s="1"/>
  <c r="AE1332" i="36" s="1"/>
  <c r="AE1333" i="36" s="1"/>
  <c r="AE1334" i="36" s="1"/>
  <c r="AE1335" i="36" s="1"/>
  <c r="AE1336" i="36" s="1"/>
  <c r="AE1337" i="36" s="1"/>
  <c r="AE1338" i="36" s="1"/>
  <c r="AE1339" i="36" s="1"/>
  <c r="AE1340" i="36" s="1"/>
  <c r="AE1341" i="36" s="1"/>
  <c r="AE1342" i="36" s="1"/>
  <c r="AE1343" i="36" s="1"/>
  <c r="AE1344" i="36" s="1"/>
  <c r="AE1345" i="36" s="1"/>
  <c r="AE1346" i="36" s="1"/>
  <c r="AE1347" i="36" s="1"/>
  <c r="AE1348" i="36" s="1"/>
  <c r="AE1349" i="36" s="1"/>
  <c r="AE1350" i="36" s="1"/>
  <c r="AE1351" i="36" s="1"/>
  <c r="AE1352" i="36" s="1"/>
  <c r="AE1353" i="36" s="1"/>
  <c r="AE1354" i="36" s="1"/>
  <c r="AE1355" i="36" s="1"/>
  <c r="AE1356" i="36" s="1"/>
  <c r="AE1357" i="36" s="1"/>
  <c r="AE1358" i="36" s="1"/>
  <c r="AE1359" i="36" s="1"/>
  <c r="AE1360" i="36" s="1"/>
  <c r="AE1361" i="36" s="1"/>
  <c r="AE1362" i="36" s="1"/>
  <c r="AE1363" i="36" s="1"/>
  <c r="AE1364" i="36" s="1"/>
  <c r="AE1365" i="36" s="1"/>
  <c r="AE1366" i="36" s="1"/>
  <c r="AE1367" i="36" s="1"/>
  <c r="AE1368" i="36" s="1"/>
  <c r="AE1369" i="36" s="1"/>
  <c r="AE1370" i="36" s="1"/>
  <c r="AE1371" i="36" s="1"/>
  <c r="AE1372" i="36" s="1"/>
  <c r="AE1373" i="36" s="1"/>
  <c r="AE1374" i="36" s="1"/>
  <c r="AE1375" i="36" s="1"/>
  <c r="AE1376" i="36" s="1"/>
  <c r="AE1377" i="36" s="1"/>
  <c r="AE1378" i="36" s="1"/>
  <c r="AE1379" i="36" s="1"/>
  <c r="AE1380" i="36" s="1"/>
  <c r="AE1381" i="36" s="1"/>
  <c r="AE1382" i="36" s="1"/>
  <c r="AE1383" i="36" s="1"/>
  <c r="AE1384" i="36" s="1"/>
  <c r="AE1385" i="36" s="1"/>
  <c r="AE1386" i="36" s="1"/>
  <c r="AE1387" i="36" s="1"/>
  <c r="AE1388" i="36" s="1"/>
  <c r="AE1389" i="36" s="1"/>
  <c r="AE1390" i="36" s="1"/>
  <c r="AE1391" i="36" s="1"/>
  <c r="AE1392" i="36" s="1"/>
  <c r="AE1393" i="36" s="1"/>
  <c r="AE1394" i="36" s="1"/>
  <c r="AE1395" i="36" s="1"/>
  <c r="AE1396" i="36" s="1"/>
  <c r="AE1397" i="36" s="1"/>
  <c r="AE1398" i="36" s="1"/>
  <c r="AE1399" i="36" s="1"/>
  <c r="AE1400" i="36" s="1"/>
  <c r="AE1401" i="36" s="1"/>
  <c r="AE1402" i="36" s="1"/>
  <c r="AE1403" i="36" s="1"/>
  <c r="AE1404" i="36" s="1"/>
  <c r="AE1405" i="36" s="1"/>
  <c r="AE1406" i="36" s="1"/>
  <c r="AE1407" i="36" s="1"/>
  <c r="AE1408" i="36" s="1"/>
  <c r="AE1409" i="36" s="1"/>
  <c r="AE1410" i="36" s="1"/>
  <c r="AE1411" i="36" s="1"/>
  <c r="AE1412" i="36" s="1"/>
  <c r="AE1413" i="36" s="1"/>
  <c r="AE1414" i="36" s="1"/>
  <c r="AE1415" i="36" s="1"/>
  <c r="AE1416" i="36" s="1"/>
  <c r="AE1417" i="36" s="1"/>
  <c r="AE1418" i="36" s="1"/>
  <c r="AE1419" i="36" s="1"/>
  <c r="AE1420" i="36" s="1"/>
  <c r="AE1421" i="36" s="1"/>
  <c r="AE1422" i="36" s="1"/>
  <c r="AE1423" i="36" s="1"/>
  <c r="AE1424" i="36" s="1"/>
  <c r="AE1425" i="36" s="1"/>
  <c r="AE1426" i="36" s="1"/>
  <c r="AE1427" i="36" s="1"/>
  <c r="AE1428" i="36" s="1"/>
  <c r="AE1429" i="36" s="1"/>
  <c r="AE1430" i="36" s="1"/>
  <c r="AE1431" i="36" s="1"/>
  <c r="AE1432" i="36" s="1"/>
  <c r="AE1433" i="36" s="1"/>
  <c r="AE1434" i="36" s="1"/>
  <c r="AE1435" i="36" s="1"/>
  <c r="AE1436" i="36" s="1"/>
  <c r="AE1437" i="36" s="1"/>
  <c r="AE1438" i="36" s="1"/>
  <c r="AE1439" i="36" s="1"/>
  <c r="AE1440" i="36" s="1"/>
  <c r="AE1441" i="36" s="1"/>
  <c r="AE1442" i="36" s="1"/>
  <c r="AE1443" i="36" s="1"/>
  <c r="AE1444" i="36" s="1"/>
  <c r="AE1445" i="36" s="1"/>
  <c r="AE1446" i="36" s="1"/>
  <c r="AE1447" i="36" s="1"/>
  <c r="AE1448" i="36" s="1"/>
  <c r="AE1449" i="36" s="1"/>
  <c r="AE1450" i="36" s="1"/>
  <c r="AE1451" i="36" s="1"/>
  <c r="AE1452" i="36" s="1"/>
  <c r="AE1453" i="36" s="1"/>
  <c r="AE1454" i="36" s="1"/>
  <c r="AE1455" i="36" s="1"/>
  <c r="AE1456" i="36" s="1"/>
  <c r="AE1457" i="36" s="1"/>
  <c r="AE1458" i="36" s="1"/>
  <c r="AE1459" i="36" s="1"/>
  <c r="AE1460" i="36" s="1"/>
  <c r="AE1461" i="36" s="1"/>
  <c r="AE1462" i="36" s="1"/>
  <c r="AE1463" i="36" s="1"/>
  <c r="AE1464" i="36" s="1"/>
  <c r="AE1465" i="36" s="1"/>
  <c r="AE1466" i="36" s="1"/>
  <c r="AE1467" i="36" s="1"/>
  <c r="AE1468" i="36" s="1"/>
  <c r="AE1469" i="36" s="1"/>
  <c r="AE1470" i="36" s="1"/>
  <c r="AE1471" i="36" s="1"/>
  <c r="AE1472" i="36" s="1"/>
  <c r="AE1473" i="36" s="1"/>
  <c r="AE1474" i="36" s="1"/>
  <c r="AE1475" i="36" s="1"/>
  <c r="AE1476" i="36" s="1"/>
  <c r="AE1477" i="36" s="1"/>
  <c r="AE1478" i="36" s="1"/>
  <c r="AE1479" i="36" s="1"/>
  <c r="AE1480" i="36" s="1"/>
  <c r="AE1481" i="36" s="1"/>
  <c r="AE1482" i="36" s="1"/>
  <c r="AE1483" i="36" s="1"/>
  <c r="AE1484" i="36" s="1"/>
  <c r="AE1485" i="36" s="1"/>
  <c r="AE1486" i="36" s="1"/>
  <c r="AE1487" i="36" s="1"/>
  <c r="AE1488" i="36" s="1"/>
  <c r="AE1489" i="36" s="1"/>
  <c r="AE1490" i="36" s="1"/>
  <c r="AE1491" i="36" s="1"/>
  <c r="AE1492" i="36" s="1"/>
  <c r="AE1493" i="36" s="1"/>
  <c r="AE1494" i="36" s="1"/>
  <c r="AE1495" i="36" s="1"/>
  <c r="AE1496" i="36" s="1"/>
  <c r="AE1497" i="36" s="1"/>
  <c r="AE1498" i="36" s="1"/>
  <c r="AE1499" i="36" s="1"/>
  <c r="AE1500" i="36" s="1"/>
  <c r="AE1501" i="36" s="1"/>
  <c r="AE1502" i="36" s="1"/>
  <c r="AE1503" i="36" s="1"/>
  <c r="AE1504" i="36" s="1"/>
  <c r="AE1505" i="36" s="1"/>
  <c r="AE1506" i="36" s="1"/>
  <c r="AE1507" i="36" s="1"/>
  <c r="AE1508" i="36" s="1"/>
  <c r="AE1509" i="36" s="1"/>
  <c r="AE1510" i="36" s="1"/>
  <c r="AE1511" i="36" s="1"/>
  <c r="AE1512" i="36" s="1"/>
  <c r="AE1513" i="36" s="1"/>
  <c r="AE1514" i="36" s="1"/>
  <c r="AE1515" i="36" s="1"/>
  <c r="AE1516" i="36" s="1"/>
  <c r="AE1517" i="36" s="1"/>
  <c r="AE1518" i="36" s="1"/>
  <c r="AE1519" i="36" s="1"/>
  <c r="AE1520" i="36" s="1"/>
  <c r="AE1521" i="36" s="1"/>
  <c r="AE1522" i="36" s="1"/>
  <c r="AE1523" i="36" s="1"/>
  <c r="AE1524" i="36" s="1"/>
  <c r="AE1525" i="36" s="1"/>
  <c r="AE1526" i="36" s="1"/>
  <c r="AE1527" i="36" s="1"/>
  <c r="AE1528" i="36" s="1"/>
  <c r="AE1529" i="36" s="1"/>
  <c r="AE1530" i="36" s="1"/>
  <c r="AE1531" i="36" s="1"/>
  <c r="AE1532" i="36" s="1"/>
  <c r="AE1533" i="36" s="1"/>
  <c r="AE1534" i="36" s="1"/>
  <c r="AE1535" i="36" s="1"/>
  <c r="AE1536" i="36" s="1"/>
  <c r="AE1537" i="36" s="1"/>
  <c r="AE1538" i="36" s="1"/>
  <c r="AE1539" i="36" s="1"/>
  <c r="AE1540" i="36" s="1"/>
  <c r="AE1541" i="36" s="1"/>
  <c r="AE1542" i="36" s="1"/>
  <c r="AE1543" i="36" s="1"/>
  <c r="AE1544" i="36" s="1"/>
  <c r="AE1545" i="36" s="1"/>
  <c r="AE1546" i="36" s="1"/>
  <c r="AE1547" i="36" s="1"/>
  <c r="AE1548" i="36" s="1"/>
  <c r="AE1549" i="36" s="1"/>
  <c r="AE1550" i="36" s="1"/>
  <c r="AE1551" i="36" s="1"/>
  <c r="AE1552" i="36" s="1"/>
  <c r="AE1553" i="36" s="1"/>
  <c r="AE1554" i="36" s="1"/>
  <c r="AE1555" i="36" s="1"/>
  <c r="AE1556" i="36" s="1"/>
  <c r="AE1557" i="36" s="1"/>
  <c r="AE1558" i="36" s="1"/>
  <c r="AE1559" i="36" s="1"/>
  <c r="AE1560" i="36" s="1"/>
  <c r="AE1561" i="36" s="1"/>
  <c r="AE1562" i="36" s="1"/>
  <c r="AE1563" i="36" s="1"/>
  <c r="AE1564" i="36" s="1"/>
  <c r="AE1565" i="36" s="1"/>
  <c r="AE1566" i="36" s="1"/>
  <c r="AE1567" i="36" s="1"/>
  <c r="AE1568" i="36" s="1"/>
  <c r="AE1569" i="36" s="1"/>
  <c r="AE1570" i="36" s="1"/>
  <c r="AE1571" i="36" s="1"/>
  <c r="AE1572" i="36" s="1"/>
  <c r="AE1573" i="36" s="1"/>
  <c r="AE1574" i="36" s="1"/>
  <c r="AE1575" i="36" s="1"/>
  <c r="AE1576" i="36" s="1"/>
  <c r="AE1577" i="36" s="1"/>
  <c r="AE1578" i="36" s="1"/>
  <c r="AE1579" i="36" s="1"/>
  <c r="AE1580" i="36" s="1"/>
  <c r="AE1581" i="36" s="1"/>
  <c r="AE1582" i="36" s="1"/>
  <c r="AE1583" i="36" s="1"/>
  <c r="AE1584" i="36" s="1"/>
  <c r="AE1585" i="36" s="1"/>
  <c r="AE1586" i="36" s="1"/>
  <c r="AE1587" i="36" s="1"/>
  <c r="AE1588" i="36" s="1"/>
  <c r="AE1589" i="36" s="1"/>
  <c r="AE1590" i="36" s="1"/>
  <c r="AE1591" i="36" s="1"/>
  <c r="AE1592" i="36" s="1"/>
  <c r="AE1593" i="36" s="1"/>
  <c r="AE1594" i="36" s="1"/>
  <c r="AE1595" i="36" s="1"/>
  <c r="AE1596" i="36" s="1"/>
  <c r="AE1597" i="36" s="1"/>
  <c r="AE1598" i="36" s="1"/>
  <c r="AE1599" i="36" s="1"/>
  <c r="AE1600" i="36" s="1"/>
  <c r="AE1601" i="36" s="1"/>
  <c r="AE1602" i="36" s="1"/>
  <c r="AE1603" i="36" s="1"/>
  <c r="AE1604" i="36" s="1"/>
  <c r="AE1605" i="36" s="1"/>
  <c r="AE1606" i="36" s="1"/>
  <c r="AE1607" i="36" s="1"/>
  <c r="AE1608" i="36" s="1"/>
  <c r="AE1609" i="36" s="1"/>
  <c r="AE1610" i="36" s="1"/>
  <c r="AE1611" i="36" s="1"/>
  <c r="AE1612" i="36" s="1"/>
  <c r="AE1613" i="36" s="1"/>
  <c r="AE1614" i="36" s="1"/>
  <c r="AE1615" i="36" s="1"/>
  <c r="AE1616" i="36" s="1"/>
  <c r="AE1617" i="36" s="1"/>
  <c r="AE1618" i="36" s="1"/>
  <c r="AE1619" i="36" s="1"/>
  <c r="AE1620" i="36" s="1"/>
  <c r="AE1621" i="36" s="1"/>
  <c r="AE1622" i="36" s="1"/>
  <c r="AE1623" i="36" s="1"/>
  <c r="AE1624" i="36" s="1"/>
  <c r="AE1625" i="36" s="1"/>
  <c r="AE1626" i="36" s="1"/>
  <c r="AE1627" i="36" s="1"/>
  <c r="AE1628" i="36" s="1"/>
  <c r="AE1629" i="36" s="1"/>
  <c r="AE1630" i="36" s="1"/>
  <c r="AE1631" i="36" s="1"/>
  <c r="AE1632" i="36" s="1"/>
  <c r="AE1633" i="36" s="1"/>
  <c r="AE1634" i="36" s="1"/>
  <c r="AE1635" i="36" s="1"/>
  <c r="AE1636" i="36" s="1"/>
  <c r="AE1637" i="36" s="1"/>
  <c r="AE1638" i="36" s="1"/>
  <c r="AE1639" i="36" s="1"/>
  <c r="AE1640" i="36" s="1"/>
  <c r="AE1641" i="36" s="1"/>
  <c r="AE1642" i="36" s="1"/>
  <c r="AE1643" i="36" s="1"/>
  <c r="AE1644" i="36" s="1"/>
  <c r="AE1645" i="36" s="1"/>
  <c r="AE1646" i="36" s="1"/>
  <c r="AE1647" i="36" s="1"/>
  <c r="AE1648" i="36" s="1"/>
  <c r="AE1649" i="36" s="1"/>
  <c r="AE1650" i="36" s="1"/>
  <c r="AE1651" i="36" s="1"/>
  <c r="AE1652" i="36" s="1"/>
  <c r="AE1653" i="36" s="1"/>
  <c r="AE1654" i="36" s="1"/>
  <c r="AE1655" i="36" s="1"/>
  <c r="AE1656" i="36" s="1"/>
  <c r="AE1657" i="36" s="1"/>
  <c r="AE1658" i="36" s="1"/>
  <c r="AE1659" i="36" s="1"/>
  <c r="AE1660" i="36" s="1"/>
  <c r="AE1661" i="36" s="1"/>
  <c r="AE1662" i="36" s="1"/>
  <c r="AE1663" i="36" s="1"/>
  <c r="AE1664" i="36" s="1"/>
  <c r="AE1665" i="36" s="1"/>
  <c r="AE1666" i="36" s="1"/>
  <c r="AE1667" i="36" s="1"/>
  <c r="AE1668" i="36" s="1"/>
  <c r="AE1669" i="36" s="1"/>
  <c r="AE1670" i="36" s="1"/>
  <c r="AE1671" i="36" s="1"/>
  <c r="AE1672" i="36" s="1"/>
  <c r="AE1673" i="36" s="1"/>
  <c r="AE1674" i="36" s="1"/>
  <c r="AE1675" i="36" s="1"/>
  <c r="AE1676" i="36" s="1"/>
  <c r="AE1677" i="36" s="1"/>
  <c r="AE1678" i="36" s="1"/>
  <c r="AE1679" i="36" s="1"/>
  <c r="AE1680" i="36" s="1"/>
  <c r="AE1681" i="36" s="1"/>
  <c r="AE1682" i="36" s="1"/>
  <c r="AE1683" i="36" s="1"/>
  <c r="AE1684" i="36" s="1"/>
  <c r="AE1685" i="36" s="1"/>
  <c r="AD13" i="36"/>
  <c r="AD14" i="36" s="1"/>
  <c r="AD15" i="36" s="1"/>
  <c r="AD16" i="36" s="1"/>
  <c r="AD17" i="36" s="1"/>
  <c r="AD18" i="36" s="1"/>
  <c r="AD19" i="36" s="1"/>
  <c r="AD20" i="36" s="1"/>
  <c r="AD21" i="36" s="1"/>
  <c r="AD22" i="36" s="1"/>
  <c r="AD23" i="36" s="1"/>
  <c r="AD24" i="36" s="1"/>
  <c r="AD25" i="36" s="1"/>
  <c r="AD26" i="36" s="1"/>
  <c r="AD27" i="36" s="1"/>
  <c r="AD28" i="36" s="1"/>
  <c r="AD29" i="36" s="1"/>
  <c r="AD30" i="36" s="1"/>
  <c r="AD31" i="36" s="1"/>
  <c r="AD32" i="36" s="1"/>
  <c r="AD33" i="36" s="1"/>
  <c r="AD34" i="36" s="1"/>
  <c r="AD35" i="36" s="1"/>
  <c r="AD36" i="36" s="1"/>
  <c r="AD37" i="36" s="1"/>
  <c r="AD38" i="36" s="1"/>
  <c r="AD39" i="36" s="1"/>
  <c r="AD40" i="36" s="1"/>
  <c r="AD41" i="36" s="1"/>
  <c r="AD42" i="36" s="1"/>
  <c r="AD43" i="36" s="1"/>
  <c r="AD44" i="36" s="1"/>
  <c r="AD45" i="36" s="1"/>
  <c r="AD46" i="36" s="1"/>
  <c r="AD47" i="36" s="1"/>
  <c r="AD48" i="36" s="1"/>
  <c r="AD49" i="36" s="1"/>
  <c r="AD50" i="36" s="1"/>
  <c r="AD51" i="36" s="1"/>
  <c r="AD52" i="36" s="1"/>
  <c r="AD53" i="36" s="1"/>
  <c r="AD54" i="36" s="1"/>
  <c r="AD55" i="36" s="1"/>
  <c r="AD56" i="36" s="1"/>
  <c r="AD57" i="36" s="1"/>
  <c r="AD58" i="36" s="1"/>
  <c r="AD59" i="36" s="1"/>
  <c r="AD60" i="36" s="1"/>
  <c r="AD61" i="36" s="1"/>
  <c r="AD62" i="36" s="1"/>
  <c r="AD63" i="36" s="1"/>
  <c r="AD64" i="36" s="1"/>
  <c r="AD65" i="36" s="1"/>
  <c r="AD66" i="36" s="1"/>
  <c r="AD67" i="36" s="1"/>
  <c r="AD68" i="36" s="1"/>
  <c r="AD69" i="36" s="1"/>
  <c r="AD70" i="36" s="1"/>
  <c r="AD71" i="36" s="1"/>
  <c r="AD72" i="36" s="1"/>
  <c r="AD73" i="36" s="1"/>
  <c r="AD74" i="36" s="1"/>
  <c r="AD75" i="36" s="1"/>
  <c r="AD76" i="36" s="1"/>
  <c r="AD77" i="36" s="1"/>
  <c r="AD78" i="36" s="1"/>
  <c r="AD79" i="36" s="1"/>
  <c r="AD80" i="36" s="1"/>
  <c r="AD81" i="36" s="1"/>
  <c r="AD82" i="36" s="1"/>
  <c r="AD83" i="36" s="1"/>
  <c r="AD84" i="36" s="1"/>
  <c r="AD85" i="36" s="1"/>
  <c r="AD86" i="36" s="1"/>
  <c r="AD87" i="36" s="1"/>
  <c r="AD88" i="36" s="1"/>
  <c r="AD89" i="36" s="1"/>
  <c r="AD90" i="36" s="1"/>
  <c r="AD91" i="36" s="1"/>
  <c r="AD92" i="36" s="1"/>
  <c r="AD93" i="36" s="1"/>
  <c r="AD94" i="36" s="1"/>
  <c r="AD95" i="36" s="1"/>
  <c r="AD96" i="36" s="1"/>
  <c r="AD97" i="36" s="1"/>
  <c r="AD98" i="36" s="1"/>
  <c r="AD99" i="36" s="1"/>
  <c r="AD100" i="36" s="1"/>
  <c r="AD101" i="36" s="1"/>
  <c r="AD102" i="36" s="1"/>
  <c r="AD103" i="36" s="1"/>
  <c r="AD104" i="36" s="1"/>
  <c r="AD105" i="36" s="1"/>
  <c r="AD106" i="36" s="1"/>
  <c r="AD107" i="36" s="1"/>
  <c r="AD108" i="36" s="1"/>
  <c r="AD109" i="36" s="1"/>
  <c r="AD110" i="36" s="1"/>
  <c r="AD111" i="36" s="1"/>
  <c r="AD112" i="36" s="1"/>
  <c r="AD113" i="36" s="1"/>
  <c r="AD114" i="36" s="1"/>
  <c r="AD115" i="36" s="1"/>
  <c r="AD116" i="36" s="1"/>
  <c r="AD117" i="36" s="1"/>
  <c r="AD118" i="36" s="1"/>
  <c r="AD119" i="36" s="1"/>
  <c r="AD120" i="36" s="1"/>
  <c r="AD121" i="36" s="1"/>
  <c r="AD122" i="36" s="1"/>
  <c r="AD123" i="36" s="1"/>
  <c r="AD124" i="36" s="1"/>
  <c r="AD125" i="36" s="1"/>
  <c r="AD126" i="36" s="1"/>
  <c r="AD127" i="36" s="1"/>
  <c r="AD128" i="36" s="1"/>
  <c r="AD129" i="36" s="1"/>
  <c r="AD130" i="36" s="1"/>
  <c r="AD131" i="36" s="1"/>
  <c r="AD132" i="36" s="1"/>
  <c r="AD133" i="36" s="1"/>
  <c r="AD134" i="36" s="1"/>
  <c r="AD135" i="36" s="1"/>
  <c r="AD136" i="36" s="1"/>
  <c r="AD137" i="36" s="1"/>
  <c r="AD138" i="36" s="1"/>
  <c r="AD139" i="36" s="1"/>
  <c r="AD140" i="36" s="1"/>
  <c r="AD141" i="36" s="1"/>
  <c r="AD142" i="36" s="1"/>
  <c r="AD143" i="36" s="1"/>
  <c r="AD144" i="36" s="1"/>
  <c r="AD145" i="36" s="1"/>
  <c r="AD146" i="36" s="1"/>
  <c r="AD147" i="36" s="1"/>
  <c r="AD148" i="36" s="1"/>
  <c r="AD149" i="36" s="1"/>
  <c r="AD150" i="36" s="1"/>
  <c r="AD151" i="36" s="1"/>
  <c r="AD152" i="36" s="1"/>
  <c r="AD153" i="36" s="1"/>
  <c r="AD154" i="36" s="1"/>
  <c r="AD155" i="36" s="1"/>
  <c r="AD156" i="36" s="1"/>
  <c r="AD157" i="36" s="1"/>
  <c r="AD158" i="36" s="1"/>
  <c r="AD159" i="36" s="1"/>
  <c r="AD160" i="36" s="1"/>
  <c r="AD161" i="36" s="1"/>
  <c r="AD162" i="36" s="1"/>
  <c r="AD163" i="36" s="1"/>
  <c r="AD164" i="36" s="1"/>
  <c r="AD165" i="36" s="1"/>
  <c r="AD166" i="36" s="1"/>
  <c r="AD167" i="36" s="1"/>
  <c r="AD168" i="36" s="1"/>
  <c r="AD169" i="36" s="1"/>
  <c r="AD170" i="36" s="1"/>
  <c r="AD171" i="36" s="1"/>
  <c r="AD172" i="36" s="1"/>
  <c r="AD173" i="36" s="1"/>
  <c r="AD174" i="36" s="1"/>
  <c r="AD175" i="36" s="1"/>
  <c r="AD176" i="36" s="1"/>
  <c r="AD177" i="36" s="1"/>
  <c r="AD178" i="36" s="1"/>
  <c r="AD179" i="36" s="1"/>
  <c r="AD180" i="36" s="1"/>
  <c r="AD181" i="36" s="1"/>
  <c r="AD182" i="36" s="1"/>
  <c r="AD183" i="36" s="1"/>
  <c r="AD184" i="36" s="1"/>
  <c r="AD185" i="36" s="1"/>
  <c r="AD186" i="36" s="1"/>
  <c r="AD187" i="36" s="1"/>
  <c r="AD188" i="36" s="1"/>
  <c r="AD189" i="36" s="1"/>
  <c r="AD190" i="36" s="1"/>
  <c r="AD191" i="36" s="1"/>
  <c r="AD192" i="36" s="1"/>
  <c r="AD193" i="36" s="1"/>
  <c r="AD194" i="36" s="1"/>
  <c r="AD195" i="36" s="1"/>
  <c r="AD196" i="36" s="1"/>
  <c r="AD197" i="36" s="1"/>
  <c r="AD198" i="36" s="1"/>
  <c r="AD199" i="36" s="1"/>
  <c r="AD200" i="36" s="1"/>
  <c r="AD201" i="36" s="1"/>
  <c r="AD202" i="36" s="1"/>
  <c r="AD203" i="36" s="1"/>
  <c r="AD204" i="36" s="1"/>
  <c r="AD205" i="36" s="1"/>
  <c r="AD206" i="36" s="1"/>
  <c r="AD207" i="36" s="1"/>
  <c r="AD208" i="36" s="1"/>
  <c r="AD209" i="36" s="1"/>
  <c r="AD210" i="36" s="1"/>
  <c r="AD211" i="36" s="1"/>
  <c r="AD212" i="36" s="1"/>
  <c r="AD213" i="36" s="1"/>
  <c r="AD214" i="36" s="1"/>
  <c r="AD215" i="36" s="1"/>
  <c r="AD216" i="36" s="1"/>
  <c r="AD217" i="36" s="1"/>
  <c r="AD218" i="36" s="1"/>
  <c r="AD219" i="36" s="1"/>
  <c r="AD220" i="36" s="1"/>
  <c r="AD221" i="36" s="1"/>
  <c r="AD222" i="36" s="1"/>
  <c r="AD223" i="36" s="1"/>
  <c r="AD224" i="36" s="1"/>
  <c r="AD225" i="36" s="1"/>
  <c r="AD226" i="36" s="1"/>
  <c r="AD227" i="36" s="1"/>
  <c r="AD228" i="36" s="1"/>
  <c r="AD229" i="36" s="1"/>
  <c r="AD230" i="36" s="1"/>
  <c r="AD231" i="36" s="1"/>
  <c r="AD232" i="36" s="1"/>
  <c r="AD233" i="36" s="1"/>
  <c r="AD234" i="36" s="1"/>
  <c r="AD235" i="36" s="1"/>
  <c r="AD236" i="36" s="1"/>
  <c r="AD237" i="36" s="1"/>
  <c r="AD238" i="36" s="1"/>
  <c r="AD239" i="36" s="1"/>
  <c r="AD240" i="36" s="1"/>
  <c r="AD241" i="36" s="1"/>
  <c r="AD242" i="36" s="1"/>
  <c r="AD243" i="36" s="1"/>
  <c r="AD244" i="36" s="1"/>
  <c r="AD245" i="36" s="1"/>
  <c r="AD246" i="36" s="1"/>
  <c r="AD247" i="36" s="1"/>
  <c r="AD248" i="36" s="1"/>
  <c r="AD249" i="36" s="1"/>
  <c r="AD250" i="36" s="1"/>
  <c r="AD251" i="36" s="1"/>
  <c r="AD252" i="36" s="1"/>
  <c r="AD253" i="36" s="1"/>
  <c r="AD254" i="36" s="1"/>
  <c r="AD255" i="36" s="1"/>
  <c r="AD256" i="36" s="1"/>
  <c r="AD257" i="36" s="1"/>
  <c r="AD258" i="36" s="1"/>
  <c r="AD259" i="36" s="1"/>
  <c r="AD260" i="36" s="1"/>
  <c r="AD261" i="36" s="1"/>
  <c r="AD262" i="36" s="1"/>
  <c r="AD263" i="36" s="1"/>
  <c r="AD264" i="36" s="1"/>
  <c r="AD265" i="36" s="1"/>
  <c r="AD266" i="36" s="1"/>
  <c r="AD267" i="36" s="1"/>
  <c r="AD268" i="36" s="1"/>
  <c r="AD269" i="36" s="1"/>
  <c r="AD270" i="36" s="1"/>
  <c r="AD271" i="36" s="1"/>
  <c r="AD272" i="36" s="1"/>
  <c r="AD273" i="36" s="1"/>
  <c r="AD274" i="36" s="1"/>
  <c r="AD275" i="36" s="1"/>
  <c r="AD276" i="36" s="1"/>
  <c r="AD277" i="36" s="1"/>
  <c r="AD278" i="36" s="1"/>
  <c r="AD279" i="36" s="1"/>
  <c r="AD280" i="36" s="1"/>
  <c r="AD281" i="36" s="1"/>
  <c r="AD282" i="36" s="1"/>
  <c r="AD283" i="36" s="1"/>
  <c r="AD284" i="36" s="1"/>
  <c r="AD285" i="36" s="1"/>
  <c r="AD286" i="36" s="1"/>
  <c r="AD287" i="36" s="1"/>
  <c r="AD288" i="36" s="1"/>
  <c r="AD289" i="36" s="1"/>
  <c r="AD290" i="36" s="1"/>
  <c r="AD291" i="36" s="1"/>
  <c r="AD292" i="36" s="1"/>
  <c r="AD293" i="36" s="1"/>
  <c r="AD294" i="36" s="1"/>
  <c r="AD295" i="36" s="1"/>
  <c r="AD296" i="36" s="1"/>
  <c r="AD297" i="36" s="1"/>
  <c r="AD298" i="36" s="1"/>
  <c r="AD299" i="36" s="1"/>
  <c r="AD300" i="36" s="1"/>
  <c r="AD301" i="36" s="1"/>
  <c r="AD302" i="36" s="1"/>
  <c r="AD303" i="36" s="1"/>
  <c r="AD304" i="36" s="1"/>
  <c r="AD305" i="36" s="1"/>
  <c r="AD306" i="36" s="1"/>
  <c r="AD307" i="36" s="1"/>
  <c r="AD308" i="36" s="1"/>
  <c r="AD309" i="36" s="1"/>
  <c r="AD310" i="36" s="1"/>
  <c r="AD311" i="36" s="1"/>
  <c r="AD312" i="36" s="1"/>
  <c r="AD313" i="36" s="1"/>
  <c r="AD314" i="36" s="1"/>
  <c r="AD315" i="36" s="1"/>
  <c r="AD316" i="36" s="1"/>
  <c r="AD317" i="36" s="1"/>
  <c r="AD318" i="36" s="1"/>
  <c r="AD319" i="36" s="1"/>
  <c r="AD320" i="36" s="1"/>
  <c r="AD321" i="36" s="1"/>
  <c r="AD322" i="36" s="1"/>
  <c r="AD323" i="36" s="1"/>
  <c r="AD324" i="36" s="1"/>
  <c r="AD325" i="36" s="1"/>
  <c r="AD326" i="36" s="1"/>
  <c r="AD327" i="36" s="1"/>
  <c r="AD328" i="36" s="1"/>
  <c r="AD329" i="36" s="1"/>
  <c r="AD330" i="36" s="1"/>
  <c r="AD331" i="36" s="1"/>
  <c r="AD332" i="36" s="1"/>
  <c r="AD333" i="36" s="1"/>
  <c r="AD334" i="36" s="1"/>
  <c r="AD335" i="36" s="1"/>
  <c r="AD336" i="36" s="1"/>
  <c r="AD337" i="36" s="1"/>
  <c r="AD338" i="36" s="1"/>
  <c r="AD339" i="36" s="1"/>
  <c r="AD340" i="36" s="1"/>
  <c r="AD341" i="36" s="1"/>
  <c r="AD342" i="36" s="1"/>
  <c r="AD343" i="36" s="1"/>
  <c r="AD344" i="36" s="1"/>
  <c r="AD345" i="36" s="1"/>
  <c r="AD346" i="36" s="1"/>
  <c r="AD347" i="36" s="1"/>
  <c r="AD348" i="36" s="1"/>
  <c r="AD349" i="36" s="1"/>
  <c r="AD350" i="36" s="1"/>
  <c r="AD351" i="36" s="1"/>
  <c r="AD352" i="36" s="1"/>
  <c r="AD353" i="36" s="1"/>
  <c r="AD354" i="36" s="1"/>
  <c r="AD355" i="36" s="1"/>
  <c r="AD356" i="36" s="1"/>
  <c r="AD357" i="36" s="1"/>
  <c r="AD358" i="36" s="1"/>
  <c r="AD359" i="36" s="1"/>
  <c r="AD360" i="36" s="1"/>
  <c r="AD361" i="36" s="1"/>
  <c r="AD362" i="36" s="1"/>
  <c r="AD363" i="36" s="1"/>
  <c r="AD364" i="36" s="1"/>
  <c r="AD365" i="36" s="1"/>
  <c r="AD366" i="36" s="1"/>
  <c r="AD367" i="36" s="1"/>
  <c r="AD368" i="36" s="1"/>
  <c r="AD369" i="36" s="1"/>
  <c r="AD370" i="36" s="1"/>
  <c r="AD371" i="36" s="1"/>
  <c r="AD372" i="36" s="1"/>
  <c r="AD373" i="36" s="1"/>
  <c r="AD374" i="36" s="1"/>
  <c r="AD375" i="36" s="1"/>
  <c r="AD376" i="36" s="1"/>
  <c r="AD377" i="36" s="1"/>
  <c r="AD378" i="36" s="1"/>
  <c r="AD379" i="36" s="1"/>
  <c r="AD380" i="36" s="1"/>
  <c r="AD381" i="36" s="1"/>
  <c r="AD382" i="36" s="1"/>
  <c r="AD383" i="36" s="1"/>
  <c r="AD384" i="36" s="1"/>
  <c r="AD385" i="36" s="1"/>
  <c r="AD386" i="36" s="1"/>
  <c r="AD387" i="36" s="1"/>
  <c r="AD388" i="36" s="1"/>
  <c r="AD389" i="36" s="1"/>
  <c r="AD390" i="36" s="1"/>
  <c r="AD391" i="36" s="1"/>
  <c r="AD392" i="36" s="1"/>
  <c r="AD393" i="36" s="1"/>
  <c r="AD394" i="36" s="1"/>
  <c r="AD395" i="36" s="1"/>
  <c r="AD396" i="36" s="1"/>
  <c r="AD397" i="36" s="1"/>
  <c r="AD398" i="36" s="1"/>
  <c r="AD399" i="36" s="1"/>
  <c r="AD400" i="36" s="1"/>
  <c r="AD401" i="36" s="1"/>
  <c r="AD402" i="36" s="1"/>
  <c r="AD403" i="36" s="1"/>
  <c r="AD404" i="36" s="1"/>
  <c r="AD405" i="36" s="1"/>
  <c r="AD406" i="36" s="1"/>
  <c r="AD407" i="36" s="1"/>
  <c r="AD408" i="36" s="1"/>
  <c r="AD409" i="36" s="1"/>
  <c r="AD410" i="36" s="1"/>
  <c r="AD411" i="36" s="1"/>
  <c r="AD412" i="36" s="1"/>
  <c r="AD413" i="36" s="1"/>
  <c r="AD414" i="36" s="1"/>
  <c r="AD415" i="36" s="1"/>
  <c r="AD416" i="36" s="1"/>
  <c r="AD417" i="36" s="1"/>
  <c r="AD418" i="36" s="1"/>
  <c r="AD419" i="36" s="1"/>
  <c r="AD420" i="36" s="1"/>
  <c r="AD421" i="36" s="1"/>
  <c r="AD422" i="36" s="1"/>
  <c r="AD423" i="36" s="1"/>
  <c r="AD424" i="36" s="1"/>
  <c r="AD425" i="36" s="1"/>
  <c r="AD426" i="36" s="1"/>
  <c r="AD427" i="36" s="1"/>
  <c r="AD428" i="36" s="1"/>
  <c r="AD429" i="36" s="1"/>
  <c r="AD430" i="36" s="1"/>
  <c r="AD431" i="36" s="1"/>
  <c r="AD432" i="36" s="1"/>
  <c r="AD433" i="36" s="1"/>
  <c r="AD434" i="36" s="1"/>
  <c r="AD435" i="36" s="1"/>
  <c r="AD436" i="36" s="1"/>
  <c r="AD437" i="36" s="1"/>
  <c r="AD438" i="36" s="1"/>
  <c r="AD439" i="36" s="1"/>
  <c r="AD440" i="36" s="1"/>
  <c r="AD441" i="36" s="1"/>
  <c r="AD442" i="36" s="1"/>
  <c r="AD443" i="36" s="1"/>
  <c r="AD444" i="36" s="1"/>
  <c r="AD445" i="36" s="1"/>
  <c r="AD446" i="36" s="1"/>
  <c r="AD447" i="36" s="1"/>
  <c r="AD448" i="36" s="1"/>
  <c r="AD449" i="36" s="1"/>
  <c r="AD450" i="36" s="1"/>
  <c r="AD451" i="36" s="1"/>
  <c r="AD452" i="36" s="1"/>
  <c r="AD453" i="36" s="1"/>
  <c r="AD454" i="36" s="1"/>
  <c r="AD455" i="36" s="1"/>
  <c r="AD456" i="36" s="1"/>
  <c r="AD457" i="36" s="1"/>
  <c r="AD458" i="36" s="1"/>
  <c r="AD459" i="36" s="1"/>
  <c r="AD460" i="36" s="1"/>
  <c r="AD461" i="36" s="1"/>
  <c r="AD462" i="36" s="1"/>
  <c r="AD463" i="36" s="1"/>
  <c r="AD464" i="36" s="1"/>
  <c r="AD465" i="36" s="1"/>
  <c r="AD466" i="36" s="1"/>
  <c r="AD467" i="36" s="1"/>
  <c r="AD468" i="36" s="1"/>
  <c r="AD469" i="36" s="1"/>
  <c r="AD470" i="36" s="1"/>
  <c r="AD471" i="36" s="1"/>
  <c r="AD472" i="36" s="1"/>
  <c r="AD473" i="36" s="1"/>
  <c r="AD474" i="36" s="1"/>
  <c r="AD475" i="36" s="1"/>
  <c r="AD476" i="36" s="1"/>
  <c r="AD477" i="36" s="1"/>
  <c r="AD478" i="36" s="1"/>
  <c r="AD479" i="36" s="1"/>
  <c r="AD480" i="36" s="1"/>
  <c r="AD481" i="36" s="1"/>
  <c r="AD482" i="36" s="1"/>
  <c r="AD483" i="36" s="1"/>
  <c r="AD484" i="36" s="1"/>
  <c r="AD485" i="36" s="1"/>
  <c r="AD486" i="36" s="1"/>
  <c r="AD487" i="36" s="1"/>
  <c r="AD488" i="36" s="1"/>
  <c r="AD489" i="36" s="1"/>
  <c r="AD490" i="36" s="1"/>
  <c r="AD491" i="36" s="1"/>
  <c r="AD492" i="36" s="1"/>
  <c r="AD493" i="36" s="1"/>
  <c r="AD494" i="36" s="1"/>
  <c r="AD495" i="36" s="1"/>
  <c r="AD496" i="36" s="1"/>
  <c r="AD497" i="36" s="1"/>
  <c r="AD498" i="36" s="1"/>
  <c r="AD499" i="36" s="1"/>
  <c r="AD500" i="36" s="1"/>
  <c r="AD501" i="36" s="1"/>
  <c r="AD502" i="36" s="1"/>
  <c r="AD503" i="36" s="1"/>
  <c r="AD504" i="36" s="1"/>
  <c r="AD505" i="36" s="1"/>
  <c r="AD506" i="36" s="1"/>
  <c r="AD507" i="36" s="1"/>
  <c r="AD508" i="36" s="1"/>
  <c r="AD509" i="36" s="1"/>
  <c r="AD510" i="36" s="1"/>
  <c r="AD511" i="36" s="1"/>
  <c r="AD512" i="36" s="1"/>
  <c r="AD513" i="36" s="1"/>
  <c r="AD514" i="36" s="1"/>
  <c r="AD515" i="36" s="1"/>
  <c r="AD516" i="36" s="1"/>
  <c r="AD517" i="36" s="1"/>
  <c r="AD518" i="36" s="1"/>
  <c r="AD519" i="36" s="1"/>
  <c r="AD520" i="36" s="1"/>
  <c r="AD521" i="36" s="1"/>
  <c r="AD522" i="36" s="1"/>
  <c r="AD523" i="36" s="1"/>
  <c r="AD524" i="36" s="1"/>
  <c r="AD525" i="36" s="1"/>
  <c r="AD526" i="36" s="1"/>
  <c r="AD527" i="36" s="1"/>
  <c r="AD528" i="36" s="1"/>
  <c r="AD529" i="36" s="1"/>
  <c r="AD530" i="36" s="1"/>
  <c r="AD531" i="36" s="1"/>
  <c r="AD532" i="36" s="1"/>
  <c r="AD533" i="36" s="1"/>
  <c r="AD534" i="36" s="1"/>
  <c r="AD535" i="36" s="1"/>
  <c r="AD536" i="36" s="1"/>
  <c r="AD537" i="36" s="1"/>
  <c r="AD538" i="36" s="1"/>
  <c r="AD539" i="36" s="1"/>
  <c r="AD540" i="36" s="1"/>
  <c r="AD541" i="36" s="1"/>
  <c r="AD542" i="36" s="1"/>
  <c r="AD543" i="36" s="1"/>
  <c r="AD544" i="36" s="1"/>
  <c r="AD545" i="36" s="1"/>
  <c r="AD546" i="36" s="1"/>
  <c r="AD547" i="36" s="1"/>
  <c r="AD548" i="36" s="1"/>
  <c r="AD549" i="36" s="1"/>
  <c r="AD550" i="36" s="1"/>
  <c r="AD551" i="36" s="1"/>
  <c r="AD552" i="36" s="1"/>
  <c r="AD553" i="36" s="1"/>
  <c r="AD554" i="36" s="1"/>
  <c r="AD555" i="36" s="1"/>
  <c r="AD556" i="36" s="1"/>
  <c r="AD557" i="36" s="1"/>
  <c r="AD558" i="36" s="1"/>
  <c r="AD559" i="36" s="1"/>
  <c r="AD560" i="36" s="1"/>
  <c r="AD561" i="36" s="1"/>
  <c r="AD562" i="36" s="1"/>
  <c r="AD563" i="36" s="1"/>
  <c r="AD564" i="36" s="1"/>
  <c r="AD565" i="36" s="1"/>
  <c r="AD566" i="36" s="1"/>
  <c r="AD567" i="36" s="1"/>
  <c r="AD568" i="36" s="1"/>
  <c r="AD569" i="36" s="1"/>
  <c r="AD570" i="36" s="1"/>
  <c r="AD571" i="36" s="1"/>
  <c r="AD572" i="36" s="1"/>
  <c r="AD573" i="36" s="1"/>
  <c r="AD574" i="36" s="1"/>
  <c r="AD575" i="36" s="1"/>
  <c r="AD576" i="36" s="1"/>
  <c r="AD577" i="36" s="1"/>
  <c r="AD578" i="36" s="1"/>
  <c r="AD579" i="36" s="1"/>
  <c r="AD580" i="36" s="1"/>
  <c r="AD581" i="36" s="1"/>
  <c r="AD582" i="36" s="1"/>
  <c r="AD583" i="36" s="1"/>
  <c r="AD584" i="36" s="1"/>
  <c r="AD585" i="36" s="1"/>
  <c r="AD586" i="36" s="1"/>
  <c r="AD587" i="36" s="1"/>
  <c r="AD588" i="36" s="1"/>
  <c r="AD589" i="36" s="1"/>
  <c r="AD590" i="36" s="1"/>
  <c r="AD591" i="36" s="1"/>
  <c r="AD592" i="36" s="1"/>
  <c r="AD593" i="36" s="1"/>
  <c r="AD594" i="36" s="1"/>
  <c r="AD595" i="36" s="1"/>
  <c r="AD596" i="36" s="1"/>
  <c r="AD597" i="36" s="1"/>
  <c r="AD598" i="36" s="1"/>
  <c r="AD599" i="36" s="1"/>
  <c r="AD600" i="36" s="1"/>
  <c r="AD601" i="36" s="1"/>
  <c r="AD602" i="36" s="1"/>
  <c r="AD603" i="36" s="1"/>
  <c r="AD604" i="36" s="1"/>
  <c r="AD605" i="36" s="1"/>
  <c r="AD606" i="36" s="1"/>
  <c r="AD607" i="36" s="1"/>
  <c r="AD608" i="36" s="1"/>
  <c r="AD609" i="36" s="1"/>
  <c r="AD610" i="36" s="1"/>
  <c r="AD611" i="36" s="1"/>
  <c r="AD612" i="36" s="1"/>
  <c r="AD613" i="36" s="1"/>
  <c r="AD614" i="36" s="1"/>
  <c r="AD615" i="36" s="1"/>
  <c r="AD616" i="36" s="1"/>
  <c r="AD617" i="36" s="1"/>
  <c r="AD618" i="36" s="1"/>
  <c r="AD619" i="36" s="1"/>
  <c r="AD620" i="36" s="1"/>
  <c r="AD621" i="36" s="1"/>
  <c r="AD622" i="36" s="1"/>
  <c r="AD623" i="36" s="1"/>
  <c r="AD624" i="36" s="1"/>
  <c r="AD625" i="36" s="1"/>
  <c r="AD626" i="36" s="1"/>
  <c r="AD627" i="36" s="1"/>
  <c r="AD628" i="36" s="1"/>
  <c r="AD629" i="36" s="1"/>
  <c r="AD630" i="36" s="1"/>
  <c r="AD631" i="36" s="1"/>
  <c r="AD632" i="36" s="1"/>
  <c r="AD633" i="36" s="1"/>
  <c r="AD634" i="36" s="1"/>
  <c r="AD635" i="36" s="1"/>
  <c r="AD636" i="36" s="1"/>
  <c r="AD637" i="36" s="1"/>
  <c r="AD638" i="36" s="1"/>
  <c r="AD639" i="36" s="1"/>
  <c r="AD640" i="36" s="1"/>
  <c r="AD641" i="36" s="1"/>
  <c r="AD642" i="36" s="1"/>
  <c r="AD643" i="36" s="1"/>
  <c r="AD644" i="36" s="1"/>
  <c r="AD645" i="36" s="1"/>
  <c r="AD646" i="36" s="1"/>
  <c r="AD647" i="36" s="1"/>
  <c r="AD648" i="36" s="1"/>
  <c r="AD649" i="36" s="1"/>
  <c r="AD650" i="36" s="1"/>
  <c r="AD651" i="36" s="1"/>
  <c r="AD652" i="36" s="1"/>
  <c r="AD653" i="36" s="1"/>
  <c r="AD654" i="36" s="1"/>
  <c r="AD655" i="36" s="1"/>
  <c r="AD656" i="36" s="1"/>
  <c r="AD657" i="36" s="1"/>
  <c r="AD658" i="36" s="1"/>
  <c r="AD659" i="36" s="1"/>
  <c r="AD660" i="36" s="1"/>
  <c r="AD661" i="36" s="1"/>
  <c r="AD662" i="36" s="1"/>
  <c r="AD663" i="36" s="1"/>
  <c r="AD664" i="36" s="1"/>
  <c r="AD665" i="36" s="1"/>
  <c r="AD666" i="36" s="1"/>
  <c r="AD667" i="36" s="1"/>
  <c r="AD668" i="36" s="1"/>
  <c r="AD669" i="36" s="1"/>
  <c r="AD670" i="36" s="1"/>
  <c r="AD671" i="36" s="1"/>
  <c r="AD672" i="36" s="1"/>
  <c r="AD673" i="36" s="1"/>
  <c r="AD674" i="36" s="1"/>
  <c r="AD675" i="36" s="1"/>
  <c r="AD676" i="36" s="1"/>
  <c r="AD677" i="36" s="1"/>
  <c r="AD678" i="36" s="1"/>
  <c r="AD679" i="36" s="1"/>
  <c r="AD680" i="36" s="1"/>
  <c r="AD681" i="36" s="1"/>
  <c r="AD682" i="36" s="1"/>
  <c r="AD683" i="36" s="1"/>
  <c r="AD684" i="36" s="1"/>
  <c r="AD685" i="36" s="1"/>
  <c r="AD686" i="36" s="1"/>
  <c r="AD687" i="36" s="1"/>
  <c r="AD688" i="36" s="1"/>
  <c r="AD689" i="36" s="1"/>
  <c r="AD690" i="36" s="1"/>
  <c r="AD691" i="36" s="1"/>
  <c r="AD692" i="36" s="1"/>
  <c r="AD693" i="36" s="1"/>
  <c r="AD694" i="36" s="1"/>
  <c r="AD695" i="36" s="1"/>
  <c r="AD696" i="36" s="1"/>
  <c r="AD697" i="36" s="1"/>
  <c r="AD698" i="36" s="1"/>
  <c r="AD699" i="36" s="1"/>
  <c r="AD700" i="36" s="1"/>
  <c r="AD701" i="36" s="1"/>
  <c r="AD702" i="36" s="1"/>
  <c r="AD703" i="36" s="1"/>
  <c r="AD704" i="36" s="1"/>
  <c r="AD705" i="36" s="1"/>
  <c r="AD706" i="36" s="1"/>
  <c r="AD707" i="36" s="1"/>
  <c r="AD708" i="36" s="1"/>
  <c r="AD709" i="36" s="1"/>
  <c r="AD710" i="36" s="1"/>
  <c r="AD711" i="36" s="1"/>
  <c r="AD712" i="36" s="1"/>
  <c r="AD713" i="36" s="1"/>
  <c r="AD714" i="36" s="1"/>
  <c r="AD715" i="36" s="1"/>
  <c r="AD716" i="36" s="1"/>
  <c r="AD717" i="36" s="1"/>
  <c r="AD718" i="36" s="1"/>
  <c r="AD719" i="36" s="1"/>
  <c r="AD720" i="36" s="1"/>
  <c r="AD721" i="36" s="1"/>
  <c r="AD722" i="36" s="1"/>
  <c r="AD723" i="36" s="1"/>
  <c r="AD724" i="36" s="1"/>
  <c r="AD725" i="36" s="1"/>
  <c r="AD726" i="36" s="1"/>
  <c r="AD727" i="36" s="1"/>
  <c r="AD728" i="36" s="1"/>
  <c r="AD729" i="36" s="1"/>
  <c r="AD730" i="36" s="1"/>
  <c r="AD731" i="36" s="1"/>
  <c r="AD732" i="36" s="1"/>
  <c r="AD733" i="36" s="1"/>
  <c r="AD734" i="36" s="1"/>
  <c r="AD735" i="36" s="1"/>
  <c r="AD736" i="36" s="1"/>
  <c r="AD737" i="36" s="1"/>
  <c r="AD738" i="36" s="1"/>
  <c r="AD739" i="36" s="1"/>
  <c r="AD740" i="36" s="1"/>
  <c r="AD741" i="36" s="1"/>
  <c r="AD742" i="36" s="1"/>
  <c r="AD743" i="36" s="1"/>
  <c r="AD744" i="36" s="1"/>
  <c r="AD745" i="36" s="1"/>
  <c r="AD746" i="36" s="1"/>
  <c r="AD747" i="36" s="1"/>
  <c r="AD748" i="36" s="1"/>
  <c r="AD749" i="36" s="1"/>
  <c r="AD750" i="36" s="1"/>
  <c r="AD751" i="36" s="1"/>
  <c r="AD752" i="36" s="1"/>
  <c r="AD753" i="36" s="1"/>
  <c r="AD754" i="36" s="1"/>
  <c r="AD755" i="36" s="1"/>
  <c r="AD756" i="36" s="1"/>
  <c r="AD757" i="36" s="1"/>
  <c r="AD758" i="36" s="1"/>
  <c r="AD759" i="36" s="1"/>
  <c r="AD760" i="36" s="1"/>
  <c r="AD761" i="36" s="1"/>
  <c r="AD762" i="36" s="1"/>
  <c r="AD763" i="36" s="1"/>
  <c r="AD764" i="36" s="1"/>
  <c r="AD765" i="36" s="1"/>
  <c r="AD766" i="36" s="1"/>
  <c r="AD767" i="36" s="1"/>
  <c r="AD768" i="36" s="1"/>
  <c r="AD769" i="36" s="1"/>
  <c r="AD770" i="36" s="1"/>
  <c r="AD771" i="36" s="1"/>
  <c r="AD772" i="36" s="1"/>
  <c r="AD773" i="36" s="1"/>
  <c r="AD774" i="36" s="1"/>
  <c r="AD775" i="36" s="1"/>
  <c r="AD776" i="36" s="1"/>
  <c r="AD777" i="36" s="1"/>
  <c r="AD778" i="36" s="1"/>
  <c r="AD779" i="36" s="1"/>
  <c r="AD780" i="36" s="1"/>
  <c r="AD781" i="36" s="1"/>
  <c r="AD782" i="36" s="1"/>
  <c r="AD783" i="36" s="1"/>
  <c r="AD784" i="36" s="1"/>
  <c r="AD785" i="36" s="1"/>
  <c r="AD786" i="36" s="1"/>
  <c r="AD787" i="36" s="1"/>
  <c r="AD788" i="36" s="1"/>
  <c r="AD789" i="36" s="1"/>
  <c r="AD790" i="36" s="1"/>
  <c r="AD791" i="36" s="1"/>
  <c r="AD792" i="36" s="1"/>
  <c r="AD793" i="36" s="1"/>
  <c r="AD794" i="36" s="1"/>
  <c r="AD795" i="36" s="1"/>
  <c r="AD796" i="36" s="1"/>
  <c r="AD797" i="36" s="1"/>
  <c r="AD798" i="36" s="1"/>
  <c r="AD799" i="36" s="1"/>
  <c r="AD800" i="36" s="1"/>
  <c r="AD801" i="36" s="1"/>
  <c r="AD802" i="36" s="1"/>
  <c r="AD803" i="36" s="1"/>
  <c r="AD804" i="36" s="1"/>
  <c r="AD805" i="36" s="1"/>
  <c r="AD806" i="36" s="1"/>
  <c r="AD807" i="36" s="1"/>
  <c r="AD808" i="36" s="1"/>
  <c r="AD809" i="36" s="1"/>
  <c r="AD810" i="36" s="1"/>
  <c r="AD811" i="36" s="1"/>
  <c r="AD812" i="36" s="1"/>
  <c r="AD813" i="36" s="1"/>
  <c r="AD814" i="36" s="1"/>
  <c r="AD815" i="36" s="1"/>
  <c r="AD816" i="36" s="1"/>
  <c r="AD817" i="36" s="1"/>
  <c r="AD818" i="36" s="1"/>
  <c r="AD819" i="36" s="1"/>
  <c r="AD820" i="36" s="1"/>
  <c r="AD821" i="36" s="1"/>
  <c r="AD822" i="36" s="1"/>
  <c r="AD823" i="36" s="1"/>
  <c r="AD824" i="36" s="1"/>
  <c r="AD825" i="36" s="1"/>
  <c r="AD826" i="36" s="1"/>
  <c r="AD827" i="36" s="1"/>
  <c r="AD828" i="36" s="1"/>
  <c r="AD829" i="36" s="1"/>
  <c r="AD830" i="36" s="1"/>
  <c r="AD831" i="36" s="1"/>
  <c r="AD832" i="36" s="1"/>
  <c r="AD833" i="36" s="1"/>
  <c r="AD834" i="36" s="1"/>
  <c r="AD835" i="36" s="1"/>
  <c r="AD836" i="36" s="1"/>
  <c r="AD837" i="36" s="1"/>
  <c r="AD838" i="36" s="1"/>
  <c r="AD839" i="36" s="1"/>
  <c r="AD840" i="36" s="1"/>
  <c r="AD841" i="36" s="1"/>
  <c r="AD842" i="36" s="1"/>
  <c r="AD843" i="36" s="1"/>
  <c r="AD844" i="36" s="1"/>
  <c r="AD845" i="36" s="1"/>
  <c r="AD846" i="36" s="1"/>
  <c r="AD847" i="36" s="1"/>
  <c r="AD848" i="36" s="1"/>
  <c r="AD849" i="36" s="1"/>
  <c r="AD850" i="36" s="1"/>
  <c r="AD851" i="36" s="1"/>
  <c r="AD852" i="36" s="1"/>
  <c r="AD853" i="36" s="1"/>
  <c r="AD854" i="36" s="1"/>
  <c r="AD855" i="36" s="1"/>
  <c r="AD856" i="36" s="1"/>
  <c r="AD857" i="36" s="1"/>
  <c r="AD858" i="36" s="1"/>
  <c r="AD859" i="36" s="1"/>
  <c r="AD860" i="36" s="1"/>
  <c r="AD861" i="36" s="1"/>
  <c r="AD862" i="36" s="1"/>
  <c r="AD863" i="36" s="1"/>
  <c r="AD864" i="36" s="1"/>
  <c r="AD865" i="36" s="1"/>
  <c r="AD866" i="36" s="1"/>
  <c r="AD867" i="36" s="1"/>
  <c r="AD868" i="36" s="1"/>
  <c r="AD869" i="36" s="1"/>
  <c r="AD870" i="36" s="1"/>
  <c r="AD871" i="36" s="1"/>
  <c r="AD872" i="36" s="1"/>
  <c r="AD873" i="36" s="1"/>
  <c r="AD874" i="36" s="1"/>
  <c r="AD875" i="36" s="1"/>
  <c r="AD876" i="36" s="1"/>
  <c r="AD877" i="36" s="1"/>
  <c r="AD878" i="36" s="1"/>
  <c r="AD879" i="36" s="1"/>
  <c r="AD880" i="36" s="1"/>
  <c r="AD881" i="36" s="1"/>
  <c r="AD882" i="36" s="1"/>
  <c r="AD883" i="36" s="1"/>
  <c r="AD884" i="36" s="1"/>
  <c r="AD885" i="36" s="1"/>
  <c r="AD886" i="36" s="1"/>
  <c r="AD887" i="36" s="1"/>
  <c r="AD888" i="36" s="1"/>
  <c r="AD889" i="36" s="1"/>
  <c r="AD890" i="36" s="1"/>
  <c r="AD891" i="36" s="1"/>
  <c r="AD892" i="36" s="1"/>
  <c r="AD893" i="36" s="1"/>
  <c r="AD894" i="36" s="1"/>
  <c r="AD895" i="36" s="1"/>
  <c r="AD896" i="36" s="1"/>
  <c r="AD897" i="36" s="1"/>
  <c r="AD898" i="36" s="1"/>
  <c r="AD899" i="36" s="1"/>
  <c r="AD900" i="36" s="1"/>
  <c r="AD901" i="36" s="1"/>
  <c r="AD902" i="36" s="1"/>
  <c r="AD903" i="36" s="1"/>
  <c r="AD904" i="36" s="1"/>
  <c r="AD905" i="36" s="1"/>
  <c r="AD906" i="36" s="1"/>
  <c r="AD907" i="36" s="1"/>
  <c r="AD908" i="36" s="1"/>
  <c r="AD909" i="36" s="1"/>
  <c r="AD910" i="36" s="1"/>
  <c r="AD911" i="36" s="1"/>
  <c r="AD912" i="36" s="1"/>
  <c r="AD913" i="36" s="1"/>
  <c r="AD914" i="36" s="1"/>
  <c r="AD915" i="36" s="1"/>
  <c r="AD916" i="36" s="1"/>
  <c r="AD917" i="36" s="1"/>
  <c r="AD918" i="36" s="1"/>
  <c r="AD919" i="36" s="1"/>
  <c r="AD920" i="36" s="1"/>
  <c r="AD921" i="36" s="1"/>
  <c r="AD922" i="36" s="1"/>
  <c r="AD923" i="36" s="1"/>
  <c r="AD924" i="36" s="1"/>
  <c r="AD925" i="36" s="1"/>
  <c r="AD926" i="36" s="1"/>
  <c r="AD927" i="36" s="1"/>
  <c r="AD928" i="36" s="1"/>
  <c r="AD929" i="36" s="1"/>
  <c r="AD930" i="36" s="1"/>
  <c r="AD931" i="36" s="1"/>
  <c r="AD932" i="36" s="1"/>
  <c r="AD933" i="36" s="1"/>
  <c r="AD934" i="36" s="1"/>
  <c r="AD935" i="36" s="1"/>
  <c r="AD936" i="36" s="1"/>
  <c r="AD937" i="36" s="1"/>
  <c r="AD938" i="36" s="1"/>
  <c r="AD939" i="36" s="1"/>
  <c r="AD940" i="36" s="1"/>
  <c r="AD941" i="36" s="1"/>
  <c r="AD942" i="36" s="1"/>
  <c r="AD943" i="36" s="1"/>
  <c r="AD944" i="36" s="1"/>
  <c r="AD945" i="36" s="1"/>
  <c r="AD946" i="36" s="1"/>
  <c r="AD947" i="36" s="1"/>
  <c r="AD948" i="36" s="1"/>
  <c r="AD949" i="36" s="1"/>
  <c r="AD950" i="36" s="1"/>
  <c r="AD951" i="36" s="1"/>
  <c r="AD952" i="36" s="1"/>
  <c r="AD953" i="36" s="1"/>
  <c r="AD954" i="36" s="1"/>
  <c r="AD955" i="36" s="1"/>
  <c r="AD956" i="36" s="1"/>
  <c r="AD957" i="36" s="1"/>
  <c r="AD958" i="36" s="1"/>
  <c r="AD959" i="36" s="1"/>
  <c r="AD960" i="36" s="1"/>
  <c r="AD961" i="36" s="1"/>
  <c r="AD962" i="36" s="1"/>
  <c r="AD963" i="36" s="1"/>
  <c r="AD964" i="36" s="1"/>
  <c r="AD965" i="36" s="1"/>
  <c r="AD966" i="36" s="1"/>
  <c r="AD967" i="36" s="1"/>
  <c r="AD968" i="36" s="1"/>
  <c r="AD969" i="36" s="1"/>
  <c r="AD970" i="36" s="1"/>
  <c r="AD971" i="36" s="1"/>
  <c r="AD972" i="36" s="1"/>
  <c r="AD973" i="36" s="1"/>
  <c r="AD974" i="36" s="1"/>
  <c r="AD975" i="36" s="1"/>
  <c r="AD976" i="36" s="1"/>
  <c r="AD977" i="36" s="1"/>
  <c r="AD978" i="36" s="1"/>
  <c r="AD979" i="36" s="1"/>
  <c r="AD980" i="36" s="1"/>
  <c r="AD981" i="36" s="1"/>
  <c r="AD982" i="36" s="1"/>
  <c r="AD983" i="36" s="1"/>
  <c r="AD984" i="36" s="1"/>
  <c r="AD985" i="36" s="1"/>
  <c r="AD986" i="36" s="1"/>
  <c r="AD987" i="36" s="1"/>
  <c r="AD988" i="36" s="1"/>
  <c r="AD989" i="36" s="1"/>
  <c r="AD990" i="36" s="1"/>
  <c r="AD991" i="36" s="1"/>
  <c r="AD992" i="36" s="1"/>
  <c r="AD993" i="36" s="1"/>
  <c r="AD994" i="36" s="1"/>
  <c r="AD995" i="36" s="1"/>
  <c r="AD996" i="36" s="1"/>
  <c r="AD997" i="36" s="1"/>
  <c r="AD998" i="36" s="1"/>
  <c r="AD999" i="36" s="1"/>
  <c r="AD1000" i="36" s="1"/>
  <c r="AD1001" i="36" s="1"/>
  <c r="AD1002" i="36" s="1"/>
  <c r="AD1003" i="36" s="1"/>
  <c r="AD1004" i="36" s="1"/>
  <c r="AD1005" i="36" s="1"/>
  <c r="AD1006" i="36" s="1"/>
  <c r="AD1007" i="36" s="1"/>
  <c r="AD1008" i="36" s="1"/>
  <c r="AD1009" i="36" s="1"/>
  <c r="AD1010" i="36" s="1"/>
  <c r="AD1011" i="36" s="1"/>
  <c r="AD1012" i="36" s="1"/>
  <c r="AD1013" i="36" s="1"/>
  <c r="AD1014" i="36" s="1"/>
  <c r="AD1015" i="36" s="1"/>
  <c r="AD1016" i="36" s="1"/>
  <c r="AD1017" i="36" s="1"/>
  <c r="AD1018" i="36" s="1"/>
  <c r="AD1019" i="36" s="1"/>
  <c r="AD1020" i="36" s="1"/>
  <c r="AD1021" i="36" s="1"/>
  <c r="AD1022" i="36" s="1"/>
  <c r="AD1023" i="36" s="1"/>
  <c r="AD1024" i="36" s="1"/>
  <c r="AD1025" i="36" s="1"/>
  <c r="AD1026" i="36" s="1"/>
  <c r="AD1027" i="36" s="1"/>
  <c r="AD1028" i="36" s="1"/>
  <c r="AD1029" i="36" s="1"/>
  <c r="AD1030" i="36" s="1"/>
  <c r="AD1031" i="36" s="1"/>
  <c r="AD1032" i="36" s="1"/>
  <c r="AD1033" i="36" s="1"/>
  <c r="AD1034" i="36" s="1"/>
  <c r="AD1035" i="36" s="1"/>
  <c r="AD1036" i="36" s="1"/>
  <c r="AD1037" i="36" s="1"/>
  <c r="AD1038" i="36" s="1"/>
  <c r="AD1039" i="36" s="1"/>
  <c r="AD1040" i="36" s="1"/>
  <c r="AD1041" i="36" s="1"/>
  <c r="AD1042" i="36" s="1"/>
  <c r="AD1043" i="36" s="1"/>
  <c r="AD1044" i="36" s="1"/>
  <c r="AD1045" i="36" s="1"/>
  <c r="AD1046" i="36" s="1"/>
  <c r="AD1047" i="36" s="1"/>
  <c r="AD1048" i="36" s="1"/>
  <c r="AD1049" i="36" s="1"/>
  <c r="AD1050" i="36" s="1"/>
  <c r="AD1051" i="36" s="1"/>
  <c r="AD1052" i="36" s="1"/>
  <c r="AD1053" i="36" s="1"/>
  <c r="AD1054" i="36" s="1"/>
  <c r="AD1055" i="36" s="1"/>
  <c r="AD1056" i="36" s="1"/>
  <c r="AD1057" i="36" s="1"/>
  <c r="AD1058" i="36" s="1"/>
  <c r="AD1059" i="36" s="1"/>
  <c r="AD1060" i="36" s="1"/>
  <c r="AD1061" i="36" s="1"/>
  <c r="AD1062" i="36" s="1"/>
  <c r="AD1063" i="36" s="1"/>
  <c r="AD1064" i="36" s="1"/>
  <c r="AD1065" i="36" s="1"/>
  <c r="AD1066" i="36" s="1"/>
  <c r="AD1067" i="36" s="1"/>
  <c r="AD1068" i="36" s="1"/>
  <c r="AD1069" i="36" s="1"/>
  <c r="AD1070" i="36" s="1"/>
  <c r="AD1071" i="36" s="1"/>
  <c r="AD1072" i="36" s="1"/>
  <c r="AD1073" i="36" s="1"/>
  <c r="AD1074" i="36" s="1"/>
  <c r="AD1075" i="36" s="1"/>
  <c r="AD1076" i="36" s="1"/>
  <c r="AD1077" i="36" s="1"/>
  <c r="AD1078" i="36" s="1"/>
  <c r="AD1079" i="36" s="1"/>
  <c r="AD1080" i="36" s="1"/>
  <c r="AD1081" i="36" s="1"/>
  <c r="AD1082" i="36" s="1"/>
  <c r="AD1083" i="36" s="1"/>
  <c r="AD1084" i="36" s="1"/>
  <c r="AD1085" i="36" s="1"/>
  <c r="AD1086" i="36" s="1"/>
  <c r="AD1087" i="36" s="1"/>
  <c r="AD1088" i="36" s="1"/>
  <c r="AD1089" i="36" s="1"/>
  <c r="AD1090" i="36" s="1"/>
  <c r="AD1091" i="36" s="1"/>
  <c r="AD1092" i="36" s="1"/>
  <c r="AD1093" i="36" s="1"/>
  <c r="AD1094" i="36" s="1"/>
  <c r="AD1095" i="36" s="1"/>
  <c r="AD1096" i="36" s="1"/>
  <c r="AD1097" i="36" s="1"/>
  <c r="AD1098" i="36" s="1"/>
  <c r="AD1099" i="36" s="1"/>
  <c r="AD1100" i="36" s="1"/>
  <c r="AD1101" i="36" s="1"/>
  <c r="AD1102" i="36" s="1"/>
  <c r="AD1103" i="36" s="1"/>
  <c r="AD1104" i="36" s="1"/>
  <c r="AD1105" i="36" s="1"/>
  <c r="AD1106" i="36" s="1"/>
  <c r="AD1107" i="36" s="1"/>
  <c r="AD1108" i="36" s="1"/>
  <c r="AD1109" i="36" s="1"/>
  <c r="AD1110" i="36" s="1"/>
  <c r="AD1111" i="36" s="1"/>
  <c r="AD1112" i="36" s="1"/>
  <c r="AD1113" i="36" s="1"/>
  <c r="AD1114" i="36" s="1"/>
  <c r="AD1115" i="36" s="1"/>
  <c r="AD1116" i="36" s="1"/>
  <c r="AD1117" i="36" s="1"/>
  <c r="AD1118" i="36" s="1"/>
  <c r="AD1119" i="36" s="1"/>
  <c r="AD1120" i="36" s="1"/>
  <c r="AD1121" i="36" s="1"/>
  <c r="AD1122" i="36" s="1"/>
  <c r="AD1123" i="36" s="1"/>
  <c r="AD1124" i="36" s="1"/>
  <c r="AD1125" i="36" s="1"/>
  <c r="AD1126" i="36" s="1"/>
  <c r="AD1127" i="36" s="1"/>
  <c r="AD1128" i="36" s="1"/>
  <c r="AD1129" i="36" s="1"/>
  <c r="AD1130" i="36" s="1"/>
  <c r="AD1131" i="36" s="1"/>
  <c r="AD1132" i="36" s="1"/>
  <c r="AD1133" i="36" s="1"/>
  <c r="AD1134" i="36" s="1"/>
  <c r="AD1135" i="36" s="1"/>
  <c r="AD1136" i="36" s="1"/>
  <c r="AD1137" i="36" s="1"/>
  <c r="AD1138" i="36" s="1"/>
  <c r="AD1139" i="36" s="1"/>
  <c r="AD1140" i="36" s="1"/>
  <c r="AD1141" i="36" s="1"/>
  <c r="AD1142" i="36" s="1"/>
  <c r="AD1143" i="36" s="1"/>
  <c r="AD1144" i="36" s="1"/>
  <c r="AD1145" i="36" s="1"/>
  <c r="AD1146" i="36" s="1"/>
  <c r="AD1147" i="36" s="1"/>
  <c r="AD1148" i="36" s="1"/>
  <c r="AD1149" i="36" s="1"/>
  <c r="AD1150" i="36" s="1"/>
  <c r="AD1151" i="36" s="1"/>
  <c r="AD1152" i="36" s="1"/>
  <c r="AD1153" i="36" s="1"/>
  <c r="AD1154" i="36" s="1"/>
  <c r="AD1155" i="36" s="1"/>
  <c r="AD1156" i="36" s="1"/>
  <c r="AD1157" i="36" s="1"/>
  <c r="AD1158" i="36" s="1"/>
  <c r="AD1159" i="36" s="1"/>
  <c r="AD1160" i="36" s="1"/>
  <c r="AD1161" i="36" s="1"/>
  <c r="AD1162" i="36" s="1"/>
  <c r="AD1163" i="36" s="1"/>
  <c r="AD1164" i="36" s="1"/>
  <c r="AD1165" i="36" s="1"/>
  <c r="AD1166" i="36" s="1"/>
  <c r="AD1167" i="36" s="1"/>
  <c r="AD1168" i="36" s="1"/>
  <c r="AD1169" i="36" s="1"/>
  <c r="AD1170" i="36" s="1"/>
  <c r="AD1171" i="36" s="1"/>
  <c r="AD1172" i="36" s="1"/>
  <c r="AD1173" i="36" s="1"/>
  <c r="AD1174" i="36" s="1"/>
  <c r="AD1175" i="36" s="1"/>
  <c r="AD1176" i="36" s="1"/>
  <c r="AD1177" i="36" s="1"/>
  <c r="AD1178" i="36" s="1"/>
  <c r="AD1179" i="36" s="1"/>
  <c r="AD1180" i="36" s="1"/>
  <c r="AD1181" i="36" s="1"/>
  <c r="AD1182" i="36" s="1"/>
  <c r="AD1183" i="36" s="1"/>
  <c r="AD1184" i="36" s="1"/>
  <c r="AD1185" i="36" s="1"/>
  <c r="AD1186" i="36" s="1"/>
  <c r="AD1187" i="36" s="1"/>
  <c r="AD1188" i="36" s="1"/>
  <c r="AD1189" i="36" s="1"/>
  <c r="AD1190" i="36" s="1"/>
  <c r="AD1191" i="36" s="1"/>
  <c r="AD1192" i="36" s="1"/>
  <c r="AD1193" i="36" s="1"/>
  <c r="AD1194" i="36" s="1"/>
  <c r="AD1195" i="36" s="1"/>
  <c r="AD1196" i="36" s="1"/>
  <c r="AD1197" i="36" s="1"/>
  <c r="AD1198" i="36" s="1"/>
  <c r="AD1199" i="36" s="1"/>
  <c r="AD1200" i="36" s="1"/>
  <c r="AD1201" i="36" s="1"/>
  <c r="AD1202" i="36" s="1"/>
  <c r="AD1203" i="36" s="1"/>
  <c r="AD1204" i="36" s="1"/>
  <c r="AD1205" i="36" s="1"/>
  <c r="AD1206" i="36" s="1"/>
  <c r="AD1207" i="36" s="1"/>
  <c r="AD1208" i="36" s="1"/>
  <c r="AD1209" i="36" s="1"/>
  <c r="AD1210" i="36" s="1"/>
  <c r="AD1211" i="36" s="1"/>
  <c r="AD1212" i="36" s="1"/>
  <c r="AD1213" i="36" s="1"/>
  <c r="AD1214" i="36" s="1"/>
  <c r="AD1215" i="36" s="1"/>
  <c r="AD1216" i="36" s="1"/>
  <c r="AD1217" i="36" s="1"/>
  <c r="AD1218" i="36" s="1"/>
  <c r="AD1219" i="36" s="1"/>
  <c r="AD1220" i="36" s="1"/>
  <c r="AD1221" i="36" s="1"/>
  <c r="AD1222" i="36" s="1"/>
  <c r="AD1223" i="36" s="1"/>
  <c r="AD1224" i="36" s="1"/>
  <c r="AD1225" i="36" s="1"/>
  <c r="AD1226" i="36" s="1"/>
  <c r="AD1227" i="36" s="1"/>
  <c r="AD1228" i="36" s="1"/>
  <c r="AD1229" i="36" s="1"/>
  <c r="AD1230" i="36" s="1"/>
  <c r="AD1231" i="36" s="1"/>
  <c r="AD1232" i="36" s="1"/>
  <c r="AD1233" i="36" s="1"/>
  <c r="AD1234" i="36" s="1"/>
  <c r="AD1235" i="36" s="1"/>
  <c r="AD1236" i="36" s="1"/>
  <c r="AD1237" i="36" s="1"/>
  <c r="AD1238" i="36" s="1"/>
  <c r="AD1239" i="36" s="1"/>
  <c r="AD1240" i="36" s="1"/>
  <c r="AD1241" i="36" s="1"/>
  <c r="AD1242" i="36" s="1"/>
  <c r="AD1243" i="36" s="1"/>
  <c r="AD1244" i="36" s="1"/>
  <c r="AD1245" i="36" s="1"/>
  <c r="AD1246" i="36" s="1"/>
  <c r="AD1247" i="36" s="1"/>
  <c r="AD1248" i="36" s="1"/>
  <c r="AD1249" i="36" s="1"/>
  <c r="AD1250" i="36" s="1"/>
  <c r="AD1251" i="36" s="1"/>
  <c r="AD1252" i="36" s="1"/>
  <c r="AD1253" i="36" s="1"/>
  <c r="AD1254" i="36" s="1"/>
  <c r="AD1255" i="36" s="1"/>
  <c r="AD1256" i="36" s="1"/>
  <c r="AD1257" i="36" s="1"/>
  <c r="AD1258" i="36" s="1"/>
  <c r="AD1259" i="36" s="1"/>
  <c r="AD1260" i="36" s="1"/>
  <c r="AD1261" i="36" s="1"/>
  <c r="AD1262" i="36" s="1"/>
  <c r="AD1263" i="36" s="1"/>
  <c r="AD1264" i="36" s="1"/>
  <c r="AD1265" i="36" s="1"/>
  <c r="AD1266" i="36" s="1"/>
  <c r="AD1267" i="36" s="1"/>
  <c r="AD1268" i="36" s="1"/>
  <c r="AD1269" i="36" s="1"/>
  <c r="AD1270" i="36" s="1"/>
  <c r="AD1271" i="36" s="1"/>
  <c r="AD1272" i="36" s="1"/>
  <c r="AD1273" i="36" s="1"/>
  <c r="AD1274" i="36" s="1"/>
  <c r="AD1275" i="36" s="1"/>
  <c r="AD1276" i="36" s="1"/>
  <c r="AD1277" i="36" s="1"/>
  <c r="AD1278" i="36" s="1"/>
  <c r="AD1279" i="36" s="1"/>
  <c r="AD1280" i="36" s="1"/>
  <c r="AD1281" i="36" s="1"/>
  <c r="AD1282" i="36" s="1"/>
  <c r="AD1283" i="36" s="1"/>
  <c r="AD1284" i="36" s="1"/>
  <c r="AD1285" i="36" s="1"/>
  <c r="AD1286" i="36" s="1"/>
  <c r="AD1287" i="36" s="1"/>
  <c r="AD1288" i="36" s="1"/>
  <c r="AD1289" i="36" s="1"/>
  <c r="AD1290" i="36" s="1"/>
  <c r="AD1291" i="36" s="1"/>
  <c r="AD1292" i="36" s="1"/>
  <c r="AD1293" i="36" s="1"/>
  <c r="AD1294" i="36" s="1"/>
  <c r="AD1295" i="36" s="1"/>
  <c r="AD1296" i="36" s="1"/>
  <c r="AD1297" i="36" s="1"/>
  <c r="AD1298" i="36" s="1"/>
  <c r="AD1299" i="36" s="1"/>
  <c r="AD1300" i="36" s="1"/>
  <c r="AD1301" i="36" s="1"/>
  <c r="AD1302" i="36" s="1"/>
  <c r="AD1303" i="36" s="1"/>
  <c r="AD1304" i="36" s="1"/>
  <c r="AD1305" i="36" s="1"/>
  <c r="AD1306" i="36" s="1"/>
  <c r="AD1307" i="36" s="1"/>
  <c r="AD1308" i="36" s="1"/>
  <c r="AD1309" i="36" s="1"/>
  <c r="AD1310" i="36" s="1"/>
  <c r="AD1311" i="36" s="1"/>
  <c r="AD1312" i="36" s="1"/>
  <c r="AD1313" i="36" s="1"/>
  <c r="AD1314" i="36" s="1"/>
  <c r="AD1315" i="36" s="1"/>
  <c r="AD1316" i="36" s="1"/>
  <c r="AD1317" i="36" s="1"/>
  <c r="AD1318" i="36" s="1"/>
  <c r="AD1319" i="36" s="1"/>
  <c r="AD1320" i="36" s="1"/>
  <c r="AD1321" i="36" s="1"/>
  <c r="AD1322" i="36" s="1"/>
  <c r="AD1323" i="36" s="1"/>
  <c r="AD1324" i="36" s="1"/>
  <c r="AD1325" i="36" s="1"/>
  <c r="AD1326" i="36" s="1"/>
  <c r="AD1327" i="36" s="1"/>
  <c r="AD1328" i="36" s="1"/>
  <c r="AD1329" i="36" s="1"/>
  <c r="AD1330" i="36" s="1"/>
  <c r="AD1331" i="36" s="1"/>
  <c r="AD1332" i="36" s="1"/>
  <c r="AD1333" i="36" s="1"/>
  <c r="AD1334" i="36" s="1"/>
  <c r="AD1335" i="36" s="1"/>
  <c r="AD1336" i="36" s="1"/>
  <c r="AD1337" i="36" s="1"/>
  <c r="AD1338" i="36" s="1"/>
  <c r="AD1339" i="36" s="1"/>
  <c r="AD1340" i="36" s="1"/>
  <c r="AD1341" i="36" s="1"/>
  <c r="AD1342" i="36" s="1"/>
  <c r="AD1343" i="36" s="1"/>
  <c r="AD1344" i="36" s="1"/>
  <c r="AD1345" i="36" s="1"/>
  <c r="AD1346" i="36" s="1"/>
  <c r="AD1347" i="36" s="1"/>
  <c r="AD1348" i="36" s="1"/>
  <c r="AD1349" i="36" s="1"/>
  <c r="AD1350" i="36" s="1"/>
  <c r="AD1351" i="36" s="1"/>
  <c r="AD1352" i="36" s="1"/>
  <c r="AD1353" i="36" s="1"/>
  <c r="AD1354" i="36" s="1"/>
  <c r="AD1355" i="36" s="1"/>
  <c r="AD1356" i="36" s="1"/>
  <c r="AD1357" i="36" s="1"/>
  <c r="AD1358" i="36" s="1"/>
  <c r="AD1359" i="36" s="1"/>
  <c r="AD1360" i="36" s="1"/>
  <c r="AD1361" i="36" s="1"/>
  <c r="AD1362" i="36" s="1"/>
  <c r="AD1363" i="36" s="1"/>
  <c r="AD1364" i="36" s="1"/>
  <c r="AD1365" i="36" s="1"/>
  <c r="AD1366" i="36" s="1"/>
  <c r="AD1367" i="36" s="1"/>
  <c r="AD1368" i="36" s="1"/>
  <c r="AD1369" i="36" s="1"/>
  <c r="AD1370" i="36" s="1"/>
  <c r="AD1371" i="36" s="1"/>
  <c r="AD1372" i="36" s="1"/>
  <c r="AD1373" i="36" s="1"/>
  <c r="AD1374" i="36" s="1"/>
  <c r="AD1375" i="36" s="1"/>
  <c r="AD1376" i="36" s="1"/>
  <c r="AD1377" i="36" s="1"/>
  <c r="AD1378" i="36" s="1"/>
  <c r="AD1379" i="36" s="1"/>
  <c r="AD1380" i="36" s="1"/>
  <c r="AD1381" i="36" s="1"/>
  <c r="AD1382" i="36" s="1"/>
  <c r="AD1383" i="36" s="1"/>
  <c r="AD1384" i="36" s="1"/>
  <c r="AD1385" i="36" s="1"/>
  <c r="AD1386" i="36" s="1"/>
  <c r="AD1387" i="36" s="1"/>
  <c r="AD1388" i="36" s="1"/>
  <c r="AD1389" i="36" s="1"/>
  <c r="AD1390" i="36" s="1"/>
  <c r="AD1391" i="36" s="1"/>
  <c r="AD1392" i="36" s="1"/>
  <c r="AD1393" i="36" s="1"/>
  <c r="AD1394" i="36" s="1"/>
  <c r="AD1395" i="36" s="1"/>
  <c r="AD1396" i="36" s="1"/>
  <c r="AD1397" i="36" s="1"/>
  <c r="AD1398" i="36" s="1"/>
  <c r="AD1399" i="36" s="1"/>
  <c r="AD1400" i="36" s="1"/>
  <c r="AD1401" i="36" s="1"/>
  <c r="AD1402" i="36" s="1"/>
  <c r="AD1403" i="36" s="1"/>
  <c r="AD1404" i="36" s="1"/>
  <c r="AD1405" i="36" s="1"/>
  <c r="AD1406" i="36" s="1"/>
  <c r="AD1407" i="36" s="1"/>
  <c r="AD1408" i="36" s="1"/>
  <c r="AD1409" i="36" s="1"/>
  <c r="AD1410" i="36" s="1"/>
  <c r="AD1411" i="36" s="1"/>
  <c r="AD1412" i="36" s="1"/>
  <c r="AD1413" i="36" s="1"/>
  <c r="AD1414" i="36" s="1"/>
  <c r="AD1415" i="36" s="1"/>
  <c r="AD1416" i="36" s="1"/>
  <c r="AD1417" i="36" s="1"/>
  <c r="AD1418" i="36" s="1"/>
  <c r="AD1419" i="36" s="1"/>
  <c r="AD1420" i="36" s="1"/>
  <c r="AD1421" i="36" s="1"/>
  <c r="AD1422" i="36" s="1"/>
  <c r="AD1423" i="36" s="1"/>
  <c r="AD1424" i="36" s="1"/>
  <c r="AD1425" i="36" s="1"/>
  <c r="AD1426" i="36" s="1"/>
  <c r="AD1427" i="36" s="1"/>
  <c r="AD1428" i="36" s="1"/>
  <c r="AD1429" i="36" s="1"/>
  <c r="AD1430" i="36" s="1"/>
  <c r="AD1431" i="36" s="1"/>
  <c r="AD1432" i="36" s="1"/>
  <c r="AD1433" i="36" s="1"/>
  <c r="AD1434" i="36" s="1"/>
  <c r="AD1435" i="36" s="1"/>
  <c r="AD1436" i="36" s="1"/>
  <c r="AD1437" i="36" s="1"/>
  <c r="AD1438" i="36" s="1"/>
  <c r="AD1439" i="36" s="1"/>
  <c r="AD1440" i="36" s="1"/>
  <c r="AD1441" i="36" s="1"/>
  <c r="AD1442" i="36" s="1"/>
  <c r="AD1443" i="36" s="1"/>
  <c r="AD1444" i="36" s="1"/>
  <c r="AD1445" i="36" s="1"/>
  <c r="AD1446" i="36" s="1"/>
  <c r="AD1447" i="36" s="1"/>
  <c r="AD1448" i="36" s="1"/>
  <c r="AD1449" i="36" s="1"/>
  <c r="AD1450" i="36" s="1"/>
  <c r="AD1451" i="36" s="1"/>
  <c r="AD1452" i="36" s="1"/>
  <c r="AD1453" i="36" s="1"/>
  <c r="AD1454" i="36" s="1"/>
  <c r="AD1455" i="36" s="1"/>
  <c r="AD1456" i="36" s="1"/>
  <c r="AD1457" i="36" s="1"/>
  <c r="AD1458" i="36" s="1"/>
  <c r="AD1459" i="36" s="1"/>
  <c r="AD1460" i="36" s="1"/>
  <c r="AD1461" i="36" s="1"/>
  <c r="AD1462" i="36" s="1"/>
  <c r="AD1463" i="36" s="1"/>
  <c r="AD1464" i="36" s="1"/>
  <c r="AD1465" i="36" s="1"/>
  <c r="AD1466" i="36" s="1"/>
  <c r="AD1467" i="36" s="1"/>
  <c r="AD1468" i="36" s="1"/>
  <c r="AD1469" i="36" s="1"/>
  <c r="AD1470" i="36" s="1"/>
  <c r="AD1471" i="36" s="1"/>
  <c r="AD1472" i="36" s="1"/>
  <c r="AD1473" i="36" s="1"/>
  <c r="AD1474" i="36" s="1"/>
  <c r="AD1475" i="36" s="1"/>
  <c r="AD1476" i="36" s="1"/>
  <c r="AD1477" i="36" s="1"/>
  <c r="AD1478" i="36" s="1"/>
  <c r="AD1479" i="36" s="1"/>
  <c r="AD1480" i="36" s="1"/>
  <c r="AD1481" i="36" s="1"/>
  <c r="AD1482" i="36" s="1"/>
  <c r="AD1483" i="36" s="1"/>
  <c r="AD1484" i="36" s="1"/>
  <c r="AD1485" i="36" s="1"/>
  <c r="AD1486" i="36" s="1"/>
  <c r="AD1487" i="36" s="1"/>
  <c r="AD1488" i="36" s="1"/>
  <c r="AD1489" i="36" s="1"/>
  <c r="AD1490" i="36" s="1"/>
  <c r="AD1491" i="36" s="1"/>
  <c r="AD1492" i="36" s="1"/>
  <c r="AD1493" i="36" s="1"/>
  <c r="AD1494" i="36" s="1"/>
  <c r="AD1495" i="36" s="1"/>
  <c r="AD1496" i="36" s="1"/>
  <c r="AD1497" i="36" s="1"/>
  <c r="AD1498" i="36" s="1"/>
  <c r="AD1499" i="36" s="1"/>
  <c r="AD1500" i="36" s="1"/>
  <c r="AD1501" i="36" s="1"/>
  <c r="AD1502" i="36" s="1"/>
  <c r="AD1503" i="36" s="1"/>
  <c r="AD1504" i="36" s="1"/>
  <c r="AD1505" i="36" s="1"/>
  <c r="AD1506" i="36" s="1"/>
  <c r="AD1507" i="36" s="1"/>
  <c r="AD1508" i="36" s="1"/>
  <c r="AD1509" i="36" s="1"/>
  <c r="AD1510" i="36" s="1"/>
  <c r="AD1511" i="36" s="1"/>
  <c r="AD1512" i="36" s="1"/>
  <c r="AD1513" i="36" s="1"/>
  <c r="AD1514" i="36" s="1"/>
  <c r="AD1515" i="36" s="1"/>
  <c r="AD1516" i="36" s="1"/>
  <c r="AD1517" i="36" s="1"/>
  <c r="AD1518" i="36" s="1"/>
  <c r="AD1519" i="36" s="1"/>
  <c r="AD1520" i="36" s="1"/>
  <c r="AD1521" i="36" s="1"/>
  <c r="AD1522" i="36" s="1"/>
  <c r="AD1523" i="36" s="1"/>
  <c r="AD1524" i="36" s="1"/>
  <c r="AD1525" i="36" s="1"/>
  <c r="AD1526" i="36" s="1"/>
  <c r="AD1527" i="36" s="1"/>
  <c r="AD1528" i="36" s="1"/>
  <c r="AD1529" i="36" s="1"/>
  <c r="AD1530" i="36" s="1"/>
  <c r="AD1531" i="36" s="1"/>
  <c r="AD1532" i="36" s="1"/>
  <c r="AD1533" i="36" s="1"/>
  <c r="AD1534" i="36" s="1"/>
  <c r="AD1535" i="36" s="1"/>
  <c r="AD1536" i="36" s="1"/>
  <c r="AD1537" i="36" s="1"/>
  <c r="AD1538" i="36" s="1"/>
  <c r="AD1539" i="36" s="1"/>
  <c r="AD1540" i="36" s="1"/>
  <c r="AD1541" i="36" s="1"/>
  <c r="AD1542" i="36" s="1"/>
  <c r="AD1543" i="36" s="1"/>
  <c r="AD1544" i="36" s="1"/>
  <c r="AD1545" i="36" s="1"/>
  <c r="AD1546" i="36" s="1"/>
  <c r="AD1547" i="36" s="1"/>
  <c r="AD1548" i="36" s="1"/>
  <c r="AD1549" i="36" s="1"/>
  <c r="AD1550" i="36" s="1"/>
  <c r="AD1551" i="36" s="1"/>
  <c r="AD1552" i="36" s="1"/>
  <c r="AD1553" i="36" s="1"/>
  <c r="AD1554" i="36" s="1"/>
  <c r="AD1555" i="36" s="1"/>
  <c r="AD1556" i="36" s="1"/>
  <c r="AD1557" i="36" s="1"/>
  <c r="AD1558" i="36" s="1"/>
  <c r="AD1559" i="36" s="1"/>
  <c r="AD1560" i="36" s="1"/>
  <c r="AD1561" i="36" s="1"/>
  <c r="AD1562" i="36" s="1"/>
  <c r="AD1563" i="36" s="1"/>
  <c r="AD1564" i="36" s="1"/>
  <c r="AD1565" i="36" s="1"/>
  <c r="AD1566" i="36" s="1"/>
  <c r="AD1567" i="36" s="1"/>
  <c r="AD1568" i="36" s="1"/>
  <c r="AD1569" i="36" s="1"/>
  <c r="AD1570" i="36" s="1"/>
  <c r="AD1571" i="36" s="1"/>
  <c r="AD1572" i="36" s="1"/>
  <c r="AD1573" i="36" s="1"/>
  <c r="AD1574" i="36" s="1"/>
  <c r="AD1575" i="36" s="1"/>
  <c r="AD1576" i="36" s="1"/>
  <c r="AD1577" i="36" s="1"/>
  <c r="AD1578" i="36" s="1"/>
  <c r="AD1579" i="36" s="1"/>
  <c r="AD1580" i="36" s="1"/>
  <c r="AD1581" i="36" s="1"/>
  <c r="AD1582" i="36" s="1"/>
  <c r="AD1583" i="36" s="1"/>
  <c r="AD1584" i="36" s="1"/>
  <c r="AD1585" i="36" s="1"/>
  <c r="AD1586" i="36" s="1"/>
  <c r="AD1587" i="36" s="1"/>
  <c r="AD1588" i="36" s="1"/>
  <c r="AD1589" i="36" s="1"/>
  <c r="AD1590" i="36" s="1"/>
  <c r="AD1591" i="36" s="1"/>
  <c r="AD1592" i="36" s="1"/>
  <c r="AD1593" i="36" s="1"/>
  <c r="AD1594" i="36" s="1"/>
  <c r="AD1595" i="36" s="1"/>
  <c r="AD1596" i="36" s="1"/>
  <c r="AD1597" i="36" s="1"/>
  <c r="AD1598" i="36" s="1"/>
  <c r="AD1599" i="36" s="1"/>
  <c r="AD1600" i="36" s="1"/>
  <c r="AD1601" i="36" s="1"/>
  <c r="AD1602" i="36" s="1"/>
  <c r="AD1603" i="36" s="1"/>
  <c r="AD1604" i="36" s="1"/>
  <c r="AD1605" i="36" s="1"/>
  <c r="AD1606" i="36" s="1"/>
  <c r="AD1607" i="36" s="1"/>
  <c r="AD1608" i="36" s="1"/>
  <c r="AD1609" i="36" s="1"/>
  <c r="AD1610" i="36" s="1"/>
  <c r="AD1611" i="36" s="1"/>
  <c r="AD1612" i="36" s="1"/>
  <c r="AD1613" i="36" s="1"/>
  <c r="AD1614" i="36" s="1"/>
  <c r="AD1615" i="36" s="1"/>
  <c r="AD1616" i="36" s="1"/>
  <c r="AD1617" i="36" s="1"/>
  <c r="AD1618" i="36" s="1"/>
  <c r="AD1619" i="36" s="1"/>
  <c r="AD1620" i="36" s="1"/>
  <c r="AD1621" i="36" s="1"/>
  <c r="AD1622" i="36" s="1"/>
  <c r="AD1623" i="36" s="1"/>
  <c r="AD1624" i="36" s="1"/>
  <c r="AD1625" i="36" s="1"/>
  <c r="AD1626" i="36" s="1"/>
  <c r="AD1627" i="36" s="1"/>
  <c r="AD1628" i="36" s="1"/>
  <c r="AD1629" i="36" s="1"/>
  <c r="AD1630" i="36" s="1"/>
  <c r="AD1631" i="36" s="1"/>
  <c r="AD1632" i="36" s="1"/>
  <c r="AD1633" i="36" s="1"/>
  <c r="AD1634" i="36" s="1"/>
  <c r="AD1635" i="36" s="1"/>
  <c r="AD1636" i="36" s="1"/>
  <c r="AD1637" i="36" s="1"/>
  <c r="AD1638" i="36" s="1"/>
  <c r="AD1639" i="36" s="1"/>
  <c r="AD1640" i="36" s="1"/>
  <c r="AD1641" i="36" s="1"/>
  <c r="AD1642" i="36" s="1"/>
  <c r="AD1643" i="36" s="1"/>
  <c r="AD1644" i="36" s="1"/>
  <c r="AD1645" i="36" s="1"/>
  <c r="AD1646" i="36" s="1"/>
  <c r="AD1647" i="36" s="1"/>
  <c r="AD1648" i="36" s="1"/>
  <c r="AD1649" i="36" s="1"/>
  <c r="AD1650" i="36" s="1"/>
  <c r="AD1651" i="36" s="1"/>
  <c r="AD1652" i="36" s="1"/>
  <c r="AD1653" i="36" s="1"/>
  <c r="AD1654" i="36" s="1"/>
  <c r="AD1655" i="36" s="1"/>
  <c r="AD1656" i="36" s="1"/>
  <c r="AD1657" i="36" s="1"/>
  <c r="AD1658" i="36" s="1"/>
  <c r="AD1659" i="36" s="1"/>
  <c r="AD1660" i="36" s="1"/>
  <c r="AD1661" i="36" s="1"/>
  <c r="AD1662" i="36" s="1"/>
  <c r="AD1663" i="36" s="1"/>
  <c r="AD1664" i="36" s="1"/>
  <c r="AD1665" i="36" s="1"/>
  <c r="AD1666" i="36" s="1"/>
  <c r="AD1667" i="36" s="1"/>
  <c r="AD1668" i="36" s="1"/>
  <c r="AD1669" i="36" s="1"/>
  <c r="AD1670" i="36" s="1"/>
  <c r="AD1671" i="36" s="1"/>
  <c r="AD1672" i="36" s="1"/>
  <c r="AD1673" i="36" s="1"/>
  <c r="AD1674" i="36" s="1"/>
  <c r="AD1675" i="36" s="1"/>
  <c r="AD1676" i="36" s="1"/>
  <c r="AD1677" i="36" s="1"/>
  <c r="AD1678" i="36" s="1"/>
  <c r="AD1679" i="36" s="1"/>
  <c r="AD1680" i="36" s="1"/>
  <c r="AD1681" i="36" s="1"/>
  <c r="AD1682" i="36" s="1"/>
  <c r="AD1683" i="36" s="1"/>
  <c r="AD1684" i="36" s="1"/>
  <c r="AD1685" i="36" s="1"/>
  <c r="AD1686" i="36" s="1"/>
  <c r="AD1687" i="36" s="1"/>
  <c r="AD1688" i="36" s="1"/>
  <c r="AD1689" i="36" s="1"/>
  <c r="AD1690" i="36" s="1"/>
  <c r="AD1691" i="36" s="1"/>
  <c r="AD1692" i="36" s="1"/>
  <c r="AD1693" i="36" s="1"/>
  <c r="AD1694" i="36" s="1"/>
  <c r="AC13" i="36"/>
  <c r="AC14" i="36" s="1"/>
  <c r="AC15" i="36" s="1"/>
  <c r="AC16" i="36" s="1"/>
  <c r="AC17" i="36" s="1"/>
  <c r="AC18" i="36" s="1"/>
  <c r="AC19" i="36" s="1"/>
  <c r="AC20" i="36" s="1"/>
  <c r="AC21" i="36" s="1"/>
  <c r="AC22" i="36" s="1"/>
  <c r="AC23" i="36" s="1"/>
  <c r="AC24" i="36" s="1"/>
  <c r="AC25" i="36" s="1"/>
  <c r="AC26" i="36" s="1"/>
  <c r="AC27" i="36" s="1"/>
  <c r="AC28" i="36" s="1"/>
  <c r="AC29" i="36" s="1"/>
  <c r="AC30" i="36" s="1"/>
  <c r="AC31" i="36" s="1"/>
  <c r="AC32" i="36" s="1"/>
  <c r="AC33" i="36" s="1"/>
  <c r="AC34" i="36" s="1"/>
  <c r="AC35" i="36" s="1"/>
  <c r="AC36" i="36" s="1"/>
  <c r="AC37" i="36" s="1"/>
  <c r="AC38" i="36" s="1"/>
  <c r="AC39" i="36" s="1"/>
  <c r="AC40" i="36" s="1"/>
  <c r="AC41" i="36" s="1"/>
  <c r="AC42" i="36" s="1"/>
  <c r="AC43" i="36" s="1"/>
  <c r="AC44" i="36" s="1"/>
  <c r="AC45" i="36" s="1"/>
  <c r="AC46" i="36" s="1"/>
  <c r="AC47" i="36" s="1"/>
  <c r="AC48" i="36" s="1"/>
  <c r="AC49" i="36" s="1"/>
  <c r="AC50" i="36" s="1"/>
  <c r="AC51" i="36" s="1"/>
  <c r="AC52" i="36" s="1"/>
  <c r="AC53" i="36" s="1"/>
  <c r="AC54" i="36" s="1"/>
  <c r="AC55" i="36" s="1"/>
  <c r="AC56" i="36" s="1"/>
  <c r="AC57" i="36" s="1"/>
  <c r="AC58" i="36" s="1"/>
  <c r="AC59" i="36" s="1"/>
  <c r="AC60" i="36" s="1"/>
  <c r="AC61" i="36" s="1"/>
  <c r="AC62" i="36" s="1"/>
  <c r="AC63" i="36" s="1"/>
  <c r="AC64" i="36" s="1"/>
  <c r="AC65" i="36" s="1"/>
  <c r="AC66" i="36" s="1"/>
  <c r="AC67" i="36" s="1"/>
  <c r="AC68" i="36" s="1"/>
  <c r="AC69" i="36" s="1"/>
  <c r="AC70" i="36" s="1"/>
  <c r="AC71" i="36" s="1"/>
  <c r="AC72" i="36" s="1"/>
  <c r="AC73" i="36" s="1"/>
  <c r="AC74" i="36" s="1"/>
  <c r="AC75" i="36" s="1"/>
  <c r="AC76" i="36" s="1"/>
  <c r="AC77" i="36" s="1"/>
  <c r="AC78" i="36" s="1"/>
  <c r="AC79" i="36" s="1"/>
  <c r="AC80" i="36" s="1"/>
  <c r="AC81" i="36" s="1"/>
  <c r="AC82" i="36" s="1"/>
  <c r="AC83" i="36" s="1"/>
  <c r="AC84" i="36" s="1"/>
  <c r="AC85" i="36" s="1"/>
  <c r="AC86" i="36" s="1"/>
  <c r="AC87" i="36" s="1"/>
  <c r="AC88" i="36" s="1"/>
  <c r="AC89" i="36" s="1"/>
  <c r="AC90" i="36" s="1"/>
  <c r="AC91" i="36" s="1"/>
  <c r="AC92" i="36" s="1"/>
  <c r="AC93" i="36" s="1"/>
  <c r="AC94" i="36" s="1"/>
  <c r="AC95" i="36" s="1"/>
  <c r="AC96" i="36" s="1"/>
  <c r="AC97" i="36" s="1"/>
  <c r="AC98" i="36" s="1"/>
  <c r="AC99" i="36" s="1"/>
  <c r="AC100" i="36" s="1"/>
  <c r="AC101" i="36" s="1"/>
  <c r="AC102" i="36" s="1"/>
  <c r="AC103" i="36" s="1"/>
  <c r="AC104" i="36" s="1"/>
  <c r="AC105" i="36" s="1"/>
  <c r="AC106" i="36" s="1"/>
  <c r="AC107" i="36" s="1"/>
  <c r="AC108" i="36" s="1"/>
  <c r="AC109" i="36" s="1"/>
  <c r="AC110" i="36" s="1"/>
  <c r="AC111" i="36" s="1"/>
  <c r="AC112" i="36" s="1"/>
  <c r="AC113" i="36" s="1"/>
  <c r="AC114" i="36" s="1"/>
  <c r="AC115" i="36" s="1"/>
  <c r="AC116" i="36" s="1"/>
  <c r="AC117" i="36" s="1"/>
  <c r="AC118" i="36" s="1"/>
  <c r="AC119" i="36" s="1"/>
  <c r="AC120" i="36" s="1"/>
  <c r="AC121" i="36" s="1"/>
  <c r="AC122" i="36" s="1"/>
  <c r="AC123" i="36" s="1"/>
  <c r="AC124" i="36" s="1"/>
  <c r="AC125" i="36" s="1"/>
  <c r="AC126" i="36" s="1"/>
  <c r="AC127" i="36" s="1"/>
  <c r="AC128" i="36" s="1"/>
  <c r="AC129" i="36" s="1"/>
  <c r="AC130" i="36" s="1"/>
  <c r="AC131" i="36" s="1"/>
  <c r="AC132" i="36" s="1"/>
  <c r="AC133" i="36" s="1"/>
  <c r="AC134" i="36" s="1"/>
  <c r="AC135" i="36" s="1"/>
  <c r="AC136" i="36" s="1"/>
  <c r="AC137" i="36" s="1"/>
  <c r="AC138" i="36" s="1"/>
  <c r="AC139" i="36" s="1"/>
  <c r="AC140" i="36" s="1"/>
  <c r="AC141" i="36" s="1"/>
  <c r="AC142" i="36" s="1"/>
  <c r="AC143" i="36" s="1"/>
  <c r="AC144" i="36" s="1"/>
  <c r="AC145" i="36" s="1"/>
  <c r="AC146" i="36" s="1"/>
  <c r="AC147" i="36" s="1"/>
  <c r="AC148" i="36" s="1"/>
  <c r="AC149" i="36" s="1"/>
  <c r="AC150" i="36" s="1"/>
  <c r="AC151" i="36" s="1"/>
  <c r="AC152" i="36" s="1"/>
  <c r="AC153" i="36" s="1"/>
  <c r="AC154" i="36" s="1"/>
  <c r="AC155" i="36" s="1"/>
  <c r="AC156" i="36" s="1"/>
  <c r="AC157" i="36" s="1"/>
  <c r="AC158" i="36" s="1"/>
  <c r="AC159" i="36" s="1"/>
  <c r="AC160" i="36" s="1"/>
  <c r="AC161" i="36" s="1"/>
  <c r="AC162" i="36" s="1"/>
  <c r="AC163" i="36" s="1"/>
  <c r="AC164" i="36" s="1"/>
  <c r="AC165" i="36" s="1"/>
  <c r="AC166" i="36" s="1"/>
  <c r="AC167" i="36" s="1"/>
  <c r="AC168" i="36" s="1"/>
  <c r="AC169" i="36" s="1"/>
  <c r="AC170" i="36" s="1"/>
  <c r="AC171" i="36" s="1"/>
  <c r="AC172" i="36" s="1"/>
  <c r="AC173" i="36" s="1"/>
  <c r="AC174" i="36" s="1"/>
  <c r="AC175" i="36" s="1"/>
  <c r="AC176" i="36" s="1"/>
  <c r="AC177" i="36" s="1"/>
  <c r="AC178" i="36" s="1"/>
  <c r="AC179" i="36" s="1"/>
  <c r="AC180" i="36" s="1"/>
  <c r="AC181" i="36" s="1"/>
  <c r="AC182" i="36" s="1"/>
  <c r="AC183" i="36" s="1"/>
  <c r="AC184" i="36" s="1"/>
  <c r="AC185" i="36" s="1"/>
  <c r="AC186" i="36" s="1"/>
  <c r="AC187" i="36" s="1"/>
  <c r="AC188" i="36" s="1"/>
  <c r="AC189" i="36" s="1"/>
  <c r="AC190" i="36" s="1"/>
  <c r="AC191" i="36" s="1"/>
  <c r="AC192" i="36" s="1"/>
  <c r="AC193" i="36" s="1"/>
  <c r="AC194" i="36" s="1"/>
  <c r="AC195" i="36" s="1"/>
  <c r="AC196" i="36" s="1"/>
  <c r="AC197" i="36" s="1"/>
  <c r="AC198" i="36" s="1"/>
  <c r="AC199" i="36" s="1"/>
  <c r="AC200" i="36" s="1"/>
  <c r="AC201" i="36" s="1"/>
  <c r="AC202" i="36" s="1"/>
  <c r="AC203" i="36" s="1"/>
  <c r="AC204" i="36" s="1"/>
  <c r="AC205" i="36" s="1"/>
  <c r="AC206" i="36" s="1"/>
  <c r="AC207" i="36" s="1"/>
  <c r="AC208" i="36" s="1"/>
  <c r="AC209" i="36" s="1"/>
  <c r="AC210" i="36" s="1"/>
  <c r="AC211" i="36" s="1"/>
  <c r="AC212" i="36" s="1"/>
  <c r="AC213" i="36" s="1"/>
  <c r="AC214" i="36" s="1"/>
  <c r="AC215" i="36" s="1"/>
  <c r="AC216" i="36" s="1"/>
  <c r="AC217" i="36" s="1"/>
  <c r="AC218" i="36" s="1"/>
  <c r="AC219" i="36" s="1"/>
  <c r="AC220" i="36" s="1"/>
  <c r="AC221" i="36" s="1"/>
  <c r="AC222" i="36" s="1"/>
  <c r="AC223" i="36" s="1"/>
  <c r="AC224" i="36" s="1"/>
  <c r="AC225" i="36" s="1"/>
  <c r="AC226" i="36" s="1"/>
  <c r="AC227" i="36" s="1"/>
  <c r="AC228" i="36" s="1"/>
  <c r="AC229" i="36" s="1"/>
  <c r="AC230" i="36" s="1"/>
  <c r="AC231" i="36" s="1"/>
  <c r="AC232" i="36" s="1"/>
  <c r="AC233" i="36" s="1"/>
  <c r="AC234" i="36" s="1"/>
  <c r="AC235" i="36" s="1"/>
  <c r="AC236" i="36" s="1"/>
  <c r="AC237" i="36" s="1"/>
  <c r="AC238" i="36" s="1"/>
  <c r="AC239" i="36" s="1"/>
  <c r="AC240" i="36" s="1"/>
  <c r="AC241" i="36" s="1"/>
  <c r="AC242" i="36" s="1"/>
  <c r="AC243" i="36" s="1"/>
  <c r="AC244" i="36" s="1"/>
  <c r="AC245" i="36" s="1"/>
  <c r="AC246" i="36" s="1"/>
  <c r="AC247" i="36" s="1"/>
  <c r="AC248" i="36" s="1"/>
  <c r="AC249" i="36" s="1"/>
  <c r="AC250" i="36" s="1"/>
  <c r="AC251" i="36" s="1"/>
  <c r="AC252" i="36" s="1"/>
  <c r="AC253" i="36" s="1"/>
  <c r="AC254" i="36" s="1"/>
  <c r="AC255" i="36" s="1"/>
  <c r="AC256" i="36" s="1"/>
  <c r="AC257" i="36" s="1"/>
  <c r="AC258" i="36" s="1"/>
  <c r="AC259" i="36" s="1"/>
  <c r="AC260" i="36" s="1"/>
  <c r="AC261" i="36" s="1"/>
  <c r="AC262" i="36" s="1"/>
  <c r="AC263" i="36" s="1"/>
  <c r="AC264" i="36" s="1"/>
  <c r="AC265" i="36" s="1"/>
  <c r="AC266" i="36" s="1"/>
  <c r="AC267" i="36" s="1"/>
  <c r="AC268" i="36" s="1"/>
  <c r="AC269" i="36" s="1"/>
  <c r="AC270" i="36" s="1"/>
  <c r="AC271" i="36" s="1"/>
  <c r="AC272" i="36" s="1"/>
  <c r="AC273" i="36" s="1"/>
  <c r="AC274" i="36" s="1"/>
  <c r="AC275" i="36" s="1"/>
  <c r="AC276" i="36" s="1"/>
  <c r="AC277" i="36" s="1"/>
  <c r="AC278" i="36" s="1"/>
  <c r="AC279" i="36" s="1"/>
  <c r="AC280" i="36" s="1"/>
  <c r="AC281" i="36" s="1"/>
  <c r="AC282" i="36" s="1"/>
  <c r="AC283" i="36" s="1"/>
  <c r="AC284" i="36" s="1"/>
  <c r="AC285" i="36" s="1"/>
  <c r="AC286" i="36" s="1"/>
  <c r="AC287" i="36" s="1"/>
  <c r="AC288" i="36" s="1"/>
  <c r="AC289" i="36" s="1"/>
  <c r="AC290" i="36" s="1"/>
  <c r="AC291" i="36" s="1"/>
  <c r="AC292" i="36" s="1"/>
  <c r="AC293" i="36" s="1"/>
  <c r="AC294" i="36" s="1"/>
  <c r="AC295" i="36" s="1"/>
  <c r="AC296" i="36" s="1"/>
  <c r="AC297" i="36" s="1"/>
  <c r="AC298" i="36" s="1"/>
  <c r="AC299" i="36" s="1"/>
  <c r="AC300" i="36" s="1"/>
  <c r="AC301" i="36" s="1"/>
  <c r="AC302" i="36" s="1"/>
  <c r="AC303" i="36" s="1"/>
  <c r="AC304" i="36" s="1"/>
  <c r="AC305" i="36" s="1"/>
  <c r="AC306" i="36" s="1"/>
  <c r="AC307" i="36" s="1"/>
  <c r="AC308" i="36" s="1"/>
  <c r="AC309" i="36" s="1"/>
  <c r="AC310" i="36" s="1"/>
  <c r="AC311" i="36" s="1"/>
  <c r="AC312" i="36" s="1"/>
  <c r="AC313" i="36" s="1"/>
  <c r="AC314" i="36" s="1"/>
  <c r="AC315" i="36" s="1"/>
  <c r="AC316" i="36" s="1"/>
  <c r="AC317" i="36" s="1"/>
  <c r="AC318" i="36" s="1"/>
  <c r="AC319" i="36" s="1"/>
  <c r="AC320" i="36" s="1"/>
  <c r="AC321" i="36" s="1"/>
  <c r="AC322" i="36" s="1"/>
  <c r="AC323" i="36" s="1"/>
  <c r="AC324" i="36" s="1"/>
  <c r="AC325" i="36" s="1"/>
  <c r="AC326" i="36" s="1"/>
  <c r="AC327" i="36" s="1"/>
  <c r="AC328" i="36" s="1"/>
  <c r="AC329" i="36" s="1"/>
  <c r="AC330" i="36" s="1"/>
  <c r="AC331" i="36" s="1"/>
  <c r="AC332" i="36" s="1"/>
  <c r="AC333" i="36" s="1"/>
  <c r="AC334" i="36" s="1"/>
  <c r="AC335" i="36" s="1"/>
  <c r="AC336" i="36" s="1"/>
  <c r="AC337" i="36" s="1"/>
  <c r="AC338" i="36" s="1"/>
  <c r="AC339" i="36" s="1"/>
  <c r="AC340" i="36" s="1"/>
  <c r="AC341" i="36" s="1"/>
  <c r="AC342" i="36" s="1"/>
  <c r="AC343" i="36" s="1"/>
  <c r="AC344" i="36" s="1"/>
  <c r="AC345" i="36" s="1"/>
  <c r="AC346" i="36" s="1"/>
  <c r="AC347" i="36" s="1"/>
  <c r="AC348" i="36" s="1"/>
  <c r="AC349" i="36" s="1"/>
  <c r="AC350" i="36" s="1"/>
  <c r="AC351" i="36" s="1"/>
  <c r="AC352" i="36" s="1"/>
  <c r="AC353" i="36" s="1"/>
  <c r="AC354" i="36" s="1"/>
  <c r="AC355" i="36" s="1"/>
  <c r="AC356" i="36" s="1"/>
  <c r="AC357" i="36" s="1"/>
  <c r="AC358" i="36" s="1"/>
  <c r="AC359" i="36" s="1"/>
  <c r="AC360" i="36" s="1"/>
  <c r="AC361" i="36" s="1"/>
  <c r="AC362" i="36" s="1"/>
  <c r="AC363" i="36" s="1"/>
  <c r="AC364" i="36" s="1"/>
  <c r="AC365" i="36" s="1"/>
  <c r="AC366" i="36" s="1"/>
  <c r="AC367" i="36" s="1"/>
  <c r="AC368" i="36" s="1"/>
  <c r="AC369" i="36" s="1"/>
  <c r="AC370" i="36" s="1"/>
  <c r="AC371" i="36" s="1"/>
  <c r="AC372" i="36" s="1"/>
  <c r="AC373" i="36" s="1"/>
  <c r="AC374" i="36" s="1"/>
  <c r="AC375" i="36" s="1"/>
  <c r="AC376" i="36" s="1"/>
  <c r="AC377" i="36" s="1"/>
  <c r="AC378" i="36" s="1"/>
  <c r="AC379" i="36" s="1"/>
  <c r="AC380" i="36" s="1"/>
  <c r="AC381" i="36" s="1"/>
  <c r="AC382" i="36" s="1"/>
  <c r="AC383" i="36" s="1"/>
  <c r="AC384" i="36" s="1"/>
  <c r="AC385" i="36" s="1"/>
  <c r="AC386" i="36" s="1"/>
  <c r="AC387" i="36" s="1"/>
  <c r="AC388" i="36" s="1"/>
  <c r="AC389" i="36" s="1"/>
  <c r="AC390" i="36" s="1"/>
  <c r="AC391" i="36" s="1"/>
  <c r="AC392" i="36" s="1"/>
  <c r="AC393" i="36" s="1"/>
  <c r="AC394" i="36" s="1"/>
  <c r="AC395" i="36" s="1"/>
  <c r="AC396" i="36" s="1"/>
  <c r="AC397" i="36" s="1"/>
  <c r="AC398" i="36" s="1"/>
  <c r="AC399" i="36" s="1"/>
  <c r="AC400" i="36" s="1"/>
  <c r="AC401" i="36" s="1"/>
  <c r="AC402" i="36" s="1"/>
  <c r="AC403" i="36" s="1"/>
  <c r="AC404" i="36" s="1"/>
  <c r="AC405" i="36" s="1"/>
  <c r="AC406" i="36" s="1"/>
  <c r="AC407" i="36" s="1"/>
  <c r="AC408" i="36" s="1"/>
  <c r="AC409" i="36" s="1"/>
  <c r="AC410" i="36" s="1"/>
  <c r="AC411" i="36" s="1"/>
  <c r="AC412" i="36" s="1"/>
  <c r="AC413" i="36" s="1"/>
  <c r="AC414" i="36" s="1"/>
  <c r="AC415" i="36" s="1"/>
  <c r="AC416" i="36" s="1"/>
  <c r="AC417" i="36" s="1"/>
  <c r="AC418" i="36" s="1"/>
  <c r="AC419" i="36" s="1"/>
  <c r="AC420" i="36" s="1"/>
  <c r="AC421" i="36" s="1"/>
  <c r="AC422" i="36" s="1"/>
  <c r="AC423" i="36" s="1"/>
  <c r="AC424" i="36" s="1"/>
  <c r="AC425" i="36" s="1"/>
  <c r="AC426" i="36" s="1"/>
  <c r="AC427" i="36" s="1"/>
  <c r="AC428" i="36" s="1"/>
  <c r="AC429" i="36" s="1"/>
  <c r="AC430" i="36" s="1"/>
  <c r="AC431" i="36" s="1"/>
  <c r="AC432" i="36" s="1"/>
  <c r="AC433" i="36" s="1"/>
  <c r="AC434" i="36" s="1"/>
  <c r="AC435" i="36" s="1"/>
  <c r="AC436" i="36" s="1"/>
  <c r="AC437" i="36" s="1"/>
  <c r="AC438" i="36" s="1"/>
  <c r="AC439" i="36" s="1"/>
  <c r="AC440" i="36" s="1"/>
  <c r="AC441" i="36" s="1"/>
  <c r="AC442" i="36" s="1"/>
  <c r="AC443" i="36" s="1"/>
  <c r="AC444" i="36" s="1"/>
  <c r="AC445" i="36" s="1"/>
  <c r="AC446" i="36" s="1"/>
  <c r="AC447" i="36" s="1"/>
  <c r="AC448" i="36" s="1"/>
  <c r="AC449" i="36" s="1"/>
  <c r="AC450" i="36" s="1"/>
  <c r="AC451" i="36" s="1"/>
  <c r="AC452" i="36" s="1"/>
  <c r="AC453" i="36" s="1"/>
  <c r="AC454" i="36" s="1"/>
  <c r="AC455" i="36" s="1"/>
  <c r="AC456" i="36" s="1"/>
  <c r="AC457" i="36" s="1"/>
  <c r="AC458" i="36" s="1"/>
  <c r="AC459" i="36" s="1"/>
  <c r="AC460" i="36" s="1"/>
  <c r="AC461" i="36" s="1"/>
  <c r="AC462" i="36" s="1"/>
  <c r="AC463" i="36" s="1"/>
  <c r="AC464" i="36" s="1"/>
  <c r="AC465" i="36" s="1"/>
  <c r="AC466" i="36" s="1"/>
  <c r="AC467" i="36" s="1"/>
  <c r="AC468" i="36" s="1"/>
  <c r="AC469" i="36" s="1"/>
  <c r="AC470" i="36" s="1"/>
  <c r="AC471" i="36" s="1"/>
  <c r="AC472" i="36" s="1"/>
  <c r="AC473" i="36" s="1"/>
  <c r="AC474" i="36" s="1"/>
  <c r="AC475" i="36" s="1"/>
  <c r="AC476" i="36" s="1"/>
  <c r="AC477" i="36" s="1"/>
  <c r="AC478" i="36" s="1"/>
  <c r="AC479" i="36" s="1"/>
  <c r="AC480" i="36" s="1"/>
  <c r="AC481" i="36" s="1"/>
  <c r="AC482" i="36" s="1"/>
  <c r="AC483" i="36" s="1"/>
  <c r="AC484" i="36" s="1"/>
  <c r="AC485" i="36" s="1"/>
  <c r="AC486" i="36" s="1"/>
  <c r="AC487" i="36" s="1"/>
  <c r="AC488" i="36" s="1"/>
  <c r="AC489" i="36" s="1"/>
  <c r="AC490" i="36" s="1"/>
  <c r="AC491" i="36" s="1"/>
  <c r="AC492" i="36" s="1"/>
  <c r="AC493" i="36" s="1"/>
  <c r="AC494" i="36" s="1"/>
  <c r="AC495" i="36" s="1"/>
  <c r="AC496" i="36" s="1"/>
  <c r="AC497" i="36" s="1"/>
  <c r="AC498" i="36" s="1"/>
  <c r="AC499" i="36" s="1"/>
  <c r="AC500" i="36" s="1"/>
  <c r="AC501" i="36" s="1"/>
  <c r="AC502" i="36" s="1"/>
  <c r="AC503" i="36" s="1"/>
  <c r="AC504" i="36" s="1"/>
  <c r="AC505" i="36" s="1"/>
  <c r="AC506" i="36" s="1"/>
  <c r="AC507" i="36" s="1"/>
  <c r="AC508" i="36" s="1"/>
  <c r="AC509" i="36" s="1"/>
  <c r="AC510" i="36" s="1"/>
  <c r="AC511" i="36" s="1"/>
  <c r="AC512" i="36" s="1"/>
  <c r="AC513" i="36" s="1"/>
  <c r="AC514" i="36" s="1"/>
  <c r="AC515" i="36" s="1"/>
  <c r="AC516" i="36" s="1"/>
  <c r="AC517" i="36" s="1"/>
  <c r="AC518" i="36" s="1"/>
  <c r="AC519" i="36" s="1"/>
  <c r="AC520" i="36" s="1"/>
  <c r="AC521" i="36" s="1"/>
  <c r="AC522" i="36" s="1"/>
  <c r="AC523" i="36" s="1"/>
  <c r="AC524" i="36" s="1"/>
  <c r="AC525" i="36" s="1"/>
  <c r="AC526" i="36" s="1"/>
  <c r="AC527" i="36" s="1"/>
  <c r="AC528" i="36" s="1"/>
  <c r="AC529" i="36" s="1"/>
  <c r="AC530" i="36" s="1"/>
  <c r="AC531" i="36" s="1"/>
  <c r="AC532" i="36" s="1"/>
  <c r="AC533" i="36" s="1"/>
  <c r="AC534" i="36" s="1"/>
  <c r="AC535" i="36" s="1"/>
  <c r="AC536" i="36" s="1"/>
  <c r="AC537" i="36" s="1"/>
  <c r="AC538" i="36" s="1"/>
  <c r="AC539" i="36" s="1"/>
  <c r="AC540" i="36" s="1"/>
  <c r="AC541" i="36" s="1"/>
  <c r="AC542" i="36" s="1"/>
  <c r="AC543" i="36" s="1"/>
  <c r="AC544" i="36" s="1"/>
  <c r="AC545" i="36" s="1"/>
  <c r="AC546" i="36" s="1"/>
  <c r="AC547" i="36" s="1"/>
  <c r="AC548" i="36" s="1"/>
  <c r="AC549" i="36" s="1"/>
  <c r="AC550" i="36" s="1"/>
  <c r="AC551" i="36" s="1"/>
  <c r="AC552" i="36" s="1"/>
  <c r="AC553" i="36" s="1"/>
  <c r="AC554" i="36" s="1"/>
  <c r="AC555" i="36" s="1"/>
  <c r="AC556" i="36" s="1"/>
  <c r="AC557" i="36" s="1"/>
  <c r="AC558" i="36" s="1"/>
  <c r="AC559" i="36" s="1"/>
  <c r="AC560" i="36" s="1"/>
  <c r="AC561" i="36" s="1"/>
  <c r="AC562" i="36" s="1"/>
  <c r="AC563" i="36" s="1"/>
  <c r="AC564" i="36" s="1"/>
  <c r="AC565" i="36" s="1"/>
  <c r="AC566" i="36" s="1"/>
  <c r="AC567" i="36" s="1"/>
  <c r="AC568" i="36" s="1"/>
  <c r="AC569" i="36" s="1"/>
  <c r="AC570" i="36" s="1"/>
  <c r="AC571" i="36" s="1"/>
  <c r="AC572" i="36" s="1"/>
  <c r="AC573" i="36" s="1"/>
  <c r="AC574" i="36" s="1"/>
  <c r="AC575" i="36" s="1"/>
  <c r="AC576" i="36" s="1"/>
  <c r="AC577" i="36" s="1"/>
  <c r="AC578" i="36" s="1"/>
  <c r="AC579" i="36" s="1"/>
  <c r="AC580" i="36" s="1"/>
  <c r="AC581" i="36" s="1"/>
  <c r="AC582" i="36" s="1"/>
  <c r="AC583" i="36" s="1"/>
  <c r="AC584" i="36" s="1"/>
  <c r="AC585" i="36" s="1"/>
  <c r="AC586" i="36" s="1"/>
  <c r="AC587" i="36" s="1"/>
  <c r="AC588" i="36" s="1"/>
  <c r="AC589" i="36" s="1"/>
  <c r="AC590" i="36" s="1"/>
  <c r="AC591" i="36" s="1"/>
  <c r="AC592" i="36" s="1"/>
  <c r="AC593" i="36" s="1"/>
  <c r="AC594" i="36" s="1"/>
  <c r="AC595" i="36" s="1"/>
  <c r="AC596" i="36" s="1"/>
  <c r="AC597" i="36" s="1"/>
  <c r="AC598" i="36" s="1"/>
  <c r="AC599" i="36" s="1"/>
  <c r="AC600" i="36" s="1"/>
  <c r="AC601" i="36" s="1"/>
  <c r="AC602" i="36" s="1"/>
  <c r="AC603" i="36" s="1"/>
  <c r="AC604" i="36" s="1"/>
  <c r="AC605" i="36" s="1"/>
  <c r="AC606" i="36" s="1"/>
  <c r="AC607" i="36" s="1"/>
  <c r="AC608" i="36" s="1"/>
  <c r="AC609" i="36" s="1"/>
  <c r="AC610" i="36" s="1"/>
  <c r="AC611" i="36" s="1"/>
  <c r="AC612" i="36" s="1"/>
  <c r="AC613" i="36" s="1"/>
  <c r="AC614" i="36" s="1"/>
  <c r="AC615" i="36" s="1"/>
  <c r="AC616" i="36" s="1"/>
  <c r="AC617" i="36" s="1"/>
  <c r="AC618" i="36" s="1"/>
  <c r="AC619" i="36" s="1"/>
  <c r="AC620" i="36" s="1"/>
  <c r="AC621" i="36" s="1"/>
  <c r="AC622" i="36" s="1"/>
  <c r="AC623" i="36" s="1"/>
  <c r="AC624" i="36" s="1"/>
  <c r="AC625" i="36" s="1"/>
  <c r="AC626" i="36" s="1"/>
  <c r="AC627" i="36" s="1"/>
  <c r="AC628" i="36" s="1"/>
  <c r="AC629" i="36" s="1"/>
  <c r="AC630" i="36" s="1"/>
  <c r="AC631" i="36" s="1"/>
  <c r="AC632" i="36" s="1"/>
  <c r="AC633" i="36" s="1"/>
  <c r="AC634" i="36" s="1"/>
  <c r="AC635" i="36" s="1"/>
  <c r="AC636" i="36" s="1"/>
  <c r="AC637" i="36" s="1"/>
  <c r="AC638" i="36" s="1"/>
  <c r="AC639" i="36" s="1"/>
  <c r="AC640" i="36" s="1"/>
  <c r="AC641" i="36" s="1"/>
  <c r="AC642" i="36" s="1"/>
  <c r="AC643" i="36" s="1"/>
  <c r="AC644" i="36" s="1"/>
  <c r="AC645" i="36" s="1"/>
  <c r="AC646" i="36" s="1"/>
  <c r="AC647" i="36" s="1"/>
  <c r="AC648" i="36" s="1"/>
  <c r="AC649" i="36" s="1"/>
  <c r="AC650" i="36" s="1"/>
  <c r="AC651" i="36" s="1"/>
  <c r="AC652" i="36" s="1"/>
  <c r="AC653" i="36" s="1"/>
  <c r="AC654" i="36" s="1"/>
  <c r="AC655" i="36" s="1"/>
  <c r="AC656" i="36" s="1"/>
  <c r="AC657" i="36" s="1"/>
  <c r="AC658" i="36" s="1"/>
  <c r="AC659" i="36" s="1"/>
  <c r="AC660" i="36" s="1"/>
  <c r="AC661" i="36" s="1"/>
  <c r="AC662" i="36" s="1"/>
  <c r="AC663" i="36" s="1"/>
  <c r="AC664" i="36" s="1"/>
  <c r="AC665" i="36" s="1"/>
  <c r="AC666" i="36" s="1"/>
  <c r="AC667" i="36" s="1"/>
  <c r="AC668" i="36" s="1"/>
  <c r="AC669" i="36" s="1"/>
  <c r="AC670" i="36" s="1"/>
  <c r="AC671" i="36" s="1"/>
  <c r="AC672" i="36" s="1"/>
  <c r="AC673" i="36" s="1"/>
  <c r="AC674" i="36" s="1"/>
  <c r="AC675" i="36" s="1"/>
  <c r="AC676" i="36" s="1"/>
  <c r="AC677" i="36" s="1"/>
  <c r="AC678" i="36" s="1"/>
  <c r="AC679" i="36" s="1"/>
  <c r="AC680" i="36" s="1"/>
  <c r="AC681" i="36" s="1"/>
  <c r="AC682" i="36" s="1"/>
  <c r="AC683" i="36" s="1"/>
  <c r="AC684" i="36" s="1"/>
  <c r="AC685" i="36" s="1"/>
  <c r="AC686" i="36" s="1"/>
  <c r="AC687" i="36" s="1"/>
  <c r="AC688" i="36" s="1"/>
  <c r="AC689" i="36" s="1"/>
  <c r="AC690" i="36" s="1"/>
  <c r="AC691" i="36" s="1"/>
  <c r="AC692" i="36" s="1"/>
  <c r="AC693" i="36" s="1"/>
  <c r="AC694" i="36" s="1"/>
  <c r="AC695" i="36" s="1"/>
  <c r="AC696" i="36" s="1"/>
  <c r="AC697" i="36" s="1"/>
  <c r="AC698" i="36" s="1"/>
  <c r="AC699" i="36" s="1"/>
  <c r="AC700" i="36" s="1"/>
  <c r="AC701" i="36" s="1"/>
  <c r="AC702" i="36" s="1"/>
  <c r="AC703" i="36" s="1"/>
  <c r="AC704" i="36" s="1"/>
  <c r="AC705" i="36" s="1"/>
  <c r="AC706" i="36" s="1"/>
  <c r="AC707" i="36" s="1"/>
  <c r="AC708" i="36" s="1"/>
  <c r="AC709" i="36" s="1"/>
  <c r="AC710" i="36" s="1"/>
  <c r="AC711" i="36" s="1"/>
  <c r="AC712" i="36" s="1"/>
  <c r="AC713" i="36" s="1"/>
  <c r="AC714" i="36" s="1"/>
  <c r="AC715" i="36" s="1"/>
  <c r="AC716" i="36" s="1"/>
  <c r="AC717" i="36" s="1"/>
  <c r="AC718" i="36" s="1"/>
  <c r="AC719" i="36" s="1"/>
  <c r="AC720" i="36" s="1"/>
  <c r="AC721" i="36" s="1"/>
  <c r="AC722" i="36" s="1"/>
  <c r="AC723" i="36" s="1"/>
  <c r="AC724" i="36" s="1"/>
  <c r="AC725" i="36" s="1"/>
  <c r="AC726" i="36" s="1"/>
  <c r="AC727" i="36" s="1"/>
  <c r="AC728" i="36" s="1"/>
  <c r="AC729" i="36" s="1"/>
  <c r="AC730" i="36" s="1"/>
  <c r="AC731" i="36" s="1"/>
  <c r="AC732" i="36" s="1"/>
  <c r="AC733" i="36" s="1"/>
  <c r="AC734" i="36" s="1"/>
  <c r="AC735" i="36" s="1"/>
  <c r="AC736" i="36" s="1"/>
  <c r="AC737" i="36" s="1"/>
  <c r="AC738" i="36" s="1"/>
  <c r="AC739" i="36" s="1"/>
  <c r="AC740" i="36" s="1"/>
  <c r="AC741" i="36" s="1"/>
  <c r="AC742" i="36" s="1"/>
  <c r="AC743" i="36" s="1"/>
  <c r="AC744" i="36" s="1"/>
  <c r="AC745" i="36" s="1"/>
  <c r="AC746" i="36" s="1"/>
  <c r="AC747" i="36" s="1"/>
  <c r="AC748" i="36" s="1"/>
  <c r="AC749" i="36" s="1"/>
  <c r="AC750" i="36" s="1"/>
  <c r="AC751" i="36" s="1"/>
  <c r="AC752" i="36" s="1"/>
  <c r="AC753" i="36" s="1"/>
  <c r="AC754" i="36" s="1"/>
  <c r="AC755" i="36" s="1"/>
  <c r="AC756" i="36" s="1"/>
  <c r="AC757" i="36" s="1"/>
  <c r="AC758" i="36" s="1"/>
  <c r="AC759" i="36" s="1"/>
  <c r="AC760" i="36" s="1"/>
  <c r="AC761" i="36" s="1"/>
  <c r="AC762" i="36" s="1"/>
  <c r="AC763" i="36" s="1"/>
  <c r="AC764" i="36" s="1"/>
  <c r="AC765" i="36" s="1"/>
  <c r="AC766" i="36" s="1"/>
  <c r="AC767" i="36" s="1"/>
  <c r="AC768" i="36" s="1"/>
  <c r="AC769" i="36" s="1"/>
  <c r="AC770" i="36" s="1"/>
  <c r="AC771" i="36" s="1"/>
  <c r="AC772" i="36" s="1"/>
  <c r="AC773" i="36" s="1"/>
  <c r="AC774" i="36" s="1"/>
  <c r="AC775" i="36" s="1"/>
  <c r="AC776" i="36" s="1"/>
  <c r="AC777" i="36" s="1"/>
  <c r="AC778" i="36" s="1"/>
  <c r="AC779" i="36" s="1"/>
  <c r="AC780" i="36" s="1"/>
  <c r="AC781" i="36" s="1"/>
  <c r="AC782" i="36" s="1"/>
  <c r="AC783" i="36" s="1"/>
  <c r="AC784" i="36" s="1"/>
  <c r="AC785" i="36" s="1"/>
  <c r="AC786" i="36" s="1"/>
  <c r="AC787" i="36" s="1"/>
  <c r="AC788" i="36" s="1"/>
  <c r="AC789" i="36" s="1"/>
  <c r="AC790" i="36" s="1"/>
  <c r="AC791" i="36" s="1"/>
  <c r="AC792" i="36" s="1"/>
  <c r="AC793" i="36" s="1"/>
  <c r="AC794" i="36" s="1"/>
  <c r="AC795" i="36" s="1"/>
  <c r="AC796" i="36" s="1"/>
  <c r="AC797" i="36" s="1"/>
  <c r="AC798" i="36" s="1"/>
  <c r="AC799" i="36" s="1"/>
  <c r="AC800" i="36" s="1"/>
  <c r="AC801" i="36" s="1"/>
  <c r="AC802" i="36" s="1"/>
  <c r="AC803" i="36" s="1"/>
  <c r="AC804" i="36" s="1"/>
  <c r="AC805" i="36" s="1"/>
  <c r="AC806" i="36" s="1"/>
  <c r="AC807" i="36" s="1"/>
  <c r="AC808" i="36" s="1"/>
  <c r="AC809" i="36" s="1"/>
  <c r="AC810" i="36" s="1"/>
  <c r="AC811" i="36" s="1"/>
  <c r="AC812" i="36" s="1"/>
  <c r="AC813" i="36" s="1"/>
  <c r="AC814" i="36" s="1"/>
  <c r="AC815" i="36" s="1"/>
  <c r="AC816" i="36" s="1"/>
  <c r="AC817" i="36" s="1"/>
  <c r="AC818" i="36" s="1"/>
  <c r="AC819" i="36" s="1"/>
  <c r="AC820" i="36" s="1"/>
  <c r="AC821" i="36" s="1"/>
  <c r="AC822" i="36" s="1"/>
  <c r="AC823" i="36" s="1"/>
  <c r="AC824" i="36" s="1"/>
  <c r="AC825" i="36" s="1"/>
  <c r="AC826" i="36" s="1"/>
  <c r="AC827" i="36" s="1"/>
  <c r="AC828" i="36" s="1"/>
  <c r="AC829" i="36" s="1"/>
  <c r="AC830" i="36" s="1"/>
  <c r="AC831" i="36" s="1"/>
  <c r="AC832" i="36" s="1"/>
  <c r="AC833" i="36" s="1"/>
  <c r="AC834" i="36" s="1"/>
  <c r="AC835" i="36" s="1"/>
  <c r="AC836" i="36" s="1"/>
  <c r="AC837" i="36" s="1"/>
  <c r="AC838" i="36" s="1"/>
  <c r="AC839" i="36" s="1"/>
  <c r="AC840" i="36" s="1"/>
  <c r="AC841" i="36" s="1"/>
  <c r="AC842" i="36" s="1"/>
  <c r="AC843" i="36" s="1"/>
  <c r="AC844" i="36" s="1"/>
  <c r="AC845" i="36" s="1"/>
  <c r="AC846" i="36" s="1"/>
  <c r="AC847" i="36" s="1"/>
  <c r="AC848" i="36" s="1"/>
  <c r="AC849" i="36" s="1"/>
  <c r="AC850" i="36" s="1"/>
  <c r="AC851" i="36" s="1"/>
  <c r="AC852" i="36" s="1"/>
  <c r="AC853" i="36" s="1"/>
  <c r="AC854" i="36" s="1"/>
  <c r="AC855" i="36" s="1"/>
  <c r="AC856" i="36" s="1"/>
  <c r="AC857" i="36" s="1"/>
  <c r="AC858" i="36" s="1"/>
  <c r="AC859" i="36" s="1"/>
  <c r="AC860" i="36" s="1"/>
  <c r="AC861" i="36" s="1"/>
  <c r="AC862" i="36" s="1"/>
  <c r="AC863" i="36" s="1"/>
  <c r="AC864" i="36" s="1"/>
  <c r="AC865" i="36" s="1"/>
  <c r="AC866" i="36" s="1"/>
  <c r="AC867" i="36" s="1"/>
  <c r="AC868" i="36" s="1"/>
  <c r="AC869" i="36" s="1"/>
  <c r="AC870" i="36" s="1"/>
  <c r="AC871" i="36" s="1"/>
  <c r="AC872" i="36" s="1"/>
  <c r="AC873" i="36" s="1"/>
  <c r="AC874" i="36" s="1"/>
  <c r="AC875" i="36" s="1"/>
  <c r="AC876" i="36" s="1"/>
  <c r="AC877" i="36" s="1"/>
  <c r="AC878" i="36" s="1"/>
  <c r="AC879" i="36" s="1"/>
  <c r="AC880" i="36" s="1"/>
  <c r="AC881" i="36" s="1"/>
  <c r="AC882" i="36" s="1"/>
  <c r="AC883" i="36" s="1"/>
  <c r="AC884" i="36" s="1"/>
  <c r="AC885" i="36" s="1"/>
  <c r="AC886" i="36" s="1"/>
  <c r="AC887" i="36" s="1"/>
  <c r="AC888" i="36" s="1"/>
  <c r="AC889" i="36" s="1"/>
  <c r="AC890" i="36" s="1"/>
  <c r="AC891" i="36" s="1"/>
  <c r="AC892" i="36" s="1"/>
  <c r="AC893" i="36" s="1"/>
  <c r="AC894" i="36" s="1"/>
  <c r="AC895" i="36" s="1"/>
  <c r="AC896" i="36" s="1"/>
  <c r="AC897" i="36" s="1"/>
  <c r="AC898" i="36" s="1"/>
  <c r="AC899" i="36" s="1"/>
  <c r="AC900" i="36" s="1"/>
  <c r="AC901" i="36" s="1"/>
  <c r="AC902" i="36" s="1"/>
  <c r="AC903" i="36" s="1"/>
  <c r="AC904" i="36" s="1"/>
  <c r="AC905" i="36" s="1"/>
  <c r="AC906" i="36" s="1"/>
  <c r="AC907" i="36" s="1"/>
  <c r="AC908" i="36" s="1"/>
  <c r="AC909" i="36" s="1"/>
  <c r="AC910" i="36" s="1"/>
  <c r="AC911" i="36" s="1"/>
  <c r="AC912" i="36" s="1"/>
  <c r="AC913" i="36" s="1"/>
  <c r="AC914" i="36" s="1"/>
  <c r="AC915" i="36" s="1"/>
  <c r="AC916" i="36" s="1"/>
  <c r="AC917" i="36" s="1"/>
  <c r="AC918" i="36" s="1"/>
  <c r="AC919" i="36" s="1"/>
  <c r="AC920" i="36" s="1"/>
  <c r="AC921" i="36" s="1"/>
  <c r="AC922" i="36" s="1"/>
  <c r="AC923" i="36" s="1"/>
  <c r="AC924" i="36" s="1"/>
  <c r="AC925" i="36" s="1"/>
  <c r="AC926" i="36" s="1"/>
  <c r="AC927" i="36" s="1"/>
  <c r="AC928" i="36" s="1"/>
  <c r="AC929" i="36" s="1"/>
  <c r="AC930" i="36" s="1"/>
  <c r="AC931" i="36" s="1"/>
  <c r="AC932" i="36" s="1"/>
  <c r="AC933" i="36" s="1"/>
  <c r="AC934" i="36" s="1"/>
  <c r="AC935" i="36" s="1"/>
  <c r="AC936" i="36" s="1"/>
  <c r="AC937" i="36" s="1"/>
  <c r="AC938" i="36" s="1"/>
  <c r="AC939" i="36" s="1"/>
  <c r="AC940" i="36" s="1"/>
  <c r="AC941" i="36" s="1"/>
  <c r="AC942" i="36" s="1"/>
  <c r="AC943" i="36" s="1"/>
  <c r="AC944" i="36" s="1"/>
  <c r="AC945" i="36" s="1"/>
  <c r="AC946" i="36" s="1"/>
  <c r="AC947" i="36" s="1"/>
  <c r="AC948" i="36" s="1"/>
  <c r="AC949" i="36" s="1"/>
  <c r="AC950" i="36" s="1"/>
  <c r="AC951" i="36" s="1"/>
  <c r="AC952" i="36" s="1"/>
  <c r="AC953" i="36" s="1"/>
  <c r="AC954" i="36" s="1"/>
  <c r="AC955" i="36" s="1"/>
  <c r="AC956" i="36" s="1"/>
  <c r="AC957" i="36" s="1"/>
  <c r="AC958" i="36" s="1"/>
  <c r="AC959" i="36" s="1"/>
  <c r="AC960" i="36" s="1"/>
  <c r="AC961" i="36" s="1"/>
  <c r="AC962" i="36" s="1"/>
  <c r="AC963" i="36" s="1"/>
  <c r="AC964" i="36" s="1"/>
  <c r="AC965" i="36" s="1"/>
  <c r="AC966" i="36" s="1"/>
  <c r="AC967" i="36" s="1"/>
  <c r="AC968" i="36" s="1"/>
  <c r="AC969" i="36" s="1"/>
  <c r="AC970" i="36" s="1"/>
  <c r="AC971" i="36" s="1"/>
  <c r="AC972" i="36" s="1"/>
  <c r="AC973" i="36" s="1"/>
  <c r="AC974" i="36" s="1"/>
  <c r="AC975" i="36" s="1"/>
  <c r="AC976" i="36" s="1"/>
  <c r="AC977" i="36" s="1"/>
  <c r="AC978" i="36" s="1"/>
  <c r="AC979" i="36" s="1"/>
  <c r="AC980" i="36" s="1"/>
  <c r="AC981" i="36" s="1"/>
  <c r="AC982" i="36" s="1"/>
  <c r="AC983" i="36" s="1"/>
  <c r="AC984" i="36" s="1"/>
  <c r="AC985" i="36" s="1"/>
  <c r="AC986" i="36" s="1"/>
  <c r="AC987" i="36" s="1"/>
  <c r="AC988" i="36" s="1"/>
  <c r="AC989" i="36" s="1"/>
  <c r="AC990" i="36" s="1"/>
  <c r="AC991" i="36" s="1"/>
  <c r="AC992" i="36" s="1"/>
  <c r="AC993" i="36" s="1"/>
  <c r="AC994" i="36" s="1"/>
  <c r="AC995" i="36" s="1"/>
  <c r="AC996" i="36" s="1"/>
  <c r="AC997" i="36" s="1"/>
  <c r="AC998" i="36" s="1"/>
  <c r="AC999" i="36" s="1"/>
  <c r="AC1000" i="36" s="1"/>
  <c r="AC1001" i="36" s="1"/>
  <c r="AC1002" i="36" s="1"/>
  <c r="AC1003" i="36" s="1"/>
  <c r="AC1004" i="36" s="1"/>
  <c r="AC1005" i="36" s="1"/>
  <c r="AC1006" i="36" s="1"/>
  <c r="AC1007" i="36" s="1"/>
  <c r="AC1008" i="36" s="1"/>
  <c r="AC1009" i="36" s="1"/>
  <c r="AC1010" i="36" s="1"/>
  <c r="AC1011" i="36" s="1"/>
  <c r="AC1012" i="36" s="1"/>
  <c r="AC1013" i="36" s="1"/>
  <c r="AC1014" i="36" s="1"/>
  <c r="AC1015" i="36" s="1"/>
  <c r="AC1016" i="36" s="1"/>
  <c r="AC1017" i="36" s="1"/>
  <c r="AC1018" i="36" s="1"/>
  <c r="AC1019" i="36" s="1"/>
  <c r="AC1020" i="36" s="1"/>
  <c r="AC1021" i="36" s="1"/>
  <c r="AC1022" i="36" s="1"/>
  <c r="AC1023" i="36" s="1"/>
  <c r="AC1024" i="36" s="1"/>
  <c r="AC1025" i="36" s="1"/>
  <c r="AC1026" i="36" s="1"/>
  <c r="AC1027" i="36" s="1"/>
  <c r="AC1028" i="36" s="1"/>
  <c r="AC1029" i="36" s="1"/>
  <c r="AC1030" i="36" s="1"/>
  <c r="AC1031" i="36" s="1"/>
  <c r="AC1032" i="36" s="1"/>
  <c r="AC1033" i="36" s="1"/>
  <c r="AC1034" i="36" s="1"/>
  <c r="AC1035" i="36" s="1"/>
  <c r="AC1036" i="36" s="1"/>
  <c r="AC1037" i="36" s="1"/>
  <c r="AC1038" i="36" s="1"/>
  <c r="AC1039" i="36" s="1"/>
  <c r="AC1040" i="36" s="1"/>
  <c r="AC1041" i="36" s="1"/>
  <c r="AC1042" i="36" s="1"/>
  <c r="AC1043" i="36" s="1"/>
  <c r="AC1044" i="36" s="1"/>
  <c r="AC1045" i="36" s="1"/>
  <c r="AC1046" i="36" s="1"/>
  <c r="AC1047" i="36" s="1"/>
  <c r="AC1048" i="36" s="1"/>
  <c r="AC1049" i="36" s="1"/>
  <c r="AC1050" i="36" s="1"/>
  <c r="AC1051" i="36" s="1"/>
  <c r="AC1052" i="36" s="1"/>
  <c r="AC1053" i="36" s="1"/>
  <c r="AC1054" i="36" s="1"/>
  <c r="AC1055" i="36" s="1"/>
  <c r="AC1056" i="36" s="1"/>
  <c r="AC1057" i="36" s="1"/>
  <c r="AC1058" i="36" s="1"/>
  <c r="AC1059" i="36" s="1"/>
  <c r="AC1060" i="36" s="1"/>
  <c r="AC1061" i="36" s="1"/>
  <c r="AC1062" i="36" s="1"/>
  <c r="AC1063" i="36" s="1"/>
  <c r="AC1064" i="36" s="1"/>
  <c r="AC1065" i="36" s="1"/>
  <c r="AC1066" i="36" s="1"/>
  <c r="AC1067" i="36" s="1"/>
  <c r="AC1068" i="36" s="1"/>
  <c r="AC1069" i="36" s="1"/>
  <c r="AC1070" i="36" s="1"/>
  <c r="AC1071" i="36" s="1"/>
  <c r="AC1072" i="36" s="1"/>
  <c r="AC1073" i="36" s="1"/>
  <c r="AC1074" i="36" s="1"/>
  <c r="AC1075" i="36" s="1"/>
  <c r="AC1076" i="36" s="1"/>
  <c r="AC1077" i="36" s="1"/>
  <c r="AC1078" i="36" s="1"/>
  <c r="AC1079" i="36" s="1"/>
  <c r="AC1080" i="36" s="1"/>
  <c r="AC1081" i="36" s="1"/>
  <c r="AC1082" i="36" s="1"/>
  <c r="AC1083" i="36" s="1"/>
  <c r="AC1084" i="36" s="1"/>
  <c r="AC1085" i="36" s="1"/>
  <c r="AC1086" i="36" s="1"/>
  <c r="AC1087" i="36" s="1"/>
  <c r="AC1088" i="36" s="1"/>
  <c r="AC1089" i="36" s="1"/>
  <c r="AC1090" i="36" s="1"/>
  <c r="AC1091" i="36" s="1"/>
  <c r="AC1092" i="36" s="1"/>
  <c r="AC1093" i="36" s="1"/>
  <c r="AC1094" i="36" s="1"/>
  <c r="AC1095" i="36" s="1"/>
  <c r="AC1096" i="36" s="1"/>
  <c r="AC1097" i="36" s="1"/>
  <c r="AC1098" i="36" s="1"/>
  <c r="AC1099" i="36" s="1"/>
  <c r="AC1100" i="36" s="1"/>
  <c r="AC1101" i="36" s="1"/>
  <c r="AC1102" i="36" s="1"/>
  <c r="AC1103" i="36" s="1"/>
  <c r="AC1104" i="36" s="1"/>
  <c r="AC1105" i="36" s="1"/>
  <c r="AC1106" i="36" s="1"/>
  <c r="AC1107" i="36" s="1"/>
  <c r="AC1108" i="36" s="1"/>
  <c r="AC1109" i="36" s="1"/>
  <c r="AC1110" i="36" s="1"/>
  <c r="AC1111" i="36" s="1"/>
  <c r="AC1112" i="36" s="1"/>
  <c r="AC1113" i="36" s="1"/>
  <c r="AC1114" i="36" s="1"/>
  <c r="AC1115" i="36" s="1"/>
  <c r="AC1116" i="36" s="1"/>
  <c r="AC1117" i="36" s="1"/>
  <c r="AC1118" i="36" s="1"/>
  <c r="AC1119" i="36" s="1"/>
  <c r="AC1120" i="36" s="1"/>
  <c r="AC1121" i="36" s="1"/>
  <c r="AC1122" i="36" s="1"/>
  <c r="AC1123" i="36" s="1"/>
  <c r="AC1124" i="36" s="1"/>
  <c r="AC1125" i="36" s="1"/>
  <c r="AC1126" i="36" s="1"/>
  <c r="AC1127" i="36" s="1"/>
  <c r="AC1128" i="36" s="1"/>
  <c r="AC1129" i="36" s="1"/>
  <c r="AC1130" i="36" s="1"/>
  <c r="AC1131" i="36" s="1"/>
  <c r="AC1132" i="36" s="1"/>
  <c r="AC1133" i="36" s="1"/>
  <c r="AC1134" i="36" s="1"/>
  <c r="AC1135" i="36" s="1"/>
  <c r="AC1136" i="36" s="1"/>
  <c r="AC1137" i="36" s="1"/>
  <c r="AC1138" i="36" s="1"/>
  <c r="AC1139" i="36" s="1"/>
  <c r="AC1140" i="36" s="1"/>
  <c r="AC1141" i="36" s="1"/>
  <c r="AC1142" i="36" s="1"/>
  <c r="AC1143" i="36" s="1"/>
  <c r="AC1144" i="36" s="1"/>
  <c r="AC1145" i="36" s="1"/>
  <c r="AC1146" i="36" s="1"/>
  <c r="AC1147" i="36" s="1"/>
  <c r="AC1148" i="36" s="1"/>
  <c r="AC1149" i="36" s="1"/>
  <c r="AC1150" i="36" s="1"/>
  <c r="AC1151" i="36" s="1"/>
  <c r="AC1152" i="36" s="1"/>
  <c r="AC1153" i="36" s="1"/>
  <c r="AC1154" i="36" s="1"/>
  <c r="AC1155" i="36" s="1"/>
  <c r="AC1156" i="36" s="1"/>
  <c r="AC1157" i="36" s="1"/>
  <c r="AC1158" i="36" s="1"/>
  <c r="AC1159" i="36" s="1"/>
  <c r="AC1160" i="36" s="1"/>
  <c r="AC1161" i="36" s="1"/>
  <c r="AC1162" i="36" s="1"/>
  <c r="AC1163" i="36" s="1"/>
  <c r="AC1164" i="36" s="1"/>
  <c r="AC1165" i="36" s="1"/>
  <c r="AC1166" i="36" s="1"/>
  <c r="AC1167" i="36" s="1"/>
  <c r="AC1168" i="36" s="1"/>
  <c r="AC1169" i="36" s="1"/>
  <c r="AC1170" i="36" s="1"/>
  <c r="AC1171" i="36" s="1"/>
  <c r="AC1172" i="36" s="1"/>
  <c r="AC1173" i="36" s="1"/>
  <c r="AC1174" i="36" s="1"/>
  <c r="AC1175" i="36" s="1"/>
  <c r="AC1176" i="36" s="1"/>
  <c r="AC1177" i="36" s="1"/>
  <c r="AC1178" i="36" s="1"/>
  <c r="AC1179" i="36" s="1"/>
  <c r="AC1180" i="36" s="1"/>
  <c r="AC1181" i="36" s="1"/>
  <c r="AC1182" i="36" s="1"/>
  <c r="AC1183" i="36" s="1"/>
  <c r="AC1184" i="36" s="1"/>
  <c r="AC1185" i="36" s="1"/>
  <c r="AC1186" i="36" s="1"/>
  <c r="AC1187" i="36" s="1"/>
  <c r="AC1188" i="36" s="1"/>
  <c r="AC1189" i="36" s="1"/>
  <c r="AC1190" i="36" s="1"/>
  <c r="AC1191" i="36" s="1"/>
  <c r="AC1192" i="36" s="1"/>
  <c r="AC1193" i="36" s="1"/>
  <c r="AC1194" i="36" s="1"/>
  <c r="AC1195" i="36" s="1"/>
  <c r="AC1196" i="36" s="1"/>
  <c r="AC1197" i="36" s="1"/>
  <c r="AC1198" i="36" s="1"/>
  <c r="AC1199" i="36" s="1"/>
  <c r="AC1200" i="36" s="1"/>
  <c r="AC1201" i="36" s="1"/>
  <c r="AC1202" i="36" s="1"/>
  <c r="AC1203" i="36" s="1"/>
  <c r="AC1204" i="36" s="1"/>
  <c r="AC1205" i="36" s="1"/>
  <c r="AC1206" i="36" s="1"/>
  <c r="AC1207" i="36" s="1"/>
  <c r="AC1208" i="36" s="1"/>
  <c r="AC1209" i="36" s="1"/>
  <c r="AC1210" i="36" s="1"/>
  <c r="AC1211" i="36" s="1"/>
  <c r="AC1212" i="36" s="1"/>
  <c r="AC1213" i="36" s="1"/>
  <c r="AC1214" i="36" s="1"/>
  <c r="AC1215" i="36" s="1"/>
  <c r="AC1216" i="36" s="1"/>
  <c r="AC1217" i="36" s="1"/>
  <c r="AC1218" i="36" s="1"/>
  <c r="AC1219" i="36" s="1"/>
  <c r="AC1220" i="36" s="1"/>
  <c r="AC1221" i="36" s="1"/>
  <c r="AC1222" i="36" s="1"/>
  <c r="AC1223" i="36" s="1"/>
  <c r="AC1224" i="36" s="1"/>
  <c r="AC1225" i="36" s="1"/>
  <c r="AC1226" i="36" s="1"/>
  <c r="AC1227" i="36" s="1"/>
  <c r="AC1228" i="36" s="1"/>
  <c r="AC1229" i="36" s="1"/>
  <c r="AC1230" i="36" s="1"/>
  <c r="AC1231" i="36" s="1"/>
  <c r="AC1232" i="36" s="1"/>
  <c r="AC1233" i="36" s="1"/>
  <c r="AC1234" i="36" s="1"/>
  <c r="AC1235" i="36" s="1"/>
  <c r="AC1236" i="36" s="1"/>
  <c r="AC1237" i="36" s="1"/>
  <c r="AC1238" i="36" s="1"/>
  <c r="AC1239" i="36" s="1"/>
  <c r="AC1240" i="36" s="1"/>
  <c r="AC1241" i="36" s="1"/>
  <c r="AC1242" i="36" s="1"/>
  <c r="AC1243" i="36" s="1"/>
  <c r="AC1244" i="36" s="1"/>
  <c r="AC1245" i="36" s="1"/>
  <c r="AC1246" i="36" s="1"/>
  <c r="AC1247" i="36" s="1"/>
  <c r="AC1248" i="36" s="1"/>
  <c r="AC1249" i="36" s="1"/>
  <c r="AC1250" i="36" s="1"/>
  <c r="AC1251" i="36" s="1"/>
  <c r="AC1252" i="36" s="1"/>
  <c r="AC1253" i="36" s="1"/>
  <c r="AC1254" i="36" s="1"/>
  <c r="AC1255" i="36" s="1"/>
  <c r="AC1256" i="36" s="1"/>
  <c r="AC1257" i="36" s="1"/>
  <c r="AC1258" i="36" s="1"/>
  <c r="AC1259" i="36" s="1"/>
  <c r="AC1260" i="36" s="1"/>
  <c r="AC1261" i="36" s="1"/>
  <c r="AC1262" i="36" s="1"/>
  <c r="AC1263" i="36" s="1"/>
  <c r="AC1264" i="36" s="1"/>
  <c r="AC1265" i="36" s="1"/>
  <c r="AC1266" i="36" s="1"/>
  <c r="AC1267" i="36" s="1"/>
  <c r="AC1268" i="36" s="1"/>
  <c r="AC1269" i="36" s="1"/>
  <c r="AC1270" i="36" s="1"/>
  <c r="AC1271" i="36" s="1"/>
  <c r="AC1272" i="36" s="1"/>
  <c r="AC1273" i="36" s="1"/>
  <c r="AC1274" i="36" s="1"/>
  <c r="AC1275" i="36" s="1"/>
  <c r="AC1276" i="36" s="1"/>
  <c r="AC1277" i="36" s="1"/>
  <c r="AC1278" i="36" s="1"/>
  <c r="AC1279" i="36" s="1"/>
  <c r="AC1280" i="36" s="1"/>
  <c r="AC1281" i="36" s="1"/>
  <c r="AC1282" i="36" s="1"/>
  <c r="AC1283" i="36" s="1"/>
  <c r="AC1284" i="36" s="1"/>
  <c r="AC1285" i="36" s="1"/>
  <c r="AC1286" i="36" s="1"/>
  <c r="AC1287" i="36" s="1"/>
  <c r="AC1288" i="36" s="1"/>
  <c r="AC1289" i="36" s="1"/>
  <c r="AC1290" i="36" s="1"/>
  <c r="AC1291" i="36" s="1"/>
  <c r="AC1292" i="36" s="1"/>
  <c r="AC1293" i="36" s="1"/>
  <c r="AC1294" i="36" s="1"/>
  <c r="AC1295" i="36" s="1"/>
  <c r="AC1296" i="36" s="1"/>
  <c r="AC1297" i="36" s="1"/>
  <c r="AC1298" i="36" s="1"/>
  <c r="AC1299" i="36" s="1"/>
  <c r="AC1300" i="36" s="1"/>
  <c r="AC1301" i="36" s="1"/>
  <c r="AC1302" i="36" s="1"/>
  <c r="AC1303" i="36" s="1"/>
  <c r="AC1304" i="36" s="1"/>
  <c r="AC1305" i="36" s="1"/>
  <c r="AC1306" i="36" s="1"/>
  <c r="AC1307" i="36" s="1"/>
  <c r="AC1308" i="36" s="1"/>
  <c r="AC1309" i="36" s="1"/>
  <c r="AC1310" i="36" s="1"/>
  <c r="AC1311" i="36" s="1"/>
  <c r="AC1312" i="36" s="1"/>
  <c r="AC1313" i="36" s="1"/>
  <c r="AC1314" i="36" s="1"/>
  <c r="AC1315" i="36" s="1"/>
  <c r="AC1316" i="36" s="1"/>
  <c r="AC1317" i="36" s="1"/>
  <c r="AC1318" i="36" s="1"/>
  <c r="AC1319" i="36" s="1"/>
  <c r="AC1320" i="36" s="1"/>
  <c r="AC1321" i="36" s="1"/>
  <c r="AC1322" i="36" s="1"/>
  <c r="AC1323" i="36" s="1"/>
  <c r="AC1324" i="36" s="1"/>
  <c r="AC1325" i="36" s="1"/>
  <c r="AC1326" i="36" s="1"/>
  <c r="AC1327" i="36" s="1"/>
  <c r="AC1328" i="36" s="1"/>
  <c r="AC1329" i="36" s="1"/>
  <c r="AC1330" i="36" s="1"/>
  <c r="AC1331" i="36" s="1"/>
  <c r="AC1332" i="36" s="1"/>
  <c r="AC1333" i="36" s="1"/>
  <c r="AC1334" i="36" s="1"/>
  <c r="AC1335" i="36" s="1"/>
  <c r="AC1336" i="36" s="1"/>
  <c r="AC1337" i="36" s="1"/>
  <c r="AC1338" i="36" s="1"/>
  <c r="AC1339" i="36" s="1"/>
  <c r="AC1340" i="36" s="1"/>
  <c r="AC1341" i="36" s="1"/>
  <c r="AC1342" i="36" s="1"/>
  <c r="AC1343" i="36" s="1"/>
  <c r="AC1344" i="36" s="1"/>
  <c r="AC1345" i="36" s="1"/>
  <c r="AC1346" i="36" s="1"/>
  <c r="AC1347" i="36" s="1"/>
  <c r="AC1348" i="36" s="1"/>
  <c r="AC1349" i="36" s="1"/>
  <c r="AC1350" i="36" s="1"/>
  <c r="AC1351" i="36" s="1"/>
  <c r="AC1352" i="36" s="1"/>
  <c r="AC1353" i="36" s="1"/>
  <c r="AC1354" i="36" s="1"/>
  <c r="AC1355" i="36" s="1"/>
  <c r="AC1356" i="36" s="1"/>
  <c r="AC1357" i="36" s="1"/>
  <c r="AC1358" i="36" s="1"/>
  <c r="AC1359" i="36" s="1"/>
  <c r="AC1360" i="36" s="1"/>
  <c r="AC1361" i="36" s="1"/>
  <c r="AC1362" i="36" s="1"/>
  <c r="AC1363" i="36" s="1"/>
  <c r="AC1364" i="36" s="1"/>
  <c r="AC1365" i="36" s="1"/>
  <c r="AC1366" i="36" s="1"/>
  <c r="AC1367" i="36" s="1"/>
  <c r="AC1368" i="36" s="1"/>
  <c r="AC1369" i="36" s="1"/>
  <c r="AC1370" i="36" s="1"/>
  <c r="AC1371" i="36" s="1"/>
  <c r="AC1372" i="36" s="1"/>
  <c r="AC1373" i="36" s="1"/>
  <c r="AC1374" i="36" s="1"/>
  <c r="AC1375" i="36" s="1"/>
  <c r="AC1376" i="36" s="1"/>
  <c r="AC1377" i="36" s="1"/>
  <c r="AC1378" i="36" s="1"/>
  <c r="AC1379" i="36" s="1"/>
  <c r="AC1380" i="36" s="1"/>
  <c r="AC1381" i="36" s="1"/>
  <c r="AC1382" i="36" s="1"/>
  <c r="AC1383" i="36" s="1"/>
  <c r="AC1384" i="36" s="1"/>
  <c r="AC1385" i="36" s="1"/>
  <c r="AC1386" i="36" s="1"/>
  <c r="AC1387" i="36" s="1"/>
  <c r="AC1388" i="36" s="1"/>
  <c r="AC1389" i="36" s="1"/>
  <c r="AC1390" i="36" s="1"/>
  <c r="AC1391" i="36" s="1"/>
  <c r="AC1392" i="36" s="1"/>
  <c r="AC1393" i="36" s="1"/>
  <c r="AC1394" i="36" s="1"/>
  <c r="AC1395" i="36" s="1"/>
  <c r="AC1396" i="36" s="1"/>
  <c r="AC1397" i="36" s="1"/>
  <c r="AC1398" i="36" s="1"/>
  <c r="AC1399" i="36" s="1"/>
  <c r="AC1400" i="36" s="1"/>
  <c r="AC1401" i="36" s="1"/>
  <c r="AC1402" i="36" s="1"/>
  <c r="AC1403" i="36" s="1"/>
  <c r="AC1404" i="36" s="1"/>
  <c r="AC1405" i="36" s="1"/>
  <c r="AC1406" i="36" s="1"/>
  <c r="AC1407" i="36" s="1"/>
  <c r="AC1408" i="36" s="1"/>
  <c r="AC1409" i="36" s="1"/>
  <c r="AC1410" i="36" s="1"/>
  <c r="AC1411" i="36" s="1"/>
  <c r="AC1412" i="36" s="1"/>
  <c r="AC1413" i="36" s="1"/>
  <c r="AC1414" i="36" s="1"/>
  <c r="AC1415" i="36" s="1"/>
  <c r="AC1416" i="36" s="1"/>
  <c r="AC1417" i="36" s="1"/>
  <c r="AC1418" i="36" s="1"/>
  <c r="AC1419" i="36" s="1"/>
  <c r="AC1420" i="36" s="1"/>
  <c r="AC1421" i="36" s="1"/>
  <c r="AC1422" i="36" s="1"/>
  <c r="AC1423" i="36" s="1"/>
  <c r="AC1424" i="36" s="1"/>
  <c r="AC1425" i="36" s="1"/>
  <c r="AC1426" i="36" s="1"/>
  <c r="AC1427" i="36" s="1"/>
  <c r="AC1428" i="36" s="1"/>
  <c r="AC1429" i="36" s="1"/>
  <c r="AC1430" i="36" s="1"/>
  <c r="AC1431" i="36" s="1"/>
  <c r="AC1432" i="36" s="1"/>
  <c r="AC1433" i="36" s="1"/>
  <c r="AC1434" i="36" s="1"/>
  <c r="AC1435" i="36" s="1"/>
  <c r="AC1436" i="36" s="1"/>
  <c r="AC1437" i="36" s="1"/>
  <c r="AC1438" i="36" s="1"/>
  <c r="AC1439" i="36" s="1"/>
  <c r="AC1440" i="36" s="1"/>
  <c r="AC1441" i="36" s="1"/>
  <c r="AC1442" i="36" s="1"/>
  <c r="AC1443" i="36" s="1"/>
  <c r="AC1444" i="36" s="1"/>
  <c r="AC1445" i="36" s="1"/>
  <c r="AC1446" i="36" s="1"/>
  <c r="AC1447" i="36" s="1"/>
  <c r="AC1448" i="36" s="1"/>
  <c r="AC1449" i="36" s="1"/>
  <c r="AC1450" i="36" s="1"/>
  <c r="AC1451" i="36" s="1"/>
  <c r="AC1452" i="36" s="1"/>
  <c r="AC1453" i="36" s="1"/>
  <c r="AC1454" i="36" s="1"/>
  <c r="AC1455" i="36" s="1"/>
  <c r="AC1456" i="36" s="1"/>
  <c r="AC1457" i="36" s="1"/>
  <c r="AC1458" i="36" s="1"/>
  <c r="AC1459" i="36" s="1"/>
  <c r="AC1460" i="36" s="1"/>
  <c r="AC1461" i="36" s="1"/>
  <c r="AC1462" i="36" s="1"/>
  <c r="AC1463" i="36" s="1"/>
  <c r="AC1464" i="36" s="1"/>
  <c r="AC1465" i="36" s="1"/>
  <c r="AC1466" i="36" s="1"/>
  <c r="AC1467" i="36" s="1"/>
  <c r="AC1468" i="36" s="1"/>
  <c r="AC1469" i="36" s="1"/>
  <c r="AC1470" i="36" s="1"/>
  <c r="AC1471" i="36" s="1"/>
  <c r="AC1472" i="36" s="1"/>
  <c r="AC1473" i="36" s="1"/>
  <c r="AC1474" i="36" s="1"/>
  <c r="AC1475" i="36" s="1"/>
  <c r="AC1476" i="36" s="1"/>
  <c r="AC1477" i="36" s="1"/>
  <c r="AC1478" i="36" s="1"/>
  <c r="AC1479" i="36" s="1"/>
  <c r="AC1480" i="36" s="1"/>
  <c r="AC1481" i="36" s="1"/>
  <c r="AC1482" i="36" s="1"/>
  <c r="AC1483" i="36" s="1"/>
  <c r="AC1484" i="36" s="1"/>
  <c r="AC1485" i="36" s="1"/>
  <c r="AC1486" i="36" s="1"/>
  <c r="AC1487" i="36" s="1"/>
  <c r="AC1488" i="36" s="1"/>
  <c r="AC1489" i="36" s="1"/>
  <c r="AC1490" i="36" s="1"/>
  <c r="AC1491" i="36" s="1"/>
  <c r="AC1492" i="36" s="1"/>
  <c r="AC1493" i="36" s="1"/>
  <c r="AC1494" i="36" s="1"/>
  <c r="AC1495" i="36" s="1"/>
  <c r="AC1496" i="36" s="1"/>
  <c r="AC1497" i="36" s="1"/>
  <c r="AC1498" i="36" s="1"/>
  <c r="AC1499" i="36" s="1"/>
  <c r="AC1500" i="36" s="1"/>
  <c r="AC1501" i="36" s="1"/>
  <c r="AC1502" i="36" s="1"/>
  <c r="AC1503" i="36" s="1"/>
  <c r="AC1504" i="36" s="1"/>
  <c r="AC1505" i="36" s="1"/>
  <c r="AC1506" i="36" s="1"/>
  <c r="AC1507" i="36" s="1"/>
  <c r="AC1508" i="36" s="1"/>
  <c r="AC1509" i="36" s="1"/>
  <c r="AC1510" i="36" s="1"/>
  <c r="AC1511" i="36" s="1"/>
  <c r="AC1512" i="36" s="1"/>
  <c r="AC1513" i="36" s="1"/>
  <c r="AC1514" i="36" s="1"/>
  <c r="AC1515" i="36" s="1"/>
  <c r="AC1516" i="36" s="1"/>
  <c r="AC1517" i="36" s="1"/>
  <c r="AC1518" i="36" s="1"/>
  <c r="AC1519" i="36" s="1"/>
  <c r="AC1520" i="36" s="1"/>
  <c r="AC1521" i="36" s="1"/>
  <c r="AC1522" i="36" s="1"/>
  <c r="AC1523" i="36" s="1"/>
  <c r="AC1524" i="36" s="1"/>
  <c r="AC1525" i="36" s="1"/>
  <c r="AC1526" i="36" s="1"/>
  <c r="AC1527" i="36" s="1"/>
  <c r="AC1528" i="36" s="1"/>
  <c r="AC1529" i="36" s="1"/>
  <c r="AC1530" i="36" s="1"/>
  <c r="AC1531" i="36" s="1"/>
  <c r="AC1532" i="36" s="1"/>
  <c r="AC1533" i="36" s="1"/>
  <c r="AC1534" i="36" s="1"/>
  <c r="AC1535" i="36" s="1"/>
  <c r="AC1536" i="36" s="1"/>
  <c r="AC1537" i="36" s="1"/>
  <c r="AC1538" i="36" s="1"/>
  <c r="AC1539" i="36" s="1"/>
  <c r="AC1540" i="36" s="1"/>
  <c r="AC1541" i="36" s="1"/>
  <c r="AC1542" i="36" s="1"/>
  <c r="AC1543" i="36" s="1"/>
  <c r="AC1544" i="36" s="1"/>
  <c r="AC1545" i="36" s="1"/>
  <c r="AC1546" i="36" s="1"/>
  <c r="AC1547" i="36" s="1"/>
  <c r="AC1548" i="36" s="1"/>
  <c r="AC1549" i="36" s="1"/>
  <c r="AC1550" i="36" s="1"/>
  <c r="AC1551" i="36" s="1"/>
  <c r="AC1552" i="36" s="1"/>
  <c r="AC1553" i="36" s="1"/>
  <c r="AC1554" i="36" s="1"/>
  <c r="AC1555" i="36" s="1"/>
  <c r="AC1556" i="36" s="1"/>
  <c r="AC1557" i="36" s="1"/>
  <c r="AC1558" i="36" s="1"/>
  <c r="AC1559" i="36" s="1"/>
  <c r="AC1560" i="36" s="1"/>
  <c r="AC1561" i="36" s="1"/>
  <c r="AC1562" i="36" s="1"/>
  <c r="AC1563" i="36" s="1"/>
  <c r="AC1564" i="36" s="1"/>
  <c r="AC1565" i="36" s="1"/>
  <c r="AC1566" i="36" s="1"/>
  <c r="AC1567" i="36" s="1"/>
  <c r="AC1568" i="36" s="1"/>
  <c r="AC1569" i="36" s="1"/>
  <c r="AC1570" i="36" s="1"/>
  <c r="AC1571" i="36" s="1"/>
  <c r="AC1572" i="36" s="1"/>
  <c r="AC1573" i="36" s="1"/>
  <c r="AC1574" i="36" s="1"/>
  <c r="AC1575" i="36" s="1"/>
  <c r="AC1576" i="36" s="1"/>
  <c r="AC1577" i="36" s="1"/>
  <c r="AC1578" i="36" s="1"/>
  <c r="AC1579" i="36" s="1"/>
  <c r="AC1580" i="36" s="1"/>
  <c r="AC1581" i="36" s="1"/>
  <c r="AC1582" i="36" s="1"/>
  <c r="AC1583" i="36" s="1"/>
  <c r="AC1584" i="36" s="1"/>
  <c r="AC1585" i="36" s="1"/>
  <c r="AC1586" i="36" s="1"/>
  <c r="AC1587" i="36" s="1"/>
  <c r="AC1588" i="36" s="1"/>
  <c r="AC1589" i="36" s="1"/>
  <c r="AC1590" i="36" s="1"/>
  <c r="AC1591" i="36" s="1"/>
  <c r="AC1592" i="36" s="1"/>
  <c r="AC1593" i="36" s="1"/>
  <c r="AC1594" i="36" s="1"/>
  <c r="AC1595" i="36" s="1"/>
  <c r="AC1596" i="36" s="1"/>
  <c r="AC1597" i="36" s="1"/>
  <c r="AC1598" i="36" s="1"/>
  <c r="AC1599" i="36" s="1"/>
  <c r="AC1600" i="36" s="1"/>
  <c r="AC1601" i="36" s="1"/>
  <c r="AC1602" i="36" s="1"/>
  <c r="AC1603" i="36" s="1"/>
  <c r="AC1604" i="36" s="1"/>
  <c r="AC1605" i="36" s="1"/>
  <c r="AC1606" i="36" s="1"/>
  <c r="AC1607" i="36" s="1"/>
  <c r="AC1608" i="36" s="1"/>
  <c r="AC1609" i="36" s="1"/>
  <c r="AC1610" i="36" s="1"/>
  <c r="AC1611" i="36" s="1"/>
  <c r="AC1612" i="36" s="1"/>
  <c r="AC1613" i="36" s="1"/>
  <c r="AC1614" i="36" s="1"/>
  <c r="AC1615" i="36" s="1"/>
  <c r="AC1616" i="36" s="1"/>
  <c r="AC1617" i="36" s="1"/>
  <c r="AC1618" i="36" s="1"/>
  <c r="AC1619" i="36" s="1"/>
  <c r="AC1620" i="36" s="1"/>
  <c r="AC1621" i="36" s="1"/>
  <c r="AC1622" i="36" s="1"/>
  <c r="AC1623" i="36" s="1"/>
  <c r="AC1624" i="36" s="1"/>
  <c r="AC1625" i="36" s="1"/>
  <c r="AC1626" i="36" s="1"/>
  <c r="AC1627" i="36" s="1"/>
  <c r="AC1628" i="36" s="1"/>
  <c r="AC1629" i="36" s="1"/>
  <c r="AC1630" i="36" s="1"/>
  <c r="AC1631" i="36" s="1"/>
  <c r="AC1632" i="36" s="1"/>
  <c r="AC1633" i="36" s="1"/>
  <c r="AC1634" i="36" s="1"/>
  <c r="AC1635" i="36" s="1"/>
  <c r="AC1636" i="36" s="1"/>
  <c r="AC1637" i="36" s="1"/>
  <c r="AC1638" i="36" s="1"/>
  <c r="AC1639" i="36" s="1"/>
  <c r="AC1640" i="36" s="1"/>
  <c r="AC1641" i="36" s="1"/>
  <c r="AC1642" i="36" s="1"/>
  <c r="AC1643" i="36" s="1"/>
  <c r="AC1644" i="36" s="1"/>
  <c r="AC1645" i="36" s="1"/>
  <c r="AC1646" i="36" s="1"/>
  <c r="AC1647" i="36" s="1"/>
  <c r="AC1648" i="36" s="1"/>
  <c r="AC1649" i="36" s="1"/>
  <c r="AC1650" i="36" s="1"/>
  <c r="AC1651" i="36" s="1"/>
  <c r="AC1652" i="36" s="1"/>
  <c r="AC1653" i="36" s="1"/>
  <c r="AC1654" i="36" s="1"/>
  <c r="AC1655" i="36" s="1"/>
  <c r="AC1656" i="36" s="1"/>
  <c r="AC1657" i="36" s="1"/>
  <c r="AC1658" i="36" s="1"/>
  <c r="AC1659" i="36" s="1"/>
  <c r="AC1660" i="36" s="1"/>
  <c r="AC1661" i="36" s="1"/>
  <c r="AC1662" i="36" s="1"/>
  <c r="AC1663" i="36" s="1"/>
  <c r="AC1664" i="36" s="1"/>
  <c r="AC1665" i="36" s="1"/>
  <c r="AC1666" i="36" s="1"/>
  <c r="AC1667" i="36" s="1"/>
  <c r="AC1668" i="36" s="1"/>
  <c r="AC1669" i="36" s="1"/>
  <c r="AC1670" i="36" s="1"/>
  <c r="AC1671" i="36" s="1"/>
  <c r="AC1672" i="36" s="1"/>
  <c r="AC1673" i="36" s="1"/>
  <c r="AC1674" i="36" s="1"/>
  <c r="AC1675" i="36" s="1"/>
  <c r="AC1676" i="36" s="1"/>
  <c r="AC1677" i="36" s="1"/>
  <c r="AC1678" i="36" s="1"/>
  <c r="AC1679" i="36" s="1"/>
  <c r="AC1680" i="36" s="1"/>
  <c r="AC1681" i="36" s="1"/>
  <c r="AC1682" i="36" s="1"/>
  <c r="AC1683" i="36" s="1"/>
  <c r="AC1684" i="36" s="1"/>
  <c r="AC1685" i="36" s="1"/>
  <c r="AC1686" i="36" s="1"/>
  <c r="AC1687" i="36" s="1"/>
  <c r="AC1688" i="36" s="1"/>
  <c r="AC1689" i="36" s="1"/>
  <c r="AC1690" i="36" s="1"/>
  <c r="AC1691" i="36" s="1"/>
  <c r="AC1692" i="36" s="1"/>
  <c r="AC1693" i="36" s="1"/>
  <c r="AC1694" i="36" s="1"/>
  <c r="AB13" i="36"/>
  <c r="AB14" i="36" s="1"/>
  <c r="AB15" i="36" s="1"/>
  <c r="AB16" i="36" s="1"/>
  <c r="AB17" i="36" s="1"/>
  <c r="AB18" i="36" s="1"/>
  <c r="AB19" i="36" s="1"/>
  <c r="AB20" i="36" s="1"/>
  <c r="AB21" i="36" s="1"/>
  <c r="AB22" i="36" s="1"/>
  <c r="AB23" i="36" s="1"/>
  <c r="AB24" i="36" s="1"/>
  <c r="AB25" i="36" s="1"/>
  <c r="AB26" i="36" s="1"/>
  <c r="AB27" i="36" s="1"/>
  <c r="AB28" i="36" s="1"/>
  <c r="AB29" i="36" s="1"/>
  <c r="AB30" i="36" s="1"/>
  <c r="AB31" i="36" s="1"/>
  <c r="AB32" i="36" s="1"/>
  <c r="AB33" i="36" s="1"/>
  <c r="AB34" i="36" s="1"/>
  <c r="AB35" i="36" s="1"/>
  <c r="AB36" i="36" s="1"/>
  <c r="AB37" i="36" s="1"/>
  <c r="AB38" i="36" s="1"/>
  <c r="AB39" i="36" s="1"/>
  <c r="AB40" i="36" s="1"/>
  <c r="AB41" i="36" s="1"/>
  <c r="AB42" i="36" s="1"/>
  <c r="AB43" i="36" s="1"/>
  <c r="AB44" i="36" s="1"/>
  <c r="AB45" i="36" s="1"/>
  <c r="AB46" i="36" s="1"/>
  <c r="AB47" i="36" s="1"/>
  <c r="AB48" i="36" s="1"/>
  <c r="AB49" i="36" s="1"/>
  <c r="AB50" i="36" s="1"/>
  <c r="AB51" i="36" s="1"/>
  <c r="AB52" i="36" s="1"/>
  <c r="AB53" i="36" s="1"/>
  <c r="AB54" i="36" s="1"/>
  <c r="AB55" i="36" s="1"/>
  <c r="AB56" i="36" s="1"/>
  <c r="AB57" i="36" s="1"/>
  <c r="AB58" i="36" s="1"/>
  <c r="AB59" i="36" s="1"/>
  <c r="AB60" i="36" s="1"/>
  <c r="AB61" i="36" s="1"/>
  <c r="AB62" i="36" s="1"/>
  <c r="AB63" i="36" s="1"/>
  <c r="AB64" i="36" s="1"/>
  <c r="AB65" i="36" s="1"/>
  <c r="AB66" i="36" s="1"/>
  <c r="AB67" i="36" s="1"/>
  <c r="AB68" i="36" s="1"/>
  <c r="AB69" i="36" s="1"/>
  <c r="AB70" i="36" s="1"/>
  <c r="AB71" i="36" s="1"/>
  <c r="AB72" i="36" s="1"/>
  <c r="AB73" i="36" s="1"/>
  <c r="AB74" i="36" s="1"/>
  <c r="AB75" i="36" s="1"/>
  <c r="AB76" i="36" s="1"/>
  <c r="AB77" i="36" s="1"/>
  <c r="AB78" i="36" s="1"/>
  <c r="AB79" i="36" s="1"/>
  <c r="AB80" i="36" s="1"/>
  <c r="AB81" i="36" s="1"/>
  <c r="AB82" i="36" s="1"/>
  <c r="AB83" i="36" s="1"/>
  <c r="AB84" i="36" s="1"/>
  <c r="AB85" i="36" s="1"/>
  <c r="AB86" i="36" s="1"/>
  <c r="AB87" i="36" s="1"/>
  <c r="AB88" i="36" s="1"/>
  <c r="AB89" i="36" s="1"/>
  <c r="AB90" i="36" s="1"/>
  <c r="AB91" i="36" s="1"/>
  <c r="AB92" i="36" s="1"/>
  <c r="AB93" i="36" s="1"/>
  <c r="AB94" i="36" s="1"/>
  <c r="AB95" i="36" s="1"/>
  <c r="AB96" i="36" s="1"/>
  <c r="AB97" i="36" s="1"/>
  <c r="AB98" i="36" s="1"/>
  <c r="AB99" i="36" s="1"/>
  <c r="AB100" i="36" s="1"/>
  <c r="AB101" i="36" s="1"/>
  <c r="AB102" i="36" s="1"/>
  <c r="AB103" i="36" s="1"/>
  <c r="AB104" i="36" s="1"/>
  <c r="AB105" i="36" s="1"/>
  <c r="AB106" i="36" s="1"/>
  <c r="AB107" i="36" s="1"/>
  <c r="AB108" i="36" s="1"/>
  <c r="AB109" i="36" s="1"/>
  <c r="AB110" i="36" s="1"/>
  <c r="AB111" i="36" s="1"/>
  <c r="AB112" i="36" s="1"/>
  <c r="AB113" i="36" s="1"/>
  <c r="AB114" i="36" s="1"/>
  <c r="AB115" i="36" s="1"/>
  <c r="AB116" i="36" s="1"/>
  <c r="AB117" i="36" s="1"/>
  <c r="AB118" i="36" s="1"/>
  <c r="AB119" i="36" s="1"/>
  <c r="AB120" i="36" s="1"/>
  <c r="AB121" i="36" s="1"/>
  <c r="AB122" i="36" s="1"/>
  <c r="AB123" i="36" s="1"/>
  <c r="AB124" i="36" s="1"/>
  <c r="AB125" i="36" s="1"/>
  <c r="AB126" i="36" s="1"/>
  <c r="AB127" i="36" s="1"/>
  <c r="AB128" i="36" s="1"/>
  <c r="AB129" i="36" s="1"/>
  <c r="AB130" i="36" s="1"/>
  <c r="AB131" i="36" s="1"/>
  <c r="AB132" i="36" s="1"/>
  <c r="AB133" i="36" s="1"/>
  <c r="AB134" i="36" s="1"/>
  <c r="AB135" i="36" s="1"/>
  <c r="AB136" i="36" s="1"/>
  <c r="AB137" i="36" s="1"/>
  <c r="AB138" i="36" s="1"/>
  <c r="AB139" i="36" s="1"/>
  <c r="AB140" i="36" s="1"/>
  <c r="AB141" i="36" s="1"/>
  <c r="AB142" i="36" s="1"/>
  <c r="AB143" i="36" s="1"/>
  <c r="AB144" i="36" s="1"/>
  <c r="AB145" i="36" s="1"/>
  <c r="AB146" i="36" s="1"/>
  <c r="AB147" i="36" s="1"/>
  <c r="AB148" i="36" s="1"/>
  <c r="AB149" i="36" s="1"/>
  <c r="AB150" i="36" s="1"/>
  <c r="AB151" i="36" s="1"/>
  <c r="AB152" i="36" s="1"/>
  <c r="AB153" i="36" s="1"/>
  <c r="AB154" i="36" s="1"/>
  <c r="AB155" i="36" s="1"/>
  <c r="AB156" i="36" s="1"/>
  <c r="AB157" i="36" s="1"/>
  <c r="AB158" i="36" s="1"/>
  <c r="AB159" i="36" s="1"/>
  <c r="AB160" i="36" s="1"/>
  <c r="AB161" i="36" s="1"/>
  <c r="AB162" i="36" s="1"/>
  <c r="AB163" i="36" s="1"/>
  <c r="AB164" i="36" s="1"/>
  <c r="AB165" i="36" s="1"/>
  <c r="AB166" i="36" s="1"/>
  <c r="AB167" i="36" s="1"/>
  <c r="AB168" i="36" s="1"/>
  <c r="AB169" i="36" s="1"/>
  <c r="AB170" i="36" s="1"/>
  <c r="AB171" i="36" s="1"/>
  <c r="AB172" i="36" s="1"/>
  <c r="AB173" i="36" s="1"/>
  <c r="AB174" i="36" s="1"/>
  <c r="AB175" i="36" s="1"/>
  <c r="AB176" i="36" s="1"/>
  <c r="AB177" i="36" s="1"/>
  <c r="AB178" i="36" s="1"/>
  <c r="AB179" i="36" s="1"/>
  <c r="AB180" i="36" s="1"/>
  <c r="AB181" i="36" s="1"/>
  <c r="AB182" i="36" s="1"/>
  <c r="AB183" i="36" s="1"/>
  <c r="AB184" i="36" s="1"/>
  <c r="AB185" i="36" s="1"/>
  <c r="AB186" i="36" s="1"/>
  <c r="AB187" i="36" s="1"/>
  <c r="AB188" i="36" s="1"/>
  <c r="AB189" i="36" s="1"/>
  <c r="AB190" i="36" s="1"/>
  <c r="AB191" i="36" s="1"/>
  <c r="AB192" i="36" s="1"/>
  <c r="AB193" i="36" s="1"/>
  <c r="AB194" i="36" s="1"/>
  <c r="AB195" i="36" s="1"/>
  <c r="AB196" i="36" s="1"/>
  <c r="AB197" i="36" s="1"/>
  <c r="AB198" i="36" s="1"/>
  <c r="AB199" i="36" s="1"/>
  <c r="AB200" i="36" s="1"/>
  <c r="AB201" i="36" s="1"/>
  <c r="AB202" i="36" s="1"/>
  <c r="AB203" i="36" s="1"/>
  <c r="AB204" i="36" s="1"/>
  <c r="AB205" i="36" s="1"/>
  <c r="AB206" i="36" s="1"/>
  <c r="AB207" i="36" s="1"/>
  <c r="AB208" i="36" s="1"/>
  <c r="AB209" i="36" s="1"/>
  <c r="AB210" i="36" s="1"/>
  <c r="AB211" i="36" s="1"/>
  <c r="AB212" i="36" s="1"/>
  <c r="AB213" i="36" s="1"/>
  <c r="AB214" i="36" s="1"/>
  <c r="AB215" i="36" s="1"/>
  <c r="AB216" i="36" s="1"/>
  <c r="AB217" i="36" s="1"/>
  <c r="AB218" i="36" s="1"/>
  <c r="AB219" i="36" s="1"/>
  <c r="AB220" i="36" s="1"/>
  <c r="AB221" i="36" s="1"/>
  <c r="AB222" i="36" s="1"/>
  <c r="AB223" i="36" s="1"/>
  <c r="AB224" i="36" s="1"/>
  <c r="AB225" i="36" s="1"/>
  <c r="AB226" i="36" s="1"/>
  <c r="AB227" i="36" s="1"/>
  <c r="AB228" i="36" s="1"/>
  <c r="AB229" i="36" s="1"/>
  <c r="AB230" i="36" s="1"/>
  <c r="AB231" i="36" s="1"/>
  <c r="AB232" i="36" s="1"/>
  <c r="AB233" i="36" s="1"/>
  <c r="AB234" i="36" s="1"/>
  <c r="AB235" i="36" s="1"/>
  <c r="AB236" i="36" s="1"/>
  <c r="AB237" i="36" s="1"/>
  <c r="AB238" i="36" s="1"/>
  <c r="AB239" i="36" s="1"/>
  <c r="AB240" i="36" s="1"/>
  <c r="AB241" i="36" s="1"/>
  <c r="AB242" i="36" s="1"/>
  <c r="AB243" i="36" s="1"/>
  <c r="AB244" i="36" s="1"/>
  <c r="AB245" i="36" s="1"/>
  <c r="AB246" i="36" s="1"/>
  <c r="AB247" i="36" s="1"/>
  <c r="AB248" i="36" s="1"/>
  <c r="AB249" i="36" s="1"/>
  <c r="AB250" i="36" s="1"/>
  <c r="AB251" i="36" s="1"/>
  <c r="AB252" i="36" s="1"/>
  <c r="AB253" i="36" s="1"/>
  <c r="AB254" i="36" s="1"/>
  <c r="AB255" i="36" s="1"/>
  <c r="AB256" i="36" s="1"/>
  <c r="AB257" i="36" s="1"/>
  <c r="AB258" i="36" s="1"/>
  <c r="AB259" i="36" s="1"/>
  <c r="AB260" i="36" s="1"/>
  <c r="AB261" i="36" s="1"/>
  <c r="AB262" i="36" s="1"/>
  <c r="AB263" i="36" s="1"/>
  <c r="AB264" i="36" s="1"/>
  <c r="AB265" i="36" s="1"/>
  <c r="AB266" i="36" s="1"/>
  <c r="AB267" i="36" s="1"/>
  <c r="AB268" i="36" s="1"/>
  <c r="AB269" i="36" s="1"/>
  <c r="AB270" i="36" s="1"/>
  <c r="AB271" i="36" s="1"/>
  <c r="AB272" i="36" s="1"/>
  <c r="AB273" i="36" s="1"/>
  <c r="AB274" i="36" s="1"/>
  <c r="AB275" i="36" s="1"/>
  <c r="AB276" i="36" s="1"/>
  <c r="AB277" i="36" s="1"/>
  <c r="AB278" i="36" s="1"/>
  <c r="AB279" i="36" s="1"/>
  <c r="AB280" i="36" s="1"/>
  <c r="AB281" i="36" s="1"/>
  <c r="AB282" i="36" s="1"/>
  <c r="AB283" i="36" s="1"/>
  <c r="AB284" i="36" s="1"/>
  <c r="AB285" i="36" s="1"/>
  <c r="AB286" i="36" s="1"/>
  <c r="AB287" i="36" s="1"/>
  <c r="AB288" i="36" s="1"/>
  <c r="AB289" i="36" s="1"/>
  <c r="AB290" i="36" s="1"/>
  <c r="AB291" i="36" s="1"/>
  <c r="AB292" i="36" s="1"/>
  <c r="AB293" i="36" s="1"/>
  <c r="AB294" i="36" s="1"/>
  <c r="AB295" i="36" s="1"/>
  <c r="AB296" i="36" s="1"/>
  <c r="AB297" i="36" s="1"/>
  <c r="AB298" i="36" s="1"/>
  <c r="AB299" i="36" s="1"/>
  <c r="AB300" i="36" s="1"/>
  <c r="AB301" i="36" s="1"/>
  <c r="AB302" i="36" s="1"/>
  <c r="AB303" i="36" s="1"/>
  <c r="AB304" i="36" s="1"/>
  <c r="AB305" i="36" s="1"/>
  <c r="AB306" i="36" s="1"/>
  <c r="AB307" i="36" s="1"/>
  <c r="AB308" i="36" s="1"/>
  <c r="AB309" i="36" s="1"/>
  <c r="AB310" i="36" s="1"/>
  <c r="AB311" i="36" s="1"/>
  <c r="AB312" i="36" s="1"/>
  <c r="AB313" i="36" s="1"/>
  <c r="AB314" i="36" s="1"/>
  <c r="AB315" i="36" s="1"/>
  <c r="AB316" i="36" s="1"/>
  <c r="AB317" i="36" s="1"/>
  <c r="AB318" i="36" s="1"/>
  <c r="AB319" i="36" s="1"/>
  <c r="AB320" i="36" s="1"/>
  <c r="AB321" i="36" s="1"/>
  <c r="AB322" i="36" s="1"/>
  <c r="AB323" i="36" s="1"/>
  <c r="AB324" i="36" s="1"/>
  <c r="AB325" i="36" s="1"/>
  <c r="AB326" i="36" s="1"/>
  <c r="AB327" i="36" s="1"/>
  <c r="AB328" i="36" s="1"/>
  <c r="AB329" i="36" s="1"/>
  <c r="AB330" i="36" s="1"/>
  <c r="AB331" i="36" s="1"/>
  <c r="AB332" i="36" s="1"/>
  <c r="AB333" i="36" s="1"/>
  <c r="AB334" i="36" s="1"/>
  <c r="AB335" i="36" s="1"/>
  <c r="AB336" i="36" s="1"/>
  <c r="AB337" i="36" s="1"/>
  <c r="AB338" i="36" s="1"/>
  <c r="AB339" i="36" s="1"/>
  <c r="AB340" i="36" s="1"/>
  <c r="AB341" i="36" s="1"/>
  <c r="AB342" i="36" s="1"/>
  <c r="AB343" i="36" s="1"/>
  <c r="AB344" i="36" s="1"/>
  <c r="AB345" i="36" s="1"/>
  <c r="AB346" i="36" s="1"/>
  <c r="AB347" i="36" s="1"/>
  <c r="AB348" i="36" s="1"/>
  <c r="AB349" i="36" s="1"/>
  <c r="AB350" i="36" s="1"/>
  <c r="AB351" i="36" s="1"/>
  <c r="AB352" i="36" s="1"/>
  <c r="AB353" i="36" s="1"/>
  <c r="AB354" i="36" s="1"/>
  <c r="AB355" i="36" s="1"/>
  <c r="AB356" i="36" s="1"/>
  <c r="AB357" i="36" s="1"/>
  <c r="AB358" i="36" s="1"/>
  <c r="AB359" i="36" s="1"/>
  <c r="AB360" i="36" s="1"/>
  <c r="AB361" i="36" s="1"/>
  <c r="AB362" i="36" s="1"/>
  <c r="AB363" i="36" s="1"/>
  <c r="AB364" i="36" s="1"/>
  <c r="AB365" i="36" s="1"/>
  <c r="AB366" i="36" s="1"/>
  <c r="AB367" i="36" s="1"/>
  <c r="AB368" i="36" s="1"/>
  <c r="AB369" i="36" s="1"/>
  <c r="AB370" i="36" s="1"/>
  <c r="AB371" i="36" s="1"/>
  <c r="AB372" i="36" s="1"/>
  <c r="AB373" i="36" s="1"/>
  <c r="AB374" i="36" s="1"/>
  <c r="AB375" i="36" s="1"/>
  <c r="AB376" i="36" s="1"/>
  <c r="AB377" i="36" s="1"/>
  <c r="AB378" i="36" s="1"/>
  <c r="AB379" i="36" s="1"/>
  <c r="AB380" i="36" s="1"/>
  <c r="AB381" i="36" s="1"/>
  <c r="AB382" i="36" s="1"/>
  <c r="AB383" i="36" s="1"/>
  <c r="AB384" i="36" s="1"/>
  <c r="AB385" i="36" s="1"/>
  <c r="AB386" i="36" s="1"/>
  <c r="AB387" i="36" s="1"/>
  <c r="AB388" i="36" s="1"/>
  <c r="AB389" i="36" s="1"/>
  <c r="AB390" i="36" s="1"/>
  <c r="AB391" i="36" s="1"/>
  <c r="AB392" i="36" s="1"/>
  <c r="AB393" i="36" s="1"/>
  <c r="AB394" i="36" s="1"/>
  <c r="AB395" i="36" s="1"/>
  <c r="AB396" i="36" s="1"/>
  <c r="AB397" i="36" s="1"/>
  <c r="AB398" i="36" s="1"/>
  <c r="AB399" i="36" s="1"/>
  <c r="AB400" i="36" s="1"/>
  <c r="AB401" i="36" s="1"/>
  <c r="AB402" i="36" s="1"/>
  <c r="AB403" i="36" s="1"/>
  <c r="AB404" i="36" s="1"/>
  <c r="AB405" i="36" s="1"/>
  <c r="AB406" i="36" s="1"/>
  <c r="AB407" i="36" s="1"/>
  <c r="AB408" i="36" s="1"/>
  <c r="AB409" i="36" s="1"/>
  <c r="AB410" i="36" s="1"/>
  <c r="AB411" i="36" s="1"/>
  <c r="AB412" i="36" s="1"/>
  <c r="AB413" i="36" s="1"/>
  <c r="AB414" i="36" s="1"/>
  <c r="AB415" i="36" s="1"/>
  <c r="AB416" i="36" s="1"/>
  <c r="AB417" i="36" s="1"/>
  <c r="AB418" i="36" s="1"/>
  <c r="AB419" i="36" s="1"/>
  <c r="AB420" i="36" s="1"/>
  <c r="AB421" i="36" s="1"/>
  <c r="AB422" i="36" s="1"/>
  <c r="AB423" i="36" s="1"/>
  <c r="AB424" i="36" s="1"/>
  <c r="AB425" i="36" s="1"/>
  <c r="AB426" i="36" s="1"/>
  <c r="AB427" i="36" s="1"/>
  <c r="AB428" i="36" s="1"/>
  <c r="AB429" i="36" s="1"/>
  <c r="AB430" i="36" s="1"/>
  <c r="AB431" i="36" s="1"/>
  <c r="AB432" i="36" s="1"/>
  <c r="AB433" i="36" s="1"/>
  <c r="AB434" i="36" s="1"/>
  <c r="AB435" i="36" s="1"/>
  <c r="AB436" i="36" s="1"/>
  <c r="AB437" i="36" s="1"/>
  <c r="AB438" i="36" s="1"/>
  <c r="AB439" i="36" s="1"/>
  <c r="AB440" i="36" s="1"/>
  <c r="AB441" i="36" s="1"/>
  <c r="AB442" i="36" s="1"/>
  <c r="AB443" i="36" s="1"/>
  <c r="AB444" i="36" s="1"/>
  <c r="AB445" i="36" s="1"/>
  <c r="AB446" i="36" s="1"/>
  <c r="AB447" i="36" s="1"/>
  <c r="AB448" i="36" s="1"/>
  <c r="AB449" i="36" s="1"/>
  <c r="AB450" i="36" s="1"/>
  <c r="AB451" i="36" s="1"/>
  <c r="AB452" i="36" s="1"/>
  <c r="AB453" i="36" s="1"/>
  <c r="AB454" i="36" s="1"/>
  <c r="AB455" i="36" s="1"/>
  <c r="AB456" i="36" s="1"/>
  <c r="AB457" i="36" s="1"/>
  <c r="AB458" i="36" s="1"/>
  <c r="AB459" i="36" s="1"/>
  <c r="AB460" i="36" s="1"/>
  <c r="AB461" i="36" s="1"/>
  <c r="AB462" i="36" s="1"/>
  <c r="AB463" i="36" s="1"/>
  <c r="AB464" i="36" s="1"/>
  <c r="AB465" i="36" s="1"/>
  <c r="AB466" i="36" s="1"/>
  <c r="AB467" i="36" s="1"/>
  <c r="AB468" i="36" s="1"/>
  <c r="AB469" i="36" s="1"/>
  <c r="AB470" i="36" s="1"/>
  <c r="AB471" i="36" s="1"/>
  <c r="AB472" i="36" s="1"/>
  <c r="AB473" i="36" s="1"/>
  <c r="AB474" i="36" s="1"/>
  <c r="AB475" i="36" s="1"/>
  <c r="AB476" i="36" s="1"/>
  <c r="AB477" i="36" s="1"/>
  <c r="AB478" i="36" s="1"/>
  <c r="AB479" i="36" s="1"/>
  <c r="AB480" i="36" s="1"/>
  <c r="AB481" i="36" s="1"/>
  <c r="AB482" i="36" s="1"/>
  <c r="AB483" i="36" s="1"/>
  <c r="AB484" i="36" s="1"/>
  <c r="AB485" i="36" s="1"/>
  <c r="AB486" i="36" s="1"/>
  <c r="AB487" i="36" s="1"/>
  <c r="AB488" i="36" s="1"/>
  <c r="AB489" i="36" s="1"/>
  <c r="AB490" i="36" s="1"/>
  <c r="AB491" i="36" s="1"/>
  <c r="AB492" i="36" s="1"/>
  <c r="AB493" i="36" s="1"/>
  <c r="AB494" i="36" s="1"/>
  <c r="AB495" i="36" s="1"/>
  <c r="AB496" i="36" s="1"/>
  <c r="AB497" i="36" s="1"/>
  <c r="AB498" i="36" s="1"/>
  <c r="AB499" i="36" s="1"/>
  <c r="AB500" i="36" s="1"/>
  <c r="AB501" i="36" s="1"/>
  <c r="AB502" i="36" s="1"/>
  <c r="AB503" i="36" s="1"/>
  <c r="AB504" i="36" s="1"/>
  <c r="AB505" i="36" s="1"/>
  <c r="AB506" i="36" s="1"/>
  <c r="AB507" i="36" s="1"/>
  <c r="AB508" i="36" s="1"/>
  <c r="AB509" i="36" s="1"/>
  <c r="AB510" i="36" s="1"/>
  <c r="AB511" i="36" s="1"/>
  <c r="AB512" i="36" s="1"/>
  <c r="AB513" i="36" s="1"/>
  <c r="AB514" i="36" s="1"/>
  <c r="AB515" i="36" s="1"/>
  <c r="AB516" i="36" s="1"/>
  <c r="AB517" i="36" s="1"/>
  <c r="AB518" i="36" s="1"/>
  <c r="AB519" i="36" s="1"/>
  <c r="AB520" i="36" s="1"/>
  <c r="AB521" i="36" s="1"/>
  <c r="AB522" i="36" s="1"/>
  <c r="AB523" i="36" s="1"/>
  <c r="AB524" i="36" s="1"/>
  <c r="AB525" i="36" s="1"/>
  <c r="AB526" i="36" s="1"/>
  <c r="AB527" i="36" s="1"/>
  <c r="AB528" i="36" s="1"/>
  <c r="AB529" i="36" s="1"/>
  <c r="AB530" i="36" s="1"/>
  <c r="AB531" i="36" s="1"/>
  <c r="AB532" i="36" s="1"/>
  <c r="AB533" i="36" s="1"/>
  <c r="AB534" i="36" s="1"/>
  <c r="AB535" i="36" s="1"/>
  <c r="AB536" i="36" s="1"/>
  <c r="AB537" i="36" s="1"/>
  <c r="AB538" i="36" s="1"/>
  <c r="AB539" i="36" s="1"/>
  <c r="AB540" i="36" s="1"/>
  <c r="AB541" i="36" s="1"/>
  <c r="AB542" i="36" s="1"/>
  <c r="AB543" i="36" s="1"/>
  <c r="AB544" i="36" s="1"/>
  <c r="AB545" i="36" s="1"/>
  <c r="AB546" i="36" s="1"/>
  <c r="AB547" i="36" s="1"/>
  <c r="AB548" i="36" s="1"/>
  <c r="AB549" i="36" s="1"/>
  <c r="AB550" i="36" s="1"/>
  <c r="AB551" i="36" s="1"/>
  <c r="AB552" i="36" s="1"/>
  <c r="AB553" i="36" s="1"/>
  <c r="AB554" i="36" s="1"/>
  <c r="AB555" i="36" s="1"/>
  <c r="AB556" i="36" s="1"/>
  <c r="AB557" i="36" s="1"/>
  <c r="AB558" i="36" s="1"/>
  <c r="AB559" i="36" s="1"/>
  <c r="AB560" i="36" s="1"/>
  <c r="AB561" i="36" s="1"/>
  <c r="AB562" i="36" s="1"/>
  <c r="AB563" i="36" s="1"/>
  <c r="AB564" i="36" s="1"/>
  <c r="AB565" i="36" s="1"/>
  <c r="AB566" i="36" s="1"/>
  <c r="AB567" i="36" s="1"/>
  <c r="AB568" i="36" s="1"/>
  <c r="AB569" i="36" s="1"/>
  <c r="AB570" i="36" s="1"/>
  <c r="AB571" i="36" s="1"/>
  <c r="AB572" i="36" s="1"/>
  <c r="AB573" i="36" s="1"/>
  <c r="AB574" i="36" s="1"/>
  <c r="AB575" i="36" s="1"/>
  <c r="AB576" i="36" s="1"/>
  <c r="AB577" i="36" s="1"/>
  <c r="AB578" i="36" s="1"/>
  <c r="AB579" i="36" s="1"/>
  <c r="AB580" i="36" s="1"/>
  <c r="AB581" i="36" s="1"/>
  <c r="AB582" i="36" s="1"/>
  <c r="AB583" i="36" s="1"/>
  <c r="AB584" i="36" s="1"/>
  <c r="AB585" i="36" s="1"/>
  <c r="AB586" i="36" s="1"/>
  <c r="AB587" i="36" s="1"/>
  <c r="AB588" i="36" s="1"/>
  <c r="AB589" i="36" s="1"/>
  <c r="AB590" i="36" s="1"/>
  <c r="AB591" i="36" s="1"/>
  <c r="AB592" i="36" s="1"/>
  <c r="AB593" i="36" s="1"/>
  <c r="AB594" i="36" s="1"/>
  <c r="AB595" i="36" s="1"/>
  <c r="AB596" i="36" s="1"/>
  <c r="AB597" i="36" s="1"/>
  <c r="AB598" i="36" s="1"/>
  <c r="AB599" i="36" s="1"/>
  <c r="AB600" i="36" s="1"/>
  <c r="AB601" i="36" s="1"/>
  <c r="AB602" i="36" s="1"/>
  <c r="AB603" i="36" s="1"/>
  <c r="AB604" i="36" s="1"/>
  <c r="AB605" i="36" s="1"/>
  <c r="AB606" i="36" s="1"/>
  <c r="AB607" i="36" s="1"/>
  <c r="AB608" i="36" s="1"/>
  <c r="AB609" i="36" s="1"/>
  <c r="AB610" i="36" s="1"/>
  <c r="AB611" i="36" s="1"/>
  <c r="AB612" i="36" s="1"/>
  <c r="AB613" i="36" s="1"/>
  <c r="AB614" i="36" s="1"/>
  <c r="AB615" i="36" s="1"/>
  <c r="AB616" i="36" s="1"/>
  <c r="AB617" i="36" s="1"/>
  <c r="AB618" i="36" s="1"/>
  <c r="AB619" i="36" s="1"/>
  <c r="AB620" i="36" s="1"/>
  <c r="AB621" i="36" s="1"/>
  <c r="AB622" i="36" s="1"/>
  <c r="AB623" i="36" s="1"/>
  <c r="AB624" i="36" s="1"/>
  <c r="AB625" i="36" s="1"/>
  <c r="AB626" i="36" s="1"/>
  <c r="AB627" i="36" s="1"/>
  <c r="AB628" i="36" s="1"/>
  <c r="AB629" i="36" s="1"/>
  <c r="AB630" i="36" s="1"/>
  <c r="AB631" i="36" s="1"/>
  <c r="AB632" i="36" s="1"/>
  <c r="AB633" i="36" s="1"/>
  <c r="AB634" i="36" s="1"/>
  <c r="AB635" i="36" s="1"/>
  <c r="AB636" i="36" s="1"/>
  <c r="AB637" i="36" s="1"/>
  <c r="AB638" i="36" s="1"/>
  <c r="AB639" i="36" s="1"/>
  <c r="AB640" i="36" s="1"/>
  <c r="AB641" i="36" s="1"/>
  <c r="AB642" i="36" s="1"/>
  <c r="AB643" i="36" s="1"/>
  <c r="AB644" i="36" s="1"/>
  <c r="AB645" i="36" s="1"/>
  <c r="AB646" i="36" s="1"/>
  <c r="AB647" i="36" s="1"/>
  <c r="AB648" i="36" s="1"/>
  <c r="AB649" i="36" s="1"/>
  <c r="AB650" i="36" s="1"/>
  <c r="AB651" i="36" s="1"/>
  <c r="AB652" i="36" s="1"/>
  <c r="AB653" i="36" s="1"/>
  <c r="AB654" i="36" s="1"/>
  <c r="AB655" i="36" s="1"/>
  <c r="AB656" i="36" s="1"/>
  <c r="AB657" i="36" s="1"/>
  <c r="AB658" i="36" s="1"/>
  <c r="AB659" i="36" s="1"/>
  <c r="AB660" i="36" s="1"/>
  <c r="AB661" i="36" s="1"/>
  <c r="AB662" i="36" s="1"/>
  <c r="AB663" i="36" s="1"/>
  <c r="AB664" i="36" s="1"/>
  <c r="AB665" i="36" s="1"/>
  <c r="AB666" i="36" s="1"/>
  <c r="AB667" i="36" s="1"/>
  <c r="AB668" i="36" s="1"/>
  <c r="AB669" i="36" s="1"/>
  <c r="AB670" i="36" s="1"/>
  <c r="AB671" i="36" s="1"/>
  <c r="AB672" i="36" s="1"/>
  <c r="AB673" i="36" s="1"/>
  <c r="AB674" i="36" s="1"/>
  <c r="AB675" i="36" s="1"/>
  <c r="AB676" i="36" s="1"/>
  <c r="AB677" i="36" s="1"/>
  <c r="AB678" i="36" s="1"/>
  <c r="AB679" i="36" s="1"/>
  <c r="AB680" i="36" s="1"/>
  <c r="AB681" i="36" s="1"/>
  <c r="AB682" i="36" s="1"/>
  <c r="AB683" i="36" s="1"/>
  <c r="AB684" i="36" s="1"/>
  <c r="AB685" i="36" s="1"/>
  <c r="AB686" i="36" s="1"/>
  <c r="AB687" i="36" s="1"/>
  <c r="AB688" i="36" s="1"/>
  <c r="AB689" i="36" s="1"/>
  <c r="AB690" i="36" s="1"/>
  <c r="AB691" i="36" s="1"/>
  <c r="AB692" i="36" s="1"/>
  <c r="AB693" i="36" s="1"/>
  <c r="AB694" i="36" s="1"/>
  <c r="AB695" i="36" s="1"/>
  <c r="AB696" i="36" s="1"/>
  <c r="AB697" i="36" s="1"/>
  <c r="AB698" i="36" s="1"/>
  <c r="AB699" i="36" s="1"/>
  <c r="AB700" i="36" s="1"/>
  <c r="AB701" i="36" s="1"/>
  <c r="AB702" i="36" s="1"/>
  <c r="AB703" i="36" s="1"/>
  <c r="AB704" i="36" s="1"/>
  <c r="AB705" i="36" s="1"/>
  <c r="AB706" i="36" s="1"/>
  <c r="AB707" i="36" s="1"/>
  <c r="AB708" i="36" s="1"/>
  <c r="AB709" i="36" s="1"/>
  <c r="AB710" i="36" s="1"/>
  <c r="AB711" i="36" s="1"/>
  <c r="AB712" i="36" s="1"/>
  <c r="AB713" i="36" s="1"/>
  <c r="AB714" i="36" s="1"/>
  <c r="AB715" i="36" s="1"/>
  <c r="AB716" i="36" s="1"/>
  <c r="AB717" i="36" s="1"/>
  <c r="AB718" i="36" s="1"/>
  <c r="AB719" i="36" s="1"/>
  <c r="AB720" i="36" s="1"/>
  <c r="AB721" i="36" s="1"/>
  <c r="AB722" i="36" s="1"/>
  <c r="AB723" i="36" s="1"/>
  <c r="AB724" i="36" s="1"/>
  <c r="AB725" i="36" s="1"/>
  <c r="AB726" i="36" s="1"/>
  <c r="AB727" i="36" s="1"/>
  <c r="AB728" i="36" s="1"/>
  <c r="AB729" i="36" s="1"/>
  <c r="AB730" i="36" s="1"/>
  <c r="AB731" i="36" s="1"/>
  <c r="AB732" i="36" s="1"/>
  <c r="AB733" i="36" s="1"/>
  <c r="AB734" i="36" s="1"/>
  <c r="AB735" i="36" s="1"/>
  <c r="AB736" i="36" s="1"/>
  <c r="AB737" i="36" s="1"/>
  <c r="AB738" i="36" s="1"/>
  <c r="AB739" i="36" s="1"/>
  <c r="AB740" i="36" s="1"/>
  <c r="AB741" i="36" s="1"/>
  <c r="AB742" i="36" s="1"/>
  <c r="AB743" i="36" s="1"/>
  <c r="AB744" i="36" s="1"/>
  <c r="AB745" i="36" s="1"/>
  <c r="AB746" i="36" s="1"/>
  <c r="AB747" i="36" s="1"/>
  <c r="AB748" i="36" s="1"/>
  <c r="AB749" i="36" s="1"/>
  <c r="AB750" i="36" s="1"/>
  <c r="AB751" i="36" s="1"/>
  <c r="AB752" i="36" s="1"/>
  <c r="AB753" i="36" s="1"/>
  <c r="AB754" i="36" s="1"/>
  <c r="AB755" i="36" s="1"/>
  <c r="AB756" i="36" s="1"/>
  <c r="AB757" i="36" s="1"/>
  <c r="AB758" i="36" s="1"/>
  <c r="AB759" i="36" s="1"/>
  <c r="AB760" i="36" s="1"/>
  <c r="AB761" i="36" s="1"/>
  <c r="AB762" i="36" s="1"/>
  <c r="AB763" i="36" s="1"/>
  <c r="AB764" i="36" s="1"/>
  <c r="AB765" i="36" s="1"/>
  <c r="AB766" i="36" s="1"/>
  <c r="AB767" i="36" s="1"/>
  <c r="AB768" i="36" s="1"/>
  <c r="AB769" i="36" s="1"/>
  <c r="AB770" i="36" s="1"/>
  <c r="AB771" i="36" s="1"/>
  <c r="AB772" i="36" s="1"/>
  <c r="AB773" i="36" s="1"/>
  <c r="AB774" i="36" s="1"/>
  <c r="AB775" i="36" s="1"/>
  <c r="AB776" i="36" s="1"/>
  <c r="AB777" i="36" s="1"/>
  <c r="AB778" i="36" s="1"/>
  <c r="AB779" i="36" s="1"/>
  <c r="AB780" i="36" s="1"/>
  <c r="AB781" i="36" s="1"/>
  <c r="AB782" i="36" s="1"/>
  <c r="AB783" i="36" s="1"/>
  <c r="AB784" i="36" s="1"/>
  <c r="AB785" i="36" s="1"/>
  <c r="AB786" i="36" s="1"/>
  <c r="AB787" i="36" s="1"/>
  <c r="AB788" i="36" s="1"/>
  <c r="AB789" i="36" s="1"/>
  <c r="AB790" i="36" s="1"/>
  <c r="AB791" i="36" s="1"/>
  <c r="AB792" i="36" s="1"/>
  <c r="AB793" i="36" s="1"/>
  <c r="AB794" i="36" s="1"/>
  <c r="AB795" i="36" s="1"/>
  <c r="AB796" i="36" s="1"/>
  <c r="AB797" i="36" s="1"/>
  <c r="AB798" i="36" s="1"/>
  <c r="AB799" i="36" s="1"/>
  <c r="AB800" i="36" s="1"/>
  <c r="AB801" i="36" s="1"/>
  <c r="AB802" i="36" s="1"/>
  <c r="AB803" i="36" s="1"/>
  <c r="AB804" i="36" s="1"/>
  <c r="AB805" i="36" s="1"/>
  <c r="AB806" i="36" s="1"/>
  <c r="AB807" i="36" s="1"/>
  <c r="AB808" i="36" s="1"/>
  <c r="AB809" i="36" s="1"/>
  <c r="AB810" i="36" s="1"/>
  <c r="AB811" i="36" s="1"/>
  <c r="AB812" i="36" s="1"/>
  <c r="AB813" i="36" s="1"/>
  <c r="AB814" i="36" s="1"/>
  <c r="AB815" i="36" s="1"/>
  <c r="AB816" i="36" s="1"/>
  <c r="AB817" i="36" s="1"/>
  <c r="AB818" i="36" s="1"/>
  <c r="AB819" i="36" s="1"/>
  <c r="AB820" i="36" s="1"/>
  <c r="AB821" i="36" s="1"/>
  <c r="AB822" i="36" s="1"/>
  <c r="AB823" i="36" s="1"/>
  <c r="AB824" i="36" s="1"/>
  <c r="AB825" i="36" s="1"/>
  <c r="AB826" i="36" s="1"/>
  <c r="AB827" i="36" s="1"/>
  <c r="AB828" i="36" s="1"/>
  <c r="AB829" i="36" s="1"/>
  <c r="AB830" i="36" s="1"/>
  <c r="AB831" i="36" s="1"/>
  <c r="AB832" i="36" s="1"/>
  <c r="AB833" i="36" s="1"/>
  <c r="AB834" i="36" s="1"/>
  <c r="AB835" i="36" s="1"/>
  <c r="AB836" i="36" s="1"/>
  <c r="AB837" i="36" s="1"/>
  <c r="AB838" i="36" s="1"/>
  <c r="AB839" i="36" s="1"/>
  <c r="AB840" i="36" s="1"/>
  <c r="AB841" i="36" s="1"/>
  <c r="AB842" i="36" s="1"/>
  <c r="AB843" i="36" s="1"/>
  <c r="AB844" i="36" s="1"/>
  <c r="AB845" i="36" s="1"/>
  <c r="AB846" i="36" s="1"/>
  <c r="AB847" i="36" s="1"/>
  <c r="AB848" i="36" s="1"/>
  <c r="AB849" i="36" s="1"/>
  <c r="AB850" i="36" s="1"/>
  <c r="AB851" i="36" s="1"/>
  <c r="AB852" i="36" s="1"/>
  <c r="AB853" i="36" s="1"/>
  <c r="AB854" i="36" s="1"/>
  <c r="AB855" i="36" s="1"/>
  <c r="AB856" i="36" s="1"/>
  <c r="AB857" i="36" s="1"/>
  <c r="AB858" i="36" s="1"/>
  <c r="AB859" i="36" s="1"/>
  <c r="AB860" i="36" s="1"/>
  <c r="AB861" i="36" s="1"/>
  <c r="AB862" i="36" s="1"/>
  <c r="AB863" i="36" s="1"/>
  <c r="AB864" i="36" s="1"/>
  <c r="AB865" i="36" s="1"/>
  <c r="AB866" i="36" s="1"/>
  <c r="AB867" i="36" s="1"/>
  <c r="AB868" i="36" s="1"/>
  <c r="AB869" i="36" s="1"/>
  <c r="AB870" i="36" s="1"/>
  <c r="AB871" i="36" s="1"/>
  <c r="AB872" i="36" s="1"/>
  <c r="AB873" i="36" s="1"/>
  <c r="AB874" i="36" s="1"/>
  <c r="AB875" i="36" s="1"/>
  <c r="AB876" i="36" s="1"/>
  <c r="AB877" i="36" s="1"/>
  <c r="AB878" i="36" s="1"/>
  <c r="AB879" i="36" s="1"/>
  <c r="AB880" i="36" s="1"/>
  <c r="AB881" i="36" s="1"/>
  <c r="AB882" i="36" s="1"/>
  <c r="AB883" i="36" s="1"/>
  <c r="AB884" i="36" s="1"/>
  <c r="AB885" i="36" s="1"/>
  <c r="AB886" i="36" s="1"/>
  <c r="AB887" i="36" s="1"/>
  <c r="AB888" i="36" s="1"/>
  <c r="AB889" i="36" s="1"/>
  <c r="AB890" i="36" s="1"/>
  <c r="AB891" i="36" s="1"/>
  <c r="AB892" i="36" s="1"/>
  <c r="AB893" i="36" s="1"/>
  <c r="AB894" i="36" s="1"/>
  <c r="AB895" i="36" s="1"/>
  <c r="AB896" i="36" s="1"/>
  <c r="AB897" i="36" s="1"/>
  <c r="AB898" i="36" s="1"/>
  <c r="AB899" i="36" s="1"/>
  <c r="AB900" i="36" s="1"/>
  <c r="AB901" i="36" s="1"/>
  <c r="AB902" i="36" s="1"/>
  <c r="AB903" i="36" s="1"/>
  <c r="AB904" i="36" s="1"/>
  <c r="AB905" i="36" s="1"/>
  <c r="AB906" i="36" s="1"/>
  <c r="AB907" i="36" s="1"/>
  <c r="AB908" i="36" s="1"/>
  <c r="AB909" i="36" s="1"/>
  <c r="AB910" i="36" s="1"/>
  <c r="AB911" i="36" s="1"/>
  <c r="AB912" i="36" s="1"/>
  <c r="AB913" i="36" s="1"/>
  <c r="AB914" i="36" s="1"/>
  <c r="AB915" i="36" s="1"/>
  <c r="AB916" i="36" s="1"/>
  <c r="AB917" i="36" s="1"/>
  <c r="AB918" i="36" s="1"/>
  <c r="AB919" i="36" s="1"/>
  <c r="AB920" i="36" s="1"/>
  <c r="AB921" i="36" s="1"/>
  <c r="AB922" i="36" s="1"/>
  <c r="AB923" i="36" s="1"/>
  <c r="AB924" i="36" s="1"/>
  <c r="AB925" i="36" s="1"/>
  <c r="AB926" i="36" s="1"/>
  <c r="AB927" i="36" s="1"/>
  <c r="AB928" i="36" s="1"/>
  <c r="AB929" i="36" s="1"/>
  <c r="AB930" i="36" s="1"/>
  <c r="AB931" i="36" s="1"/>
  <c r="AB932" i="36" s="1"/>
  <c r="AB933" i="36" s="1"/>
  <c r="AB934" i="36" s="1"/>
  <c r="AB935" i="36" s="1"/>
  <c r="AB936" i="36" s="1"/>
  <c r="AB937" i="36" s="1"/>
  <c r="AB938" i="36" s="1"/>
  <c r="AB939" i="36" s="1"/>
  <c r="AB940" i="36" s="1"/>
  <c r="AB941" i="36" s="1"/>
  <c r="AB942" i="36" s="1"/>
  <c r="AB943" i="36" s="1"/>
  <c r="AB944" i="36" s="1"/>
  <c r="AB945" i="36" s="1"/>
  <c r="AB946" i="36" s="1"/>
  <c r="AB947" i="36" s="1"/>
  <c r="AB948" i="36" s="1"/>
  <c r="AB949" i="36" s="1"/>
  <c r="AB950" i="36" s="1"/>
  <c r="AB951" i="36" s="1"/>
  <c r="AB952" i="36" s="1"/>
  <c r="AB953" i="36" s="1"/>
  <c r="AB954" i="36" s="1"/>
  <c r="AB955" i="36" s="1"/>
  <c r="AB956" i="36" s="1"/>
  <c r="AB957" i="36" s="1"/>
  <c r="AB958" i="36" s="1"/>
  <c r="AB959" i="36" s="1"/>
  <c r="AB960" i="36" s="1"/>
  <c r="AB961" i="36" s="1"/>
  <c r="AB962" i="36" s="1"/>
  <c r="AB963" i="36" s="1"/>
  <c r="AB964" i="36" s="1"/>
  <c r="AB965" i="36" s="1"/>
  <c r="AB966" i="36" s="1"/>
  <c r="AB967" i="36" s="1"/>
  <c r="AB968" i="36" s="1"/>
  <c r="AB969" i="36" s="1"/>
  <c r="AB970" i="36" s="1"/>
  <c r="AB971" i="36" s="1"/>
  <c r="AB972" i="36" s="1"/>
  <c r="AB973" i="36" s="1"/>
  <c r="AB974" i="36" s="1"/>
  <c r="AB975" i="36" s="1"/>
  <c r="AB976" i="36" s="1"/>
  <c r="AB977" i="36" s="1"/>
  <c r="AB978" i="36" s="1"/>
  <c r="AB979" i="36" s="1"/>
  <c r="AB980" i="36" s="1"/>
  <c r="AB981" i="36" s="1"/>
  <c r="AB982" i="36" s="1"/>
  <c r="AB983" i="36" s="1"/>
  <c r="AB984" i="36" s="1"/>
  <c r="AB985" i="36" s="1"/>
  <c r="AB986" i="36" s="1"/>
  <c r="AB987" i="36" s="1"/>
  <c r="AB988" i="36" s="1"/>
  <c r="AB989" i="36" s="1"/>
  <c r="AB990" i="36" s="1"/>
  <c r="AB991" i="36" s="1"/>
  <c r="AB992" i="36" s="1"/>
  <c r="AB993" i="36" s="1"/>
  <c r="AB994" i="36" s="1"/>
  <c r="AB995" i="36" s="1"/>
  <c r="AB996" i="36" s="1"/>
  <c r="AB997" i="36" s="1"/>
  <c r="AB998" i="36" s="1"/>
  <c r="AB999" i="36" s="1"/>
  <c r="AB1000" i="36" s="1"/>
  <c r="AB1001" i="36" s="1"/>
  <c r="AB1002" i="36" s="1"/>
  <c r="AB1003" i="36" s="1"/>
  <c r="AB1004" i="36" s="1"/>
  <c r="AB1005" i="36" s="1"/>
  <c r="AB1006" i="36" s="1"/>
  <c r="AB1007" i="36" s="1"/>
  <c r="AB1008" i="36" s="1"/>
  <c r="AB1009" i="36" s="1"/>
  <c r="AB1010" i="36" s="1"/>
  <c r="AB1011" i="36" s="1"/>
  <c r="AB1012" i="36" s="1"/>
  <c r="AB1013" i="36" s="1"/>
  <c r="AB1014" i="36" s="1"/>
  <c r="AB1015" i="36" s="1"/>
  <c r="AB1016" i="36" s="1"/>
  <c r="AB1017" i="36" s="1"/>
  <c r="AB1018" i="36" s="1"/>
  <c r="AB1019" i="36" s="1"/>
  <c r="AB1020" i="36" s="1"/>
  <c r="AB1021" i="36" s="1"/>
  <c r="AB1022" i="36" s="1"/>
  <c r="AB1023" i="36" s="1"/>
  <c r="AB1024" i="36" s="1"/>
  <c r="AB1025" i="36" s="1"/>
  <c r="AB1026" i="36" s="1"/>
  <c r="AB1027" i="36" s="1"/>
  <c r="AB1028" i="36" s="1"/>
  <c r="AB1029" i="36" s="1"/>
  <c r="AB1030" i="36" s="1"/>
  <c r="AB1031" i="36" s="1"/>
  <c r="AB1032" i="36" s="1"/>
  <c r="AB1033" i="36" s="1"/>
  <c r="AB1034" i="36" s="1"/>
  <c r="AB1035" i="36" s="1"/>
  <c r="AB1036" i="36" s="1"/>
  <c r="AB1037" i="36" s="1"/>
  <c r="AB1038" i="36" s="1"/>
  <c r="AB1039" i="36" s="1"/>
  <c r="AB1040" i="36" s="1"/>
  <c r="AB1041" i="36" s="1"/>
  <c r="AB1042" i="36" s="1"/>
  <c r="AB1043" i="36" s="1"/>
  <c r="AB1044" i="36" s="1"/>
  <c r="AB1045" i="36" s="1"/>
  <c r="AB1046" i="36" s="1"/>
  <c r="AB1047" i="36" s="1"/>
  <c r="AB1048" i="36" s="1"/>
  <c r="AB1049" i="36" s="1"/>
  <c r="AB1050" i="36" s="1"/>
  <c r="AB1051" i="36" s="1"/>
  <c r="AB1052" i="36" s="1"/>
  <c r="AB1053" i="36" s="1"/>
  <c r="AB1054" i="36" s="1"/>
  <c r="AB1055" i="36" s="1"/>
  <c r="AB1056" i="36" s="1"/>
  <c r="AB1057" i="36" s="1"/>
  <c r="AB1058" i="36" s="1"/>
  <c r="AB1059" i="36" s="1"/>
  <c r="AB1060" i="36" s="1"/>
  <c r="AB1061" i="36" s="1"/>
  <c r="AB1062" i="36" s="1"/>
  <c r="AB1063" i="36" s="1"/>
  <c r="AB1064" i="36" s="1"/>
  <c r="AB1065" i="36" s="1"/>
  <c r="AB1066" i="36" s="1"/>
  <c r="AB1067" i="36" s="1"/>
  <c r="AB1068" i="36" s="1"/>
  <c r="AB1069" i="36" s="1"/>
  <c r="AB1070" i="36" s="1"/>
  <c r="AB1071" i="36" s="1"/>
  <c r="AB1072" i="36" s="1"/>
  <c r="AB1073" i="36" s="1"/>
  <c r="AB1074" i="36" s="1"/>
  <c r="AB1075" i="36" s="1"/>
  <c r="AB1076" i="36" s="1"/>
  <c r="AB1077" i="36" s="1"/>
  <c r="AB1078" i="36" s="1"/>
  <c r="AB1079" i="36" s="1"/>
  <c r="AB1080" i="36" s="1"/>
  <c r="AB1081" i="36" s="1"/>
  <c r="AB1082" i="36" s="1"/>
  <c r="AB1083" i="36" s="1"/>
  <c r="AB1084" i="36" s="1"/>
  <c r="AB1085" i="36" s="1"/>
  <c r="AB1086" i="36" s="1"/>
  <c r="AB1087" i="36" s="1"/>
  <c r="AB1088" i="36" s="1"/>
  <c r="AB1089" i="36" s="1"/>
  <c r="AB1090" i="36" s="1"/>
  <c r="AB1091" i="36" s="1"/>
  <c r="AB1092" i="36" s="1"/>
  <c r="AB1093" i="36" s="1"/>
  <c r="AB1094" i="36" s="1"/>
  <c r="AB1095" i="36" s="1"/>
  <c r="AB1096" i="36" s="1"/>
  <c r="AB1097" i="36" s="1"/>
  <c r="AB1098" i="36" s="1"/>
  <c r="AB1099" i="36" s="1"/>
  <c r="AB1100" i="36" s="1"/>
  <c r="AB1101" i="36" s="1"/>
  <c r="AB1102" i="36" s="1"/>
  <c r="AB1103" i="36" s="1"/>
  <c r="AB1104" i="36" s="1"/>
  <c r="AB1105" i="36" s="1"/>
  <c r="AB1106" i="36" s="1"/>
  <c r="AB1107" i="36" s="1"/>
  <c r="AB1108" i="36" s="1"/>
  <c r="AB1109" i="36" s="1"/>
  <c r="AB1110" i="36" s="1"/>
  <c r="AB1111" i="36" s="1"/>
  <c r="AB1112" i="36" s="1"/>
  <c r="AB1113" i="36" s="1"/>
  <c r="AB1114" i="36" s="1"/>
  <c r="AB1115" i="36" s="1"/>
  <c r="AB1116" i="36" s="1"/>
  <c r="AB1117" i="36" s="1"/>
  <c r="AB1118" i="36" s="1"/>
  <c r="AB1119" i="36" s="1"/>
  <c r="AB1120" i="36" s="1"/>
  <c r="AB1121" i="36" s="1"/>
  <c r="AB1122" i="36" s="1"/>
  <c r="AB1123" i="36" s="1"/>
  <c r="AB1124" i="36" s="1"/>
  <c r="AB1125" i="36" s="1"/>
  <c r="AB1126" i="36" s="1"/>
  <c r="AB1127" i="36" s="1"/>
  <c r="AB1128" i="36" s="1"/>
  <c r="AB1129" i="36" s="1"/>
  <c r="AB1130" i="36" s="1"/>
  <c r="AB1131" i="36" s="1"/>
  <c r="AB1132" i="36" s="1"/>
  <c r="AB1133" i="36" s="1"/>
  <c r="AB1134" i="36" s="1"/>
  <c r="AB1135" i="36" s="1"/>
  <c r="AB1136" i="36" s="1"/>
  <c r="AB1137" i="36" s="1"/>
  <c r="AB1138" i="36" s="1"/>
  <c r="AB1139" i="36" s="1"/>
  <c r="AB1140" i="36" s="1"/>
  <c r="AB1141" i="36" s="1"/>
  <c r="AB1142" i="36" s="1"/>
  <c r="AB1143" i="36" s="1"/>
  <c r="AB1144" i="36" s="1"/>
  <c r="AB1145" i="36" s="1"/>
  <c r="AB1146" i="36" s="1"/>
  <c r="AB1147" i="36" s="1"/>
  <c r="AB1148" i="36" s="1"/>
  <c r="AB1149" i="36" s="1"/>
  <c r="AB1150" i="36" s="1"/>
  <c r="AB1151" i="36" s="1"/>
  <c r="AB1152" i="36" s="1"/>
  <c r="AB1153" i="36" s="1"/>
  <c r="AB1154" i="36" s="1"/>
  <c r="AB1155" i="36" s="1"/>
  <c r="AB1156" i="36" s="1"/>
  <c r="AB1157" i="36" s="1"/>
  <c r="AB1158" i="36" s="1"/>
  <c r="AB1159" i="36" s="1"/>
  <c r="AB1160" i="36" s="1"/>
  <c r="AB1161" i="36" s="1"/>
  <c r="AB1162" i="36" s="1"/>
  <c r="AB1163" i="36" s="1"/>
  <c r="AB1164" i="36" s="1"/>
  <c r="AB1165" i="36" s="1"/>
  <c r="AB1166" i="36" s="1"/>
  <c r="AB1167" i="36" s="1"/>
  <c r="AB1168" i="36" s="1"/>
  <c r="AB1169" i="36" s="1"/>
  <c r="AB1170" i="36" s="1"/>
  <c r="AB1171" i="36" s="1"/>
  <c r="AB1172" i="36" s="1"/>
  <c r="AB1173" i="36" s="1"/>
  <c r="AB1174" i="36" s="1"/>
  <c r="AB1175" i="36" s="1"/>
  <c r="AB1176" i="36" s="1"/>
  <c r="AB1177" i="36" s="1"/>
  <c r="AB1178" i="36" s="1"/>
  <c r="AB1179" i="36" s="1"/>
  <c r="AB1180" i="36" s="1"/>
  <c r="AB1181" i="36" s="1"/>
  <c r="AB1182" i="36" s="1"/>
  <c r="AB1183" i="36" s="1"/>
  <c r="AB1184" i="36" s="1"/>
  <c r="AB1185" i="36" s="1"/>
  <c r="AB1186" i="36" s="1"/>
  <c r="AB1187" i="36" s="1"/>
  <c r="AB1188" i="36" s="1"/>
  <c r="AB1189" i="36" s="1"/>
  <c r="AB1190" i="36" s="1"/>
  <c r="AB1191" i="36" s="1"/>
  <c r="AB1192" i="36" s="1"/>
  <c r="AB1193" i="36" s="1"/>
  <c r="AB1194" i="36" s="1"/>
  <c r="AB1195" i="36" s="1"/>
  <c r="AB1196" i="36" s="1"/>
  <c r="AB1197" i="36" s="1"/>
  <c r="AB1198" i="36" s="1"/>
  <c r="AB1199" i="36" s="1"/>
  <c r="AB1200" i="36" s="1"/>
  <c r="AB1201" i="36" s="1"/>
  <c r="AB1202" i="36" s="1"/>
  <c r="AB1203" i="36" s="1"/>
  <c r="AB1204" i="36" s="1"/>
  <c r="AB1205" i="36" s="1"/>
  <c r="AB1206" i="36" s="1"/>
  <c r="AB1207" i="36" s="1"/>
  <c r="AB1208" i="36" s="1"/>
  <c r="AB1209" i="36" s="1"/>
  <c r="AB1210" i="36" s="1"/>
  <c r="AB1211" i="36" s="1"/>
  <c r="AB1212" i="36" s="1"/>
  <c r="AB1213" i="36" s="1"/>
  <c r="AB1214" i="36" s="1"/>
  <c r="AB1215" i="36" s="1"/>
  <c r="AB1216" i="36" s="1"/>
  <c r="AB1217" i="36" s="1"/>
  <c r="AB1218" i="36" s="1"/>
  <c r="AB1219" i="36" s="1"/>
  <c r="AB1220" i="36" s="1"/>
  <c r="AB1221" i="36" s="1"/>
  <c r="AB1222" i="36" s="1"/>
  <c r="AB1223" i="36" s="1"/>
  <c r="AB1224" i="36" s="1"/>
  <c r="AB1225" i="36" s="1"/>
  <c r="AB1226" i="36" s="1"/>
  <c r="AB1227" i="36" s="1"/>
  <c r="AB1228" i="36" s="1"/>
  <c r="AB1229" i="36" s="1"/>
  <c r="AB1230" i="36" s="1"/>
  <c r="AB1231" i="36" s="1"/>
  <c r="AB1232" i="36" s="1"/>
  <c r="AB1233" i="36" s="1"/>
  <c r="AB1234" i="36" s="1"/>
  <c r="AB1235" i="36" s="1"/>
  <c r="AB1236" i="36" s="1"/>
  <c r="AB1237" i="36" s="1"/>
  <c r="AB1238" i="36" s="1"/>
  <c r="AB1239" i="36" s="1"/>
  <c r="AB1240" i="36" s="1"/>
  <c r="AB1241" i="36" s="1"/>
  <c r="AB1242" i="36" s="1"/>
  <c r="AB1243" i="36" s="1"/>
  <c r="AB1244" i="36" s="1"/>
  <c r="AB1245" i="36" s="1"/>
  <c r="AB1246" i="36" s="1"/>
  <c r="AB1247" i="36" s="1"/>
  <c r="AB1248" i="36" s="1"/>
  <c r="AB1249" i="36" s="1"/>
  <c r="AB1250" i="36" s="1"/>
  <c r="AB1251" i="36" s="1"/>
  <c r="AB1252" i="36" s="1"/>
  <c r="AB1253" i="36" s="1"/>
  <c r="AB1254" i="36" s="1"/>
  <c r="AB1255" i="36" s="1"/>
  <c r="AB1256" i="36" s="1"/>
  <c r="AB1257" i="36" s="1"/>
  <c r="AB1258" i="36" s="1"/>
  <c r="AB1259" i="36" s="1"/>
  <c r="AB1260" i="36" s="1"/>
  <c r="AB1261" i="36" s="1"/>
  <c r="AB1262" i="36" s="1"/>
  <c r="AB1263" i="36" s="1"/>
  <c r="AB1264" i="36" s="1"/>
  <c r="AB1265" i="36" s="1"/>
  <c r="AB1266" i="36" s="1"/>
  <c r="AB1267" i="36" s="1"/>
  <c r="AB1268" i="36" s="1"/>
  <c r="AB1269" i="36" s="1"/>
  <c r="AB1270" i="36" s="1"/>
  <c r="AB1271" i="36" s="1"/>
  <c r="AB1272" i="36" s="1"/>
  <c r="AB1273" i="36" s="1"/>
  <c r="AB1274" i="36" s="1"/>
  <c r="AB1275" i="36" s="1"/>
  <c r="AB1276" i="36" s="1"/>
  <c r="AB1277" i="36" s="1"/>
  <c r="AB1278" i="36" s="1"/>
  <c r="AB1279" i="36" s="1"/>
  <c r="AB1280" i="36" s="1"/>
  <c r="AB1281" i="36" s="1"/>
  <c r="AB1282" i="36" s="1"/>
  <c r="AB1283" i="36" s="1"/>
  <c r="AB1284" i="36" s="1"/>
  <c r="AB1285" i="36" s="1"/>
  <c r="AB1286" i="36" s="1"/>
  <c r="AB1287" i="36" s="1"/>
  <c r="AB1288" i="36" s="1"/>
  <c r="AB1289" i="36" s="1"/>
  <c r="AB1290" i="36" s="1"/>
  <c r="AB1291" i="36" s="1"/>
  <c r="AB1292" i="36" s="1"/>
  <c r="AB1293" i="36" s="1"/>
  <c r="AB1294" i="36" s="1"/>
  <c r="AB1295" i="36" s="1"/>
  <c r="AB1296" i="36" s="1"/>
  <c r="AB1297" i="36" s="1"/>
  <c r="AB1298" i="36" s="1"/>
  <c r="AB1299" i="36" s="1"/>
  <c r="AB1300" i="36" s="1"/>
  <c r="AB1301" i="36" s="1"/>
  <c r="AB1302" i="36" s="1"/>
  <c r="AB1303" i="36" s="1"/>
  <c r="AB1304" i="36" s="1"/>
  <c r="AB1305" i="36" s="1"/>
  <c r="AB1306" i="36" s="1"/>
  <c r="AB1307" i="36" s="1"/>
  <c r="AB1308" i="36" s="1"/>
  <c r="AB1309" i="36" s="1"/>
  <c r="AB1310" i="36" s="1"/>
  <c r="AB1311" i="36" s="1"/>
  <c r="AB1312" i="36" s="1"/>
  <c r="AB1313" i="36" s="1"/>
  <c r="AB1314" i="36" s="1"/>
  <c r="AB1315" i="36" s="1"/>
  <c r="AB1316" i="36" s="1"/>
  <c r="AB1317" i="36" s="1"/>
  <c r="AB1318" i="36" s="1"/>
  <c r="AB1319" i="36" s="1"/>
  <c r="AB1320" i="36" s="1"/>
  <c r="AB1321" i="36" s="1"/>
  <c r="AB1322" i="36" s="1"/>
  <c r="AB1323" i="36" s="1"/>
  <c r="AB1324" i="36" s="1"/>
  <c r="AB1325" i="36" s="1"/>
  <c r="AB1326" i="36" s="1"/>
  <c r="AB1327" i="36" s="1"/>
  <c r="AB1328" i="36" s="1"/>
  <c r="AB1329" i="36" s="1"/>
  <c r="AB1330" i="36" s="1"/>
  <c r="AB1331" i="36" s="1"/>
  <c r="AB1332" i="36" s="1"/>
  <c r="AB1333" i="36" s="1"/>
  <c r="AB1334" i="36" s="1"/>
  <c r="AB1335" i="36" s="1"/>
  <c r="AB1336" i="36" s="1"/>
  <c r="AB1337" i="36" s="1"/>
  <c r="AB1338" i="36" s="1"/>
  <c r="AB1339" i="36" s="1"/>
  <c r="AB1340" i="36" s="1"/>
  <c r="AB1341" i="36" s="1"/>
  <c r="AB1342" i="36" s="1"/>
  <c r="AB1343" i="36" s="1"/>
  <c r="AB1344" i="36" s="1"/>
  <c r="AB1345" i="36" s="1"/>
  <c r="AB1346" i="36" s="1"/>
  <c r="AB1347" i="36" s="1"/>
  <c r="AB1348" i="36" s="1"/>
  <c r="AB1349" i="36" s="1"/>
  <c r="AB1350" i="36" s="1"/>
  <c r="AB1351" i="36" s="1"/>
  <c r="AB1352" i="36" s="1"/>
  <c r="AB1353" i="36" s="1"/>
  <c r="AB1354" i="36" s="1"/>
  <c r="AB1355" i="36" s="1"/>
  <c r="AB1356" i="36" s="1"/>
  <c r="AB1357" i="36" s="1"/>
  <c r="AB1358" i="36" s="1"/>
  <c r="AB1359" i="36" s="1"/>
  <c r="AB1360" i="36" s="1"/>
  <c r="AB1361" i="36" s="1"/>
  <c r="AB1362" i="36" s="1"/>
  <c r="AB1363" i="36" s="1"/>
  <c r="AB1364" i="36" s="1"/>
  <c r="AB1365" i="36" s="1"/>
  <c r="AB1366" i="36" s="1"/>
  <c r="AB1367" i="36" s="1"/>
  <c r="AB1368" i="36" s="1"/>
  <c r="AB1369" i="36" s="1"/>
  <c r="AB1370" i="36" s="1"/>
  <c r="AB1371" i="36" s="1"/>
  <c r="AB1372" i="36" s="1"/>
  <c r="AB1373" i="36" s="1"/>
  <c r="AB1374" i="36" s="1"/>
  <c r="AB1375" i="36" s="1"/>
  <c r="AB1376" i="36" s="1"/>
  <c r="AB1377" i="36" s="1"/>
  <c r="AB1378" i="36" s="1"/>
  <c r="AB1379" i="36" s="1"/>
  <c r="AB1380" i="36" s="1"/>
  <c r="AB1381" i="36" s="1"/>
  <c r="AB1382" i="36" s="1"/>
  <c r="AB1383" i="36" s="1"/>
  <c r="AB1384" i="36" s="1"/>
  <c r="AB1385" i="36" s="1"/>
  <c r="AB1386" i="36" s="1"/>
  <c r="AB1387" i="36" s="1"/>
  <c r="AB1388" i="36" s="1"/>
  <c r="AB1389" i="36" s="1"/>
  <c r="AB1390" i="36" s="1"/>
  <c r="AB1391" i="36" s="1"/>
  <c r="AB1392" i="36" s="1"/>
  <c r="AB1393" i="36" s="1"/>
  <c r="AB1394" i="36" s="1"/>
  <c r="AB1395" i="36" s="1"/>
  <c r="AB1396" i="36" s="1"/>
  <c r="AB1397" i="36" s="1"/>
  <c r="AB1398" i="36" s="1"/>
  <c r="AB1399" i="36" s="1"/>
  <c r="AB1400" i="36" s="1"/>
  <c r="AB1401" i="36" s="1"/>
  <c r="AB1402" i="36" s="1"/>
  <c r="AB1403" i="36" s="1"/>
  <c r="AB1404" i="36" s="1"/>
  <c r="AB1405" i="36" s="1"/>
  <c r="AB1406" i="36" s="1"/>
  <c r="AB1407" i="36" s="1"/>
  <c r="AB1408" i="36" s="1"/>
  <c r="AB1409" i="36" s="1"/>
  <c r="AB1410" i="36" s="1"/>
  <c r="AB1411" i="36" s="1"/>
  <c r="AB1412" i="36" s="1"/>
  <c r="AB1413" i="36" s="1"/>
  <c r="AB1414" i="36" s="1"/>
  <c r="AB1415" i="36" s="1"/>
  <c r="AB1416" i="36" s="1"/>
  <c r="AB1417" i="36" s="1"/>
  <c r="AB1418" i="36" s="1"/>
  <c r="AB1419" i="36" s="1"/>
  <c r="AB1420" i="36" s="1"/>
  <c r="AB1421" i="36" s="1"/>
  <c r="AB1422" i="36" s="1"/>
  <c r="AB1423" i="36" s="1"/>
  <c r="AB1424" i="36" s="1"/>
  <c r="AB1425" i="36" s="1"/>
  <c r="AB1426" i="36" s="1"/>
  <c r="AB1427" i="36" s="1"/>
  <c r="AB1428" i="36" s="1"/>
  <c r="AB1429" i="36" s="1"/>
  <c r="AB1430" i="36" s="1"/>
  <c r="AB1431" i="36" s="1"/>
  <c r="AB1432" i="36" s="1"/>
  <c r="AB1433" i="36" s="1"/>
  <c r="AB1434" i="36" s="1"/>
  <c r="AB1435" i="36" s="1"/>
  <c r="AB1436" i="36" s="1"/>
  <c r="AB1437" i="36" s="1"/>
  <c r="AB1438" i="36" s="1"/>
  <c r="AB1439" i="36" s="1"/>
  <c r="AB1440" i="36" s="1"/>
  <c r="AB1441" i="36" s="1"/>
  <c r="AB1442" i="36" s="1"/>
  <c r="AB1443" i="36" s="1"/>
  <c r="AB1444" i="36" s="1"/>
  <c r="AB1445" i="36" s="1"/>
  <c r="AB1446" i="36" s="1"/>
  <c r="AB1447" i="36" s="1"/>
  <c r="AB1448" i="36" s="1"/>
  <c r="AB1449" i="36" s="1"/>
  <c r="AB1450" i="36" s="1"/>
  <c r="AB1451" i="36" s="1"/>
  <c r="AB1452" i="36" s="1"/>
  <c r="AB1453" i="36" s="1"/>
  <c r="AB1454" i="36" s="1"/>
  <c r="AB1455" i="36" s="1"/>
  <c r="AB1456" i="36" s="1"/>
  <c r="AB1457" i="36" s="1"/>
  <c r="AB1458" i="36" s="1"/>
  <c r="AB1459" i="36" s="1"/>
  <c r="AB1460" i="36" s="1"/>
  <c r="AB1461" i="36" s="1"/>
  <c r="AB1462" i="36" s="1"/>
  <c r="AB1463" i="36" s="1"/>
  <c r="AB1464" i="36" s="1"/>
  <c r="AB1465" i="36" s="1"/>
  <c r="AB1466" i="36" s="1"/>
  <c r="AB1467" i="36" s="1"/>
  <c r="AB1468" i="36" s="1"/>
  <c r="AB1469" i="36" s="1"/>
  <c r="AB1470" i="36" s="1"/>
  <c r="AB1471" i="36" s="1"/>
  <c r="AB1472" i="36" s="1"/>
  <c r="AB1473" i="36" s="1"/>
  <c r="AB1474" i="36" s="1"/>
  <c r="AB1475" i="36" s="1"/>
  <c r="AB1476" i="36" s="1"/>
  <c r="AB1477" i="36" s="1"/>
  <c r="AB1478" i="36" s="1"/>
  <c r="AB1479" i="36" s="1"/>
  <c r="AB1480" i="36" s="1"/>
  <c r="AB1481" i="36" s="1"/>
  <c r="AB1482" i="36" s="1"/>
  <c r="AB1483" i="36" s="1"/>
  <c r="AB1484" i="36" s="1"/>
  <c r="AB1485" i="36" s="1"/>
  <c r="AB1486" i="36" s="1"/>
  <c r="AB1487" i="36" s="1"/>
  <c r="AB1488" i="36" s="1"/>
  <c r="AB1489" i="36" s="1"/>
  <c r="AB1490" i="36" s="1"/>
  <c r="AB1491" i="36" s="1"/>
  <c r="AB1492" i="36" s="1"/>
  <c r="AB1493" i="36" s="1"/>
  <c r="AB1494" i="36" s="1"/>
  <c r="AB1495" i="36" s="1"/>
  <c r="AB1496" i="36" s="1"/>
  <c r="AB1497" i="36" s="1"/>
  <c r="AB1498" i="36" s="1"/>
  <c r="AB1499" i="36" s="1"/>
  <c r="AB1500" i="36" s="1"/>
  <c r="AB1501" i="36" s="1"/>
  <c r="AB1502" i="36" s="1"/>
  <c r="AB1503" i="36" s="1"/>
  <c r="AB1504" i="36" s="1"/>
  <c r="AB1505" i="36" s="1"/>
  <c r="AB1506" i="36" s="1"/>
  <c r="AB1507" i="36" s="1"/>
  <c r="AB1508" i="36" s="1"/>
  <c r="AB1509" i="36" s="1"/>
  <c r="AB1510" i="36" s="1"/>
  <c r="AB1511" i="36" s="1"/>
  <c r="AB1512" i="36" s="1"/>
  <c r="AB1513" i="36" s="1"/>
  <c r="AB1514" i="36" s="1"/>
  <c r="AB1515" i="36" s="1"/>
  <c r="AB1516" i="36" s="1"/>
  <c r="AB1517" i="36" s="1"/>
  <c r="AB1518" i="36" s="1"/>
  <c r="AB1519" i="36" s="1"/>
  <c r="AB1520" i="36" s="1"/>
  <c r="AB1521" i="36" s="1"/>
  <c r="AB1522" i="36" s="1"/>
  <c r="AB1523" i="36" s="1"/>
  <c r="AB1524" i="36" s="1"/>
  <c r="AB1525" i="36" s="1"/>
  <c r="AB1526" i="36" s="1"/>
  <c r="AB1527" i="36" s="1"/>
  <c r="AB1528" i="36" s="1"/>
  <c r="AB1529" i="36" s="1"/>
  <c r="AB1530" i="36" s="1"/>
  <c r="AB1531" i="36" s="1"/>
  <c r="AB1532" i="36" s="1"/>
  <c r="AB1533" i="36" s="1"/>
  <c r="AB1534" i="36" s="1"/>
  <c r="AB1535" i="36" s="1"/>
  <c r="AB1536" i="36" s="1"/>
  <c r="AB1537" i="36" s="1"/>
  <c r="AB1538" i="36" s="1"/>
  <c r="AB1539" i="36" s="1"/>
  <c r="AB1540" i="36" s="1"/>
  <c r="AB1541" i="36" s="1"/>
  <c r="AB1542" i="36" s="1"/>
  <c r="AB1543" i="36" s="1"/>
  <c r="AB1544" i="36" s="1"/>
  <c r="AB1545" i="36" s="1"/>
  <c r="AB1546" i="36" s="1"/>
  <c r="AB1547" i="36" s="1"/>
  <c r="AB1548" i="36" s="1"/>
  <c r="AB1549" i="36" s="1"/>
  <c r="AB1550" i="36" s="1"/>
  <c r="AB1551" i="36" s="1"/>
  <c r="AB1552" i="36" s="1"/>
  <c r="AB1553" i="36" s="1"/>
  <c r="AB1554" i="36" s="1"/>
  <c r="AB1555" i="36" s="1"/>
  <c r="AB1556" i="36" s="1"/>
  <c r="AB1557" i="36" s="1"/>
  <c r="AB1558" i="36" s="1"/>
  <c r="AB1559" i="36" s="1"/>
  <c r="AB1560" i="36" s="1"/>
  <c r="AB1561" i="36" s="1"/>
  <c r="AB1562" i="36" s="1"/>
  <c r="AB1563" i="36" s="1"/>
  <c r="AB1564" i="36" s="1"/>
  <c r="AB1565" i="36" s="1"/>
  <c r="AB1566" i="36" s="1"/>
  <c r="AB1567" i="36" s="1"/>
  <c r="AB1568" i="36" s="1"/>
  <c r="AB1569" i="36" s="1"/>
  <c r="AB1570" i="36" s="1"/>
  <c r="AB1571" i="36" s="1"/>
  <c r="AB1572" i="36" s="1"/>
  <c r="AB1573" i="36" s="1"/>
  <c r="AB1574" i="36" s="1"/>
  <c r="AB1575" i="36" s="1"/>
  <c r="AB1576" i="36" s="1"/>
  <c r="AB1577" i="36" s="1"/>
  <c r="AB1578" i="36" s="1"/>
  <c r="AB1579" i="36" s="1"/>
  <c r="AB1580" i="36" s="1"/>
  <c r="AB1581" i="36" s="1"/>
  <c r="AB1582" i="36" s="1"/>
  <c r="AB1583" i="36" s="1"/>
  <c r="AB1584" i="36" s="1"/>
  <c r="AB1585" i="36" s="1"/>
  <c r="AB1586" i="36" s="1"/>
  <c r="AB1587" i="36" s="1"/>
  <c r="AB1588" i="36" s="1"/>
  <c r="AB1589" i="36" s="1"/>
  <c r="AB1590" i="36" s="1"/>
  <c r="AB1591" i="36" s="1"/>
  <c r="AB1592" i="36" s="1"/>
  <c r="AB1593" i="36" s="1"/>
  <c r="AB1594" i="36" s="1"/>
  <c r="AB1595" i="36" s="1"/>
  <c r="AB1596" i="36" s="1"/>
  <c r="AB1597" i="36" s="1"/>
  <c r="AB1598" i="36" s="1"/>
  <c r="AB1599" i="36" s="1"/>
  <c r="AB1600" i="36" s="1"/>
  <c r="AB1601" i="36" s="1"/>
  <c r="AB1602" i="36" s="1"/>
  <c r="AB1603" i="36" s="1"/>
  <c r="AB1604" i="36" s="1"/>
  <c r="AB1605" i="36" s="1"/>
  <c r="AB1606" i="36" s="1"/>
  <c r="AB1607" i="36" s="1"/>
  <c r="AB1608" i="36" s="1"/>
  <c r="AB1609" i="36" s="1"/>
  <c r="AB1610" i="36" s="1"/>
  <c r="AB1611" i="36" s="1"/>
  <c r="AB1612" i="36" s="1"/>
  <c r="AB1613" i="36" s="1"/>
  <c r="AB1614" i="36" s="1"/>
  <c r="AB1615" i="36" s="1"/>
  <c r="AB1616" i="36" s="1"/>
  <c r="AB1617" i="36" s="1"/>
  <c r="AB1618" i="36" s="1"/>
  <c r="AB1619" i="36" s="1"/>
  <c r="AB1620" i="36" s="1"/>
  <c r="AB1621" i="36" s="1"/>
  <c r="AB1622" i="36" s="1"/>
  <c r="AB1623" i="36" s="1"/>
  <c r="AB1624" i="36" s="1"/>
  <c r="AB1625" i="36" s="1"/>
  <c r="AB1626" i="36" s="1"/>
  <c r="AB1627" i="36" s="1"/>
  <c r="AB1628" i="36" s="1"/>
  <c r="AB1629" i="36" s="1"/>
  <c r="AB1630" i="36" s="1"/>
  <c r="AB1631" i="36" s="1"/>
  <c r="AB1632" i="36" s="1"/>
  <c r="AB1633" i="36" s="1"/>
  <c r="AB1634" i="36" s="1"/>
  <c r="AB1635" i="36" s="1"/>
  <c r="AB1636" i="36" s="1"/>
  <c r="AB1637" i="36" s="1"/>
  <c r="AB1638" i="36" s="1"/>
  <c r="AB1639" i="36" s="1"/>
  <c r="AB1640" i="36" s="1"/>
  <c r="AB1641" i="36" s="1"/>
  <c r="AB1642" i="36" s="1"/>
  <c r="AB1643" i="36" s="1"/>
  <c r="AB1644" i="36" s="1"/>
  <c r="AB1645" i="36" s="1"/>
  <c r="AB1646" i="36" s="1"/>
  <c r="AB1647" i="36" s="1"/>
  <c r="AB1648" i="36" s="1"/>
  <c r="AB1649" i="36" s="1"/>
  <c r="AB1650" i="36" s="1"/>
  <c r="AB1651" i="36" s="1"/>
  <c r="AB1652" i="36" s="1"/>
  <c r="AB1653" i="36" s="1"/>
  <c r="AB1654" i="36" s="1"/>
  <c r="AB1655" i="36" s="1"/>
  <c r="AB1656" i="36" s="1"/>
  <c r="AB1657" i="36" s="1"/>
  <c r="AB1658" i="36" s="1"/>
  <c r="AB1659" i="36" s="1"/>
  <c r="AB1660" i="36" s="1"/>
  <c r="AB1661" i="36" s="1"/>
  <c r="AB1662" i="36" s="1"/>
  <c r="AB1663" i="36" s="1"/>
  <c r="AB1664" i="36" s="1"/>
  <c r="AB1665" i="36" s="1"/>
  <c r="AB1666" i="36" s="1"/>
  <c r="AB1667" i="36" s="1"/>
  <c r="AB1668" i="36" s="1"/>
  <c r="AB1669" i="36" s="1"/>
  <c r="AB1670" i="36" s="1"/>
  <c r="AB1671" i="36" s="1"/>
  <c r="AB1672" i="36" s="1"/>
  <c r="AB1673" i="36" s="1"/>
  <c r="AB1674" i="36" s="1"/>
  <c r="AB1675" i="36" s="1"/>
  <c r="AB1676" i="36" s="1"/>
  <c r="AB1677" i="36" s="1"/>
  <c r="AB1678" i="36" s="1"/>
  <c r="AB1679" i="36" s="1"/>
  <c r="AB1680" i="36" s="1"/>
  <c r="AB1681" i="36" s="1"/>
  <c r="AB1682" i="36" s="1"/>
  <c r="AB1683" i="36" s="1"/>
  <c r="AB1684" i="36" s="1"/>
  <c r="AB1685" i="36" s="1"/>
  <c r="AB1686" i="36" s="1"/>
  <c r="AB1687" i="36" s="1"/>
  <c r="AB1688" i="36" s="1"/>
  <c r="AB1689" i="36" s="1"/>
  <c r="AB1690" i="36" s="1"/>
  <c r="AB1691" i="36" s="1"/>
  <c r="AB1692" i="36" s="1"/>
  <c r="AB1693" i="36" s="1"/>
  <c r="AB1694" i="36" s="1"/>
  <c r="AA13" i="36"/>
  <c r="AA14" i="36" s="1"/>
  <c r="AA15" i="36" s="1"/>
  <c r="AA16" i="36" s="1"/>
  <c r="AA17" i="36" s="1"/>
  <c r="AA18" i="36" s="1"/>
  <c r="AA19" i="36" s="1"/>
  <c r="AA20" i="36" s="1"/>
  <c r="AA21" i="36" s="1"/>
  <c r="AA22" i="36" s="1"/>
  <c r="AA23" i="36" s="1"/>
  <c r="AA24" i="36" s="1"/>
  <c r="AA25" i="36" s="1"/>
  <c r="AA26" i="36" s="1"/>
  <c r="AA27" i="36" s="1"/>
  <c r="AA28" i="36" s="1"/>
  <c r="AA29" i="36" s="1"/>
  <c r="AA30" i="36" s="1"/>
  <c r="AA31" i="36" s="1"/>
  <c r="AA32" i="36" s="1"/>
  <c r="AA33" i="36" s="1"/>
  <c r="AA34" i="36" s="1"/>
  <c r="AA35" i="36" s="1"/>
  <c r="AA36" i="36" s="1"/>
  <c r="AA37" i="36" s="1"/>
  <c r="AA38" i="36" s="1"/>
  <c r="AA39" i="36" s="1"/>
  <c r="AA40" i="36" s="1"/>
  <c r="AA41" i="36" s="1"/>
  <c r="AA42" i="36" s="1"/>
  <c r="AA43" i="36" s="1"/>
  <c r="AA44" i="36" s="1"/>
  <c r="AA45" i="36" s="1"/>
  <c r="AA46" i="36" s="1"/>
  <c r="AA47" i="36" s="1"/>
  <c r="AA48" i="36" s="1"/>
  <c r="AA49" i="36" s="1"/>
  <c r="AA50" i="36" s="1"/>
  <c r="AA51" i="36" s="1"/>
  <c r="AA52" i="36" s="1"/>
  <c r="AA53" i="36" s="1"/>
  <c r="AA54" i="36" s="1"/>
  <c r="AA55" i="36" s="1"/>
  <c r="AA56" i="36" s="1"/>
  <c r="AA57" i="36" s="1"/>
  <c r="AA58" i="36" s="1"/>
  <c r="AA59" i="36" s="1"/>
  <c r="AA60" i="36" s="1"/>
  <c r="AA61" i="36" s="1"/>
  <c r="AA62" i="36" s="1"/>
  <c r="AA63" i="36" s="1"/>
  <c r="AA64" i="36" s="1"/>
  <c r="AA65" i="36" s="1"/>
  <c r="AA66" i="36" s="1"/>
  <c r="AA67" i="36" s="1"/>
  <c r="AA68" i="36" s="1"/>
  <c r="AA69" i="36" s="1"/>
  <c r="AA70" i="36" s="1"/>
  <c r="AA71" i="36" s="1"/>
  <c r="AA72" i="36" s="1"/>
  <c r="AA73" i="36" s="1"/>
  <c r="AA74" i="36" s="1"/>
  <c r="AA75" i="36" s="1"/>
  <c r="AA76" i="36" s="1"/>
  <c r="AA77" i="36" s="1"/>
  <c r="AA78" i="36" s="1"/>
  <c r="AA79" i="36" s="1"/>
  <c r="AA80" i="36" s="1"/>
  <c r="AA81" i="36" s="1"/>
  <c r="AA82" i="36" s="1"/>
  <c r="AA83" i="36" s="1"/>
  <c r="AA84" i="36" s="1"/>
  <c r="AA85" i="36" s="1"/>
  <c r="AA86" i="36" s="1"/>
  <c r="AA87" i="36" s="1"/>
  <c r="AA88" i="36" s="1"/>
  <c r="AA89" i="36" s="1"/>
  <c r="AA90" i="36" s="1"/>
  <c r="AA91" i="36" s="1"/>
  <c r="AA92" i="36" s="1"/>
  <c r="AA93" i="36" s="1"/>
  <c r="AA94" i="36" s="1"/>
  <c r="AA95" i="36" s="1"/>
  <c r="AA96" i="36" s="1"/>
  <c r="AA97" i="36" s="1"/>
  <c r="AA98" i="36" s="1"/>
  <c r="AA99" i="36" s="1"/>
  <c r="AA100" i="36" s="1"/>
  <c r="AA101" i="36" s="1"/>
  <c r="AA102" i="36" s="1"/>
  <c r="AA103" i="36" s="1"/>
  <c r="AA104" i="36" s="1"/>
  <c r="AA105" i="36" s="1"/>
  <c r="AA106" i="36" s="1"/>
  <c r="AA107" i="36" s="1"/>
  <c r="AA108" i="36" s="1"/>
  <c r="AA109" i="36" s="1"/>
  <c r="AA110" i="36" s="1"/>
  <c r="AA111" i="36" s="1"/>
  <c r="AA112" i="36" s="1"/>
  <c r="AA113" i="36" s="1"/>
  <c r="AA114" i="36" s="1"/>
  <c r="AA115" i="36" s="1"/>
  <c r="AA116" i="36" s="1"/>
  <c r="AA117" i="36" s="1"/>
  <c r="AA118" i="36" s="1"/>
  <c r="AA119" i="36" s="1"/>
  <c r="AA120" i="36" s="1"/>
  <c r="AA121" i="36" s="1"/>
  <c r="AA122" i="36" s="1"/>
  <c r="AA123" i="36" s="1"/>
  <c r="AA124" i="36" s="1"/>
  <c r="AA125" i="36" s="1"/>
  <c r="AA126" i="36" s="1"/>
  <c r="AA127" i="36" s="1"/>
  <c r="AA128" i="36" s="1"/>
  <c r="AA129" i="36" s="1"/>
  <c r="AA130" i="36" s="1"/>
  <c r="AA131" i="36" s="1"/>
  <c r="AA132" i="36" s="1"/>
  <c r="AA133" i="36" s="1"/>
  <c r="AA134" i="36" s="1"/>
  <c r="AA135" i="36" s="1"/>
  <c r="AA136" i="36" s="1"/>
  <c r="AA137" i="36" s="1"/>
  <c r="AA138" i="36" s="1"/>
  <c r="AA139" i="36" s="1"/>
  <c r="AA140" i="36" s="1"/>
  <c r="AA141" i="36" s="1"/>
  <c r="AA142" i="36" s="1"/>
  <c r="AA143" i="36" s="1"/>
  <c r="AA144" i="36" s="1"/>
  <c r="AA145" i="36" s="1"/>
  <c r="AA146" i="36" s="1"/>
  <c r="AA147" i="36" s="1"/>
  <c r="AA148" i="36" s="1"/>
  <c r="AA149" i="36" s="1"/>
  <c r="AA150" i="36" s="1"/>
  <c r="AA151" i="36" s="1"/>
  <c r="AA152" i="36" s="1"/>
  <c r="AA153" i="36" s="1"/>
  <c r="AA154" i="36" s="1"/>
  <c r="AA155" i="36" s="1"/>
  <c r="AA156" i="36" s="1"/>
  <c r="AA157" i="36" s="1"/>
  <c r="AA158" i="36" s="1"/>
  <c r="AA159" i="36" s="1"/>
  <c r="AA160" i="36" s="1"/>
  <c r="AA161" i="36" s="1"/>
  <c r="AA162" i="36" s="1"/>
  <c r="AA163" i="36" s="1"/>
  <c r="AA164" i="36" s="1"/>
  <c r="AA165" i="36" s="1"/>
  <c r="AA166" i="36" s="1"/>
  <c r="AA167" i="36" s="1"/>
  <c r="AA168" i="36" s="1"/>
  <c r="AA169" i="36" s="1"/>
  <c r="AA170" i="36" s="1"/>
  <c r="AA171" i="36" s="1"/>
  <c r="AA172" i="36" s="1"/>
  <c r="AA173" i="36" s="1"/>
  <c r="AA174" i="36" s="1"/>
  <c r="AA175" i="36" s="1"/>
  <c r="AA176" i="36" s="1"/>
  <c r="AA177" i="36" s="1"/>
  <c r="AA178" i="36" s="1"/>
  <c r="AA179" i="36" s="1"/>
  <c r="AA180" i="36" s="1"/>
  <c r="AA181" i="36" s="1"/>
  <c r="AA182" i="36" s="1"/>
  <c r="AA183" i="36" s="1"/>
  <c r="AA184" i="36" s="1"/>
  <c r="AA185" i="36" s="1"/>
  <c r="AA186" i="36" s="1"/>
  <c r="AA187" i="36" s="1"/>
  <c r="AA188" i="36" s="1"/>
  <c r="AA189" i="36" s="1"/>
  <c r="AA190" i="36" s="1"/>
  <c r="AA191" i="36" s="1"/>
  <c r="AA192" i="36" s="1"/>
  <c r="AA193" i="36" s="1"/>
  <c r="AA194" i="36" s="1"/>
  <c r="AA195" i="36" s="1"/>
  <c r="AA196" i="36" s="1"/>
  <c r="AA197" i="36" s="1"/>
  <c r="AA198" i="36" s="1"/>
  <c r="AA199" i="36" s="1"/>
  <c r="AA200" i="36" s="1"/>
  <c r="AA201" i="36" s="1"/>
  <c r="AA202" i="36" s="1"/>
  <c r="AA203" i="36" s="1"/>
  <c r="AA204" i="36" s="1"/>
  <c r="AA205" i="36" s="1"/>
  <c r="AA206" i="36" s="1"/>
  <c r="AA207" i="36" s="1"/>
  <c r="AA208" i="36" s="1"/>
  <c r="AA209" i="36" s="1"/>
  <c r="AA210" i="36" s="1"/>
  <c r="AA211" i="36" s="1"/>
  <c r="AA212" i="36" s="1"/>
  <c r="AA213" i="36" s="1"/>
  <c r="AA214" i="36" s="1"/>
  <c r="AA215" i="36" s="1"/>
  <c r="AA216" i="36" s="1"/>
  <c r="AA217" i="36" s="1"/>
  <c r="AA218" i="36" s="1"/>
  <c r="AA219" i="36" s="1"/>
  <c r="AA220" i="36" s="1"/>
  <c r="AA221" i="36" s="1"/>
  <c r="AA222" i="36" s="1"/>
  <c r="AA223" i="36" s="1"/>
  <c r="AA224" i="36" s="1"/>
  <c r="AA225" i="36" s="1"/>
  <c r="AA226" i="36" s="1"/>
  <c r="AA227" i="36" s="1"/>
  <c r="AA228" i="36" s="1"/>
  <c r="AA229" i="36" s="1"/>
  <c r="AA230" i="36" s="1"/>
  <c r="AA231" i="36" s="1"/>
  <c r="AA232" i="36" s="1"/>
  <c r="AA233" i="36" s="1"/>
  <c r="AA234" i="36" s="1"/>
  <c r="AA235" i="36" s="1"/>
  <c r="AA236" i="36" s="1"/>
  <c r="AA237" i="36" s="1"/>
  <c r="AA238" i="36" s="1"/>
  <c r="AA239" i="36" s="1"/>
  <c r="AA240" i="36" s="1"/>
  <c r="AA241" i="36" s="1"/>
  <c r="AA242" i="36" s="1"/>
  <c r="AA243" i="36" s="1"/>
  <c r="AA244" i="36" s="1"/>
  <c r="AA245" i="36" s="1"/>
  <c r="AA246" i="36" s="1"/>
  <c r="AA247" i="36" s="1"/>
  <c r="AA248" i="36" s="1"/>
  <c r="AA249" i="36" s="1"/>
  <c r="AA250" i="36" s="1"/>
  <c r="AA251" i="36" s="1"/>
  <c r="AA252" i="36" s="1"/>
  <c r="AA253" i="36" s="1"/>
  <c r="AA254" i="36" s="1"/>
  <c r="AA255" i="36" s="1"/>
  <c r="AA256" i="36" s="1"/>
  <c r="AA257" i="36" s="1"/>
  <c r="AA258" i="36" s="1"/>
  <c r="AA259" i="36" s="1"/>
  <c r="AA260" i="36" s="1"/>
  <c r="AA261" i="36" s="1"/>
  <c r="AA262" i="36" s="1"/>
  <c r="AA263" i="36" s="1"/>
  <c r="AA264" i="36" s="1"/>
  <c r="AA265" i="36" s="1"/>
  <c r="AA266" i="36" s="1"/>
  <c r="AA267" i="36" s="1"/>
  <c r="AA268" i="36" s="1"/>
  <c r="AA269" i="36" s="1"/>
  <c r="AA270" i="36" s="1"/>
  <c r="AA271" i="36" s="1"/>
  <c r="AA272" i="36" s="1"/>
  <c r="AA273" i="36" s="1"/>
  <c r="AA274" i="36" s="1"/>
  <c r="AA275" i="36" s="1"/>
  <c r="AA276" i="36" s="1"/>
  <c r="AA277" i="36" s="1"/>
  <c r="AA278" i="36" s="1"/>
  <c r="AA279" i="36" s="1"/>
  <c r="AA280" i="36" s="1"/>
  <c r="AA281" i="36" s="1"/>
  <c r="AA282" i="36" s="1"/>
  <c r="AA283" i="36" s="1"/>
  <c r="AA284" i="36" s="1"/>
  <c r="AA285" i="36" s="1"/>
  <c r="AA286" i="36" s="1"/>
  <c r="AA287" i="36" s="1"/>
  <c r="AA288" i="36" s="1"/>
  <c r="AA289" i="36" s="1"/>
  <c r="AA290" i="36" s="1"/>
  <c r="AA291" i="36" s="1"/>
  <c r="AA292" i="36" s="1"/>
  <c r="AA293" i="36" s="1"/>
  <c r="AA294" i="36" s="1"/>
  <c r="AA295" i="36" s="1"/>
  <c r="AA296" i="36" s="1"/>
  <c r="AA297" i="36" s="1"/>
  <c r="AA298" i="36" s="1"/>
  <c r="AA299" i="36" s="1"/>
  <c r="AA300" i="36" s="1"/>
  <c r="AA301" i="36" s="1"/>
  <c r="AA302" i="36" s="1"/>
  <c r="AA303" i="36" s="1"/>
  <c r="AA304" i="36" s="1"/>
  <c r="AA305" i="36" s="1"/>
  <c r="AA306" i="36" s="1"/>
  <c r="AA307" i="36" s="1"/>
  <c r="AA308" i="36" s="1"/>
  <c r="AA309" i="36" s="1"/>
  <c r="AA310" i="36" s="1"/>
  <c r="AA311" i="36" s="1"/>
  <c r="AA312" i="36" s="1"/>
  <c r="AA313" i="36" s="1"/>
  <c r="AA314" i="36" s="1"/>
  <c r="AA315" i="36" s="1"/>
  <c r="AA316" i="36" s="1"/>
  <c r="AA317" i="36" s="1"/>
  <c r="AA318" i="36" s="1"/>
  <c r="AA319" i="36" s="1"/>
  <c r="AA320" i="36" s="1"/>
  <c r="AA321" i="36" s="1"/>
  <c r="AA322" i="36" s="1"/>
  <c r="AA323" i="36" s="1"/>
  <c r="AA324" i="36" s="1"/>
  <c r="AA325" i="36" s="1"/>
  <c r="AA326" i="36" s="1"/>
  <c r="AA327" i="36" s="1"/>
  <c r="AA328" i="36" s="1"/>
  <c r="AA329" i="36" s="1"/>
  <c r="AA330" i="36" s="1"/>
  <c r="AA331" i="36" s="1"/>
  <c r="AA332" i="36" s="1"/>
  <c r="AA333" i="36" s="1"/>
  <c r="AA334" i="36" s="1"/>
  <c r="AA335" i="36" s="1"/>
  <c r="AA336" i="36" s="1"/>
  <c r="AA337" i="36" s="1"/>
  <c r="AA338" i="36" s="1"/>
  <c r="AA339" i="36" s="1"/>
  <c r="AA340" i="36" s="1"/>
  <c r="AA341" i="36" s="1"/>
  <c r="AA342" i="36" s="1"/>
  <c r="AA343" i="36" s="1"/>
  <c r="AA344" i="36" s="1"/>
  <c r="AA345" i="36" s="1"/>
  <c r="AA346" i="36" s="1"/>
  <c r="AA347" i="36" s="1"/>
  <c r="AA348" i="36" s="1"/>
  <c r="AA349" i="36" s="1"/>
  <c r="AA350" i="36" s="1"/>
  <c r="AA351" i="36" s="1"/>
  <c r="AA352" i="36" s="1"/>
  <c r="AA353" i="36" s="1"/>
  <c r="AA354" i="36" s="1"/>
  <c r="AA355" i="36" s="1"/>
  <c r="AA356" i="36" s="1"/>
  <c r="AA357" i="36" s="1"/>
  <c r="AA358" i="36" s="1"/>
  <c r="AA359" i="36" s="1"/>
  <c r="AA360" i="36" s="1"/>
  <c r="AA361" i="36" s="1"/>
  <c r="AA362" i="36" s="1"/>
  <c r="AA363" i="36" s="1"/>
  <c r="AA364" i="36" s="1"/>
  <c r="AA365" i="36" s="1"/>
  <c r="AA366" i="36" s="1"/>
  <c r="AA367" i="36" s="1"/>
  <c r="AA368" i="36" s="1"/>
  <c r="AA369" i="36" s="1"/>
  <c r="AA370" i="36" s="1"/>
  <c r="AA371" i="36" s="1"/>
  <c r="AA372" i="36" s="1"/>
  <c r="AA373" i="36" s="1"/>
  <c r="AA374" i="36" s="1"/>
  <c r="AA375" i="36" s="1"/>
  <c r="AA376" i="36" s="1"/>
  <c r="AA377" i="36" s="1"/>
  <c r="AA378" i="36" s="1"/>
  <c r="AA379" i="36" s="1"/>
  <c r="AA380" i="36" s="1"/>
  <c r="AA381" i="36" s="1"/>
  <c r="AA382" i="36" s="1"/>
  <c r="AA383" i="36" s="1"/>
  <c r="AA384" i="36" s="1"/>
  <c r="AA385" i="36" s="1"/>
  <c r="AA386" i="36" s="1"/>
  <c r="AA387" i="36" s="1"/>
  <c r="AA388" i="36" s="1"/>
  <c r="AA389" i="36" s="1"/>
  <c r="AA390" i="36" s="1"/>
  <c r="AA391" i="36" s="1"/>
  <c r="AA392" i="36" s="1"/>
  <c r="AA393" i="36" s="1"/>
  <c r="AA394" i="36" s="1"/>
  <c r="AA395" i="36" s="1"/>
  <c r="AA396" i="36" s="1"/>
  <c r="AA397" i="36" s="1"/>
  <c r="AA398" i="36" s="1"/>
  <c r="AA399" i="36" s="1"/>
  <c r="AA400" i="36" s="1"/>
  <c r="AA401" i="36" s="1"/>
  <c r="AA402" i="36" s="1"/>
  <c r="AA403" i="36" s="1"/>
  <c r="AA404" i="36" s="1"/>
  <c r="AA405" i="36" s="1"/>
  <c r="AA406" i="36" s="1"/>
  <c r="AA407" i="36" s="1"/>
  <c r="AA408" i="36" s="1"/>
  <c r="AA409" i="36" s="1"/>
  <c r="AA410" i="36" s="1"/>
  <c r="AA411" i="36" s="1"/>
  <c r="AA412" i="36" s="1"/>
  <c r="AA413" i="36" s="1"/>
  <c r="AA414" i="36" s="1"/>
  <c r="AA415" i="36" s="1"/>
  <c r="AA416" i="36" s="1"/>
  <c r="AA417" i="36" s="1"/>
  <c r="AA418" i="36" s="1"/>
  <c r="AA419" i="36" s="1"/>
  <c r="AA420" i="36" s="1"/>
  <c r="AA421" i="36" s="1"/>
  <c r="AA422" i="36" s="1"/>
  <c r="AA423" i="36" s="1"/>
  <c r="AA424" i="36" s="1"/>
  <c r="AA425" i="36" s="1"/>
  <c r="AA426" i="36" s="1"/>
  <c r="AA427" i="36" s="1"/>
  <c r="AA428" i="36" s="1"/>
  <c r="AA429" i="36" s="1"/>
  <c r="AA430" i="36" s="1"/>
  <c r="AA431" i="36" s="1"/>
  <c r="AA432" i="36" s="1"/>
  <c r="AA433" i="36" s="1"/>
  <c r="AA434" i="36" s="1"/>
  <c r="AA435" i="36" s="1"/>
  <c r="AA436" i="36" s="1"/>
  <c r="AA437" i="36" s="1"/>
  <c r="AA438" i="36" s="1"/>
  <c r="AA439" i="36" s="1"/>
  <c r="AA440" i="36" s="1"/>
  <c r="AA441" i="36" s="1"/>
  <c r="AA442" i="36" s="1"/>
  <c r="AA443" i="36" s="1"/>
  <c r="AA444" i="36" s="1"/>
  <c r="AA445" i="36" s="1"/>
  <c r="AA446" i="36" s="1"/>
  <c r="AA447" i="36" s="1"/>
  <c r="AA448" i="36" s="1"/>
  <c r="AA449" i="36" s="1"/>
  <c r="AA450" i="36" s="1"/>
  <c r="AA451" i="36" s="1"/>
  <c r="AA452" i="36" s="1"/>
  <c r="AA453" i="36" s="1"/>
  <c r="AA454" i="36" s="1"/>
  <c r="AA455" i="36" s="1"/>
  <c r="AA456" i="36" s="1"/>
  <c r="AA457" i="36" s="1"/>
  <c r="AA458" i="36" s="1"/>
  <c r="AA459" i="36" s="1"/>
  <c r="AA460" i="36" s="1"/>
  <c r="AA461" i="36" s="1"/>
  <c r="AA462" i="36" s="1"/>
  <c r="AA463" i="36" s="1"/>
  <c r="AA464" i="36" s="1"/>
  <c r="AA465" i="36" s="1"/>
  <c r="AA466" i="36" s="1"/>
  <c r="AA467" i="36" s="1"/>
  <c r="AA468" i="36" s="1"/>
  <c r="AA469" i="36" s="1"/>
  <c r="AA470" i="36" s="1"/>
  <c r="AA471" i="36" s="1"/>
  <c r="AA472" i="36" s="1"/>
  <c r="AA473" i="36" s="1"/>
  <c r="AA474" i="36" s="1"/>
  <c r="AA475" i="36" s="1"/>
  <c r="AA476" i="36" s="1"/>
  <c r="AA477" i="36" s="1"/>
  <c r="AA478" i="36" s="1"/>
  <c r="AA479" i="36" s="1"/>
  <c r="AA480" i="36" s="1"/>
  <c r="AA481" i="36" s="1"/>
  <c r="AA482" i="36" s="1"/>
  <c r="AA483" i="36" s="1"/>
  <c r="AA484" i="36" s="1"/>
  <c r="AA485" i="36" s="1"/>
  <c r="AA486" i="36" s="1"/>
  <c r="AA487" i="36" s="1"/>
  <c r="AA488" i="36" s="1"/>
  <c r="AA489" i="36" s="1"/>
  <c r="AA490" i="36" s="1"/>
  <c r="AA491" i="36" s="1"/>
  <c r="AA492" i="36" s="1"/>
  <c r="AA493" i="36" s="1"/>
  <c r="AA494" i="36" s="1"/>
  <c r="AA495" i="36" s="1"/>
  <c r="AA496" i="36" s="1"/>
  <c r="AA497" i="36" s="1"/>
  <c r="AA498" i="36" s="1"/>
  <c r="AA499" i="36" s="1"/>
  <c r="AA500" i="36" s="1"/>
  <c r="AA501" i="36" s="1"/>
  <c r="AA502" i="36" s="1"/>
  <c r="AA503" i="36" s="1"/>
  <c r="AA504" i="36" s="1"/>
  <c r="AA505" i="36" s="1"/>
  <c r="AA506" i="36" s="1"/>
  <c r="AA507" i="36" s="1"/>
  <c r="AA508" i="36" s="1"/>
  <c r="AA509" i="36" s="1"/>
  <c r="AA510" i="36" s="1"/>
  <c r="AA511" i="36" s="1"/>
  <c r="AA512" i="36" s="1"/>
  <c r="AA513" i="36" s="1"/>
  <c r="AA514" i="36" s="1"/>
  <c r="AA515" i="36" s="1"/>
  <c r="AA516" i="36" s="1"/>
  <c r="AA517" i="36" s="1"/>
  <c r="AA518" i="36" s="1"/>
  <c r="AA519" i="36" s="1"/>
  <c r="AA520" i="36" s="1"/>
  <c r="AA521" i="36" s="1"/>
  <c r="AA522" i="36" s="1"/>
  <c r="AA523" i="36" s="1"/>
  <c r="AA524" i="36" s="1"/>
  <c r="AA525" i="36" s="1"/>
  <c r="AA526" i="36" s="1"/>
  <c r="AA527" i="36" s="1"/>
  <c r="AA528" i="36" s="1"/>
  <c r="AA529" i="36" s="1"/>
  <c r="AA530" i="36" s="1"/>
  <c r="AA531" i="36" s="1"/>
  <c r="AA532" i="36" s="1"/>
  <c r="AA533" i="36" s="1"/>
  <c r="AA534" i="36" s="1"/>
  <c r="AA535" i="36" s="1"/>
  <c r="AA536" i="36" s="1"/>
  <c r="AA537" i="36" s="1"/>
  <c r="AA538" i="36" s="1"/>
  <c r="AA539" i="36" s="1"/>
  <c r="AA540" i="36" s="1"/>
  <c r="AA541" i="36" s="1"/>
  <c r="AA542" i="36" s="1"/>
  <c r="AA543" i="36" s="1"/>
  <c r="AA544" i="36" s="1"/>
  <c r="AA545" i="36" s="1"/>
  <c r="AA546" i="36" s="1"/>
  <c r="AA547" i="36" s="1"/>
  <c r="AA548" i="36" s="1"/>
  <c r="AA549" i="36" s="1"/>
  <c r="AA550" i="36" s="1"/>
  <c r="AA551" i="36" s="1"/>
  <c r="AA552" i="36" s="1"/>
  <c r="AA553" i="36" s="1"/>
  <c r="AA554" i="36" s="1"/>
  <c r="AA555" i="36" s="1"/>
  <c r="AA556" i="36" s="1"/>
  <c r="AA557" i="36" s="1"/>
  <c r="AA558" i="36" s="1"/>
  <c r="AA559" i="36" s="1"/>
  <c r="AA560" i="36" s="1"/>
  <c r="AA561" i="36" s="1"/>
  <c r="AA562" i="36" s="1"/>
  <c r="AA563" i="36" s="1"/>
  <c r="AA564" i="36" s="1"/>
  <c r="AA565" i="36" s="1"/>
  <c r="AA566" i="36" s="1"/>
  <c r="AA567" i="36" s="1"/>
  <c r="AA568" i="36" s="1"/>
  <c r="AA569" i="36" s="1"/>
  <c r="AA570" i="36" s="1"/>
  <c r="AA571" i="36" s="1"/>
  <c r="AA572" i="36" s="1"/>
  <c r="AA573" i="36" s="1"/>
  <c r="AA574" i="36" s="1"/>
  <c r="AA575" i="36" s="1"/>
  <c r="AA576" i="36" s="1"/>
  <c r="AA577" i="36" s="1"/>
  <c r="AA578" i="36" s="1"/>
  <c r="AA579" i="36" s="1"/>
  <c r="AA580" i="36" s="1"/>
  <c r="AA581" i="36" s="1"/>
  <c r="AA582" i="36" s="1"/>
  <c r="AA583" i="36" s="1"/>
  <c r="AA584" i="36" s="1"/>
  <c r="AA585" i="36" s="1"/>
  <c r="AA586" i="36" s="1"/>
  <c r="AA587" i="36" s="1"/>
  <c r="AA588" i="36" s="1"/>
  <c r="AA589" i="36" s="1"/>
  <c r="AA590" i="36" s="1"/>
  <c r="AA591" i="36" s="1"/>
  <c r="AA592" i="36" s="1"/>
  <c r="AA593" i="36" s="1"/>
  <c r="AA594" i="36" s="1"/>
  <c r="AA595" i="36" s="1"/>
  <c r="AA596" i="36" s="1"/>
  <c r="AA597" i="36" s="1"/>
  <c r="AA598" i="36" s="1"/>
  <c r="AA599" i="36" s="1"/>
  <c r="AA600" i="36" s="1"/>
  <c r="AA601" i="36" s="1"/>
  <c r="AA602" i="36" s="1"/>
  <c r="AA603" i="36" s="1"/>
  <c r="AA604" i="36" s="1"/>
  <c r="AA605" i="36" s="1"/>
  <c r="AA606" i="36" s="1"/>
  <c r="AA607" i="36" s="1"/>
  <c r="AA608" i="36" s="1"/>
  <c r="AA609" i="36" s="1"/>
  <c r="AA610" i="36" s="1"/>
  <c r="AA611" i="36" s="1"/>
  <c r="AA612" i="36" s="1"/>
  <c r="AA613" i="36" s="1"/>
  <c r="AA614" i="36" s="1"/>
  <c r="AA615" i="36" s="1"/>
  <c r="AA616" i="36" s="1"/>
  <c r="AA617" i="36" s="1"/>
  <c r="AA618" i="36" s="1"/>
  <c r="AA619" i="36" s="1"/>
  <c r="AA620" i="36" s="1"/>
  <c r="AA621" i="36" s="1"/>
  <c r="AA622" i="36" s="1"/>
  <c r="AA623" i="36" s="1"/>
  <c r="AA624" i="36" s="1"/>
  <c r="AA625" i="36" s="1"/>
  <c r="AA626" i="36" s="1"/>
  <c r="AA627" i="36" s="1"/>
  <c r="AA628" i="36" s="1"/>
  <c r="AA629" i="36" s="1"/>
  <c r="AA630" i="36" s="1"/>
  <c r="AA631" i="36" s="1"/>
  <c r="AA632" i="36" s="1"/>
  <c r="AA633" i="36" s="1"/>
  <c r="AA634" i="36" s="1"/>
  <c r="AA635" i="36" s="1"/>
  <c r="AA636" i="36" s="1"/>
  <c r="AA637" i="36" s="1"/>
  <c r="AA638" i="36" s="1"/>
  <c r="AA639" i="36" s="1"/>
  <c r="AA640" i="36" s="1"/>
  <c r="AA641" i="36" s="1"/>
  <c r="AA642" i="36" s="1"/>
  <c r="AA643" i="36" s="1"/>
  <c r="AA644" i="36" s="1"/>
  <c r="AA645" i="36" s="1"/>
  <c r="AA646" i="36" s="1"/>
  <c r="AA647" i="36" s="1"/>
  <c r="AA648" i="36" s="1"/>
  <c r="AA649" i="36" s="1"/>
  <c r="AA650" i="36" s="1"/>
  <c r="AA651" i="36" s="1"/>
  <c r="AA652" i="36" s="1"/>
  <c r="AA653" i="36" s="1"/>
  <c r="AA654" i="36" s="1"/>
  <c r="AA655" i="36" s="1"/>
  <c r="AA656" i="36" s="1"/>
  <c r="AA657" i="36" s="1"/>
  <c r="AA658" i="36" s="1"/>
  <c r="AA659" i="36" s="1"/>
  <c r="AA660" i="36" s="1"/>
  <c r="AA661" i="36" s="1"/>
  <c r="AA662" i="36" s="1"/>
  <c r="AA663" i="36" s="1"/>
  <c r="AA664" i="36" s="1"/>
  <c r="AA665" i="36" s="1"/>
  <c r="AA666" i="36" s="1"/>
  <c r="AA667" i="36" s="1"/>
  <c r="AA668" i="36" s="1"/>
  <c r="AA669" i="36" s="1"/>
  <c r="AA670" i="36" s="1"/>
  <c r="AA671" i="36" s="1"/>
  <c r="AA672" i="36" s="1"/>
  <c r="AA673" i="36" s="1"/>
  <c r="AA674" i="36" s="1"/>
  <c r="AA675" i="36" s="1"/>
  <c r="AA676" i="36" s="1"/>
  <c r="AA677" i="36" s="1"/>
  <c r="AA678" i="36" s="1"/>
  <c r="AA679" i="36" s="1"/>
  <c r="AA680" i="36" s="1"/>
  <c r="AA681" i="36" s="1"/>
  <c r="AA682" i="36" s="1"/>
  <c r="AA683" i="36" s="1"/>
  <c r="AA684" i="36" s="1"/>
  <c r="AA685" i="36" s="1"/>
  <c r="AA686" i="36" s="1"/>
  <c r="AA687" i="36" s="1"/>
  <c r="AA688" i="36" s="1"/>
  <c r="AA689" i="36" s="1"/>
  <c r="AA690" i="36" s="1"/>
  <c r="AA691" i="36" s="1"/>
  <c r="AA692" i="36" s="1"/>
  <c r="AA693" i="36" s="1"/>
  <c r="AA694" i="36" s="1"/>
  <c r="AA695" i="36" s="1"/>
  <c r="AA696" i="36" s="1"/>
  <c r="AA697" i="36" s="1"/>
  <c r="AA698" i="36" s="1"/>
  <c r="AA699" i="36" s="1"/>
  <c r="AA700" i="36" s="1"/>
  <c r="AA701" i="36" s="1"/>
  <c r="AA702" i="36" s="1"/>
  <c r="AA703" i="36" s="1"/>
  <c r="AA704" i="36" s="1"/>
  <c r="AA705" i="36" s="1"/>
  <c r="AA706" i="36" s="1"/>
  <c r="AA707" i="36" s="1"/>
  <c r="AA708" i="36" s="1"/>
  <c r="AA709" i="36" s="1"/>
  <c r="AA710" i="36" s="1"/>
  <c r="AA711" i="36" s="1"/>
  <c r="AA712" i="36" s="1"/>
  <c r="AA713" i="36" s="1"/>
  <c r="AA714" i="36" s="1"/>
  <c r="AA715" i="36" s="1"/>
  <c r="AA716" i="36" s="1"/>
  <c r="AA717" i="36" s="1"/>
  <c r="AA718" i="36" s="1"/>
  <c r="AA719" i="36" s="1"/>
  <c r="AA720" i="36" s="1"/>
  <c r="AA721" i="36" s="1"/>
  <c r="AA722" i="36" s="1"/>
  <c r="AA723" i="36" s="1"/>
  <c r="AA724" i="36" s="1"/>
  <c r="AA725" i="36" s="1"/>
  <c r="AA726" i="36" s="1"/>
  <c r="AA727" i="36" s="1"/>
  <c r="AA728" i="36" s="1"/>
  <c r="AA729" i="36" s="1"/>
  <c r="AA730" i="36" s="1"/>
  <c r="AA731" i="36" s="1"/>
  <c r="AA732" i="36" s="1"/>
  <c r="AA733" i="36" s="1"/>
  <c r="AA734" i="36" s="1"/>
  <c r="AA735" i="36" s="1"/>
  <c r="AA736" i="36" s="1"/>
  <c r="AA737" i="36" s="1"/>
  <c r="AA738" i="36" s="1"/>
  <c r="AA739" i="36" s="1"/>
  <c r="AA740" i="36" s="1"/>
  <c r="AA741" i="36" s="1"/>
  <c r="AA742" i="36" s="1"/>
  <c r="AA743" i="36" s="1"/>
  <c r="AA744" i="36" s="1"/>
  <c r="AA745" i="36" s="1"/>
  <c r="AA746" i="36" s="1"/>
  <c r="AA747" i="36" s="1"/>
  <c r="AA748" i="36" s="1"/>
  <c r="AA749" i="36" s="1"/>
  <c r="AA750" i="36" s="1"/>
  <c r="AA751" i="36" s="1"/>
  <c r="AA752" i="36" s="1"/>
  <c r="AA753" i="36" s="1"/>
  <c r="AA754" i="36" s="1"/>
  <c r="AA755" i="36" s="1"/>
  <c r="AA756" i="36" s="1"/>
  <c r="AA757" i="36" s="1"/>
  <c r="AA758" i="36" s="1"/>
  <c r="AA759" i="36" s="1"/>
  <c r="AA760" i="36" s="1"/>
  <c r="AA761" i="36" s="1"/>
  <c r="AA762" i="36" s="1"/>
  <c r="AA763" i="36" s="1"/>
  <c r="AA764" i="36" s="1"/>
  <c r="AA765" i="36" s="1"/>
  <c r="AA766" i="36" s="1"/>
  <c r="AA767" i="36" s="1"/>
  <c r="AA768" i="36" s="1"/>
  <c r="AA769" i="36" s="1"/>
  <c r="AA770" i="36" s="1"/>
  <c r="AA771" i="36" s="1"/>
  <c r="AA772" i="36" s="1"/>
  <c r="AA773" i="36" s="1"/>
  <c r="AA774" i="36" s="1"/>
  <c r="AA775" i="36" s="1"/>
  <c r="AA776" i="36" s="1"/>
  <c r="AA777" i="36" s="1"/>
  <c r="AA778" i="36" s="1"/>
  <c r="AA779" i="36" s="1"/>
  <c r="AA780" i="36" s="1"/>
  <c r="AA781" i="36" s="1"/>
  <c r="AA782" i="36" s="1"/>
  <c r="AA783" i="36" s="1"/>
  <c r="AA784" i="36" s="1"/>
  <c r="AA785" i="36" s="1"/>
  <c r="AA786" i="36" s="1"/>
  <c r="AA787" i="36" s="1"/>
  <c r="AA788" i="36" s="1"/>
  <c r="AA789" i="36" s="1"/>
  <c r="AA790" i="36" s="1"/>
  <c r="AA791" i="36" s="1"/>
  <c r="AA792" i="36" s="1"/>
  <c r="AA793" i="36" s="1"/>
  <c r="AA794" i="36" s="1"/>
  <c r="AA795" i="36" s="1"/>
  <c r="AA796" i="36" s="1"/>
  <c r="AA797" i="36" s="1"/>
  <c r="AA798" i="36" s="1"/>
  <c r="AA799" i="36" s="1"/>
  <c r="AA800" i="36" s="1"/>
  <c r="AA801" i="36" s="1"/>
  <c r="AA802" i="36" s="1"/>
  <c r="AA803" i="36" s="1"/>
  <c r="AA804" i="36" s="1"/>
  <c r="AA805" i="36" s="1"/>
  <c r="AA806" i="36" s="1"/>
  <c r="AA807" i="36" s="1"/>
  <c r="AA808" i="36" s="1"/>
  <c r="AA809" i="36" s="1"/>
  <c r="AA810" i="36" s="1"/>
  <c r="AA811" i="36" s="1"/>
  <c r="AA812" i="36" s="1"/>
  <c r="AA813" i="36" s="1"/>
  <c r="AA814" i="36" s="1"/>
  <c r="AA815" i="36" s="1"/>
  <c r="AA816" i="36" s="1"/>
  <c r="AA817" i="36" s="1"/>
  <c r="AA818" i="36" s="1"/>
  <c r="AA819" i="36" s="1"/>
  <c r="AA820" i="36" s="1"/>
  <c r="AA821" i="36" s="1"/>
  <c r="AA822" i="36" s="1"/>
  <c r="AA823" i="36" s="1"/>
  <c r="AA824" i="36" s="1"/>
  <c r="AA825" i="36" s="1"/>
  <c r="AA826" i="36" s="1"/>
  <c r="AA827" i="36" s="1"/>
  <c r="AA828" i="36" s="1"/>
  <c r="AA829" i="36" s="1"/>
  <c r="AA830" i="36" s="1"/>
  <c r="AA831" i="36" s="1"/>
  <c r="AA832" i="36" s="1"/>
  <c r="AA833" i="36" s="1"/>
  <c r="AA834" i="36" s="1"/>
  <c r="AA835" i="36" s="1"/>
  <c r="AA836" i="36" s="1"/>
  <c r="AA837" i="36" s="1"/>
  <c r="AA838" i="36" s="1"/>
  <c r="AA839" i="36" s="1"/>
  <c r="AA840" i="36" s="1"/>
  <c r="AA841" i="36" s="1"/>
  <c r="AA842" i="36" s="1"/>
  <c r="AA843" i="36" s="1"/>
  <c r="AA844" i="36" s="1"/>
  <c r="AA845" i="36" s="1"/>
  <c r="AA846" i="36" s="1"/>
  <c r="AA847" i="36" s="1"/>
  <c r="AA848" i="36" s="1"/>
  <c r="AA849" i="36" s="1"/>
  <c r="AA850" i="36" s="1"/>
  <c r="AA851" i="36" s="1"/>
  <c r="AA852" i="36" s="1"/>
  <c r="AA853" i="36" s="1"/>
  <c r="AA854" i="36" s="1"/>
  <c r="AA855" i="36" s="1"/>
  <c r="AA856" i="36" s="1"/>
  <c r="AA857" i="36" s="1"/>
  <c r="AA858" i="36" s="1"/>
  <c r="AA859" i="36" s="1"/>
  <c r="AA860" i="36" s="1"/>
  <c r="AA861" i="36" s="1"/>
  <c r="AA862" i="36" s="1"/>
  <c r="AA863" i="36" s="1"/>
  <c r="AA864" i="36" s="1"/>
  <c r="AA865" i="36" s="1"/>
  <c r="AA866" i="36" s="1"/>
  <c r="AA867" i="36" s="1"/>
  <c r="AA868" i="36" s="1"/>
  <c r="AA869" i="36" s="1"/>
  <c r="AA870" i="36" s="1"/>
  <c r="AA871" i="36" s="1"/>
  <c r="AA872" i="36" s="1"/>
  <c r="AA873" i="36" s="1"/>
  <c r="AA874" i="36" s="1"/>
  <c r="AA875" i="36" s="1"/>
  <c r="AA876" i="36" s="1"/>
  <c r="AA877" i="36" s="1"/>
  <c r="AA878" i="36" s="1"/>
  <c r="AA879" i="36" s="1"/>
  <c r="AA880" i="36" s="1"/>
  <c r="AA881" i="36" s="1"/>
  <c r="AA882" i="36" s="1"/>
  <c r="AA883" i="36" s="1"/>
  <c r="AA884" i="36" s="1"/>
  <c r="AA885" i="36" s="1"/>
  <c r="AA886" i="36" s="1"/>
  <c r="AA887" i="36" s="1"/>
  <c r="AA888" i="36" s="1"/>
  <c r="AA889" i="36" s="1"/>
  <c r="AA890" i="36" s="1"/>
  <c r="AA891" i="36" s="1"/>
  <c r="AA892" i="36" s="1"/>
  <c r="AA893" i="36" s="1"/>
  <c r="AA894" i="36" s="1"/>
  <c r="AA895" i="36" s="1"/>
  <c r="AA896" i="36" s="1"/>
  <c r="AA897" i="36" s="1"/>
  <c r="AA898" i="36" s="1"/>
  <c r="AA899" i="36" s="1"/>
  <c r="AA900" i="36" s="1"/>
  <c r="AA901" i="36" s="1"/>
  <c r="AA902" i="36" s="1"/>
  <c r="AA903" i="36" s="1"/>
  <c r="AA904" i="36" s="1"/>
  <c r="AA905" i="36" s="1"/>
  <c r="AA906" i="36" s="1"/>
  <c r="AA907" i="36" s="1"/>
  <c r="AA908" i="36" s="1"/>
  <c r="AA909" i="36" s="1"/>
  <c r="AA910" i="36" s="1"/>
  <c r="AA911" i="36" s="1"/>
  <c r="AA912" i="36" s="1"/>
  <c r="AA913" i="36" s="1"/>
  <c r="AA914" i="36" s="1"/>
  <c r="AA915" i="36" s="1"/>
  <c r="AA916" i="36" s="1"/>
  <c r="AA917" i="36" s="1"/>
  <c r="AA918" i="36" s="1"/>
  <c r="AA919" i="36" s="1"/>
  <c r="AA920" i="36" s="1"/>
  <c r="AA921" i="36" s="1"/>
  <c r="AA922" i="36" s="1"/>
  <c r="AA923" i="36" s="1"/>
  <c r="AA924" i="36" s="1"/>
  <c r="AA925" i="36" s="1"/>
  <c r="AA926" i="36" s="1"/>
  <c r="AA927" i="36" s="1"/>
  <c r="AA928" i="36" s="1"/>
  <c r="AA929" i="36" s="1"/>
  <c r="AA930" i="36" s="1"/>
  <c r="AA931" i="36" s="1"/>
  <c r="AA932" i="36" s="1"/>
  <c r="AA933" i="36" s="1"/>
  <c r="AA934" i="36" s="1"/>
  <c r="AA935" i="36" s="1"/>
  <c r="AA936" i="36" s="1"/>
  <c r="AA937" i="36" s="1"/>
  <c r="AA938" i="36" s="1"/>
  <c r="AA939" i="36" s="1"/>
  <c r="AA940" i="36" s="1"/>
  <c r="AA941" i="36" s="1"/>
  <c r="AA942" i="36" s="1"/>
  <c r="AA943" i="36" s="1"/>
  <c r="AA944" i="36" s="1"/>
  <c r="AA945" i="36" s="1"/>
  <c r="AA946" i="36" s="1"/>
  <c r="AA947" i="36" s="1"/>
  <c r="AA948" i="36" s="1"/>
  <c r="AA949" i="36" s="1"/>
  <c r="AA950" i="36" s="1"/>
  <c r="AA951" i="36" s="1"/>
  <c r="AA952" i="36" s="1"/>
  <c r="AA953" i="36" s="1"/>
  <c r="AA954" i="36" s="1"/>
  <c r="AA955" i="36" s="1"/>
  <c r="AA956" i="36" s="1"/>
  <c r="AA957" i="36" s="1"/>
  <c r="AA958" i="36" s="1"/>
  <c r="AA959" i="36" s="1"/>
  <c r="AA960" i="36" s="1"/>
  <c r="AA961" i="36" s="1"/>
  <c r="AA962" i="36" s="1"/>
  <c r="AA963" i="36" s="1"/>
  <c r="AA964" i="36" s="1"/>
  <c r="AA965" i="36" s="1"/>
  <c r="AA966" i="36" s="1"/>
  <c r="AA967" i="36" s="1"/>
  <c r="AA968" i="36" s="1"/>
  <c r="AA969" i="36" s="1"/>
  <c r="AA970" i="36" s="1"/>
  <c r="AA971" i="36" s="1"/>
  <c r="AA972" i="36" s="1"/>
  <c r="AA973" i="36" s="1"/>
  <c r="AA974" i="36" s="1"/>
  <c r="AA975" i="36" s="1"/>
  <c r="AA976" i="36" s="1"/>
  <c r="AA977" i="36" s="1"/>
  <c r="AA978" i="36" s="1"/>
  <c r="AA979" i="36" s="1"/>
  <c r="AA980" i="36" s="1"/>
  <c r="AA981" i="36" s="1"/>
  <c r="AA982" i="36" s="1"/>
  <c r="AA983" i="36" s="1"/>
  <c r="AA984" i="36" s="1"/>
  <c r="AA985" i="36" s="1"/>
  <c r="AA986" i="36" s="1"/>
  <c r="AA987" i="36" s="1"/>
  <c r="AA988" i="36" s="1"/>
  <c r="AA989" i="36" s="1"/>
  <c r="AA990" i="36" s="1"/>
  <c r="AA991" i="36" s="1"/>
  <c r="AA992" i="36" s="1"/>
  <c r="AA993" i="36" s="1"/>
  <c r="AA994" i="36" s="1"/>
  <c r="AA995" i="36" s="1"/>
  <c r="AA996" i="36" s="1"/>
  <c r="AA997" i="36" s="1"/>
  <c r="AA998" i="36" s="1"/>
  <c r="AA999" i="36" s="1"/>
  <c r="AA1000" i="36" s="1"/>
  <c r="AA1001" i="36" s="1"/>
  <c r="AA1002" i="36" s="1"/>
  <c r="AA1003" i="36" s="1"/>
  <c r="AA1004" i="36" s="1"/>
  <c r="AA1005" i="36" s="1"/>
  <c r="AA1006" i="36" s="1"/>
  <c r="AA1007" i="36" s="1"/>
  <c r="AA1008" i="36" s="1"/>
  <c r="AA1009" i="36" s="1"/>
  <c r="AA1010" i="36" s="1"/>
  <c r="AA1011" i="36" s="1"/>
  <c r="AA1012" i="36" s="1"/>
  <c r="AA1013" i="36" s="1"/>
  <c r="AA1014" i="36" s="1"/>
  <c r="AA1015" i="36" s="1"/>
  <c r="AA1016" i="36" s="1"/>
  <c r="AA1017" i="36" s="1"/>
  <c r="AA1018" i="36" s="1"/>
  <c r="AA1019" i="36" s="1"/>
  <c r="AA1020" i="36" s="1"/>
  <c r="AA1021" i="36" s="1"/>
  <c r="AA1022" i="36" s="1"/>
  <c r="AA1023" i="36" s="1"/>
  <c r="AA1024" i="36" s="1"/>
  <c r="AA1025" i="36" s="1"/>
  <c r="AA1026" i="36" s="1"/>
  <c r="AA1027" i="36" s="1"/>
  <c r="AA1028" i="36" s="1"/>
  <c r="AA1029" i="36" s="1"/>
  <c r="AA1030" i="36" s="1"/>
  <c r="AA1031" i="36" s="1"/>
  <c r="AA1032" i="36" s="1"/>
  <c r="AA1033" i="36" s="1"/>
  <c r="AA1034" i="36" s="1"/>
  <c r="AA1035" i="36" s="1"/>
  <c r="AA1036" i="36" s="1"/>
  <c r="AA1037" i="36" s="1"/>
  <c r="AA1038" i="36" s="1"/>
  <c r="AA1039" i="36" s="1"/>
  <c r="AA1040" i="36" s="1"/>
  <c r="AA1041" i="36" s="1"/>
  <c r="AA1042" i="36" s="1"/>
  <c r="AA1043" i="36" s="1"/>
  <c r="AA1044" i="36" s="1"/>
  <c r="AA1045" i="36" s="1"/>
  <c r="AA1046" i="36" s="1"/>
  <c r="AA1047" i="36" s="1"/>
  <c r="AA1048" i="36" s="1"/>
  <c r="AA1049" i="36" s="1"/>
  <c r="AA1050" i="36" s="1"/>
  <c r="AA1051" i="36" s="1"/>
  <c r="AA1052" i="36" s="1"/>
  <c r="AA1053" i="36" s="1"/>
  <c r="AA1054" i="36" s="1"/>
  <c r="AA1055" i="36" s="1"/>
  <c r="AA1056" i="36" s="1"/>
  <c r="AA1057" i="36" s="1"/>
  <c r="AA1058" i="36" s="1"/>
  <c r="AA1059" i="36" s="1"/>
  <c r="AA1060" i="36" s="1"/>
  <c r="AA1061" i="36" s="1"/>
  <c r="AA1062" i="36" s="1"/>
  <c r="AA1063" i="36" s="1"/>
  <c r="AA1064" i="36" s="1"/>
  <c r="AA1065" i="36" s="1"/>
  <c r="AA1066" i="36" s="1"/>
  <c r="AA1067" i="36" s="1"/>
  <c r="AA1068" i="36" s="1"/>
  <c r="AA1069" i="36" s="1"/>
  <c r="AA1070" i="36" s="1"/>
  <c r="AA1071" i="36" s="1"/>
  <c r="AA1072" i="36" s="1"/>
  <c r="AA1073" i="36" s="1"/>
  <c r="AA1074" i="36" s="1"/>
  <c r="AA1075" i="36" s="1"/>
  <c r="AA1076" i="36" s="1"/>
  <c r="AA1077" i="36" s="1"/>
  <c r="AA1078" i="36" s="1"/>
  <c r="AA1079" i="36" s="1"/>
  <c r="AA1080" i="36" s="1"/>
  <c r="AA1081" i="36" s="1"/>
  <c r="AA1082" i="36" s="1"/>
  <c r="AA1083" i="36" s="1"/>
  <c r="AA1084" i="36" s="1"/>
  <c r="AA1085" i="36" s="1"/>
  <c r="AA1086" i="36" s="1"/>
  <c r="AA1087" i="36" s="1"/>
  <c r="AA1088" i="36" s="1"/>
  <c r="AA1089" i="36" s="1"/>
  <c r="AA1090" i="36" s="1"/>
  <c r="AA1091" i="36" s="1"/>
  <c r="AA1092" i="36" s="1"/>
  <c r="AA1093" i="36" s="1"/>
  <c r="AA1094" i="36" s="1"/>
  <c r="AA1095" i="36" s="1"/>
  <c r="AA1096" i="36" s="1"/>
  <c r="AA1097" i="36" s="1"/>
  <c r="AA1098" i="36" s="1"/>
  <c r="AA1099" i="36" s="1"/>
  <c r="AA1100" i="36" s="1"/>
  <c r="AA1101" i="36" s="1"/>
  <c r="AA1102" i="36" s="1"/>
  <c r="AA1103" i="36" s="1"/>
  <c r="AA1104" i="36" s="1"/>
  <c r="AA1105" i="36" s="1"/>
  <c r="AA1106" i="36" s="1"/>
  <c r="AA1107" i="36" s="1"/>
  <c r="AA1108" i="36" s="1"/>
  <c r="AA1109" i="36" s="1"/>
  <c r="AA1110" i="36" s="1"/>
  <c r="AA1111" i="36" s="1"/>
  <c r="AA1112" i="36" s="1"/>
  <c r="AA1113" i="36" s="1"/>
  <c r="AA1114" i="36" s="1"/>
  <c r="AA1115" i="36" s="1"/>
  <c r="AA1116" i="36" s="1"/>
  <c r="AA1117" i="36" s="1"/>
  <c r="AA1118" i="36" s="1"/>
  <c r="AA1119" i="36" s="1"/>
  <c r="AA1120" i="36" s="1"/>
  <c r="AA1121" i="36" s="1"/>
  <c r="AA1122" i="36" s="1"/>
  <c r="AA1123" i="36" s="1"/>
  <c r="AA1124" i="36" s="1"/>
  <c r="AA1125" i="36" s="1"/>
  <c r="AA1126" i="36" s="1"/>
  <c r="AA1127" i="36" s="1"/>
  <c r="AA1128" i="36" s="1"/>
  <c r="AA1129" i="36" s="1"/>
  <c r="AA1130" i="36" s="1"/>
  <c r="AA1131" i="36" s="1"/>
  <c r="AA1132" i="36" s="1"/>
  <c r="AA1133" i="36" s="1"/>
  <c r="AA1134" i="36" s="1"/>
  <c r="AA1135" i="36" s="1"/>
  <c r="AA1136" i="36" s="1"/>
  <c r="AA1137" i="36" s="1"/>
  <c r="AA1138" i="36" s="1"/>
  <c r="AA1139" i="36" s="1"/>
  <c r="AA1140" i="36" s="1"/>
  <c r="AA1141" i="36" s="1"/>
  <c r="AA1142" i="36" s="1"/>
  <c r="AA1143" i="36" s="1"/>
  <c r="AA1144" i="36" s="1"/>
  <c r="AA1145" i="36" s="1"/>
  <c r="AA1146" i="36" s="1"/>
  <c r="AA1147" i="36" s="1"/>
  <c r="AA1148" i="36" s="1"/>
  <c r="AA1149" i="36" s="1"/>
  <c r="AA1150" i="36" s="1"/>
  <c r="AA1151" i="36" s="1"/>
  <c r="AA1152" i="36" s="1"/>
  <c r="AA1153" i="36" s="1"/>
  <c r="AA1154" i="36" s="1"/>
  <c r="AA1155" i="36" s="1"/>
  <c r="AA1156" i="36" s="1"/>
  <c r="AA1157" i="36" s="1"/>
  <c r="AA1158" i="36" s="1"/>
  <c r="AA1159" i="36" s="1"/>
  <c r="AA1160" i="36" s="1"/>
  <c r="AA1161" i="36" s="1"/>
  <c r="AA1162" i="36" s="1"/>
  <c r="AA1163" i="36" s="1"/>
  <c r="AA1164" i="36" s="1"/>
  <c r="AA1165" i="36" s="1"/>
  <c r="AA1166" i="36" s="1"/>
  <c r="AA1167" i="36" s="1"/>
  <c r="AA1168" i="36" s="1"/>
  <c r="AA1169" i="36" s="1"/>
  <c r="AA1170" i="36" s="1"/>
  <c r="AA1171" i="36" s="1"/>
  <c r="AA1172" i="36" s="1"/>
  <c r="AA1173" i="36" s="1"/>
  <c r="AA1174" i="36" s="1"/>
  <c r="AA1175" i="36" s="1"/>
  <c r="AA1176" i="36" s="1"/>
  <c r="AA1177" i="36" s="1"/>
  <c r="AA1178" i="36" s="1"/>
  <c r="AA1179" i="36" s="1"/>
  <c r="AA1180" i="36" s="1"/>
  <c r="AA1181" i="36" s="1"/>
  <c r="AA1182" i="36" s="1"/>
  <c r="AA1183" i="36" s="1"/>
  <c r="AA1184" i="36" s="1"/>
  <c r="AA1185" i="36" s="1"/>
  <c r="AA1186" i="36" s="1"/>
  <c r="AA1187" i="36" s="1"/>
  <c r="AA1188" i="36" s="1"/>
  <c r="AA1189" i="36" s="1"/>
  <c r="AA1190" i="36" s="1"/>
  <c r="AA1191" i="36" s="1"/>
  <c r="AA1192" i="36" s="1"/>
  <c r="AA1193" i="36" s="1"/>
  <c r="AA1194" i="36" s="1"/>
  <c r="AA1195" i="36" s="1"/>
  <c r="AA1196" i="36" s="1"/>
  <c r="AA1197" i="36" s="1"/>
  <c r="AA1198" i="36" s="1"/>
  <c r="AA1199" i="36" s="1"/>
  <c r="AA1200" i="36" s="1"/>
  <c r="AA1201" i="36" s="1"/>
  <c r="AA1202" i="36" s="1"/>
  <c r="AA1203" i="36" s="1"/>
  <c r="AA1204" i="36" s="1"/>
  <c r="AA1205" i="36" s="1"/>
  <c r="AA1206" i="36" s="1"/>
  <c r="AA1207" i="36" s="1"/>
  <c r="AA1208" i="36" s="1"/>
  <c r="AA1209" i="36" s="1"/>
  <c r="AA1210" i="36" s="1"/>
  <c r="AA1211" i="36" s="1"/>
  <c r="AA1212" i="36" s="1"/>
  <c r="AA1213" i="36" s="1"/>
  <c r="AA1214" i="36" s="1"/>
  <c r="AA1215" i="36" s="1"/>
  <c r="AA1216" i="36" s="1"/>
  <c r="AA1217" i="36" s="1"/>
  <c r="AA1218" i="36" s="1"/>
  <c r="AA1219" i="36" s="1"/>
  <c r="AA1220" i="36" s="1"/>
  <c r="AA1221" i="36" s="1"/>
  <c r="AA1222" i="36" s="1"/>
  <c r="AA1223" i="36" s="1"/>
  <c r="AA1224" i="36" s="1"/>
  <c r="AA1225" i="36" s="1"/>
  <c r="AA1226" i="36" s="1"/>
  <c r="AA1227" i="36" s="1"/>
  <c r="AA1228" i="36" s="1"/>
  <c r="AA1229" i="36" s="1"/>
  <c r="AA1230" i="36" s="1"/>
  <c r="AA1231" i="36" s="1"/>
  <c r="AA1232" i="36" s="1"/>
  <c r="AA1233" i="36" s="1"/>
  <c r="AA1234" i="36" s="1"/>
  <c r="AA1235" i="36" s="1"/>
  <c r="AA1236" i="36" s="1"/>
  <c r="AA1237" i="36" s="1"/>
  <c r="AA1238" i="36" s="1"/>
  <c r="AA1239" i="36" s="1"/>
  <c r="AA1240" i="36" s="1"/>
  <c r="AA1241" i="36" s="1"/>
  <c r="AA1242" i="36" s="1"/>
  <c r="AA1243" i="36" s="1"/>
  <c r="AA1244" i="36" s="1"/>
  <c r="AA1245" i="36" s="1"/>
  <c r="AA1246" i="36" s="1"/>
  <c r="AA1247" i="36" s="1"/>
  <c r="AA1248" i="36" s="1"/>
  <c r="AA1249" i="36" s="1"/>
  <c r="AA1250" i="36" s="1"/>
  <c r="AA1251" i="36" s="1"/>
  <c r="AA1252" i="36" s="1"/>
  <c r="AA1253" i="36" s="1"/>
  <c r="AA1254" i="36" s="1"/>
  <c r="AA1255" i="36" s="1"/>
  <c r="AA1256" i="36" s="1"/>
  <c r="AA1257" i="36" s="1"/>
  <c r="AA1258" i="36" s="1"/>
  <c r="AA1259" i="36" s="1"/>
  <c r="AA1260" i="36" s="1"/>
  <c r="AA1261" i="36" s="1"/>
  <c r="AA1262" i="36" s="1"/>
  <c r="AA1263" i="36" s="1"/>
  <c r="AA1264" i="36" s="1"/>
  <c r="AA1265" i="36" s="1"/>
  <c r="AA1266" i="36" s="1"/>
  <c r="AA1267" i="36" s="1"/>
  <c r="AA1268" i="36" s="1"/>
  <c r="AA1269" i="36" s="1"/>
  <c r="AA1270" i="36" s="1"/>
  <c r="AA1271" i="36" s="1"/>
  <c r="AA1272" i="36" s="1"/>
  <c r="AA1273" i="36" s="1"/>
  <c r="AA1274" i="36" s="1"/>
  <c r="AA1275" i="36" s="1"/>
  <c r="AA1276" i="36" s="1"/>
  <c r="AA1277" i="36" s="1"/>
  <c r="AA1278" i="36" s="1"/>
  <c r="AA1279" i="36" s="1"/>
  <c r="AA1280" i="36" s="1"/>
  <c r="AA1281" i="36" s="1"/>
  <c r="AA1282" i="36" s="1"/>
  <c r="AA1283" i="36" s="1"/>
  <c r="AA1284" i="36" s="1"/>
  <c r="AA1285" i="36" s="1"/>
  <c r="AA1286" i="36" s="1"/>
  <c r="AA1287" i="36" s="1"/>
  <c r="AA1288" i="36" s="1"/>
  <c r="AA1289" i="36" s="1"/>
  <c r="AA1290" i="36" s="1"/>
  <c r="AA1291" i="36" s="1"/>
  <c r="AA1292" i="36" s="1"/>
  <c r="AA1293" i="36" s="1"/>
  <c r="AA1294" i="36" s="1"/>
  <c r="AA1295" i="36" s="1"/>
  <c r="AA1296" i="36" s="1"/>
  <c r="AA1297" i="36" s="1"/>
  <c r="AA1298" i="36" s="1"/>
  <c r="AA1299" i="36" s="1"/>
  <c r="AA1300" i="36" s="1"/>
  <c r="AA1301" i="36" s="1"/>
  <c r="AA1302" i="36" s="1"/>
  <c r="AA1303" i="36" s="1"/>
  <c r="AA1304" i="36" s="1"/>
  <c r="AA1305" i="36" s="1"/>
  <c r="AA1306" i="36" s="1"/>
  <c r="AA1307" i="36" s="1"/>
  <c r="AA1308" i="36" s="1"/>
  <c r="AA1309" i="36" s="1"/>
  <c r="AA1310" i="36" s="1"/>
  <c r="AA1311" i="36" s="1"/>
  <c r="AA1312" i="36" s="1"/>
  <c r="AA1313" i="36" s="1"/>
  <c r="AA1314" i="36" s="1"/>
  <c r="AA1315" i="36" s="1"/>
  <c r="AA1316" i="36" s="1"/>
  <c r="AA1317" i="36" s="1"/>
  <c r="AA1318" i="36" s="1"/>
  <c r="AA1319" i="36" s="1"/>
  <c r="AA1320" i="36" s="1"/>
  <c r="AA1321" i="36" s="1"/>
  <c r="AA1322" i="36" s="1"/>
  <c r="AA1323" i="36" s="1"/>
  <c r="AA1324" i="36" s="1"/>
  <c r="AA1325" i="36" s="1"/>
  <c r="AA1326" i="36" s="1"/>
  <c r="AA1327" i="36" s="1"/>
  <c r="AA1328" i="36" s="1"/>
  <c r="AA1329" i="36" s="1"/>
  <c r="AA1330" i="36" s="1"/>
  <c r="AA1331" i="36" s="1"/>
  <c r="AA1332" i="36" s="1"/>
  <c r="AA1333" i="36" s="1"/>
  <c r="AA1334" i="36" s="1"/>
  <c r="AA1335" i="36" s="1"/>
  <c r="AA1336" i="36" s="1"/>
  <c r="AA1337" i="36" s="1"/>
  <c r="AA1338" i="36" s="1"/>
  <c r="AA1339" i="36" s="1"/>
  <c r="AA1340" i="36" s="1"/>
  <c r="AA1341" i="36" s="1"/>
  <c r="AA1342" i="36" s="1"/>
  <c r="AA1343" i="36" s="1"/>
  <c r="AA1344" i="36" s="1"/>
  <c r="AA1345" i="36" s="1"/>
  <c r="AA1346" i="36" s="1"/>
  <c r="AA1347" i="36" s="1"/>
  <c r="AA1348" i="36" s="1"/>
  <c r="AA1349" i="36" s="1"/>
  <c r="AA1350" i="36" s="1"/>
  <c r="AA1351" i="36" s="1"/>
  <c r="AA1352" i="36" s="1"/>
  <c r="AA1353" i="36" s="1"/>
  <c r="AA1354" i="36" s="1"/>
  <c r="AA1355" i="36" s="1"/>
  <c r="AA1356" i="36" s="1"/>
  <c r="AA1357" i="36" s="1"/>
  <c r="AA1358" i="36" s="1"/>
  <c r="AA1359" i="36" s="1"/>
  <c r="AA1360" i="36" s="1"/>
  <c r="AA1361" i="36" s="1"/>
  <c r="AA1362" i="36" s="1"/>
  <c r="AA1363" i="36" s="1"/>
  <c r="AA1364" i="36" s="1"/>
  <c r="AA1365" i="36" s="1"/>
  <c r="AA1366" i="36" s="1"/>
  <c r="AA1367" i="36" s="1"/>
  <c r="AA1368" i="36" s="1"/>
  <c r="AA1369" i="36" s="1"/>
  <c r="AA1370" i="36" s="1"/>
  <c r="AA1371" i="36" s="1"/>
  <c r="AA1372" i="36" s="1"/>
  <c r="AA1373" i="36" s="1"/>
  <c r="AA1374" i="36" s="1"/>
  <c r="AA1375" i="36" s="1"/>
  <c r="AA1376" i="36" s="1"/>
  <c r="AA1377" i="36" s="1"/>
  <c r="AA1378" i="36" s="1"/>
  <c r="AA1379" i="36" s="1"/>
  <c r="AA1380" i="36" s="1"/>
  <c r="AA1381" i="36" s="1"/>
  <c r="AA1382" i="36" s="1"/>
  <c r="AA1383" i="36" s="1"/>
  <c r="AA1384" i="36" s="1"/>
  <c r="AA1385" i="36" s="1"/>
  <c r="AA1386" i="36" s="1"/>
  <c r="AA1387" i="36" s="1"/>
  <c r="AA1388" i="36" s="1"/>
  <c r="AA1389" i="36" s="1"/>
  <c r="AA1390" i="36" s="1"/>
  <c r="AA1391" i="36" s="1"/>
  <c r="AA1392" i="36" s="1"/>
  <c r="AA1393" i="36" s="1"/>
  <c r="AA1394" i="36" s="1"/>
  <c r="AA1395" i="36" s="1"/>
  <c r="AA1396" i="36" s="1"/>
  <c r="AA1397" i="36" s="1"/>
  <c r="AA1398" i="36" s="1"/>
  <c r="AA1399" i="36" s="1"/>
  <c r="AA1400" i="36" s="1"/>
  <c r="AA1401" i="36" s="1"/>
  <c r="AA1402" i="36" s="1"/>
  <c r="AA1403" i="36" s="1"/>
  <c r="AA1404" i="36" s="1"/>
  <c r="AA1405" i="36" s="1"/>
  <c r="AA1406" i="36" s="1"/>
  <c r="AA1407" i="36" s="1"/>
  <c r="AA1408" i="36" s="1"/>
  <c r="AA1409" i="36" s="1"/>
  <c r="AA1410" i="36" s="1"/>
  <c r="AA1411" i="36" s="1"/>
  <c r="AA1412" i="36" s="1"/>
  <c r="AA1413" i="36" s="1"/>
  <c r="AA1414" i="36" s="1"/>
  <c r="AA1415" i="36" s="1"/>
  <c r="AA1416" i="36" s="1"/>
  <c r="AA1417" i="36" s="1"/>
  <c r="AA1418" i="36" s="1"/>
  <c r="AA1419" i="36" s="1"/>
  <c r="AA1420" i="36" s="1"/>
  <c r="AA1421" i="36" s="1"/>
  <c r="AA1422" i="36" s="1"/>
  <c r="AA1423" i="36" s="1"/>
  <c r="AA1424" i="36" s="1"/>
  <c r="AA1425" i="36" s="1"/>
  <c r="AA1426" i="36" s="1"/>
  <c r="AA1427" i="36" s="1"/>
  <c r="AA1428" i="36" s="1"/>
  <c r="AA1429" i="36" s="1"/>
  <c r="AA1430" i="36" s="1"/>
  <c r="AA1431" i="36" s="1"/>
  <c r="AA1432" i="36" s="1"/>
  <c r="AA1433" i="36" s="1"/>
  <c r="AA1434" i="36" s="1"/>
  <c r="AA1435" i="36" s="1"/>
  <c r="AA1436" i="36" s="1"/>
  <c r="AA1437" i="36" s="1"/>
  <c r="AA1438" i="36" s="1"/>
  <c r="AA1439" i="36" s="1"/>
  <c r="AA1440" i="36" s="1"/>
  <c r="AA1441" i="36" s="1"/>
  <c r="AA1442" i="36" s="1"/>
  <c r="AA1443" i="36" s="1"/>
  <c r="AA1444" i="36" s="1"/>
  <c r="AA1445" i="36" s="1"/>
  <c r="AA1446" i="36" s="1"/>
  <c r="AA1447" i="36" s="1"/>
  <c r="AA1448" i="36" s="1"/>
  <c r="AA1449" i="36" s="1"/>
  <c r="AA1450" i="36" s="1"/>
  <c r="AA1451" i="36" s="1"/>
  <c r="AA1452" i="36" s="1"/>
  <c r="AA1453" i="36" s="1"/>
  <c r="AA1454" i="36" s="1"/>
  <c r="AA1455" i="36" s="1"/>
  <c r="AA1456" i="36" s="1"/>
  <c r="AA1457" i="36" s="1"/>
  <c r="AA1458" i="36" s="1"/>
  <c r="AA1459" i="36" s="1"/>
  <c r="AA1460" i="36" s="1"/>
  <c r="AA1461" i="36" s="1"/>
  <c r="AA1462" i="36" s="1"/>
  <c r="AA1463" i="36" s="1"/>
  <c r="AA1464" i="36" s="1"/>
  <c r="AA1465" i="36" s="1"/>
  <c r="AA1466" i="36" s="1"/>
  <c r="AA1467" i="36" s="1"/>
  <c r="AA1468" i="36" s="1"/>
  <c r="AA1469" i="36" s="1"/>
  <c r="AA1470" i="36" s="1"/>
  <c r="AA1471" i="36" s="1"/>
  <c r="AA1472" i="36" s="1"/>
  <c r="AA1473" i="36" s="1"/>
  <c r="AA1474" i="36" s="1"/>
  <c r="AA1475" i="36" s="1"/>
  <c r="AA1476" i="36" s="1"/>
  <c r="AA1477" i="36" s="1"/>
  <c r="AA1478" i="36" s="1"/>
  <c r="AA1479" i="36" s="1"/>
  <c r="AA1480" i="36" s="1"/>
  <c r="AA1481" i="36" s="1"/>
  <c r="AA1482" i="36" s="1"/>
  <c r="AA1483" i="36" s="1"/>
  <c r="AA1484" i="36" s="1"/>
  <c r="AA1485" i="36" s="1"/>
  <c r="AA1486" i="36" s="1"/>
  <c r="AA1487" i="36" s="1"/>
  <c r="AA1488" i="36" s="1"/>
  <c r="AA1489" i="36" s="1"/>
  <c r="AA1490" i="36" s="1"/>
  <c r="AA1491" i="36" s="1"/>
  <c r="AA1492" i="36" s="1"/>
  <c r="AA1493" i="36" s="1"/>
  <c r="AA1494" i="36" s="1"/>
  <c r="AA1495" i="36" s="1"/>
  <c r="AA1496" i="36" s="1"/>
  <c r="AA1497" i="36" s="1"/>
  <c r="AA1498" i="36" s="1"/>
  <c r="AA1499" i="36" s="1"/>
  <c r="AA1500" i="36" s="1"/>
  <c r="AA1501" i="36" s="1"/>
  <c r="AA1502" i="36" s="1"/>
  <c r="AA1503" i="36" s="1"/>
  <c r="AA1504" i="36" s="1"/>
  <c r="AA1505" i="36" s="1"/>
  <c r="AA1506" i="36" s="1"/>
  <c r="AA1507" i="36" s="1"/>
  <c r="AA1508" i="36" s="1"/>
  <c r="AA1509" i="36" s="1"/>
  <c r="AA1510" i="36" s="1"/>
  <c r="AA1511" i="36" s="1"/>
  <c r="AA1512" i="36" s="1"/>
  <c r="AA1513" i="36" s="1"/>
  <c r="AA1514" i="36" s="1"/>
  <c r="AA1515" i="36" s="1"/>
  <c r="AA1516" i="36" s="1"/>
  <c r="AA1517" i="36" s="1"/>
  <c r="AA1518" i="36" s="1"/>
  <c r="AA1519" i="36" s="1"/>
  <c r="AA1520" i="36" s="1"/>
  <c r="AA1521" i="36" s="1"/>
  <c r="AA1522" i="36" s="1"/>
  <c r="AA1523" i="36" s="1"/>
  <c r="AA1524" i="36" s="1"/>
  <c r="AA1525" i="36" s="1"/>
  <c r="AA1526" i="36" s="1"/>
  <c r="AA1527" i="36" s="1"/>
  <c r="AA1528" i="36" s="1"/>
  <c r="AA1529" i="36" s="1"/>
  <c r="AA1530" i="36" s="1"/>
  <c r="AA1531" i="36" s="1"/>
  <c r="AA1532" i="36" s="1"/>
  <c r="AA1533" i="36" s="1"/>
  <c r="AA1534" i="36" s="1"/>
  <c r="AA1535" i="36" s="1"/>
  <c r="AA1536" i="36" s="1"/>
  <c r="AA1537" i="36" s="1"/>
  <c r="AA1538" i="36" s="1"/>
  <c r="AA1539" i="36" s="1"/>
  <c r="AA1540" i="36" s="1"/>
  <c r="AA1541" i="36" s="1"/>
  <c r="AA1542" i="36" s="1"/>
  <c r="AA1543" i="36" s="1"/>
  <c r="AA1544" i="36" s="1"/>
  <c r="AA1545" i="36" s="1"/>
  <c r="AA1546" i="36" s="1"/>
  <c r="AA1547" i="36" s="1"/>
  <c r="AA1548" i="36" s="1"/>
  <c r="AA1549" i="36" s="1"/>
  <c r="AA1550" i="36" s="1"/>
  <c r="AA1551" i="36" s="1"/>
  <c r="AA1552" i="36" s="1"/>
  <c r="AA1553" i="36" s="1"/>
  <c r="AA1554" i="36" s="1"/>
  <c r="AA1555" i="36" s="1"/>
  <c r="AA1556" i="36" s="1"/>
  <c r="AA1557" i="36" s="1"/>
  <c r="AA1558" i="36" s="1"/>
  <c r="AA1559" i="36" s="1"/>
  <c r="AA1560" i="36" s="1"/>
  <c r="AA1561" i="36" s="1"/>
  <c r="AA1562" i="36" s="1"/>
  <c r="AA1563" i="36" s="1"/>
  <c r="AA1564" i="36" s="1"/>
  <c r="AA1565" i="36" s="1"/>
  <c r="AA1566" i="36" s="1"/>
  <c r="AA1567" i="36" s="1"/>
  <c r="AA1568" i="36" s="1"/>
  <c r="AA1569" i="36" s="1"/>
  <c r="AA1570" i="36" s="1"/>
  <c r="AA1571" i="36" s="1"/>
  <c r="AA1572" i="36" s="1"/>
  <c r="AA1573" i="36" s="1"/>
  <c r="AA1574" i="36" s="1"/>
  <c r="AA1575" i="36" s="1"/>
  <c r="AA1576" i="36" s="1"/>
  <c r="AA1577" i="36" s="1"/>
  <c r="AA1578" i="36" s="1"/>
  <c r="AA1579" i="36" s="1"/>
  <c r="AA1580" i="36" s="1"/>
  <c r="AA1581" i="36" s="1"/>
  <c r="AA1582" i="36" s="1"/>
  <c r="AA1583" i="36" s="1"/>
  <c r="AA1584" i="36" s="1"/>
  <c r="AA1585" i="36" s="1"/>
  <c r="AA1586" i="36" s="1"/>
  <c r="AA1587" i="36" s="1"/>
  <c r="AA1588" i="36" s="1"/>
  <c r="AA1589" i="36" s="1"/>
  <c r="AA1590" i="36" s="1"/>
  <c r="AA1591" i="36" s="1"/>
  <c r="AA1592" i="36" s="1"/>
  <c r="AA1593" i="36" s="1"/>
  <c r="AA1594" i="36" s="1"/>
  <c r="AA1595" i="36" s="1"/>
  <c r="AA1596" i="36" s="1"/>
  <c r="AA1597" i="36" s="1"/>
  <c r="AA1598" i="36" s="1"/>
  <c r="AA1599" i="36" s="1"/>
  <c r="AA1600" i="36" s="1"/>
  <c r="AA1601" i="36" s="1"/>
  <c r="AA1602" i="36" s="1"/>
  <c r="AA1603" i="36" s="1"/>
  <c r="AA1604" i="36" s="1"/>
  <c r="AA1605" i="36" s="1"/>
  <c r="AA1606" i="36" s="1"/>
  <c r="AA1607" i="36" s="1"/>
  <c r="AA1608" i="36" s="1"/>
  <c r="AA1609" i="36" s="1"/>
  <c r="AA1610" i="36" s="1"/>
  <c r="AA1611" i="36" s="1"/>
  <c r="AA1612" i="36" s="1"/>
  <c r="AA1613" i="36" s="1"/>
  <c r="AA1614" i="36" s="1"/>
  <c r="AA1615" i="36" s="1"/>
  <c r="AA1616" i="36" s="1"/>
  <c r="AA1617" i="36" s="1"/>
  <c r="AA1618" i="36" s="1"/>
  <c r="AA1619" i="36" s="1"/>
  <c r="AA1620" i="36" s="1"/>
  <c r="AA1621" i="36" s="1"/>
  <c r="AA1622" i="36" s="1"/>
  <c r="AA1623" i="36" s="1"/>
  <c r="AA1624" i="36" s="1"/>
  <c r="AA1625" i="36" s="1"/>
  <c r="AA1626" i="36" s="1"/>
  <c r="AA1627" i="36" s="1"/>
  <c r="AA1628" i="36" s="1"/>
  <c r="AA1629" i="36" s="1"/>
  <c r="AA1630" i="36" s="1"/>
  <c r="AA1631" i="36" s="1"/>
  <c r="AA1632" i="36" s="1"/>
  <c r="AA1633" i="36" s="1"/>
  <c r="AA1634" i="36" s="1"/>
  <c r="AA1635" i="36" s="1"/>
  <c r="AA1636" i="36" s="1"/>
  <c r="AA1637" i="36" s="1"/>
  <c r="AA1638" i="36" s="1"/>
  <c r="AA1639" i="36" s="1"/>
  <c r="AA1640" i="36" s="1"/>
  <c r="AA1641" i="36" s="1"/>
  <c r="AA1642" i="36" s="1"/>
  <c r="AA1643" i="36" s="1"/>
  <c r="AA1644" i="36" s="1"/>
  <c r="AA1645" i="36" s="1"/>
  <c r="AA1646" i="36" s="1"/>
  <c r="AA1647" i="36" s="1"/>
  <c r="AA1648" i="36" s="1"/>
  <c r="AA1649" i="36" s="1"/>
  <c r="AA1650" i="36" s="1"/>
  <c r="AA1651" i="36" s="1"/>
  <c r="AA1652" i="36" s="1"/>
  <c r="AA1653" i="36" s="1"/>
  <c r="AA1654" i="36" s="1"/>
  <c r="AA1655" i="36" s="1"/>
  <c r="AA1656" i="36" s="1"/>
  <c r="AA1657" i="36" s="1"/>
  <c r="AA1658" i="36" s="1"/>
  <c r="AA1659" i="36" s="1"/>
  <c r="AA1660" i="36" s="1"/>
  <c r="AA1661" i="36" s="1"/>
  <c r="AA1662" i="36" s="1"/>
  <c r="AA1663" i="36" s="1"/>
  <c r="AA1664" i="36" s="1"/>
  <c r="AA1665" i="36" s="1"/>
  <c r="AA1666" i="36" s="1"/>
  <c r="AA1667" i="36" s="1"/>
  <c r="AA1668" i="36" s="1"/>
  <c r="AA1669" i="36" s="1"/>
  <c r="AA1670" i="36" s="1"/>
  <c r="AA1671" i="36" s="1"/>
  <c r="AA1672" i="36" s="1"/>
  <c r="AA1673" i="36" s="1"/>
  <c r="AA1674" i="36" s="1"/>
  <c r="AA1675" i="36" s="1"/>
  <c r="AA1676" i="36" s="1"/>
  <c r="AA1677" i="36" s="1"/>
  <c r="AA1678" i="36" s="1"/>
  <c r="AA1679" i="36" s="1"/>
  <c r="AA1680" i="36" s="1"/>
  <c r="AA1681" i="36" s="1"/>
  <c r="AA1682" i="36" s="1"/>
  <c r="AA1683" i="36" s="1"/>
  <c r="AA1684" i="36" s="1"/>
  <c r="AA1685" i="36" s="1"/>
  <c r="AA1686" i="36" s="1"/>
  <c r="AA1687" i="36" s="1"/>
  <c r="Z13" i="36"/>
  <c r="Z14" i="36" s="1"/>
  <c r="Z15" i="36" s="1"/>
  <c r="Z16" i="36" s="1"/>
  <c r="Z17" i="36" s="1"/>
  <c r="Z18" i="36" s="1"/>
  <c r="Z19" i="36" s="1"/>
  <c r="Z20" i="36" s="1"/>
  <c r="Z21" i="36" s="1"/>
  <c r="Z22" i="36" s="1"/>
  <c r="Z23" i="36" s="1"/>
  <c r="Z24" i="36" s="1"/>
  <c r="Z25" i="36" s="1"/>
  <c r="Z26" i="36" s="1"/>
  <c r="Z27" i="36" s="1"/>
  <c r="Z28" i="36" s="1"/>
  <c r="Z29" i="36" s="1"/>
  <c r="Z30" i="36" s="1"/>
  <c r="Z31" i="36" s="1"/>
  <c r="Z32" i="36" s="1"/>
  <c r="Z33" i="36" s="1"/>
  <c r="Z34" i="36" s="1"/>
  <c r="Z35" i="36" s="1"/>
  <c r="Z36" i="36" s="1"/>
  <c r="Z37" i="36" s="1"/>
  <c r="Z38" i="36" s="1"/>
  <c r="Z39" i="36" s="1"/>
  <c r="Z40" i="36" s="1"/>
  <c r="Z41" i="36" s="1"/>
  <c r="Z42" i="36" s="1"/>
  <c r="Z43" i="36" s="1"/>
  <c r="Z44" i="36" s="1"/>
  <c r="Z45" i="36" s="1"/>
  <c r="Z46" i="36" s="1"/>
  <c r="Z47" i="36" s="1"/>
  <c r="Z48" i="36" s="1"/>
  <c r="Z49" i="36" s="1"/>
  <c r="Z50" i="36" s="1"/>
  <c r="Z51" i="36" s="1"/>
  <c r="Z52" i="36" s="1"/>
  <c r="Z53" i="36" s="1"/>
  <c r="Z54" i="36" s="1"/>
  <c r="Z55" i="36" s="1"/>
  <c r="Z56" i="36" s="1"/>
  <c r="Z57" i="36" s="1"/>
  <c r="Z58" i="36" s="1"/>
  <c r="Z59" i="36" s="1"/>
  <c r="Z60" i="36" s="1"/>
  <c r="Z61" i="36" s="1"/>
  <c r="Z62" i="36" s="1"/>
  <c r="Z63" i="36" s="1"/>
  <c r="Z64" i="36" s="1"/>
  <c r="Z65" i="36" s="1"/>
  <c r="Z66" i="36" s="1"/>
  <c r="Z67" i="36" s="1"/>
  <c r="Z68" i="36" s="1"/>
  <c r="Z69" i="36" s="1"/>
  <c r="Z70" i="36" s="1"/>
  <c r="Z71" i="36" s="1"/>
  <c r="Z72" i="36" s="1"/>
  <c r="Z73" i="36" s="1"/>
  <c r="Z74" i="36" s="1"/>
  <c r="Z75" i="36" s="1"/>
  <c r="Z76" i="36" s="1"/>
  <c r="Z77" i="36" s="1"/>
  <c r="Z78" i="36" s="1"/>
  <c r="Z79" i="36" s="1"/>
  <c r="Z80" i="36" s="1"/>
  <c r="Z81" i="36" s="1"/>
  <c r="Z82" i="36" s="1"/>
  <c r="Z83" i="36" s="1"/>
  <c r="Z84" i="36" s="1"/>
  <c r="Z85" i="36" s="1"/>
  <c r="Z86" i="36" s="1"/>
  <c r="Z87" i="36" s="1"/>
  <c r="Z88" i="36" s="1"/>
  <c r="Z89" i="36" s="1"/>
  <c r="Z90" i="36" s="1"/>
  <c r="Z91" i="36" s="1"/>
  <c r="Z92" i="36" s="1"/>
  <c r="Z93" i="36" s="1"/>
  <c r="Z94" i="36" s="1"/>
  <c r="Z95" i="36" s="1"/>
  <c r="Z96" i="36" s="1"/>
  <c r="Z97" i="36" s="1"/>
  <c r="Z98" i="36" s="1"/>
  <c r="Z99" i="36" s="1"/>
  <c r="Z100" i="36" s="1"/>
  <c r="Z101" i="36" s="1"/>
  <c r="Z102" i="36" s="1"/>
  <c r="Z103" i="36" s="1"/>
  <c r="Z104" i="36" s="1"/>
  <c r="Z105" i="36" s="1"/>
  <c r="Z106" i="36" s="1"/>
  <c r="Z107" i="36" s="1"/>
  <c r="Z108" i="36" s="1"/>
  <c r="Z109" i="36" s="1"/>
  <c r="Z110" i="36" s="1"/>
  <c r="Z111" i="36" s="1"/>
  <c r="Z112" i="36" s="1"/>
  <c r="Z113" i="36" s="1"/>
  <c r="Z114" i="36" s="1"/>
  <c r="Z115" i="36" s="1"/>
  <c r="Z116" i="36" s="1"/>
  <c r="Z117" i="36" s="1"/>
  <c r="Z118" i="36" s="1"/>
  <c r="Z119" i="36" s="1"/>
  <c r="Z120" i="36" s="1"/>
  <c r="Z121" i="36" s="1"/>
  <c r="Z122" i="36" s="1"/>
  <c r="Z123" i="36" s="1"/>
  <c r="Z124" i="36" s="1"/>
  <c r="Z125" i="36" s="1"/>
  <c r="Z126" i="36" s="1"/>
  <c r="Z127" i="36" s="1"/>
  <c r="Z128" i="36" s="1"/>
  <c r="Z129" i="36" s="1"/>
  <c r="Z130" i="36" s="1"/>
  <c r="Z131" i="36" s="1"/>
  <c r="Z132" i="36" s="1"/>
  <c r="Z133" i="36" s="1"/>
  <c r="Z134" i="36" s="1"/>
  <c r="Z135" i="36" s="1"/>
  <c r="Z136" i="36" s="1"/>
  <c r="Z137" i="36" s="1"/>
  <c r="Z138" i="36" s="1"/>
  <c r="Z139" i="36" s="1"/>
  <c r="Z140" i="36" s="1"/>
  <c r="Z141" i="36" s="1"/>
  <c r="Z142" i="36" s="1"/>
  <c r="Z143" i="36" s="1"/>
  <c r="Z144" i="36" s="1"/>
  <c r="Z145" i="36" s="1"/>
  <c r="Z146" i="36" s="1"/>
  <c r="Z147" i="36" s="1"/>
  <c r="Z148" i="36" s="1"/>
  <c r="Z149" i="36" s="1"/>
  <c r="Z150" i="36" s="1"/>
  <c r="Z151" i="36" s="1"/>
  <c r="Z152" i="36" s="1"/>
  <c r="Z153" i="36" s="1"/>
  <c r="Z154" i="36" s="1"/>
  <c r="Z155" i="36" s="1"/>
  <c r="Z156" i="36" s="1"/>
  <c r="Z157" i="36" s="1"/>
  <c r="Z158" i="36" s="1"/>
  <c r="Z159" i="36" s="1"/>
  <c r="Z160" i="36" s="1"/>
  <c r="Z161" i="36" s="1"/>
  <c r="Z162" i="36" s="1"/>
  <c r="Z163" i="36" s="1"/>
  <c r="Z164" i="36" s="1"/>
  <c r="Z165" i="36" s="1"/>
  <c r="Z166" i="36" s="1"/>
  <c r="Z167" i="36" s="1"/>
  <c r="Z168" i="36" s="1"/>
  <c r="Z169" i="36" s="1"/>
  <c r="Z170" i="36" s="1"/>
  <c r="Z171" i="36" s="1"/>
  <c r="Z172" i="36" s="1"/>
  <c r="Z173" i="36" s="1"/>
  <c r="Z174" i="36" s="1"/>
  <c r="Z175" i="36" s="1"/>
  <c r="Z176" i="36" s="1"/>
  <c r="Z177" i="36" s="1"/>
  <c r="Z178" i="36" s="1"/>
  <c r="Z179" i="36" s="1"/>
  <c r="Z180" i="36" s="1"/>
  <c r="Z181" i="36" s="1"/>
  <c r="Z182" i="36" s="1"/>
  <c r="Z183" i="36" s="1"/>
  <c r="Z184" i="36" s="1"/>
  <c r="Z185" i="36" s="1"/>
  <c r="Z186" i="36" s="1"/>
  <c r="Z187" i="36" s="1"/>
  <c r="Z188" i="36" s="1"/>
  <c r="Z189" i="36" s="1"/>
  <c r="Z190" i="36" s="1"/>
  <c r="Z191" i="36" s="1"/>
  <c r="Z192" i="36" s="1"/>
  <c r="Z193" i="36" s="1"/>
  <c r="Z194" i="36" s="1"/>
  <c r="Z195" i="36" s="1"/>
  <c r="Z196" i="36" s="1"/>
  <c r="Z197" i="36" s="1"/>
  <c r="Z198" i="36" s="1"/>
  <c r="Z199" i="36" s="1"/>
  <c r="Z200" i="36" s="1"/>
  <c r="Z201" i="36" s="1"/>
  <c r="Z202" i="36" s="1"/>
  <c r="Z203" i="36" s="1"/>
  <c r="Z204" i="36" s="1"/>
  <c r="Z205" i="36" s="1"/>
  <c r="Z206" i="36" s="1"/>
  <c r="Z207" i="36" s="1"/>
  <c r="Z208" i="36" s="1"/>
  <c r="Z209" i="36" s="1"/>
  <c r="Z210" i="36" s="1"/>
  <c r="Z211" i="36" s="1"/>
  <c r="Z212" i="36" s="1"/>
  <c r="Z213" i="36" s="1"/>
  <c r="Z214" i="36" s="1"/>
  <c r="Z215" i="36" s="1"/>
  <c r="Z216" i="36" s="1"/>
  <c r="Z217" i="36" s="1"/>
  <c r="Z218" i="36" s="1"/>
  <c r="Z219" i="36" s="1"/>
  <c r="Z220" i="36" s="1"/>
  <c r="Z221" i="36" s="1"/>
  <c r="Z222" i="36" s="1"/>
  <c r="Z223" i="36" s="1"/>
  <c r="Z224" i="36" s="1"/>
  <c r="Z225" i="36" s="1"/>
  <c r="Z226" i="36" s="1"/>
  <c r="Z227" i="36" s="1"/>
  <c r="Z228" i="36" s="1"/>
  <c r="Z229" i="36" s="1"/>
  <c r="Z230" i="36" s="1"/>
  <c r="Z231" i="36" s="1"/>
  <c r="Z232" i="36" s="1"/>
  <c r="Z233" i="36" s="1"/>
  <c r="Z234" i="36" s="1"/>
  <c r="Z235" i="36" s="1"/>
  <c r="Z236" i="36" s="1"/>
  <c r="Z237" i="36" s="1"/>
  <c r="Z238" i="36" s="1"/>
  <c r="Z239" i="36" s="1"/>
  <c r="Z240" i="36" s="1"/>
  <c r="Z241" i="36" s="1"/>
  <c r="Z242" i="36" s="1"/>
  <c r="Z243" i="36" s="1"/>
  <c r="Z244" i="36" s="1"/>
  <c r="Z245" i="36" s="1"/>
  <c r="Z246" i="36" s="1"/>
  <c r="Z247" i="36" s="1"/>
  <c r="Z248" i="36" s="1"/>
  <c r="Z249" i="36" s="1"/>
  <c r="Z250" i="36" s="1"/>
  <c r="Z251" i="36" s="1"/>
  <c r="Z252" i="36" s="1"/>
  <c r="Z253" i="36" s="1"/>
  <c r="Z254" i="36" s="1"/>
  <c r="Z255" i="36" s="1"/>
  <c r="Z256" i="36" s="1"/>
  <c r="Z257" i="36" s="1"/>
  <c r="Z258" i="36" s="1"/>
  <c r="Z259" i="36" s="1"/>
  <c r="Z260" i="36" s="1"/>
  <c r="Z261" i="36" s="1"/>
  <c r="Z262" i="36" s="1"/>
  <c r="Z263" i="36" s="1"/>
  <c r="Z264" i="36" s="1"/>
  <c r="Z265" i="36" s="1"/>
  <c r="Z266" i="36" s="1"/>
  <c r="Z267" i="36" s="1"/>
  <c r="Z268" i="36" s="1"/>
  <c r="Z269" i="36" s="1"/>
  <c r="Z270" i="36" s="1"/>
  <c r="Z271" i="36" s="1"/>
  <c r="Z272" i="36" s="1"/>
  <c r="Z273" i="36" s="1"/>
  <c r="Z274" i="36" s="1"/>
  <c r="Z275" i="36" s="1"/>
  <c r="Z276" i="36" s="1"/>
  <c r="Z277" i="36" s="1"/>
  <c r="Z278" i="36" s="1"/>
  <c r="Z279" i="36" s="1"/>
  <c r="Z280" i="36" s="1"/>
  <c r="Z281" i="36" s="1"/>
  <c r="Z282" i="36" s="1"/>
  <c r="Z283" i="36" s="1"/>
  <c r="Z284" i="36" s="1"/>
  <c r="Z285" i="36" s="1"/>
  <c r="Z286" i="36" s="1"/>
  <c r="Z287" i="36" s="1"/>
  <c r="Z288" i="36" s="1"/>
  <c r="Z289" i="36" s="1"/>
  <c r="Z290" i="36" s="1"/>
  <c r="Z291" i="36" s="1"/>
  <c r="Z292" i="36" s="1"/>
  <c r="Z293" i="36" s="1"/>
  <c r="Z294" i="36" s="1"/>
  <c r="Z295" i="36" s="1"/>
  <c r="Z296" i="36" s="1"/>
  <c r="Z297" i="36" s="1"/>
  <c r="Z298" i="36" s="1"/>
  <c r="Z299" i="36" s="1"/>
  <c r="Z300" i="36" s="1"/>
  <c r="Z301" i="36" s="1"/>
  <c r="Z302" i="36" s="1"/>
  <c r="Z303" i="36" s="1"/>
  <c r="Z304" i="36" s="1"/>
  <c r="Z305" i="36" s="1"/>
  <c r="Z306" i="36" s="1"/>
  <c r="Z307" i="36" s="1"/>
  <c r="Z308" i="36" s="1"/>
  <c r="Z309" i="36" s="1"/>
  <c r="Z310" i="36" s="1"/>
  <c r="Z311" i="36" s="1"/>
  <c r="Z312" i="36" s="1"/>
  <c r="Z313" i="36" s="1"/>
  <c r="Z314" i="36" s="1"/>
  <c r="Z315" i="36" s="1"/>
  <c r="Z316" i="36" s="1"/>
  <c r="Z317" i="36" s="1"/>
  <c r="Z318" i="36" s="1"/>
  <c r="Z319" i="36" s="1"/>
  <c r="Z320" i="36" s="1"/>
  <c r="Z321" i="36" s="1"/>
  <c r="Z322" i="36" s="1"/>
  <c r="Z323" i="36" s="1"/>
  <c r="Z324" i="36" s="1"/>
  <c r="Z325" i="36" s="1"/>
  <c r="Z326" i="36" s="1"/>
  <c r="Z327" i="36" s="1"/>
  <c r="Z328" i="36" s="1"/>
  <c r="Z329" i="36" s="1"/>
  <c r="Z330" i="36" s="1"/>
  <c r="Z331" i="36" s="1"/>
  <c r="Z332" i="36" s="1"/>
  <c r="Z333" i="36" s="1"/>
  <c r="Z334" i="36" s="1"/>
  <c r="Z335" i="36" s="1"/>
  <c r="Z336" i="36" s="1"/>
  <c r="Z337" i="36" s="1"/>
  <c r="Z338" i="36" s="1"/>
  <c r="Z339" i="36" s="1"/>
  <c r="Z340" i="36" s="1"/>
  <c r="Z341" i="36" s="1"/>
  <c r="Z342" i="36" s="1"/>
  <c r="Z343" i="36" s="1"/>
  <c r="Z344" i="36" s="1"/>
  <c r="Z345" i="36" s="1"/>
  <c r="Z346" i="36" s="1"/>
  <c r="Z347" i="36" s="1"/>
  <c r="Z348" i="36" s="1"/>
  <c r="Z349" i="36" s="1"/>
  <c r="Z350" i="36" s="1"/>
  <c r="Z351" i="36" s="1"/>
  <c r="Z352" i="36" s="1"/>
  <c r="Z353" i="36" s="1"/>
  <c r="Z354" i="36" s="1"/>
  <c r="Z355" i="36" s="1"/>
  <c r="Z356" i="36" s="1"/>
  <c r="Z357" i="36" s="1"/>
  <c r="Z358" i="36" s="1"/>
  <c r="Z359" i="36" s="1"/>
  <c r="Z360" i="36" s="1"/>
  <c r="Z361" i="36" s="1"/>
  <c r="Z362" i="36" s="1"/>
  <c r="Z363" i="36" s="1"/>
  <c r="Z364" i="36" s="1"/>
  <c r="Z365" i="36" s="1"/>
  <c r="Z366" i="36" s="1"/>
  <c r="Z367" i="36" s="1"/>
  <c r="Z368" i="36" s="1"/>
  <c r="Z369" i="36" s="1"/>
  <c r="Z370" i="36" s="1"/>
  <c r="Z371" i="36" s="1"/>
  <c r="Z372" i="36" s="1"/>
  <c r="Z373" i="36" s="1"/>
  <c r="Z374" i="36" s="1"/>
  <c r="Z375" i="36" s="1"/>
  <c r="Z376" i="36" s="1"/>
  <c r="Z377" i="36" s="1"/>
  <c r="Z378" i="36" s="1"/>
  <c r="Z379" i="36" s="1"/>
  <c r="Z380" i="36" s="1"/>
  <c r="Z381" i="36" s="1"/>
  <c r="Z382" i="36" s="1"/>
  <c r="Z383" i="36" s="1"/>
  <c r="Z384" i="36" s="1"/>
  <c r="Z385" i="36" s="1"/>
  <c r="Z386" i="36" s="1"/>
  <c r="Z387" i="36" s="1"/>
  <c r="Z388" i="36" s="1"/>
  <c r="Z389" i="36" s="1"/>
  <c r="Z390" i="36" s="1"/>
  <c r="Z391" i="36" s="1"/>
  <c r="Z392" i="36" s="1"/>
  <c r="Z393" i="36" s="1"/>
  <c r="Z394" i="36" s="1"/>
  <c r="Z395" i="36" s="1"/>
  <c r="Z396" i="36" s="1"/>
  <c r="Z397" i="36" s="1"/>
  <c r="Z398" i="36" s="1"/>
  <c r="Z399" i="36" s="1"/>
  <c r="Z400" i="36" s="1"/>
  <c r="Z401" i="36" s="1"/>
  <c r="Z402" i="36" s="1"/>
  <c r="Z403" i="36" s="1"/>
  <c r="Z404" i="36" s="1"/>
  <c r="Z405" i="36" s="1"/>
  <c r="Z406" i="36" s="1"/>
  <c r="Z407" i="36" s="1"/>
  <c r="Z408" i="36" s="1"/>
  <c r="Z409" i="36" s="1"/>
  <c r="Z410" i="36" s="1"/>
  <c r="Z411" i="36" s="1"/>
  <c r="Z412" i="36" s="1"/>
  <c r="Z413" i="36" s="1"/>
  <c r="Z414" i="36" s="1"/>
  <c r="Z415" i="36" s="1"/>
  <c r="Z416" i="36" s="1"/>
  <c r="Z417" i="36" s="1"/>
  <c r="Z418" i="36" s="1"/>
  <c r="Z419" i="36" s="1"/>
  <c r="Z420" i="36" s="1"/>
  <c r="Z421" i="36" s="1"/>
  <c r="Z422" i="36" s="1"/>
  <c r="Z423" i="36" s="1"/>
  <c r="Z424" i="36" s="1"/>
  <c r="Z425" i="36" s="1"/>
  <c r="Z426" i="36" s="1"/>
  <c r="Z427" i="36" s="1"/>
  <c r="Z428" i="36" s="1"/>
  <c r="Z429" i="36" s="1"/>
  <c r="Z430" i="36" s="1"/>
  <c r="Z431" i="36" s="1"/>
  <c r="Z432" i="36" s="1"/>
  <c r="Z433" i="36" s="1"/>
  <c r="Z434" i="36" s="1"/>
  <c r="Z435" i="36" s="1"/>
  <c r="Z436" i="36" s="1"/>
  <c r="Z437" i="36" s="1"/>
  <c r="Z438" i="36" s="1"/>
  <c r="Z439" i="36" s="1"/>
  <c r="Z440" i="36" s="1"/>
  <c r="Z441" i="36" s="1"/>
  <c r="Z442" i="36" s="1"/>
  <c r="Z443" i="36" s="1"/>
  <c r="Z444" i="36" s="1"/>
  <c r="Z445" i="36" s="1"/>
  <c r="Z446" i="36" s="1"/>
  <c r="Z447" i="36" s="1"/>
  <c r="Z448" i="36" s="1"/>
  <c r="Z449" i="36" s="1"/>
  <c r="Z450" i="36" s="1"/>
  <c r="Z451" i="36" s="1"/>
  <c r="Z452" i="36" s="1"/>
  <c r="Z453" i="36" s="1"/>
  <c r="Z454" i="36" s="1"/>
  <c r="Z455" i="36" s="1"/>
  <c r="Z456" i="36" s="1"/>
  <c r="Z457" i="36" s="1"/>
  <c r="Z458" i="36" s="1"/>
  <c r="Z459" i="36" s="1"/>
  <c r="Z460" i="36" s="1"/>
  <c r="Z461" i="36" s="1"/>
  <c r="Z462" i="36" s="1"/>
  <c r="Z463" i="36" s="1"/>
  <c r="Z464" i="36" s="1"/>
  <c r="Z465" i="36" s="1"/>
  <c r="Z466" i="36" s="1"/>
  <c r="Z467" i="36" s="1"/>
  <c r="Z468" i="36" s="1"/>
  <c r="Z469" i="36" s="1"/>
  <c r="Z470" i="36" s="1"/>
  <c r="Z471" i="36" s="1"/>
  <c r="Z472" i="36" s="1"/>
  <c r="Z473" i="36" s="1"/>
  <c r="Z474" i="36" s="1"/>
  <c r="Z475" i="36" s="1"/>
  <c r="Z476" i="36" s="1"/>
  <c r="Z477" i="36" s="1"/>
  <c r="Z478" i="36" s="1"/>
  <c r="Z479" i="36" s="1"/>
  <c r="Z480" i="36" s="1"/>
  <c r="Z481" i="36" s="1"/>
  <c r="Z482" i="36" s="1"/>
  <c r="Z483" i="36" s="1"/>
  <c r="Z484" i="36" s="1"/>
  <c r="Z485" i="36" s="1"/>
  <c r="Z486" i="36" s="1"/>
  <c r="Z487" i="36" s="1"/>
  <c r="Z488" i="36" s="1"/>
  <c r="Z489" i="36" s="1"/>
  <c r="Z490" i="36" s="1"/>
  <c r="Z491" i="36" s="1"/>
  <c r="Z492" i="36" s="1"/>
  <c r="Z493" i="36" s="1"/>
  <c r="Z494" i="36" s="1"/>
  <c r="Z495" i="36" s="1"/>
  <c r="Z496" i="36" s="1"/>
  <c r="Z497" i="36" s="1"/>
  <c r="Z498" i="36" s="1"/>
  <c r="Z499" i="36" s="1"/>
  <c r="Z500" i="36" s="1"/>
  <c r="Z501" i="36" s="1"/>
  <c r="Z502" i="36" s="1"/>
  <c r="Z503" i="36" s="1"/>
  <c r="Z504" i="36" s="1"/>
  <c r="Z505" i="36" s="1"/>
  <c r="Z506" i="36" s="1"/>
  <c r="Z507" i="36" s="1"/>
  <c r="Z508" i="36" s="1"/>
  <c r="Z509" i="36" s="1"/>
  <c r="Z510" i="36" s="1"/>
  <c r="Z511" i="36" s="1"/>
  <c r="Z512" i="36" s="1"/>
  <c r="Z513" i="36" s="1"/>
  <c r="Z514" i="36" s="1"/>
  <c r="Z515" i="36" s="1"/>
  <c r="Z516" i="36" s="1"/>
  <c r="Z517" i="36" s="1"/>
  <c r="Z518" i="36" s="1"/>
  <c r="Z519" i="36" s="1"/>
  <c r="Z520" i="36" s="1"/>
  <c r="Z521" i="36" s="1"/>
  <c r="Z522" i="36" s="1"/>
  <c r="Z523" i="36" s="1"/>
  <c r="Z524" i="36" s="1"/>
  <c r="Z525" i="36" s="1"/>
  <c r="Z526" i="36" s="1"/>
  <c r="Z527" i="36" s="1"/>
  <c r="Z528" i="36" s="1"/>
  <c r="Z529" i="36" s="1"/>
  <c r="Z530" i="36" s="1"/>
  <c r="Z531" i="36" s="1"/>
  <c r="Z532" i="36" s="1"/>
  <c r="Z533" i="36" s="1"/>
  <c r="Z534" i="36" s="1"/>
  <c r="Z535" i="36" s="1"/>
  <c r="Z536" i="36" s="1"/>
  <c r="Z537" i="36" s="1"/>
  <c r="Z538" i="36" s="1"/>
  <c r="Z539" i="36" s="1"/>
  <c r="Z540" i="36" s="1"/>
  <c r="Z541" i="36" s="1"/>
  <c r="Z542" i="36" s="1"/>
  <c r="Z543" i="36" s="1"/>
  <c r="Z544" i="36" s="1"/>
  <c r="Z545" i="36" s="1"/>
  <c r="Z546" i="36" s="1"/>
  <c r="Z547" i="36" s="1"/>
  <c r="Z548" i="36" s="1"/>
  <c r="Z549" i="36" s="1"/>
  <c r="Z550" i="36" s="1"/>
  <c r="Z551" i="36" s="1"/>
  <c r="Z552" i="36" s="1"/>
  <c r="Z553" i="36" s="1"/>
  <c r="Z554" i="36" s="1"/>
  <c r="Z555" i="36" s="1"/>
  <c r="Z556" i="36" s="1"/>
  <c r="Z557" i="36" s="1"/>
  <c r="Z558" i="36" s="1"/>
  <c r="Z559" i="36" s="1"/>
  <c r="Z560" i="36" s="1"/>
  <c r="Z561" i="36" s="1"/>
  <c r="Z562" i="36" s="1"/>
  <c r="Z563" i="36" s="1"/>
  <c r="Z564" i="36" s="1"/>
  <c r="Z565" i="36" s="1"/>
  <c r="Z566" i="36" s="1"/>
  <c r="Z567" i="36" s="1"/>
  <c r="Z568" i="36" s="1"/>
  <c r="Z569" i="36" s="1"/>
  <c r="Z570" i="36" s="1"/>
  <c r="Z571" i="36" s="1"/>
  <c r="Z572" i="36" s="1"/>
  <c r="Z573" i="36" s="1"/>
  <c r="Z574" i="36" s="1"/>
  <c r="Z575" i="36" s="1"/>
  <c r="Z576" i="36" s="1"/>
  <c r="Z577" i="36" s="1"/>
  <c r="Z578" i="36" s="1"/>
  <c r="Z579" i="36" s="1"/>
  <c r="Z580" i="36" s="1"/>
  <c r="Z581" i="36" s="1"/>
  <c r="Z582" i="36" s="1"/>
  <c r="Z583" i="36" s="1"/>
  <c r="Z584" i="36" s="1"/>
  <c r="Z585" i="36" s="1"/>
  <c r="Z586" i="36" s="1"/>
  <c r="Z587" i="36" s="1"/>
  <c r="Z588" i="36" s="1"/>
  <c r="Z589" i="36" s="1"/>
  <c r="Z590" i="36" s="1"/>
  <c r="Z591" i="36" s="1"/>
  <c r="Z592" i="36" s="1"/>
  <c r="Z593" i="36" s="1"/>
  <c r="Z594" i="36" s="1"/>
  <c r="Z595" i="36" s="1"/>
  <c r="Z596" i="36" s="1"/>
  <c r="Z597" i="36" s="1"/>
  <c r="Z598" i="36" s="1"/>
  <c r="Z599" i="36" s="1"/>
  <c r="Z600" i="36" s="1"/>
  <c r="Z601" i="36" s="1"/>
  <c r="Z602" i="36" s="1"/>
  <c r="Z603" i="36" s="1"/>
  <c r="Z604" i="36" s="1"/>
  <c r="Z605" i="36" s="1"/>
  <c r="Z606" i="36" s="1"/>
  <c r="Z607" i="36" s="1"/>
  <c r="Z608" i="36" s="1"/>
  <c r="Z609" i="36" s="1"/>
  <c r="Z610" i="36" s="1"/>
  <c r="Z611" i="36" s="1"/>
  <c r="Z612" i="36" s="1"/>
  <c r="Z613" i="36" s="1"/>
  <c r="Z614" i="36" s="1"/>
  <c r="Z615" i="36" s="1"/>
  <c r="Z616" i="36" s="1"/>
  <c r="Z617" i="36" s="1"/>
  <c r="Z618" i="36" s="1"/>
  <c r="Z619" i="36" s="1"/>
  <c r="Z620" i="36" s="1"/>
  <c r="Z621" i="36" s="1"/>
  <c r="Z622" i="36" s="1"/>
  <c r="Z623" i="36" s="1"/>
  <c r="Z624" i="36" s="1"/>
  <c r="Z625" i="36" s="1"/>
  <c r="Z626" i="36" s="1"/>
  <c r="Z627" i="36" s="1"/>
  <c r="Z628" i="36" s="1"/>
  <c r="Z629" i="36" s="1"/>
  <c r="Z630" i="36" s="1"/>
  <c r="Z631" i="36" s="1"/>
  <c r="Z632" i="36" s="1"/>
  <c r="Z633" i="36" s="1"/>
  <c r="Z634" i="36" s="1"/>
  <c r="Z635" i="36" s="1"/>
  <c r="Z636" i="36" s="1"/>
  <c r="Z637" i="36" s="1"/>
  <c r="Z638" i="36" s="1"/>
  <c r="Z639" i="36" s="1"/>
  <c r="Z640" i="36" s="1"/>
  <c r="Z641" i="36" s="1"/>
  <c r="Z642" i="36" s="1"/>
  <c r="Z643" i="36" s="1"/>
  <c r="Z644" i="36" s="1"/>
  <c r="Z645" i="36" s="1"/>
  <c r="Z646" i="36" s="1"/>
  <c r="Z647" i="36" s="1"/>
  <c r="Z648" i="36" s="1"/>
  <c r="Z649" i="36" s="1"/>
  <c r="Z650" i="36" s="1"/>
  <c r="Z651" i="36" s="1"/>
  <c r="Z652" i="36" s="1"/>
  <c r="Z653" i="36" s="1"/>
  <c r="Z654" i="36" s="1"/>
  <c r="Z655" i="36" s="1"/>
  <c r="Z656" i="36" s="1"/>
  <c r="Z657" i="36" s="1"/>
  <c r="Z658" i="36" s="1"/>
  <c r="Z659" i="36" s="1"/>
  <c r="Z660" i="36" s="1"/>
  <c r="Z661" i="36" s="1"/>
  <c r="Z662" i="36" s="1"/>
  <c r="Z663" i="36" s="1"/>
  <c r="Z664" i="36" s="1"/>
  <c r="Z665" i="36" s="1"/>
  <c r="Z666" i="36" s="1"/>
  <c r="Z667" i="36" s="1"/>
  <c r="Z668" i="36" s="1"/>
  <c r="Z669" i="36" s="1"/>
  <c r="Z670" i="36" s="1"/>
  <c r="Z671" i="36" s="1"/>
  <c r="Z672" i="36" s="1"/>
  <c r="Z673" i="36" s="1"/>
  <c r="Z674" i="36" s="1"/>
  <c r="Z675" i="36" s="1"/>
  <c r="Z676" i="36" s="1"/>
  <c r="Z677" i="36" s="1"/>
  <c r="Z678" i="36" s="1"/>
  <c r="Z679" i="36" s="1"/>
  <c r="Z680" i="36" s="1"/>
  <c r="Z681" i="36" s="1"/>
  <c r="Z682" i="36" s="1"/>
  <c r="Z683" i="36" s="1"/>
  <c r="Z684" i="36" s="1"/>
  <c r="Z685" i="36" s="1"/>
  <c r="Z686" i="36" s="1"/>
  <c r="Z687" i="36" s="1"/>
  <c r="Z688" i="36" s="1"/>
  <c r="Z689" i="36" s="1"/>
  <c r="Z690" i="36" s="1"/>
  <c r="Z691" i="36" s="1"/>
  <c r="Z692" i="36" s="1"/>
  <c r="Z693" i="36" s="1"/>
  <c r="Z694" i="36" s="1"/>
  <c r="Z695" i="36" s="1"/>
  <c r="Z696" i="36" s="1"/>
  <c r="Z697" i="36" s="1"/>
  <c r="Z698" i="36" s="1"/>
  <c r="Z699" i="36" s="1"/>
  <c r="Z700" i="36" s="1"/>
  <c r="Z701" i="36" s="1"/>
  <c r="Z702" i="36" s="1"/>
  <c r="Z703" i="36" s="1"/>
  <c r="Z704" i="36" s="1"/>
  <c r="Z705" i="36" s="1"/>
  <c r="Z706" i="36" s="1"/>
  <c r="Z707" i="36" s="1"/>
  <c r="Z708" i="36" s="1"/>
  <c r="Z709" i="36" s="1"/>
  <c r="Z710" i="36" s="1"/>
  <c r="Z711" i="36" s="1"/>
  <c r="Z712" i="36" s="1"/>
  <c r="Z713" i="36" s="1"/>
  <c r="Z714" i="36" s="1"/>
  <c r="Z715" i="36" s="1"/>
  <c r="Z716" i="36" s="1"/>
  <c r="Z717" i="36" s="1"/>
  <c r="Z718" i="36" s="1"/>
  <c r="Z719" i="36" s="1"/>
  <c r="Z720" i="36" s="1"/>
  <c r="Z721" i="36" s="1"/>
  <c r="Z722" i="36" s="1"/>
  <c r="Z723" i="36" s="1"/>
  <c r="Z724" i="36" s="1"/>
  <c r="Z725" i="36" s="1"/>
  <c r="Z726" i="36" s="1"/>
  <c r="Z727" i="36" s="1"/>
  <c r="Z728" i="36" s="1"/>
  <c r="Z729" i="36" s="1"/>
  <c r="Z730" i="36" s="1"/>
  <c r="Z731" i="36" s="1"/>
  <c r="Z732" i="36" s="1"/>
  <c r="Z733" i="36" s="1"/>
  <c r="Z734" i="36" s="1"/>
  <c r="Z735" i="36" s="1"/>
  <c r="Z736" i="36" s="1"/>
  <c r="Z737" i="36" s="1"/>
  <c r="Z738" i="36" s="1"/>
  <c r="Z739" i="36" s="1"/>
  <c r="Z740" i="36" s="1"/>
  <c r="Z741" i="36" s="1"/>
  <c r="Z742" i="36" s="1"/>
  <c r="Z743" i="36" s="1"/>
  <c r="Z744" i="36" s="1"/>
  <c r="Z745" i="36" s="1"/>
  <c r="Z746" i="36" s="1"/>
  <c r="Z747" i="36" s="1"/>
  <c r="Z748" i="36" s="1"/>
  <c r="Z749" i="36" s="1"/>
  <c r="Z750" i="36" s="1"/>
  <c r="Z751" i="36" s="1"/>
  <c r="Z752" i="36" s="1"/>
  <c r="Z753" i="36" s="1"/>
  <c r="Z754" i="36" s="1"/>
  <c r="Z755" i="36" s="1"/>
  <c r="Z756" i="36" s="1"/>
  <c r="Z757" i="36" s="1"/>
  <c r="Z758" i="36" s="1"/>
  <c r="Z759" i="36" s="1"/>
  <c r="Z760" i="36" s="1"/>
  <c r="Z761" i="36" s="1"/>
  <c r="Z762" i="36" s="1"/>
  <c r="Z763" i="36" s="1"/>
  <c r="Z764" i="36" s="1"/>
  <c r="Z765" i="36" s="1"/>
  <c r="Z766" i="36" s="1"/>
  <c r="Z767" i="36" s="1"/>
  <c r="Z768" i="36" s="1"/>
  <c r="Z769" i="36" s="1"/>
  <c r="Z770" i="36" s="1"/>
  <c r="Z771" i="36" s="1"/>
  <c r="Z772" i="36" s="1"/>
  <c r="Z773" i="36" s="1"/>
  <c r="Z774" i="36" s="1"/>
  <c r="Z775" i="36" s="1"/>
  <c r="Z776" i="36" s="1"/>
  <c r="Z777" i="36" s="1"/>
  <c r="Z778" i="36" s="1"/>
  <c r="Z779" i="36" s="1"/>
  <c r="Z780" i="36" s="1"/>
  <c r="Z781" i="36" s="1"/>
  <c r="Z782" i="36" s="1"/>
  <c r="Z783" i="36" s="1"/>
  <c r="Z784" i="36" s="1"/>
  <c r="Z785" i="36" s="1"/>
  <c r="Z786" i="36" s="1"/>
  <c r="Z787" i="36" s="1"/>
  <c r="Z788" i="36" s="1"/>
  <c r="Z789" i="36" s="1"/>
  <c r="Z790" i="36" s="1"/>
  <c r="Z791" i="36" s="1"/>
  <c r="Z792" i="36" s="1"/>
  <c r="Z793" i="36" s="1"/>
  <c r="Z794" i="36" s="1"/>
  <c r="Z795" i="36" s="1"/>
  <c r="Z796" i="36" s="1"/>
  <c r="Z797" i="36" s="1"/>
  <c r="Z798" i="36" s="1"/>
  <c r="Z799" i="36" s="1"/>
  <c r="Z800" i="36" s="1"/>
  <c r="Z801" i="36" s="1"/>
  <c r="Z802" i="36" s="1"/>
  <c r="Z803" i="36" s="1"/>
  <c r="Z804" i="36" s="1"/>
  <c r="Z805" i="36" s="1"/>
  <c r="Z806" i="36" s="1"/>
  <c r="Z807" i="36" s="1"/>
  <c r="Z808" i="36" s="1"/>
  <c r="Z809" i="36" s="1"/>
  <c r="Z810" i="36" s="1"/>
  <c r="Z811" i="36" s="1"/>
  <c r="Z812" i="36" s="1"/>
  <c r="Z813" i="36" s="1"/>
  <c r="Z814" i="36" s="1"/>
  <c r="Z815" i="36" s="1"/>
  <c r="Z816" i="36" s="1"/>
  <c r="Z817" i="36" s="1"/>
  <c r="Z818" i="36" s="1"/>
  <c r="Z819" i="36" s="1"/>
  <c r="Z820" i="36" s="1"/>
  <c r="Z821" i="36" s="1"/>
  <c r="Z822" i="36" s="1"/>
  <c r="Z823" i="36" s="1"/>
  <c r="Z824" i="36" s="1"/>
  <c r="Z825" i="36" s="1"/>
  <c r="Z826" i="36" s="1"/>
  <c r="Z827" i="36" s="1"/>
  <c r="Z828" i="36" s="1"/>
  <c r="Z829" i="36" s="1"/>
  <c r="Z830" i="36" s="1"/>
  <c r="Z831" i="36" s="1"/>
  <c r="Z832" i="36" s="1"/>
  <c r="Z833" i="36" s="1"/>
  <c r="Z834" i="36" s="1"/>
  <c r="Z835" i="36" s="1"/>
  <c r="Z836" i="36" s="1"/>
  <c r="Z837" i="36" s="1"/>
  <c r="Z838" i="36" s="1"/>
  <c r="Z839" i="36" s="1"/>
  <c r="Z840" i="36" s="1"/>
  <c r="Z841" i="36" s="1"/>
  <c r="Z842" i="36" s="1"/>
  <c r="Z843" i="36" s="1"/>
  <c r="Z844" i="36" s="1"/>
  <c r="Z845" i="36" s="1"/>
  <c r="Z846" i="36" s="1"/>
  <c r="Z847" i="36" s="1"/>
  <c r="Z848" i="36" s="1"/>
  <c r="Z849" i="36" s="1"/>
  <c r="Z850" i="36" s="1"/>
  <c r="Z851" i="36" s="1"/>
  <c r="Z852" i="36" s="1"/>
  <c r="Z853" i="36" s="1"/>
  <c r="Z854" i="36" s="1"/>
  <c r="Z855" i="36" s="1"/>
  <c r="Z856" i="36" s="1"/>
  <c r="Z857" i="36" s="1"/>
  <c r="Z858" i="36" s="1"/>
  <c r="Z859" i="36" s="1"/>
  <c r="Z860" i="36" s="1"/>
  <c r="Z861" i="36" s="1"/>
  <c r="Z862" i="36" s="1"/>
  <c r="Z863" i="36" s="1"/>
  <c r="Z864" i="36" s="1"/>
  <c r="Z865" i="36" s="1"/>
  <c r="Z866" i="36" s="1"/>
  <c r="Z867" i="36" s="1"/>
  <c r="Z868" i="36" s="1"/>
  <c r="Z869" i="36" s="1"/>
  <c r="Z870" i="36" s="1"/>
  <c r="Z871" i="36" s="1"/>
  <c r="Z872" i="36" s="1"/>
  <c r="Z873" i="36" s="1"/>
  <c r="Z874" i="36" s="1"/>
  <c r="Z875" i="36" s="1"/>
  <c r="Z876" i="36" s="1"/>
  <c r="Z877" i="36" s="1"/>
  <c r="Z878" i="36" s="1"/>
  <c r="Z879" i="36" s="1"/>
  <c r="Z880" i="36" s="1"/>
  <c r="Z881" i="36" s="1"/>
  <c r="Z882" i="36" s="1"/>
  <c r="Z883" i="36" s="1"/>
  <c r="Z884" i="36" s="1"/>
  <c r="Z885" i="36" s="1"/>
  <c r="Z886" i="36" s="1"/>
  <c r="Z887" i="36" s="1"/>
  <c r="Z888" i="36" s="1"/>
  <c r="Z889" i="36" s="1"/>
  <c r="Z890" i="36" s="1"/>
  <c r="Z891" i="36" s="1"/>
  <c r="Z892" i="36" s="1"/>
  <c r="Z893" i="36" s="1"/>
  <c r="Z894" i="36" s="1"/>
  <c r="Z895" i="36" s="1"/>
  <c r="Z896" i="36" s="1"/>
  <c r="Z897" i="36" s="1"/>
  <c r="Z898" i="36" s="1"/>
  <c r="Z899" i="36" s="1"/>
  <c r="Z900" i="36" s="1"/>
  <c r="Z901" i="36" s="1"/>
  <c r="Z902" i="36" s="1"/>
  <c r="Z903" i="36" s="1"/>
  <c r="Z904" i="36" s="1"/>
  <c r="Z905" i="36" s="1"/>
  <c r="Z906" i="36" s="1"/>
  <c r="Z907" i="36" s="1"/>
  <c r="Z908" i="36" s="1"/>
  <c r="Z909" i="36" s="1"/>
  <c r="Z910" i="36" s="1"/>
  <c r="Z911" i="36" s="1"/>
  <c r="Z912" i="36" s="1"/>
  <c r="Z913" i="36" s="1"/>
  <c r="Z914" i="36" s="1"/>
  <c r="Z915" i="36" s="1"/>
  <c r="Z916" i="36" s="1"/>
  <c r="Z917" i="36" s="1"/>
  <c r="Z918" i="36" s="1"/>
  <c r="Z919" i="36" s="1"/>
  <c r="Z920" i="36" s="1"/>
  <c r="Z921" i="36" s="1"/>
  <c r="Z922" i="36" s="1"/>
  <c r="Z923" i="36" s="1"/>
  <c r="Z924" i="36" s="1"/>
  <c r="Z925" i="36" s="1"/>
  <c r="Z926" i="36" s="1"/>
  <c r="Z927" i="36" s="1"/>
  <c r="Z928" i="36" s="1"/>
  <c r="Z929" i="36" s="1"/>
  <c r="Z930" i="36" s="1"/>
  <c r="Z931" i="36" s="1"/>
  <c r="Z932" i="36" s="1"/>
  <c r="Z933" i="36" s="1"/>
  <c r="Z934" i="36" s="1"/>
  <c r="Z935" i="36" s="1"/>
  <c r="Z936" i="36" s="1"/>
  <c r="Z937" i="36" s="1"/>
  <c r="Z938" i="36" s="1"/>
  <c r="Z939" i="36" s="1"/>
  <c r="Z940" i="36" s="1"/>
  <c r="Z941" i="36" s="1"/>
  <c r="Z942" i="36" s="1"/>
  <c r="Z943" i="36" s="1"/>
  <c r="Z944" i="36" s="1"/>
  <c r="Z945" i="36" s="1"/>
  <c r="Z946" i="36" s="1"/>
  <c r="Z947" i="36" s="1"/>
  <c r="Z948" i="36" s="1"/>
  <c r="Z949" i="36" s="1"/>
  <c r="Z950" i="36" s="1"/>
  <c r="Z951" i="36" s="1"/>
  <c r="Z952" i="36" s="1"/>
  <c r="Z953" i="36" s="1"/>
  <c r="Z954" i="36" s="1"/>
  <c r="Z955" i="36" s="1"/>
  <c r="Z956" i="36" s="1"/>
  <c r="Z957" i="36" s="1"/>
  <c r="Z958" i="36" s="1"/>
  <c r="Z959" i="36" s="1"/>
  <c r="Z960" i="36" s="1"/>
  <c r="Z961" i="36" s="1"/>
  <c r="Z962" i="36" s="1"/>
  <c r="Z963" i="36" s="1"/>
  <c r="Z964" i="36" s="1"/>
  <c r="Z965" i="36" s="1"/>
  <c r="Z966" i="36" s="1"/>
  <c r="Z967" i="36" s="1"/>
  <c r="Z968" i="36" s="1"/>
  <c r="Z969" i="36" s="1"/>
  <c r="Z970" i="36" s="1"/>
  <c r="Z971" i="36" s="1"/>
  <c r="Z972" i="36" s="1"/>
  <c r="Z973" i="36" s="1"/>
  <c r="Z974" i="36" s="1"/>
  <c r="Z975" i="36" s="1"/>
  <c r="Z976" i="36" s="1"/>
  <c r="Z977" i="36" s="1"/>
  <c r="Z978" i="36" s="1"/>
  <c r="Z979" i="36" s="1"/>
  <c r="Z980" i="36" s="1"/>
  <c r="Z981" i="36" s="1"/>
  <c r="Z982" i="36" s="1"/>
  <c r="Z983" i="36" s="1"/>
  <c r="Z984" i="36" s="1"/>
  <c r="Z985" i="36" s="1"/>
  <c r="Z986" i="36" s="1"/>
  <c r="Z987" i="36" s="1"/>
  <c r="Z988" i="36" s="1"/>
  <c r="Z989" i="36" s="1"/>
  <c r="Z990" i="36" s="1"/>
  <c r="Z991" i="36" s="1"/>
  <c r="Z992" i="36" s="1"/>
  <c r="Z993" i="36" s="1"/>
  <c r="Z994" i="36" s="1"/>
  <c r="Z995" i="36" s="1"/>
  <c r="Z996" i="36" s="1"/>
  <c r="Z997" i="36" s="1"/>
  <c r="Z998" i="36" s="1"/>
  <c r="Z999" i="36" s="1"/>
  <c r="Z1000" i="36" s="1"/>
  <c r="Z1001" i="36" s="1"/>
  <c r="Z1002" i="36" s="1"/>
  <c r="Z1003" i="36" s="1"/>
  <c r="Z1004" i="36" s="1"/>
  <c r="Z1005" i="36" s="1"/>
  <c r="Z1006" i="36" s="1"/>
  <c r="Z1007" i="36" s="1"/>
  <c r="Z1008" i="36" s="1"/>
  <c r="Z1009" i="36" s="1"/>
  <c r="Z1010" i="36" s="1"/>
  <c r="Z1011" i="36" s="1"/>
  <c r="Z1012" i="36" s="1"/>
  <c r="Z1013" i="36" s="1"/>
  <c r="Z1014" i="36" s="1"/>
  <c r="Z1015" i="36" s="1"/>
  <c r="Z1016" i="36" s="1"/>
  <c r="Z1017" i="36" s="1"/>
  <c r="Z1018" i="36" s="1"/>
  <c r="Z1019" i="36" s="1"/>
  <c r="Z1020" i="36" s="1"/>
  <c r="Z1021" i="36" s="1"/>
  <c r="Z1022" i="36" s="1"/>
  <c r="Z1023" i="36" s="1"/>
  <c r="Z1024" i="36" s="1"/>
  <c r="Z1025" i="36" s="1"/>
  <c r="Z1026" i="36" s="1"/>
  <c r="Z1027" i="36" s="1"/>
  <c r="Z1028" i="36" s="1"/>
  <c r="Z1029" i="36" s="1"/>
  <c r="Z1030" i="36" s="1"/>
  <c r="Z1031" i="36" s="1"/>
  <c r="Z1032" i="36" s="1"/>
  <c r="Z1033" i="36" s="1"/>
  <c r="Z1034" i="36" s="1"/>
  <c r="Z1035" i="36" s="1"/>
  <c r="Z1036" i="36" s="1"/>
  <c r="Z1037" i="36" s="1"/>
  <c r="Z1038" i="36" s="1"/>
  <c r="Z1039" i="36" s="1"/>
  <c r="Z1040" i="36" s="1"/>
  <c r="Z1041" i="36" s="1"/>
  <c r="Z1042" i="36" s="1"/>
  <c r="Z1043" i="36" s="1"/>
  <c r="Z1044" i="36" s="1"/>
  <c r="Z1045" i="36" s="1"/>
  <c r="Z1046" i="36" s="1"/>
  <c r="Z1047" i="36" s="1"/>
  <c r="Z1048" i="36" s="1"/>
  <c r="Z1049" i="36" s="1"/>
  <c r="Z1050" i="36" s="1"/>
  <c r="Z1051" i="36" s="1"/>
  <c r="Z1052" i="36" s="1"/>
  <c r="Z1053" i="36" s="1"/>
  <c r="Z1054" i="36" s="1"/>
  <c r="Z1055" i="36" s="1"/>
  <c r="Z1056" i="36" s="1"/>
  <c r="Z1057" i="36" s="1"/>
  <c r="Z1058" i="36" s="1"/>
  <c r="Z1059" i="36" s="1"/>
  <c r="Z1060" i="36" s="1"/>
  <c r="Z1061" i="36" s="1"/>
  <c r="Z1062" i="36" s="1"/>
  <c r="Z1063" i="36" s="1"/>
  <c r="Z1064" i="36" s="1"/>
  <c r="Z1065" i="36" s="1"/>
  <c r="Z1066" i="36" s="1"/>
  <c r="Z1067" i="36" s="1"/>
  <c r="Z1068" i="36" s="1"/>
  <c r="Z1069" i="36" s="1"/>
  <c r="Z1070" i="36" s="1"/>
  <c r="Z1071" i="36" s="1"/>
  <c r="Z1072" i="36" s="1"/>
  <c r="Z1073" i="36" s="1"/>
  <c r="Z1074" i="36" s="1"/>
  <c r="Z1075" i="36" s="1"/>
  <c r="Z1076" i="36" s="1"/>
  <c r="Z1077" i="36" s="1"/>
  <c r="Z1078" i="36" s="1"/>
  <c r="Z1079" i="36" s="1"/>
  <c r="Z1080" i="36" s="1"/>
  <c r="Z1081" i="36" s="1"/>
  <c r="Z1082" i="36" s="1"/>
  <c r="Z1083" i="36" s="1"/>
  <c r="Z1084" i="36" s="1"/>
  <c r="Z1085" i="36" s="1"/>
  <c r="Z1086" i="36" s="1"/>
  <c r="Z1087" i="36" s="1"/>
  <c r="Z1088" i="36" s="1"/>
  <c r="Z1089" i="36" s="1"/>
  <c r="Z1090" i="36" s="1"/>
  <c r="Z1091" i="36" s="1"/>
  <c r="Z1092" i="36" s="1"/>
  <c r="Z1093" i="36" s="1"/>
  <c r="Z1094" i="36" s="1"/>
  <c r="Z1095" i="36" s="1"/>
  <c r="Z1096" i="36" s="1"/>
  <c r="Z1097" i="36" s="1"/>
  <c r="Z1098" i="36" s="1"/>
  <c r="Z1099" i="36" s="1"/>
  <c r="Z1100" i="36" s="1"/>
  <c r="Z1101" i="36" s="1"/>
  <c r="Z1102" i="36" s="1"/>
  <c r="Z1103" i="36" s="1"/>
  <c r="Z1104" i="36" s="1"/>
  <c r="Z1105" i="36" s="1"/>
  <c r="Z1106" i="36" s="1"/>
  <c r="Z1107" i="36" s="1"/>
  <c r="Z1108" i="36" s="1"/>
  <c r="Z1109" i="36" s="1"/>
  <c r="Z1110" i="36" s="1"/>
  <c r="Z1111" i="36" s="1"/>
  <c r="Z1112" i="36" s="1"/>
  <c r="Z1113" i="36" s="1"/>
  <c r="Z1114" i="36" s="1"/>
  <c r="Z1115" i="36" s="1"/>
  <c r="Z1116" i="36" s="1"/>
  <c r="Z1117" i="36" s="1"/>
  <c r="Z1118" i="36" s="1"/>
  <c r="Z1119" i="36" s="1"/>
  <c r="Z1120" i="36" s="1"/>
  <c r="Z1121" i="36" s="1"/>
  <c r="Z1122" i="36" s="1"/>
  <c r="Z1123" i="36" s="1"/>
  <c r="Z1124" i="36" s="1"/>
  <c r="Z1125" i="36" s="1"/>
  <c r="Z1126" i="36" s="1"/>
  <c r="Z1127" i="36" s="1"/>
  <c r="Z1128" i="36" s="1"/>
  <c r="Z1129" i="36" s="1"/>
  <c r="Z1130" i="36" s="1"/>
  <c r="Z1131" i="36" s="1"/>
  <c r="Z1132" i="36" s="1"/>
  <c r="Z1133" i="36" s="1"/>
  <c r="Z1134" i="36" s="1"/>
  <c r="Z1135" i="36" s="1"/>
  <c r="Z1136" i="36" s="1"/>
  <c r="Z1137" i="36" s="1"/>
  <c r="Z1138" i="36" s="1"/>
  <c r="Z1139" i="36" s="1"/>
  <c r="Z1140" i="36" s="1"/>
  <c r="Z1141" i="36" s="1"/>
  <c r="Z1142" i="36" s="1"/>
  <c r="Z1143" i="36" s="1"/>
  <c r="Z1144" i="36" s="1"/>
  <c r="Z1145" i="36" s="1"/>
  <c r="Z1146" i="36" s="1"/>
  <c r="Z1147" i="36" s="1"/>
  <c r="Z1148" i="36" s="1"/>
  <c r="Z1149" i="36" s="1"/>
  <c r="Z1150" i="36" s="1"/>
  <c r="Z1151" i="36" s="1"/>
  <c r="Z1152" i="36" s="1"/>
  <c r="Z1153" i="36" s="1"/>
  <c r="Z1154" i="36" s="1"/>
  <c r="Z1155" i="36" s="1"/>
  <c r="Z1156" i="36" s="1"/>
  <c r="Z1157" i="36" s="1"/>
  <c r="Z1158" i="36" s="1"/>
  <c r="Z1159" i="36" s="1"/>
  <c r="Z1160" i="36" s="1"/>
  <c r="Z1161" i="36" s="1"/>
  <c r="Z1162" i="36" s="1"/>
  <c r="Z1163" i="36" s="1"/>
  <c r="Z1164" i="36" s="1"/>
  <c r="Z1165" i="36" s="1"/>
  <c r="Z1166" i="36" s="1"/>
  <c r="Z1167" i="36" s="1"/>
  <c r="Z1168" i="36" s="1"/>
  <c r="Z1169" i="36" s="1"/>
  <c r="Z1170" i="36" s="1"/>
  <c r="Z1171" i="36" s="1"/>
  <c r="Z1172" i="36" s="1"/>
  <c r="Z1173" i="36" s="1"/>
  <c r="Z1174" i="36" s="1"/>
  <c r="Z1175" i="36" s="1"/>
  <c r="Z1176" i="36" s="1"/>
  <c r="Z1177" i="36" s="1"/>
  <c r="Z1178" i="36" s="1"/>
  <c r="Z1179" i="36" s="1"/>
  <c r="Z1180" i="36" s="1"/>
  <c r="Z1181" i="36" s="1"/>
  <c r="Z1182" i="36" s="1"/>
  <c r="Z1183" i="36" s="1"/>
  <c r="Z1184" i="36" s="1"/>
  <c r="Z1185" i="36" s="1"/>
  <c r="Z1186" i="36" s="1"/>
  <c r="Z1187" i="36" s="1"/>
  <c r="Z1188" i="36" s="1"/>
  <c r="Z1189" i="36" s="1"/>
  <c r="Z1190" i="36" s="1"/>
  <c r="Z1191" i="36" s="1"/>
  <c r="Z1192" i="36" s="1"/>
  <c r="Z1193" i="36" s="1"/>
  <c r="Z1194" i="36" s="1"/>
  <c r="Z1195" i="36" s="1"/>
  <c r="Z1196" i="36" s="1"/>
  <c r="Z1197" i="36" s="1"/>
  <c r="Z1198" i="36" s="1"/>
  <c r="Z1199" i="36" s="1"/>
  <c r="Z1200" i="36" s="1"/>
  <c r="Z1201" i="36" s="1"/>
  <c r="Z1202" i="36" s="1"/>
  <c r="Z1203" i="36" s="1"/>
  <c r="Z1204" i="36" s="1"/>
  <c r="Z1205" i="36" s="1"/>
  <c r="Z1206" i="36" s="1"/>
  <c r="Z1207" i="36" s="1"/>
  <c r="Z1208" i="36" s="1"/>
  <c r="Z1209" i="36" s="1"/>
  <c r="Z1210" i="36" s="1"/>
  <c r="Z1211" i="36" s="1"/>
  <c r="Z1212" i="36" s="1"/>
  <c r="Z1213" i="36" s="1"/>
  <c r="Z1214" i="36" s="1"/>
  <c r="Z1215" i="36" s="1"/>
  <c r="Z1216" i="36" s="1"/>
  <c r="Z1217" i="36" s="1"/>
  <c r="Z1218" i="36" s="1"/>
  <c r="Z1219" i="36" s="1"/>
  <c r="Z1220" i="36" s="1"/>
  <c r="Z1221" i="36" s="1"/>
  <c r="Z1222" i="36" s="1"/>
  <c r="Z1223" i="36" s="1"/>
  <c r="Z1224" i="36" s="1"/>
  <c r="Z1225" i="36" s="1"/>
  <c r="Z1226" i="36" s="1"/>
  <c r="Z1227" i="36" s="1"/>
  <c r="Z1228" i="36" s="1"/>
  <c r="Z1229" i="36" s="1"/>
  <c r="Z1230" i="36" s="1"/>
  <c r="Z1231" i="36" s="1"/>
  <c r="Z1232" i="36" s="1"/>
  <c r="Z1233" i="36" s="1"/>
  <c r="Z1234" i="36" s="1"/>
  <c r="Z1235" i="36" s="1"/>
  <c r="Z1236" i="36" s="1"/>
  <c r="Z1237" i="36" s="1"/>
  <c r="Z1238" i="36" s="1"/>
  <c r="Z1239" i="36" s="1"/>
  <c r="Z1240" i="36" s="1"/>
  <c r="Z1241" i="36" s="1"/>
  <c r="Z1242" i="36" s="1"/>
  <c r="Z1243" i="36" s="1"/>
  <c r="Z1244" i="36" s="1"/>
  <c r="Z1245" i="36" s="1"/>
  <c r="Z1246" i="36" s="1"/>
  <c r="Z1247" i="36" s="1"/>
  <c r="Z1248" i="36" s="1"/>
  <c r="Z1249" i="36" s="1"/>
  <c r="Z1250" i="36" s="1"/>
  <c r="Z1251" i="36" s="1"/>
  <c r="Z1252" i="36" s="1"/>
  <c r="Z1253" i="36" s="1"/>
  <c r="Z1254" i="36" s="1"/>
  <c r="Z1255" i="36" s="1"/>
  <c r="Z1256" i="36" s="1"/>
  <c r="Z1257" i="36" s="1"/>
  <c r="Z1258" i="36" s="1"/>
  <c r="Z1259" i="36" s="1"/>
  <c r="Z1260" i="36" s="1"/>
  <c r="Z1261" i="36" s="1"/>
  <c r="Z1262" i="36" s="1"/>
  <c r="Z1263" i="36" s="1"/>
  <c r="Z1264" i="36" s="1"/>
  <c r="Z1265" i="36" s="1"/>
  <c r="Z1266" i="36" s="1"/>
  <c r="Z1267" i="36" s="1"/>
  <c r="Z1268" i="36" s="1"/>
  <c r="Z1269" i="36" s="1"/>
  <c r="Z1270" i="36" s="1"/>
  <c r="Z1271" i="36" s="1"/>
  <c r="Z1272" i="36" s="1"/>
  <c r="Z1273" i="36" s="1"/>
  <c r="Z1274" i="36" s="1"/>
  <c r="Z1275" i="36" s="1"/>
  <c r="Z1276" i="36" s="1"/>
  <c r="Z1277" i="36" s="1"/>
  <c r="Z1278" i="36" s="1"/>
  <c r="Z1279" i="36" s="1"/>
  <c r="Z1280" i="36" s="1"/>
  <c r="Z1281" i="36" s="1"/>
  <c r="Z1282" i="36" s="1"/>
  <c r="Z1283" i="36" s="1"/>
  <c r="Z1284" i="36" s="1"/>
  <c r="Z1285" i="36" s="1"/>
  <c r="Z1286" i="36" s="1"/>
  <c r="Z1287" i="36" s="1"/>
  <c r="Z1288" i="36" s="1"/>
  <c r="Z1289" i="36" s="1"/>
  <c r="Z1290" i="36" s="1"/>
  <c r="Z1291" i="36" s="1"/>
  <c r="Z1292" i="36" s="1"/>
  <c r="Z1293" i="36" s="1"/>
  <c r="Z1294" i="36" s="1"/>
  <c r="Z1295" i="36" s="1"/>
  <c r="Z1296" i="36" s="1"/>
  <c r="Z1297" i="36" s="1"/>
  <c r="Z1298" i="36" s="1"/>
  <c r="Z1299" i="36" s="1"/>
  <c r="Z1300" i="36" s="1"/>
  <c r="Z1301" i="36" s="1"/>
  <c r="Z1302" i="36" s="1"/>
  <c r="Z1303" i="36" s="1"/>
  <c r="Z1304" i="36" s="1"/>
  <c r="Z1305" i="36" s="1"/>
  <c r="Z1306" i="36" s="1"/>
  <c r="Z1307" i="36" s="1"/>
  <c r="Z1308" i="36" s="1"/>
  <c r="Z1309" i="36" s="1"/>
  <c r="Z1310" i="36" s="1"/>
  <c r="Z1311" i="36" s="1"/>
  <c r="Z1312" i="36" s="1"/>
  <c r="Z1313" i="36" s="1"/>
  <c r="Z1314" i="36" s="1"/>
  <c r="Z1315" i="36" s="1"/>
  <c r="Z1316" i="36" s="1"/>
  <c r="Z1317" i="36" s="1"/>
  <c r="Z1318" i="36" s="1"/>
  <c r="Z1319" i="36" s="1"/>
  <c r="Z1320" i="36" s="1"/>
  <c r="Z1321" i="36" s="1"/>
  <c r="Z1322" i="36" s="1"/>
  <c r="Z1323" i="36" s="1"/>
  <c r="Z1324" i="36" s="1"/>
  <c r="Z1325" i="36" s="1"/>
  <c r="Z1326" i="36" s="1"/>
  <c r="Z1327" i="36" s="1"/>
  <c r="Z1328" i="36" s="1"/>
  <c r="Z1329" i="36" s="1"/>
  <c r="Z1330" i="36" s="1"/>
  <c r="Z1331" i="36" s="1"/>
  <c r="Z1332" i="36" s="1"/>
  <c r="Z1333" i="36" s="1"/>
  <c r="Z1334" i="36" s="1"/>
  <c r="Z1335" i="36" s="1"/>
  <c r="Z1336" i="36" s="1"/>
  <c r="Z1337" i="36" s="1"/>
  <c r="Z1338" i="36" s="1"/>
  <c r="Z1339" i="36" s="1"/>
  <c r="Z1340" i="36" s="1"/>
  <c r="Z1341" i="36" s="1"/>
  <c r="Z1342" i="36" s="1"/>
  <c r="Z1343" i="36" s="1"/>
  <c r="Z1344" i="36" s="1"/>
  <c r="Z1345" i="36" s="1"/>
  <c r="Z1346" i="36" s="1"/>
  <c r="Z1347" i="36" s="1"/>
  <c r="Z1348" i="36" s="1"/>
  <c r="Z1349" i="36" s="1"/>
  <c r="Z1350" i="36" s="1"/>
  <c r="Z1351" i="36" s="1"/>
  <c r="Z1352" i="36" s="1"/>
  <c r="Z1353" i="36" s="1"/>
  <c r="Z1354" i="36" s="1"/>
  <c r="Z1355" i="36" s="1"/>
  <c r="Z1356" i="36" s="1"/>
  <c r="Z1357" i="36" s="1"/>
  <c r="Z1358" i="36" s="1"/>
  <c r="Z1359" i="36" s="1"/>
  <c r="Z1360" i="36" s="1"/>
  <c r="Z1361" i="36" s="1"/>
  <c r="Z1362" i="36" s="1"/>
  <c r="Z1363" i="36" s="1"/>
  <c r="Z1364" i="36" s="1"/>
  <c r="Z1365" i="36" s="1"/>
  <c r="Z1366" i="36" s="1"/>
  <c r="Z1367" i="36" s="1"/>
  <c r="Z1368" i="36" s="1"/>
  <c r="Z1369" i="36" s="1"/>
  <c r="Z1370" i="36" s="1"/>
  <c r="Z1371" i="36" s="1"/>
  <c r="Z1372" i="36" s="1"/>
  <c r="Z1373" i="36" s="1"/>
  <c r="Z1374" i="36" s="1"/>
  <c r="Z1375" i="36" s="1"/>
  <c r="Z1376" i="36" s="1"/>
  <c r="Z1377" i="36" s="1"/>
  <c r="Z1378" i="36" s="1"/>
  <c r="Z1379" i="36" s="1"/>
  <c r="Z1380" i="36" s="1"/>
  <c r="Z1381" i="36" s="1"/>
  <c r="Z1382" i="36" s="1"/>
  <c r="Z1383" i="36" s="1"/>
  <c r="Z1384" i="36" s="1"/>
  <c r="Z1385" i="36" s="1"/>
  <c r="Z1386" i="36" s="1"/>
  <c r="Z1387" i="36" s="1"/>
  <c r="Z1388" i="36" s="1"/>
  <c r="Z1389" i="36" s="1"/>
  <c r="Z1390" i="36" s="1"/>
  <c r="Z1391" i="36" s="1"/>
  <c r="Z1392" i="36" s="1"/>
  <c r="Z1393" i="36" s="1"/>
  <c r="Z1394" i="36" s="1"/>
  <c r="Z1395" i="36" s="1"/>
  <c r="Z1396" i="36" s="1"/>
  <c r="Z1397" i="36" s="1"/>
  <c r="Z1398" i="36" s="1"/>
  <c r="Z1399" i="36" s="1"/>
  <c r="Z1400" i="36" s="1"/>
  <c r="Z1401" i="36" s="1"/>
  <c r="Z1402" i="36" s="1"/>
  <c r="Z1403" i="36" s="1"/>
  <c r="Z1404" i="36" s="1"/>
  <c r="Z1405" i="36" s="1"/>
  <c r="Z1406" i="36" s="1"/>
  <c r="Z1407" i="36" s="1"/>
  <c r="Z1408" i="36" s="1"/>
  <c r="Z1409" i="36" s="1"/>
  <c r="Z1410" i="36" s="1"/>
  <c r="Z1411" i="36" s="1"/>
  <c r="Z1412" i="36" s="1"/>
  <c r="Z1413" i="36" s="1"/>
  <c r="Z1414" i="36" s="1"/>
  <c r="Z1415" i="36" s="1"/>
  <c r="Z1416" i="36" s="1"/>
  <c r="Z1417" i="36" s="1"/>
  <c r="Z1418" i="36" s="1"/>
  <c r="Z1419" i="36" s="1"/>
  <c r="Z1420" i="36" s="1"/>
  <c r="Z1421" i="36" s="1"/>
  <c r="Z1422" i="36" s="1"/>
  <c r="Z1423" i="36" s="1"/>
  <c r="Z1424" i="36" s="1"/>
  <c r="Z1425" i="36" s="1"/>
  <c r="Z1426" i="36" s="1"/>
  <c r="Z1427" i="36" s="1"/>
  <c r="Z1428" i="36" s="1"/>
  <c r="Z1429" i="36" s="1"/>
  <c r="Z1430" i="36" s="1"/>
  <c r="Z1431" i="36" s="1"/>
  <c r="Z1432" i="36" s="1"/>
  <c r="Z1433" i="36" s="1"/>
  <c r="Z1434" i="36" s="1"/>
  <c r="Z1435" i="36" s="1"/>
  <c r="Z1436" i="36" s="1"/>
  <c r="Z1437" i="36" s="1"/>
  <c r="Z1438" i="36" s="1"/>
  <c r="Z1439" i="36" s="1"/>
  <c r="Z1440" i="36" s="1"/>
  <c r="Z1441" i="36" s="1"/>
  <c r="Z1442" i="36" s="1"/>
  <c r="Z1443" i="36" s="1"/>
  <c r="Z1444" i="36" s="1"/>
  <c r="Z1445" i="36" s="1"/>
  <c r="Z1446" i="36" s="1"/>
  <c r="Z1447" i="36" s="1"/>
  <c r="Z1448" i="36" s="1"/>
  <c r="Z1449" i="36" s="1"/>
  <c r="Z1450" i="36" s="1"/>
  <c r="Z1451" i="36" s="1"/>
  <c r="Z1452" i="36" s="1"/>
  <c r="Z1453" i="36" s="1"/>
  <c r="Z1454" i="36" s="1"/>
  <c r="Z1455" i="36" s="1"/>
  <c r="Z1456" i="36" s="1"/>
  <c r="Z1457" i="36" s="1"/>
  <c r="Z1458" i="36" s="1"/>
  <c r="Z1459" i="36" s="1"/>
  <c r="Z1460" i="36" s="1"/>
  <c r="Z1461" i="36" s="1"/>
  <c r="Z1462" i="36" s="1"/>
  <c r="Z1463" i="36" s="1"/>
  <c r="Z1464" i="36" s="1"/>
  <c r="Z1465" i="36" s="1"/>
  <c r="Z1466" i="36" s="1"/>
  <c r="Z1467" i="36" s="1"/>
  <c r="Z1468" i="36" s="1"/>
  <c r="Z1469" i="36" s="1"/>
  <c r="Z1470" i="36" s="1"/>
  <c r="Z1471" i="36" s="1"/>
  <c r="Z1472" i="36" s="1"/>
  <c r="Z1473" i="36" s="1"/>
  <c r="Z1474" i="36" s="1"/>
  <c r="Z1475" i="36" s="1"/>
  <c r="Z1476" i="36" s="1"/>
  <c r="Z1477" i="36" s="1"/>
  <c r="Z1478" i="36" s="1"/>
  <c r="Z1479" i="36" s="1"/>
  <c r="Z1480" i="36" s="1"/>
  <c r="Z1481" i="36" s="1"/>
  <c r="Z1482" i="36" s="1"/>
  <c r="Z1483" i="36" s="1"/>
  <c r="Z1484" i="36" s="1"/>
  <c r="Z1485" i="36" s="1"/>
  <c r="Z1486" i="36" s="1"/>
  <c r="Z1487" i="36" s="1"/>
  <c r="Z1488" i="36" s="1"/>
  <c r="Z1489" i="36" s="1"/>
  <c r="Z1490" i="36" s="1"/>
  <c r="Z1491" i="36" s="1"/>
  <c r="Z1492" i="36" s="1"/>
  <c r="Z1493" i="36" s="1"/>
  <c r="Z1494" i="36" s="1"/>
  <c r="Z1495" i="36" s="1"/>
  <c r="Z1496" i="36" s="1"/>
  <c r="Z1497" i="36" s="1"/>
  <c r="Z1498" i="36" s="1"/>
  <c r="Z1499" i="36" s="1"/>
  <c r="Z1500" i="36" s="1"/>
  <c r="Z1501" i="36" s="1"/>
  <c r="Z1502" i="36" s="1"/>
  <c r="Z1503" i="36" s="1"/>
  <c r="Z1504" i="36" s="1"/>
  <c r="Z1505" i="36" s="1"/>
  <c r="Z1506" i="36" s="1"/>
  <c r="Z1507" i="36" s="1"/>
  <c r="Z1508" i="36" s="1"/>
  <c r="Z1509" i="36" s="1"/>
  <c r="Z1510" i="36" s="1"/>
  <c r="Z1511" i="36" s="1"/>
  <c r="Z1512" i="36" s="1"/>
  <c r="Z1513" i="36" s="1"/>
  <c r="Z1514" i="36" s="1"/>
  <c r="Z1515" i="36" s="1"/>
  <c r="Z1516" i="36" s="1"/>
  <c r="Z1517" i="36" s="1"/>
  <c r="Z1518" i="36" s="1"/>
  <c r="Z1519" i="36" s="1"/>
  <c r="Z1520" i="36" s="1"/>
  <c r="Z1521" i="36" s="1"/>
  <c r="Z1522" i="36" s="1"/>
  <c r="Z1523" i="36" s="1"/>
  <c r="Z1524" i="36" s="1"/>
  <c r="Z1525" i="36" s="1"/>
  <c r="Z1526" i="36" s="1"/>
  <c r="Z1527" i="36" s="1"/>
  <c r="Z1528" i="36" s="1"/>
  <c r="Z1529" i="36" s="1"/>
  <c r="Z1530" i="36" s="1"/>
  <c r="Z1531" i="36" s="1"/>
  <c r="Z1532" i="36" s="1"/>
  <c r="Z1533" i="36" s="1"/>
  <c r="Z1534" i="36" s="1"/>
  <c r="Z1535" i="36" s="1"/>
  <c r="Z1536" i="36" s="1"/>
  <c r="Z1537" i="36" s="1"/>
  <c r="Z1538" i="36" s="1"/>
  <c r="Z1539" i="36" s="1"/>
  <c r="Z1540" i="36" s="1"/>
  <c r="Z1541" i="36" s="1"/>
  <c r="Z1542" i="36" s="1"/>
  <c r="Z1543" i="36" s="1"/>
  <c r="Z1544" i="36" s="1"/>
  <c r="Z1545" i="36" s="1"/>
  <c r="Z1546" i="36" s="1"/>
  <c r="Z1547" i="36" s="1"/>
  <c r="Z1548" i="36" s="1"/>
  <c r="Z1549" i="36" s="1"/>
  <c r="Z1550" i="36" s="1"/>
  <c r="Z1551" i="36" s="1"/>
  <c r="Z1552" i="36" s="1"/>
  <c r="Z1553" i="36" s="1"/>
  <c r="Z1554" i="36" s="1"/>
  <c r="Z1555" i="36" s="1"/>
  <c r="Z1556" i="36" s="1"/>
  <c r="Z1557" i="36" s="1"/>
  <c r="Z1558" i="36" s="1"/>
  <c r="Z1559" i="36" s="1"/>
  <c r="Z1560" i="36" s="1"/>
  <c r="Z1561" i="36" s="1"/>
  <c r="Z1562" i="36" s="1"/>
  <c r="Z1563" i="36" s="1"/>
  <c r="Z1564" i="36" s="1"/>
  <c r="Z1565" i="36" s="1"/>
  <c r="Z1566" i="36" s="1"/>
  <c r="Z1567" i="36" s="1"/>
  <c r="Z1568" i="36" s="1"/>
  <c r="Z1569" i="36" s="1"/>
  <c r="Z1570" i="36" s="1"/>
  <c r="Z1571" i="36" s="1"/>
  <c r="Z1572" i="36" s="1"/>
  <c r="Z1573" i="36" s="1"/>
  <c r="Z1574" i="36" s="1"/>
  <c r="Z1575" i="36" s="1"/>
  <c r="Z1576" i="36" s="1"/>
  <c r="Z1577" i="36" s="1"/>
  <c r="Z1578" i="36" s="1"/>
  <c r="Z1579" i="36" s="1"/>
  <c r="Z1580" i="36" s="1"/>
  <c r="Z1581" i="36" s="1"/>
  <c r="Z1582" i="36" s="1"/>
  <c r="Z1583" i="36" s="1"/>
  <c r="Z1584" i="36" s="1"/>
  <c r="Z1585" i="36" s="1"/>
  <c r="Z1586" i="36" s="1"/>
  <c r="Z1587" i="36" s="1"/>
  <c r="Z1588" i="36" s="1"/>
  <c r="Z1589" i="36" s="1"/>
  <c r="Z1590" i="36" s="1"/>
  <c r="Z1591" i="36" s="1"/>
  <c r="Z1592" i="36" s="1"/>
  <c r="Z1593" i="36" s="1"/>
  <c r="Z1594" i="36" s="1"/>
  <c r="Z1595" i="36" s="1"/>
  <c r="Z1596" i="36" s="1"/>
  <c r="Z1597" i="36" s="1"/>
  <c r="Z1598" i="36" s="1"/>
  <c r="Z1599" i="36" s="1"/>
  <c r="Z1600" i="36" s="1"/>
  <c r="Z1601" i="36" s="1"/>
  <c r="Z1602" i="36" s="1"/>
  <c r="Z1603" i="36" s="1"/>
  <c r="Z1604" i="36" s="1"/>
  <c r="Z1605" i="36" s="1"/>
  <c r="Z1606" i="36" s="1"/>
  <c r="Z1607" i="36" s="1"/>
  <c r="Z1608" i="36" s="1"/>
  <c r="Z1609" i="36" s="1"/>
  <c r="Z1610" i="36" s="1"/>
  <c r="Z1611" i="36" s="1"/>
  <c r="Z1612" i="36" s="1"/>
  <c r="Z1613" i="36" s="1"/>
  <c r="Z1614" i="36" s="1"/>
  <c r="Z1615" i="36" s="1"/>
  <c r="Z1616" i="36" s="1"/>
  <c r="Z1617" i="36" s="1"/>
  <c r="Z1618" i="36" s="1"/>
  <c r="Z1619" i="36" s="1"/>
  <c r="Z1620" i="36" s="1"/>
  <c r="Z1621" i="36" s="1"/>
  <c r="Z1622" i="36" s="1"/>
  <c r="Z1623" i="36" s="1"/>
  <c r="Z1624" i="36" s="1"/>
  <c r="Z1625" i="36" s="1"/>
  <c r="Z1626" i="36" s="1"/>
  <c r="Z1627" i="36" s="1"/>
  <c r="Z1628" i="36" s="1"/>
  <c r="Z1629" i="36" s="1"/>
  <c r="Z1630" i="36" s="1"/>
  <c r="Z1631" i="36" s="1"/>
  <c r="Z1632" i="36" s="1"/>
  <c r="Z1633" i="36" s="1"/>
  <c r="Z1634" i="36" s="1"/>
  <c r="Z1635" i="36" s="1"/>
  <c r="Z1636" i="36" s="1"/>
  <c r="Z1637" i="36" s="1"/>
  <c r="Z1638" i="36" s="1"/>
  <c r="Z1639" i="36" s="1"/>
  <c r="Z1640" i="36" s="1"/>
  <c r="Z1641" i="36" s="1"/>
  <c r="Z1642" i="36" s="1"/>
  <c r="Z1643" i="36" s="1"/>
  <c r="Z1644" i="36" s="1"/>
  <c r="Z1645" i="36" s="1"/>
  <c r="Z1646" i="36" s="1"/>
  <c r="Z1647" i="36" s="1"/>
  <c r="Z1648" i="36" s="1"/>
  <c r="Z1649" i="36" s="1"/>
  <c r="Z1650" i="36" s="1"/>
  <c r="Z1651" i="36" s="1"/>
  <c r="Z1652" i="36" s="1"/>
  <c r="Z1653" i="36" s="1"/>
  <c r="Z1654" i="36" s="1"/>
  <c r="Z1655" i="36" s="1"/>
  <c r="Z1656" i="36" s="1"/>
  <c r="Z1657" i="36" s="1"/>
  <c r="Z1658" i="36" s="1"/>
  <c r="Z1659" i="36" s="1"/>
  <c r="Z1660" i="36" s="1"/>
  <c r="Z1661" i="36" s="1"/>
  <c r="Z1662" i="36" s="1"/>
  <c r="Z1663" i="36" s="1"/>
  <c r="Z1664" i="36" s="1"/>
  <c r="Z1665" i="36" s="1"/>
  <c r="Z1666" i="36" s="1"/>
  <c r="Z1667" i="36" s="1"/>
  <c r="Z1668" i="36" s="1"/>
  <c r="Z1669" i="36" s="1"/>
  <c r="Z1670" i="36" s="1"/>
  <c r="Z1671" i="36" s="1"/>
  <c r="Z1672" i="36" s="1"/>
  <c r="Z1673" i="36" s="1"/>
  <c r="Z1674" i="36" s="1"/>
  <c r="Z1675" i="36" s="1"/>
  <c r="Z1676" i="36" s="1"/>
  <c r="Z1677" i="36" s="1"/>
  <c r="Z1678" i="36" s="1"/>
  <c r="Z1679" i="36" s="1"/>
  <c r="Z1680" i="36" s="1"/>
  <c r="Z1681" i="36" s="1"/>
  <c r="Z1682" i="36" s="1"/>
  <c r="Z1683" i="36" s="1"/>
  <c r="Z1684" i="36" s="1"/>
  <c r="Z1685" i="36" s="1"/>
  <c r="Z1686" i="36" s="1"/>
  <c r="Z1687" i="36" s="1"/>
  <c r="Y13" i="36"/>
  <c r="Y14" i="36" s="1"/>
  <c r="Y15" i="36" s="1"/>
  <c r="Y16" i="36" s="1"/>
  <c r="Y17" i="36" s="1"/>
  <c r="Y18" i="36" s="1"/>
  <c r="Y19" i="36" s="1"/>
  <c r="Y20" i="36" s="1"/>
  <c r="Y21" i="36" s="1"/>
  <c r="Y22" i="36" s="1"/>
  <c r="Y23" i="36" s="1"/>
  <c r="Y24" i="36" s="1"/>
  <c r="Y25" i="36" s="1"/>
  <c r="Y26" i="36" s="1"/>
  <c r="Y27" i="36" s="1"/>
  <c r="Y28" i="36" s="1"/>
  <c r="Y29" i="36" s="1"/>
  <c r="Y30" i="36" s="1"/>
  <c r="Y31" i="36" s="1"/>
  <c r="Y32" i="36" s="1"/>
  <c r="Y33" i="36" s="1"/>
  <c r="Y34" i="36" s="1"/>
  <c r="Y35" i="36" s="1"/>
  <c r="Y36" i="36" s="1"/>
  <c r="Y37" i="36" s="1"/>
  <c r="Y38" i="36" s="1"/>
  <c r="Y39" i="36" s="1"/>
  <c r="Y40" i="36" s="1"/>
  <c r="Y41" i="36" s="1"/>
  <c r="Y42" i="36" s="1"/>
  <c r="Y43" i="36" s="1"/>
  <c r="Y44" i="36" s="1"/>
  <c r="Y45" i="36" s="1"/>
  <c r="Y46" i="36" s="1"/>
  <c r="Y47" i="36" s="1"/>
  <c r="Y48" i="36" s="1"/>
  <c r="Y49" i="36" s="1"/>
  <c r="Y50" i="36" s="1"/>
  <c r="Y51" i="36" s="1"/>
  <c r="Y52" i="36" s="1"/>
  <c r="Y53" i="36" s="1"/>
  <c r="Y54" i="36" s="1"/>
  <c r="Y55" i="36" s="1"/>
  <c r="Y56" i="36" s="1"/>
  <c r="Y57" i="36" s="1"/>
  <c r="Y58" i="36" s="1"/>
  <c r="Y59" i="36" s="1"/>
  <c r="Y60" i="36" s="1"/>
  <c r="Y61" i="36" s="1"/>
  <c r="Y62" i="36" s="1"/>
  <c r="Y63" i="36" s="1"/>
  <c r="Y64" i="36" s="1"/>
  <c r="Y65" i="36" s="1"/>
  <c r="Y66" i="36" s="1"/>
  <c r="Y67" i="36" s="1"/>
  <c r="Y68" i="36" s="1"/>
  <c r="Y69" i="36" s="1"/>
  <c r="Y70" i="36" s="1"/>
  <c r="Y71" i="36" s="1"/>
  <c r="Y72" i="36" s="1"/>
  <c r="Y73" i="36" s="1"/>
  <c r="Y74" i="36" s="1"/>
  <c r="Y75" i="36" s="1"/>
  <c r="Y76" i="36" s="1"/>
  <c r="Y77" i="36" s="1"/>
  <c r="Y78" i="36" s="1"/>
  <c r="Y79" i="36" s="1"/>
  <c r="Y80" i="36" s="1"/>
  <c r="Y81" i="36" s="1"/>
  <c r="Y82" i="36" s="1"/>
  <c r="Y83" i="36" s="1"/>
  <c r="Y84" i="36" s="1"/>
  <c r="Y85" i="36" s="1"/>
  <c r="Y86" i="36" s="1"/>
  <c r="Y87" i="36" s="1"/>
  <c r="Y88" i="36" s="1"/>
  <c r="Y89" i="36" s="1"/>
  <c r="Y90" i="36" s="1"/>
  <c r="Y91" i="36" s="1"/>
  <c r="Y92" i="36" s="1"/>
  <c r="Y93" i="36" s="1"/>
  <c r="Y94" i="36" s="1"/>
  <c r="Y95" i="36" s="1"/>
  <c r="Y96" i="36" s="1"/>
  <c r="Y97" i="36" s="1"/>
  <c r="Y98" i="36" s="1"/>
  <c r="Y99" i="36" s="1"/>
  <c r="Y100" i="36" s="1"/>
  <c r="Y101" i="36" s="1"/>
  <c r="Y102" i="36" s="1"/>
  <c r="Y103" i="36" s="1"/>
  <c r="Y104" i="36" s="1"/>
  <c r="Y105" i="36" s="1"/>
  <c r="Y106" i="36" s="1"/>
  <c r="Y107" i="36" s="1"/>
  <c r="Y108" i="36" s="1"/>
  <c r="Y109" i="36" s="1"/>
  <c r="Y110" i="36" s="1"/>
  <c r="Y111" i="36" s="1"/>
  <c r="Y112" i="36" s="1"/>
  <c r="Y113" i="36" s="1"/>
  <c r="Y114" i="36" s="1"/>
  <c r="Y115" i="36" s="1"/>
  <c r="Y116" i="36" s="1"/>
  <c r="Y117" i="36" s="1"/>
  <c r="Y118" i="36" s="1"/>
  <c r="Y119" i="36" s="1"/>
  <c r="Y120" i="36" s="1"/>
  <c r="Y121" i="36" s="1"/>
  <c r="Y122" i="36" s="1"/>
  <c r="Y123" i="36" s="1"/>
  <c r="Y124" i="36" s="1"/>
  <c r="Y125" i="36" s="1"/>
  <c r="Y126" i="36" s="1"/>
  <c r="Y127" i="36" s="1"/>
  <c r="Y128" i="36" s="1"/>
  <c r="Y129" i="36" s="1"/>
  <c r="Y130" i="36" s="1"/>
  <c r="Y131" i="36" s="1"/>
  <c r="Y132" i="36" s="1"/>
  <c r="Y133" i="36" s="1"/>
  <c r="Y134" i="36" s="1"/>
  <c r="Y135" i="36" s="1"/>
  <c r="Y136" i="36" s="1"/>
  <c r="Y137" i="36" s="1"/>
  <c r="Y138" i="36" s="1"/>
  <c r="Y139" i="36" s="1"/>
  <c r="Y140" i="36" s="1"/>
  <c r="Y141" i="36" s="1"/>
  <c r="Y142" i="36" s="1"/>
  <c r="Y143" i="36" s="1"/>
  <c r="Y144" i="36" s="1"/>
  <c r="Y145" i="36" s="1"/>
  <c r="Y146" i="36" s="1"/>
  <c r="Y147" i="36" s="1"/>
  <c r="Y148" i="36" s="1"/>
  <c r="Y149" i="36" s="1"/>
  <c r="Y150" i="36" s="1"/>
  <c r="Y151" i="36" s="1"/>
  <c r="Y152" i="36" s="1"/>
  <c r="Y153" i="36" s="1"/>
  <c r="Y154" i="36" s="1"/>
  <c r="Y155" i="36" s="1"/>
  <c r="Y156" i="36" s="1"/>
  <c r="Y157" i="36" s="1"/>
  <c r="Y158" i="36" s="1"/>
  <c r="Y159" i="36" s="1"/>
  <c r="Y160" i="36" s="1"/>
  <c r="Y161" i="36" s="1"/>
  <c r="Y162" i="36" s="1"/>
  <c r="Y163" i="36" s="1"/>
  <c r="Y164" i="36" s="1"/>
  <c r="Y165" i="36" s="1"/>
  <c r="Y166" i="36" s="1"/>
  <c r="Y167" i="36" s="1"/>
  <c r="Y168" i="36" s="1"/>
  <c r="Y169" i="36" s="1"/>
  <c r="Y170" i="36" s="1"/>
  <c r="Y171" i="36" s="1"/>
  <c r="Y172" i="36" s="1"/>
  <c r="Y173" i="36" s="1"/>
  <c r="Y174" i="36" s="1"/>
  <c r="Y175" i="36" s="1"/>
  <c r="Y176" i="36" s="1"/>
  <c r="Y177" i="36" s="1"/>
  <c r="Y178" i="36" s="1"/>
  <c r="Y179" i="36" s="1"/>
  <c r="Y180" i="36" s="1"/>
  <c r="Y181" i="36" s="1"/>
  <c r="Y182" i="36" s="1"/>
  <c r="Y183" i="36" s="1"/>
  <c r="Y184" i="36" s="1"/>
  <c r="Y185" i="36" s="1"/>
  <c r="Y186" i="36" s="1"/>
  <c r="Y187" i="36" s="1"/>
  <c r="Y188" i="36" s="1"/>
  <c r="Y189" i="36" s="1"/>
  <c r="Y190" i="36" s="1"/>
  <c r="Y191" i="36" s="1"/>
  <c r="Y192" i="36" s="1"/>
  <c r="Y193" i="36" s="1"/>
  <c r="Y194" i="36" s="1"/>
  <c r="Y195" i="36" s="1"/>
  <c r="Y196" i="36" s="1"/>
  <c r="Y197" i="36" s="1"/>
  <c r="Y198" i="36" s="1"/>
  <c r="Y199" i="36" s="1"/>
  <c r="Y200" i="36" s="1"/>
  <c r="Y201" i="36" s="1"/>
  <c r="Y202" i="36" s="1"/>
  <c r="Y203" i="36" s="1"/>
  <c r="Y204" i="36" s="1"/>
  <c r="Y205" i="36" s="1"/>
  <c r="Y206" i="36" s="1"/>
  <c r="Y207" i="36" s="1"/>
  <c r="Y208" i="36" s="1"/>
  <c r="Y209" i="36" s="1"/>
  <c r="Y210" i="36" s="1"/>
  <c r="Y211" i="36" s="1"/>
  <c r="Y212" i="36" s="1"/>
  <c r="Y213" i="36" s="1"/>
  <c r="Y214" i="36" s="1"/>
  <c r="Y215" i="36" s="1"/>
  <c r="Y216" i="36" s="1"/>
  <c r="Y217" i="36" s="1"/>
  <c r="Y218" i="36" s="1"/>
  <c r="Y219" i="36" s="1"/>
  <c r="Y220" i="36" s="1"/>
  <c r="Y221" i="36" s="1"/>
  <c r="Y222" i="36" s="1"/>
  <c r="Y223" i="36" s="1"/>
  <c r="Y224" i="36" s="1"/>
  <c r="Y225" i="36" s="1"/>
  <c r="Y226" i="36" s="1"/>
  <c r="Y227" i="36" s="1"/>
  <c r="Y228" i="36" s="1"/>
  <c r="Y229" i="36" s="1"/>
  <c r="Y230" i="36" s="1"/>
  <c r="Y231" i="36" s="1"/>
  <c r="Y232" i="36" s="1"/>
  <c r="Y233" i="36" s="1"/>
  <c r="Y234" i="36" s="1"/>
  <c r="Y235" i="36" s="1"/>
  <c r="Y236" i="36" s="1"/>
  <c r="Y237" i="36" s="1"/>
  <c r="Y238" i="36" s="1"/>
  <c r="Y239" i="36" s="1"/>
  <c r="Y240" i="36" s="1"/>
  <c r="Y241" i="36" s="1"/>
  <c r="Y242" i="36" s="1"/>
  <c r="Y243" i="36" s="1"/>
  <c r="Y244" i="36" s="1"/>
  <c r="Y245" i="36" s="1"/>
  <c r="Y246" i="36" s="1"/>
  <c r="Y247" i="36" s="1"/>
  <c r="Y248" i="36" s="1"/>
  <c r="Y249" i="36" s="1"/>
  <c r="Y250" i="36" s="1"/>
  <c r="Y251" i="36" s="1"/>
  <c r="Y252" i="36" s="1"/>
  <c r="Y253" i="36" s="1"/>
  <c r="Y254" i="36" s="1"/>
  <c r="Y255" i="36" s="1"/>
  <c r="Y256" i="36" s="1"/>
  <c r="Y257" i="36" s="1"/>
  <c r="Y258" i="36" s="1"/>
  <c r="Y259" i="36" s="1"/>
  <c r="Y260" i="36" s="1"/>
  <c r="Y261" i="36" s="1"/>
  <c r="Y262" i="36" s="1"/>
  <c r="Y263" i="36" s="1"/>
  <c r="Y264" i="36" s="1"/>
  <c r="Y265" i="36" s="1"/>
  <c r="Y266" i="36" s="1"/>
  <c r="Y267" i="36" s="1"/>
  <c r="Y268" i="36" s="1"/>
  <c r="Y269" i="36" s="1"/>
  <c r="Y270" i="36" s="1"/>
  <c r="Y271" i="36" s="1"/>
  <c r="Y272" i="36" s="1"/>
  <c r="Y273" i="36" s="1"/>
  <c r="Y274" i="36" s="1"/>
  <c r="Y275" i="36" s="1"/>
  <c r="Y276" i="36" s="1"/>
  <c r="Y277" i="36" s="1"/>
  <c r="Y278" i="36" s="1"/>
  <c r="Y279" i="36" s="1"/>
  <c r="Y280" i="36" s="1"/>
  <c r="Y281" i="36" s="1"/>
  <c r="Y282" i="36" s="1"/>
  <c r="Y283" i="36" s="1"/>
  <c r="Y284" i="36" s="1"/>
  <c r="Y285" i="36" s="1"/>
  <c r="Y286" i="36" s="1"/>
  <c r="Y287" i="36" s="1"/>
  <c r="Y288" i="36" s="1"/>
  <c r="Y289" i="36" s="1"/>
  <c r="Y290" i="36" s="1"/>
  <c r="Y291" i="36" s="1"/>
  <c r="Y292" i="36" s="1"/>
  <c r="Y293" i="36" s="1"/>
  <c r="Y294" i="36" s="1"/>
  <c r="Y295" i="36" s="1"/>
  <c r="Y296" i="36" s="1"/>
  <c r="Y297" i="36" s="1"/>
  <c r="Y298" i="36" s="1"/>
  <c r="Y299" i="36" s="1"/>
  <c r="Y300" i="36" s="1"/>
  <c r="Y301" i="36" s="1"/>
  <c r="Y302" i="36" s="1"/>
  <c r="Y303" i="36" s="1"/>
  <c r="Y304" i="36" s="1"/>
  <c r="Y305" i="36" s="1"/>
  <c r="Y306" i="36" s="1"/>
  <c r="Y307" i="36" s="1"/>
  <c r="Y308" i="36" s="1"/>
  <c r="Y309" i="36" s="1"/>
  <c r="Y310" i="36" s="1"/>
  <c r="Y311" i="36" s="1"/>
  <c r="Y312" i="36" s="1"/>
  <c r="Y313" i="36" s="1"/>
  <c r="Y314" i="36" s="1"/>
  <c r="Y315" i="36" s="1"/>
  <c r="Y316" i="36" s="1"/>
  <c r="Y317" i="36" s="1"/>
  <c r="Y318" i="36" s="1"/>
  <c r="Y319" i="36" s="1"/>
  <c r="Y320" i="36" s="1"/>
  <c r="Y321" i="36" s="1"/>
  <c r="Y322" i="36" s="1"/>
  <c r="Y323" i="36" s="1"/>
  <c r="Y324" i="36" s="1"/>
  <c r="Y325" i="36" s="1"/>
  <c r="Y326" i="36" s="1"/>
  <c r="Y327" i="36" s="1"/>
  <c r="Y328" i="36" s="1"/>
  <c r="Y329" i="36" s="1"/>
  <c r="Y330" i="36" s="1"/>
  <c r="Y331" i="36" s="1"/>
  <c r="Y332" i="36" s="1"/>
  <c r="Y333" i="36" s="1"/>
  <c r="Y334" i="36" s="1"/>
  <c r="Y335" i="36" s="1"/>
  <c r="Y336" i="36" s="1"/>
  <c r="Y337" i="36" s="1"/>
  <c r="Y338" i="36" s="1"/>
  <c r="Y339" i="36" s="1"/>
  <c r="Y340" i="36" s="1"/>
  <c r="Y341" i="36" s="1"/>
  <c r="Y342" i="36" s="1"/>
  <c r="Y343" i="36" s="1"/>
  <c r="Y344" i="36" s="1"/>
  <c r="Y345" i="36" s="1"/>
  <c r="Y346" i="36" s="1"/>
  <c r="Y347" i="36" s="1"/>
  <c r="Y348" i="36" s="1"/>
  <c r="Y349" i="36" s="1"/>
  <c r="Y350" i="36" s="1"/>
  <c r="Y351" i="36" s="1"/>
  <c r="Y352" i="36" s="1"/>
  <c r="Y353" i="36" s="1"/>
  <c r="Y354" i="36" s="1"/>
  <c r="Y355" i="36" s="1"/>
  <c r="Y356" i="36" s="1"/>
  <c r="Y357" i="36" s="1"/>
  <c r="Y358" i="36" s="1"/>
  <c r="Y359" i="36" s="1"/>
  <c r="Y360" i="36" s="1"/>
  <c r="Y361" i="36" s="1"/>
  <c r="Y362" i="36" s="1"/>
  <c r="Y363" i="36" s="1"/>
  <c r="Y364" i="36" s="1"/>
  <c r="Y365" i="36" s="1"/>
  <c r="Y366" i="36" s="1"/>
  <c r="Y367" i="36" s="1"/>
  <c r="Y368" i="36" s="1"/>
  <c r="Y369" i="36" s="1"/>
  <c r="Y370" i="36" s="1"/>
  <c r="Y371" i="36" s="1"/>
  <c r="Y372" i="36" s="1"/>
  <c r="Y373" i="36" s="1"/>
  <c r="Y374" i="36" s="1"/>
  <c r="Y375" i="36" s="1"/>
  <c r="Y376" i="36" s="1"/>
  <c r="Y377" i="36" s="1"/>
  <c r="Y378" i="36" s="1"/>
  <c r="Y379" i="36" s="1"/>
  <c r="Y380" i="36" s="1"/>
  <c r="Y381" i="36" s="1"/>
  <c r="Y382" i="36" s="1"/>
  <c r="Y383" i="36" s="1"/>
  <c r="Y384" i="36" s="1"/>
  <c r="Y385" i="36" s="1"/>
  <c r="Y386" i="36" s="1"/>
  <c r="Y387" i="36" s="1"/>
  <c r="Y388" i="36" s="1"/>
  <c r="Y389" i="36" s="1"/>
  <c r="Y390" i="36" s="1"/>
  <c r="Y391" i="36" s="1"/>
  <c r="Y392" i="36" s="1"/>
  <c r="Y393" i="36" s="1"/>
  <c r="Y394" i="36" s="1"/>
  <c r="Y395" i="36" s="1"/>
  <c r="Y396" i="36" s="1"/>
  <c r="Y397" i="36" s="1"/>
  <c r="Y398" i="36" s="1"/>
  <c r="Y399" i="36" s="1"/>
  <c r="Y400" i="36" s="1"/>
  <c r="Y401" i="36" s="1"/>
  <c r="Y402" i="36" s="1"/>
  <c r="Y403" i="36" s="1"/>
  <c r="Y404" i="36" s="1"/>
  <c r="Y405" i="36" s="1"/>
  <c r="Y406" i="36" s="1"/>
  <c r="Y407" i="36" s="1"/>
  <c r="Y408" i="36" s="1"/>
  <c r="Y409" i="36" s="1"/>
  <c r="Y410" i="36" s="1"/>
  <c r="Y411" i="36" s="1"/>
  <c r="Y412" i="36" s="1"/>
  <c r="Y413" i="36" s="1"/>
  <c r="Y414" i="36" s="1"/>
  <c r="Y415" i="36" s="1"/>
  <c r="Y416" i="36" s="1"/>
  <c r="Y417" i="36" s="1"/>
  <c r="Y418" i="36" s="1"/>
  <c r="Y419" i="36" s="1"/>
  <c r="Y420" i="36" s="1"/>
  <c r="Y421" i="36" s="1"/>
  <c r="Y422" i="36" s="1"/>
  <c r="Y423" i="36" s="1"/>
  <c r="Y424" i="36" s="1"/>
  <c r="Y425" i="36" s="1"/>
  <c r="Y426" i="36" s="1"/>
  <c r="Y427" i="36" s="1"/>
  <c r="Y428" i="36" s="1"/>
  <c r="Y429" i="36" s="1"/>
  <c r="Y430" i="36" s="1"/>
  <c r="Y431" i="36" s="1"/>
  <c r="Y432" i="36" s="1"/>
  <c r="Y433" i="36" s="1"/>
  <c r="Y434" i="36" s="1"/>
  <c r="Y435" i="36" s="1"/>
  <c r="Y436" i="36" s="1"/>
  <c r="Y437" i="36" s="1"/>
  <c r="Y438" i="36" s="1"/>
  <c r="Y439" i="36" s="1"/>
  <c r="Y440" i="36" s="1"/>
  <c r="Y441" i="36" s="1"/>
  <c r="Y442" i="36" s="1"/>
  <c r="Y443" i="36" s="1"/>
  <c r="Y444" i="36" s="1"/>
  <c r="Y445" i="36" s="1"/>
  <c r="Y446" i="36" s="1"/>
  <c r="Y447" i="36" s="1"/>
  <c r="Y448" i="36" s="1"/>
  <c r="Y449" i="36" s="1"/>
  <c r="Y450" i="36" s="1"/>
  <c r="Y451" i="36" s="1"/>
  <c r="Y452" i="36" s="1"/>
  <c r="Y453" i="36" s="1"/>
  <c r="Y454" i="36" s="1"/>
  <c r="Y455" i="36" s="1"/>
  <c r="Y456" i="36" s="1"/>
  <c r="Y457" i="36" s="1"/>
  <c r="Y458" i="36" s="1"/>
  <c r="Y459" i="36" s="1"/>
  <c r="Y460" i="36" s="1"/>
  <c r="Y461" i="36" s="1"/>
  <c r="Y462" i="36" s="1"/>
  <c r="Y463" i="36" s="1"/>
  <c r="Y464" i="36" s="1"/>
  <c r="Y465" i="36" s="1"/>
  <c r="Y466" i="36" s="1"/>
  <c r="Y467" i="36" s="1"/>
  <c r="Y468" i="36" s="1"/>
  <c r="Y469" i="36" s="1"/>
  <c r="Y470" i="36" s="1"/>
  <c r="Y471" i="36" s="1"/>
  <c r="Y472" i="36" s="1"/>
  <c r="Y473" i="36" s="1"/>
  <c r="Y474" i="36" s="1"/>
  <c r="Y475" i="36" s="1"/>
  <c r="Y476" i="36" s="1"/>
  <c r="Y477" i="36" s="1"/>
  <c r="Y478" i="36" s="1"/>
  <c r="Y479" i="36" s="1"/>
  <c r="Y480" i="36" s="1"/>
  <c r="Y481" i="36" s="1"/>
  <c r="Y482" i="36" s="1"/>
  <c r="Y483" i="36" s="1"/>
  <c r="Y484" i="36" s="1"/>
  <c r="Y485" i="36" s="1"/>
  <c r="Y486" i="36" s="1"/>
  <c r="Y487" i="36" s="1"/>
  <c r="Y488" i="36" s="1"/>
  <c r="Y489" i="36" s="1"/>
  <c r="Y490" i="36" s="1"/>
  <c r="Y491" i="36" s="1"/>
  <c r="Y492" i="36" s="1"/>
  <c r="Y493" i="36" s="1"/>
  <c r="Y494" i="36" s="1"/>
  <c r="Y495" i="36" s="1"/>
  <c r="Y496" i="36" s="1"/>
  <c r="Y497" i="36" s="1"/>
  <c r="Y498" i="36" s="1"/>
  <c r="Y499" i="36" s="1"/>
  <c r="Y500" i="36" s="1"/>
  <c r="Y501" i="36" s="1"/>
  <c r="Y502" i="36" s="1"/>
  <c r="Y503" i="36" s="1"/>
  <c r="Y504" i="36" s="1"/>
  <c r="Y505" i="36" s="1"/>
  <c r="Y506" i="36" s="1"/>
  <c r="Y507" i="36" s="1"/>
  <c r="Y508" i="36" s="1"/>
  <c r="Y509" i="36" s="1"/>
  <c r="Y510" i="36" s="1"/>
  <c r="Y511" i="36" s="1"/>
  <c r="Y512" i="36" s="1"/>
  <c r="Y513" i="36" s="1"/>
  <c r="Y514" i="36" s="1"/>
  <c r="Y515" i="36" s="1"/>
  <c r="Y516" i="36" s="1"/>
  <c r="Y517" i="36" s="1"/>
  <c r="Y518" i="36" s="1"/>
  <c r="Y519" i="36" s="1"/>
  <c r="Y520" i="36" s="1"/>
  <c r="Y521" i="36" s="1"/>
  <c r="Y522" i="36" s="1"/>
  <c r="Y523" i="36" s="1"/>
  <c r="Y524" i="36" s="1"/>
  <c r="Y525" i="36" s="1"/>
  <c r="Y526" i="36" s="1"/>
  <c r="Y527" i="36" s="1"/>
  <c r="Y528" i="36" s="1"/>
  <c r="Y529" i="36" s="1"/>
  <c r="Y530" i="36" s="1"/>
  <c r="Y531" i="36" s="1"/>
  <c r="Y532" i="36" s="1"/>
  <c r="Y533" i="36" s="1"/>
  <c r="Y534" i="36" s="1"/>
  <c r="Y535" i="36" s="1"/>
  <c r="Y536" i="36" s="1"/>
  <c r="Y537" i="36" s="1"/>
  <c r="Y538" i="36" s="1"/>
  <c r="Y539" i="36" s="1"/>
  <c r="Y540" i="36" s="1"/>
  <c r="Y541" i="36" s="1"/>
  <c r="Y542" i="36" s="1"/>
  <c r="Y543" i="36" s="1"/>
  <c r="Y544" i="36" s="1"/>
  <c r="Y545" i="36" s="1"/>
  <c r="Y546" i="36" s="1"/>
  <c r="Y547" i="36" s="1"/>
  <c r="Y548" i="36" s="1"/>
  <c r="Y549" i="36" s="1"/>
  <c r="Y550" i="36" s="1"/>
  <c r="Y551" i="36" s="1"/>
  <c r="Y552" i="36" s="1"/>
  <c r="Y553" i="36" s="1"/>
  <c r="Y554" i="36" s="1"/>
  <c r="Y555" i="36" s="1"/>
  <c r="Y556" i="36" s="1"/>
  <c r="Y557" i="36" s="1"/>
  <c r="Y558" i="36" s="1"/>
  <c r="Y559" i="36" s="1"/>
  <c r="Y560" i="36" s="1"/>
  <c r="Y561" i="36" s="1"/>
  <c r="Y562" i="36" s="1"/>
  <c r="Y563" i="36" s="1"/>
  <c r="Y564" i="36" s="1"/>
  <c r="Y565" i="36" s="1"/>
  <c r="Y566" i="36" s="1"/>
  <c r="Y567" i="36" s="1"/>
  <c r="Y568" i="36" s="1"/>
  <c r="Y569" i="36" s="1"/>
  <c r="Y570" i="36" s="1"/>
  <c r="Y571" i="36" s="1"/>
  <c r="Y572" i="36" s="1"/>
  <c r="Y573" i="36" s="1"/>
  <c r="Y574" i="36" s="1"/>
  <c r="Y575" i="36" s="1"/>
  <c r="Y576" i="36" s="1"/>
  <c r="Y577" i="36" s="1"/>
  <c r="Y578" i="36" s="1"/>
  <c r="Y579" i="36" s="1"/>
  <c r="Y580" i="36" s="1"/>
  <c r="Y581" i="36" s="1"/>
  <c r="Y582" i="36" s="1"/>
  <c r="Y583" i="36" s="1"/>
  <c r="Y584" i="36" s="1"/>
  <c r="Y585" i="36" s="1"/>
  <c r="Y586" i="36" s="1"/>
  <c r="Y587" i="36" s="1"/>
  <c r="Y588" i="36" s="1"/>
  <c r="Y589" i="36" s="1"/>
  <c r="Y590" i="36" s="1"/>
  <c r="Y591" i="36" s="1"/>
  <c r="Y592" i="36" s="1"/>
  <c r="Y593" i="36" s="1"/>
  <c r="Y594" i="36" s="1"/>
  <c r="Y595" i="36" s="1"/>
  <c r="Y596" i="36" s="1"/>
  <c r="Y597" i="36" s="1"/>
  <c r="Y598" i="36" s="1"/>
  <c r="Y599" i="36" s="1"/>
  <c r="Y600" i="36" s="1"/>
  <c r="Y601" i="36" s="1"/>
  <c r="Y602" i="36" s="1"/>
  <c r="Y603" i="36" s="1"/>
  <c r="Y604" i="36" s="1"/>
  <c r="Y605" i="36" s="1"/>
  <c r="Y606" i="36" s="1"/>
  <c r="Y607" i="36" s="1"/>
  <c r="Y608" i="36" s="1"/>
  <c r="Y609" i="36" s="1"/>
  <c r="Y610" i="36" s="1"/>
  <c r="Y611" i="36" s="1"/>
  <c r="Y612" i="36" s="1"/>
  <c r="Y613" i="36" s="1"/>
  <c r="Y614" i="36" s="1"/>
  <c r="Y615" i="36" s="1"/>
  <c r="Y616" i="36" s="1"/>
  <c r="Y617" i="36" s="1"/>
  <c r="Y618" i="36" s="1"/>
  <c r="Y619" i="36" s="1"/>
  <c r="Y620" i="36" s="1"/>
  <c r="Y621" i="36" s="1"/>
  <c r="Y622" i="36" s="1"/>
  <c r="Y623" i="36" s="1"/>
  <c r="Y624" i="36" s="1"/>
  <c r="Y625" i="36" s="1"/>
  <c r="Y626" i="36" s="1"/>
  <c r="Y627" i="36" s="1"/>
  <c r="Y628" i="36" s="1"/>
  <c r="Y629" i="36" s="1"/>
  <c r="Y630" i="36" s="1"/>
  <c r="Y631" i="36" s="1"/>
  <c r="Y632" i="36" s="1"/>
  <c r="Y633" i="36" s="1"/>
  <c r="Y634" i="36" s="1"/>
  <c r="Y635" i="36" s="1"/>
  <c r="Y636" i="36" s="1"/>
  <c r="Y637" i="36" s="1"/>
  <c r="Y638" i="36" s="1"/>
  <c r="Y639" i="36" s="1"/>
  <c r="Y640" i="36" s="1"/>
  <c r="Y641" i="36" s="1"/>
  <c r="Y642" i="36" s="1"/>
  <c r="Y643" i="36" s="1"/>
  <c r="Y644" i="36" s="1"/>
  <c r="Y645" i="36" s="1"/>
  <c r="Y646" i="36" s="1"/>
  <c r="Y647" i="36" s="1"/>
  <c r="Y648" i="36" s="1"/>
  <c r="Y649" i="36" s="1"/>
  <c r="Y650" i="36" s="1"/>
  <c r="Y651" i="36" s="1"/>
  <c r="Y652" i="36" s="1"/>
  <c r="Y653" i="36" s="1"/>
  <c r="Y654" i="36" s="1"/>
  <c r="Y655" i="36" s="1"/>
  <c r="Y656" i="36" s="1"/>
  <c r="Y657" i="36" s="1"/>
  <c r="Y658" i="36" s="1"/>
  <c r="Y659" i="36" s="1"/>
  <c r="Y660" i="36" s="1"/>
  <c r="Y661" i="36" s="1"/>
  <c r="Y662" i="36" s="1"/>
  <c r="Y663" i="36" s="1"/>
  <c r="Y664" i="36" s="1"/>
  <c r="Y665" i="36" s="1"/>
  <c r="Y666" i="36" s="1"/>
  <c r="Y667" i="36" s="1"/>
  <c r="Y668" i="36" s="1"/>
  <c r="Y669" i="36" s="1"/>
  <c r="Y670" i="36" s="1"/>
  <c r="Y671" i="36" s="1"/>
  <c r="Y672" i="36" s="1"/>
  <c r="Y673" i="36" s="1"/>
  <c r="Y674" i="36" s="1"/>
  <c r="Y675" i="36" s="1"/>
  <c r="Y676" i="36" s="1"/>
  <c r="Y677" i="36" s="1"/>
  <c r="Y678" i="36" s="1"/>
  <c r="Y679" i="36" s="1"/>
  <c r="Y680" i="36" s="1"/>
  <c r="Y681" i="36" s="1"/>
  <c r="Y682" i="36" s="1"/>
  <c r="Y683" i="36" s="1"/>
  <c r="Y684" i="36" s="1"/>
  <c r="Y685" i="36" s="1"/>
  <c r="Y686" i="36" s="1"/>
  <c r="Y687" i="36" s="1"/>
  <c r="Y688" i="36" s="1"/>
  <c r="Y689" i="36" s="1"/>
  <c r="Y690" i="36" s="1"/>
  <c r="Y691" i="36" s="1"/>
  <c r="Y692" i="36" s="1"/>
  <c r="Y693" i="36" s="1"/>
  <c r="Y694" i="36" s="1"/>
  <c r="Y695" i="36" s="1"/>
  <c r="Y696" i="36" s="1"/>
  <c r="Y697" i="36" s="1"/>
  <c r="Y698" i="36" s="1"/>
  <c r="Y699" i="36" s="1"/>
  <c r="Y700" i="36" s="1"/>
  <c r="Y701" i="36" s="1"/>
  <c r="Y702" i="36" s="1"/>
  <c r="Y703" i="36" s="1"/>
  <c r="Y704" i="36" s="1"/>
  <c r="Y705" i="36" s="1"/>
  <c r="Y706" i="36" s="1"/>
  <c r="Y707" i="36" s="1"/>
  <c r="Y708" i="36" s="1"/>
  <c r="Y709" i="36" s="1"/>
  <c r="Y710" i="36" s="1"/>
  <c r="Y711" i="36" s="1"/>
  <c r="Y712" i="36" s="1"/>
  <c r="Y713" i="36" s="1"/>
  <c r="Y714" i="36" s="1"/>
  <c r="Y715" i="36" s="1"/>
  <c r="Y716" i="36" s="1"/>
  <c r="Y717" i="36" s="1"/>
  <c r="Y718" i="36" s="1"/>
  <c r="Y719" i="36" s="1"/>
  <c r="Y720" i="36" s="1"/>
  <c r="Y721" i="36" s="1"/>
  <c r="Y722" i="36" s="1"/>
  <c r="Y723" i="36" s="1"/>
  <c r="Y724" i="36" s="1"/>
  <c r="Y725" i="36" s="1"/>
  <c r="Y726" i="36" s="1"/>
  <c r="Y727" i="36" s="1"/>
  <c r="Y728" i="36" s="1"/>
  <c r="Y729" i="36" s="1"/>
  <c r="Y730" i="36" s="1"/>
  <c r="Y731" i="36" s="1"/>
  <c r="Y732" i="36" s="1"/>
  <c r="Y733" i="36" s="1"/>
  <c r="Y734" i="36" s="1"/>
  <c r="Y735" i="36" s="1"/>
  <c r="Y736" i="36" s="1"/>
  <c r="Y737" i="36" s="1"/>
  <c r="Y738" i="36" s="1"/>
  <c r="Y739" i="36" s="1"/>
  <c r="Y740" i="36" s="1"/>
  <c r="Y741" i="36" s="1"/>
  <c r="Y742" i="36" s="1"/>
  <c r="Y743" i="36" s="1"/>
  <c r="Y744" i="36" s="1"/>
  <c r="Y745" i="36" s="1"/>
  <c r="Y746" i="36" s="1"/>
  <c r="Y747" i="36" s="1"/>
  <c r="Y748" i="36" s="1"/>
  <c r="Y749" i="36" s="1"/>
  <c r="Y750" i="36" s="1"/>
  <c r="Y751" i="36" s="1"/>
  <c r="Y752" i="36" s="1"/>
  <c r="Y753" i="36" s="1"/>
  <c r="Y754" i="36" s="1"/>
  <c r="Y755" i="36" s="1"/>
  <c r="Y756" i="36" s="1"/>
  <c r="Y757" i="36" s="1"/>
  <c r="Y758" i="36" s="1"/>
  <c r="Y759" i="36" s="1"/>
  <c r="Y760" i="36" s="1"/>
  <c r="Y761" i="36" s="1"/>
  <c r="Y762" i="36" s="1"/>
  <c r="Y763" i="36" s="1"/>
  <c r="Y764" i="36" s="1"/>
  <c r="Y765" i="36" s="1"/>
  <c r="Y766" i="36" s="1"/>
  <c r="Y767" i="36" s="1"/>
  <c r="Y768" i="36" s="1"/>
  <c r="Y769" i="36" s="1"/>
  <c r="Y770" i="36" s="1"/>
  <c r="Y771" i="36" s="1"/>
  <c r="Y772" i="36" s="1"/>
  <c r="Y773" i="36" s="1"/>
  <c r="Y774" i="36" s="1"/>
  <c r="Y775" i="36" s="1"/>
  <c r="Y776" i="36" s="1"/>
  <c r="Y777" i="36" s="1"/>
  <c r="Y778" i="36" s="1"/>
  <c r="Y779" i="36" s="1"/>
  <c r="Y780" i="36" s="1"/>
  <c r="Y781" i="36" s="1"/>
  <c r="Y782" i="36" s="1"/>
  <c r="Y783" i="36" s="1"/>
  <c r="Y784" i="36" s="1"/>
  <c r="Y785" i="36" s="1"/>
  <c r="Y786" i="36" s="1"/>
  <c r="Y787" i="36" s="1"/>
  <c r="Y788" i="36" s="1"/>
  <c r="Y789" i="36" s="1"/>
  <c r="Y790" i="36" s="1"/>
  <c r="Y791" i="36" s="1"/>
  <c r="Y792" i="36" s="1"/>
  <c r="Y793" i="36" s="1"/>
  <c r="Y794" i="36" s="1"/>
  <c r="Y795" i="36" s="1"/>
  <c r="Y796" i="36" s="1"/>
  <c r="Y797" i="36" s="1"/>
  <c r="Y798" i="36" s="1"/>
  <c r="Y799" i="36" s="1"/>
  <c r="Y800" i="36" s="1"/>
  <c r="Y801" i="36" s="1"/>
  <c r="Y802" i="36" s="1"/>
  <c r="Y803" i="36" s="1"/>
  <c r="Y804" i="36" s="1"/>
  <c r="Y805" i="36" s="1"/>
  <c r="Y806" i="36" s="1"/>
  <c r="Y807" i="36" s="1"/>
  <c r="Y808" i="36" s="1"/>
  <c r="Y809" i="36" s="1"/>
  <c r="Y810" i="36" s="1"/>
  <c r="Y811" i="36" s="1"/>
  <c r="Y812" i="36" s="1"/>
  <c r="Y813" i="36" s="1"/>
  <c r="Y814" i="36" s="1"/>
  <c r="Y815" i="36" s="1"/>
  <c r="Y816" i="36" s="1"/>
  <c r="Y817" i="36" s="1"/>
  <c r="Y818" i="36" s="1"/>
  <c r="Y819" i="36" s="1"/>
  <c r="Y820" i="36" s="1"/>
  <c r="Y821" i="36" s="1"/>
  <c r="Y822" i="36" s="1"/>
  <c r="Y823" i="36" s="1"/>
  <c r="Y824" i="36" s="1"/>
  <c r="Y825" i="36" s="1"/>
  <c r="Y826" i="36" s="1"/>
  <c r="Y827" i="36" s="1"/>
  <c r="Y828" i="36" s="1"/>
  <c r="Y829" i="36" s="1"/>
  <c r="Y830" i="36" s="1"/>
  <c r="Y831" i="36" s="1"/>
  <c r="Y832" i="36" s="1"/>
  <c r="Y833" i="36" s="1"/>
  <c r="Y834" i="36" s="1"/>
  <c r="Y835" i="36" s="1"/>
  <c r="Y836" i="36" s="1"/>
  <c r="Y837" i="36" s="1"/>
  <c r="Y838" i="36" s="1"/>
  <c r="Y839" i="36" s="1"/>
  <c r="Y840" i="36" s="1"/>
  <c r="Y841" i="36" s="1"/>
  <c r="Y842" i="36" s="1"/>
  <c r="Y843" i="36" s="1"/>
  <c r="Y844" i="36" s="1"/>
  <c r="Y845" i="36" s="1"/>
  <c r="Y846" i="36" s="1"/>
  <c r="Y847" i="36" s="1"/>
  <c r="Y848" i="36" s="1"/>
  <c r="Y849" i="36" s="1"/>
  <c r="Y850" i="36" s="1"/>
  <c r="Y851" i="36" s="1"/>
  <c r="Y852" i="36" s="1"/>
  <c r="Y853" i="36" s="1"/>
  <c r="Y854" i="36" s="1"/>
  <c r="Y855" i="36" s="1"/>
  <c r="Y856" i="36" s="1"/>
  <c r="Y857" i="36" s="1"/>
  <c r="Y858" i="36" s="1"/>
  <c r="Y859" i="36" s="1"/>
  <c r="Y860" i="36" s="1"/>
  <c r="Y861" i="36" s="1"/>
  <c r="Y862" i="36" s="1"/>
  <c r="Y863" i="36" s="1"/>
  <c r="Y864" i="36" s="1"/>
  <c r="Y865" i="36" s="1"/>
  <c r="Y866" i="36" s="1"/>
  <c r="Y867" i="36" s="1"/>
  <c r="Y868" i="36" s="1"/>
  <c r="Y869" i="36" s="1"/>
  <c r="Y870" i="36" s="1"/>
  <c r="Y871" i="36" s="1"/>
  <c r="Y872" i="36" s="1"/>
  <c r="Y873" i="36" s="1"/>
  <c r="Y874" i="36" s="1"/>
  <c r="Y875" i="36" s="1"/>
  <c r="Y876" i="36" s="1"/>
  <c r="Y877" i="36" s="1"/>
  <c r="Y878" i="36" s="1"/>
  <c r="Y879" i="36" s="1"/>
  <c r="Y880" i="36" s="1"/>
  <c r="Y881" i="36" s="1"/>
  <c r="Y882" i="36" s="1"/>
  <c r="Y883" i="36" s="1"/>
  <c r="Y884" i="36" s="1"/>
  <c r="Y885" i="36" s="1"/>
  <c r="Y886" i="36" s="1"/>
  <c r="Y887" i="36" s="1"/>
  <c r="Y888" i="36" s="1"/>
  <c r="Y889" i="36" s="1"/>
  <c r="Y890" i="36" s="1"/>
  <c r="Y891" i="36" s="1"/>
  <c r="Y892" i="36" s="1"/>
  <c r="Y893" i="36" s="1"/>
  <c r="Y894" i="36" s="1"/>
  <c r="Y895" i="36" s="1"/>
  <c r="Y896" i="36" s="1"/>
  <c r="Y897" i="36" s="1"/>
  <c r="Y898" i="36" s="1"/>
  <c r="Y899" i="36" s="1"/>
  <c r="Y900" i="36" s="1"/>
  <c r="Y901" i="36" s="1"/>
  <c r="Y902" i="36" s="1"/>
  <c r="Y903" i="36" s="1"/>
  <c r="Y904" i="36" s="1"/>
  <c r="Y905" i="36" s="1"/>
  <c r="Y906" i="36" s="1"/>
  <c r="Y907" i="36" s="1"/>
  <c r="Y908" i="36" s="1"/>
  <c r="Y909" i="36" s="1"/>
  <c r="Y910" i="36" s="1"/>
  <c r="Y911" i="36" s="1"/>
  <c r="Y912" i="36" s="1"/>
  <c r="Y913" i="36" s="1"/>
  <c r="Y914" i="36" s="1"/>
  <c r="Y915" i="36" s="1"/>
  <c r="Y916" i="36" s="1"/>
  <c r="Y917" i="36" s="1"/>
  <c r="Y918" i="36" s="1"/>
  <c r="Y919" i="36" s="1"/>
  <c r="Y920" i="36" s="1"/>
  <c r="Y921" i="36" s="1"/>
  <c r="Y922" i="36" s="1"/>
  <c r="Y923" i="36" s="1"/>
  <c r="Y924" i="36" s="1"/>
  <c r="Y925" i="36" s="1"/>
  <c r="Y926" i="36" s="1"/>
  <c r="Y927" i="36" s="1"/>
  <c r="Y928" i="36" s="1"/>
  <c r="Y929" i="36" s="1"/>
  <c r="Y930" i="36" s="1"/>
  <c r="Y931" i="36" s="1"/>
  <c r="Y932" i="36" s="1"/>
  <c r="Y933" i="36" s="1"/>
  <c r="Y934" i="36" s="1"/>
  <c r="Y935" i="36" s="1"/>
  <c r="Y936" i="36" s="1"/>
  <c r="Y937" i="36" s="1"/>
  <c r="Y938" i="36" s="1"/>
  <c r="Y939" i="36" s="1"/>
  <c r="Y940" i="36" s="1"/>
  <c r="Y941" i="36" s="1"/>
  <c r="Y942" i="36" s="1"/>
  <c r="Y943" i="36" s="1"/>
  <c r="Y944" i="36" s="1"/>
  <c r="Y945" i="36" s="1"/>
  <c r="Y946" i="36" s="1"/>
  <c r="Y947" i="36" s="1"/>
  <c r="Y948" i="36" s="1"/>
  <c r="Y949" i="36" s="1"/>
  <c r="Y950" i="36" s="1"/>
  <c r="Y951" i="36" s="1"/>
  <c r="Y952" i="36" s="1"/>
  <c r="Y953" i="36" s="1"/>
  <c r="Y954" i="36" s="1"/>
  <c r="Y955" i="36" s="1"/>
  <c r="Y956" i="36" s="1"/>
  <c r="Y957" i="36" s="1"/>
  <c r="Y958" i="36" s="1"/>
  <c r="Y959" i="36" s="1"/>
  <c r="Y960" i="36" s="1"/>
  <c r="Y961" i="36" s="1"/>
  <c r="Y962" i="36" s="1"/>
  <c r="Y963" i="36" s="1"/>
  <c r="Y964" i="36" s="1"/>
  <c r="Y965" i="36" s="1"/>
  <c r="Y966" i="36" s="1"/>
  <c r="Y967" i="36" s="1"/>
  <c r="Y968" i="36" s="1"/>
  <c r="Y969" i="36" s="1"/>
  <c r="Y970" i="36" s="1"/>
  <c r="Y971" i="36" s="1"/>
  <c r="Y972" i="36" s="1"/>
  <c r="Y973" i="36" s="1"/>
  <c r="Y974" i="36" s="1"/>
  <c r="Y975" i="36" s="1"/>
  <c r="Y976" i="36" s="1"/>
  <c r="Y977" i="36" s="1"/>
  <c r="Y978" i="36" s="1"/>
  <c r="Y979" i="36" s="1"/>
  <c r="Y980" i="36" s="1"/>
  <c r="Y981" i="36" s="1"/>
  <c r="Y982" i="36" s="1"/>
  <c r="Y983" i="36" s="1"/>
  <c r="Y984" i="36" s="1"/>
  <c r="Y985" i="36" s="1"/>
  <c r="Y986" i="36" s="1"/>
  <c r="Y987" i="36" s="1"/>
  <c r="Y988" i="36" s="1"/>
  <c r="Y989" i="36" s="1"/>
  <c r="Y990" i="36" s="1"/>
  <c r="Y991" i="36" s="1"/>
  <c r="Y992" i="36" s="1"/>
  <c r="Y993" i="36" s="1"/>
  <c r="Y994" i="36" s="1"/>
  <c r="Y995" i="36" s="1"/>
  <c r="Y996" i="36" s="1"/>
  <c r="Y997" i="36" s="1"/>
  <c r="Y998" i="36" s="1"/>
  <c r="Y999" i="36" s="1"/>
  <c r="Y1000" i="36" s="1"/>
  <c r="Y1001" i="36" s="1"/>
  <c r="Y1002" i="36" s="1"/>
  <c r="Y1003" i="36" s="1"/>
  <c r="Y1004" i="36" s="1"/>
  <c r="Y1005" i="36" s="1"/>
  <c r="Y1006" i="36" s="1"/>
  <c r="Y1007" i="36" s="1"/>
  <c r="Y1008" i="36" s="1"/>
  <c r="Y1009" i="36" s="1"/>
  <c r="Y1010" i="36" s="1"/>
  <c r="Y1011" i="36" s="1"/>
  <c r="Y1012" i="36" s="1"/>
  <c r="Y1013" i="36" s="1"/>
  <c r="Y1014" i="36" s="1"/>
  <c r="Y1015" i="36" s="1"/>
  <c r="Y1016" i="36" s="1"/>
  <c r="Y1017" i="36" s="1"/>
  <c r="Y1018" i="36" s="1"/>
  <c r="Y1019" i="36" s="1"/>
  <c r="Y1020" i="36" s="1"/>
  <c r="Y1021" i="36" s="1"/>
  <c r="Y1022" i="36" s="1"/>
  <c r="Y1023" i="36" s="1"/>
  <c r="Y1024" i="36" s="1"/>
  <c r="Y1025" i="36" s="1"/>
  <c r="Y1026" i="36" s="1"/>
  <c r="Y1027" i="36" s="1"/>
  <c r="Y1028" i="36" s="1"/>
  <c r="Y1029" i="36" s="1"/>
  <c r="Y1030" i="36" s="1"/>
  <c r="Y1031" i="36" s="1"/>
  <c r="Y1032" i="36" s="1"/>
  <c r="Y1033" i="36" s="1"/>
  <c r="Y1034" i="36" s="1"/>
  <c r="Y1035" i="36" s="1"/>
  <c r="Y1036" i="36" s="1"/>
  <c r="Y1037" i="36" s="1"/>
  <c r="Y1038" i="36" s="1"/>
  <c r="Y1039" i="36" s="1"/>
  <c r="Y1040" i="36" s="1"/>
  <c r="Y1041" i="36" s="1"/>
  <c r="Y1042" i="36" s="1"/>
  <c r="Y1043" i="36" s="1"/>
  <c r="Y1044" i="36" s="1"/>
  <c r="Y1045" i="36" s="1"/>
  <c r="Y1046" i="36" s="1"/>
  <c r="Y1047" i="36" s="1"/>
  <c r="Y1048" i="36" s="1"/>
  <c r="Y1049" i="36" s="1"/>
  <c r="Y1050" i="36" s="1"/>
  <c r="Y1051" i="36" s="1"/>
  <c r="Y1052" i="36" s="1"/>
  <c r="Y1053" i="36" s="1"/>
  <c r="Y1054" i="36" s="1"/>
  <c r="Y1055" i="36" s="1"/>
  <c r="Y1056" i="36" s="1"/>
  <c r="Y1057" i="36" s="1"/>
  <c r="Y1058" i="36" s="1"/>
  <c r="Y1059" i="36" s="1"/>
  <c r="Y1060" i="36" s="1"/>
  <c r="Y1061" i="36" s="1"/>
  <c r="Y1062" i="36" s="1"/>
  <c r="Y1063" i="36" s="1"/>
  <c r="Y1064" i="36" s="1"/>
  <c r="Y1065" i="36" s="1"/>
  <c r="Y1066" i="36" s="1"/>
  <c r="Y1067" i="36" s="1"/>
  <c r="Y1068" i="36" s="1"/>
  <c r="Y1069" i="36" s="1"/>
  <c r="Y1070" i="36" s="1"/>
  <c r="Y1071" i="36" s="1"/>
  <c r="Y1072" i="36" s="1"/>
  <c r="Y1073" i="36" s="1"/>
  <c r="Y1074" i="36" s="1"/>
  <c r="Y1075" i="36" s="1"/>
  <c r="Y1076" i="36" s="1"/>
  <c r="Y1077" i="36" s="1"/>
  <c r="Y1078" i="36" s="1"/>
  <c r="Y1079" i="36" s="1"/>
  <c r="Y1080" i="36" s="1"/>
  <c r="Y1081" i="36" s="1"/>
  <c r="Y1082" i="36" s="1"/>
  <c r="Y1083" i="36" s="1"/>
  <c r="Y1084" i="36" s="1"/>
  <c r="Y1085" i="36" s="1"/>
  <c r="Y1086" i="36" s="1"/>
  <c r="Y1087" i="36" s="1"/>
  <c r="Y1088" i="36" s="1"/>
  <c r="Y1089" i="36" s="1"/>
  <c r="Y1090" i="36" s="1"/>
  <c r="Y1091" i="36" s="1"/>
  <c r="Y1092" i="36" s="1"/>
  <c r="Y1093" i="36" s="1"/>
  <c r="Y1094" i="36" s="1"/>
  <c r="Y1095" i="36" s="1"/>
  <c r="Y1096" i="36" s="1"/>
  <c r="Y1097" i="36" s="1"/>
  <c r="Y1098" i="36" s="1"/>
  <c r="Y1099" i="36" s="1"/>
  <c r="Y1100" i="36" s="1"/>
  <c r="Y1101" i="36" s="1"/>
  <c r="Y1102" i="36" s="1"/>
  <c r="Y1103" i="36" s="1"/>
  <c r="Y1104" i="36" s="1"/>
  <c r="Y1105" i="36" s="1"/>
  <c r="Y1106" i="36" s="1"/>
  <c r="Y1107" i="36" s="1"/>
  <c r="Y1108" i="36" s="1"/>
  <c r="Y1109" i="36" s="1"/>
  <c r="Y1110" i="36" s="1"/>
  <c r="Y1111" i="36" s="1"/>
  <c r="Y1112" i="36" s="1"/>
  <c r="Y1113" i="36" s="1"/>
  <c r="Y1114" i="36" s="1"/>
  <c r="Y1115" i="36" s="1"/>
  <c r="Y1116" i="36" s="1"/>
  <c r="Y1117" i="36" s="1"/>
  <c r="Y1118" i="36" s="1"/>
  <c r="Y1119" i="36" s="1"/>
  <c r="Y1120" i="36" s="1"/>
  <c r="Y1121" i="36" s="1"/>
  <c r="Y1122" i="36" s="1"/>
  <c r="Y1123" i="36" s="1"/>
  <c r="Y1124" i="36" s="1"/>
  <c r="Y1125" i="36" s="1"/>
  <c r="Y1126" i="36" s="1"/>
  <c r="Y1127" i="36" s="1"/>
  <c r="Y1128" i="36" s="1"/>
  <c r="Y1129" i="36" s="1"/>
  <c r="Y1130" i="36" s="1"/>
  <c r="Y1131" i="36" s="1"/>
  <c r="Y1132" i="36" s="1"/>
  <c r="Y1133" i="36" s="1"/>
  <c r="Y1134" i="36" s="1"/>
  <c r="Y1135" i="36" s="1"/>
  <c r="Y1136" i="36" s="1"/>
  <c r="Y1137" i="36" s="1"/>
  <c r="Y1138" i="36" s="1"/>
  <c r="Y1139" i="36" s="1"/>
  <c r="Y1140" i="36" s="1"/>
  <c r="Y1141" i="36" s="1"/>
  <c r="Y1142" i="36" s="1"/>
  <c r="Y1143" i="36" s="1"/>
  <c r="Y1144" i="36" s="1"/>
  <c r="Y1145" i="36" s="1"/>
  <c r="Y1146" i="36" s="1"/>
  <c r="Y1147" i="36" s="1"/>
  <c r="Y1148" i="36" s="1"/>
  <c r="Y1149" i="36" s="1"/>
  <c r="Y1150" i="36" s="1"/>
  <c r="Y1151" i="36" s="1"/>
  <c r="Y1152" i="36" s="1"/>
  <c r="Y1153" i="36" s="1"/>
  <c r="Y1154" i="36" s="1"/>
  <c r="Y1155" i="36" s="1"/>
  <c r="Y1156" i="36" s="1"/>
  <c r="Y1157" i="36" s="1"/>
  <c r="Y1158" i="36" s="1"/>
  <c r="Y1159" i="36" s="1"/>
  <c r="Y1160" i="36" s="1"/>
  <c r="Y1161" i="36" s="1"/>
  <c r="Y1162" i="36" s="1"/>
  <c r="Y1163" i="36" s="1"/>
  <c r="Y1164" i="36" s="1"/>
  <c r="Y1165" i="36" s="1"/>
  <c r="Y1166" i="36" s="1"/>
  <c r="Y1167" i="36" s="1"/>
  <c r="Y1168" i="36" s="1"/>
  <c r="Y1169" i="36" s="1"/>
  <c r="Y1170" i="36" s="1"/>
  <c r="Y1171" i="36" s="1"/>
  <c r="Y1172" i="36" s="1"/>
  <c r="Y1173" i="36" s="1"/>
  <c r="Y1174" i="36" s="1"/>
  <c r="Y1175" i="36" s="1"/>
  <c r="Y1176" i="36" s="1"/>
  <c r="Y1177" i="36" s="1"/>
  <c r="Y1178" i="36" s="1"/>
  <c r="Y1179" i="36" s="1"/>
  <c r="Y1180" i="36" s="1"/>
  <c r="Y1181" i="36" s="1"/>
  <c r="Y1182" i="36" s="1"/>
  <c r="Y1183" i="36" s="1"/>
  <c r="Y1184" i="36" s="1"/>
  <c r="Y1185" i="36" s="1"/>
  <c r="Y1186" i="36" s="1"/>
  <c r="Y1187" i="36" s="1"/>
  <c r="Y1188" i="36" s="1"/>
  <c r="Y1189" i="36" s="1"/>
  <c r="Y1190" i="36" s="1"/>
  <c r="Y1191" i="36" s="1"/>
  <c r="Y1192" i="36" s="1"/>
  <c r="Y1193" i="36" s="1"/>
  <c r="Y1194" i="36" s="1"/>
  <c r="Y1195" i="36" s="1"/>
  <c r="Y1196" i="36" s="1"/>
  <c r="Y1197" i="36" s="1"/>
  <c r="Y1198" i="36" s="1"/>
  <c r="Y1199" i="36" s="1"/>
  <c r="Y1200" i="36" s="1"/>
  <c r="Y1201" i="36" s="1"/>
  <c r="Y1202" i="36" s="1"/>
  <c r="Y1203" i="36" s="1"/>
  <c r="Y1204" i="36" s="1"/>
  <c r="Y1205" i="36" s="1"/>
  <c r="Y1206" i="36" s="1"/>
  <c r="Y1207" i="36" s="1"/>
  <c r="Y1208" i="36" s="1"/>
  <c r="Y1209" i="36" s="1"/>
  <c r="Y1210" i="36" s="1"/>
  <c r="Y1211" i="36" s="1"/>
  <c r="Y1212" i="36" s="1"/>
  <c r="Y1213" i="36" s="1"/>
  <c r="Y1214" i="36" s="1"/>
  <c r="Y1215" i="36" s="1"/>
  <c r="Y1216" i="36" s="1"/>
  <c r="Y1217" i="36" s="1"/>
  <c r="Y1218" i="36" s="1"/>
  <c r="Y1219" i="36" s="1"/>
  <c r="Y1220" i="36" s="1"/>
  <c r="Y1221" i="36" s="1"/>
  <c r="Y1222" i="36" s="1"/>
  <c r="Y1223" i="36" s="1"/>
  <c r="Y1224" i="36" s="1"/>
  <c r="Y1225" i="36" s="1"/>
  <c r="Y1226" i="36" s="1"/>
  <c r="Y1227" i="36" s="1"/>
  <c r="Y1228" i="36" s="1"/>
  <c r="Y1229" i="36" s="1"/>
  <c r="Y1230" i="36" s="1"/>
  <c r="Y1231" i="36" s="1"/>
  <c r="Y1232" i="36" s="1"/>
  <c r="Y1233" i="36" s="1"/>
  <c r="Y1234" i="36" s="1"/>
  <c r="Y1235" i="36" s="1"/>
  <c r="Y1236" i="36" s="1"/>
  <c r="Y1237" i="36" s="1"/>
  <c r="Y1238" i="36" s="1"/>
  <c r="Y1239" i="36" s="1"/>
  <c r="Y1240" i="36" s="1"/>
  <c r="Y1241" i="36" s="1"/>
  <c r="Y1242" i="36" s="1"/>
  <c r="Y1243" i="36" s="1"/>
  <c r="Y1244" i="36" s="1"/>
  <c r="Y1245" i="36" s="1"/>
  <c r="Y1246" i="36" s="1"/>
  <c r="Y1247" i="36" s="1"/>
  <c r="Y1248" i="36" s="1"/>
  <c r="Y1249" i="36" s="1"/>
  <c r="Y1250" i="36" s="1"/>
  <c r="Y1251" i="36" s="1"/>
  <c r="Y1252" i="36" s="1"/>
  <c r="Y1253" i="36" s="1"/>
  <c r="Y1254" i="36" s="1"/>
  <c r="Y1255" i="36" s="1"/>
  <c r="Y1256" i="36" s="1"/>
  <c r="Y1257" i="36" s="1"/>
  <c r="Y1258" i="36" s="1"/>
  <c r="Y1259" i="36" s="1"/>
  <c r="Y1260" i="36" s="1"/>
  <c r="Y1261" i="36" s="1"/>
  <c r="Y1262" i="36" s="1"/>
  <c r="Y1263" i="36" s="1"/>
  <c r="Y1264" i="36" s="1"/>
  <c r="Y1265" i="36" s="1"/>
  <c r="Y1266" i="36" s="1"/>
  <c r="Y1267" i="36" s="1"/>
  <c r="Y1268" i="36" s="1"/>
  <c r="Y1269" i="36" s="1"/>
  <c r="Y1270" i="36" s="1"/>
  <c r="Y1271" i="36" s="1"/>
  <c r="Y1272" i="36" s="1"/>
  <c r="Y1273" i="36" s="1"/>
  <c r="Y1274" i="36" s="1"/>
  <c r="Y1275" i="36" s="1"/>
  <c r="Y1276" i="36" s="1"/>
  <c r="Y1277" i="36" s="1"/>
  <c r="Y1278" i="36" s="1"/>
  <c r="Y1279" i="36" s="1"/>
  <c r="Y1280" i="36" s="1"/>
  <c r="Y1281" i="36" s="1"/>
  <c r="Y1282" i="36" s="1"/>
  <c r="Y1283" i="36" s="1"/>
  <c r="Y1284" i="36" s="1"/>
  <c r="Y1285" i="36" s="1"/>
  <c r="Y1286" i="36" s="1"/>
  <c r="Y1287" i="36" s="1"/>
  <c r="Y1288" i="36" s="1"/>
  <c r="Y1289" i="36" s="1"/>
  <c r="Y1290" i="36" s="1"/>
  <c r="Y1291" i="36" s="1"/>
  <c r="Y1292" i="36" s="1"/>
  <c r="Y1293" i="36" s="1"/>
  <c r="Y1294" i="36" s="1"/>
  <c r="Y1295" i="36" s="1"/>
  <c r="Y1296" i="36" s="1"/>
  <c r="Y1297" i="36" s="1"/>
  <c r="Y1298" i="36" s="1"/>
  <c r="Y1299" i="36" s="1"/>
  <c r="Y1300" i="36" s="1"/>
  <c r="Y1301" i="36" s="1"/>
  <c r="Y1302" i="36" s="1"/>
  <c r="Y1303" i="36" s="1"/>
  <c r="Y1304" i="36" s="1"/>
  <c r="Y1305" i="36" s="1"/>
  <c r="Y1306" i="36" s="1"/>
  <c r="Y1307" i="36" s="1"/>
  <c r="Y1308" i="36" s="1"/>
  <c r="Y1309" i="36" s="1"/>
  <c r="Y1310" i="36" s="1"/>
  <c r="Y1311" i="36" s="1"/>
  <c r="Y1312" i="36" s="1"/>
  <c r="Y1313" i="36" s="1"/>
  <c r="Y1314" i="36" s="1"/>
  <c r="Y1315" i="36" s="1"/>
  <c r="Y1316" i="36" s="1"/>
  <c r="Y1317" i="36" s="1"/>
  <c r="Y1318" i="36" s="1"/>
  <c r="Y1319" i="36" s="1"/>
  <c r="Y1320" i="36" s="1"/>
  <c r="Y1321" i="36" s="1"/>
  <c r="Y1322" i="36" s="1"/>
  <c r="Y1323" i="36" s="1"/>
  <c r="Y1324" i="36" s="1"/>
  <c r="Y1325" i="36" s="1"/>
  <c r="Y1326" i="36" s="1"/>
  <c r="Y1327" i="36" s="1"/>
  <c r="Y1328" i="36" s="1"/>
  <c r="Y1329" i="36" s="1"/>
  <c r="Y1330" i="36" s="1"/>
  <c r="Y1331" i="36" s="1"/>
  <c r="Y1332" i="36" s="1"/>
  <c r="Y1333" i="36" s="1"/>
  <c r="Y1334" i="36" s="1"/>
  <c r="Y1335" i="36" s="1"/>
  <c r="Y1336" i="36" s="1"/>
  <c r="Y1337" i="36" s="1"/>
  <c r="Y1338" i="36" s="1"/>
  <c r="Y1339" i="36" s="1"/>
  <c r="Y1340" i="36" s="1"/>
  <c r="Y1341" i="36" s="1"/>
  <c r="Y1342" i="36" s="1"/>
  <c r="Y1343" i="36" s="1"/>
  <c r="Y1344" i="36" s="1"/>
  <c r="Y1345" i="36" s="1"/>
  <c r="Y1346" i="36" s="1"/>
  <c r="Y1347" i="36" s="1"/>
  <c r="Y1348" i="36" s="1"/>
  <c r="Y1349" i="36" s="1"/>
  <c r="Y1350" i="36" s="1"/>
  <c r="Y1351" i="36" s="1"/>
  <c r="Y1352" i="36" s="1"/>
  <c r="Y1353" i="36" s="1"/>
  <c r="Y1354" i="36" s="1"/>
  <c r="Y1355" i="36" s="1"/>
  <c r="Y1356" i="36" s="1"/>
  <c r="Y1357" i="36" s="1"/>
  <c r="Y1358" i="36" s="1"/>
  <c r="Y1359" i="36" s="1"/>
  <c r="Y1360" i="36" s="1"/>
  <c r="Y1361" i="36" s="1"/>
  <c r="Y1362" i="36" s="1"/>
  <c r="Y1363" i="36" s="1"/>
  <c r="Y1364" i="36" s="1"/>
  <c r="Y1365" i="36" s="1"/>
  <c r="Y1366" i="36" s="1"/>
  <c r="Y1367" i="36" s="1"/>
  <c r="Y1368" i="36" s="1"/>
  <c r="Y1369" i="36" s="1"/>
  <c r="Y1370" i="36" s="1"/>
  <c r="Y1371" i="36" s="1"/>
  <c r="Y1372" i="36" s="1"/>
  <c r="Y1373" i="36" s="1"/>
  <c r="Y1374" i="36" s="1"/>
  <c r="Y1375" i="36" s="1"/>
  <c r="Y1376" i="36" s="1"/>
  <c r="Y1377" i="36" s="1"/>
  <c r="Y1378" i="36" s="1"/>
  <c r="Y1379" i="36" s="1"/>
  <c r="Y1380" i="36" s="1"/>
  <c r="Y1381" i="36" s="1"/>
  <c r="Y1382" i="36" s="1"/>
  <c r="Y1383" i="36" s="1"/>
  <c r="Y1384" i="36" s="1"/>
  <c r="Y1385" i="36" s="1"/>
  <c r="Y1386" i="36" s="1"/>
  <c r="Y1387" i="36" s="1"/>
  <c r="Y1388" i="36" s="1"/>
  <c r="Y1389" i="36" s="1"/>
  <c r="Y1390" i="36" s="1"/>
  <c r="Y1391" i="36" s="1"/>
  <c r="Y1392" i="36" s="1"/>
  <c r="Y1393" i="36" s="1"/>
  <c r="Y1394" i="36" s="1"/>
  <c r="Y1395" i="36" s="1"/>
  <c r="Y1396" i="36" s="1"/>
  <c r="Y1397" i="36" s="1"/>
  <c r="Y1398" i="36" s="1"/>
  <c r="Y1399" i="36" s="1"/>
  <c r="Y1400" i="36" s="1"/>
  <c r="Y1401" i="36" s="1"/>
  <c r="Y1402" i="36" s="1"/>
  <c r="Y1403" i="36" s="1"/>
  <c r="Y1404" i="36" s="1"/>
  <c r="Y1405" i="36" s="1"/>
  <c r="Y1406" i="36" s="1"/>
  <c r="Y1407" i="36" s="1"/>
  <c r="Y1408" i="36" s="1"/>
  <c r="Y1409" i="36" s="1"/>
  <c r="Y1410" i="36" s="1"/>
  <c r="Y1411" i="36" s="1"/>
  <c r="Y1412" i="36" s="1"/>
  <c r="Y1413" i="36" s="1"/>
  <c r="Y1414" i="36" s="1"/>
  <c r="Y1415" i="36" s="1"/>
  <c r="Y1416" i="36" s="1"/>
  <c r="Y1417" i="36" s="1"/>
  <c r="Y1418" i="36" s="1"/>
  <c r="Y1419" i="36" s="1"/>
  <c r="Y1420" i="36" s="1"/>
  <c r="Y1421" i="36" s="1"/>
  <c r="Y1422" i="36" s="1"/>
  <c r="Y1423" i="36" s="1"/>
  <c r="Y1424" i="36" s="1"/>
  <c r="Y1425" i="36" s="1"/>
  <c r="Y1426" i="36" s="1"/>
  <c r="Y1427" i="36" s="1"/>
  <c r="Y1428" i="36" s="1"/>
  <c r="Y1429" i="36" s="1"/>
  <c r="Y1430" i="36" s="1"/>
  <c r="Y1431" i="36" s="1"/>
  <c r="Y1432" i="36" s="1"/>
  <c r="Y1433" i="36" s="1"/>
  <c r="Y1434" i="36" s="1"/>
  <c r="Y1435" i="36" s="1"/>
  <c r="Y1436" i="36" s="1"/>
  <c r="Y1437" i="36" s="1"/>
  <c r="Y1438" i="36" s="1"/>
  <c r="Y1439" i="36" s="1"/>
  <c r="Y1440" i="36" s="1"/>
  <c r="Y1441" i="36" s="1"/>
  <c r="Y1442" i="36" s="1"/>
  <c r="Y1443" i="36" s="1"/>
  <c r="Y1444" i="36" s="1"/>
  <c r="Y1445" i="36" s="1"/>
  <c r="Y1446" i="36" s="1"/>
  <c r="Y1447" i="36" s="1"/>
  <c r="Y1448" i="36" s="1"/>
  <c r="Y1449" i="36" s="1"/>
  <c r="Y1450" i="36" s="1"/>
  <c r="Y1451" i="36" s="1"/>
  <c r="Y1452" i="36" s="1"/>
  <c r="Y1453" i="36" s="1"/>
  <c r="Y1454" i="36" s="1"/>
  <c r="Y1455" i="36" s="1"/>
  <c r="Y1456" i="36" s="1"/>
  <c r="Y1457" i="36" s="1"/>
  <c r="Y1458" i="36" s="1"/>
  <c r="Y1459" i="36" s="1"/>
  <c r="Y1460" i="36" s="1"/>
  <c r="Y1461" i="36" s="1"/>
  <c r="Y1462" i="36" s="1"/>
  <c r="Y1463" i="36" s="1"/>
  <c r="Y1464" i="36" s="1"/>
  <c r="Y1465" i="36" s="1"/>
  <c r="Y1466" i="36" s="1"/>
  <c r="Y1467" i="36" s="1"/>
  <c r="Y1468" i="36" s="1"/>
  <c r="Y1469" i="36" s="1"/>
  <c r="Y1470" i="36" s="1"/>
  <c r="Y1471" i="36" s="1"/>
  <c r="Y1472" i="36" s="1"/>
  <c r="Y1473" i="36" s="1"/>
  <c r="Y1474" i="36" s="1"/>
  <c r="Y1475" i="36" s="1"/>
  <c r="Y1476" i="36" s="1"/>
  <c r="Y1477" i="36" s="1"/>
  <c r="Y1478" i="36" s="1"/>
  <c r="Y1479" i="36" s="1"/>
  <c r="Y1480" i="36" s="1"/>
  <c r="Y1481" i="36" s="1"/>
  <c r="Y1482" i="36" s="1"/>
  <c r="Y1483" i="36" s="1"/>
  <c r="Y1484" i="36" s="1"/>
  <c r="Y1485" i="36" s="1"/>
  <c r="Y1486" i="36" s="1"/>
  <c r="Y1487" i="36" s="1"/>
  <c r="Y1488" i="36" s="1"/>
  <c r="Y1489" i="36" s="1"/>
  <c r="Y1490" i="36" s="1"/>
  <c r="Y1491" i="36" s="1"/>
  <c r="Y1492" i="36" s="1"/>
  <c r="Y1493" i="36" s="1"/>
  <c r="Y1494" i="36" s="1"/>
  <c r="Y1495" i="36" s="1"/>
  <c r="Y1496" i="36" s="1"/>
  <c r="Y1497" i="36" s="1"/>
  <c r="Y1498" i="36" s="1"/>
  <c r="Y1499" i="36" s="1"/>
  <c r="Y1500" i="36" s="1"/>
  <c r="Y1501" i="36" s="1"/>
  <c r="Y1502" i="36" s="1"/>
  <c r="Y1503" i="36" s="1"/>
  <c r="Y1504" i="36" s="1"/>
  <c r="Y1505" i="36" s="1"/>
  <c r="Y1506" i="36" s="1"/>
  <c r="Y1507" i="36" s="1"/>
  <c r="Y1508" i="36" s="1"/>
  <c r="Y1509" i="36" s="1"/>
  <c r="Y1510" i="36" s="1"/>
  <c r="Y1511" i="36" s="1"/>
  <c r="Y1512" i="36" s="1"/>
  <c r="Y1513" i="36" s="1"/>
  <c r="Y1514" i="36" s="1"/>
  <c r="Y1515" i="36" s="1"/>
  <c r="Y1516" i="36" s="1"/>
  <c r="Y1517" i="36" s="1"/>
  <c r="Y1518" i="36" s="1"/>
  <c r="Y1519" i="36" s="1"/>
  <c r="Y1520" i="36" s="1"/>
  <c r="Y1521" i="36" s="1"/>
  <c r="Y1522" i="36" s="1"/>
  <c r="Y1523" i="36" s="1"/>
  <c r="Y1524" i="36" s="1"/>
  <c r="Y1525" i="36" s="1"/>
  <c r="Y1526" i="36" s="1"/>
  <c r="Y1527" i="36" s="1"/>
  <c r="Y1528" i="36" s="1"/>
  <c r="Y1529" i="36" s="1"/>
  <c r="Y1530" i="36" s="1"/>
  <c r="Y1531" i="36" s="1"/>
  <c r="Y1532" i="36" s="1"/>
  <c r="Y1533" i="36" s="1"/>
  <c r="Y1534" i="36" s="1"/>
  <c r="Y1535" i="36" s="1"/>
  <c r="Y1536" i="36" s="1"/>
  <c r="Y1537" i="36" s="1"/>
  <c r="Y1538" i="36" s="1"/>
  <c r="Y1539" i="36" s="1"/>
  <c r="Y1540" i="36" s="1"/>
  <c r="Y1541" i="36" s="1"/>
  <c r="Y1542" i="36" s="1"/>
  <c r="Y1543" i="36" s="1"/>
  <c r="Y1544" i="36" s="1"/>
  <c r="Y1545" i="36" s="1"/>
  <c r="Y1546" i="36" s="1"/>
  <c r="Y1547" i="36" s="1"/>
  <c r="Y1548" i="36" s="1"/>
  <c r="Y1549" i="36" s="1"/>
  <c r="Y1550" i="36" s="1"/>
  <c r="Y1551" i="36" s="1"/>
  <c r="Y1552" i="36" s="1"/>
  <c r="Y1553" i="36" s="1"/>
  <c r="Y1554" i="36" s="1"/>
  <c r="Y1555" i="36" s="1"/>
  <c r="Y1556" i="36" s="1"/>
  <c r="Y1557" i="36" s="1"/>
  <c r="Y1558" i="36" s="1"/>
  <c r="Y1559" i="36" s="1"/>
  <c r="Y1560" i="36" s="1"/>
  <c r="Y1561" i="36" s="1"/>
  <c r="Y1562" i="36" s="1"/>
  <c r="Y1563" i="36" s="1"/>
  <c r="Y1564" i="36" s="1"/>
  <c r="Y1565" i="36" s="1"/>
  <c r="Y1566" i="36" s="1"/>
  <c r="Y1567" i="36" s="1"/>
  <c r="Y1568" i="36" s="1"/>
  <c r="Y1569" i="36" s="1"/>
  <c r="Y1570" i="36" s="1"/>
  <c r="Y1571" i="36" s="1"/>
  <c r="Y1572" i="36" s="1"/>
  <c r="Y1573" i="36" s="1"/>
  <c r="Y1574" i="36" s="1"/>
  <c r="Y1575" i="36" s="1"/>
  <c r="Y1576" i="36" s="1"/>
  <c r="Y1577" i="36" s="1"/>
  <c r="Y1578" i="36" s="1"/>
  <c r="Y1579" i="36" s="1"/>
  <c r="Y1580" i="36" s="1"/>
  <c r="Y1581" i="36" s="1"/>
  <c r="Y1582" i="36" s="1"/>
  <c r="Y1583" i="36" s="1"/>
  <c r="Y1584" i="36" s="1"/>
  <c r="Y1585" i="36" s="1"/>
  <c r="Y1586" i="36" s="1"/>
  <c r="Y1587" i="36" s="1"/>
  <c r="Y1588" i="36" s="1"/>
  <c r="Y1589" i="36" s="1"/>
  <c r="Y1590" i="36" s="1"/>
  <c r="Y1591" i="36" s="1"/>
  <c r="Y1592" i="36" s="1"/>
  <c r="Y1593" i="36" s="1"/>
  <c r="Y1594" i="36" s="1"/>
  <c r="Y1595" i="36" s="1"/>
  <c r="Y1596" i="36" s="1"/>
  <c r="Y1597" i="36" s="1"/>
  <c r="Y1598" i="36" s="1"/>
  <c r="Y1599" i="36" s="1"/>
  <c r="Y1600" i="36" s="1"/>
  <c r="Y1601" i="36" s="1"/>
  <c r="Y1602" i="36" s="1"/>
  <c r="Y1603" i="36" s="1"/>
  <c r="Y1604" i="36" s="1"/>
  <c r="Y1605" i="36" s="1"/>
  <c r="Y1606" i="36" s="1"/>
  <c r="Y1607" i="36" s="1"/>
  <c r="Y1608" i="36" s="1"/>
  <c r="Y1609" i="36" s="1"/>
  <c r="Y1610" i="36" s="1"/>
  <c r="Y1611" i="36" s="1"/>
  <c r="Y1612" i="36" s="1"/>
  <c r="Y1613" i="36" s="1"/>
  <c r="Y1614" i="36" s="1"/>
  <c r="Y1615" i="36" s="1"/>
  <c r="Y1616" i="36" s="1"/>
  <c r="Y1617" i="36" s="1"/>
  <c r="Y1618" i="36" s="1"/>
  <c r="Y1619" i="36" s="1"/>
  <c r="Y1620" i="36" s="1"/>
  <c r="Y1621" i="36" s="1"/>
  <c r="Y1622" i="36" s="1"/>
  <c r="Y1623" i="36" s="1"/>
  <c r="Y1624" i="36" s="1"/>
  <c r="Y1625" i="36" s="1"/>
  <c r="Y1626" i="36" s="1"/>
  <c r="Y1627" i="36" s="1"/>
  <c r="Y1628" i="36" s="1"/>
  <c r="Y1629" i="36" s="1"/>
  <c r="Y1630" i="36" s="1"/>
  <c r="Y1631" i="36" s="1"/>
  <c r="Y1632" i="36" s="1"/>
  <c r="Y1633" i="36" s="1"/>
  <c r="Y1634" i="36" s="1"/>
  <c r="Y1635" i="36" s="1"/>
  <c r="Y1636" i="36" s="1"/>
  <c r="Y1637" i="36" s="1"/>
  <c r="Y1638" i="36" s="1"/>
  <c r="Y1639" i="36" s="1"/>
  <c r="Y1640" i="36" s="1"/>
  <c r="Y1641" i="36" s="1"/>
  <c r="Y1642" i="36" s="1"/>
  <c r="Y1643" i="36" s="1"/>
  <c r="Y1644" i="36" s="1"/>
  <c r="Y1645" i="36" s="1"/>
  <c r="Y1646" i="36" s="1"/>
  <c r="Y1647" i="36" s="1"/>
  <c r="Y1648" i="36" s="1"/>
  <c r="Y1649" i="36" s="1"/>
  <c r="Y1650" i="36" s="1"/>
  <c r="Y1651" i="36" s="1"/>
  <c r="Y1652" i="36" s="1"/>
  <c r="Y1653" i="36" s="1"/>
  <c r="Y1654" i="36" s="1"/>
  <c r="Y1655" i="36" s="1"/>
  <c r="Y1656" i="36" s="1"/>
  <c r="Y1657" i="36" s="1"/>
  <c r="Y1658" i="36" s="1"/>
  <c r="Y1659" i="36" s="1"/>
  <c r="Y1660" i="36" s="1"/>
  <c r="Y1661" i="36" s="1"/>
  <c r="Y1662" i="36" s="1"/>
  <c r="Y1663" i="36" s="1"/>
  <c r="Y1664" i="36" s="1"/>
  <c r="Y1665" i="36" s="1"/>
  <c r="Y1666" i="36" s="1"/>
  <c r="Y1667" i="36" s="1"/>
  <c r="Y1668" i="36" s="1"/>
  <c r="Y1669" i="36" s="1"/>
  <c r="Y1670" i="36" s="1"/>
  <c r="Y1671" i="36" s="1"/>
  <c r="Y1672" i="36" s="1"/>
  <c r="Y1673" i="36" s="1"/>
  <c r="Y1674" i="36" s="1"/>
  <c r="Y1675" i="36" s="1"/>
  <c r="Y1676" i="36" s="1"/>
  <c r="Y1677" i="36" s="1"/>
  <c r="Y1678" i="36" s="1"/>
  <c r="Y1679" i="36" s="1"/>
  <c r="Y1680" i="36" s="1"/>
  <c r="Y1681" i="36" s="1"/>
  <c r="Y1682" i="36" s="1"/>
  <c r="Y1683" i="36" s="1"/>
  <c r="Y1684" i="36" s="1"/>
  <c r="Y1685" i="36" s="1"/>
  <c r="Y1686" i="36" s="1"/>
  <c r="Y1687" i="36" s="1"/>
  <c r="X13" i="36"/>
  <c r="X14" i="36" s="1"/>
  <c r="X15" i="36" s="1"/>
  <c r="X16" i="36" s="1"/>
  <c r="X17" i="36" s="1"/>
  <c r="X18" i="36" s="1"/>
  <c r="X19" i="36" s="1"/>
  <c r="X20" i="36" s="1"/>
  <c r="X21" i="36" s="1"/>
  <c r="X22" i="36" s="1"/>
  <c r="X23" i="36" s="1"/>
  <c r="X24" i="36" s="1"/>
  <c r="X25" i="36" s="1"/>
  <c r="X26" i="36" s="1"/>
  <c r="X27" i="36" s="1"/>
  <c r="X28" i="36" s="1"/>
  <c r="X29" i="36" s="1"/>
  <c r="X30" i="36" s="1"/>
  <c r="X31" i="36" s="1"/>
  <c r="X32" i="36" s="1"/>
  <c r="X33" i="36" s="1"/>
  <c r="X34" i="36" s="1"/>
  <c r="X35" i="36" s="1"/>
  <c r="X36" i="36" s="1"/>
  <c r="X37" i="36" s="1"/>
  <c r="X38" i="36" s="1"/>
  <c r="X39" i="36" s="1"/>
  <c r="X40" i="36" s="1"/>
  <c r="X41" i="36" s="1"/>
  <c r="X42" i="36" s="1"/>
  <c r="X43" i="36" s="1"/>
  <c r="X44" i="36" s="1"/>
  <c r="X45" i="36" s="1"/>
  <c r="X46" i="36" s="1"/>
  <c r="X47" i="36" s="1"/>
  <c r="X48" i="36" s="1"/>
  <c r="X49" i="36" s="1"/>
  <c r="X50" i="36" s="1"/>
  <c r="X51" i="36" s="1"/>
  <c r="X52" i="36" s="1"/>
  <c r="X53" i="36" s="1"/>
  <c r="X54" i="36" s="1"/>
  <c r="X55" i="36" s="1"/>
  <c r="X56" i="36" s="1"/>
  <c r="X57" i="36" s="1"/>
  <c r="X58" i="36" s="1"/>
  <c r="X59" i="36" s="1"/>
  <c r="X60" i="36" s="1"/>
  <c r="X61" i="36" s="1"/>
  <c r="X62" i="36" s="1"/>
  <c r="X63" i="36" s="1"/>
  <c r="X64" i="36" s="1"/>
  <c r="X65" i="36" s="1"/>
  <c r="X66" i="36" s="1"/>
  <c r="X67" i="36" s="1"/>
  <c r="X68" i="36" s="1"/>
  <c r="X69" i="36" s="1"/>
  <c r="X70" i="36" s="1"/>
  <c r="X71" i="36" s="1"/>
  <c r="X72" i="36" s="1"/>
  <c r="X73" i="36" s="1"/>
  <c r="X74" i="36" s="1"/>
  <c r="X75" i="36" s="1"/>
  <c r="X76" i="36" s="1"/>
  <c r="X77" i="36" s="1"/>
  <c r="X78" i="36" s="1"/>
  <c r="X79" i="36" s="1"/>
  <c r="X80" i="36" s="1"/>
  <c r="X81" i="36" s="1"/>
  <c r="X82" i="36" s="1"/>
  <c r="X83" i="36" s="1"/>
  <c r="X84" i="36" s="1"/>
  <c r="X85" i="36" s="1"/>
  <c r="X86" i="36" s="1"/>
  <c r="X87" i="36" s="1"/>
  <c r="X88" i="36" s="1"/>
  <c r="X89" i="36" s="1"/>
  <c r="X90" i="36" s="1"/>
  <c r="X91" i="36" s="1"/>
  <c r="X92" i="36" s="1"/>
  <c r="X93" i="36" s="1"/>
  <c r="X94" i="36" s="1"/>
  <c r="X95" i="36" s="1"/>
  <c r="X96" i="36" s="1"/>
  <c r="X97" i="36" s="1"/>
  <c r="X98" i="36" s="1"/>
  <c r="X99" i="36" s="1"/>
  <c r="X100" i="36" s="1"/>
  <c r="X101" i="36" s="1"/>
  <c r="X102" i="36" s="1"/>
  <c r="X103" i="36" s="1"/>
  <c r="X104" i="36" s="1"/>
  <c r="X105" i="36" s="1"/>
  <c r="X106" i="36" s="1"/>
  <c r="X107" i="36" s="1"/>
  <c r="X108" i="36" s="1"/>
  <c r="X109" i="36" s="1"/>
  <c r="X110" i="36" s="1"/>
  <c r="X111" i="36" s="1"/>
  <c r="X112" i="36" s="1"/>
  <c r="X113" i="36" s="1"/>
  <c r="X114" i="36" s="1"/>
  <c r="X115" i="36" s="1"/>
  <c r="X116" i="36" s="1"/>
  <c r="X117" i="36" s="1"/>
  <c r="X118" i="36" s="1"/>
  <c r="X119" i="36" s="1"/>
  <c r="X120" i="36" s="1"/>
  <c r="X121" i="36" s="1"/>
  <c r="X122" i="36" s="1"/>
  <c r="X123" i="36" s="1"/>
  <c r="X124" i="36" s="1"/>
  <c r="X125" i="36" s="1"/>
  <c r="X126" i="36" s="1"/>
  <c r="X127" i="36" s="1"/>
  <c r="X128" i="36" s="1"/>
  <c r="X129" i="36" s="1"/>
  <c r="X130" i="36" s="1"/>
  <c r="X131" i="36" s="1"/>
  <c r="X132" i="36" s="1"/>
  <c r="X133" i="36" s="1"/>
  <c r="X134" i="36" s="1"/>
  <c r="X135" i="36" s="1"/>
  <c r="X136" i="36" s="1"/>
  <c r="X137" i="36" s="1"/>
  <c r="X138" i="36" s="1"/>
  <c r="X139" i="36" s="1"/>
  <c r="X140" i="36" s="1"/>
  <c r="X141" i="36" s="1"/>
  <c r="X142" i="36" s="1"/>
  <c r="X143" i="36" s="1"/>
  <c r="X144" i="36" s="1"/>
  <c r="X145" i="36" s="1"/>
  <c r="X146" i="36" s="1"/>
  <c r="X147" i="36" s="1"/>
  <c r="X148" i="36" s="1"/>
  <c r="X149" i="36" s="1"/>
  <c r="X150" i="36" s="1"/>
  <c r="X151" i="36" s="1"/>
  <c r="X152" i="36" s="1"/>
  <c r="X153" i="36" s="1"/>
  <c r="X154" i="36" s="1"/>
  <c r="X155" i="36" s="1"/>
  <c r="X156" i="36" s="1"/>
  <c r="X157" i="36" s="1"/>
  <c r="X158" i="36" s="1"/>
  <c r="X159" i="36" s="1"/>
  <c r="X160" i="36" s="1"/>
  <c r="X161" i="36" s="1"/>
  <c r="X162" i="36" s="1"/>
  <c r="X163" i="36" s="1"/>
  <c r="X164" i="36" s="1"/>
  <c r="X165" i="36" s="1"/>
  <c r="X166" i="36" s="1"/>
  <c r="X167" i="36" s="1"/>
  <c r="X168" i="36" s="1"/>
  <c r="X169" i="36" s="1"/>
  <c r="X170" i="36" s="1"/>
  <c r="X171" i="36" s="1"/>
  <c r="X172" i="36" s="1"/>
  <c r="X173" i="36" s="1"/>
  <c r="X174" i="36" s="1"/>
  <c r="X175" i="36" s="1"/>
  <c r="X176" i="36" s="1"/>
  <c r="X177" i="36" s="1"/>
  <c r="X178" i="36" s="1"/>
  <c r="X179" i="36" s="1"/>
  <c r="X180" i="36" s="1"/>
  <c r="X181" i="36" s="1"/>
  <c r="X182" i="36" s="1"/>
  <c r="X183" i="36" s="1"/>
  <c r="X184" i="36" s="1"/>
  <c r="X185" i="36" s="1"/>
  <c r="X186" i="36" s="1"/>
  <c r="X187" i="36" s="1"/>
  <c r="X188" i="36" s="1"/>
  <c r="X189" i="36" s="1"/>
  <c r="X190" i="36" s="1"/>
  <c r="X191" i="36" s="1"/>
  <c r="X192" i="36" s="1"/>
  <c r="X193" i="36" s="1"/>
  <c r="X194" i="36" s="1"/>
  <c r="X195" i="36" s="1"/>
  <c r="X196" i="36" s="1"/>
  <c r="X197" i="36" s="1"/>
  <c r="X198" i="36" s="1"/>
  <c r="X199" i="36" s="1"/>
  <c r="X200" i="36" s="1"/>
  <c r="X201" i="36" s="1"/>
  <c r="X202" i="36" s="1"/>
  <c r="X203" i="36" s="1"/>
  <c r="X204" i="36" s="1"/>
  <c r="X205" i="36" s="1"/>
  <c r="X206" i="36" s="1"/>
  <c r="X207" i="36" s="1"/>
  <c r="X208" i="36" s="1"/>
  <c r="X209" i="36" s="1"/>
  <c r="X210" i="36" s="1"/>
  <c r="X211" i="36" s="1"/>
  <c r="X212" i="36" s="1"/>
  <c r="X213" i="36" s="1"/>
  <c r="X214" i="36" s="1"/>
  <c r="X215" i="36" s="1"/>
  <c r="X216" i="36" s="1"/>
  <c r="X217" i="36" s="1"/>
  <c r="X218" i="36" s="1"/>
  <c r="X219" i="36" s="1"/>
  <c r="X220" i="36" s="1"/>
  <c r="X221" i="36" s="1"/>
  <c r="X222" i="36" s="1"/>
  <c r="X223" i="36" s="1"/>
  <c r="X224" i="36" s="1"/>
  <c r="X225" i="36" s="1"/>
  <c r="X226" i="36" s="1"/>
  <c r="X227" i="36" s="1"/>
  <c r="X228" i="36" s="1"/>
  <c r="X229" i="36" s="1"/>
  <c r="X230" i="36" s="1"/>
  <c r="X231" i="36" s="1"/>
  <c r="X232" i="36" s="1"/>
  <c r="X233" i="36" s="1"/>
  <c r="X234" i="36" s="1"/>
  <c r="X235" i="36" s="1"/>
  <c r="X236" i="36" s="1"/>
  <c r="X237" i="36" s="1"/>
  <c r="X238" i="36" s="1"/>
  <c r="X239" i="36" s="1"/>
  <c r="X240" i="36" s="1"/>
  <c r="X241" i="36" s="1"/>
  <c r="X242" i="36" s="1"/>
  <c r="X243" i="36" s="1"/>
  <c r="X244" i="36" s="1"/>
  <c r="X245" i="36" s="1"/>
  <c r="X246" i="36" s="1"/>
  <c r="X247" i="36" s="1"/>
  <c r="X248" i="36" s="1"/>
  <c r="X249" i="36" s="1"/>
  <c r="X250" i="36" s="1"/>
  <c r="X251" i="36" s="1"/>
  <c r="X252" i="36" s="1"/>
  <c r="X253" i="36" s="1"/>
  <c r="X254" i="36" s="1"/>
  <c r="X255" i="36" s="1"/>
  <c r="X256" i="36" s="1"/>
  <c r="X257" i="36" s="1"/>
  <c r="X258" i="36" s="1"/>
  <c r="X259" i="36" s="1"/>
  <c r="X260" i="36" s="1"/>
  <c r="X261" i="36" s="1"/>
  <c r="X262" i="36" s="1"/>
  <c r="X263" i="36" s="1"/>
  <c r="X264" i="36" s="1"/>
  <c r="X265" i="36" s="1"/>
  <c r="X266" i="36" s="1"/>
  <c r="X267" i="36" s="1"/>
  <c r="X268" i="36" s="1"/>
  <c r="X269" i="36" s="1"/>
  <c r="X270" i="36" s="1"/>
  <c r="X271" i="36" s="1"/>
  <c r="X272" i="36" s="1"/>
  <c r="X273" i="36" s="1"/>
  <c r="X274" i="36" s="1"/>
  <c r="X275" i="36" s="1"/>
  <c r="X276" i="36" s="1"/>
  <c r="X277" i="36" s="1"/>
  <c r="X278" i="36" s="1"/>
  <c r="X279" i="36" s="1"/>
  <c r="X280" i="36" s="1"/>
  <c r="X281" i="36" s="1"/>
  <c r="X282" i="36" s="1"/>
  <c r="X283" i="36" s="1"/>
  <c r="X284" i="36" s="1"/>
  <c r="X285" i="36" s="1"/>
  <c r="X286" i="36" s="1"/>
  <c r="X287" i="36" s="1"/>
  <c r="X288" i="36" s="1"/>
  <c r="X289" i="36" s="1"/>
  <c r="X290" i="36" s="1"/>
  <c r="X291" i="36" s="1"/>
  <c r="X292" i="36" s="1"/>
  <c r="X293" i="36" s="1"/>
  <c r="X294" i="36" s="1"/>
  <c r="X295" i="36" s="1"/>
  <c r="X296" i="36" s="1"/>
  <c r="X297" i="36" s="1"/>
  <c r="X298" i="36" s="1"/>
  <c r="X299" i="36" s="1"/>
  <c r="X300" i="36" s="1"/>
  <c r="X301" i="36" s="1"/>
  <c r="X302" i="36" s="1"/>
  <c r="X303" i="36" s="1"/>
  <c r="X304" i="36" s="1"/>
  <c r="X305" i="36" s="1"/>
  <c r="X306" i="36" s="1"/>
  <c r="X307" i="36" s="1"/>
  <c r="X308" i="36" s="1"/>
  <c r="X309" i="36" s="1"/>
  <c r="X310" i="36" s="1"/>
  <c r="X311" i="36" s="1"/>
  <c r="X312" i="36" s="1"/>
  <c r="X313" i="36" s="1"/>
  <c r="X314" i="36" s="1"/>
  <c r="X315" i="36" s="1"/>
  <c r="X316" i="36" s="1"/>
  <c r="X317" i="36" s="1"/>
  <c r="X318" i="36" s="1"/>
  <c r="X319" i="36" s="1"/>
  <c r="X320" i="36" s="1"/>
  <c r="X321" i="36" s="1"/>
  <c r="X322" i="36" s="1"/>
  <c r="X323" i="36" s="1"/>
  <c r="X324" i="36" s="1"/>
  <c r="X325" i="36" s="1"/>
  <c r="X326" i="36" s="1"/>
  <c r="X327" i="36" s="1"/>
  <c r="X328" i="36" s="1"/>
  <c r="X329" i="36" s="1"/>
  <c r="X330" i="36" s="1"/>
  <c r="X331" i="36" s="1"/>
  <c r="X332" i="36" s="1"/>
  <c r="X333" i="36" s="1"/>
  <c r="X334" i="36" s="1"/>
  <c r="X335" i="36" s="1"/>
  <c r="X336" i="36" s="1"/>
  <c r="X337" i="36" s="1"/>
  <c r="X338" i="36" s="1"/>
  <c r="X339" i="36" s="1"/>
  <c r="X340" i="36" s="1"/>
  <c r="X341" i="36" s="1"/>
  <c r="X342" i="36" s="1"/>
  <c r="X343" i="36" s="1"/>
  <c r="X344" i="36" s="1"/>
  <c r="X345" i="36" s="1"/>
  <c r="X346" i="36" s="1"/>
  <c r="X347" i="36" s="1"/>
  <c r="X348" i="36" s="1"/>
  <c r="X349" i="36" s="1"/>
  <c r="X350" i="36" s="1"/>
  <c r="X351" i="36" s="1"/>
  <c r="X352" i="36" s="1"/>
  <c r="X353" i="36" s="1"/>
  <c r="X354" i="36" s="1"/>
  <c r="X355" i="36" s="1"/>
  <c r="X356" i="36" s="1"/>
  <c r="X357" i="36" s="1"/>
  <c r="X358" i="36" s="1"/>
  <c r="X359" i="36" s="1"/>
  <c r="X360" i="36" s="1"/>
  <c r="X361" i="36" s="1"/>
  <c r="X362" i="36" s="1"/>
  <c r="X363" i="36" s="1"/>
  <c r="X364" i="36" s="1"/>
  <c r="X365" i="36" s="1"/>
  <c r="X366" i="36" s="1"/>
  <c r="X367" i="36" s="1"/>
  <c r="X368" i="36" s="1"/>
  <c r="X369" i="36" s="1"/>
  <c r="X370" i="36" s="1"/>
  <c r="X371" i="36" s="1"/>
  <c r="X372" i="36" s="1"/>
  <c r="X373" i="36" s="1"/>
  <c r="X374" i="36" s="1"/>
  <c r="X375" i="36" s="1"/>
  <c r="X376" i="36" s="1"/>
  <c r="X377" i="36" s="1"/>
  <c r="X378" i="36" s="1"/>
  <c r="X379" i="36" s="1"/>
  <c r="X380" i="36" s="1"/>
  <c r="X381" i="36" s="1"/>
  <c r="X382" i="36" s="1"/>
  <c r="X383" i="36" s="1"/>
  <c r="X384" i="36" s="1"/>
  <c r="X385" i="36" s="1"/>
  <c r="X386" i="36" s="1"/>
  <c r="X387" i="36" s="1"/>
  <c r="X388" i="36" s="1"/>
  <c r="X389" i="36" s="1"/>
  <c r="X390" i="36" s="1"/>
  <c r="X391" i="36" s="1"/>
  <c r="X392" i="36" s="1"/>
  <c r="X393" i="36" s="1"/>
  <c r="X394" i="36" s="1"/>
  <c r="X395" i="36" s="1"/>
  <c r="X396" i="36" s="1"/>
  <c r="X397" i="36" s="1"/>
  <c r="X398" i="36" s="1"/>
  <c r="X399" i="36" s="1"/>
  <c r="X400" i="36" s="1"/>
  <c r="X401" i="36" s="1"/>
  <c r="X402" i="36" s="1"/>
  <c r="X403" i="36" s="1"/>
  <c r="X404" i="36" s="1"/>
  <c r="X405" i="36" s="1"/>
  <c r="X406" i="36" s="1"/>
  <c r="X407" i="36" s="1"/>
  <c r="X408" i="36" s="1"/>
  <c r="X409" i="36" s="1"/>
  <c r="X410" i="36" s="1"/>
  <c r="X411" i="36" s="1"/>
  <c r="X412" i="36" s="1"/>
  <c r="X413" i="36" s="1"/>
  <c r="X414" i="36" s="1"/>
  <c r="X415" i="36" s="1"/>
  <c r="X416" i="36" s="1"/>
  <c r="X417" i="36" s="1"/>
  <c r="X418" i="36" s="1"/>
  <c r="X419" i="36" s="1"/>
  <c r="X420" i="36" s="1"/>
  <c r="X421" i="36" s="1"/>
  <c r="X422" i="36" s="1"/>
  <c r="X423" i="36" s="1"/>
  <c r="X424" i="36" s="1"/>
  <c r="X425" i="36" s="1"/>
  <c r="X426" i="36" s="1"/>
  <c r="X427" i="36" s="1"/>
  <c r="X428" i="36" s="1"/>
  <c r="X429" i="36" s="1"/>
  <c r="X430" i="36" s="1"/>
  <c r="X431" i="36" s="1"/>
  <c r="X432" i="36" s="1"/>
  <c r="X433" i="36" s="1"/>
  <c r="X434" i="36" s="1"/>
  <c r="X435" i="36" s="1"/>
  <c r="X436" i="36" s="1"/>
  <c r="X437" i="36" s="1"/>
  <c r="X438" i="36" s="1"/>
  <c r="X439" i="36" s="1"/>
  <c r="X440" i="36" s="1"/>
  <c r="X441" i="36" s="1"/>
  <c r="X442" i="36" s="1"/>
  <c r="X443" i="36" s="1"/>
  <c r="X444" i="36" s="1"/>
  <c r="X445" i="36" s="1"/>
  <c r="X446" i="36" s="1"/>
  <c r="X447" i="36" s="1"/>
  <c r="X448" i="36" s="1"/>
  <c r="X449" i="36" s="1"/>
  <c r="X450" i="36" s="1"/>
  <c r="X451" i="36" s="1"/>
  <c r="X452" i="36" s="1"/>
  <c r="X453" i="36" s="1"/>
  <c r="X454" i="36" s="1"/>
  <c r="X455" i="36" s="1"/>
  <c r="X456" i="36" s="1"/>
  <c r="X457" i="36" s="1"/>
  <c r="X458" i="36" s="1"/>
  <c r="X459" i="36" s="1"/>
  <c r="X460" i="36" s="1"/>
  <c r="X461" i="36" s="1"/>
  <c r="X462" i="36" s="1"/>
  <c r="X463" i="36" s="1"/>
  <c r="X464" i="36" s="1"/>
  <c r="X465" i="36" s="1"/>
  <c r="X466" i="36" s="1"/>
  <c r="X467" i="36" s="1"/>
  <c r="X468" i="36" s="1"/>
  <c r="X469" i="36" s="1"/>
  <c r="X470" i="36" s="1"/>
  <c r="X471" i="36" s="1"/>
  <c r="X472" i="36" s="1"/>
  <c r="X473" i="36" s="1"/>
  <c r="X474" i="36" s="1"/>
  <c r="X475" i="36" s="1"/>
  <c r="X476" i="36" s="1"/>
  <c r="X477" i="36" s="1"/>
  <c r="X478" i="36" s="1"/>
  <c r="X479" i="36" s="1"/>
  <c r="X480" i="36" s="1"/>
  <c r="X481" i="36" s="1"/>
  <c r="X482" i="36" s="1"/>
  <c r="X483" i="36" s="1"/>
  <c r="X484" i="36" s="1"/>
  <c r="X485" i="36" s="1"/>
  <c r="X486" i="36" s="1"/>
  <c r="X487" i="36" s="1"/>
  <c r="X488" i="36" s="1"/>
  <c r="X489" i="36" s="1"/>
  <c r="X490" i="36" s="1"/>
  <c r="X491" i="36" s="1"/>
  <c r="X492" i="36" s="1"/>
  <c r="X493" i="36" s="1"/>
  <c r="X494" i="36" s="1"/>
  <c r="X495" i="36" s="1"/>
  <c r="X496" i="36" s="1"/>
  <c r="X497" i="36" s="1"/>
  <c r="X498" i="36" s="1"/>
  <c r="X499" i="36" s="1"/>
  <c r="X500" i="36" s="1"/>
  <c r="X501" i="36" s="1"/>
  <c r="X502" i="36" s="1"/>
  <c r="X503" i="36" s="1"/>
  <c r="X504" i="36" s="1"/>
  <c r="X505" i="36" s="1"/>
  <c r="X506" i="36" s="1"/>
  <c r="X507" i="36" s="1"/>
  <c r="X508" i="36" s="1"/>
  <c r="X509" i="36" s="1"/>
  <c r="X510" i="36" s="1"/>
  <c r="X511" i="36" s="1"/>
  <c r="X512" i="36" s="1"/>
  <c r="X513" i="36" s="1"/>
  <c r="X514" i="36" s="1"/>
  <c r="X515" i="36" s="1"/>
  <c r="X516" i="36" s="1"/>
  <c r="X517" i="36" s="1"/>
  <c r="X518" i="36" s="1"/>
  <c r="X519" i="36" s="1"/>
  <c r="X520" i="36" s="1"/>
  <c r="X521" i="36" s="1"/>
  <c r="X522" i="36" s="1"/>
  <c r="X523" i="36" s="1"/>
  <c r="X524" i="36" s="1"/>
  <c r="X525" i="36" s="1"/>
  <c r="X526" i="36" s="1"/>
  <c r="X527" i="36" s="1"/>
  <c r="X528" i="36" s="1"/>
  <c r="X529" i="36" s="1"/>
  <c r="X530" i="36" s="1"/>
  <c r="X531" i="36" s="1"/>
  <c r="X532" i="36" s="1"/>
  <c r="X533" i="36" s="1"/>
  <c r="X534" i="36" s="1"/>
  <c r="X535" i="36" s="1"/>
  <c r="X536" i="36" s="1"/>
  <c r="X537" i="36" s="1"/>
  <c r="X538" i="36" s="1"/>
  <c r="X539" i="36" s="1"/>
  <c r="X540" i="36" s="1"/>
  <c r="X541" i="36" s="1"/>
  <c r="X542" i="36" s="1"/>
  <c r="X543" i="36" s="1"/>
  <c r="X544" i="36" s="1"/>
  <c r="X545" i="36" s="1"/>
  <c r="X546" i="36" s="1"/>
  <c r="X547" i="36" s="1"/>
  <c r="X548" i="36" s="1"/>
  <c r="X549" i="36" s="1"/>
  <c r="X550" i="36" s="1"/>
  <c r="X551" i="36" s="1"/>
  <c r="X552" i="36" s="1"/>
  <c r="X553" i="36" s="1"/>
  <c r="X554" i="36" s="1"/>
  <c r="X555" i="36" s="1"/>
  <c r="X556" i="36" s="1"/>
  <c r="X557" i="36" s="1"/>
  <c r="X558" i="36" s="1"/>
  <c r="X559" i="36" s="1"/>
  <c r="X560" i="36" s="1"/>
  <c r="X561" i="36" s="1"/>
  <c r="X562" i="36" s="1"/>
  <c r="X563" i="36" s="1"/>
  <c r="X564" i="36" s="1"/>
  <c r="X565" i="36" s="1"/>
  <c r="X566" i="36" s="1"/>
  <c r="X567" i="36" s="1"/>
  <c r="X568" i="36" s="1"/>
  <c r="X569" i="36" s="1"/>
  <c r="X570" i="36" s="1"/>
  <c r="X571" i="36" s="1"/>
  <c r="X572" i="36" s="1"/>
  <c r="X573" i="36" s="1"/>
  <c r="X574" i="36" s="1"/>
  <c r="X575" i="36" s="1"/>
  <c r="X576" i="36" s="1"/>
  <c r="X577" i="36" s="1"/>
  <c r="X578" i="36" s="1"/>
  <c r="X579" i="36" s="1"/>
  <c r="X580" i="36" s="1"/>
  <c r="X581" i="36" s="1"/>
  <c r="X582" i="36" s="1"/>
  <c r="X583" i="36" s="1"/>
  <c r="X584" i="36" s="1"/>
  <c r="X585" i="36" s="1"/>
  <c r="X586" i="36" s="1"/>
  <c r="X587" i="36" s="1"/>
  <c r="X588" i="36" s="1"/>
  <c r="X589" i="36" s="1"/>
  <c r="X590" i="36" s="1"/>
  <c r="X591" i="36" s="1"/>
  <c r="X592" i="36" s="1"/>
  <c r="X593" i="36" s="1"/>
  <c r="X594" i="36" s="1"/>
  <c r="X595" i="36" s="1"/>
  <c r="X596" i="36" s="1"/>
  <c r="X597" i="36" s="1"/>
  <c r="X598" i="36" s="1"/>
  <c r="X599" i="36" s="1"/>
  <c r="X600" i="36" s="1"/>
  <c r="X601" i="36" s="1"/>
  <c r="X602" i="36" s="1"/>
  <c r="X603" i="36" s="1"/>
  <c r="X604" i="36" s="1"/>
  <c r="X605" i="36" s="1"/>
  <c r="X606" i="36" s="1"/>
  <c r="X607" i="36" s="1"/>
  <c r="X608" i="36" s="1"/>
  <c r="X609" i="36" s="1"/>
  <c r="X610" i="36" s="1"/>
  <c r="X611" i="36" s="1"/>
  <c r="X612" i="36" s="1"/>
  <c r="X613" i="36" s="1"/>
  <c r="X614" i="36" s="1"/>
  <c r="X615" i="36" s="1"/>
  <c r="X616" i="36" s="1"/>
  <c r="X617" i="36" s="1"/>
  <c r="X618" i="36" s="1"/>
  <c r="X619" i="36" s="1"/>
  <c r="X620" i="36" s="1"/>
  <c r="X621" i="36" s="1"/>
  <c r="X622" i="36" s="1"/>
  <c r="X623" i="36" s="1"/>
  <c r="X624" i="36" s="1"/>
  <c r="X625" i="36" s="1"/>
  <c r="X626" i="36" s="1"/>
  <c r="X627" i="36" s="1"/>
  <c r="X628" i="36" s="1"/>
  <c r="X629" i="36" s="1"/>
  <c r="X630" i="36" s="1"/>
  <c r="X631" i="36" s="1"/>
  <c r="X632" i="36" s="1"/>
  <c r="X633" i="36" s="1"/>
  <c r="X634" i="36" s="1"/>
  <c r="X635" i="36" s="1"/>
  <c r="X636" i="36" s="1"/>
  <c r="X637" i="36" s="1"/>
  <c r="X638" i="36" s="1"/>
  <c r="X639" i="36" s="1"/>
  <c r="X640" i="36" s="1"/>
  <c r="X641" i="36" s="1"/>
  <c r="X642" i="36" s="1"/>
  <c r="X643" i="36" s="1"/>
  <c r="X644" i="36" s="1"/>
  <c r="X645" i="36" s="1"/>
  <c r="X646" i="36" s="1"/>
  <c r="X647" i="36" s="1"/>
  <c r="X648" i="36" s="1"/>
  <c r="X649" i="36" s="1"/>
  <c r="X650" i="36" s="1"/>
  <c r="X651" i="36" s="1"/>
  <c r="X652" i="36" s="1"/>
  <c r="X653" i="36" s="1"/>
  <c r="X654" i="36" s="1"/>
  <c r="X655" i="36" s="1"/>
  <c r="X656" i="36" s="1"/>
  <c r="X657" i="36" s="1"/>
  <c r="X658" i="36" s="1"/>
  <c r="X659" i="36" s="1"/>
  <c r="X660" i="36" s="1"/>
  <c r="X661" i="36" s="1"/>
  <c r="X662" i="36" s="1"/>
  <c r="X663" i="36" s="1"/>
  <c r="X664" i="36" s="1"/>
  <c r="X665" i="36" s="1"/>
  <c r="X666" i="36" s="1"/>
  <c r="X667" i="36" s="1"/>
  <c r="X668" i="36" s="1"/>
  <c r="X669" i="36" s="1"/>
  <c r="X670" i="36" s="1"/>
  <c r="X671" i="36" s="1"/>
  <c r="X672" i="36" s="1"/>
  <c r="X673" i="36" s="1"/>
  <c r="X674" i="36" s="1"/>
  <c r="X675" i="36" s="1"/>
  <c r="X676" i="36" s="1"/>
  <c r="X677" i="36" s="1"/>
  <c r="X678" i="36" s="1"/>
  <c r="X679" i="36" s="1"/>
  <c r="X680" i="36" s="1"/>
  <c r="X681" i="36" s="1"/>
  <c r="X682" i="36" s="1"/>
  <c r="X683" i="36" s="1"/>
  <c r="X684" i="36" s="1"/>
  <c r="X685" i="36" s="1"/>
  <c r="X686" i="36" s="1"/>
  <c r="X687" i="36" s="1"/>
  <c r="X688" i="36" s="1"/>
  <c r="X689" i="36" s="1"/>
  <c r="X690" i="36" s="1"/>
  <c r="X691" i="36" s="1"/>
  <c r="X692" i="36" s="1"/>
  <c r="X693" i="36" s="1"/>
  <c r="X694" i="36" s="1"/>
  <c r="X695" i="36" s="1"/>
  <c r="X696" i="36" s="1"/>
  <c r="X697" i="36" s="1"/>
  <c r="X698" i="36" s="1"/>
  <c r="X699" i="36" s="1"/>
  <c r="X700" i="36" s="1"/>
  <c r="X701" i="36" s="1"/>
  <c r="X702" i="36" s="1"/>
  <c r="X703" i="36" s="1"/>
  <c r="X704" i="36" s="1"/>
  <c r="X705" i="36" s="1"/>
  <c r="X706" i="36" s="1"/>
  <c r="X707" i="36" s="1"/>
  <c r="X708" i="36" s="1"/>
  <c r="X709" i="36" s="1"/>
  <c r="X710" i="36" s="1"/>
  <c r="X711" i="36" s="1"/>
  <c r="X712" i="36" s="1"/>
  <c r="X713" i="36" s="1"/>
  <c r="X714" i="36" s="1"/>
  <c r="X715" i="36" s="1"/>
  <c r="X716" i="36" s="1"/>
  <c r="X717" i="36" s="1"/>
  <c r="X718" i="36" s="1"/>
  <c r="X719" i="36" s="1"/>
  <c r="X720" i="36" s="1"/>
  <c r="X721" i="36" s="1"/>
  <c r="X722" i="36" s="1"/>
  <c r="X723" i="36" s="1"/>
  <c r="X724" i="36" s="1"/>
  <c r="X725" i="36" s="1"/>
  <c r="X726" i="36" s="1"/>
  <c r="X727" i="36" s="1"/>
  <c r="X728" i="36" s="1"/>
  <c r="X729" i="36" s="1"/>
  <c r="X730" i="36" s="1"/>
  <c r="X731" i="36" s="1"/>
  <c r="X732" i="36" s="1"/>
  <c r="X733" i="36" s="1"/>
  <c r="X734" i="36" s="1"/>
  <c r="X735" i="36" s="1"/>
  <c r="X736" i="36" s="1"/>
  <c r="X737" i="36" s="1"/>
  <c r="X738" i="36" s="1"/>
  <c r="X739" i="36" s="1"/>
  <c r="X740" i="36" s="1"/>
  <c r="X741" i="36" s="1"/>
  <c r="X742" i="36" s="1"/>
  <c r="X743" i="36" s="1"/>
  <c r="X744" i="36" s="1"/>
  <c r="X745" i="36" s="1"/>
  <c r="X746" i="36" s="1"/>
  <c r="X747" i="36" s="1"/>
  <c r="X748" i="36" s="1"/>
  <c r="X749" i="36" s="1"/>
  <c r="X750" i="36" s="1"/>
  <c r="X751" i="36" s="1"/>
  <c r="X752" i="36" s="1"/>
  <c r="X753" i="36" s="1"/>
  <c r="X754" i="36" s="1"/>
  <c r="X755" i="36" s="1"/>
  <c r="X756" i="36" s="1"/>
  <c r="X757" i="36" s="1"/>
  <c r="X758" i="36" s="1"/>
  <c r="X759" i="36" s="1"/>
  <c r="X760" i="36" s="1"/>
  <c r="X761" i="36" s="1"/>
  <c r="X762" i="36" s="1"/>
  <c r="X763" i="36" s="1"/>
  <c r="X764" i="36" s="1"/>
  <c r="X765" i="36" s="1"/>
  <c r="X766" i="36" s="1"/>
  <c r="X767" i="36" s="1"/>
  <c r="X768" i="36" s="1"/>
  <c r="X769" i="36" s="1"/>
  <c r="X770" i="36" s="1"/>
  <c r="X771" i="36" s="1"/>
  <c r="X772" i="36" s="1"/>
  <c r="X773" i="36" s="1"/>
  <c r="X774" i="36" s="1"/>
  <c r="X775" i="36" s="1"/>
  <c r="X776" i="36" s="1"/>
  <c r="X777" i="36" s="1"/>
  <c r="X778" i="36" s="1"/>
  <c r="X779" i="36" s="1"/>
  <c r="X780" i="36" s="1"/>
  <c r="X781" i="36" s="1"/>
  <c r="X782" i="36" s="1"/>
  <c r="X783" i="36" s="1"/>
  <c r="X784" i="36" s="1"/>
  <c r="X785" i="36" s="1"/>
  <c r="X786" i="36" s="1"/>
  <c r="X787" i="36" s="1"/>
  <c r="X788" i="36" s="1"/>
  <c r="X789" i="36" s="1"/>
  <c r="X790" i="36" s="1"/>
  <c r="X791" i="36" s="1"/>
  <c r="X792" i="36" s="1"/>
  <c r="X793" i="36" s="1"/>
  <c r="X794" i="36" s="1"/>
  <c r="X795" i="36" s="1"/>
  <c r="X796" i="36" s="1"/>
  <c r="X797" i="36" s="1"/>
  <c r="X798" i="36" s="1"/>
  <c r="X799" i="36" s="1"/>
  <c r="X800" i="36" s="1"/>
  <c r="X801" i="36" s="1"/>
  <c r="X802" i="36" s="1"/>
  <c r="X803" i="36" s="1"/>
  <c r="X804" i="36" s="1"/>
  <c r="X805" i="36" s="1"/>
  <c r="X806" i="36" s="1"/>
  <c r="X807" i="36" s="1"/>
  <c r="X808" i="36" s="1"/>
  <c r="X809" i="36" s="1"/>
  <c r="X810" i="36" s="1"/>
  <c r="X811" i="36" s="1"/>
  <c r="X812" i="36" s="1"/>
  <c r="X813" i="36" s="1"/>
  <c r="X814" i="36" s="1"/>
  <c r="X815" i="36" s="1"/>
  <c r="X816" i="36" s="1"/>
  <c r="X817" i="36" s="1"/>
  <c r="X818" i="36" s="1"/>
  <c r="X819" i="36" s="1"/>
  <c r="X820" i="36" s="1"/>
  <c r="X821" i="36" s="1"/>
  <c r="X822" i="36" s="1"/>
  <c r="X823" i="36" s="1"/>
  <c r="X824" i="36" s="1"/>
  <c r="X825" i="36" s="1"/>
  <c r="X826" i="36" s="1"/>
  <c r="X827" i="36" s="1"/>
  <c r="X828" i="36" s="1"/>
  <c r="X829" i="36" s="1"/>
  <c r="X830" i="36" s="1"/>
  <c r="X831" i="36" s="1"/>
  <c r="X832" i="36" s="1"/>
  <c r="X833" i="36" s="1"/>
  <c r="X834" i="36" s="1"/>
  <c r="X835" i="36" s="1"/>
  <c r="X836" i="36" s="1"/>
  <c r="X837" i="36" s="1"/>
  <c r="X838" i="36" s="1"/>
  <c r="X839" i="36" s="1"/>
  <c r="X840" i="36" s="1"/>
  <c r="X841" i="36" s="1"/>
  <c r="X842" i="36" s="1"/>
  <c r="X843" i="36" s="1"/>
  <c r="X844" i="36" s="1"/>
  <c r="X845" i="36" s="1"/>
  <c r="X846" i="36" s="1"/>
  <c r="X847" i="36" s="1"/>
  <c r="X848" i="36" s="1"/>
  <c r="X849" i="36" s="1"/>
  <c r="X850" i="36" s="1"/>
  <c r="X851" i="36" s="1"/>
  <c r="X852" i="36" s="1"/>
  <c r="X853" i="36" s="1"/>
  <c r="X854" i="36" s="1"/>
  <c r="X855" i="36" s="1"/>
  <c r="X856" i="36" s="1"/>
  <c r="X857" i="36" s="1"/>
  <c r="X858" i="36" s="1"/>
  <c r="X859" i="36" s="1"/>
  <c r="X860" i="36" s="1"/>
  <c r="X861" i="36" s="1"/>
  <c r="X862" i="36" s="1"/>
  <c r="X863" i="36" s="1"/>
  <c r="X864" i="36" s="1"/>
  <c r="X865" i="36" s="1"/>
  <c r="X866" i="36" s="1"/>
  <c r="X867" i="36" s="1"/>
  <c r="X868" i="36" s="1"/>
  <c r="X869" i="36" s="1"/>
  <c r="X870" i="36" s="1"/>
  <c r="X871" i="36" s="1"/>
  <c r="X872" i="36" s="1"/>
  <c r="X873" i="36" s="1"/>
  <c r="X874" i="36" s="1"/>
  <c r="X875" i="36" s="1"/>
  <c r="X876" i="36" s="1"/>
  <c r="X877" i="36" s="1"/>
  <c r="X878" i="36" s="1"/>
  <c r="X879" i="36" s="1"/>
  <c r="X880" i="36" s="1"/>
  <c r="X881" i="36" s="1"/>
  <c r="X882" i="36" s="1"/>
  <c r="X883" i="36" s="1"/>
  <c r="X884" i="36" s="1"/>
  <c r="X885" i="36" s="1"/>
  <c r="X886" i="36" s="1"/>
  <c r="X887" i="36" s="1"/>
  <c r="X888" i="36" s="1"/>
  <c r="X889" i="36" s="1"/>
  <c r="X890" i="36" s="1"/>
  <c r="X891" i="36" s="1"/>
  <c r="X892" i="36" s="1"/>
  <c r="X893" i="36" s="1"/>
  <c r="X894" i="36" s="1"/>
  <c r="X895" i="36" s="1"/>
  <c r="X896" i="36" s="1"/>
  <c r="X897" i="36" s="1"/>
  <c r="X898" i="36" s="1"/>
  <c r="X899" i="36" s="1"/>
  <c r="X900" i="36" s="1"/>
  <c r="X901" i="36" s="1"/>
  <c r="X902" i="36" s="1"/>
  <c r="X903" i="36" s="1"/>
  <c r="X904" i="36" s="1"/>
  <c r="X905" i="36" s="1"/>
  <c r="X906" i="36" s="1"/>
  <c r="X907" i="36" s="1"/>
  <c r="X908" i="36" s="1"/>
  <c r="X909" i="36" s="1"/>
  <c r="X910" i="36" s="1"/>
  <c r="X911" i="36" s="1"/>
  <c r="X912" i="36" s="1"/>
  <c r="X913" i="36" s="1"/>
  <c r="X914" i="36" s="1"/>
  <c r="X915" i="36" s="1"/>
  <c r="X916" i="36" s="1"/>
  <c r="X917" i="36" s="1"/>
  <c r="X918" i="36" s="1"/>
  <c r="X919" i="36" s="1"/>
  <c r="X920" i="36" s="1"/>
  <c r="X921" i="36" s="1"/>
  <c r="X922" i="36" s="1"/>
  <c r="X923" i="36" s="1"/>
  <c r="X924" i="36" s="1"/>
  <c r="X925" i="36" s="1"/>
  <c r="X926" i="36" s="1"/>
  <c r="X927" i="36" s="1"/>
  <c r="X928" i="36" s="1"/>
  <c r="X929" i="36" s="1"/>
  <c r="X930" i="36" s="1"/>
  <c r="X931" i="36" s="1"/>
  <c r="X932" i="36" s="1"/>
  <c r="X933" i="36" s="1"/>
  <c r="X934" i="36" s="1"/>
  <c r="X935" i="36" s="1"/>
  <c r="X936" i="36" s="1"/>
  <c r="X937" i="36" s="1"/>
  <c r="X938" i="36" s="1"/>
  <c r="X939" i="36" s="1"/>
  <c r="X940" i="36" s="1"/>
  <c r="X941" i="36" s="1"/>
  <c r="X942" i="36" s="1"/>
  <c r="X943" i="36" s="1"/>
  <c r="X944" i="36" s="1"/>
  <c r="X945" i="36" s="1"/>
  <c r="X946" i="36" s="1"/>
  <c r="X947" i="36" s="1"/>
  <c r="X948" i="36" s="1"/>
  <c r="X949" i="36" s="1"/>
  <c r="X950" i="36" s="1"/>
  <c r="X951" i="36" s="1"/>
  <c r="X952" i="36" s="1"/>
  <c r="X953" i="36" s="1"/>
  <c r="X954" i="36" s="1"/>
  <c r="X955" i="36" s="1"/>
  <c r="X956" i="36" s="1"/>
  <c r="X957" i="36" s="1"/>
  <c r="X958" i="36" s="1"/>
  <c r="X959" i="36" s="1"/>
  <c r="X960" i="36" s="1"/>
  <c r="X961" i="36" s="1"/>
  <c r="X962" i="36" s="1"/>
  <c r="X963" i="36" s="1"/>
  <c r="X964" i="36" s="1"/>
  <c r="X965" i="36" s="1"/>
  <c r="X966" i="36" s="1"/>
  <c r="X967" i="36" s="1"/>
  <c r="X968" i="36" s="1"/>
  <c r="X969" i="36" s="1"/>
  <c r="X970" i="36" s="1"/>
  <c r="X971" i="36" s="1"/>
  <c r="X972" i="36" s="1"/>
  <c r="X973" i="36" s="1"/>
  <c r="X974" i="36" s="1"/>
  <c r="X975" i="36" s="1"/>
  <c r="X976" i="36" s="1"/>
  <c r="X977" i="36" s="1"/>
  <c r="X978" i="36" s="1"/>
  <c r="X979" i="36" s="1"/>
  <c r="X980" i="36" s="1"/>
  <c r="X981" i="36" s="1"/>
  <c r="X982" i="36" s="1"/>
  <c r="X983" i="36" s="1"/>
  <c r="X984" i="36" s="1"/>
  <c r="X985" i="36" s="1"/>
  <c r="X986" i="36" s="1"/>
  <c r="X987" i="36" s="1"/>
  <c r="X988" i="36" s="1"/>
  <c r="X989" i="36" s="1"/>
  <c r="X990" i="36" s="1"/>
  <c r="X991" i="36" s="1"/>
  <c r="X992" i="36" s="1"/>
  <c r="X993" i="36" s="1"/>
  <c r="X994" i="36" s="1"/>
  <c r="X995" i="36" s="1"/>
  <c r="X996" i="36" s="1"/>
  <c r="X997" i="36" s="1"/>
  <c r="X998" i="36" s="1"/>
  <c r="X999" i="36" s="1"/>
  <c r="X1000" i="36" s="1"/>
  <c r="X1001" i="36" s="1"/>
  <c r="X1002" i="36" s="1"/>
  <c r="X1003" i="36" s="1"/>
  <c r="X1004" i="36" s="1"/>
  <c r="X1005" i="36" s="1"/>
  <c r="X1006" i="36" s="1"/>
  <c r="X1007" i="36" s="1"/>
  <c r="X1008" i="36" s="1"/>
  <c r="X1009" i="36" s="1"/>
  <c r="X1010" i="36" s="1"/>
  <c r="X1011" i="36" s="1"/>
  <c r="X1012" i="36" s="1"/>
  <c r="X1013" i="36" s="1"/>
  <c r="X1014" i="36" s="1"/>
  <c r="X1015" i="36" s="1"/>
  <c r="X1016" i="36" s="1"/>
  <c r="X1017" i="36" s="1"/>
  <c r="X1018" i="36" s="1"/>
  <c r="X1019" i="36" s="1"/>
  <c r="X1020" i="36" s="1"/>
  <c r="X1021" i="36" s="1"/>
  <c r="X1022" i="36" s="1"/>
  <c r="X1023" i="36" s="1"/>
  <c r="X1024" i="36" s="1"/>
  <c r="X1025" i="36" s="1"/>
  <c r="X1026" i="36" s="1"/>
  <c r="X1027" i="36" s="1"/>
  <c r="X1028" i="36" s="1"/>
  <c r="X1029" i="36" s="1"/>
  <c r="X1030" i="36" s="1"/>
  <c r="X1031" i="36" s="1"/>
  <c r="X1032" i="36" s="1"/>
  <c r="X1033" i="36" s="1"/>
  <c r="X1034" i="36" s="1"/>
  <c r="X1035" i="36" s="1"/>
  <c r="X1036" i="36" s="1"/>
  <c r="X1037" i="36" s="1"/>
  <c r="X1038" i="36" s="1"/>
  <c r="X1039" i="36" s="1"/>
  <c r="X1040" i="36" s="1"/>
  <c r="X1041" i="36" s="1"/>
  <c r="X1042" i="36" s="1"/>
  <c r="X1043" i="36" s="1"/>
  <c r="X1044" i="36" s="1"/>
  <c r="X1045" i="36" s="1"/>
  <c r="X1046" i="36" s="1"/>
  <c r="X1047" i="36" s="1"/>
  <c r="X1048" i="36" s="1"/>
  <c r="X1049" i="36" s="1"/>
  <c r="X1050" i="36" s="1"/>
  <c r="X1051" i="36" s="1"/>
  <c r="X1052" i="36" s="1"/>
  <c r="X1053" i="36" s="1"/>
  <c r="X1054" i="36" s="1"/>
  <c r="X1055" i="36" s="1"/>
  <c r="X1056" i="36" s="1"/>
  <c r="X1057" i="36" s="1"/>
  <c r="X1058" i="36" s="1"/>
  <c r="X1059" i="36" s="1"/>
  <c r="X1060" i="36" s="1"/>
  <c r="X1061" i="36" s="1"/>
  <c r="X1062" i="36" s="1"/>
  <c r="X1063" i="36" s="1"/>
  <c r="X1064" i="36" s="1"/>
  <c r="X1065" i="36" s="1"/>
  <c r="X1066" i="36" s="1"/>
  <c r="X1067" i="36" s="1"/>
  <c r="X1068" i="36" s="1"/>
  <c r="X1069" i="36" s="1"/>
  <c r="X1070" i="36" s="1"/>
  <c r="X1071" i="36" s="1"/>
  <c r="X1072" i="36" s="1"/>
  <c r="X1073" i="36" s="1"/>
  <c r="X1074" i="36" s="1"/>
  <c r="X1075" i="36" s="1"/>
  <c r="X1076" i="36" s="1"/>
  <c r="X1077" i="36" s="1"/>
  <c r="X1078" i="36" s="1"/>
  <c r="X1079" i="36" s="1"/>
  <c r="X1080" i="36" s="1"/>
  <c r="X1081" i="36" s="1"/>
  <c r="X1082" i="36" s="1"/>
  <c r="X1083" i="36" s="1"/>
  <c r="X1084" i="36" s="1"/>
  <c r="X1085" i="36" s="1"/>
  <c r="X1086" i="36" s="1"/>
  <c r="X1087" i="36" s="1"/>
  <c r="X1088" i="36" s="1"/>
  <c r="X1089" i="36" s="1"/>
  <c r="X1090" i="36" s="1"/>
  <c r="X1091" i="36" s="1"/>
  <c r="X1092" i="36" s="1"/>
  <c r="X1093" i="36" s="1"/>
  <c r="X1094" i="36" s="1"/>
  <c r="X1095" i="36" s="1"/>
  <c r="X1096" i="36" s="1"/>
  <c r="X1097" i="36" s="1"/>
  <c r="X1098" i="36" s="1"/>
  <c r="X1099" i="36" s="1"/>
  <c r="X1100" i="36" s="1"/>
  <c r="X1101" i="36" s="1"/>
  <c r="X1102" i="36" s="1"/>
  <c r="X1103" i="36" s="1"/>
  <c r="X1104" i="36" s="1"/>
  <c r="X1105" i="36" s="1"/>
  <c r="X1106" i="36" s="1"/>
  <c r="X1107" i="36" s="1"/>
  <c r="X1108" i="36" s="1"/>
  <c r="X1109" i="36" s="1"/>
  <c r="X1110" i="36" s="1"/>
  <c r="X1111" i="36" s="1"/>
  <c r="X1112" i="36" s="1"/>
  <c r="X1113" i="36" s="1"/>
  <c r="X1114" i="36" s="1"/>
  <c r="X1115" i="36" s="1"/>
  <c r="X1116" i="36" s="1"/>
  <c r="X1117" i="36" s="1"/>
  <c r="X1118" i="36" s="1"/>
  <c r="X1119" i="36" s="1"/>
  <c r="X1120" i="36" s="1"/>
  <c r="X1121" i="36" s="1"/>
  <c r="X1122" i="36" s="1"/>
  <c r="X1123" i="36" s="1"/>
  <c r="X1124" i="36" s="1"/>
  <c r="X1125" i="36" s="1"/>
  <c r="X1126" i="36" s="1"/>
  <c r="X1127" i="36" s="1"/>
  <c r="X1128" i="36" s="1"/>
  <c r="X1129" i="36" s="1"/>
  <c r="X1130" i="36" s="1"/>
  <c r="X1131" i="36" s="1"/>
  <c r="X1132" i="36" s="1"/>
  <c r="X1133" i="36" s="1"/>
  <c r="X1134" i="36" s="1"/>
  <c r="X1135" i="36" s="1"/>
  <c r="X1136" i="36" s="1"/>
  <c r="X1137" i="36" s="1"/>
  <c r="X1138" i="36" s="1"/>
  <c r="X1139" i="36" s="1"/>
  <c r="X1140" i="36" s="1"/>
  <c r="X1141" i="36" s="1"/>
  <c r="X1142" i="36" s="1"/>
  <c r="X1143" i="36" s="1"/>
  <c r="X1144" i="36" s="1"/>
  <c r="X1145" i="36" s="1"/>
  <c r="X1146" i="36" s="1"/>
  <c r="X1147" i="36" s="1"/>
  <c r="X1148" i="36" s="1"/>
  <c r="X1149" i="36" s="1"/>
  <c r="X1150" i="36" s="1"/>
  <c r="X1151" i="36" s="1"/>
  <c r="X1152" i="36" s="1"/>
  <c r="X1153" i="36" s="1"/>
  <c r="X1154" i="36" s="1"/>
  <c r="X1155" i="36" s="1"/>
  <c r="X1156" i="36" s="1"/>
  <c r="X1157" i="36" s="1"/>
  <c r="X1158" i="36" s="1"/>
  <c r="X1159" i="36" s="1"/>
  <c r="X1160" i="36" s="1"/>
  <c r="X1161" i="36" s="1"/>
  <c r="X1162" i="36" s="1"/>
  <c r="X1163" i="36" s="1"/>
  <c r="X1164" i="36" s="1"/>
  <c r="X1165" i="36" s="1"/>
  <c r="X1166" i="36" s="1"/>
  <c r="X1167" i="36" s="1"/>
  <c r="X1168" i="36" s="1"/>
  <c r="X1169" i="36" s="1"/>
  <c r="X1170" i="36" s="1"/>
  <c r="X1171" i="36" s="1"/>
  <c r="X1172" i="36" s="1"/>
  <c r="X1173" i="36" s="1"/>
  <c r="X1174" i="36" s="1"/>
  <c r="X1175" i="36" s="1"/>
  <c r="X1176" i="36" s="1"/>
  <c r="X1177" i="36" s="1"/>
  <c r="X1178" i="36" s="1"/>
  <c r="X1179" i="36" s="1"/>
  <c r="X1180" i="36" s="1"/>
  <c r="X1181" i="36" s="1"/>
  <c r="X1182" i="36" s="1"/>
  <c r="X1183" i="36" s="1"/>
  <c r="X1184" i="36" s="1"/>
  <c r="X1185" i="36" s="1"/>
  <c r="X1186" i="36" s="1"/>
  <c r="X1187" i="36" s="1"/>
  <c r="X1188" i="36" s="1"/>
  <c r="X1189" i="36" s="1"/>
  <c r="X1190" i="36" s="1"/>
  <c r="X1191" i="36" s="1"/>
  <c r="X1192" i="36" s="1"/>
  <c r="X1193" i="36" s="1"/>
  <c r="X1194" i="36" s="1"/>
  <c r="X1195" i="36" s="1"/>
  <c r="X1196" i="36" s="1"/>
  <c r="X1197" i="36" s="1"/>
  <c r="X1198" i="36" s="1"/>
  <c r="X1199" i="36" s="1"/>
  <c r="X1200" i="36" s="1"/>
  <c r="X1201" i="36" s="1"/>
  <c r="X1202" i="36" s="1"/>
  <c r="X1203" i="36" s="1"/>
  <c r="X1204" i="36" s="1"/>
  <c r="X1205" i="36" s="1"/>
  <c r="X1206" i="36" s="1"/>
  <c r="X1207" i="36" s="1"/>
  <c r="X1208" i="36" s="1"/>
  <c r="X1209" i="36" s="1"/>
  <c r="X1210" i="36" s="1"/>
  <c r="X1211" i="36" s="1"/>
  <c r="X1212" i="36" s="1"/>
  <c r="X1213" i="36" s="1"/>
  <c r="X1214" i="36" s="1"/>
  <c r="X1215" i="36" s="1"/>
  <c r="X1216" i="36" s="1"/>
  <c r="X1217" i="36" s="1"/>
  <c r="X1218" i="36" s="1"/>
  <c r="X1219" i="36" s="1"/>
  <c r="X1220" i="36" s="1"/>
  <c r="X1221" i="36" s="1"/>
  <c r="X1222" i="36" s="1"/>
  <c r="X1223" i="36" s="1"/>
  <c r="X1224" i="36" s="1"/>
  <c r="X1225" i="36" s="1"/>
  <c r="X1226" i="36" s="1"/>
  <c r="X1227" i="36" s="1"/>
  <c r="X1228" i="36" s="1"/>
  <c r="X1229" i="36" s="1"/>
  <c r="X1230" i="36" s="1"/>
  <c r="X1231" i="36" s="1"/>
  <c r="X1232" i="36" s="1"/>
  <c r="X1233" i="36" s="1"/>
  <c r="X1234" i="36" s="1"/>
  <c r="X1235" i="36" s="1"/>
  <c r="X1236" i="36" s="1"/>
  <c r="X1237" i="36" s="1"/>
  <c r="X1238" i="36" s="1"/>
  <c r="X1239" i="36" s="1"/>
  <c r="X1240" i="36" s="1"/>
  <c r="X1241" i="36" s="1"/>
  <c r="X1242" i="36" s="1"/>
  <c r="X1243" i="36" s="1"/>
  <c r="X1244" i="36" s="1"/>
  <c r="X1245" i="36" s="1"/>
  <c r="X1246" i="36" s="1"/>
  <c r="X1247" i="36" s="1"/>
  <c r="X1248" i="36" s="1"/>
  <c r="X1249" i="36" s="1"/>
  <c r="X1250" i="36" s="1"/>
  <c r="X1251" i="36" s="1"/>
  <c r="X1252" i="36" s="1"/>
  <c r="X1253" i="36" s="1"/>
  <c r="X1254" i="36" s="1"/>
  <c r="X1255" i="36" s="1"/>
  <c r="X1256" i="36" s="1"/>
  <c r="X1257" i="36" s="1"/>
  <c r="X1258" i="36" s="1"/>
  <c r="X1259" i="36" s="1"/>
  <c r="X1260" i="36" s="1"/>
  <c r="X1261" i="36" s="1"/>
  <c r="X1262" i="36" s="1"/>
  <c r="X1263" i="36" s="1"/>
  <c r="X1264" i="36" s="1"/>
  <c r="X1265" i="36" s="1"/>
  <c r="X1266" i="36" s="1"/>
  <c r="X1267" i="36" s="1"/>
  <c r="X1268" i="36" s="1"/>
  <c r="X1269" i="36" s="1"/>
  <c r="X1270" i="36" s="1"/>
  <c r="X1271" i="36" s="1"/>
  <c r="X1272" i="36" s="1"/>
  <c r="X1273" i="36" s="1"/>
  <c r="X1274" i="36" s="1"/>
  <c r="X1275" i="36" s="1"/>
  <c r="X1276" i="36" s="1"/>
  <c r="X1277" i="36" s="1"/>
  <c r="X1278" i="36" s="1"/>
  <c r="X1279" i="36" s="1"/>
  <c r="X1280" i="36" s="1"/>
  <c r="X1281" i="36" s="1"/>
  <c r="X1282" i="36" s="1"/>
  <c r="X1283" i="36" s="1"/>
  <c r="X1284" i="36" s="1"/>
  <c r="X1285" i="36" s="1"/>
  <c r="X1286" i="36" s="1"/>
  <c r="X1287" i="36" s="1"/>
  <c r="X1288" i="36" s="1"/>
  <c r="X1289" i="36" s="1"/>
  <c r="X1290" i="36" s="1"/>
  <c r="X1291" i="36" s="1"/>
  <c r="X1292" i="36" s="1"/>
  <c r="X1293" i="36" s="1"/>
  <c r="X1294" i="36" s="1"/>
  <c r="X1295" i="36" s="1"/>
  <c r="X1296" i="36" s="1"/>
  <c r="X1297" i="36" s="1"/>
  <c r="X1298" i="36" s="1"/>
  <c r="X1299" i="36" s="1"/>
  <c r="X1300" i="36" s="1"/>
  <c r="X1301" i="36" s="1"/>
  <c r="X1302" i="36" s="1"/>
  <c r="X1303" i="36" s="1"/>
  <c r="X1304" i="36" s="1"/>
  <c r="X1305" i="36" s="1"/>
  <c r="X1306" i="36" s="1"/>
  <c r="X1307" i="36" s="1"/>
  <c r="X1308" i="36" s="1"/>
  <c r="X1309" i="36" s="1"/>
  <c r="X1310" i="36" s="1"/>
  <c r="X1311" i="36" s="1"/>
  <c r="X1312" i="36" s="1"/>
  <c r="X1313" i="36" s="1"/>
  <c r="X1314" i="36" s="1"/>
  <c r="X1315" i="36" s="1"/>
  <c r="X1316" i="36" s="1"/>
  <c r="X1317" i="36" s="1"/>
  <c r="X1318" i="36" s="1"/>
  <c r="X1319" i="36" s="1"/>
  <c r="X1320" i="36" s="1"/>
  <c r="X1321" i="36" s="1"/>
  <c r="X1322" i="36" s="1"/>
  <c r="X1323" i="36" s="1"/>
  <c r="X1324" i="36" s="1"/>
  <c r="X1325" i="36" s="1"/>
  <c r="X1326" i="36" s="1"/>
  <c r="X1327" i="36" s="1"/>
  <c r="X1328" i="36" s="1"/>
  <c r="X1329" i="36" s="1"/>
  <c r="X1330" i="36" s="1"/>
  <c r="X1331" i="36" s="1"/>
  <c r="X1332" i="36" s="1"/>
  <c r="X1333" i="36" s="1"/>
  <c r="X1334" i="36" s="1"/>
  <c r="X1335" i="36" s="1"/>
  <c r="X1336" i="36" s="1"/>
  <c r="X1337" i="36" s="1"/>
  <c r="X1338" i="36" s="1"/>
  <c r="X1339" i="36" s="1"/>
  <c r="X1340" i="36" s="1"/>
  <c r="X1341" i="36" s="1"/>
  <c r="X1342" i="36" s="1"/>
  <c r="X1343" i="36" s="1"/>
  <c r="X1344" i="36" s="1"/>
  <c r="X1345" i="36" s="1"/>
  <c r="X1346" i="36" s="1"/>
  <c r="X1347" i="36" s="1"/>
  <c r="X1348" i="36" s="1"/>
  <c r="X1349" i="36" s="1"/>
  <c r="X1350" i="36" s="1"/>
  <c r="X1351" i="36" s="1"/>
  <c r="X1352" i="36" s="1"/>
  <c r="X1353" i="36" s="1"/>
  <c r="X1354" i="36" s="1"/>
  <c r="X1355" i="36" s="1"/>
  <c r="X1356" i="36" s="1"/>
  <c r="X1357" i="36" s="1"/>
  <c r="X1358" i="36" s="1"/>
  <c r="X1359" i="36" s="1"/>
  <c r="X1360" i="36" s="1"/>
  <c r="X1361" i="36" s="1"/>
  <c r="X1362" i="36" s="1"/>
  <c r="X1363" i="36" s="1"/>
  <c r="X1364" i="36" s="1"/>
  <c r="X1365" i="36" s="1"/>
  <c r="X1366" i="36" s="1"/>
  <c r="X1367" i="36" s="1"/>
  <c r="X1368" i="36" s="1"/>
  <c r="X1369" i="36" s="1"/>
  <c r="X1370" i="36" s="1"/>
  <c r="X1371" i="36" s="1"/>
  <c r="X1372" i="36" s="1"/>
  <c r="X1373" i="36" s="1"/>
  <c r="X1374" i="36" s="1"/>
  <c r="X1375" i="36" s="1"/>
  <c r="X1376" i="36" s="1"/>
  <c r="X1377" i="36" s="1"/>
  <c r="X1378" i="36" s="1"/>
  <c r="X1379" i="36" s="1"/>
  <c r="X1380" i="36" s="1"/>
  <c r="X1381" i="36" s="1"/>
  <c r="X1382" i="36" s="1"/>
  <c r="X1383" i="36" s="1"/>
  <c r="X1384" i="36" s="1"/>
  <c r="X1385" i="36" s="1"/>
  <c r="X1386" i="36" s="1"/>
  <c r="X1387" i="36" s="1"/>
  <c r="X1388" i="36" s="1"/>
  <c r="X1389" i="36" s="1"/>
  <c r="X1390" i="36" s="1"/>
  <c r="X1391" i="36" s="1"/>
  <c r="X1392" i="36" s="1"/>
  <c r="X1393" i="36" s="1"/>
  <c r="X1394" i="36" s="1"/>
  <c r="X1395" i="36" s="1"/>
  <c r="X1396" i="36" s="1"/>
  <c r="X1397" i="36" s="1"/>
  <c r="X1398" i="36" s="1"/>
  <c r="X1399" i="36" s="1"/>
  <c r="X1400" i="36" s="1"/>
  <c r="X1401" i="36" s="1"/>
  <c r="X1402" i="36" s="1"/>
  <c r="X1403" i="36" s="1"/>
  <c r="X1404" i="36" s="1"/>
  <c r="X1405" i="36" s="1"/>
  <c r="X1406" i="36" s="1"/>
  <c r="X1407" i="36" s="1"/>
  <c r="X1408" i="36" s="1"/>
  <c r="X1409" i="36" s="1"/>
  <c r="X1410" i="36" s="1"/>
  <c r="X1411" i="36" s="1"/>
  <c r="X1412" i="36" s="1"/>
  <c r="X1413" i="36" s="1"/>
  <c r="X1414" i="36" s="1"/>
  <c r="X1415" i="36" s="1"/>
  <c r="X1416" i="36" s="1"/>
  <c r="X1417" i="36" s="1"/>
  <c r="X1418" i="36" s="1"/>
  <c r="X1419" i="36" s="1"/>
  <c r="X1420" i="36" s="1"/>
  <c r="X1421" i="36" s="1"/>
  <c r="X1422" i="36" s="1"/>
  <c r="X1423" i="36" s="1"/>
  <c r="X1424" i="36" s="1"/>
  <c r="X1425" i="36" s="1"/>
  <c r="X1426" i="36" s="1"/>
  <c r="X1427" i="36" s="1"/>
  <c r="X1428" i="36" s="1"/>
  <c r="X1429" i="36" s="1"/>
  <c r="X1430" i="36" s="1"/>
  <c r="X1431" i="36" s="1"/>
  <c r="X1432" i="36" s="1"/>
  <c r="X1433" i="36" s="1"/>
  <c r="X1434" i="36" s="1"/>
  <c r="X1435" i="36" s="1"/>
  <c r="X1436" i="36" s="1"/>
  <c r="X1437" i="36" s="1"/>
  <c r="X1438" i="36" s="1"/>
  <c r="X1439" i="36" s="1"/>
  <c r="X1440" i="36" s="1"/>
  <c r="X1441" i="36" s="1"/>
  <c r="X1442" i="36" s="1"/>
  <c r="X1443" i="36" s="1"/>
  <c r="X1444" i="36" s="1"/>
  <c r="X1445" i="36" s="1"/>
  <c r="X1446" i="36" s="1"/>
  <c r="X1447" i="36" s="1"/>
  <c r="X1448" i="36" s="1"/>
  <c r="X1449" i="36" s="1"/>
  <c r="X1450" i="36" s="1"/>
  <c r="X1451" i="36" s="1"/>
  <c r="X1452" i="36" s="1"/>
  <c r="X1453" i="36" s="1"/>
  <c r="X1454" i="36" s="1"/>
  <c r="X1455" i="36" s="1"/>
  <c r="X1456" i="36" s="1"/>
  <c r="X1457" i="36" s="1"/>
  <c r="X1458" i="36" s="1"/>
  <c r="X1459" i="36" s="1"/>
  <c r="X1460" i="36" s="1"/>
  <c r="X1461" i="36" s="1"/>
  <c r="X1462" i="36" s="1"/>
  <c r="X1463" i="36" s="1"/>
  <c r="X1464" i="36" s="1"/>
  <c r="X1465" i="36" s="1"/>
  <c r="X1466" i="36" s="1"/>
  <c r="X1467" i="36" s="1"/>
  <c r="X1468" i="36" s="1"/>
  <c r="X1469" i="36" s="1"/>
  <c r="X1470" i="36" s="1"/>
  <c r="X1471" i="36" s="1"/>
  <c r="X1472" i="36" s="1"/>
  <c r="X1473" i="36" s="1"/>
  <c r="X1474" i="36" s="1"/>
  <c r="X1475" i="36" s="1"/>
  <c r="X1476" i="36" s="1"/>
  <c r="X1477" i="36" s="1"/>
  <c r="X1478" i="36" s="1"/>
  <c r="X1479" i="36" s="1"/>
  <c r="X1480" i="36" s="1"/>
  <c r="X1481" i="36" s="1"/>
  <c r="X1482" i="36" s="1"/>
  <c r="X1483" i="36" s="1"/>
  <c r="X1484" i="36" s="1"/>
  <c r="X1485" i="36" s="1"/>
  <c r="X1486" i="36" s="1"/>
  <c r="X1487" i="36" s="1"/>
  <c r="X1488" i="36" s="1"/>
  <c r="X1489" i="36" s="1"/>
  <c r="X1490" i="36" s="1"/>
  <c r="X1491" i="36" s="1"/>
  <c r="X1492" i="36" s="1"/>
  <c r="X1493" i="36" s="1"/>
  <c r="X1494" i="36" s="1"/>
  <c r="X1495" i="36" s="1"/>
  <c r="X1496" i="36" s="1"/>
  <c r="X1497" i="36" s="1"/>
  <c r="X1498" i="36" s="1"/>
  <c r="X1499" i="36" s="1"/>
  <c r="X1500" i="36" s="1"/>
  <c r="X1501" i="36" s="1"/>
  <c r="X1502" i="36" s="1"/>
  <c r="X1503" i="36" s="1"/>
  <c r="X1504" i="36" s="1"/>
  <c r="X1505" i="36" s="1"/>
  <c r="X1506" i="36" s="1"/>
  <c r="X1507" i="36" s="1"/>
  <c r="X1508" i="36" s="1"/>
  <c r="X1509" i="36" s="1"/>
  <c r="X1510" i="36" s="1"/>
  <c r="X1511" i="36" s="1"/>
  <c r="X1512" i="36" s="1"/>
  <c r="X1513" i="36" s="1"/>
  <c r="X1514" i="36" s="1"/>
  <c r="X1515" i="36" s="1"/>
  <c r="X1516" i="36" s="1"/>
  <c r="X1517" i="36" s="1"/>
  <c r="X1518" i="36" s="1"/>
  <c r="X1519" i="36" s="1"/>
  <c r="X1520" i="36" s="1"/>
  <c r="X1521" i="36" s="1"/>
  <c r="X1522" i="36" s="1"/>
  <c r="X1523" i="36" s="1"/>
  <c r="X1524" i="36" s="1"/>
  <c r="X1525" i="36" s="1"/>
  <c r="X1526" i="36" s="1"/>
  <c r="X1527" i="36" s="1"/>
  <c r="X1528" i="36" s="1"/>
  <c r="X1529" i="36" s="1"/>
  <c r="X1530" i="36" s="1"/>
  <c r="X1531" i="36" s="1"/>
  <c r="X1532" i="36" s="1"/>
  <c r="X1533" i="36" s="1"/>
  <c r="X1534" i="36" s="1"/>
  <c r="X1535" i="36" s="1"/>
  <c r="X1536" i="36" s="1"/>
  <c r="X1537" i="36" s="1"/>
  <c r="X1538" i="36" s="1"/>
  <c r="X1539" i="36" s="1"/>
  <c r="X1540" i="36" s="1"/>
  <c r="X1541" i="36" s="1"/>
  <c r="X1542" i="36" s="1"/>
  <c r="X1543" i="36" s="1"/>
  <c r="X1544" i="36" s="1"/>
  <c r="X1545" i="36" s="1"/>
  <c r="X1546" i="36" s="1"/>
  <c r="X1547" i="36" s="1"/>
  <c r="X1548" i="36" s="1"/>
  <c r="X1549" i="36" s="1"/>
  <c r="X1550" i="36" s="1"/>
  <c r="X1551" i="36" s="1"/>
  <c r="X1552" i="36" s="1"/>
  <c r="X1553" i="36" s="1"/>
  <c r="X1554" i="36" s="1"/>
  <c r="X1555" i="36" s="1"/>
  <c r="X1556" i="36" s="1"/>
  <c r="X1557" i="36" s="1"/>
  <c r="X1558" i="36" s="1"/>
  <c r="X1559" i="36" s="1"/>
  <c r="X1560" i="36" s="1"/>
  <c r="X1561" i="36" s="1"/>
  <c r="X1562" i="36" s="1"/>
  <c r="X1563" i="36" s="1"/>
  <c r="X1564" i="36" s="1"/>
  <c r="X1565" i="36" s="1"/>
  <c r="X1566" i="36" s="1"/>
  <c r="X1567" i="36" s="1"/>
  <c r="X1568" i="36" s="1"/>
  <c r="X1569" i="36" s="1"/>
  <c r="X1570" i="36" s="1"/>
  <c r="X1571" i="36" s="1"/>
  <c r="X1572" i="36" s="1"/>
  <c r="X1573" i="36" s="1"/>
  <c r="X1574" i="36" s="1"/>
  <c r="X1575" i="36" s="1"/>
  <c r="X1576" i="36" s="1"/>
  <c r="X1577" i="36" s="1"/>
  <c r="X1578" i="36" s="1"/>
  <c r="X1579" i="36" s="1"/>
  <c r="X1580" i="36" s="1"/>
  <c r="X1581" i="36" s="1"/>
  <c r="X1582" i="36" s="1"/>
  <c r="X1583" i="36" s="1"/>
  <c r="X1584" i="36" s="1"/>
  <c r="X1585" i="36" s="1"/>
  <c r="X1586" i="36" s="1"/>
  <c r="X1587" i="36" s="1"/>
  <c r="X1588" i="36" s="1"/>
  <c r="X1589" i="36" s="1"/>
  <c r="X1590" i="36" s="1"/>
  <c r="X1591" i="36" s="1"/>
  <c r="X1592" i="36" s="1"/>
  <c r="X1593" i="36" s="1"/>
  <c r="X1594" i="36" s="1"/>
  <c r="X1595" i="36" s="1"/>
  <c r="X1596" i="36" s="1"/>
  <c r="X1597" i="36" s="1"/>
  <c r="X1598" i="36" s="1"/>
  <c r="X1599" i="36" s="1"/>
  <c r="X1600" i="36" s="1"/>
  <c r="X1601" i="36" s="1"/>
  <c r="X1602" i="36" s="1"/>
  <c r="X1603" i="36" s="1"/>
  <c r="X1604" i="36" s="1"/>
  <c r="X1605" i="36" s="1"/>
  <c r="X1606" i="36" s="1"/>
  <c r="X1607" i="36" s="1"/>
  <c r="X1608" i="36" s="1"/>
  <c r="X1609" i="36" s="1"/>
  <c r="X1610" i="36" s="1"/>
  <c r="X1611" i="36" s="1"/>
  <c r="X1612" i="36" s="1"/>
  <c r="X1613" i="36" s="1"/>
  <c r="X1614" i="36" s="1"/>
  <c r="X1615" i="36" s="1"/>
  <c r="X1616" i="36" s="1"/>
  <c r="X1617" i="36" s="1"/>
  <c r="X1618" i="36" s="1"/>
  <c r="X1619" i="36" s="1"/>
  <c r="X1620" i="36" s="1"/>
  <c r="X1621" i="36" s="1"/>
  <c r="X1622" i="36" s="1"/>
  <c r="X1623" i="36" s="1"/>
  <c r="X1624" i="36" s="1"/>
  <c r="X1625" i="36" s="1"/>
  <c r="X1626" i="36" s="1"/>
  <c r="X1627" i="36" s="1"/>
  <c r="X1628" i="36" s="1"/>
  <c r="X1629" i="36" s="1"/>
  <c r="X1630" i="36" s="1"/>
  <c r="X1631" i="36" s="1"/>
  <c r="X1632" i="36" s="1"/>
  <c r="X1633" i="36" s="1"/>
  <c r="X1634" i="36" s="1"/>
  <c r="X1635" i="36" s="1"/>
  <c r="X1636" i="36" s="1"/>
  <c r="X1637" i="36" s="1"/>
  <c r="X1638" i="36" s="1"/>
  <c r="X1639" i="36" s="1"/>
  <c r="X1640" i="36" s="1"/>
  <c r="X1641" i="36" s="1"/>
  <c r="X1642" i="36" s="1"/>
  <c r="X1643" i="36" s="1"/>
  <c r="X1644" i="36" s="1"/>
  <c r="X1645" i="36" s="1"/>
  <c r="X1646" i="36" s="1"/>
  <c r="X1647" i="36" s="1"/>
  <c r="X1648" i="36" s="1"/>
  <c r="X1649" i="36" s="1"/>
  <c r="X1650" i="36" s="1"/>
  <c r="X1651" i="36" s="1"/>
  <c r="X1652" i="36" s="1"/>
  <c r="X1653" i="36" s="1"/>
  <c r="X1654" i="36" s="1"/>
  <c r="X1655" i="36" s="1"/>
  <c r="X1656" i="36" s="1"/>
  <c r="X1657" i="36" s="1"/>
  <c r="X1658" i="36" s="1"/>
  <c r="X1659" i="36" s="1"/>
  <c r="X1660" i="36" s="1"/>
  <c r="X1661" i="36" s="1"/>
  <c r="X1662" i="36" s="1"/>
  <c r="X1663" i="36" s="1"/>
  <c r="X1664" i="36" s="1"/>
  <c r="X1665" i="36" s="1"/>
  <c r="X1666" i="36" s="1"/>
  <c r="X1667" i="36" s="1"/>
  <c r="X1668" i="36" s="1"/>
  <c r="X1669" i="36" s="1"/>
  <c r="X1670" i="36" s="1"/>
  <c r="X1671" i="36" s="1"/>
  <c r="X1672" i="36" s="1"/>
  <c r="X1673" i="36" s="1"/>
  <c r="X1674" i="36" s="1"/>
  <c r="X1675" i="36" s="1"/>
  <c r="X1676" i="36" s="1"/>
  <c r="X1677" i="36" s="1"/>
  <c r="X1678" i="36" s="1"/>
  <c r="X1679" i="36" s="1"/>
  <c r="X1680" i="36" s="1"/>
  <c r="X1681" i="36" s="1"/>
  <c r="X1682" i="36" s="1"/>
  <c r="X1683" i="36" s="1"/>
  <c r="X1684" i="36" s="1"/>
  <c r="X1685" i="36" s="1"/>
  <c r="X1686" i="36" s="1"/>
  <c r="X1687" i="36" s="1"/>
  <c r="X1688" i="36" s="1"/>
  <c r="X1689" i="36" s="1"/>
  <c r="X1690" i="36" s="1"/>
  <c r="X1691" i="36" s="1"/>
  <c r="X1692" i="36" s="1"/>
  <c r="X1693" i="36" s="1"/>
  <c r="W13" i="36"/>
  <c r="W14" i="36" s="1"/>
  <c r="W15" i="36" s="1"/>
  <c r="W16" i="36" s="1"/>
  <c r="W17" i="36" s="1"/>
  <c r="W18" i="36" s="1"/>
  <c r="W19" i="36" s="1"/>
  <c r="V13" i="36"/>
  <c r="V14" i="36" s="1"/>
  <c r="V15" i="36" s="1"/>
  <c r="V16" i="36" s="1"/>
  <c r="V17" i="36" s="1"/>
  <c r="V18" i="36" s="1"/>
  <c r="V19" i="36" s="1"/>
  <c r="V20" i="36" s="1"/>
  <c r="V21" i="36" s="1"/>
  <c r="V22" i="36" s="1"/>
  <c r="V23" i="36" s="1"/>
  <c r="V24" i="36" s="1"/>
  <c r="V25" i="36" s="1"/>
  <c r="V26" i="36" s="1"/>
  <c r="V27" i="36" s="1"/>
  <c r="V28" i="36" s="1"/>
  <c r="V29" i="36" s="1"/>
  <c r="V30" i="36" s="1"/>
  <c r="V31" i="36" s="1"/>
  <c r="V32" i="36" s="1"/>
  <c r="V33" i="36" s="1"/>
  <c r="V34" i="36" s="1"/>
  <c r="V35" i="36" s="1"/>
  <c r="V36" i="36" s="1"/>
  <c r="V37" i="36" s="1"/>
  <c r="V38" i="36" s="1"/>
  <c r="V39" i="36" s="1"/>
  <c r="V40" i="36" s="1"/>
  <c r="V41" i="36" s="1"/>
  <c r="V42" i="36" s="1"/>
  <c r="V43" i="36" s="1"/>
  <c r="V44" i="36" s="1"/>
  <c r="V45" i="36" s="1"/>
  <c r="V46" i="36" s="1"/>
  <c r="V47" i="36" s="1"/>
  <c r="V48" i="36" s="1"/>
  <c r="V49" i="36" s="1"/>
  <c r="V50" i="36" s="1"/>
  <c r="V51" i="36" s="1"/>
  <c r="V52" i="36" s="1"/>
  <c r="V53" i="36" s="1"/>
  <c r="V54" i="36" s="1"/>
  <c r="V55" i="36" s="1"/>
  <c r="V56" i="36" s="1"/>
  <c r="V57" i="36" s="1"/>
  <c r="V58" i="36" s="1"/>
  <c r="V59" i="36" s="1"/>
  <c r="V60" i="36" s="1"/>
  <c r="V61" i="36" s="1"/>
  <c r="V62" i="36" s="1"/>
  <c r="V63" i="36" s="1"/>
  <c r="V64" i="36" s="1"/>
  <c r="V65" i="36" s="1"/>
  <c r="V66" i="36" s="1"/>
  <c r="V67" i="36" s="1"/>
  <c r="V68" i="36" s="1"/>
  <c r="V69" i="36" s="1"/>
  <c r="V70" i="36" s="1"/>
  <c r="V71" i="36" s="1"/>
  <c r="V72" i="36" s="1"/>
  <c r="V73" i="36" s="1"/>
  <c r="V74" i="36" s="1"/>
  <c r="V75" i="36" s="1"/>
  <c r="V76" i="36" s="1"/>
  <c r="V77" i="36" s="1"/>
  <c r="V78" i="36" s="1"/>
  <c r="V79" i="36" s="1"/>
  <c r="V80" i="36" s="1"/>
  <c r="V81" i="36" s="1"/>
  <c r="V82" i="36" s="1"/>
  <c r="V83" i="36" s="1"/>
  <c r="V84" i="36" s="1"/>
  <c r="V85" i="36" s="1"/>
  <c r="V86" i="36" s="1"/>
  <c r="V87" i="36" s="1"/>
  <c r="V88" i="36" s="1"/>
  <c r="V89" i="36" s="1"/>
  <c r="V90" i="36" s="1"/>
  <c r="V91" i="36" s="1"/>
  <c r="V92" i="36" s="1"/>
  <c r="V93" i="36" s="1"/>
  <c r="V94" i="36" s="1"/>
  <c r="V95" i="36" s="1"/>
  <c r="V96" i="36" s="1"/>
  <c r="V97" i="36" s="1"/>
  <c r="V98" i="36" s="1"/>
  <c r="V99" i="36" s="1"/>
  <c r="V100" i="36" s="1"/>
  <c r="V101" i="36" s="1"/>
  <c r="V102" i="36" s="1"/>
  <c r="V103" i="36" s="1"/>
  <c r="V104" i="36" s="1"/>
  <c r="V105" i="36" s="1"/>
  <c r="V106" i="36" s="1"/>
  <c r="V107" i="36" s="1"/>
  <c r="V108" i="36" s="1"/>
  <c r="V109" i="36" s="1"/>
  <c r="V110" i="36" s="1"/>
  <c r="V111" i="36" s="1"/>
  <c r="V112" i="36" s="1"/>
  <c r="V113" i="36" s="1"/>
  <c r="V114" i="36" s="1"/>
  <c r="V115" i="36" s="1"/>
  <c r="V116" i="36" s="1"/>
  <c r="V117" i="36" s="1"/>
  <c r="V118" i="36" s="1"/>
  <c r="V119" i="36" s="1"/>
  <c r="V120" i="36" s="1"/>
  <c r="V121" i="36" s="1"/>
  <c r="V122" i="36" s="1"/>
  <c r="V123" i="36" s="1"/>
  <c r="V124" i="36" s="1"/>
  <c r="V125" i="36" s="1"/>
  <c r="V126" i="36" s="1"/>
  <c r="V127" i="36" s="1"/>
  <c r="V128" i="36" s="1"/>
  <c r="V129" i="36" s="1"/>
  <c r="V130" i="36" s="1"/>
  <c r="V131" i="36" s="1"/>
  <c r="V132" i="36" s="1"/>
  <c r="V133" i="36" s="1"/>
  <c r="V134" i="36" s="1"/>
  <c r="V135" i="36" s="1"/>
  <c r="V136" i="36" s="1"/>
  <c r="V137" i="36" s="1"/>
  <c r="V138" i="36" s="1"/>
  <c r="V139" i="36" s="1"/>
  <c r="V140" i="36" s="1"/>
  <c r="V141" i="36" s="1"/>
  <c r="V142" i="36" s="1"/>
  <c r="V143" i="36" s="1"/>
  <c r="V144" i="36" s="1"/>
  <c r="V145" i="36" s="1"/>
  <c r="V146" i="36" s="1"/>
  <c r="V147" i="36" s="1"/>
  <c r="V148" i="36" s="1"/>
  <c r="V149" i="36" s="1"/>
  <c r="V150" i="36" s="1"/>
  <c r="V151" i="36" s="1"/>
  <c r="V152" i="36" s="1"/>
  <c r="V153" i="36" s="1"/>
  <c r="V154" i="36" s="1"/>
  <c r="V155" i="36" s="1"/>
  <c r="V156" i="36" s="1"/>
  <c r="V157" i="36" s="1"/>
  <c r="V158" i="36" s="1"/>
  <c r="V159" i="36" s="1"/>
  <c r="V160" i="36" s="1"/>
  <c r="V161" i="36" s="1"/>
  <c r="V162" i="36" s="1"/>
  <c r="V163" i="36" s="1"/>
  <c r="V164" i="36" s="1"/>
  <c r="V165" i="36" s="1"/>
  <c r="V166" i="36" s="1"/>
  <c r="V167" i="36" s="1"/>
  <c r="V168" i="36" s="1"/>
  <c r="V169" i="36" s="1"/>
  <c r="V170" i="36" s="1"/>
  <c r="V171" i="36" s="1"/>
  <c r="V172" i="36" s="1"/>
  <c r="V173" i="36" s="1"/>
  <c r="V174" i="36" s="1"/>
  <c r="V175" i="36" s="1"/>
  <c r="V176" i="36" s="1"/>
  <c r="V177" i="36" s="1"/>
  <c r="V178" i="36" s="1"/>
  <c r="V179" i="36" s="1"/>
  <c r="V180" i="36" s="1"/>
  <c r="V181" i="36" s="1"/>
  <c r="V182" i="36" s="1"/>
  <c r="V183" i="36" s="1"/>
  <c r="V184" i="36" s="1"/>
  <c r="V185" i="36" s="1"/>
  <c r="V186" i="36" s="1"/>
  <c r="V187" i="36" s="1"/>
  <c r="V188" i="36" s="1"/>
  <c r="V189" i="36" s="1"/>
  <c r="V190" i="36" s="1"/>
  <c r="V191" i="36" s="1"/>
  <c r="V192" i="36" s="1"/>
  <c r="V193" i="36" s="1"/>
  <c r="V194" i="36" s="1"/>
  <c r="V195" i="36" s="1"/>
  <c r="V196" i="36" s="1"/>
  <c r="V197" i="36" s="1"/>
  <c r="V198" i="36" s="1"/>
  <c r="V199" i="36" s="1"/>
  <c r="V200" i="36" s="1"/>
  <c r="V201" i="36" s="1"/>
  <c r="V202" i="36" s="1"/>
  <c r="V203" i="36" s="1"/>
  <c r="V204" i="36" s="1"/>
  <c r="V205" i="36" s="1"/>
  <c r="V206" i="36" s="1"/>
  <c r="V207" i="36" s="1"/>
  <c r="V208" i="36" s="1"/>
  <c r="V209" i="36" s="1"/>
  <c r="V210" i="36" s="1"/>
  <c r="V211" i="36" s="1"/>
  <c r="V212" i="36" s="1"/>
  <c r="V213" i="36" s="1"/>
  <c r="V214" i="36" s="1"/>
  <c r="V215" i="36" s="1"/>
  <c r="V216" i="36" s="1"/>
  <c r="V217" i="36" s="1"/>
  <c r="V218" i="36" s="1"/>
  <c r="V219" i="36" s="1"/>
  <c r="V220" i="36" s="1"/>
  <c r="V221" i="36" s="1"/>
  <c r="V222" i="36" s="1"/>
  <c r="V223" i="36" s="1"/>
  <c r="V224" i="36" s="1"/>
  <c r="V225" i="36" s="1"/>
  <c r="V226" i="36" s="1"/>
  <c r="V227" i="36" s="1"/>
  <c r="V228" i="36" s="1"/>
  <c r="V229" i="36" s="1"/>
  <c r="V230" i="36" s="1"/>
  <c r="V231" i="36" s="1"/>
  <c r="V232" i="36" s="1"/>
  <c r="V233" i="36" s="1"/>
  <c r="V234" i="36" s="1"/>
  <c r="V235" i="36" s="1"/>
  <c r="V236" i="36" s="1"/>
  <c r="V237" i="36" s="1"/>
  <c r="V238" i="36" s="1"/>
  <c r="V239" i="36" s="1"/>
  <c r="V240" i="36" s="1"/>
  <c r="V241" i="36" s="1"/>
  <c r="V242" i="36" s="1"/>
  <c r="V243" i="36" s="1"/>
  <c r="V244" i="36" s="1"/>
  <c r="V245" i="36" s="1"/>
  <c r="V246" i="36" s="1"/>
  <c r="V247" i="36" s="1"/>
  <c r="V248" i="36" s="1"/>
  <c r="V249" i="36" s="1"/>
  <c r="V250" i="36" s="1"/>
  <c r="V251" i="36" s="1"/>
  <c r="V252" i="36" s="1"/>
  <c r="V253" i="36" s="1"/>
  <c r="V254" i="36" s="1"/>
  <c r="V255" i="36" s="1"/>
  <c r="V256" i="36" s="1"/>
  <c r="V257" i="36" s="1"/>
  <c r="V258" i="36" s="1"/>
  <c r="V259" i="36" s="1"/>
  <c r="V260" i="36" s="1"/>
  <c r="V261" i="36" s="1"/>
  <c r="V262" i="36" s="1"/>
  <c r="V263" i="36" s="1"/>
  <c r="V264" i="36" s="1"/>
  <c r="V265" i="36" s="1"/>
  <c r="V266" i="36" s="1"/>
  <c r="V267" i="36" s="1"/>
  <c r="V268" i="36" s="1"/>
  <c r="V269" i="36" s="1"/>
  <c r="V270" i="36" s="1"/>
  <c r="V271" i="36" s="1"/>
  <c r="V272" i="36" s="1"/>
  <c r="V273" i="36" s="1"/>
  <c r="V274" i="36" s="1"/>
  <c r="V275" i="36" s="1"/>
  <c r="V276" i="36" s="1"/>
  <c r="V277" i="36" s="1"/>
  <c r="V278" i="36" s="1"/>
  <c r="V279" i="36" s="1"/>
  <c r="V280" i="36" s="1"/>
  <c r="V281" i="36" s="1"/>
  <c r="V282" i="36" s="1"/>
  <c r="V283" i="36" s="1"/>
  <c r="V284" i="36" s="1"/>
  <c r="V285" i="36" s="1"/>
  <c r="V286" i="36" s="1"/>
  <c r="V287" i="36" s="1"/>
  <c r="V288" i="36" s="1"/>
  <c r="V289" i="36" s="1"/>
  <c r="V290" i="36" s="1"/>
  <c r="V291" i="36" s="1"/>
  <c r="V292" i="36" s="1"/>
  <c r="V293" i="36" s="1"/>
  <c r="V294" i="36" s="1"/>
  <c r="V295" i="36" s="1"/>
  <c r="V296" i="36" s="1"/>
  <c r="V297" i="36" s="1"/>
  <c r="V298" i="36" s="1"/>
  <c r="V299" i="36" s="1"/>
  <c r="V300" i="36" s="1"/>
  <c r="V301" i="36" s="1"/>
  <c r="V302" i="36" s="1"/>
  <c r="V303" i="36" s="1"/>
  <c r="V304" i="36" s="1"/>
  <c r="V305" i="36" s="1"/>
  <c r="V306" i="36" s="1"/>
  <c r="V307" i="36" s="1"/>
  <c r="V308" i="36" s="1"/>
  <c r="V309" i="36" s="1"/>
  <c r="V310" i="36" s="1"/>
  <c r="V311" i="36" s="1"/>
  <c r="V312" i="36" s="1"/>
  <c r="V313" i="36" s="1"/>
  <c r="V314" i="36" s="1"/>
  <c r="V315" i="36" s="1"/>
  <c r="V316" i="36" s="1"/>
  <c r="V317" i="36" s="1"/>
  <c r="V318" i="36" s="1"/>
  <c r="V319" i="36" s="1"/>
  <c r="V320" i="36" s="1"/>
  <c r="V321" i="36" s="1"/>
  <c r="V322" i="36" s="1"/>
  <c r="V323" i="36" s="1"/>
  <c r="V324" i="36" s="1"/>
  <c r="V325" i="36" s="1"/>
  <c r="V326" i="36" s="1"/>
  <c r="V327" i="36" s="1"/>
  <c r="V328" i="36" s="1"/>
  <c r="V329" i="36" s="1"/>
  <c r="V330" i="36" s="1"/>
  <c r="V331" i="36" s="1"/>
  <c r="V332" i="36" s="1"/>
  <c r="V333" i="36" s="1"/>
  <c r="V334" i="36" s="1"/>
  <c r="V335" i="36" s="1"/>
  <c r="V336" i="36" s="1"/>
  <c r="V337" i="36" s="1"/>
  <c r="V338" i="36" s="1"/>
  <c r="V339" i="36" s="1"/>
  <c r="V340" i="36" s="1"/>
  <c r="V341" i="36" s="1"/>
  <c r="V342" i="36" s="1"/>
  <c r="V343" i="36" s="1"/>
  <c r="V344" i="36" s="1"/>
  <c r="V345" i="36" s="1"/>
  <c r="V346" i="36" s="1"/>
  <c r="V347" i="36" s="1"/>
  <c r="V348" i="36" s="1"/>
  <c r="V349" i="36" s="1"/>
  <c r="V350" i="36" s="1"/>
  <c r="V351" i="36" s="1"/>
  <c r="V352" i="36" s="1"/>
  <c r="V353" i="36" s="1"/>
  <c r="V354" i="36" s="1"/>
  <c r="V355" i="36" s="1"/>
  <c r="V356" i="36" s="1"/>
  <c r="V357" i="36" s="1"/>
  <c r="V358" i="36" s="1"/>
  <c r="V359" i="36" s="1"/>
  <c r="V360" i="36" s="1"/>
  <c r="V361" i="36" s="1"/>
  <c r="V362" i="36" s="1"/>
  <c r="V363" i="36" s="1"/>
  <c r="V364" i="36" s="1"/>
  <c r="V365" i="36" s="1"/>
  <c r="V366" i="36" s="1"/>
  <c r="V367" i="36" s="1"/>
  <c r="V368" i="36" s="1"/>
  <c r="V369" i="36" s="1"/>
  <c r="V370" i="36" s="1"/>
  <c r="V371" i="36" s="1"/>
  <c r="V372" i="36" s="1"/>
  <c r="V373" i="36" s="1"/>
  <c r="V374" i="36" s="1"/>
  <c r="V375" i="36" s="1"/>
  <c r="V376" i="36" s="1"/>
  <c r="V377" i="36" s="1"/>
  <c r="V378" i="36" s="1"/>
  <c r="V379" i="36" s="1"/>
  <c r="V380" i="36" s="1"/>
  <c r="V381" i="36" s="1"/>
  <c r="V382" i="36" s="1"/>
  <c r="V383" i="36" s="1"/>
  <c r="V384" i="36" s="1"/>
  <c r="V385" i="36" s="1"/>
  <c r="V386" i="36" s="1"/>
  <c r="V387" i="36" s="1"/>
  <c r="V388" i="36" s="1"/>
  <c r="V389" i="36" s="1"/>
  <c r="V390" i="36" s="1"/>
  <c r="V391" i="36" s="1"/>
  <c r="V392" i="36" s="1"/>
  <c r="V393" i="36" s="1"/>
  <c r="V394" i="36" s="1"/>
  <c r="V395" i="36" s="1"/>
  <c r="V396" i="36" s="1"/>
  <c r="V397" i="36" s="1"/>
  <c r="V398" i="36" s="1"/>
  <c r="V399" i="36" s="1"/>
  <c r="V400" i="36" s="1"/>
  <c r="V401" i="36" s="1"/>
  <c r="V402" i="36" s="1"/>
  <c r="V403" i="36" s="1"/>
  <c r="V404" i="36" s="1"/>
  <c r="V405" i="36" s="1"/>
  <c r="V406" i="36" s="1"/>
  <c r="V407" i="36" s="1"/>
  <c r="V408" i="36" s="1"/>
  <c r="V409" i="36" s="1"/>
  <c r="V410" i="36" s="1"/>
  <c r="V411" i="36" s="1"/>
  <c r="V412" i="36" s="1"/>
  <c r="V413" i="36" s="1"/>
  <c r="V414" i="36" s="1"/>
  <c r="V415" i="36" s="1"/>
  <c r="V416" i="36" s="1"/>
  <c r="V417" i="36" s="1"/>
  <c r="V418" i="36" s="1"/>
  <c r="V419" i="36" s="1"/>
  <c r="V420" i="36" s="1"/>
  <c r="V421" i="36" s="1"/>
  <c r="V422" i="36" s="1"/>
  <c r="V423" i="36" s="1"/>
  <c r="V424" i="36" s="1"/>
  <c r="V425" i="36" s="1"/>
  <c r="V426" i="36" s="1"/>
  <c r="V427" i="36" s="1"/>
  <c r="V428" i="36" s="1"/>
  <c r="V429" i="36" s="1"/>
  <c r="V430" i="36" s="1"/>
  <c r="V431" i="36" s="1"/>
  <c r="V432" i="36" s="1"/>
  <c r="V433" i="36" s="1"/>
  <c r="V434" i="36" s="1"/>
  <c r="V435" i="36" s="1"/>
  <c r="V436" i="36" s="1"/>
  <c r="V437" i="36" s="1"/>
  <c r="V438" i="36" s="1"/>
  <c r="V439" i="36" s="1"/>
  <c r="V440" i="36" s="1"/>
  <c r="V441" i="36" s="1"/>
  <c r="V442" i="36" s="1"/>
  <c r="V443" i="36" s="1"/>
  <c r="V444" i="36" s="1"/>
  <c r="V445" i="36" s="1"/>
  <c r="V446" i="36" s="1"/>
  <c r="V447" i="36" s="1"/>
  <c r="V448" i="36" s="1"/>
  <c r="V449" i="36" s="1"/>
  <c r="V450" i="36" s="1"/>
  <c r="V451" i="36" s="1"/>
  <c r="V452" i="36" s="1"/>
  <c r="V453" i="36" s="1"/>
  <c r="V454" i="36" s="1"/>
  <c r="V455" i="36" s="1"/>
  <c r="V456" i="36" s="1"/>
  <c r="V457" i="36" s="1"/>
  <c r="V458" i="36" s="1"/>
  <c r="V459" i="36" s="1"/>
  <c r="V460" i="36" s="1"/>
  <c r="V461" i="36" s="1"/>
  <c r="V462" i="36" s="1"/>
  <c r="V463" i="36" s="1"/>
  <c r="V464" i="36" s="1"/>
  <c r="V465" i="36" s="1"/>
  <c r="V466" i="36" s="1"/>
  <c r="V467" i="36" s="1"/>
  <c r="V468" i="36" s="1"/>
  <c r="V469" i="36" s="1"/>
  <c r="V470" i="36" s="1"/>
  <c r="V471" i="36" s="1"/>
  <c r="V472" i="36" s="1"/>
  <c r="V473" i="36" s="1"/>
  <c r="V474" i="36" s="1"/>
  <c r="V475" i="36" s="1"/>
  <c r="V476" i="36" s="1"/>
  <c r="V477" i="36" s="1"/>
  <c r="V478" i="36" s="1"/>
  <c r="V479" i="36" s="1"/>
  <c r="V480" i="36" s="1"/>
  <c r="V481" i="36" s="1"/>
  <c r="V482" i="36" s="1"/>
  <c r="V483" i="36" s="1"/>
  <c r="V484" i="36" s="1"/>
  <c r="V485" i="36" s="1"/>
  <c r="V486" i="36" s="1"/>
  <c r="V487" i="36" s="1"/>
  <c r="V488" i="36" s="1"/>
  <c r="V489" i="36" s="1"/>
  <c r="V490" i="36" s="1"/>
  <c r="V491" i="36" s="1"/>
  <c r="V492" i="36" s="1"/>
  <c r="V493" i="36" s="1"/>
  <c r="V494" i="36" s="1"/>
  <c r="V495" i="36" s="1"/>
  <c r="V496" i="36" s="1"/>
  <c r="V497" i="36" s="1"/>
  <c r="V498" i="36" s="1"/>
  <c r="V499" i="36" s="1"/>
  <c r="V500" i="36" s="1"/>
  <c r="V501" i="36" s="1"/>
  <c r="V502" i="36" s="1"/>
  <c r="V503" i="36" s="1"/>
  <c r="V504" i="36" s="1"/>
  <c r="V505" i="36" s="1"/>
  <c r="V506" i="36" s="1"/>
  <c r="V507" i="36" s="1"/>
  <c r="V508" i="36" s="1"/>
  <c r="V509" i="36" s="1"/>
  <c r="V510" i="36" s="1"/>
  <c r="V511" i="36" s="1"/>
  <c r="V512" i="36" s="1"/>
  <c r="V513" i="36" s="1"/>
  <c r="V514" i="36" s="1"/>
  <c r="V515" i="36" s="1"/>
  <c r="V516" i="36" s="1"/>
  <c r="V517" i="36" s="1"/>
  <c r="V518" i="36" s="1"/>
  <c r="V519" i="36" s="1"/>
  <c r="V520" i="36" s="1"/>
  <c r="V521" i="36" s="1"/>
  <c r="V522" i="36" s="1"/>
  <c r="V523" i="36" s="1"/>
  <c r="V524" i="36" s="1"/>
  <c r="V525" i="36" s="1"/>
  <c r="V526" i="36" s="1"/>
  <c r="V527" i="36" s="1"/>
  <c r="V528" i="36" s="1"/>
  <c r="V529" i="36" s="1"/>
  <c r="V530" i="36" s="1"/>
  <c r="V531" i="36" s="1"/>
  <c r="V532" i="36" s="1"/>
  <c r="V533" i="36" s="1"/>
  <c r="V534" i="36" s="1"/>
  <c r="V535" i="36" s="1"/>
  <c r="V536" i="36" s="1"/>
  <c r="V537" i="36" s="1"/>
  <c r="V538" i="36" s="1"/>
  <c r="V539" i="36" s="1"/>
  <c r="V540" i="36" s="1"/>
  <c r="V541" i="36" s="1"/>
  <c r="V542" i="36" s="1"/>
  <c r="V543" i="36" s="1"/>
  <c r="V544" i="36" s="1"/>
  <c r="V545" i="36" s="1"/>
  <c r="V546" i="36" s="1"/>
  <c r="V547" i="36" s="1"/>
  <c r="V548" i="36" s="1"/>
  <c r="V549" i="36" s="1"/>
  <c r="V550" i="36" s="1"/>
  <c r="V551" i="36" s="1"/>
  <c r="V552" i="36" s="1"/>
  <c r="V553" i="36" s="1"/>
  <c r="V554" i="36" s="1"/>
  <c r="V555" i="36" s="1"/>
  <c r="V556" i="36" s="1"/>
  <c r="V557" i="36" s="1"/>
  <c r="V558" i="36" s="1"/>
  <c r="V559" i="36" s="1"/>
  <c r="V560" i="36" s="1"/>
  <c r="V561" i="36" s="1"/>
  <c r="V562" i="36" s="1"/>
  <c r="V563" i="36" s="1"/>
  <c r="V564" i="36" s="1"/>
  <c r="V565" i="36" s="1"/>
  <c r="V566" i="36" s="1"/>
  <c r="V567" i="36" s="1"/>
  <c r="V568" i="36" s="1"/>
  <c r="V569" i="36" s="1"/>
  <c r="V570" i="36" s="1"/>
  <c r="V571" i="36" s="1"/>
  <c r="V572" i="36" s="1"/>
  <c r="V573" i="36" s="1"/>
  <c r="V574" i="36" s="1"/>
  <c r="V575" i="36" s="1"/>
  <c r="V576" i="36" s="1"/>
  <c r="V577" i="36" s="1"/>
  <c r="V578" i="36" s="1"/>
  <c r="V579" i="36" s="1"/>
  <c r="V580" i="36" s="1"/>
  <c r="V581" i="36" s="1"/>
  <c r="V582" i="36" s="1"/>
  <c r="V583" i="36" s="1"/>
  <c r="V584" i="36" s="1"/>
  <c r="V585" i="36" s="1"/>
  <c r="V586" i="36" s="1"/>
  <c r="V587" i="36" s="1"/>
  <c r="V588" i="36" s="1"/>
  <c r="V589" i="36" s="1"/>
  <c r="V590" i="36" s="1"/>
  <c r="V591" i="36" s="1"/>
  <c r="V592" i="36" s="1"/>
  <c r="V593" i="36" s="1"/>
  <c r="V594" i="36" s="1"/>
  <c r="V595" i="36" s="1"/>
  <c r="V596" i="36" s="1"/>
  <c r="V597" i="36" s="1"/>
  <c r="V598" i="36" s="1"/>
  <c r="V599" i="36" s="1"/>
  <c r="V600" i="36" s="1"/>
  <c r="V601" i="36" s="1"/>
  <c r="V602" i="36" s="1"/>
  <c r="V603" i="36" s="1"/>
  <c r="V604" i="36" s="1"/>
  <c r="V605" i="36" s="1"/>
  <c r="V606" i="36" s="1"/>
  <c r="V607" i="36" s="1"/>
  <c r="V608" i="36" s="1"/>
  <c r="V609" i="36" s="1"/>
  <c r="V610" i="36" s="1"/>
  <c r="V611" i="36" s="1"/>
  <c r="V612" i="36" s="1"/>
  <c r="V613" i="36" s="1"/>
  <c r="V614" i="36" s="1"/>
  <c r="V615" i="36" s="1"/>
  <c r="V616" i="36" s="1"/>
  <c r="V617" i="36" s="1"/>
  <c r="V618" i="36" s="1"/>
  <c r="V619" i="36" s="1"/>
  <c r="V620" i="36" s="1"/>
  <c r="V621" i="36" s="1"/>
  <c r="V622" i="36" s="1"/>
  <c r="V623" i="36" s="1"/>
  <c r="V624" i="36" s="1"/>
  <c r="V625" i="36" s="1"/>
  <c r="V626" i="36" s="1"/>
  <c r="V627" i="36" s="1"/>
  <c r="V628" i="36" s="1"/>
  <c r="V629" i="36" s="1"/>
  <c r="V630" i="36" s="1"/>
  <c r="V631" i="36" s="1"/>
  <c r="V632" i="36" s="1"/>
  <c r="V633" i="36" s="1"/>
  <c r="V634" i="36" s="1"/>
  <c r="V635" i="36" s="1"/>
  <c r="V636" i="36" s="1"/>
  <c r="V637" i="36" s="1"/>
  <c r="V638" i="36" s="1"/>
  <c r="V639" i="36" s="1"/>
  <c r="V640" i="36" s="1"/>
  <c r="V641" i="36" s="1"/>
  <c r="V642" i="36" s="1"/>
  <c r="V643" i="36" s="1"/>
  <c r="V644" i="36" s="1"/>
  <c r="V645" i="36" s="1"/>
  <c r="V646" i="36" s="1"/>
  <c r="V647" i="36" s="1"/>
  <c r="V648" i="36" s="1"/>
  <c r="V649" i="36" s="1"/>
  <c r="V650" i="36" s="1"/>
  <c r="V651" i="36" s="1"/>
  <c r="V652" i="36" s="1"/>
  <c r="V653" i="36" s="1"/>
  <c r="V654" i="36" s="1"/>
  <c r="V655" i="36" s="1"/>
  <c r="V656" i="36" s="1"/>
  <c r="V657" i="36" s="1"/>
  <c r="V658" i="36" s="1"/>
  <c r="V659" i="36" s="1"/>
  <c r="V660" i="36" s="1"/>
  <c r="V661" i="36" s="1"/>
  <c r="V662" i="36" s="1"/>
  <c r="V663" i="36" s="1"/>
  <c r="V664" i="36" s="1"/>
  <c r="V665" i="36" s="1"/>
  <c r="V666" i="36" s="1"/>
  <c r="V667" i="36" s="1"/>
  <c r="V668" i="36" s="1"/>
  <c r="V669" i="36" s="1"/>
  <c r="V670" i="36" s="1"/>
  <c r="V671" i="36" s="1"/>
  <c r="V672" i="36" s="1"/>
  <c r="V673" i="36" s="1"/>
  <c r="V674" i="36" s="1"/>
  <c r="V675" i="36" s="1"/>
  <c r="V676" i="36" s="1"/>
  <c r="V677" i="36" s="1"/>
  <c r="V678" i="36" s="1"/>
  <c r="V679" i="36" s="1"/>
  <c r="V680" i="36" s="1"/>
  <c r="V681" i="36" s="1"/>
  <c r="V682" i="36" s="1"/>
  <c r="V683" i="36" s="1"/>
  <c r="V684" i="36" s="1"/>
  <c r="V685" i="36" s="1"/>
  <c r="V686" i="36" s="1"/>
  <c r="V687" i="36" s="1"/>
  <c r="V688" i="36" s="1"/>
  <c r="V689" i="36" s="1"/>
  <c r="V690" i="36" s="1"/>
  <c r="V691" i="36" s="1"/>
  <c r="V692" i="36" s="1"/>
  <c r="V693" i="36" s="1"/>
  <c r="V694" i="36" s="1"/>
  <c r="V695" i="36" s="1"/>
  <c r="V696" i="36" s="1"/>
  <c r="V697" i="36" s="1"/>
  <c r="V698" i="36" s="1"/>
  <c r="V699" i="36" s="1"/>
  <c r="V700" i="36" s="1"/>
  <c r="V701" i="36" s="1"/>
  <c r="V702" i="36" s="1"/>
  <c r="V703" i="36" s="1"/>
  <c r="V704" i="36" s="1"/>
  <c r="V705" i="36" s="1"/>
  <c r="V706" i="36" s="1"/>
  <c r="V707" i="36" s="1"/>
  <c r="V708" i="36" s="1"/>
  <c r="V709" i="36" s="1"/>
  <c r="V710" i="36" s="1"/>
  <c r="V711" i="36" s="1"/>
  <c r="V712" i="36" s="1"/>
  <c r="V713" i="36" s="1"/>
  <c r="V714" i="36" s="1"/>
  <c r="V715" i="36" s="1"/>
  <c r="V716" i="36" s="1"/>
  <c r="V717" i="36" s="1"/>
  <c r="V718" i="36" s="1"/>
  <c r="V719" i="36" s="1"/>
  <c r="V720" i="36" s="1"/>
  <c r="V721" i="36" s="1"/>
  <c r="V722" i="36" s="1"/>
  <c r="V723" i="36" s="1"/>
  <c r="V724" i="36" s="1"/>
  <c r="V725" i="36" s="1"/>
  <c r="V726" i="36" s="1"/>
  <c r="V727" i="36" s="1"/>
  <c r="V728" i="36" s="1"/>
  <c r="V729" i="36" s="1"/>
  <c r="V730" i="36" s="1"/>
  <c r="V731" i="36" s="1"/>
  <c r="V732" i="36" s="1"/>
  <c r="V733" i="36" s="1"/>
  <c r="V734" i="36" s="1"/>
  <c r="V735" i="36" s="1"/>
  <c r="V736" i="36" s="1"/>
  <c r="V737" i="36" s="1"/>
  <c r="V738" i="36" s="1"/>
  <c r="V739" i="36" s="1"/>
  <c r="V740" i="36" s="1"/>
  <c r="V741" i="36" s="1"/>
  <c r="V742" i="36" s="1"/>
  <c r="V743" i="36" s="1"/>
  <c r="V744" i="36" s="1"/>
  <c r="V745" i="36" s="1"/>
  <c r="V746" i="36" s="1"/>
  <c r="V747" i="36" s="1"/>
  <c r="V748" i="36" s="1"/>
  <c r="V749" i="36" s="1"/>
  <c r="V750" i="36" s="1"/>
  <c r="V751" i="36" s="1"/>
  <c r="V752" i="36" s="1"/>
  <c r="V753" i="36" s="1"/>
  <c r="V754" i="36" s="1"/>
  <c r="V755" i="36" s="1"/>
  <c r="V756" i="36" s="1"/>
  <c r="V757" i="36" s="1"/>
  <c r="V758" i="36" s="1"/>
  <c r="V759" i="36" s="1"/>
  <c r="V760" i="36" s="1"/>
  <c r="V761" i="36" s="1"/>
  <c r="V762" i="36" s="1"/>
  <c r="V763" i="36" s="1"/>
  <c r="V764" i="36" s="1"/>
  <c r="V765" i="36" s="1"/>
  <c r="V766" i="36" s="1"/>
  <c r="V767" i="36" s="1"/>
  <c r="V768" i="36" s="1"/>
  <c r="V769" i="36" s="1"/>
  <c r="V770" i="36" s="1"/>
  <c r="V771" i="36" s="1"/>
  <c r="V772" i="36" s="1"/>
  <c r="V773" i="36" s="1"/>
  <c r="V774" i="36" s="1"/>
  <c r="V775" i="36" s="1"/>
  <c r="V776" i="36" s="1"/>
  <c r="V777" i="36" s="1"/>
  <c r="V778" i="36" s="1"/>
  <c r="V779" i="36" s="1"/>
  <c r="V780" i="36" s="1"/>
  <c r="V781" i="36" s="1"/>
  <c r="V782" i="36" s="1"/>
  <c r="V783" i="36" s="1"/>
  <c r="V784" i="36" s="1"/>
  <c r="V785" i="36" s="1"/>
  <c r="V786" i="36" s="1"/>
  <c r="V787" i="36" s="1"/>
  <c r="V788" i="36" s="1"/>
  <c r="V789" i="36" s="1"/>
  <c r="V790" i="36" s="1"/>
  <c r="V791" i="36" s="1"/>
  <c r="V792" i="36" s="1"/>
  <c r="V793" i="36" s="1"/>
  <c r="V794" i="36" s="1"/>
  <c r="V795" i="36" s="1"/>
  <c r="V796" i="36" s="1"/>
  <c r="V797" i="36" s="1"/>
  <c r="V798" i="36" s="1"/>
  <c r="V799" i="36" s="1"/>
  <c r="V800" i="36" s="1"/>
  <c r="V801" i="36" s="1"/>
  <c r="V802" i="36" s="1"/>
  <c r="V803" i="36" s="1"/>
  <c r="V804" i="36" s="1"/>
  <c r="V805" i="36" s="1"/>
  <c r="V806" i="36" s="1"/>
  <c r="V807" i="36" s="1"/>
  <c r="V808" i="36" s="1"/>
  <c r="V809" i="36" s="1"/>
  <c r="V810" i="36" s="1"/>
  <c r="V811" i="36" s="1"/>
  <c r="V812" i="36" s="1"/>
  <c r="V813" i="36" s="1"/>
  <c r="V814" i="36" s="1"/>
  <c r="V815" i="36" s="1"/>
  <c r="V816" i="36" s="1"/>
  <c r="V817" i="36" s="1"/>
  <c r="V818" i="36" s="1"/>
  <c r="V819" i="36" s="1"/>
  <c r="V820" i="36" s="1"/>
  <c r="V821" i="36" s="1"/>
  <c r="V822" i="36" s="1"/>
  <c r="V823" i="36" s="1"/>
  <c r="V824" i="36" s="1"/>
  <c r="V825" i="36" s="1"/>
  <c r="V826" i="36" s="1"/>
  <c r="V827" i="36" s="1"/>
  <c r="V828" i="36" s="1"/>
  <c r="V829" i="36" s="1"/>
  <c r="V830" i="36" s="1"/>
  <c r="V831" i="36" s="1"/>
  <c r="V832" i="36" s="1"/>
  <c r="V833" i="36" s="1"/>
  <c r="V834" i="36" s="1"/>
  <c r="V835" i="36" s="1"/>
  <c r="V836" i="36" s="1"/>
  <c r="V837" i="36" s="1"/>
  <c r="V838" i="36" s="1"/>
  <c r="V839" i="36" s="1"/>
  <c r="V840" i="36" s="1"/>
  <c r="V841" i="36" s="1"/>
  <c r="V842" i="36" s="1"/>
  <c r="V843" i="36" s="1"/>
  <c r="V844" i="36" s="1"/>
  <c r="V845" i="36" s="1"/>
  <c r="V846" i="36" s="1"/>
  <c r="V847" i="36" s="1"/>
  <c r="V848" i="36" s="1"/>
  <c r="V849" i="36" s="1"/>
  <c r="V850" i="36" s="1"/>
  <c r="V851" i="36" s="1"/>
  <c r="V852" i="36" s="1"/>
  <c r="V853" i="36" s="1"/>
  <c r="V854" i="36" s="1"/>
  <c r="V855" i="36" s="1"/>
  <c r="V856" i="36" s="1"/>
  <c r="V857" i="36" s="1"/>
  <c r="V858" i="36" s="1"/>
  <c r="V859" i="36" s="1"/>
  <c r="V860" i="36" s="1"/>
  <c r="V861" i="36" s="1"/>
  <c r="V862" i="36" s="1"/>
  <c r="V863" i="36" s="1"/>
  <c r="V864" i="36" s="1"/>
  <c r="V865" i="36" s="1"/>
  <c r="V866" i="36" s="1"/>
  <c r="V867" i="36" s="1"/>
  <c r="V868" i="36" s="1"/>
  <c r="V869" i="36" s="1"/>
  <c r="V870" i="36" s="1"/>
  <c r="V871" i="36" s="1"/>
  <c r="V872" i="36" s="1"/>
  <c r="V873" i="36" s="1"/>
  <c r="V874" i="36" s="1"/>
  <c r="V875" i="36" s="1"/>
  <c r="V876" i="36" s="1"/>
  <c r="V877" i="36" s="1"/>
  <c r="V878" i="36" s="1"/>
  <c r="V879" i="36" s="1"/>
  <c r="V880" i="36" s="1"/>
  <c r="V881" i="36" s="1"/>
  <c r="V882" i="36" s="1"/>
  <c r="V883" i="36" s="1"/>
  <c r="V884" i="36" s="1"/>
  <c r="V885" i="36" s="1"/>
  <c r="V886" i="36" s="1"/>
  <c r="V887" i="36" s="1"/>
  <c r="V888" i="36" s="1"/>
  <c r="V889" i="36" s="1"/>
  <c r="V890" i="36" s="1"/>
  <c r="V891" i="36" s="1"/>
  <c r="V892" i="36" s="1"/>
  <c r="V893" i="36" s="1"/>
  <c r="V894" i="36" s="1"/>
  <c r="V895" i="36" s="1"/>
  <c r="V896" i="36" s="1"/>
  <c r="V897" i="36" s="1"/>
  <c r="V898" i="36" s="1"/>
  <c r="V899" i="36" s="1"/>
  <c r="V900" i="36" s="1"/>
  <c r="V901" i="36" s="1"/>
  <c r="V902" i="36" s="1"/>
  <c r="V903" i="36" s="1"/>
  <c r="V904" i="36" s="1"/>
  <c r="V905" i="36" s="1"/>
  <c r="V906" i="36" s="1"/>
  <c r="V907" i="36" s="1"/>
  <c r="V908" i="36" s="1"/>
  <c r="V909" i="36" s="1"/>
  <c r="V910" i="36" s="1"/>
  <c r="V911" i="36" s="1"/>
  <c r="V912" i="36" s="1"/>
  <c r="V913" i="36" s="1"/>
  <c r="V914" i="36" s="1"/>
  <c r="V915" i="36" s="1"/>
  <c r="V916" i="36" s="1"/>
  <c r="V917" i="36" s="1"/>
  <c r="V918" i="36" s="1"/>
  <c r="V919" i="36" s="1"/>
  <c r="V920" i="36" s="1"/>
  <c r="V921" i="36" s="1"/>
  <c r="V922" i="36" s="1"/>
  <c r="V923" i="36" s="1"/>
  <c r="V924" i="36" s="1"/>
  <c r="V925" i="36" s="1"/>
  <c r="V926" i="36" s="1"/>
  <c r="V927" i="36" s="1"/>
  <c r="V928" i="36" s="1"/>
  <c r="V929" i="36" s="1"/>
  <c r="V930" i="36" s="1"/>
  <c r="V931" i="36" s="1"/>
  <c r="V932" i="36" s="1"/>
  <c r="V933" i="36" s="1"/>
  <c r="V934" i="36" s="1"/>
  <c r="V935" i="36" s="1"/>
  <c r="V936" i="36" s="1"/>
  <c r="V937" i="36" s="1"/>
  <c r="V938" i="36" s="1"/>
  <c r="V939" i="36" s="1"/>
  <c r="V940" i="36" s="1"/>
  <c r="V941" i="36" s="1"/>
  <c r="V942" i="36" s="1"/>
  <c r="V943" i="36" s="1"/>
  <c r="V944" i="36" s="1"/>
  <c r="V945" i="36" s="1"/>
  <c r="V946" i="36" s="1"/>
  <c r="V947" i="36" s="1"/>
  <c r="V948" i="36" s="1"/>
  <c r="V949" i="36" s="1"/>
  <c r="V950" i="36" s="1"/>
  <c r="V951" i="36" s="1"/>
  <c r="V952" i="36" s="1"/>
  <c r="V953" i="36" s="1"/>
  <c r="V954" i="36" s="1"/>
  <c r="V955" i="36" s="1"/>
  <c r="V956" i="36" s="1"/>
  <c r="V957" i="36" s="1"/>
  <c r="V958" i="36" s="1"/>
  <c r="V959" i="36" s="1"/>
  <c r="V960" i="36" s="1"/>
  <c r="V961" i="36" s="1"/>
  <c r="V962" i="36" s="1"/>
  <c r="V963" i="36" s="1"/>
  <c r="V964" i="36" s="1"/>
  <c r="V965" i="36" s="1"/>
  <c r="V966" i="36" s="1"/>
  <c r="V967" i="36" s="1"/>
  <c r="V968" i="36" s="1"/>
  <c r="V969" i="36" s="1"/>
  <c r="V970" i="36" s="1"/>
  <c r="V971" i="36" s="1"/>
  <c r="V972" i="36" s="1"/>
  <c r="V973" i="36" s="1"/>
  <c r="V974" i="36" s="1"/>
  <c r="V975" i="36" s="1"/>
  <c r="V976" i="36" s="1"/>
  <c r="V977" i="36" s="1"/>
  <c r="V978" i="36" s="1"/>
  <c r="V979" i="36" s="1"/>
  <c r="V980" i="36" s="1"/>
  <c r="V981" i="36" s="1"/>
  <c r="V982" i="36" s="1"/>
  <c r="V983" i="36" s="1"/>
  <c r="V984" i="36" s="1"/>
  <c r="V985" i="36" s="1"/>
  <c r="V986" i="36" s="1"/>
  <c r="V987" i="36" s="1"/>
  <c r="V988" i="36" s="1"/>
  <c r="V989" i="36" s="1"/>
  <c r="V990" i="36" s="1"/>
  <c r="V991" i="36" s="1"/>
  <c r="V992" i="36" s="1"/>
  <c r="V993" i="36" s="1"/>
  <c r="V994" i="36" s="1"/>
  <c r="V995" i="36" s="1"/>
  <c r="V996" i="36" s="1"/>
  <c r="V997" i="36" s="1"/>
  <c r="V998" i="36" s="1"/>
  <c r="V999" i="36" s="1"/>
  <c r="V1000" i="36" s="1"/>
  <c r="V1001" i="36" s="1"/>
  <c r="V1002" i="36" s="1"/>
  <c r="V1003" i="36" s="1"/>
  <c r="V1004" i="36" s="1"/>
  <c r="V1005" i="36" s="1"/>
  <c r="V1006" i="36" s="1"/>
  <c r="V1007" i="36" s="1"/>
  <c r="V1008" i="36" s="1"/>
  <c r="V1009" i="36" s="1"/>
  <c r="V1010" i="36" s="1"/>
  <c r="V1011" i="36" s="1"/>
  <c r="V1012" i="36" s="1"/>
  <c r="V1013" i="36" s="1"/>
  <c r="V1014" i="36" s="1"/>
  <c r="V1015" i="36" s="1"/>
  <c r="V1016" i="36" s="1"/>
  <c r="V1017" i="36" s="1"/>
  <c r="V1018" i="36" s="1"/>
  <c r="V1019" i="36" s="1"/>
  <c r="V1020" i="36" s="1"/>
  <c r="V1021" i="36" s="1"/>
  <c r="V1022" i="36" s="1"/>
  <c r="V1023" i="36" s="1"/>
  <c r="V1024" i="36" s="1"/>
  <c r="V1025" i="36" s="1"/>
  <c r="V1026" i="36" s="1"/>
  <c r="V1027" i="36" s="1"/>
  <c r="V1028" i="36" s="1"/>
  <c r="V1029" i="36" s="1"/>
  <c r="V1030" i="36" s="1"/>
  <c r="V1031" i="36" s="1"/>
  <c r="V1032" i="36" s="1"/>
  <c r="V1033" i="36" s="1"/>
  <c r="V1034" i="36" s="1"/>
  <c r="V1035" i="36" s="1"/>
  <c r="V1036" i="36" s="1"/>
  <c r="V1037" i="36" s="1"/>
  <c r="V1038" i="36" s="1"/>
  <c r="V1039" i="36" s="1"/>
  <c r="V1040" i="36" s="1"/>
  <c r="V1041" i="36" s="1"/>
  <c r="V1042" i="36" s="1"/>
  <c r="V1043" i="36" s="1"/>
  <c r="V1044" i="36" s="1"/>
  <c r="V1045" i="36" s="1"/>
  <c r="V1046" i="36" s="1"/>
  <c r="V1047" i="36" s="1"/>
  <c r="V1048" i="36" s="1"/>
  <c r="V1049" i="36" s="1"/>
  <c r="V1050" i="36" s="1"/>
  <c r="V1051" i="36" s="1"/>
  <c r="V1052" i="36" s="1"/>
  <c r="V1053" i="36" s="1"/>
  <c r="V1054" i="36" s="1"/>
  <c r="V1055" i="36" s="1"/>
  <c r="V1056" i="36" s="1"/>
  <c r="V1057" i="36" s="1"/>
  <c r="V1058" i="36" s="1"/>
  <c r="V1059" i="36" s="1"/>
  <c r="V1060" i="36" s="1"/>
  <c r="V1061" i="36" s="1"/>
  <c r="V1062" i="36" s="1"/>
  <c r="V1063" i="36" s="1"/>
  <c r="V1064" i="36" s="1"/>
  <c r="V1065" i="36" s="1"/>
  <c r="V1066" i="36" s="1"/>
  <c r="V1067" i="36" s="1"/>
  <c r="V1068" i="36" s="1"/>
  <c r="V1069" i="36" s="1"/>
  <c r="V1070" i="36" s="1"/>
  <c r="V1071" i="36" s="1"/>
  <c r="V1072" i="36" s="1"/>
  <c r="V1073" i="36" s="1"/>
  <c r="V1074" i="36" s="1"/>
  <c r="V1075" i="36" s="1"/>
  <c r="V1076" i="36" s="1"/>
  <c r="V1077" i="36" s="1"/>
  <c r="V1078" i="36" s="1"/>
  <c r="V1079" i="36" s="1"/>
  <c r="V1080" i="36" s="1"/>
  <c r="V1081" i="36" s="1"/>
  <c r="V1082" i="36" s="1"/>
  <c r="V1083" i="36" s="1"/>
  <c r="V1084" i="36" s="1"/>
  <c r="V1085" i="36" s="1"/>
  <c r="V1086" i="36" s="1"/>
  <c r="V1087" i="36" s="1"/>
  <c r="V1088" i="36" s="1"/>
  <c r="V1089" i="36" s="1"/>
  <c r="V1090" i="36" s="1"/>
  <c r="V1091" i="36" s="1"/>
  <c r="V1092" i="36" s="1"/>
  <c r="V1093" i="36" s="1"/>
  <c r="V1094" i="36" s="1"/>
  <c r="V1095" i="36" s="1"/>
  <c r="V1096" i="36" s="1"/>
  <c r="V1097" i="36" s="1"/>
  <c r="V1098" i="36" s="1"/>
  <c r="V1099" i="36" s="1"/>
  <c r="V1100" i="36" s="1"/>
  <c r="V1101" i="36" s="1"/>
  <c r="V1102" i="36" s="1"/>
  <c r="V1103" i="36" s="1"/>
  <c r="V1104" i="36" s="1"/>
  <c r="V1105" i="36" s="1"/>
  <c r="V1106" i="36" s="1"/>
  <c r="V1107" i="36" s="1"/>
  <c r="V1108" i="36" s="1"/>
  <c r="V1109" i="36" s="1"/>
  <c r="V1110" i="36" s="1"/>
  <c r="V1111" i="36" s="1"/>
  <c r="V1112" i="36" s="1"/>
  <c r="V1113" i="36" s="1"/>
  <c r="V1114" i="36" s="1"/>
  <c r="V1115" i="36" s="1"/>
  <c r="V1116" i="36" s="1"/>
  <c r="V1117" i="36" s="1"/>
  <c r="V1118" i="36" s="1"/>
  <c r="V1119" i="36" s="1"/>
  <c r="V1120" i="36" s="1"/>
  <c r="V1121" i="36" s="1"/>
  <c r="V1122" i="36" s="1"/>
  <c r="V1123" i="36" s="1"/>
  <c r="V1124" i="36" s="1"/>
  <c r="V1125" i="36" s="1"/>
  <c r="V1126" i="36" s="1"/>
  <c r="V1127" i="36" s="1"/>
  <c r="V1128" i="36" s="1"/>
  <c r="V1129" i="36" s="1"/>
  <c r="V1130" i="36" s="1"/>
  <c r="V1131" i="36" s="1"/>
  <c r="V1132" i="36" s="1"/>
  <c r="V1133" i="36" s="1"/>
  <c r="V1134" i="36" s="1"/>
  <c r="V1135" i="36" s="1"/>
  <c r="V1136" i="36" s="1"/>
  <c r="V1137" i="36" s="1"/>
  <c r="V1138" i="36" s="1"/>
  <c r="V1139" i="36" s="1"/>
  <c r="V1140" i="36" s="1"/>
  <c r="V1141" i="36" s="1"/>
  <c r="V1142" i="36" s="1"/>
  <c r="V1143" i="36" s="1"/>
  <c r="V1144" i="36" s="1"/>
  <c r="V1145" i="36" s="1"/>
  <c r="V1146" i="36" s="1"/>
  <c r="V1147" i="36" s="1"/>
  <c r="V1148" i="36" s="1"/>
  <c r="V1149" i="36" s="1"/>
  <c r="V1150" i="36" s="1"/>
  <c r="V1151" i="36" s="1"/>
  <c r="V1152" i="36" s="1"/>
  <c r="V1153" i="36" s="1"/>
  <c r="V1154" i="36" s="1"/>
  <c r="V1155" i="36" s="1"/>
  <c r="V1156" i="36" s="1"/>
  <c r="V1157" i="36" s="1"/>
  <c r="V1158" i="36" s="1"/>
  <c r="V1159" i="36" s="1"/>
  <c r="V1160" i="36" s="1"/>
  <c r="V1161" i="36" s="1"/>
  <c r="V1162" i="36" s="1"/>
  <c r="V1163" i="36" s="1"/>
  <c r="V1164" i="36" s="1"/>
  <c r="V1165" i="36" s="1"/>
  <c r="V1166" i="36" s="1"/>
  <c r="V1167" i="36" s="1"/>
  <c r="V1168" i="36" s="1"/>
  <c r="V1169" i="36" s="1"/>
  <c r="V1170" i="36" s="1"/>
  <c r="V1171" i="36" s="1"/>
  <c r="V1172" i="36" s="1"/>
  <c r="V1173" i="36" s="1"/>
  <c r="V1174" i="36" s="1"/>
  <c r="V1175" i="36" s="1"/>
  <c r="V1176" i="36" s="1"/>
  <c r="V1177" i="36" s="1"/>
  <c r="V1178" i="36" s="1"/>
  <c r="V1179" i="36" s="1"/>
  <c r="V1180" i="36" s="1"/>
  <c r="V1181" i="36" s="1"/>
  <c r="V1182" i="36" s="1"/>
  <c r="V1183" i="36" s="1"/>
  <c r="V1184" i="36" s="1"/>
  <c r="V1185" i="36" s="1"/>
  <c r="V1186" i="36" s="1"/>
  <c r="V1187" i="36" s="1"/>
  <c r="V1188" i="36" s="1"/>
  <c r="V1189" i="36" s="1"/>
  <c r="V1190" i="36" s="1"/>
  <c r="V1191" i="36" s="1"/>
  <c r="V1192" i="36" s="1"/>
  <c r="V1193" i="36" s="1"/>
  <c r="V1194" i="36" s="1"/>
  <c r="V1195" i="36" s="1"/>
  <c r="V1196" i="36" s="1"/>
  <c r="V1197" i="36" s="1"/>
  <c r="V1198" i="36" s="1"/>
  <c r="V1199" i="36" s="1"/>
  <c r="V1200" i="36" s="1"/>
  <c r="V1201" i="36" s="1"/>
  <c r="V1202" i="36" s="1"/>
  <c r="V1203" i="36" s="1"/>
  <c r="V1204" i="36" s="1"/>
  <c r="V1205" i="36" s="1"/>
  <c r="V1206" i="36" s="1"/>
  <c r="V1207" i="36" s="1"/>
  <c r="V1208" i="36" s="1"/>
  <c r="V1209" i="36" s="1"/>
  <c r="V1210" i="36" s="1"/>
  <c r="V1211" i="36" s="1"/>
  <c r="V1212" i="36" s="1"/>
  <c r="V1213" i="36" s="1"/>
  <c r="V1214" i="36" s="1"/>
  <c r="V1215" i="36" s="1"/>
  <c r="V1216" i="36" s="1"/>
  <c r="V1217" i="36" s="1"/>
  <c r="V1218" i="36" s="1"/>
  <c r="V1219" i="36" s="1"/>
  <c r="V1220" i="36" s="1"/>
  <c r="V1221" i="36" s="1"/>
  <c r="V1222" i="36" s="1"/>
  <c r="V1223" i="36" s="1"/>
  <c r="V1224" i="36" s="1"/>
  <c r="V1225" i="36" s="1"/>
  <c r="V1226" i="36" s="1"/>
  <c r="V1227" i="36" s="1"/>
  <c r="V1228" i="36" s="1"/>
  <c r="V1229" i="36" s="1"/>
  <c r="V1230" i="36" s="1"/>
  <c r="V1231" i="36" s="1"/>
  <c r="V1232" i="36" s="1"/>
  <c r="V1233" i="36" s="1"/>
  <c r="V1234" i="36" s="1"/>
  <c r="V1235" i="36" s="1"/>
  <c r="V1236" i="36" s="1"/>
  <c r="V1237" i="36" s="1"/>
  <c r="V1238" i="36" s="1"/>
  <c r="V1239" i="36" s="1"/>
  <c r="V1240" i="36" s="1"/>
  <c r="V1241" i="36" s="1"/>
  <c r="V1242" i="36" s="1"/>
  <c r="V1243" i="36" s="1"/>
  <c r="V1244" i="36" s="1"/>
  <c r="V1245" i="36" s="1"/>
  <c r="V1246" i="36" s="1"/>
  <c r="V1247" i="36" s="1"/>
  <c r="V1248" i="36" s="1"/>
  <c r="V1249" i="36" s="1"/>
  <c r="V1250" i="36" s="1"/>
  <c r="V1251" i="36" s="1"/>
  <c r="V1252" i="36" s="1"/>
  <c r="V1253" i="36" s="1"/>
  <c r="V1254" i="36" s="1"/>
  <c r="V1255" i="36" s="1"/>
  <c r="V1256" i="36" s="1"/>
  <c r="V1257" i="36" s="1"/>
  <c r="V1258" i="36" s="1"/>
  <c r="V1259" i="36" s="1"/>
  <c r="V1260" i="36" s="1"/>
  <c r="V1261" i="36" s="1"/>
  <c r="V1262" i="36" s="1"/>
  <c r="V1263" i="36" s="1"/>
  <c r="V1264" i="36" s="1"/>
  <c r="V1265" i="36" s="1"/>
  <c r="V1266" i="36" s="1"/>
  <c r="V1267" i="36" s="1"/>
  <c r="V1268" i="36" s="1"/>
  <c r="V1269" i="36" s="1"/>
  <c r="V1270" i="36" s="1"/>
  <c r="V1271" i="36" s="1"/>
  <c r="V1272" i="36" s="1"/>
  <c r="V1273" i="36" s="1"/>
  <c r="V1274" i="36" s="1"/>
  <c r="V1275" i="36" s="1"/>
  <c r="V1276" i="36" s="1"/>
  <c r="V1277" i="36" s="1"/>
  <c r="V1278" i="36" s="1"/>
  <c r="V1279" i="36" s="1"/>
  <c r="V1280" i="36" s="1"/>
  <c r="V1281" i="36" s="1"/>
  <c r="V1282" i="36" s="1"/>
  <c r="V1283" i="36" s="1"/>
  <c r="V1284" i="36" s="1"/>
  <c r="V1285" i="36" s="1"/>
  <c r="V1286" i="36" s="1"/>
  <c r="V1287" i="36" s="1"/>
  <c r="V1288" i="36" s="1"/>
  <c r="V1289" i="36" s="1"/>
  <c r="V1290" i="36" s="1"/>
  <c r="V1291" i="36" s="1"/>
  <c r="V1292" i="36" s="1"/>
  <c r="V1293" i="36" s="1"/>
  <c r="V1294" i="36" s="1"/>
  <c r="V1295" i="36" s="1"/>
  <c r="V1296" i="36" s="1"/>
  <c r="V1297" i="36" s="1"/>
  <c r="V1298" i="36" s="1"/>
  <c r="V1299" i="36" s="1"/>
  <c r="V1300" i="36" s="1"/>
  <c r="V1301" i="36" s="1"/>
  <c r="V1302" i="36" s="1"/>
  <c r="V1303" i="36" s="1"/>
  <c r="V1304" i="36" s="1"/>
  <c r="V1305" i="36" s="1"/>
  <c r="V1306" i="36" s="1"/>
  <c r="V1307" i="36" s="1"/>
  <c r="V1308" i="36" s="1"/>
  <c r="V1309" i="36" s="1"/>
  <c r="V1310" i="36" s="1"/>
  <c r="V1311" i="36" s="1"/>
  <c r="V1312" i="36" s="1"/>
  <c r="V1313" i="36" s="1"/>
  <c r="V1314" i="36" s="1"/>
  <c r="V1315" i="36" s="1"/>
  <c r="V1316" i="36" s="1"/>
  <c r="V1317" i="36" s="1"/>
  <c r="V1318" i="36" s="1"/>
  <c r="V1319" i="36" s="1"/>
  <c r="V1320" i="36" s="1"/>
  <c r="V1321" i="36" s="1"/>
  <c r="V1322" i="36" s="1"/>
  <c r="V1323" i="36" s="1"/>
  <c r="V1324" i="36" s="1"/>
  <c r="V1325" i="36" s="1"/>
  <c r="V1326" i="36" s="1"/>
  <c r="V1327" i="36" s="1"/>
  <c r="V1328" i="36" s="1"/>
  <c r="V1329" i="36" s="1"/>
  <c r="V1330" i="36" s="1"/>
  <c r="V1331" i="36" s="1"/>
  <c r="V1332" i="36" s="1"/>
  <c r="V1333" i="36" s="1"/>
  <c r="V1334" i="36" s="1"/>
  <c r="V1335" i="36" s="1"/>
  <c r="V1336" i="36" s="1"/>
  <c r="V1337" i="36" s="1"/>
  <c r="V1338" i="36" s="1"/>
  <c r="V1339" i="36" s="1"/>
  <c r="V1340" i="36" s="1"/>
  <c r="V1341" i="36" s="1"/>
  <c r="V1342" i="36" s="1"/>
  <c r="V1343" i="36" s="1"/>
  <c r="V1344" i="36" s="1"/>
  <c r="V1345" i="36" s="1"/>
  <c r="V1346" i="36" s="1"/>
  <c r="V1347" i="36" s="1"/>
  <c r="V1348" i="36" s="1"/>
  <c r="V1349" i="36" s="1"/>
  <c r="V1350" i="36" s="1"/>
  <c r="V1351" i="36" s="1"/>
  <c r="V1352" i="36" s="1"/>
  <c r="V1353" i="36" s="1"/>
  <c r="V1354" i="36" s="1"/>
  <c r="V1355" i="36" s="1"/>
  <c r="V1356" i="36" s="1"/>
  <c r="V1357" i="36" s="1"/>
  <c r="V1358" i="36" s="1"/>
  <c r="V1359" i="36" s="1"/>
  <c r="V1360" i="36" s="1"/>
  <c r="V1361" i="36" s="1"/>
  <c r="V1362" i="36" s="1"/>
  <c r="V1363" i="36" s="1"/>
  <c r="V1364" i="36" s="1"/>
  <c r="V1365" i="36" s="1"/>
  <c r="V1366" i="36" s="1"/>
  <c r="V1367" i="36" s="1"/>
  <c r="V1368" i="36" s="1"/>
  <c r="V1369" i="36" s="1"/>
  <c r="V1370" i="36" s="1"/>
  <c r="V1371" i="36" s="1"/>
  <c r="V1372" i="36" s="1"/>
  <c r="V1373" i="36" s="1"/>
  <c r="V1374" i="36" s="1"/>
  <c r="V1375" i="36" s="1"/>
  <c r="V1376" i="36" s="1"/>
  <c r="V1377" i="36" s="1"/>
  <c r="V1378" i="36" s="1"/>
  <c r="V1379" i="36" s="1"/>
  <c r="V1380" i="36" s="1"/>
  <c r="V1381" i="36" s="1"/>
  <c r="V1382" i="36" s="1"/>
  <c r="V1383" i="36" s="1"/>
  <c r="V1384" i="36" s="1"/>
  <c r="V1385" i="36" s="1"/>
  <c r="V1386" i="36" s="1"/>
  <c r="V1387" i="36" s="1"/>
  <c r="V1388" i="36" s="1"/>
  <c r="V1389" i="36" s="1"/>
  <c r="V1390" i="36" s="1"/>
  <c r="V1391" i="36" s="1"/>
  <c r="V1392" i="36" s="1"/>
  <c r="V1393" i="36" s="1"/>
  <c r="V1394" i="36" s="1"/>
  <c r="V1395" i="36" s="1"/>
  <c r="V1396" i="36" s="1"/>
  <c r="V1397" i="36" s="1"/>
  <c r="V1398" i="36" s="1"/>
  <c r="V1399" i="36" s="1"/>
  <c r="V1400" i="36" s="1"/>
  <c r="V1401" i="36" s="1"/>
  <c r="V1402" i="36" s="1"/>
  <c r="V1403" i="36" s="1"/>
  <c r="V1404" i="36" s="1"/>
  <c r="V1405" i="36" s="1"/>
  <c r="V1406" i="36" s="1"/>
  <c r="V1407" i="36" s="1"/>
  <c r="V1408" i="36" s="1"/>
  <c r="V1409" i="36" s="1"/>
  <c r="V1410" i="36" s="1"/>
  <c r="V1411" i="36" s="1"/>
  <c r="V1412" i="36" s="1"/>
  <c r="V1413" i="36" s="1"/>
  <c r="V1414" i="36" s="1"/>
  <c r="V1415" i="36" s="1"/>
  <c r="V1416" i="36" s="1"/>
  <c r="V1417" i="36" s="1"/>
  <c r="V1418" i="36" s="1"/>
  <c r="V1419" i="36" s="1"/>
  <c r="V1420" i="36" s="1"/>
  <c r="V1421" i="36" s="1"/>
  <c r="V1422" i="36" s="1"/>
  <c r="V1423" i="36" s="1"/>
  <c r="V1424" i="36" s="1"/>
  <c r="V1425" i="36" s="1"/>
  <c r="V1426" i="36" s="1"/>
  <c r="V1427" i="36" s="1"/>
  <c r="V1428" i="36" s="1"/>
  <c r="V1429" i="36" s="1"/>
  <c r="V1430" i="36" s="1"/>
  <c r="V1431" i="36" s="1"/>
  <c r="V1432" i="36" s="1"/>
  <c r="V1433" i="36" s="1"/>
  <c r="V1434" i="36" s="1"/>
  <c r="V1435" i="36" s="1"/>
  <c r="V1436" i="36" s="1"/>
  <c r="V1437" i="36" s="1"/>
  <c r="V1438" i="36" s="1"/>
  <c r="V1439" i="36" s="1"/>
  <c r="V1440" i="36" s="1"/>
  <c r="V1441" i="36" s="1"/>
  <c r="V1442" i="36" s="1"/>
  <c r="V1443" i="36" s="1"/>
  <c r="V1444" i="36" s="1"/>
  <c r="V1445" i="36" s="1"/>
  <c r="V1446" i="36" s="1"/>
  <c r="V1447" i="36" s="1"/>
  <c r="V1448" i="36" s="1"/>
  <c r="V1449" i="36" s="1"/>
  <c r="V1450" i="36" s="1"/>
  <c r="V1451" i="36" s="1"/>
  <c r="V1452" i="36" s="1"/>
  <c r="V1453" i="36" s="1"/>
  <c r="V1454" i="36" s="1"/>
  <c r="V1455" i="36" s="1"/>
  <c r="V1456" i="36" s="1"/>
  <c r="V1457" i="36" s="1"/>
  <c r="V1458" i="36" s="1"/>
  <c r="V1459" i="36" s="1"/>
  <c r="V1460" i="36" s="1"/>
  <c r="V1461" i="36" s="1"/>
  <c r="V1462" i="36" s="1"/>
  <c r="V1463" i="36" s="1"/>
  <c r="V1464" i="36" s="1"/>
  <c r="V1465" i="36" s="1"/>
  <c r="V1466" i="36" s="1"/>
  <c r="V1467" i="36" s="1"/>
  <c r="V1468" i="36" s="1"/>
  <c r="V1469" i="36" s="1"/>
  <c r="V1470" i="36" s="1"/>
  <c r="V1471" i="36" s="1"/>
  <c r="V1472" i="36" s="1"/>
  <c r="V1473" i="36" s="1"/>
  <c r="V1474" i="36" s="1"/>
  <c r="V1475" i="36" s="1"/>
  <c r="V1476" i="36" s="1"/>
  <c r="V1477" i="36" s="1"/>
  <c r="V1478" i="36" s="1"/>
  <c r="V1479" i="36" s="1"/>
  <c r="V1480" i="36" s="1"/>
  <c r="V1481" i="36" s="1"/>
  <c r="V1482" i="36" s="1"/>
  <c r="V1483" i="36" s="1"/>
  <c r="V1484" i="36" s="1"/>
  <c r="V1485" i="36" s="1"/>
  <c r="V1486" i="36" s="1"/>
  <c r="V1487" i="36" s="1"/>
  <c r="V1488" i="36" s="1"/>
  <c r="V1489" i="36" s="1"/>
  <c r="V1490" i="36" s="1"/>
  <c r="V1491" i="36" s="1"/>
  <c r="V1492" i="36" s="1"/>
  <c r="V1493" i="36" s="1"/>
  <c r="V1494" i="36" s="1"/>
  <c r="V1495" i="36" s="1"/>
  <c r="V1496" i="36" s="1"/>
  <c r="V1497" i="36" s="1"/>
  <c r="V1498" i="36" s="1"/>
  <c r="V1499" i="36" s="1"/>
  <c r="V1500" i="36" s="1"/>
  <c r="V1501" i="36" s="1"/>
  <c r="V1502" i="36" s="1"/>
  <c r="V1503" i="36" s="1"/>
  <c r="V1504" i="36" s="1"/>
  <c r="V1505" i="36" s="1"/>
  <c r="V1506" i="36" s="1"/>
  <c r="V1507" i="36" s="1"/>
  <c r="V1508" i="36" s="1"/>
  <c r="V1509" i="36" s="1"/>
  <c r="V1510" i="36" s="1"/>
  <c r="V1511" i="36" s="1"/>
  <c r="V1512" i="36" s="1"/>
  <c r="V1513" i="36" s="1"/>
  <c r="V1514" i="36" s="1"/>
  <c r="V1515" i="36" s="1"/>
  <c r="V1516" i="36" s="1"/>
  <c r="V1517" i="36" s="1"/>
  <c r="V1518" i="36" s="1"/>
  <c r="V1519" i="36" s="1"/>
  <c r="V1520" i="36" s="1"/>
  <c r="V1521" i="36" s="1"/>
  <c r="V1522" i="36" s="1"/>
  <c r="V1523" i="36" s="1"/>
  <c r="V1524" i="36" s="1"/>
  <c r="V1525" i="36" s="1"/>
  <c r="V1526" i="36" s="1"/>
  <c r="V1527" i="36" s="1"/>
  <c r="V1528" i="36" s="1"/>
  <c r="V1529" i="36" s="1"/>
  <c r="V1530" i="36" s="1"/>
  <c r="V1531" i="36" s="1"/>
  <c r="V1532" i="36" s="1"/>
  <c r="V1533" i="36" s="1"/>
  <c r="V1534" i="36" s="1"/>
  <c r="V1535" i="36" s="1"/>
  <c r="V1536" i="36" s="1"/>
  <c r="V1537" i="36" s="1"/>
  <c r="V1538" i="36" s="1"/>
  <c r="V1539" i="36" s="1"/>
  <c r="V1540" i="36" s="1"/>
  <c r="V1541" i="36" s="1"/>
  <c r="V1542" i="36" s="1"/>
  <c r="V1543" i="36" s="1"/>
  <c r="V1544" i="36" s="1"/>
  <c r="V1545" i="36" s="1"/>
  <c r="V1546" i="36" s="1"/>
  <c r="V1547" i="36" s="1"/>
  <c r="V1548" i="36" s="1"/>
  <c r="V1549" i="36" s="1"/>
  <c r="V1550" i="36" s="1"/>
  <c r="V1551" i="36" s="1"/>
  <c r="V1552" i="36" s="1"/>
  <c r="V1553" i="36" s="1"/>
  <c r="V1554" i="36" s="1"/>
  <c r="V1555" i="36" s="1"/>
  <c r="V1556" i="36" s="1"/>
  <c r="V1557" i="36" s="1"/>
  <c r="V1558" i="36" s="1"/>
  <c r="V1559" i="36" s="1"/>
  <c r="V1560" i="36" s="1"/>
  <c r="V1561" i="36" s="1"/>
  <c r="V1562" i="36" s="1"/>
  <c r="V1563" i="36" s="1"/>
  <c r="V1564" i="36" s="1"/>
  <c r="V1565" i="36" s="1"/>
  <c r="V1566" i="36" s="1"/>
  <c r="V1567" i="36" s="1"/>
  <c r="V1568" i="36" s="1"/>
  <c r="V1569" i="36" s="1"/>
  <c r="V1570" i="36" s="1"/>
  <c r="V1571" i="36" s="1"/>
  <c r="V1572" i="36" s="1"/>
  <c r="V1573" i="36" s="1"/>
  <c r="V1574" i="36" s="1"/>
  <c r="V1575" i="36" s="1"/>
  <c r="V1576" i="36" s="1"/>
  <c r="V1577" i="36" s="1"/>
  <c r="V1578" i="36" s="1"/>
  <c r="V1579" i="36" s="1"/>
  <c r="V1580" i="36" s="1"/>
  <c r="V1581" i="36" s="1"/>
  <c r="V1582" i="36" s="1"/>
  <c r="V1583" i="36" s="1"/>
  <c r="V1584" i="36" s="1"/>
  <c r="V1585" i="36" s="1"/>
  <c r="V1586" i="36" s="1"/>
  <c r="V1587" i="36" s="1"/>
  <c r="V1588" i="36" s="1"/>
  <c r="V1589" i="36" s="1"/>
  <c r="V1590" i="36" s="1"/>
  <c r="V1591" i="36" s="1"/>
  <c r="V1592" i="36" s="1"/>
  <c r="V1593" i="36" s="1"/>
  <c r="V1594" i="36" s="1"/>
  <c r="V1595" i="36" s="1"/>
  <c r="V1596" i="36" s="1"/>
  <c r="V1597" i="36" s="1"/>
  <c r="V1598" i="36" s="1"/>
  <c r="V1599" i="36" s="1"/>
  <c r="V1600" i="36" s="1"/>
  <c r="V1601" i="36" s="1"/>
  <c r="V1602" i="36" s="1"/>
  <c r="V1603" i="36" s="1"/>
  <c r="V1604" i="36" s="1"/>
  <c r="V1605" i="36" s="1"/>
  <c r="V1606" i="36" s="1"/>
  <c r="V1607" i="36" s="1"/>
  <c r="V1608" i="36" s="1"/>
  <c r="V1609" i="36" s="1"/>
  <c r="V1610" i="36" s="1"/>
  <c r="V1611" i="36" s="1"/>
  <c r="V1612" i="36" s="1"/>
  <c r="V1613" i="36" s="1"/>
  <c r="V1614" i="36" s="1"/>
  <c r="V1615" i="36" s="1"/>
  <c r="V1616" i="36" s="1"/>
  <c r="V1617" i="36" s="1"/>
  <c r="V1618" i="36" s="1"/>
  <c r="V1619" i="36" s="1"/>
  <c r="V1620" i="36" s="1"/>
  <c r="V1621" i="36" s="1"/>
  <c r="V1622" i="36" s="1"/>
  <c r="V1623" i="36" s="1"/>
  <c r="V1624" i="36" s="1"/>
  <c r="V1625" i="36" s="1"/>
  <c r="V1626" i="36" s="1"/>
  <c r="V1627" i="36" s="1"/>
  <c r="V1628" i="36" s="1"/>
  <c r="V1629" i="36" s="1"/>
  <c r="V1630" i="36" s="1"/>
  <c r="V1631" i="36" s="1"/>
  <c r="V1632" i="36" s="1"/>
  <c r="V1633" i="36" s="1"/>
  <c r="V1634" i="36" s="1"/>
  <c r="V1635" i="36" s="1"/>
  <c r="V1636" i="36" s="1"/>
  <c r="V1637" i="36" s="1"/>
  <c r="V1638" i="36" s="1"/>
  <c r="V1639" i="36" s="1"/>
  <c r="V1640" i="36" s="1"/>
  <c r="V1641" i="36" s="1"/>
  <c r="V1642" i="36" s="1"/>
  <c r="V1643" i="36" s="1"/>
  <c r="V1644" i="36" s="1"/>
  <c r="V1645" i="36" s="1"/>
  <c r="V1646" i="36" s="1"/>
  <c r="V1647" i="36" s="1"/>
  <c r="V1648" i="36" s="1"/>
  <c r="V1649" i="36" s="1"/>
  <c r="V1650" i="36" s="1"/>
  <c r="V1651" i="36" s="1"/>
  <c r="V1652" i="36" s="1"/>
  <c r="V1653" i="36" s="1"/>
  <c r="V1654" i="36" s="1"/>
  <c r="V1655" i="36" s="1"/>
  <c r="V1656" i="36" s="1"/>
  <c r="V1657" i="36" s="1"/>
  <c r="V1658" i="36" s="1"/>
  <c r="V1659" i="36" s="1"/>
  <c r="V1660" i="36" s="1"/>
  <c r="V1661" i="36" s="1"/>
  <c r="V1662" i="36" s="1"/>
  <c r="V1663" i="36" s="1"/>
  <c r="V1664" i="36" s="1"/>
  <c r="V1665" i="36" s="1"/>
  <c r="V1666" i="36" s="1"/>
  <c r="V1667" i="36" s="1"/>
  <c r="V1668" i="36" s="1"/>
  <c r="V1669" i="36" s="1"/>
  <c r="V1670" i="36" s="1"/>
  <c r="V1671" i="36" s="1"/>
  <c r="V1672" i="36" s="1"/>
  <c r="V1673" i="36" s="1"/>
  <c r="V1674" i="36" s="1"/>
  <c r="V1675" i="36" s="1"/>
  <c r="V1676" i="36" s="1"/>
  <c r="V1677" i="36" s="1"/>
  <c r="V1678" i="36" s="1"/>
  <c r="V1679" i="36" s="1"/>
  <c r="V1680" i="36" s="1"/>
  <c r="V1681" i="36" s="1"/>
  <c r="V1682" i="36" s="1"/>
  <c r="V1683" i="36" s="1"/>
  <c r="V1684" i="36" s="1"/>
  <c r="V1685" i="36" s="1"/>
  <c r="V1686" i="36" s="1"/>
  <c r="V1687" i="36" s="1"/>
  <c r="V1688" i="36" s="1"/>
  <c r="V1689" i="36" s="1"/>
  <c r="V1690" i="36" s="1"/>
  <c r="V1691" i="36" s="1"/>
  <c r="V1692" i="36" s="1"/>
  <c r="V1693" i="36" s="1"/>
  <c r="C27" i="37" l="1"/>
  <c r="F17" i="37"/>
  <c r="D17" i="37" s="1"/>
  <c r="E17" i="37" s="1"/>
  <c r="D32" i="37"/>
  <c r="F21" i="37"/>
  <c r="D21" i="37" s="1"/>
  <c r="E21" i="37" s="1"/>
  <c r="F16" i="37"/>
  <c r="D16" i="37" s="1"/>
  <c r="E16" i="37" s="1"/>
  <c r="W20" i="36"/>
  <c r="W21" i="36" s="1"/>
  <c r="W22" i="36" s="1"/>
  <c r="W23" i="36" s="1"/>
  <c r="W24" i="36" s="1"/>
  <c r="W25" i="36" s="1"/>
  <c r="W26" i="36" s="1"/>
  <c r="W27" i="36" s="1"/>
  <c r="W28" i="36" s="1"/>
  <c r="W29" i="36" s="1"/>
  <c r="W30" i="36" s="1"/>
  <c r="W31" i="36" s="1"/>
  <c r="W32" i="36" s="1"/>
  <c r="W33" i="36" s="1"/>
  <c r="W34" i="36" s="1"/>
  <c r="W35" i="36" s="1"/>
  <c r="W36" i="36" s="1"/>
  <c r="W37" i="36" s="1"/>
  <c r="W38" i="36" s="1"/>
  <c r="W39" i="36" s="1"/>
  <c r="W40" i="36" s="1"/>
  <c r="W41" i="36" s="1"/>
  <c r="W42" i="36" s="1"/>
  <c r="W43" i="36" s="1"/>
  <c r="W44" i="36" s="1"/>
  <c r="W45" i="36" s="1"/>
  <c r="W46" i="36" s="1"/>
  <c r="W47" i="36" s="1"/>
  <c r="W48" i="36" s="1"/>
  <c r="W49" i="36" s="1"/>
  <c r="W50" i="36" s="1"/>
  <c r="W51" i="36" s="1"/>
  <c r="W52" i="36" s="1"/>
  <c r="W53" i="36" s="1"/>
  <c r="W54" i="36" s="1"/>
  <c r="W55" i="36" s="1"/>
  <c r="W56" i="36" s="1"/>
  <c r="W57" i="36" s="1"/>
  <c r="W58" i="36" s="1"/>
  <c r="W59" i="36" s="1"/>
  <c r="W60" i="36" s="1"/>
  <c r="W61" i="36" s="1"/>
  <c r="W62" i="36" s="1"/>
  <c r="W63" i="36" s="1"/>
  <c r="W64" i="36" s="1"/>
  <c r="W65" i="36" s="1"/>
  <c r="W66" i="36" s="1"/>
  <c r="W67" i="36" s="1"/>
  <c r="W68" i="36" s="1"/>
  <c r="W69" i="36" s="1"/>
  <c r="W70" i="36" s="1"/>
  <c r="W71" i="36" s="1"/>
  <c r="W72" i="36" s="1"/>
  <c r="W73" i="36" s="1"/>
  <c r="W74" i="36" s="1"/>
  <c r="W75" i="36" s="1"/>
  <c r="W76" i="36" s="1"/>
  <c r="W77" i="36" s="1"/>
  <c r="W78" i="36" s="1"/>
  <c r="W79" i="36" s="1"/>
  <c r="W80" i="36" s="1"/>
  <c r="W81" i="36" s="1"/>
  <c r="W82" i="36" s="1"/>
  <c r="W83" i="36" s="1"/>
  <c r="W84" i="36" s="1"/>
  <c r="W85" i="36" s="1"/>
  <c r="W86" i="36" s="1"/>
  <c r="W87" i="36" s="1"/>
  <c r="W88" i="36" s="1"/>
  <c r="W89" i="36" s="1"/>
  <c r="W90" i="36" s="1"/>
  <c r="W91" i="36" s="1"/>
  <c r="W92" i="36" s="1"/>
  <c r="W93" i="36" s="1"/>
  <c r="W94" i="36" s="1"/>
  <c r="W95" i="36" s="1"/>
  <c r="W96" i="36" s="1"/>
  <c r="W97" i="36" s="1"/>
  <c r="W98" i="36" s="1"/>
  <c r="W99" i="36" s="1"/>
  <c r="W100" i="36" s="1"/>
  <c r="W101" i="36" s="1"/>
  <c r="W102" i="36" s="1"/>
  <c r="W103" i="36" s="1"/>
  <c r="W104" i="36" s="1"/>
  <c r="W105" i="36" s="1"/>
  <c r="W106" i="36" s="1"/>
  <c r="W107" i="36" s="1"/>
  <c r="W108" i="36" s="1"/>
  <c r="W109" i="36" s="1"/>
  <c r="W110" i="36" s="1"/>
  <c r="W111" i="36" s="1"/>
  <c r="W112" i="36" s="1"/>
  <c r="W113" i="36" s="1"/>
  <c r="W114" i="36" s="1"/>
  <c r="W115" i="36" s="1"/>
  <c r="W116" i="36" s="1"/>
  <c r="W117" i="36" s="1"/>
  <c r="W118" i="36" s="1"/>
  <c r="W119" i="36" s="1"/>
  <c r="W120" i="36" s="1"/>
  <c r="W121" i="36" s="1"/>
  <c r="W122" i="36" s="1"/>
  <c r="W123" i="36" s="1"/>
  <c r="W124" i="36" s="1"/>
  <c r="W125" i="36" s="1"/>
  <c r="W126" i="36" s="1"/>
  <c r="W127" i="36" s="1"/>
  <c r="W128" i="36" s="1"/>
  <c r="W129" i="36" s="1"/>
  <c r="W130" i="36" s="1"/>
  <c r="W131" i="36" s="1"/>
  <c r="W132" i="36" s="1"/>
  <c r="W133" i="36" s="1"/>
  <c r="W134" i="36" s="1"/>
  <c r="W135" i="36" s="1"/>
  <c r="W136" i="36" s="1"/>
  <c r="W137" i="36" s="1"/>
  <c r="W138" i="36" s="1"/>
  <c r="W139" i="36" s="1"/>
  <c r="W140" i="36" s="1"/>
  <c r="W141" i="36" s="1"/>
  <c r="W142" i="36" s="1"/>
  <c r="W143" i="36" s="1"/>
  <c r="W144" i="36" s="1"/>
  <c r="W145" i="36" s="1"/>
  <c r="W146" i="36" s="1"/>
  <c r="W147" i="36" s="1"/>
  <c r="W148" i="36" s="1"/>
  <c r="W149" i="36" s="1"/>
  <c r="W150" i="36" s="1"/>
  <c r="W151" i="36" s="1"/>
  <c r="W152" i="36" s="1"/>
  <c r="W153" i="36" s="1"/>
  <c r="W154" i="36" s="1"/>
  <c r="W155" i="36" s="1"/>
  <c r="W156" i="36" s="1"/>
  <c r="W157" i="36" s="1"/>
  <c r="W158" i="36" s="1"/>
  <c r="W159" i="36" s="1"/>
  <c r="W160" i="36" s="1"/>
  <c r="W161" i="36" s="1"/>
  <c r="W162" i="36" s="1"/>
  <c r="W163" i="36" s="1"/>
  <c r="W164" i="36" s="1"/>
  <c r="W165" i="36" s="1"/>
  <c r="W166" i="36" s="1"/>
  <c r="W167" i="36" s="1"/>
  <c r="W168" i="36" s="1"/>
  <c r="W169" i="36" s="1"/>
  <c r="W170" i="36" s="1"/>
  <c r="W171" i="36" s="1"/>
  <c r="W172" i="36" s="1"/>
  <c r="W173" i="36" s="1"/>
  <c r="W174" i="36" s="1"/>
  <c r="W175" i="36" s="1"/>
  <c r="W176" i="36" s="1"/>
  <c r="W177" i="36" s="1"/>
  <c r="W178" i="36" s="1"/>
  <c r="W179" i="36" s="1"/>
  <c r="W180" i="36" s="1"/>
  <c r="W181" i="36" s="1"/>
  <c r="W182" i="36" s="1"/>
  <c r="W183" i="36" s="1"/>
  <c r="W184" i="36" s="1"/>
  <c r="W185" i="36" s="1"/>
  <c r="W186" i="36" s="1"/>
  <c r="W187" i="36" s="1"/>
  <c r="W188" i="36" s="1"/>
  <c r="W189" i="36" s="1"/>
  <c r="W190" i="36" s="1"/>
  <c r="W191" i="36" s="1"/>
  <c r="W192" i="36" s="1"/>
  <c r="W193" i="36" s="1"/>
  <c r="W194" i="36" s="1"/>
  <c r="W195" i="36" s="1"/>
  <c r="W196" i="36" s="1"/>
  <c r="W197" i="36" s="1"/>
  <c r="W198" i="36" s="1"/>
  <c r="W199" i="36" s="1"/>
  <c r="W200" i="36" s="1"/>
  <c r="W201" i="36" s="1"/>
  <c r="W202" i="36" s="1"/>
  <c r="W203" i="36" s="1"/>
  <c r="W204" i="36" s="1"/>
  <c r="W205" i="36" s="1"/>
  <c r="W206" i="36" s="1"/>
  <c r="W207" i="36" s="1"/>
  <c r="W208" i="36" s="1"/>
  <c r="W209" i="36" s="1"/>
  <c r="W210" i="36" s="1"/>
  <c r="W211" i="36" s="1"/>
  <c r="W212" i="36" s="1"/>
  <c r="W213" i="36" s="1"/>
  <c r="W214" i="36" s="1"/>
  <c r="W215" i="36" s="1"/>
  <c r="W216" i="36" s="1"/>
  <c r="W217" i="36" s="1"/>
  <c r="W218" i="36" s="1"/>
  <c r="W219" i="36" s="1"/>
  <c r="W220" i="36" s="1"/>
  <c r="W221" i="36" s="1"/>
  <c r="W222" i="36" s="1"/>
  <c r="W223" i="36" s="1"/>
  <c r="W224" i="36" s="1"/>
  <c r="W225" i="36" s="1"/>
  <c r="W226" i="36" s="1"/>
  <c r="W227" i="36" s="1"/>
  <c r="W228" i="36" s="1"/>
  <c r="W229" i="36" s="1"/>
  <c r="W230" i="36" s="1"/>
  <c r="W231" i="36" s="1"/>
  <c r="W232" i="36" s="1"/>
  <c r="W233" i="36" s="1"/>
  <c r="W234" i="36" s="1"/>
  <c r="W235" i="36" s="1"/>
  <c r="W236" i="36" s="1"/>
  <c r="W237" i="36" s="1"/>
  <c r="W238" i="36" s="1"/>
  <c r="W239" i="36" s="1"/>
  <c r="W240" i="36" s="1"/>
  <c r="W241" i="36" s="1"/>
  <c r="W242" i="36" s="1"/>
  <c r="W243" i="36" s="1"/>
  <c r="W244" i="36" s="1"/>
  <c r="W245" i="36" s="1"/>
  <c r="W246" i="36" s="1"/>
  <c r="W247" i="36" s="1"/>
  <c r="W248" i="36" s="1"/>
  <c r="W249" i="36" s="1"/>
  <c r="W250" i="36" s="1"/>
  <c r="W251" i="36" s="1"/>
  <c r="W252" i="36" s="1"/>
  <c r="W253" i="36" s="1"/>
  <c r="W254" i="36" s="1"/>
  <c r="W255" i="36" s="1"/>
  <c r="W256" i="36" s="1"/>
  <c r="W257" i="36" s="1"/>
  <c r="W258" i="36" s="1"/>
  <c r="W259" i="36" s="1"/>
  <c r="W260" i="36" s="1"/>
  <c r="W261" i="36" s="1"/>
  <c r="W262" i="36" s="1"/>
  <c r="W263" i="36" s="1"/>
  <c r="W264" i="36" s="1"/>
  <c r="W265" i="36" s="1"/>
  <c r="W266" i="36" s="1"/>
  <c r="W267" i="36" s="1"/>
  <c r="W268" i="36" s="1"/>
  <c r="W269" i="36" s="1"/>
  <c r="W270" i="36" s="1"/>
  <c r="W271" i="36" s="1"/>
  <c r="W272" i="36" s="1"/>
  <c r="W273" i="36" s="1"/>
  <c r="W274" i="36" s="1"/>
  <c r="W275" i="36" s="1"/>
  <c r="W276" i="36" s="1"/>
  <c r="W277" i="36" s="1"/>
  <c r="W278" i="36" s="1"/>
  <c r="W279" i="36" s="1"/>
  <c r="W280" i="36" s="1"/>
  <c r="W281" i="36" s="1"/>
  <c r="W282" i="36" s="1"/>
  <c r="W283" i="36" s="1"/>
  <c r="W284" i="36" s="1"/>
  <c r="W285" i="36" s="1"/>
  <c r="W286" i="36" s="1"/>
  <c r="W287" i="36" s="1"/>
  <c r="W288" i="36" s="1"/>
  <c r="W289" i="36" s="1"/>
  <c r="W290" i="36" s="1"/>
  <c r="W291" i="36" s="1"/>
  <c r="W292" i="36" s="1"/>
  <c r="W293" i="36" s="1"/>
  <c r="W294" i="36" s="1"/>
  <c r="W295" i="36" s="1"/>
  <c r="W296" i="36" s="1"/>
  <c r="W297" i="36" s="1"/>
  <c r="W298" i="36" s="1"/>
  <c r="W299" i="36" s="1"/>
  <c r="W300" i="36" s="1"/>
  <c r="W301" i="36" s="1"/>
  <c r="W302" i="36" s="1"/>
  <c r="W303" i="36" s="1"/>
  <c r="W304" i="36" s="1"/>
  <c r="W305" i="36" s="1"/>
  <c r="W306" i="36" s="1"/>
  <c r="W307" i="36" s="1"/>
  <c r="W308" i="36" s="1"/>
  <c r="W309" i="36" s="1"/>
  <c r="W310" i="36" s="1"/>
  <c r="W311" i="36" s="1"/>
  <c r="W312" i="36" s="1"/>
  <c r="W313" i="36" s="1"/>
  <c r="W314" i="36" s="1"/>
  <c r="W315" i="36" s="1"/>
  <c r="W316" i="36" s="1"/>
  <c r="W317" i="36" s="1"/>
  <c r="W318" i="36" s="1"/>
  <c r="W319" i="36" s="1"/>
  <c r="W320" i="36" s="1"/>
  <c r="W321" i="36" s="1"/>
  <c r="W322" i="36" s="1"/>
  <c r="W323" i="36" s="1"/>
  <c r="W324" i="36" s="1"/>
  <c r="W325" i="36" s="1"/>
  <c r="W326" i="36" s="1"/>
  <c r="W327" i="36" s="1"/>
  <c r="W328" i="36" s="1"/>
  <c r="W329" i="36" s="1"/>
  <c r="W330" i="36" s="1"/>
  <c r="W331" i="36" s="1"/>
  <c r="W332" i="36" s="1"/>
  <c r="W333" i="36" s="1"/>
  <c r="W334" i="36" s="1"/>
  <c r="W335" i="36" s="1"/>
  <c r="W336" i="36" s="1"/>
  <c r="W337" i="36" s="1"/>
  <c r="W338" i="36" s="1"/>
  <c r="W339" i="36" s="1"/>
  <c r="W340" i="36" s="1"/>
  <c r="W341" i="36" s="1"/>
  <c r="W342" i="36" s="1"/>
  <c r="W343" i="36" s="1"/>
  <c r="W344" i="36" s="1"/>
  <c r="W345" i="36" s="1"/>
  <c r="W346" i="36" s="1"/>
  <c r="W347" i="36" s="1"/>
  <c r="W348" i="36" s="1"/>
  <c r="W349" i="36" s="1"/>
  <c r="W350" i="36" s="1"/>
  <c r="W351" i="36" s="1"/>
  <c r="W352" i="36" s="1"/>
  <c r="W353" i="36" s="1"/>
  <c r="W354" i="36" s="1"/>
  <c r="W355" i="36" s="1"/>
  <c r="W356" i="36" s="1"/>
  <c r="W357" i="36" s="1"/>
  <c r="W358" i="36" s="1"/>
  <c r="W359" i="36" s="1"/>
  <c r="W360" i="36" s="1"/>
  <c r="W361" i="36" s="1"/>
  <c r="W362" i="36" s="1"/>
  <c r="W363" i="36" s="1"/>
  <c r="W364" i="36" s="1"/>
  <c r="W365" i="36" s="1"/>
  <c r="W366" i="36" s="1"/>
  <c r="W367" i="36" s="1"/>
  <c r="W368" i="36" s="1"/>
  <c r="W369" i="36" s="1"/>
  <c r="W370" i="36" s="1"/>
  <c r="W371" i="36" s="1"/>
  <c r="W372" i="36" s="1"/>
  <c r="W373" i="36" s="1"/>
  <c r="W374" i="36" s="1"/>
  <c r="W375" i="36" s="1"/>
  <c r="W376" i="36" s="1"/>
  <c r="W377" i="36" s="1"/>
  <c r="W378" i="36" s="1"/>
  <c r="W379" i="36" s="1"/>
  <c r="W380" i="36" s="1"/>
  <c r="W381" i="36" s="1"/>
  <c r="W382" i="36" s="1"/>
  <c r="W383" i="36" s="1"/>
  <c r="W384" i="36" s="1"/>
  <c r="W385" i="36" s="1"/>
  <c r="W386" i="36" s="1"/>
  <c r="W387" i="36" s="1"/>
  <c r="W388" i="36" s="1"/>
  <c r="W389" i="36" s="1"/>
  <c r="W390" i="36" s="1"/>
  <c r="W391" i="36" s="1"/>
  <c r="W392" i="36" s="1"/>
  <c r="W393" i="36" s="1"/>
  <c r="W394" i="36" s="1"/>
  <c r="W395" i="36" s="1"/>
  <c r="W396" i="36" s="1"/>
  <c r="W397" i="36" s="1"/>
  <c r="W398" i="36" s="1"/>
  <c r="W399" i="36" s="1"/>
  <c r="W400" i="36" s="1"/>
  <c r="W401" i="36" s="1"/>
  <c r="W402" i="36" s="1"/>
  <c r="W403" i="36" s="1"/>
  <c r="W404" i="36" s="1"/>
  <c r="W405" i="36" s="1"/>
  <c r="W406" i="36" s="1"/>
  <c r="W407" i="36" s="1"/>
  <c r="W408" i="36" s="1"/>
  <c r="W409" i="36" s="1"/>
  <c r="W410" i="36" s="1"/>
  <c r="W411" i="36" s="1"/>
  <c r="W412" i="36" s="1"/>
  <c r="W413" i="36" s="1"/>
  <c r="W414" i="36" s="1"/>
  <c r="W415" i="36" s="1"/>
  <c r="W416" i="36" s="1"/>
  <c r="W417" i="36" s="1"/>
  <c r="W418" i="36" s="1"/>
  <c r="W419" i="36" s="1"/>
  <c r="W420" i="36" s="1"/>
  <c r="W421" i="36" s="1"/>
  <c r="W422" i="36" s="1"/>
  <c r="W423" i="36" s="1"/>
  <c r="W424" i="36" s="1"/>
  <c r="W425" i="36" s="1"/>
  <c r="W426" i="36" s="1"/>
  <c r="W427" i="36" s="1"/>
  <c r="W428" i="36" s="1"/>
  <c r="W429" i="36" s="1"/>
  <c r="W430" i="36" s="1"/>
  <c r="W431" i="36" s="1"/>
  <c r="W432" i="36" s="1"/>
  <c r="W433" i="36" s="1"/>
  <c r="W434" i="36" s="1"/>
  <c r="W435" i="36" s="1"/>
  <c r="W436" i="36" s="1"/>
  <c r="W437" i="36" s="1"/>
  <c r="W438" i="36" s="1"/>
  <c r="W439" i="36" s="1"/>
  <c r="W440" i="36" s="1"/>
  <c r="W441" i="36" s="1"/>
  <c r="W442" i="36" s="1"/>
  <c r="W443" i="36" s="1"/>
  <c r="W444" i="36" s="1"/>
  <c r="W445" i="36" s="1"/>
  <c r="W446" i="36" s="1"/>
  <c r="W447" i="36" s="1"/>
  <c r="W448" i="36" s="1"/>
  <c r="W449" i="36" s="1"/>
  <c r="W450" i="36" s="1"/>
  <c r="W451" i="36" s="1"/>
  <c r="W452" i="36" s="1"/>
  <c r="W453" i="36" s="1"/>
  <c r="W454" i="36" s="1"/>
  <c r="W455" i="36" s="1"/>
  <c r="W456" i="36" s="1"/>
  <c r="W457" i="36" s="1"/>
  <c r="W458" i="36" s="1"/>
  <c r="W459" i="36" s="1"/>
  <c r="W460" i="36" s="1"/>
  <c r="W461" i="36" s="1"/>
  <c r="W462" i="36" s="1"/>
  <c r="W463" i="36" s="1"/>
  <c r="W464" i="36" s="1"/>
  <c r="W465" i="36" s="1"/>
  <c r="W466" i="36" s="1"/>
  <c r="W467" i="36" s="1"/>
  <c r="W468" i="36" s="1"/>
  <c r="W469" i="36" s="1"/>
  <c r="W470" i="36" s="1"/>
  <c r="W471" i="36" s="1"/>
  <c r="W472" i="36" s="1"/>
  <c r="W473" i="36" s="1"/>
  <c r="W474" i="36" s="1"/>
  <c r="W475" i="36" s="1"/>
  <c r="W476" i="36" s="1"/>
  <c r="W477" i="36" s="1"/>
  <c r="W478" i="36" s="1"/>
  <c r="W479" i="36" s="1"/>
  <c r="W480" i="36" s="1"/>
  <c r="W481" i="36" s="1"/>
  <c r="W482" i="36" s="1"/>
  <c r="W483" i="36" s="1"/>
  <c r="W484" i="36" s="1"/>
  <c r="W485" i="36" s="1"/>
  <c r="W486" i="36" s="1"/>
  <c r="W487" i="36" s="1"/>
  <c r="W488" i="36" s="1"/>
  <c r="W489" i="36" s="1"/>
  <c r="W490" i="36" s="1"/>
  <c r="W491" i="36" s="1"/>
  <c r="W492" i="36" s="1"/>
  <c r="W493" i="36" s="1"/>
  <c r="W494" i="36" s="1"/>
  <c r="W495" i="36" s="1"/>
  <c r="W496" i="36" s="1"/>
  <c r="W497" i="36" s="1"/>
  <c r="W498" i="36" s="1"/>
  <c r="W499" i="36" s="1"/>
  <c r="W500" i="36" s="1"/>
  <c r="W501" i="36" s="1"/>
  <c r="W502" i="36" s="1"/>
  <c r="W503" i="36" s="1"/>
  <c r="W504" i="36" s="1"/>
  <c r="W505" i="36" s="1"/>
  <c r="W506" i="36" s="1"/>
  <c r="W507" i="36" s="1"/>
  <c r="W508" i="36" s="1"/>
  <c r="W509" i="36" s="1"/>
  <c r="W510" i="36" s="1"/>
  <c r="W511" i="36" s="1"/>
  <c r="W512" i="36" s="1"/>
  <c r="W513" i="36" s="1"/>
  <c r="W514" i="36" s="1"/>
  <c r="W515" i="36" s="1"/>
  <c r="W516" i="36" s="1"/>
  <c r="W517" i="36" s="1"/>
  <c r="W518" i="36" s="1"/>
  <c r="W519" i="36" s="1"/>
  <c r="W520" i="36" s="1"/>
  <c r="W521" i="36" s="1"/>
  <c r="W522" i="36" s="1"/>
  <c r="W523" i="36" s="1"/>
  <c r="W524" i="36" s="1"/>
  <c r="W525" i="36" s="1"/>
  <c r="W526" i="36" s="1"/>
  <c r="W527" i="36" s="1"/>
  <c r="W528" i="36" s="1"/>
  <c r="W529" i="36" s="1"/>
  <c r="W530" i="36" s="1"/>
  <c r="W531" i="36" s="1"/>
  <c r="W532" i="36" s="1"/>
  <c r="W533" i="36" s="1"/>
  <c r="W534" i="36" s="1"/>
  <c r="W535" i="36" s="1"/>
  <c r="W536" i="36" s="1"/>
  <c r="W537" i="36" s="1"/>
  <c r="W538" i="36" s="1"/>
  <c r="W539" i="36" s="1"/>
  <c r="W540" i="36" s="1"/>
  <c r="W541" i="36" s="1"/>
  <c r="W542" i="36" s="1"/>
  <c r="W543" i="36" s="1"/>
  <c r="W544" i="36" s="1"/>
  <c r="W545" i="36" s="1"/>
  <c r="W546" i="36" s="1"/>
  <c r="W547" i="36" s="1"/>
  <c r="W548" i="36" s="1"/>
  <c r="W549" i="36" s="1"/>
  <c r="W550" i="36" s="1"/>
  <c r="W551" i="36" s="1"/>
  <c r="W552" i="36" s="1"/>
  <c r="W553" i="36" s="1"/>
  <c r="W554" i="36" s="1"/>
  <c r="W555" i="36" s="1"/>
  <c r="W556" i="36" s="1"/>
  <c r="W557" i="36" s="1"/>
  <c r="W558" i="36" s="1"/>
  <c r="W559" i="36" s="1"/>
  <c r="W560" i="36" s="1"/>
  <c r="W561" i="36" s="1"/>
  <c r="W562" i="36" s="1"/>
  <c r="W563" i="36" s="1"/>
  <c r="W564" i="36" s="1"/>
  <c r="W565" i="36" s="1"/>
  <c r="W566" i="36" s="1"/>
  <c r="W567" i="36" s="1"/>
  <c r="W568" i="36" s="1"/>
  <c r="W569" i="36" s="1"/>
  <c r="W570" i="36" s="1"/>
  <c r="W571" i="36" s="1"/>
  <c r="W572" i="36" s="1"/>
  <c r="W573" i="36" s="1"/>
  <c r="W574" i="36" s="1"/>
  <c r="W575" i="36" s="1"/>
  <c r="W576" i="36" s="1"/>
  <c r="W577" i="36" s="1"/>
  <c r="W578" i="36" s="1"/>
  <c r="W579" i="36" s="1"/>
  <c r="W580" i="36" s="1"/>
  <c r="W581" i="36" s="1"/>
  <c r="W582" i="36" s="1"/>
  <c r="W583" i="36" s="1"/>
  <c r="W584" i="36" s="1"/>
  <c r="W585" i="36" s="1"/>
  <c r="W586" i="36" s="1"/>
  <c r="W587" i="36" s="1"/>
  <c r="W588" i="36" s="1"/>
  <c r="W589" i="36" s="1"/>
  <c r="W590" i="36" s="1"/>
  <c r="W591" i="36" s="1"/>
  <c r="W592" i="36" s="1"/>
  <c r="W593" i="36" s="1"/>
  <c r="W594" i="36" s="1"/>
  <c r="W595" i="36" s="1"/>
  <c r="W596" i="36" s="1"/>
  <c r="W597" i="36" s="1"/>
  <c r="W598" i="36" s="1"/>
  <c r="W599" i="36" s="1"/>
  <c r="W600" i="36" s="1"/>
  <c r="W601" i="36" s="1"/>
  <c r="W602" i="36" s="1"/>
  <c r="W603" i="36" s="1"/>
  <c r="W604" i="36" s="1"/>
  <c r="W605" i="36" s="1"/>
  <c r="W606" i="36" s="1"/>
  <c r="W607" i="36" s="1"/>
  <c r="W608" i="36" s="1"/>
  <c r="W609" i="36" s="1"/>
  <c r="W610" i="36" s="1"/>
  <c r="W611" i="36" s="1"/>
  <c r="W612" i="36" s="1"/>
  <c r="W613" i="36" s="1"/>
  <c r="W614" i="36" s="1"/>
  <c r="W615" i="36" s="1"/>
  <c r="W616" i="36" s="1"/>
  <c r="W617" i="36" s="1"/>
  <c r="W618" i="36" s="1"/>
  <c r="W619" i="36" s="1"/>
  <c r="W620" i="36" s="1"/>
  <c r="W621" i="36" s="1"/>
  <c r="W622" i="36" s="1"/>
  <c r="W623" i="36" s="1"/>
  <c r="W624" i="36" s="1"/>
  <c r="W625" i="36" s="1"/>
  <c r="W626" i="36" s="1"/>
  <c r="W627" i="36" s="1"/>
  <c r="W628" i="36" s="1"/>
  <c r="W629" i="36" s="1"/>
  <c r="W630" i="36" s="1"/>
  <c r="W631" i="36" s="1"/>
  <c r="W632" i="36" s="1"/>
  <c r="W633" i="36" s="1"/>
  <c r="W634" i="36" s="1"/>
  <c r="W635" i="36" s="1"/>
  <c r="W636" i="36" s="1"/>
  <c r="W637" i="36" s="1"/>
  <c r="W638" i="36" s="1"/>
  <c r="W639" i="36" s="1"/>
  <c r="W640" i="36" s="1"/>
  <c r="W641" i="36" s="1"/>
  <c r="W642" i="36" s="1"/>
  <c r="W643" i="36" s="1"/>
  <c r="W644" i="36" s="1"/>
  <c r="W645" i="36" s="1"/>
  <c r="W646" i="36" s="1"/>
  <c r="W647" i="36" s="1"/>
  <c r="W648" i="36" s="1"/>
  <c r="W649" i="36" s="1"/>
  <c r="W650" i="36" s="1"/>
  <c r="W651" i="36" s="1"/>
  <c r="W652" i="36" s="1"/>
  <c r="W653" i="36" s="1"/>
  <c r="W654" i="36" s="1"/>
  <c r="W655" i="36" s="1"/>
  <c r="W656" i="36" s="1"/>
  <c r="W657" i="36" s="1"/>
  <c r="W658" i="36" s="1"/>
  <c r="W659" i="36" s="1"/>
  <c r="W660" i="36" s="1"/>
  <c r="W661" i="36" s="1"/>
  <c r="W662" i="36" s="1"/>
  <c r="W663" i="36" s="1"/>
  <c r="W664" i="36" s="1"/>
  <c r="W665" i="36" s="1"/>
  <c r="W666" i="36" s="1"/>
  <c r="W667" i="36" s="1"/>
  <c r="W668" i="36" s="1"/>
  <c r="W669" i="36" s="1"/>
  <c r="W670" i="36" s="1"/>
  <c r="W671" i="36" s="1"/>
  <c r="W672" i="36" s="1"/>
  <c r="W673" i="36" s="1"/>
  <c r="W674" i="36" s="1"/>
  <c r="W675" i="36" s="1"/>
  <c r="W676" i="36" s="1"/>
  <c r="W677" i="36" s="1"/>
  <c r="W678" i="36" s="1"/>
  <c r="W679" i="36" s="1"/>
  <c r="W680" i="36" s="1"/>
  <c r="W681" i="36" s="1"/>
  <c r="W682" i="36" s="1"/>
  <c r="W683" i="36" s="1"/>
  <c r="W684" i="36" s="1"/>
  <c r="W685" i="36" s="1"/>
  <c r="W686" i="36" s="1"/>
  <c r="W687" i="36" s="1"/>
  <c r="W688" i="36" s="1"/>
  <c r="W689" i="36" s="1"/>
  <c r="W690" i="36" s="1"/>
  <c r="W691" i="36" s="1"/>
  <c r="W692" i="36" s="1"/>
  <c r="W693" i="36" s="1"/>
  <c r="W694" i="36" s="1"/>
  <c r="W695" i="36" s="1"/>
  <c r="W696" i="36" s="1"/>
  <c r="W697" i="36" s="1"/>
  <c r="W698" i="36" s="1"/>
  <c r="W699" i="36" s="1"/>
  <c r="W700" i="36" s="1"/>
  <c r="W701" i="36" s="1"/>
  <c r="W702" i="36" s="1"/>
  <c r="W703" i="36" s="1"/>
  <c r="W704" i="36" s="1"/>
  <c r="W705" i="36" s="1"/>
  <c r="W706" i="36" s="1"/>
  <c r="W707" i="36" s="1"/>
  <c r="W708" i="36" s="1"/>
  <c r="W709" i="36" s="1"/>
  <c r="W710" i="36" s="1"/>
  <c r="W711" i="36" s="1"/>
  <c r="W712" i="36" s="1"/>
  <c r="W713" i="36" s="1"/>
  <c r="W714" i="36" s="1"/>
  <c r="W715" i="36" s="1"/>
  <c r="W716" i="36" s="1"/>
  <c r="W717" i="36" s="1"/>
  <c r="W718" i="36" s="1"/>
  <c r="W719" i="36" s="1"/>
  <c r="W720" i="36" s="1"/>
  <c r="W721" i="36" s="1"/>
  <c r="W722" i="36" s="1"/>
  <c r="W723" i="36" s="1"/>
  <c r="W724" i="36" s="1"/>
  <c r="W725" i="36" s="1"/>
  <c r="W726" i="36" s="1"/>
  <c r="W727" i="36" s="1"/>
  <c r="W728" i="36" s="1"/>
  <c r="W729" i="36" s="1"/>
  <c r="W730" i="36" s="1"/>
  <c r="W731" i="36" s="1"/>
  <c r="W732" i="36" s="1"/>
  <c r="W733" i="36" s="1"/>
  <c r="W734" i="36" s="1"/>
  <c r="W735" i="36" s="1"/>
  <c r="W736" i="36" s="1"/>
  <c r="W737" i="36" s="1"/>
  <c r="W738" i="36" s="1"/>
  <c r="W739" i="36" s="1"/>
  <c r="W740" i="36" s="1"/>
  <c r="W741" i="36" s="1"/>
  <c r="W742" i="36" s="1"/>
  <c r="W743" i="36" s="1"/>
  <c r="W744" i="36" s="1"/>
  <c r="W745" i="36" s="1"/>
  <c r="W746" i="36" s="1"/>
  <c r="W747" i="36" s="1"/>
  <c r="W748" i="36" s="1"/>
  <c r="W749" i="36" s="1"/>
  <c r="W750" i="36" s="1"/>
  <c r="W751" i="36" s="1"/>
  <c r="W752" i="36" s="1"/>
  <c r="W753" i="36" s="1"/>
  <c r="W754" i="36" s="1"/>
  <c r="W755" i="36" s="1"/>
  <c r="W756" i="36" s="1"/>
  <c r="W757" i="36" s="1"/>
  <c r="W758" i="36" s="1"/>
  <c r="W759" i="36" s="1"/>
  <c r="W760" i="36" s="1"/>
  <c r="W761" i="36" s="1"/>
  <c r="W762" i="36" s="1"/>
  <c r="W763" i="36" s="1"/>
  <c r="W764" i="36" s="1"/>
  <c r="W765" i="36" s="1"/>
  <c r="W766" i="36" s="1"/>
  <c r="W767" i="36" s="1"/>
  <c r="W768" i="36" s="1"/>
  <c r="W769" i="36" s="1"/>
  <c r="W770" i="36" s="1"/>
  <c r="W771" i="36" s="1"/>
  <c r="W772" i="36" s="1"/>
  <c r="W773" i="36" s="1"/>
  <c r="W774" i="36" s="1"/>
  <c r="W775" i="36" s="1"/>
  <c r="W776" i="36" s="1"/>
  <c r="W777" i="36" s="1"/>
  <c r="W778" i="36" s="1"/>
  <c r="W779" i="36" s="1"/>
  <c r="W780" i="36" s="1"/>
  <c r="W781" i="36" s="1"/>
  <c r="W782" i="36" s="1"/>
  <c r="W783" i="36" s="1"/>
  <c r="W784" i="36" s="1"/>
  <c r="W785" i="36" s="1"/>
  <c r="W786" i="36" s="1"/>
  <c r="W787" i="36" s="1"/>
  <c r="W788" i="36" s="1"/>
  <c r="W789" i="36" s="1"/>
  <c r="W790" i="36" s="1"/>
  <c r="W791" i="36" s="1"/>
  <c r="W792" i="36" s="1"/>
  <c r="W793" i="36" s="1"/>
  <c r="W794" i="36" s="1"/>
  <c r="W795" i="36" s="1"/>
  <c r="W796" i="36" s="1"/>
  <c r="W797" i="36" s="1"/>
  <c r="W798" i="36" s="1"/>
  <c r="W799" i="36" s="1"/>
  <c r="W800" i="36" s="1"/>
  <c r="W801" i="36" s="1"/>
  <c r="W802" i="36" s="1"/>
  <c r="W803" i="36" s="1"/>
  <c r="W804" i="36" s="1"/>
  <c r="W805" i="36" s="1"/>
  <c r="W806" i="36" s="1"/>
  <c r="W807" i="36" s="1"/>
  <c r="W808" i="36" s="1"/>
  <c r="W809" i="36" s="1"/>
  <c r="W810" i="36" s="1"/>
  <c r="W811" i="36" s="1"/>
  <c r="W812" i="36" s="1"/>
  <c r="W813" i="36" s="1"/>
  <c r="W814" i="36" s="1"/>
  <c r="W815" i="36" s="1"/>
  <c r="W816" i="36" s="1"/>
  <c r="W817" i="36" s="1"/>
  <c r="W818" i="36" s="1"/>
  <c r="W819" i="36" s="1"/>
  <c r="W820" i="36" s="1"/>
  <c r="W821" i="36" s="1"/>
  <c r="W822" i="36" s="1"/>
  <c r="W823" i="36" s="1"/>
  <c r="W824" i="36" s="1"/>
  <c r="W825" i="36" s="1"/>
  <c r="W826" i="36" s="1"/>
  <c r="W827" i="36" s="1"/>
  <c r="W828" i="36" s="1"/>
  <c r="W829" i="36" s="1"/>
  <c r="W830" i="36" s="1"/>
  <c r="W831" i="36" s="1"/>
  <c r="W832" i="36" s="1"/>
  <c r="W833" i="36" s="1"/>
  <c r="W834" i="36" s="1"/>
  <c r="W835" i="36" s="1"/>
  <c r="W836" i="36" s="1"/>
  <c r="W837" i="36" s="1"/>
  <c r="W838" i="36" s="1"/>
  <c r="W839" i="36" s="1"/>
  <c r="W840" i="36" s="1"/>
  <c r="W841" i="36" s="1"/>
  <c r="W842" i="36" s="1"/>
  <c r="W843" i="36" s="1"/>
  <c r="W844" i="36" s="1"/>
  <c r="W845" i="36" s="1"/>
  <c r="W846" i="36" s="1"/>
  <c r="W847" i="36" s="1"/>
  <c r="W848" i="36" s="1"/>
  <c r="W849" i="36" s="1"/>
  <c r="W850" i="36" s="1"/>
  <c r="W851" i="36" s="1"/>
  <c r="W852" i="36" s="1"/>
  <c r="W853" i="36" s="1"/>
  <c r="W854" i="36" s="1"/>
  <c r="W855" i="36" s="1"/>
  <c r="W856" i="36" s="1"/>
  <c r="W857" i="36" s="1"/>
  <c r="W858" i="36" s="1"/>
  <c r="W859" i="36" s="1"/>
  <c r="W860" i="36" s="1"/>
  <c r="W861" i="36" s="1"/>
  <c r="W862" i="36" s="1"/>
  <c r="W863" i="36" s="1"/>
  <c r="W864" i="36" s="1"/>
  <c r="W865" i="36" s="1"/>
  <c r="W866" i="36" s="1"/>
  <c r="W867" i="36" s="1"/>
  <c r="W868" i="36" s="1"/>
  <c r="W869" i="36" s="1"/>
  <c r="W870" i="36" s="1"/>
  <c r="W871" i="36" s="1"/>
  <c r="W872" i="36" s="1"/>
  <c r="W873" i="36" s="1"/>
  <c r="W874" i="36" s="1"/>
  <c r="W875" i="36" s="1"/>
  <c r="W876" i="36" s="1"/>
  <c r="W877" i="36" s="1"/>
  <c r="W878" i="36" s="1"/>
  <c r="W879" i="36" s="1"/>
  <c r="W880" i="36" s="1"/>
  <c r="W881" i="36" s="1"/>
  <c r="W882" i="36" s="1"/>
  <c r="W883" i="36" s="1"/>
  <c r="W884" i="36" s="1"/>
  <c r="W885" i="36" s="1"/>
  <c r="W886" i="36" s="1"/>
  <c r="W887" i="36" s="1"/>
  <c r="W888" i="36" s="1"/>
  <c r="W889" i="36" s="1"/>
  <c r="W890" i="36" s="1"/>
  <c r="W891" i="36" s="1"/>
  <c r="W892" i="36" s="1"/>
  <c r="W893" i="36" s="1"/>
  <c r="W894" i="36" s="1"/>
  <c r="W895" i="36" s="1"/>
  <c r="W896" i="36" s="1"/>
  <c r="W897" i="36" s="1"/>
  <c r="W898" i="36" s="1"/>
  <c r="W899" i="36" s="1"/>
  <c r="W900" i="36" s="1"/>
  <c r="W901" i="36" s="1"/>
  <c r="W902" i="36" s="1"/>
  <c r="W903" i="36" s="1"/>
  <c r="W904" i="36" s="1"/>
  <c r="W905" i="36" s="1"/>
  <c r="W906" i="36" s="1"/>
  <c r="W907" i="36" s="1"/>
  <c r="W908" i="36" s="1"/>
  <c r="W909" i="36" s="1"/>
  <c r="W910" i="36" s="1"/>
  <c r="W911" i="36" s="1"/>
  <c r="W912" i="36" s="1"/>
  <c r="W913" i="36" s="1"/>
  <c r="W914" i="36" s="1"/>
  <c r="W915" i="36" s="1"/>
  <c r="W916" i="36" s="1"/>
  <c r="W917" i="36" s="1"/>
  <c r="W918" i="36" s="1"/>
  <c r="W919" i="36" s="1"/>
  <c r="W920" i="36" s="1"/>
  <c r="W921" i="36" s="1"/>
  <c r="W922" i="36" s="1"/>
  <c r="W923" i="36" s="1"/>
  <c r="W924" i="36" s="1"/>
  <c r="W925" i="36" s="1"/>
  <c r="W926" i="36" s="1"/>
  <c r="W927" i="36" s="1"/>
  <c r="W928" i="36" s="1"/>
  <c r="W929" i="36" s="1"/>
  <c r="W930" i="36" s="1"/>
  <c r="W931" i="36" s="1"/>
  <c r="W932" i="36" s="1"/>
  <c r="W933" i="36" s="1"/>
  <c r="W934" i="36" s="1"/>
  <c r="W935" i="36" s="1"/>
  <c r="W936" i="36" s="1"/>
  <c r="W937" i="36" s="1"/>
  <c r="W938" i="36" s="1"/>
  <c r="W939" i="36" s="1"/>
  <c r="W940" i="36" s="1"/>
  <c r="W941" i="36" s="1"/>
  <c r="W942" i="36" s="1"/>
  <c r="W943" i="36" s="1"/>
  <c r="W944" i="36" s="1"/>
  <c r="W945" i="36" s="1"/>
  <c r="W946" i="36" s="1"/>
  <c r="W947" i="36" s="1"/>
  <c r="W948" i="36" s="1"/>
  <c r="W949" i="36" s="1"/>
  <c r="W950" i="36" s="1"/>
  <c r="W951" i="36" s="1"/>
  <c r="W952" i="36" s="1"/>
  <c r="W953" i="36" s="1"/>
  <c r="W954" i="36" s="1"/>
  <c r="W955" i="36" s="1"/>
  <c r="W956" i="36" s="1"/>
  <c r="W957" i="36" s="1"/>
  <c r="W958" i="36" s="1"/>
  <c r="W959" i="36" s="1"/>
  <c r="W960" i="36" s="1"/>
  <c r="W961" i="36" s="1"/>
  <c r="W962" i="36" s="1"/>
  <c r="W963" i="36" s="1"/>
  <c r="W964" i="36" s="1"/>
  <c r="W965" i="36" s="1"/>
  <c r="W966" i="36" s="1"/>
  <c r="W967" i="36" s="1"/>
  <c r="W968" i="36" s="1"/>
  <c r="W969" i="36" s="1"/>
  <c r="W970" i="36" s="1"/>
  <c r="W971" i="36" s="1"/>
  <c r="W972" i="36" s="1"/>
  <c r="W973" i="36" s="1"/>
  <c r="W974" i="36" s="1"/>
  <c r="W975" i="36" s="1"/>
  <c r="W976" i="36" s="1"/>
  <c r="W977" i="36" s="1"/>
  <c r="W978" i="36" s="1"/>
  <c r="W979" i="36" s="1"/>
  <c r="W980" i="36" s="1"/>
  <c r="W981" i="36" s="1"/>
  <c r="W982" i="36" s="1"/>
  <c r="W983" i="36" s="1"/>
  <c r="W984" i="36" s="1"/>
  <c r="W985" i="36" s="1"/>
  <c r="W986" i="36" s="1"/>
  <c r="W987" i="36" s="1"/>
  <c r="W988" i="36" s="1"/>
  <c r="W989" i="36" s="1"/>
  <c r="W990" i="36" s="1"/>
  <c r="W991" i="36" s="1"/>
  <c r="W992" i="36" s="1"/>
  <c r="W993" i="36" s="1"/>
  <c r="W994" i="36" s="1"/>
  <c r="W995" i="36" s="1"/>
  <c r="W996" i="36" s="1"/>
  <c r="W997" i="36" s="1"/>
  <c r="W998" i="36" s="1"/>
  <c r="W999" i="36" s="1"/>
  <c r="W1000" i="36" s="1"/>
  <c r="W1001" i="36" s="1"/>
  <c r="W1002" i="36" s="1"/>
  <c r="W1003" i="36" s="1"/>
  <c r="W1004" i="36" s="1"/>
  <c r="W1005" i="36" s="1"/>
  <c r="W1006" i="36" s="1"/>
  <c r="W1007" i="36" s="1"/>
  <c r="W1008" i="36" s="1"/>
  <c r="W1009" i="36" s="1"/>
  <c r="W1010" i="36" s="1"/>
  <c r="W1011" i="36" s="1"/>
  <c r="W1012" i="36" s="1"/>
  <c r="W1013" i="36" s="1"/>
  <c r="W1014" i="36" s="1"/>
  <c r="W1015" i="36" s="1"/>
  <c r="W1016" i="36" s="1"/>
  <c r="W1017" i="36" s="1"/>
  <c r="W1018" i="36" s="1"/>
  <c r="W1019" i="36" s="1"/>
  <c r="W1020" i="36" s="1"/>
  <c r="W1021" i="36" s="1"/>
  <c r="W1022" i="36" s="1"/>
  <c r="W1023" i="36" s="1"/>
  <c r="W1024" i="36" s="1"/>
  <c r="W1025" i="36" s="1"/>
  <c r="W1026" i="36" s="1"/>
  <c r="W1027" i="36" s="1"/>
  <c r="W1028" i="36" s="1"/>
  <c r="W1029" i="36" s="1"/>
  <c r="W1030" i="36" s="1"/>
  <c r="W1031" i="36" s="1"/>
  <c r="W1032" i="36" s="1"/>
  <c r="W1033" i="36" s="1"/>
  <c r="W1034" i="36" s="1"/>
  <c r="W1035" i="36" s="1"/>
  <c r="W1036" i="36" s="1"/>
  <c r="W1037" i="36" s="1"/>
  <c r="W1038" i="36" s="1"/>
  <c r="W1039" i="36" s="1"/>
  <c r="W1040" i="36" s="1"/>
  <c r="W1041" i="36" s="1"/>
  <c r="W1042" i="36" s="1"/>
  <c r="W1043" i="36" s="1"/>
  <c r="W1044" i="36" s="1"/>
  <c r="W1045" i="36" s="1"/>
  <c r="W1046" i="36" s="1"/>
  <c r="W1047" i="36" s="1"/>
  <c r="W1048" i="36" s="1"/>
  <c r="W1049" i="36" s="1"/>
  <c r="W1050" i="36" s="1"/>
  <c r="W1051" i="36" s="1"/>
  <c r="W1052" i="36" s="1"/>
  <c r="W1053" i="36" s="1"/>
  <c r="W1054" i="36" s="1"/>
  <c r="W1055" i="36" s="1"/>
  <c r="W1056" i="36" s="1"/>
  <c r="W1057" i="36" s="1"/>
  <c r="W1058" i="36" s="1"/>
  <c r="W1059" i="36" s="1"/>
  <c r="W1060" i="36" s="1"/>
  <c r="W1061" i="36" s="1"/>
  <c r="W1062" i="36" s="1"/>
  <c r="W1063" i="36" s="1"/>
  <c r="F26" i="36"/>
  <c r="D26" i="36" s="1"/>
  <c r="E26" i="36" s="1"/>
  <c r="E56" i="36"/>
  <c r="F13" i="37"/>
  <c r="D13" i="37" s="1"/>
  <c r="C13" i="37"/>
  <c r="F19" i="37"/>
  <c r="D19" i="37" s="1"/>
  <c r="E19" i="37" s="1"/>
  <c r="C15" i="36"/>
  <c r="F24" i="36"/>
  <c r="C12" i="36"/>
  <c r="F19" i="36"/>
  <c r="D19" i="36" s="1"/>
  <c r="E19" i="36" s="1"/>
  <c r="F30" i="36"/>
  <c r="D30" i="36" s="1"/>
  <c r="E30" i="36" s="1"/>
  <c r="F13" i="36"/>
  <c r="D13" i="36" s="1"/>
  <c r="E13" i="36" s="1"/>
  <c r="F17" i="36"/>
  <c r="D17" i="36" s="1"/>
  <c r="E17" i="36" s="1"/>
  <c r="O20" i="26" s="1"/>
  <c r="G25" i="26" s="1"/>
  <c r="C14" i="36"/>
  <c r="C14" i="37"/>
  <c r="E14" i="37" s="1"/>
  <c r="F18" i="37"/>
  <c r="D18" i="37" s="1"/>
  <c r="E18" i="37" s="1"/>
  <c r="E15" i="37"/>
  <c r="F28" i="36"/>
  <c r="D28" i="36" s="1"/>
  <c r="E28" i="36" s="1"/>
  <c r="E20" i="37"/>
  <c r="C12" i="37"/>
  <c r="E12" i="37" s="1"/>
  <c r="O21" i="26" s="1"/>
  <c r="C26" i="37"/>
  <c r="E26" i="37" s="1"/>
  <c r="C28" i="37"/>
  <c r="E28" i="37" s="1"/>
  <c r="C30" i="37"/>
  <c r="E30" i="37" s="1"/>
  <c r="C32" i="37"/>
  <c r="C34" i="37"/>
  <c r="E34" i="37" s="1"/>
  <c r="F25" i="37"/>
  <c r="D25" i="37" s="1"/>
  <c r="E25" i="37" s="1"/>
  <c r="F27" i="37"/>
  <c r="D27" i="37" s="1"/>
  <c r="F29" i="37"/>
  <c r="D29" i="37" s="1"/>
  <c r="E29" i="37" s="1"/>
  <c r="F31" i="37"/>
  <c r="D31" i="37" s="1"/>
  <c r="E31" i="37" s="1"/>
  <c r="F33" i="37"/>
  <c r="D33" i="37" s="1"/>
  <c r="E33" i="37" s="1"/>
  <c r="D15" i="36"/>
  <c r="D14" i="36"/>
  <c r="F16" i="36"/>
  <c r="D16" i="36" s="1"/>
  <c r="E16" i="36" s="1"/>
  <c r="F18" i="36"/>
  <c r="D18" i="36" s="1"/>
  <c r="E18" i="36" s="1"/>
  <c r="D57" i="36"/>
  <c r="E57" i="36" s="1"/>
  <c r="F25" i="36"/>
  <c r="D25" i="36" s="1"/>
  <c r="E25" i="36" s="1"/>
  <c r="F27" i="36"/>
  <c r="D27" i="36" s="1"/>
  <c r="E27" i="36" s="1"/>
  <c r="F29" i="36"/>
  <c r="D29" i="36" s="1"/>
  <c r="E29" i="36" s="1"/>
  <c r="Q20" i="26" s="1"/>
  <c r="H25" i="26" s="1"/>
  <c r="H28" i="26" s="1"/>
  <c r="F31" i="36"/>
  <c r="D31" i="36" s="1"/>
  <c r="E31" i="36" s="1"/>
  <c r="E32" i="37" l="1"/>
  <c r="E15" i="36"/>
  <c r="W1064" i="36"/>
  <c r="W1065" i="36" s="1"/>
  <c r="W1066" i="36" s="1"/>
  <c r="W1067" i="36" s="1"/>
  <c r="W1068" i="36" s="1"/>
  <c r="W1069" i="36" s="1"/>
  <c r="W1070" i="36" s="1"/>
  <c r="W1071" i="36" s="1"/>
  <c r="W1072" i="36" s="1"/>
  <c r="W1073" i="36" s="1"/>
  <c r="W1074" i="36" s="1"/>
  <c r="W1075" i="36" s="1"/>
  <c r="W1076" i="36" s="1"/>
  <c r="W1077" i="36" s="1"/>
  <c r="W1078" i="36" s="1"/>
  <c r="W1079" i="36" s="1"/>
  <c r="W1080" i="36" s="1"/>
  <c r="W1081" i="36" s="1"/>
  <c r="W1082" i="36" s="1"/>
  <c r="W1083" i="36" s="1"/>
  <c r="W1084" i="36" s="1"/>
  <c r="W1085" i="36" s="1"/>
  <c r="W1086" i="36" s="1"/>
  <c r="W1087" i="36" s="1"/>
  <c r="W1088" i="36" s="1"/>
  <c r="W1089" i="36" s="1"/>
  <c r="W1090" i="36" s="1"/>
  <c r="W1091" i="36" s="1"/>
  <c r="W1092" i="36" s="1"/>
  <c r="W1093" i="36" s="1"/>
  <c r="W1094" i="36" s="1"/>
  <c r="W1095" i="36" s="1"/>
  <c r="W1096" i="36" s="1"/>
  <c r="W1097" i="36" s="1"/>
  <c r="W1098" i="36" s="1"/>
  <c r="W1099" i="36" s="1"/>
  <c r="W1100" i="36" s="1"/>
  <c r="W1101" i="36" s="1"/>
  <c r="W1102" i="36" s="1"/>
  <c r="W1103" i="36" s="1"/>
  <c r="W1104" i="36" s="1"/>
  <c r="W1105" i="36" s="1"/>
  <c r="W1106" i="36" s="1"/>
  <c r="W1107" i="36" s="1"/>
  <c r="W1108" i="36" s="1"/>
  <c r="W1109" i="36" s="1"/>
  <c r="W1110" i="36" s="1"/>
  <c r="W1111" i="36" s="1"/>
  <c r="W1112" i="36" s="1"/>
  <c r="E13" i="37"/>
  <c r="E27" i="37"/>
  <c r="E14" i="36"/>
  <c r="W1113" i="36" l="1"/>
  <c r="W1114" i="36" s="1"/>
  <c r="W1115" i="36" s="1"/>
  <c r="W1116" i="36" s="1"/>
  <c r="W1117" i="36" s="1"/>
  <c r="W1118" i="36" s="1"/>
  <c r="W1119" i="36" s="1"/>
  <c r="W1120" i="36" s="1"/>
  <c r="W1121" i="36" s="1"/>
  <c r="W1122" i="36" s="1"/>
  <c r="W1123" i="36" s="1"/>
  <c r="W1124" i="36" s="1"/>
  <c r="W1125" i="36" s="1"/>
  <c r="W1126" i="36" s="1"/>
  <c r="W1127" i="36" s="1"/>
  <c r="W1128" i="36" s="1"/>
  <c r="W1129" i="36" s="1"/>
  <c r="W1130" i="36" s="1"/>
  <c r="W1131" i="36" s="1"/>
  <c r="W1132" i="36" s="1"/>
  <c r="W1133" i="36" s="1"/>
  <c r="W1134" i="36" s="1"/>
  <c r="W1135" i="36" s="1"/>
  <c r="W1136" i="36" s="1"/>
  <c r="W1137" i="36" s="1"/>
  <c r="W1138" i="36" s="1"/>
  <c r="W1139" i="36" s="1"/>
  <c r="W1140" i="36" s="1"/>
  <c r="W1141" i="36" s="1"/>
  <c r="W1142" i="36" s="1"/>
  <c r="W1143" i="36" s="1"/>
  <c r="W1144" i="36" s="1"/>
  <c r="W1145" i="36" s="1"/>
  <c r="W1146" i="36" s="1"/>
  <c r="W1147" i="36" s="1"/>
  <c r="W1148" i="36" s="1"/>
  <c r="W1149" i="36" s="1"/>
  <c r="W1150" i="36" s="1"/>
  <c r="W1151" i="36" s="1"/>
  <c r="W1152" i="36" s="1"/>
  <c r="W1153" i="36" s="1"/>
  <c r="W1154" i="36" s="1"/>
  <c r="W1155" i="36" s="1"/>
  <c r="W1156" i="36" s="1"/>
  <c r="W1157" i="36" s="1"/>
  <c r="W1158" i="36" s="1"/>
  <c r="W1159" i="36" s="1"/>
  <c r="W1160" i="36" s="1"/>
  <c r="W1161" i="36" s="1"/>
  <c r="W1162" i="36" s="1"/>
  <c r="W1163" i="36" s="1"/>
  <c r="W1164" i="36" s="1"/>
  <c r="W1165" i="36" s="1"/>
  <c r="W1166" i="36" s="1"/>
  <c r="W1167" i="36" s="1"/>
  <c r="W1168" i="36" s="1"/>
  <c r="W1169" i="36" s="1"/>
  <c r="W1170" i="36" s="1"/>
  <c r="W1171" i="36" s="1"/>
  <c r="W1172" i="36" s="1"/>
  <c r="W1173" i="36" s="1"/>
  <c r="W1174" i="36" s="1"/>
  <c r="W1175" i="36" s="1"/>
  <c r="W1176" i="36" s="1"/>
  <c r="W1177" i="36" s="1"/>
  <c r="W1178" i="36" s="1"/>
  <c r="W1179" i="36" s="1"/>
  <c r="W1180" i="36" s="1"/>
  <c r="W1181" i="36" s="1"/>
  <c r="W1182" i="36" s="1"/>
  <c r="W1183" i="36" s="1"/>
  <c r="W1184" i="36" s="1"/>
  <c r="W1185" i="36" s="1"/>
  <c r="W1186" i="36" s="1"/>
  <c r="W1187" i="36" s="1"/>
  <c r="W1188" i="36" s="1"/>
  <c r="W1189" i="36" s="1"/>
  <c r="W1190" i="36" s="1"/>
  <c r="W1191" i="36" s="1"/>
  <c r="W1192" i="36" s="1"/>
  <c r="W1193" i="36" s="1"/>
  <c r="W1194" i="36" s="1"/>
  <c r="W1195" i="36" s="1"/>
  <c r="W1196" i="36" s="1"/>
  <c r="W1197" i="36" s="1"/>
  <c r="W1198" i="36" s="1"/>
  <c r="W1199" i="36" s="1"/>
  <c r="W1200" i="36" s="1"/>
  <c r="W1201" i="36" s="1"/>
  <c r="W1202" i="36" s="1"/>
  <c r="W1203" i="36" s="1"/>
  <c r="W1204" i="36" s="1"/>
  <c r="W1205" i="36" s="1"/>
  <c r="W1206" i="36" s="1"/>
  <c r="W1207" i="36" s="1"/>
  <c r="W1208" i="36" s="1"/>
  <c r="W1209" i="36" s="1"/>
  <c r="W1210" i="36" s="1"/>
  <c r="W1211" i="36" s="1"/>
  <c r="W1212" i="36" s="1"/>
  <c r="W1213" i="36" s="1"/>
  <c r="W1214" i="36" s="1"/>
  <c r="W1215" i="36" s="1"/>
  <c r="W1216" i="36" s="1"/>
  <c r="W1217" i="36" s="1"/>
  <c r="W1218" i="36" s="1"/>
  <c r="W1219" i="36" s="1"/>
  <c r="W1220" i="36" s="1"/>
  <c r="W1221" i="36" s="1"/>
  <c r="W1222" i="36" s="1"/>
  <c r="W1223" i="36" s="1"/>
  <c r="W1224" i="36" s="1"/>
  <c r="W1225" i="36" s="1"/>
  <c r="W1226" i="36" s="1"/>
  <c r="W1227" i="36" s="1"/>
  <c r="W1228" i="36" s="1"/>
  <c r="W1229" i="36" s="1"/>
  <c r="W1230" i="36" s="1"/>
  <c r="W1231" i="36" s="1"/>
  <c r="W1232" i="36" s="1"/>
  <c r="W1233" i="36" s="1"/>
  <c r="W1234" i="36" s="1"/>
  <c r="W1235" i="36" s="1"/>
  <c r="W1236" i="36" s="1"/>
  <c r="W1237" i="36" s="1"/>
  <c r="W1238" i="36" s="1"/>
  <c r="W1239" i="36" s="1"/>
  <c r="W1240" i="36" s="1"/>
  <c r="W1241" i="36" s="1"/>
  <c r="W1242" i="36" s="1"/>
  <c r="W1243" i="36" s="1"/>
  <c r="W1244" i="36" s="1"/>
  <c r="W1245" i="36" s="1"/>
  <c r="W1246" i="36" s="1"/>
  <c r="W1247" i="36" s="1"/>
  <c r="W1248" i="36" s="1"/>
  <c r="W1249" i="36" s="1"/>
  <c r="W1250" i="36" s="1"/>
  <c r="W1251" i="36" s="1"/>
  <c r="W1252" i="36" s="1"/>
  <c r="W1253" i="36" s="1"/>
  <c r="W1254" i="36" s="1"/>
  <c r="W1255" i="36" s="1"/>
  <c r="W1256" i="36" s="1"/>
  <c r="W1257" i="36" s="1"/>
  <c r="W1258" i="36" s="1"/>
  <c r="W1259" i="36" s="1"/>
  <c r="W1260" i="36" s="1"/>
  <c r="W1261" i="36" s="1"/>
  <c r="W1262" i="36" s="1"/>
  <c r="W1263" i="36" s="1"/>
  <c r="W1264" i="36" s="1"/>
  <c r="W1265" i="36" s="1"/>
  <c r="W1266" i="36" s="1"/>
  <c r="W1267" i="36" s="1"/>
  <c r="W1268" i="36" s="1"/>
  <c r="W1269" i="36" s="1"/>
  <c r="W1270" i="36" s="1"/>
  <c r="W1271" i="36" s="1"/>
  <c r="W1272" i="36" s="1"/>
  <c r="W1273" i="36" s="1"/>
  <c r="W1274" i="36" s="1"/>
  <c r="W1275" i="36" s="1"/>
  <c r="W1276" i="36" s="1"/>
  <c r="W1277" i="36" s="1"/>
  <c r="W1278" i="36" s="1"/>
  <c r="W1279" i="36" s="1"/>
  <c r="W1280" i="36" s="1"/>
  <c r="W1281" i="36" s="1"/>
  <c r="W1282" i="36" s="1"/>
  <c r="W1283" i="36" s="1"/>
  <c r="W1284" i="36" s="1"/>
  <c r="W1285" i="36" s="1"/>
  <c r="G28" i="26" l="1"/>
  <c r="F36" i="26" s="1"/>
  <c r="W1286" i="36"/>
  <c r="W1287" i="36" s="1"/>
  <c r="W1288" i="36" s="1"/>
  <c r="W1289" i="36" s="1"/>
  <c r="W1290" i="36" s="1"/>
  <c r="W1291" i="36" s="1"/>
  <c r="W1292" i="36" s="1"/>
  <c r="W1293" i="36" s="1"/>
  <c r="W1294" i="36" s="1"/>
  <c r="W1295" i="36" s="1"/>
  <c r="W1296" i="36" s="1"/>
  <c r="W1297" i="36" s="1"/>
  <c r="W1298" i="36" s="1"/>
  <c r="W1299" i="36" s="1"/>
  <c r="W1300" i="36" s="1"/>
  <c r="W1301" i="36" s="1"/>
  <c r="W1302" i="36" s="1"/>
  <c r="W1303" i="36" s="1"/>
  <c r="W1304" i="36" s="1"/>
  <c r="W1305" i="36" s="1"/>
  <c r="W1306" i="36" s="1"/>
  <c r="W1307" i="36" s="1"/>
  <c r="W1308" i="36" s="1"/>
  <c r="W1309" i="36" s="1"/>
  <c r="W1310" i="36" s="1"/>
  <c r="W1311" i="36" s="1"/>
  <c r="W1312" i="36" s="1"/>
  <c r="W1313" i="36" s="1"/>
  <c r="W1314" i="36" s="1"/>
  <c r="W1315" i="36" s="1"/>
  <c r="W1316" i="36" s="1"/>
  <c r="W1317" i="36" s="1"/>
  <c r="W1318" i="36" s="1"/>
  <c r="W1319" i="36" s="1"/>
  <c r="W1320" i="36" s="1"/>
  <c r="W1321" i="36" s="1"/>
  <c r="W1322" i="36" s="1"/>
  <c r="W1323" i="36" s="1"/>
  <c r="W1324" i="36" s="1"/>
  <c r="W1325" i="36" s="1"/>
  <c r="W1326" i="36" s="1"/>
  <c r="W1327" i="36" s="1"/>
  <c r="W1328" i="36" s="1"/>
  <c r="W1329" i="36" s="1"/>
  <c r="W1330" i="36" s="1"/>
  <c r="W1331" i="36" s="1"/>
  <c r="W1332" i="36" s="1"/>
  <c r="W1333" i="36" s="1"/>
  <c r="W1334" i="36" s="1"/>
  <c r="W1335" i="36" s="1"/>
  <c r="W1336" i="36" s="1"/>
  <c r="W1337" i="36" s="1"/>
  <c r="W1338" i="36" s="1"/>
  <c r="W1339" i="36" s="1"/>
  <c r="W1340" i="36" s="1"/>
  <c r="W1341" i="36" s="1"/>
  <c r="W1342" i="36" s="1"/>
  <c r="W1343" i="36" s="1"/>
  <c r="W1344" i="36" s="1"/>
  <c r="W1345" i="36" s="1"/>
  <c r="W1346" i="36" s="1"/>
  <c r="W1347" i="36" s="1"/>
  <c r="W1348" i="36" s="1"/>
  <c r="W1349" i="36" s="1"/>
  <c r="W1350" i="36" s="1"/>
  <c r="W1351" i="36" s="1"/>
  <c r="W1352" i="36" s="1"/>
  <c r="W1353" i="36" s="1"/>
  <c r="W1354" i="36" s="1"/>
  <c r="W1355" i="36" s="1"/>
  <c r="W1356" i="36" s="1"/>
  <c r="W1357" i="36" s="1"/>
  <c r="W1358" i="36" s="1"/>
  <c r="W1359" i="36" s="1"/>
  <c r="W1360" i="36" s="1"/>
  <c r="W1361" i="36" s="1"/>
  <c r="W1362" i="36" s="1"/>
  <c r="W1363" i="36" s="1"/>
  <c r="W1364" i="36" s="1"/>
  <c r="W1365" i="36" s="1"/>
  <c r="W1366" i="36" s="1"/>
  <c r="W1367" i="36" s="1"/>
  <c r="W1368" i="36" s="1"/>
  <c r="W1369" i="36" s="1"/>
  <c r="W1370" i="36" s="1"/>
  <c r="W1371" i="36" s="1"/>
  <c r="W1372" i="36" s="1"/>
  <c r="W1373" i="36" s="1"/>
  <c r="W1374" i="36" s="1"/>
  <c r="W1375" i="36" s="1"/>
  <c r="W1376" i="36" s="1"/>
  <c r="W1377" i="36" s="1"/>
  <c r="W1378" i="36" s="1"/>
  <c r="W1379" i="36" s="1"/>
  <c r="W1380" i="36" s="1"/>
  <c r="W1381" i="36" s="1"/>
  <c r="W1382" i="36" s="1"/>
  <c r="W1383" i="36" s="1"/>
  <c r="W1384" i="36" s="1"/>
  <c r="W1385" i="36" s="1"/>
  <c r="W1386" i="36" s="1"/>
  <c r="W1387" i="36" s="1"/>
  <c r="W1388" i="36" s="1"/>
  <c r="W1389" i="36" s="1"/>
  <c r="W1390" i="36" s="1"/>
  <c r="W1391" i="36" s="1"/>
  <c r="W1392" i="36" s="1"/>
  <c r="W1393" i="36" s="1"/>
  <c r="W1394" i="36" s="1"/>
  <c r="W1395" i="36" s="1"/>
  <c r="W1396" i="36" s="1"/>
  <c r="W1397" i="36" s="1"/>
  <c r="W1398" i="36" s="1"/>
  <c r="W1399" i="36" s="1"/>
  <c r="W1400" i="36" s="1"/>
  <c r="W1401" i="36" s="1"/>
  <c r="W1402" i="36" s="1"/>
  <c r="W1403" i="36" s="1"/>
  <c r="W1404" i="36" s="1"/>
  <c r="W1405" i="36" s="1"/>
  <c r="W1406" i="36" s="1"/>
  <c r="W1407" i="36" s="1"/>
  <c r="W1408" i="36" s="1"/>
  <c r="W1409" i="36" s="1"/>
  <c r="W1410" i="36" s="1"/>
  <c r="W1411" i="36" s="1"/>
  <c r="W1412" i="36" s="1"/>
  <c r="W1413" i="36" s="1"/>
  <c r="W1414" i="36" s="1"/>
  <c r="W1415" i="36" s="1"/>
  <c r="W1416" i="36" s="1"/>
  <c r="W1417" i="36" s="1"/>
  <c r="W1418" i="36" s="1"/>
  <c r="W1419" i="36" s="1"/>
  <c r="W1420" i="36" s="1"/>
  <c r="W1421" i="36" s="1"/>
  <c r="W1422" i="36" s="1"/>
  <c r="W1423" i="36" s="1"/>
  <c r="W1424" i="36" s="1"/>
  <c r="W1425" i="36" s="1"/>
  <c r="W1426" i="36" s="1"/>
  <c r="W1427" i="36" s="1"/>
  <c r="W1428" i="36" s="1"/>
  <c r="W1429" i="36" s="1"/>
  <c r="W1430" i="36" s="1"/>
  <c r="W1431" i="36" s="1"/>
  <c r="W1432" i="36" s="1"/>
  <c r="W1433" i="36" s="1"/>
  <c r="W1434" i="36" s="1"/>
  <c r="W1435" i="36" s="1"/>
  <c r="W1436" i="36" s="1"/>
  <c r="W1437" i="36" s="1"/>
  <c r="W1438" i="36" s="1"/>
  <c r="W1439" i="36" s="1"/>
  <c r="W1440" i="36" s="1"/>
  <c r="W1441" i="36" s="1"/>
  <c r="W1442" i="36" s="1"/>
  <c r="W1443" i="36" s="1"/>
  <c r="W1444" i="36" s="1"/>
  <c r="W1445" i="36" s="1"/>
  <c r="W1446" i="36" s="1"/>
  <c r="W1447" i="36" s="1"/>
  <c r="W1448" i="36" s="1"/>
  <c r="W1449" i="36" s="1"/>
  <c r="W1450" i="36" s="1"/>
  <c r="W1451" i="36" s="1"/>
  <c r="W1452" i="36" s="1"/>
  <c r="W1453" i="36" s="1"/>
  <c r="W1454" i="36" s="1"/>
  <c r="W1455" i="36" s="1"/>
  <c r="W1456" i="36" s="1"/>
  <c r="W1457" i="36" s="1"/>
  <c r="W1458" i="36" s="1"/>
  <c r="W1459" i="36" s="1"/>
  <c r="W1460" i="36" s="1"/>
  <c r="W1461" i="36" s="1"/>
  <c r="W1462" i="36" s="1"/>
  <c r="W1463" i="36" s="1"/>
  <c r="W1464" i="36" s="1"/>
  <c r="W1465" i="36" s="1"/>
  <c r="W1466" i="36" s="1"/>
  <c r="W1467" i="36" s="1"/>
  <c r="W1468" i="36" s="1"/>
  <c r="W1469" i="36" s="1"/>
  <c r="W1470" i="36" s="1"/>
  <c r="W1471" i="36" s="1"/>
  <c r="W1472" i="36" s="1"/>
  <c r="W1473" i="36" s="1"/>
  <c r="W1474" i="36" s="1"/>
  <c r="W1475" i="36" s="1"/>
  <c r="W1476" i="36" s="1"/>
  <c r="W1477" i="36" s="1"/>
  <c r="W1478" i="36" s="1"/>
  <c r="W1479" i="36" s="1"/>
  <c r="W1480" i="36" s="1"/>
  <c r="W1481" i="36" s="1"/>
  <c r="W1482" i="36" s="1"/>
  <c r="W1483" i="36" s="1"/>
  <c r="W1484" i="36" s="1"/>
  <c r="W1485" i="36" s="1"/>
  <c r="W1486" i="36" s="1"/>
  <c r="W1487" i="36" s="1"/>
  <c r="W1488" i="36" s="1"/>
  <c r="W1489" i="36" s="1"/>
  <c r="W1490" i="36" s="1"/>
  <c r="W1491" i="36" s="1"/>
  <c r="W1492" i="36" s="1"/>
  <c r="W1493" i="36" s="1"/>
  <c r="W1494" i="36" s="1"/>
  <c r="W1495" i="36" s="1"/>
  <c r="W1496" i="36" s="1"/>
  <c r="W1497" i="36" s="1"/>
  <c r="W1498" i="36" s="1"/>
  <c r="W1499" i="36" s="1"/>
  <c r="W1500" i="36" s="1"/>
  <c r="W1501" i="36" s="1"/>
  <c r="W1502" i="36" s="1"/>
  <c r="W1503" i="36" s="1"/>
  <c r="W1504" i="36" s="1"/>
  <c r="W1505" i="36" s="1"/>
  <c r="W1506" i="36" s="1"/>
  <c r="W1507" i="36" s="1"/>
  <c r="W1508" i="36" s="1"/>
  <c r="W1509" i="36" s="1"/>
  <c r="W1510" i="36" s="1"/>
  <c r="W1511" i="36" s="1"/>
  <c r="W1512" i="36" s="1"/>
  <c r="W1513" i="36" s="1"/>
  <c r="W1514" i="36" s="1"/>
  <c r="W1515" i="36" s="1"/>
  <c r="W1516" i="36" s="1"/>
  <c r="W1517" i="36" s="1"/>
  <c r="W1518" i="36" s="1"/>
  <c r="W1519" i="36" s="1"/>
  <c r="W1520" i="36" s="1"/>
  <c r="W1521" i="36" s="1"/>
  <c r="W1522" i="36" s="1"/>
  <c r="W1523" i="36" s="1"/>
  <c r="W1524" i="36" s="1"/>
  <c r="W1525" i="36" s="1"/>
  <c r="W1526" i="36" s="1"/>
  <c r="W1527" i="36" s="1"/>
  <c r="W1528" i="36" s="1"/>
  <c r="W1529" i="36" s="1"/>
  <c r="W1530" i="36" s="1"/>
  <c r="W1531" i="36" s="1"/>
  <c r="W1532" i="36" s="1"/>
  <c r="W1533" i="36" s="1"/>
  <c r="W1534" i="36" s="1"/>
  <c r="W1535" i="36" s="1"/>
  <c r="W1536" i="36" s="1"/>
  <c r="W1537" i="36" s="1"/>
  <c r="W1538" i="36" s="1"/>
  <c r="W1539" i="36" s="1"/>
  <c r="W1540" i="36" s="1"/>
  <c r="W1541" i="36" s="1"/>
  <c r="W1542" i="36" s="1"/>
  <c r="W1543" i="36" s="1"/>
  <c r="W1544" i="36" s="1"/>
  <c r="W1545" i="36" s="1"/>
  <c r="W1546" i="36" s="1"/>
  <c r="W1547" i="36" s="1"/>
  <c r="W1548" i="36" s="1"/>
  <c r="W1549" i="36" s="1"/>
  <c r="W1550" i="36" s="1"/>
  <c r="W1551" i="36" s="1"/>
  <c r="W1552" i="36" s="1"/>
  <c r="W1553" i="36" s="1"/>
  <c r="W1554" i="36" s="1"/>
  <c r="W1555" i="36" s="1"/>
  <c r="W1556" i="36" s="1"/>
  <c r="W1557" i="36" s="1"/>
  <c r="W1558" i="36" s="1"/>
  <c r="W1559" i="36" s="1"/>
  <c r="W1560" i="36" s="1"/>
  <c r="W1561" i="36" s="1"/>
  <c r="W1562" i="36" s="1"/>
  <c r="W1563" i="36" s="1"/>
  <c r="W1564" i="36" s="1"/>
  <c r="W1565" i="36" s="1"/>
  <c r="W1566" i="36" s="1"/>
  <c r="W1567" i="36" s="1"/>
  <c r="W1568" i="36" s="1"/>
  <c r="W1569" i="36" s="1"/>
  <c r="W1570" i="36" s="1"/>
  <c r="W1571" i="36" s="1"/>
  <c r="W1572" i="36" s="1"/>
  <c r="W1573" i="36" s="1"/>
  <c r="W1574" i="36" s="1"/>
  <c r="W1575" i="36" s="1"/>
  <c r="W1576" i="36" s="1"/>
  <c r="W1577" i="36" s="1"/>
  <c r="W1578" i="36" s="1"/>
  <c r="W1579" i="36" s="1"/>
  <c r="W1580" i="36" s="1"/>
  <c r="W1581" i="36" s="1"/>
  <c r="W1582" i="36" s="1"/>
  <c r="C30" i="31"/>
  <c r="D30" i="31"/>
  <c r="W1583" i="36" l="1"/>
  <c r="W1584" i="36" s="1"/>
  <c r="W1585" i="36" s="1"/>
  <c r="W1586" i="36" s="1"/>
  <c r="W1587" i="36" s="1"/>
  <c r="W1588" i="36" s="1"/>
  <c r="W1589" i="36" s="1"/>
  <c r="W1590" i="36" s="1"/>
  <c r="W1591" i="36" s="1"/>
  <c r="W1592" i="36" s="1"/>
  <c r="W1593" i="36" s="1"/>
  <c r="W1594" i="36" s="1"/>
  <c r="W1595" i="36" s="1"/>
  <c r="W1596" i="36" s="1"/>
  <c r="W1597" i="36" s="1"/>
  <c r="W1598" i="36" s="1"/>
  <c r="W1599" i="36" s="1"/>
  <c r="W1600" i="36" s="1"/>
  <c r="W1601" i="36" s="1"/>
  <c r="W1602" i="36" s="1"/>
  <c r="W1603" i="36" s="1"/>
  <c r="W1604" i="36" s="1"/>
  <c r="W1605" i="36" s="1"/>
  <c r="W1606" i="36" s="1"/>
  <c r="W1607" i="36" s="1"/>
  <c r="W1608" i="36" s="1"/>
  <c r="W1609" i="36" s="1"/>
  <c r="W1610" i="36" s="1"/>
  <c r="W1611" i="36" s="1"/>
  <c r="W1612" i="36" s="1"/>
  <c r="W1613" i="36" s="1"/>
  <c r="W1614" i="36" s="1"/>
  <c r="W1615" i="36" s="1"/>
  <c r="W1616" i="36" s="1"/>
  <c r="W1617" i="36" s="1"/>
  <c r="W1618" i="36" s="1"/>
  <c r="W1619" i="36" s="1"/>
  <c r="W1620" i="36" s="1"/>
  <c r="W1621" i="36" s="1"/>
  <c r="W1622" i="36" s="1"/>
  <c r="W1623" i="36" s="1"/>
  <c r="W1624" i="36" s="1"/>
  <c r="W1625" i="36" s="1"/>
  <c r="W1626" i="36" s="1"/>
  <c r="W1627" i="36" s="1"/>
  <c r="W1628" i="36" s="1"/>
  <c r="W1629" i="36" s="1"/>
  <c r="W1630" i="36" s="1"/>
  <c r="W1631" i="36" s="1"/>
  <c r="W1632" i="36" s="1"/>
  <c r="W1633" i="36" s="1"/>
  <c r="W1634" i="36" s="1"/>
  <c r="W1635" i="36" s="1"/>
  <c r="W1636" i="36" s="1"/>
  <c r="W1637" i="36" s="1"/>
  <c r="W1638" i="36" s="1"/>
  <c r="W1639" i="36" s="1"/>
  <c r="W1640" i="36" s="1"/>
  <c r="W1641" i="36" s="1"/>
  <c r="W1642" i="36" s="1"/>
  <c r="W1643" i="36" s="1"/>
  <c r="W1644" i="36" s="1"/>
  <c r="W1645" i="36" s="1"/>
  <c r="W1646" i="36" s="1"/>
  <c r="W1647" i="36" s="1"/>
  <c r="W1648" i="36" s="1"/>
  <c r="W1649" i="36" s="1"/>
  <c r="W1650" i="36" s="1"/>
  <c r="W1651" i="36" s="1"/>
  <c r="W1652" i="36" s="1"/>
  <c r="W1653" i="36" s="1"/>
  <c r="W1654" i="36" s="1"/>
  <c r="W1655" i="36" s="1"/>
  <c r="W1656" i="36" s="1"/>
  <c r="W1657" i="36" s="1"/>
  <c r="W1658" i="36" s="1"/>
  <c r="W1659" i="36" s="1"/>
  <c r="W1660" i="36" s="1"/>
  <c r="W1661" i="36" s="1"/>
  <c r="W1662" i="36" s="1"/>
  <c r="W1663" i="36" s="1"/>
  <c r="W1664" i="36" s="1"/>
  <c r="W1665" i="36" s="1"/>
  <c r="W1666" i="36" s="1"/>
  <c r="W1667" i="36" s="1"/>
  <c r="W1668" i="36" s="1"/>
  <c r="W1669" i="36" s="1"/>
  <c r="W1670" i="36" s="1"/>
  <c r="W1671" i="36" s="1"/>
  <c r="W1672" i="36" s="1"/>
  <c r="W1673" i="36" s="1"/>
  <c r="W1674" i="36" s="1"/>
  <c r="W1675" i="36" s="1"/>
  <c r="W1676" i="36" s="1"/>
  <c r="W1677" i="36" s="1"/>
  <c r="W1678" i="36" s="1"/>
  <c r="W1679" i="36" s="1"/>
  <c r="W1680" i="36" s="1"/>
  <c r="W1681" i="36" s="1"/>
  <c r="W1682" i="36" s="1"/>
  <c r="W1683" i="36" s="1"/>
  <c r="W1684" i="36" s="1"/>
  <c r="W1685" i="36" s="1"/>
  <c r="W1686" i="36" s="1"/>
  <c r="W1687" i="36" s="1"/>
  <c r="W1688" i="36" s="1"/>
  <c r="W1689" i="36" s="1"/>
  <c r="W1690" i="36" s="1"/>
  <c r="W1691" i="36" s="1"/>
  <c r="W1692" i="36" s="1"/>
  <c r="W1693" i="36" s="1"/>
  <c r="D12" i="36"/>
  <c r="E12" i="36" s="1"/>
  <c r="D24" i="36"/>
  <c r="E24" i="36" s="1"/>
  <c r="AE30" i="31" l="1"/>
  <c r="E30" i="31"/>
  <c r="AF61" i="31"/>
  <c r="AE61" i="31"/>
  <c r="AD61" i="31"/>
  <c r="U30" i="31"/>
  <c r="AF30" i="31"/>
  <c r="AD30" i="31"/>
  <c r="U61" i="31"/>
  <c r="W61" i="31"/>
  <c r="V61" i="31"/>
  <c r="W30" i="31"/>
  <c r="V30" i="31"/>
  <c r="AY61" i="30"/>
  <c r="AY60" i="30"/>
  <c r="AR61" i="30"/>
  <c r="AR60" i="30"/>
  <c r="AK61" i="30"/>
  <c r="AK60" i="30"/>
  <c r="AK59" i="30"/>
  <c r="AD61" i="30"/>
  <c r="AD60" i="30"/>
  <c r="AD59" i="30"/>
  <c r="N61" i="31"/>
  <c r="M61" i="31"/>
  <c r="L61" i="31"/>
  <c r="N30" i="31"/>
  <c r="M30" i="31"/>
  <c r="L30" i="31"/>
  <c r="E61" i="31"/>
  <c r="D61" i="31"/>
  <c r="C61" i="31"/>
  <c r="W61" i="30"/>
  <c r="W60" i="30"/>
  <c r="W59" i="30"/>
  <c r="P61" i="30"/>
  <c r="P60" i="30"/>
  <c r="I61" i="30"/>
  <c r="I60" i="30"/>
  <c r="B61" i="30"/>
  <c r="B60" i="30"/>
  <c r="G24" i="33"/>
  <c r="G27" i="33" s="1"/>
  <c r="C89" i="33"/>
  <c r="H66" i="33"/>
  <c r="H69" i="33" s="1"/>
  <c r="G66" i="33"/>
  <c r="G69" i="33" s="1"/>
  <c r="H61" i="33"/>
  <c r="C47" i="33"/>
  <c r="H24" i="33"/>
  <c r="H19" i="33"/>
  <c r="C89" i="32"/>
  <c r="H66" i="32"/>
  <c r="H69" i="32" s="1"/>
  <c r="G66" i="32"/>
  <c r="G69" i="32" s="1"/>
  <c r="H61" i="32"/>
  <c r="C47" i="32"/>
  <c r="H24" i="32"/>
  <c r="G24" i="32"/>
  <c r="G27" i="32" s="1"/>
  <c r="F37" i="32" l="1"/>
  <c r="F45" i="32" s="1"/>
  <c r="F37" i="33"/>
  <c r="F45" i="33" s="1"/>
  <c r="F79" i="33"/>
  <c r="F87" i="33" s="1"/>
  <c r="H27" i="33"/>
  <c r="F79" i="32"/>
  <c r="F87" i="32" s="1"/>
  <c r="H27" i="32"/>
  <c r="MV61" i="31" l="1"/>
  <c r="MU61" i="31"/>
  <c r="MU56" i="31" s="1"/>
  <c r="MV56" i="31" s="1"/>
  <c r="MT61" i="31"/>
  <c r="MS61" i="31"/>
  <c r="MW61" i="31" s="1"/>
  <c r="MU59" i="31" s="1"/>
  <c r="MM61" i="31"/>
  <c r="ML61" i="31"/>
  <c r="MK61" i="31"/>
  <c r="MJ61" i="31"/>
  <c r="MN61" i="31" s="1"/>
  <c r="ML59" i="31" s="1"/>
  <c r="MD61" i="31"/>
  <c r="MC61" i="31"/>
  <c r="MC57" i="31" s="1"/>
  <c r="MD57" i="31" s="1"/>
  <c r="MB61" i="31"/>
  <c r="LY47" i="31" s="1"/>
  <c r="LZ47" i="31" s="1"/>
  <c r="MA61" i="31"/>
  <c r="ME61" i="31" s="1"/>
  <c r="MC59" i="31" s="1"/>
  <c r="LU61" i="31"/>
  <c r="LT61" i="31"/>
  <c r="LS61" i="31"/>
  <c r="LR61" i="31"/>
  <c r="LV61" i="31" s="1"/>
  <c r="LT59" i="31" s="1"/>
  <c r="LL61" i="31"/>
  <c r="LK61" i="31"/>
  <c r="LJ61" i="31"/>
  <c r="LG49" i="31" s="1"/>
  <c r="LI61" i="31"/>
  <c r="LC61" i="31"/>
  <c r="LB61" i="31"/>
  <c r="LA61" i="31"/>
  <c r="KZ61" i="31"/>
  <c r="KT61" i="31"/>
  <c r="KS61" i="31"/>
  <c r="KR61" i="31"/>
  <c r="KO51" i="31" s="1"/>
  <c r="KP51" i="31" s="1"/>
  <c r="KQ61" i="31"/>
  <c r="KK61" i="31"/>
  <c r="KJ61" i="31"/>
  <c r="KI61" i="31"/>
  <c r="KH61" i="31"/>
  <c r="KB61" i="31"/>
  <c r="KA61" i="31"/>
  <c r="JZ61" i="31"/>
  <c r="JW51" i="31" s="1"/>
  <c r="JX51" i="31" s="1"/>
  <c r="JY61" i="31"/>
  <c r="JS61" i="31"/>
  <c r="JR61" i="31"/>
  <c r="JQ61" i="31"/>
  <c r="JP61" i="31"/>
  <c r="JJ61" i="31"/>
  <c r="JI61" i="31"/>
  <c r="JH61" i="31"/>
  <c r="JE49" i="31" s="1"/>
  <c r="JG61" i="31"/>
  <c r="JA61" i="31"/>
  <c r="IZ61" i="31"/>
  <c r="IY61" i="31"/>
  <c r="IX61" i="31"/>
  <c r="JB61" i="31" s="1"/>
  <c r="IZ59" i="31" s="1"/>
  <c r="IR61" i="31"/>
  <c r="IQ61" i="31"/>
  <c r="IQ57" i="31" s="1"/>
  <c r="IR57" i="31" s="1"/>
  <c r="IP61" i="31"/>
  <c r="IO61" i="31"/>
  <c r="IS61" i="31" s="1"/>
  <c r="IQ59" i="31" s="1"/>
  <c r="II61" i="31"/>
  <c r="IH61" i="31"/>
  <c r="IH56" i="31" s="1"/>
  <c r="II56" i="31" s="1"/>
  <c r="IG61" i="31"/>
  <c r="IF61" i="31"/>
  <c r="IJ61" i="31" s="1"/>
  <c r="IH59" i="31" s="1"/>
  <c r="HZ61" i="31"/>
  <c r="HY61" i="31"/>
  <c r="HX61" i="31"/>
  <c r="HU54" i="31" s="1"/>
  <c r="HW61" i="31"/>
  <c r="IA61" i="31" s="1"/>
  <c r="HY59" i="31" s="1"/>
  <c r="HQ61" i="31"/>
  <c r="HP61" i="31"/>
  <c r="HP57" i="31" s="1"/>
  <c r="HQ57" i="31" s="1"/>
  <c r="HO61" i="31"/>
  <c r="HN61" i="31"/>
  <c r="HH61" i="31"/>
  <c r="HG61" i="31"/>
  <c r="HF61" i="31"/>
  <c r="HE61" i="31"/>
  <c r="HI61" i="31" s="1"/>
  <c r="HG59" i="31" s="1"/>
  <c r="GY61" i="31"/>
  <c r="GX61" i="31"/>
  <c r="GX55" i="31" s="1"/>
  <c r="GY55" i="31" s="1"/>
  <c r="GW61" i="31"/>
  <c r="GV61" i="31"/>
  <c r="GP61" i="31"/>
  <c r="GO61" i="31"/>
  <c r="GO57" i="31" s="1"/>
  <c r="GP57" i="31" s="1"/>
  <c r="GN61" i="31"/>
  <c r="GK50" i="31" s="1"/>
  <c r="GM61" i="31"/>
  <c r="GG61" i="31"/>
  <c r="GF61" i="31"/>
  <c r="GF57" i="31" s="1"/>
  <c r="GG57" i="31" s="1"/>
  <c r="GE61" i="31"/>
  <c r="GD61" i="31"/>
  <c r="GH61" i="31" s="1"/>
  <c r="GF59" i="31" s="1"/>
  <c r="FX61" i="31"/>
  <c r="FW61" i="31"/>
  <c r="FW57" i="31" s="1"/>
  <c r="FX57" i="31" s="1"/>
  <c r="FV61" i="31"/>
  <c r="FU61" i="31"/>
  <c r="FY61" i="31" s="1"/>
  <c r="FW59" i="31" s="1"/>
  <c r="FO61" i="31"/>
  <c r="FN61" i="31"/>
  <c r="FM61" i="31"/>
  <c r="FJ57" i="31" s="1"/>
  <c r="FL61" i="31"/>
  <c r="FP61" i="31" s="1"/>
  <c r="FN59" i="31" s="1"/>
  <c r="FF61" i="31"/>
  <c r="FE61" i="31"/>
  <c r="FE56" i="31" s="1"/>
  <c r="FF56" i="31" s="1"/>
  <c r="FD61" i="31"/>
  <c r="FC61" i="31"/>
  <c r="FG61" i="31" s="1"/>
  <c r="FE59" i="31" s="1"/>
  <c r="EW61" i="31"/>
  <c r="EV61" i="31"/>
  <c r="EV57" i="31" s="1"/>
  <c r="EW57" i="31" s="1"/>
  <c r="EU61" i="31"/>
  <c r="ER55" i="31" s="1"/>
  <c r="ES55" i="31" s="1"/>
  <c r="ET61" i="31"/>
  <c r="EN61" i="31"/>
  <c r="EM61" i="31"/>
  <c r="EL61" i="31"/>
  <c r="EK61" i="31"/>
  <c r="EO61" i="31" s="1"/>
  <c r="EM59" i="31" s="1"/>
  <c r="EE61" i="31"/>
  <c r="ED61" i="31"/>
  <c r="EC61" i="31"/>
  <c r="EB61" i="31"/>
  <c r="DV61" i="31"/>
  <c r="DU61" i="31"/>
  <c r="DU57" i="31" s="1"/>
  <c r="DV57" i="31" s="1"/>
  <c r="DT61" i="31"/>
  <c r="DS61" i="31"/>
  <c r="DM61" i="31"/>
  <c r="DL61" i="31"/>
  <c r="DL54" i="31" s="1"/>
  <c r="DK61" i="31"/>
  <c r="DJ61" i="31"/>
  <c r="DN61" i="31" s="1"/>
  <c r="DL59" i="31" s="1"/>
  <c r="DD61" i="31"/>
  <c r="DC61" i="31"/>
  <c r="DC57" i="31" s="1"/>
  <c r="DD57" i="31" s="1"/>
  <c r="DB61" i="31"/>
  <c r="DA61" i="31"/>
  <c r="DE61" i="31" s="1"/>
  <c r="DC59" i="31" s="1"/>
  <c r="CU61" i="31"/>
  <c r="CT61" i="31"/>
  <c r="CT54" i="31" s="1"/>
  <c r="CU54" i="31" s="1"/>
  <c r="CS61" i="31"/>
  <c r="CR61" i="31"/>
  <c r="CV61" i="31" s="1"/>
  <c r="CT59" i="31" s="1"/>
  <c r="CL61" i="31"/>
  <c r="CK61" i="31"/>
  <c r="CK56" i="31" s="1"/>
  <c r="CL56" i="31" s="1"/>
  <c r="CJ61" i="31"/>
  <c r="CG57" i="31" s="1"/>
  <c r="CI61" i="31"/>
  <c r="CM61" i="31" s="1"/>
  <c r="CK59" i="31" s="1"/>
  <c r="CC61" i="31"/>
  <c r="CB61" i="31"/>
  <c r="CB57" i="31" s="1"/>
  <c r="CC57" i="31" s="1"/>
  <c r="CA61" i="31"/>
  <c r="BX47" i="31" s="1"/>
  <c r="BZ61" i="31"/>
  <c r="BT61" i="31"/>
  <c r="BS61" i="31"/>
  <c r="BS57" i="31" s="1"/>
  <c r="BT57" i="31" s="1"/>
  <c r="BR61" i="31"/>
  <c r="BQ61" i="31"/>
  <c r="BU61" i="31" s="1"/>
  <c r="BS59" i="31" s="1"/>
  <c r="BK61" i="31"/>
  <c r="BJ61" i="31"/>
  <c r="BJ55" i="31" s="1"/>
  <c r="BK55" i="31" s="1"/>
  <c r="BI61" i="31"/>
  <c r="BF55" i="31" s="1"/>
  <c r="BG55" i="31" s="1"/>
  <c r="BH61" i="31"/>
  <c r="BL61" i="31" s="1"/>
  <c r="BJ59" i="31" s="1"/>
  <c r="BB61" i="31"/>
  <c r="BA61" i="31"/>
  <c r="BA54" i="31" s="1"/>
  <c r="BB54" i="31" s="1"/>
  <c r="AZ61" i="31"/>
  <c r="AY61" i="31"/>
  <c r="BC61" i="31" s="1"/>
  <c r="BA59" i="31" s="1"/>
  <c r="AS61" i="31"/>
  <c r="AR61" i="31"/>
  <c r="AQ61" i="31"/>
  <c r="AN47" i="31" s="1"/>
  <c r="AP61" i="31"/>
  <c r="AT61" i="31" s="1"/>
  <c r="AR59" i="31" s="1"/>
  <c r="AJ61" i="31"/>
  <c r="AI61" i="31"/>
  <c r="AI49" i="31" s="1"/>
  <c r="AJ49" i="31" s="1"/>
  <c r="AH61" i="31"/>
  <c r="AE54" i="31" s="1"/>
  <c r="AG61" i="31"/>
  <c r="AA61" i="31"/>
  <c r="Z61" i="31"/>
  <c r="Z51" i="31" s="1"/>
  <c r="AA51" i="31" s="1"/>
  <c r="Y61" i="31"/>
  <c r="V49" i="31" s="1"/>
  <c r="X61" i="31"/>
  <c r="R61" i="31"/>
  <c r="Q61" i="31"/>
  <c r="Q53" i="31" s="1"/>
  <c r="R53" i="31" s="1"/>
  <c r="P61" i="31"/>
  <c r="M55" i="31" s="1"/>
  <c r="O61" i="31"/>
  <c r="I61" i="31"/>
  <c r="H61" i="31"/>
  <c r="H48" i="31" s="1"/>
  <c r="I48" i="31" s="1"/>
  <c r="G61" i="31"/>
  <c r="F61" i="31"/>
  <c r="MU57" i="31"/>
  <c r="MV57" i="31" s="1"/>
  <c r="LT57" i="31"/>
  <c r="LU57" i="31" s="1"/>
  <c r="LP57" i="31"/>
  <c r="LQ57" i="31" s="1"/>
  <c r="LK57" i="31"/>
  <c r="LL57" i="31" s="1"/>
  <c r="LB57" i="31"/>
  <c r="LC57" i="31" s="1"/>
  <c r="KS57" i="31"/>
  <c r="KT57" i="31" s="1"/>
  <c r="KJ57" i="31"/>
  <c r="KK57" i="31" s="1"/>
  <c r="KA57" i="31"/>
  <c r="KB57" i="31" s="1"/>
  <c r="JI57" i="31"/>
  <c r="JJ57" i="31" s="1"/>
  <c r="IH57" i="31"/>
  <c r="II57" i="31" s="1"/>
  <c r="HG57" i="31"/>
  <c r="HH57" i="31" s="1"/>
  <c r="FN57" i="31"/>
  <c r="FO57" i="31" s="1"/>
  <c r="DZ57" i="31"/>
  <c r="CT57" i="31"/>
  <c r="CU57" i="31" s="1"/>
  <c r="CK57" i="31"/>
  <c r="CL57" i="31" s="1"/>
  <c r="BA57" i="31"/>
  <c r="BB57" i="31" s="1"/>
  <c r="AR57" i="31"/>
  <c r="AS57" i="31" s="1"/>
  <c r="MC56" i="31"/>
  <c r="MD56" i="31" s="1"/>
  <c r="LY56" i="31"/>
  <c r="LT56" i="31"/>
  <c r="LU56" i="31" s="1"/>
  <c r="LK56" i="31"/>
  <c r="LL56" i="31" s="1"/>
  <c r="LB56" i="31"/>
  <c r="LC56" i="31" s="1"/>
  <c r="KX56" i="31"/>
  <c r="KS56" i="31"/>
  <c r="KT56" i="31" s="1"/>
  <c r="KJ56" i="31"/>
  <c r="KK56" i="31" s="1"/>
  <c r="KA56" i="31"/>
  <c r="KB56" i="31" s="1"/>
  <c r="JI56" i="31"/>
  <c r="JJ56" i="31" s="1"/>
  <c r="IQ56" i="31"/>
  <c r="IR56" i="31" s="1"/>
  <c r="HU56" i="31"/>
  <c r="HP56" i="31"/>
  <c r="HQ56" i="31" s="1"/>
  <c r="HG56" i="31"/>
  <c r="HH56" i="31" s="1"/>
  <c r="GO56" i="31"/>
  <c r="GP56" i="31" s="1"/>
  <c r="GK56" i="31"/>
  <c r="FN56" i="31"/>
  <c r="FO56" i="31" s="1"/>
  <c r="EV56" i="31"/>
  <c r="EW56" i="31" s="1"/>
  <c r="EI56" i="31"/>
  <c r="DL56" i="31"/>
  <c r="DM56" i="31" s="1"/>
  <c r="DC56" i="31"/>
  <c r="DD56" i="31" s="1"/>
  <c r="CB56" i="31"/>
  <c r="CC56" i="31" s="1"/>
  <c r="BS56" i="31"/>
  <c r="BT56" i="31" s="1"/>
  <c r="AR56" i="31"/>
  <c r="AS56" i="31" s="1"/>
  <c r="MU55" i="31"/>
  <c r="MV55" i="31" s="1"/>
  <c r="MH55" i="31"/>
  <c r="MC55" i="31"/>
  <c r="MD55" i="31" s="1"/>
  <c r="LT55" i="31"/>
  <c r="LU55" i="31" s="1"/>
  <c r="LK55" i="31"/>
  <c r="LL55" i="31" s="1"/>
  <c r="LG55" i="31"/>
  <c r="LB55" i="31"/>
  <c r="LC55" i="31" s="1"/>
  <c r="KS55" i="31"/>
  <c r="KT55" i="31" s="1"/>
  <c r="KO55" i="31"/>
  <c r="KJ55" i="31"/>
  <c r="KK55" i="31" s="1"/>
  <c r="KA55" i="31"/>
  <c r="KB55" i="31" s="1"/>
  <c r="JR55" i="31"/>
  <c r="JS55" i="31" s="1"/>
  <c r="JI55" i="31"/>
  <c r="JJ55" i="31" s="1"/>
  <c r="JE55" i="31"/>
  <c r="JF55" i="31" s="1"/>
  <c r="IQ55" i="31"/>
  <c r="IR55" i="31" s="1"/>
  <c r="IH55" i="31"/>
  <c r="II55" i="31" s="1"/>
  <c r="ID55" i="31"/>
  <c r="HP55" i="31"/>
  <c r="HQ55" i="31" s="1"/>
  <c r="HG55" i="31"/>
  <c r="HH55" i="31" s="1"/>
  <c r="GO55" i="31"/>
  <c r="GP55" i="31" s="1"/>
  <c r="GF55" i="31"/>
  <c r="GG55" i="31" s="1"/>
  <c r="FW55" i="31"/>
  <c r="FX55" i="31" s="1"/>
  <c r="FN55" i="31"/>
  <c r="FO55" i="31" s="1"/>
  <c r="FE55" i="31"/>
  <c r="FF55" i="31" s="1"/>
  <c r="EV55" i="31"/>
  <c r="EW55" i="31" s="1"/>
  <c r="ED55" i="31"/>
  <c r="EE55" i="31" s="1"/>
  <c r="DZ55" i="31"/>
  <c r="EA55" i="31" s="1"/>
  <c r="DU55" i="31"/>
  <c r="DV55" i="31" s="1"/>
  <c r="DC55" i="31"/>
  <c r="DD55" i="31" s="1"/>
  <c r="CG55" i="31"/>
  <c r="CB55" i="31"/>
  <c r="CC55" i="31" s="1"/>
  <c r="BS55" i="31"/>
  <c r="BT55" i="31" s="1"/>
  <c r="AR55" i="31"/>
  <c r="AS55" i="31" s="1"/>
  <c r="AN55" i="31"/>
  <c r="Q55" i="31"/>
  <c r="R55" i="31" s="1"/>
  <c r="MU54" i="31"/>
  <c r="MV54" i="31" s="1"/>
  <c r="MH54" i="31"/>
  <c r="MI54" i="31" s="1"/>
  <c r="MC54" i="31"/>
  <c r="MD54" i="31" s="1"/>
  <c r="LT54" i="31"/>
  <c r="LU54" i="31" s="1"/>
  <c r="LP54" i="31"/>
  <c r="LK54" i="31"/>
  <c r="LL54" i="31" s="1"/>
  <c r="LB54" i="31"/>
  <c r="LC54" i="31" s="1"/>
  <c r="KS54" i="31"/>
  <c r="KT54" i="31" s="1"/>
  <c r="KJ54" i="31"/>
  <c r="KK54" i="31" s="1"/>
  <c r="KA54" i="31"/>
  <c r="KB54" i="31" s="1"/>
  <c r="JR54" i="31"/>
  <c r="JS54" i="31" s="1"/>
  <c r="JI54" i="31"/>
  <c r="JJ54" i="31" s="1"/>
  <c r="IQ54" i="31"/>
  <c r="IR54" i="31" s="1"/>
  <c r="IH54" i="31"/>
  <c r="II54" i="31" s="1"/>
  <c r="HL54" i="31"/>
  <c r="HG54" i="31"/>
  <c r="HH54" i="31" s="1"/>
  <c r="GO54" i="31"/>
  <c r="GP54" i="31" s="1"/>
  <c r="GF54" i="31"/>
  <c r="GG54" i="31" s="1"/>
  <c r="FW54" i="31"/>
  <c r="FX54" i="31" s="1"/>
  <c r="FN54" i="31"/>
  <c r="FO54" i="31" s="1"/>
  <c r="FE54" i="31"/>
  <c r="FF54" i="31" s="1"/>
  <c r="EV54" i="31"/>
  <c r="EW54" i="31" s="1"/>
  <c r="ED54" i="31"/>
  <c r="EE54" i="31" s="1"/>
  <c r="DU54" i="31"/>
  <c r="DV54" i="31" s="1"/>
  <c r="DM54" i="31"/>
  <c r="DC54" i="31"/>
  <c r="DD54" i="31" s="1"/>
  <c r="CY54" i="31"/>
  <c r="CK54" i="31"/>
  <c r="CL54" i="31" s="1"/>
  <c r="CB54" i="31"/>
  <c r="CC54" i="31" s="1"/>
  <c r="BS54" i="31"/>
  <c r="BT54" i="31" s="1"/>
  <c r="BJ54" i="31"/>
  <c r="BK54" i="31" s="1"/>
  <c r="AR54" i="31"/>
  <c r="AS54" i="31" s="1"/>
  <c r="AN54" i="31"/>
  <c r="AO54" i="31" s="1"/>
  <c r="Q54" i="31"/>
  <c r="R54" i="31" s="1"/>
  <c r="MU53" i="31"/>
  <c r="MV53" i="31" s="1"/>
  <c r="MC53" i="31"/>
  <c r="MD53" i="31" s="1"/>
  <c r="LT53" i="31"/>
  <c r="LU53" i="31" s="1"/>
  <c r="LK53" i="31"/>
  <c r="LL53" i="31" s="1"/>
  <c r="LG53" i="31"/>
  <c r="LB53" i="31"/>
  <c r="LC53" i="31" s="1"/>
  <c r="KS53" i="31"/>
  <c r="KT53" i="31" s="1"/>
  <c r="KJ53" i="31"/>
  <c r="KK53" i="31" s="1"/>
  <c r="KA53" i="31"/>
  <c r="KB53" i="31" s="1"/>
  <c r="JR53" i="31"/>
  <c r="JS53" i="31" s="1"/>
  <c r="JI53" i="31"/>
  <c r="JJ53" i="31" s="1"/>
  <c r="JE53" i="31"/>
  <c r="JF53" i="31" s="1"/>
  <c r="IQ53" i="31"/>
  <c r="IR53" i="31" s="1"/>
  <c r="IH53" i="31"/>
  <c r="II53" i="31" s="1"/>
  <c r="HP53" i="31"/>
  <c r="HQ53" i="31" s="1"/>
  <c r="HL53" i="31"/>
  <c r="HG53" i="31"/>
  <c r="HH53" i="31" s="1"/>
  <c r="GX53" i="31"/>
  <c r="GY53" i="31" s="1"/>
  <c r="GT53" i="31"/>
  <c r="GO53" i="31"/>
  <c r="GP53" i="31" s="1"/>
  <c r="GF53" i="31"/>
  <c r="GG53" i="31" s="1"/>
  <c r="FW53" i="31"/>
  <c r="FX53" i="31" s="1"/>
  <c r="FS53" i="31"/>
  <c r="FN53" i="31"/>
  <c r="FO53" i="31" s="1"/>
  <c r="FE53" i="31"/>
  <c r="FF53" i="31" s="1"/>
  <c r="EV53" i="31"/>
  <c r="EW53" i="31" s="1"/>
  <c r="ED53" i="31"/>
  <c r="EE53" i="31" s="1"/>
  <c r="DU53" i="31"/>
  <c r="DV53" i="31" s="1"/>
  <c r="DL53" i="31"/>
  <c r="DM53" i="31" s="1"/>
  <c r="DC53" i="31"/>
  <c r="DD53" i="31" s="1"/>
  <c r="CT53" i="31"/>
  <c r="CU53" i="31" s="1"/>
  <c r="CK53" i="31"/>
  <c r="CL53" i="31" s="1"/>
  <c r="CB53" i="31"/>
  <c r="CC53" i="31" s="1"/>
  <c r="BS53" i="31"/>
  <c r="BT53" i="31" s="1"/>
  <c r="BJ53" i="31"/>
  <c r="BK53" i="31" s="1"/>
  <c r="BA53" i="31"/>
  <c r="BB53" i="31" s="1"/>
  <c r="AR53" i="31"/>
  <c r="AS53" i="31" s="1"/>
  <c r="AI53" i="31"/>
  <c r="AJ53" i="31" s="1"/>
  <c r="M53" i="31"/>
  <c r="N53" i="31" s="1"/>
  <c r="MU52" i="31"/>
  <c r="MV52" i="31" s="1"/>
  <c r="ML52" i="31"/>
  <c r="MM52" i="31" s="1"/>
  <c r="MH52" i="31"/>
  <c r="MC52" i="31"/>
  <c r="MD52" i="31" s="1"/>
  <c r="LT52" i="31"/>
  <c r="LU52" i="31" s="1"/>
  <c r="LK52" i="31"/>
  <c r="LL52" i="31" s="1"/>
  <c r="LB52" i="31"/>
  <c r="LC52" i="31" s="1"/>
  <c r="KX52" i="31"/>
  <c r="KS52" i="31"/>
  <c r="KT52" i="31" s="1"/>
  <c r="KJ52" i="31"/>
  <c r="KK52" i="31" s="1"/>
  <c r="KF52" i="31"/>
  <c r="KA52" i="31"/>
  <c r="KB52" i="31" s="1"/>
  <c r="JR52" i="31"/>
  <c r="JS52" i="31" s="1"/>
  <c r="JI52" i="31"/>
  <c r="JJ52" i="31" s="1"/>
  <c r="IQ52" i="31"/>
  <c r="IR52" i="31" s="1"/>
  <c r="IH52" i="31"/>
  <c r="II52" i="31" s="1"/>
  <c r="HP52" i="31"/>
  <c r="HQ52" i="31" s="1"/>
  <c r="HG52" i="31"/>
  <c r="HH52" i="31" s="1"/>
  <c r="GX52" i="31"/>
  <c r="GY52" i="31" s="1"/>
  <c r="GO52" i="31"/>
  <c r="GP52" i="31" s="1"/>
  <c r="GG52" i="31"/>
  <c r="GF52" i="31"/>
  <c r="FW52" i="31"/>
  <c r="FX52" i="31" s="1"/>
  <c r="FN52" i="31"/>
  <c r="FO52" i="31" s="1"/>
  <c r="FE52" i="31"/>
  <c r="FF52" i="31" s="1"/>
  <c r="EV52" i="31"/>
  <c r="EW52" i="31" s="1"/>
  <c r="EI52" i="31"/>
  <c r="ED52" i="31"/>
  <c r="EE52" i="31" s="1"/>
  <c r="DU52" i="31"/>
  <c r="DV52" i="31" s="1"/>
  <c r="DL52" i="31"/>
  <c r="DM52" i="31" s="1"/>
  <c r="DC52" i="31"/>
  <c r="DD52" i="31" s="1"/>
  <c r="CY52" i="31"/>
  <c r="CU52" i="31"/>
  <c r="CT52" i="31"/>
  <c r="CK52" i="31"/>
  <c r="CL52" i="31" s="1"/>
  <c r="CG52" i="31"/>
  <c r="CH52" i="31" s="1"/>
  <c r="CB52" i="31"/>
  <c r="CC52" i="31" s="1"/>
  <c r="BS52" i="31"/>
  <c r="BT52" i="31" s="1"/>
  <c r="BO52" i="31"/>
  <c r="BJ52" i="31"/>
  <c r="BK52" i="31" s="1"/>
  <c r="BA52" i="31"/>
  <c r="BB52" i="31" s="1"/>
  <c r="AR52" i="31"/>
  <c r="AS52" i="31" s="1"/>
  <c r="Q52" i="31"/>
  <c r="R52" i="31" s="1"/>
  <c r="MU51" i="31"/>
  <c r="MV51" i="31" s="1"/>
  <c r="ML51" i="31"/>
  <c r="MM51" i="31" s="1"/>
  <c r="MC51" i="31"/>
  <c r="MD51" i="31" s="1"/>
  <c r="LT51" i="31"/>
  <c r="LU51" i="31" s="1"/>
  <c r="LK51" i="31"/>
  <c r="LL51" i="31" s="1"/>
  <c r="LB51" i="31"/>
  <c r="LC51" i="31" s="1"/>
  <c r="KS51" i="31"/>
  <c r="KT51" i="31" s="1"/>
  <c r="KJ51" i="31"/>
  <c r="KK51" i="31" s="1"/>
  <c r="KA51" i="31"/>
  <c r="KB51" i="31" s="1"/>
  <c r="JR51" i="31"/>
  <c r="JS51" i="31" s="1"/>
  <c r="JI51" i="31"/>
  <c r="JJ51" i="31" s="1"/>
  <c r="IQ51" i="31"/>
  <c r="IR51" i="31" s="1"/>
  <c r="IH51" i="31"/>
  <c r="II51" i="31" s="1"/>
  <c r="HP51" i="31"/>
  <c r="HQ51" i="31" s="1"/>
  <c r="HG51" i="31"/>
  <c r="HH51" i="31" s="1"/>
  <c r="GX51" i="31"/>
  <c r="GY51" i="31" s="1"/>
  <c r="GT51" i="31"/>
  <c r="GO51" i="31"/>
  <c r="GP51" i="31" s="1"/>
  <c r="GF51" i="31"/>
  <c r="GG51" i="31" s="1"/>
  <c r="GB51" i="31"/>
  <c r="GC51" i="31" s="1"/>
  <c r="FW51" i="31"/>
  <c r="FX51" i="31" s="1"/>
  <c r="FN51" i="31"/>
  <c r="FO51" i="31" s="1"/>
  <c r="FE51" i="31"/>
  <c r="FF51" i="31" s="1"/>
  <c r="FA51" i="31"/>
  <c r="EV51" i="31"/>
  <c r="EW51" i="31" s="1"/>
  <c r="ED51" i="31"/>
  <c r="EE51" i="31" s="1"/>
  <c r="DZ51" i="31"/>
  <c r="DU51" i="31"/>
  <c r="DV51" i="31" s="1"/>
  <c r="DL51" i="31"/>
  <c r="DM51" i="31" s="1"/>
  <c r="DC51" i="31"/>
  <c r="DD51" i="31" s="1"/>
  <c r="CT51" i="31"/>
  <c r="CU51" i="31" s="1"/>
  <c r="CP51" i="31"/>
  <c r="CK51" i="31"/>
  <c r="CL51" i="31" s="1"/>
  <c r="CB51" i="31"/>
  <c r="CC51" i="31" s="1"/>
  <c r="BS51" i="31"/>
  <c r="BT51" i="31" s="1"/>
  <c r="BJ51" i="31"/>
  <c r="BK51" i="31" s="1"/>
  <c r="BA51" i="31"/>
  <c r="BB51" i="31" s="1"/>
  <c r="AW51" i="31"/>
  <c r="AR51" i="31"/>
  <c r="AS51" i="31" s="1"/>
  <c r="AI51" i="31"/>
  <c r="AJ51" i="31" s="1"/>
  <c r="V51" i="31"/>
  <c r="Q51" i="31"/>
  <c r="R51" i="31" s="1"/>
  <c r="MU50" i="31"/>
  <c r="MV50" i="31" s="1"/>
  <c r="MQ50" i="31"/>
  <c r="ML50" i="31"/>
  <c r="MM50" i="31" s="1"/>
  <c r="MC50" i="31"/>
  <c r="MD50" i="31" s="1"/>
  <c r="LY50" i="31"/>
  <c r="LT50" i="31"/>
  <c r="LU50" i="31" s="1"/>
  <c r="LK50" i="31"/>
  <c r="LL50" i="31" s="1"/>
  <c r="LG50" i="31"/>
  <c r="LB50" i="31"/>
  <c r="LC50" i="31" s="1"/>
  <c r="KS50" i="31"/>
  <c r="KT50" i="31" s="1"/>
  <c r="KO50" i="31"/>
  <c r="KJ50" i="31"/>
  <c r="KK50" i="31" s="1"/>
  <c r="KA50" i="31"/>
  <c r="KB50" i="31" s="1"/>
  <c r="JW50" i="31"/>
  <c r="JR50" i="31"/>
  <c r="JS50" i="31" s="1"/>
  <c r="JI50" i="31"/>
  <c r="JJ50" i="31" s="1"/>
  <c r="JE50" i="31"/>
  <c r="IQ50" i="31"/>
  <c r="IR50" i="31" s="1"/>
  <c r="IH50" i="31"/>
  <c r="II50" i="31" s="1"/>
  <c r="HU50" i="31"/>
  <c r="HP50" i="31"/>
  <c r="HQ50" i="31" s="1"/>
  <c r="HG50" i="31"/>
  <c r="HH50" i="31" s="1"/>
  <c r="HC50" i="31"/>
  <c r="GX50" i="31"/>
  <c r="GY50" i="31" s="1"/>
  <c r="GO50" i="31"/>
  <c r="GP50" i="31" s="1"/>
  <c r="GF50" i="31"/>
  <c r="GG50" i="31" s="1"/>
  <c r="FW50" i="31"/>
  <c r="FX50" i="31" s="1"/>
  <c r="FN50" i="31"/>
  <c r="FO50" i="31" s="1"/>
  <c r="FJ50" i="31"/>
  <c r="FE50" i="31"/>
  <c r="FF50" i="31" s="1"/>
  <c r="EV50" i="31"/>
  <c r="EW50" i="31" s="1"/>
  <c r="ER50" i="31"/>
  <c r="ED50" i="31"/>
  <c r="EE50" i="31" s="1"/>
  <c r="DU50" i="31"/>
  <c r="DV50" i="31" s="1"/>
  <c r="DQ50" i="31"/>
  <c r="DL50" i="31"/>
  <c r="DM50" i="31" s="1"/>
  <c r="DC50" i="31"/>
  <c r="DD50" i="31" s="1"/>
  <c r="CT50" i="31"/>
  <c r="CU50" i="31" s="1"/>
  <c r="CK50" i="31"/>
  <c r="CL50" i="31" s="1"/>
  <c r="CB50" i="31"/>
  <c r="CC50" i="31" s="1"/>
  <c r="BS50" i="31"/>
  <c r="BT50" i="31" s="1"/>
  <c r="BO50" i="31"/>
  <c r="BP50" i="31" s="1"/>
  <c r="BJ50" i="31"/>
  <c r="BK50" i="31" s="1"/>
  <c r="BA50" i="31"/>
  <c r="BB50" i="31" s="1"/>
  <c r="AW50" i="31"/>
  <c r="AR50" i="31"/>
  <c r="AS50" i="31" s="1"/>
  <c r="AI50" i="31"/>
  <c r="AJ50" i="31" s="1"/>
  <c r="MU49" i="31"/>
  <c r="MV49" i="31" s="1"/>
  <c r="MQ49" i="31"/>
  <c r="MR49" i="31" s="1"/>
  <c r="ML49" i="31"/>
  <c r="MM49" i="31" s="1"/>
  <c r="MC49" i="31"/>
  <c r="MD49" i="31" s="1"/>
  <c r="LY49" i="31"/>
  <c r="LT49" i="31"/>
  <c r="LU49" i="31" s="1"/>
  <c r="LK49" i="31"/>
  <c r="LL49" i="31" s="1"/>
  <c r="LB49" i="31"/>
  <c r="LC49" i="31" s="1"/>
  <c r="KS49" i="31"/>
  <c r="KT49" i="31" s="1"/>
  <c r="KJ49" i="31"/>
  <c r="KK49" i="31" s="1"/>
  <c r="KA49" i="31"/>
  <c r="KB49" i="31" s="1"/>
  <c r="JW49" i="31"/>
  <c r="JR49" i="31"/>
  <c r="JS49" i="31" s="1"/>
  <c r="JI49" i="31"/>
  <c r="JJ49" i="31" s="1"/>
  <c r="IV49" i="31"/>
  <c r="IQ49" i="31"/>
  <c r="IR49" i="31" s="1"/>
  <c r="IH49" i="31"/>
  <c r="II49" i="31" s="1"/>
  <c r="ID49" i="31"/>
  <c r="HP49" i="31"/>
  <c r="HQ49" i="31" s="1"/>
  <c r="HG49" i="31"/>
  <c r="HH49" i="31" s="1"/>
  <c r="GX49" i="31"/>
  <c r="GY49" i="31" s="1"/>
  <c r="GO49" i="31"/>
  <c r="GP49" i="31" s="1"/>
  <c r="GF49" i="31"/>
  <c r="GG49" i="31" s="1"/>
  <c r="FW49" i="31"/>
  <c r="FX49" i="31" s="1"/>
  <c r="FN49" i="31"/>
  <c r="FO49" i="31" s="1"/>
  <c r="FE49" i="31"/>
  <c r="FF49" i="31" s="1"/>
  <c r="EV49" i="31"/>
  <c r="EW49" i="31" s="1"/>
  <c r="ER49" i="31"/>
  <c r="ED49" i="31"/>
  <c r="EE49" i="31" s="1"/>
  <c r="DU49" i="31"/>
  <c r="DV49" i="31" s="1"/>
  <c r="DL49" i="31"/>
  <c r="DM49" i="31" s="1"/>
  <c r="DC49" i="31"/>
  <c r="DD49" i="31" s="1"/>
  <c r="CT49" i="31"/>
  <c r="CU49" i="31" s="1"/>
  <c r="CP49" i="31"/>
  <c r="CQ49" i="31" s="1"/>
  <c r="CK49" i="31"/>
  <c r="CL49" i="31" s="1"/>
  <c r="CB49" i="31"/>
  <c r="CC49" i="31" s="1"/>
  <c r="BX49" i="31"/>
  <c r="BS49" i="31"/>
  <c r="BT49" i="31" s="1"/>
  <c r="BJ49" i="31"/>
  <c r="BK49" i="31" s="1"/>
  <c r="BA49" i="31"/>
  <c r="BB49" i="31" s="1"/>
  <c r="AR49" i="31"/>
  <c r="AS49" i="31" s="1"/>
  <c r="AN49" i="31"/>
  <c r="AO49" i="31" s="1"/>
  <c r="Z49" i="31"/>
  <c r="AA49" i="31" s="1"/>
  <c r="Q49" i="31"/>
  <c r="R49" i="31" s="1"/>
  <c r="M49" i="31"/>
  <c r="N49" i="31" s="1"/>
  <c r="MU48" i="31"/>
  <c r="MV48" i="31" s="1"/>
  <c r="ML48" i="31"/>
  <c r="MM48" i="31" s="1"/>
  <c r="MC48" i="31"/>
  <c r="MD48" i="31" s="1"/>
  <c r="LT48" i="31"/>
  <c r="LU48" i="31" s="1"/>
  <c r="LK48" i="31"/>
  <c r="LL48" i="31" s="1"/>
  <c r="LG48" i="31"/>
  <c r="LH48" i="31" s="1"/>
  <c r="LB48" i="31"/>
  <c r="LC48" i="31" s="1"/>
  <c r="KS48" i="31"/>
  <c r="KT48" i="31" s="1"/>
  <c r="KO48" i="31"/>
  <c r="KJ48" i="31"/>
  <c r="KK48" i="31" s="1"/>
  <c r="KA48" i="31"/>
  <c r="KB48" i="31" s="1"/>
  <c r="JR48" i="31"/>
  <c r="JS48" i="31" s="1"/>
  <c r="JI48" i="31"/>
  <c r="JJ48" i="31" s="1"/>
  <c r="IQ48" i="31"/>
  <c r="IR48" i="31" s="1"/>
  <c r="IM48" i="31"/>
  <c r="IN48" i="31" s="1"/>
  <c r="IH48" i="31"/>
  <c r="II48" i="31" s="1"/>
  <c r="HP48" i="31"/>
  <c r="HQ48" i="31" s="1"/>
  <c r="HL48" i="31"/>
  <c r="HG48" i="31"/>
  <c r="HH48" i="31" s="1"/>
  <c r="GX48" i="31"/>
  <c r="GY48" i="31" s="1"/>
  <c r="GT48" i="31"/>
  <c r="GO48" i="31"/>
  <c r="GP48" i="31" s="1"/>
  <c r="GF48" i="31"/>
  <c r="GG48" i="31" s="1"/>
  <c r="FW48" i="31"/>
  <c r="FX48" i="31" s="1"/>
  <c r="FN48" i="31"/>
  <c r="FO48" i="31" s="1"/>
  <c r="FE48" i="31"/>
  <c r="FF48" i="31" s="1"/>
  <c r="EV48" i="31"/>
  <c r="EW48" i="31" s="1"/>
  <c r="ER48" i="31"/>
  <c r="ED48" i="31"/>
  <c r="EE48" i="31" s="1"/>
  <c r="DZ48" i="31"/>
  <c r="DU48" i="31"/>
  <c r="DV48" i="31" s="1"/>
  <c r="DL48" i="31"/>
  <c r="DM48" i="31" s="1"/>
  <c r="DH48" i="31"/>
  <c r="DC48" i="31"/>
  <c r="DD48" i="31" s="1"/>
  <c r="CT48" i="31"/>
  <c r="CU48" i="31" s="1"/>
  <c r="CP48" i="31"/>
  <c r="CK48" i="31"/>
  <c r="CL48" i="31" s="1"/>
  <c r="CB48" i="31"/>
  <c r="CC48" i="31" s="1"/>
  <c r="BX48" i="31"/>
  <c r="BS48" i="31"/>
  <c r="BT48" i="31" s="1"/>
  <c r="BJ48" i="31"/>
  <c r="BK48" i="31" s="1"/>
  <c r="BF48" i="31"/>
  <c r="BA48" i="31"/>
  <c r="BB48" i="31" s="1"/>
  <c r="AR48" i="31"/>
  <c r="AS48" i="31" s="1"/>
  <c r="AN48" i="31"/>
  <c r="AI48" i="31"/>
  <c r="AJ48" i="31" s="1"/>
  <c r="Z48" i="31"/>
  <c r="AA48" i="31" s="1"/>
  <c r="V48" i="31"/>
  <c r="Q48" i="31"/>
  <c r="R48" i="31" s="1"/>
  <c r="MU47" i="31"/>
  <c r="MV47" i="31" s="1"/>
  <c r="MV59" i="31" s="1"/>
  <c r="MQ47" i="31"/>
  <c r="ML47" i="31"/>
  <c r="MM47" i="31" s="1"/>
  <c r="MM59" i="31" s="1"/>
  <c r="MC47" i="31"/>
  <c r="MD47" i="31" s="1"/>
  <c r="MD59" i="31" s="1"/>
  <c r="LU47" i="31"/>
  <c r="LU59" i="31" s="1"/>
  <c r="LT47" i="31"/>
  <c r="LK47" i="31"/>
  <c r="LL47" i="31" s="1"/>
  <c r="LL59" i="31" s="1"/>
  <c r="LG47" i="31"/>
  <c r="LB47" i="31"/>
  <c r="LC47" i="31" s="1"/>
  <c r="LC59" i="31" s="1"/>
  <c r="KS47" i="31"/>
  <c r="KT47" i="31" s="1"/>
  <c r="KT59" i="31" s="1"/>
  <c r="KO47" i="31"/>
  <c r="KJ47" i="31"/>
  <c r="KK47" i="31" s="1"/>
  <c r="KK59" i="31" s="1"/>
  <c r="KA47" i="31"/>
  <c r="KB47" i="31" s="1"/>
  <c r="KB59" i="31" s="1"/>
  <c r="JW47" i="31"/>
  <c r="JR47" i="31"/>
  <c r="JS47" i="31" s="1"/>
  <c r="JS59" i="31" s="1"/>
  <c r="JI47" i="31"/>
  <c r="JJ47" i="31" s="1"/>
  <c r="JJ59" i="31" s="1"/>
  <c r="JE47" i="31"/>
  <c r="IZ47" i="31"/>
  <c r="JA47" i="31" s="1"/>
  <c r="JA59" i="31" s="1"/>
  <c r="IQ47" i="31"/>
  <c r="IR47" i="31" s="1"/>
  <c r="IR59" i="31" s="1"/>
  <c r="IM47" i="31"/>
  <c r="IH47" i="31"/>
  <c r="II47" i="31" s="1"/>
  <c r="II59" i="31" s="1"/>
  <c r="HY47" i="31"/>
  <c r="HZ47" i="31" s="1"/>
  <c r="HZ59" i="31" s="1"/>
  <c r="HU47" i="31"/>
  <c r="HP47" i="31"/>
  <c r="HQ47" i="31" s="1"/>
  <c r="HQ59" i="31" s="1"/>
  <c r="HG47" i="31"/>
  <c r="HH47" i="31" s="1"/>
  <c r="HH59" i="31" s="1"/>
  <c r="HC47" i="31"/>
  <c r="GX47" i="31"/>
  <c r="GY47" i="31" s="1"/>
  <c r="GY59" i="31" s="1"/>
  <c r="GO47" i="31"/>
  <c r="GP47" i="31" s="1"/>
  <c r="GP59" i="31" s="1"/>
  <c r="GF47" i="31"/>
  <c r="GG47" i="31" s="1"/>
  <c r="GG59" i="31" s="1"/>
  <c r="GB47" i="31"/>
  <c r="FW47" i="31"/>
  <c r="FX47" i="31" s="1"/>
  <c r="FX59" i="31" s="1"/>
  <c r="FN47" i="31"/>
  <c r="FO47" i="31" s="1"/>
  <c r="FO59" i="31" s="1"/>
  <c r="FJ47" i="31"/>
  <c r="FE47" i="31"/>
  <c r="FF47" i="31" s="1"/>
  <c r="FF59" i="31" s="1"/>
  <c r="EV47" i="31"/>
  <c r="EW47" i="31" s="1"/>
  <c r="EW59" i="31" s="1"/>
  <c r="EM47" i="31"/>
  <c r="EN47" i="31" s="1"/>
  <c r="EN59" i="31" s="1"/>
  <c r="ED47" i="31"/>
  <c r="EE47" i="31" s="1"/>
  <c r="EE59" i="31" s="1"/>
  <c r="DU47" i="31"/>
  <c r="DV47" i="31" s="1"/>
  <c r="DV59" i="31" s="1"/>
  <c r="DL47" i="31"/>
  <c r="DM47" i="31" s="1"/>
  <c r="DM59" i="31" s="1"/>
  <c r="DH47" i="31"/>
  <c r="DC47" i="31"/>
  <c r="DD47" i="31" s="1"/>
  <c r="DD59" i="31" s="1"/>
  <c r="CT47" i="31"/>
  <c r="CU47" i="31" s="1"/>
  <c r="CU59" i="31" s="1"/>
  <c r="CP47" i="31"/>
  <c r="CK47" i="31"/>
  <c r="CL47" i="31" s="1"/>
  <c r="CL59" i="31" s="1"/>
  <c r="CB47" i="31"/>
  <c r="CC47" i="31" s="1"/>
  <c r="CC59" i="31" s="1"/>
  <c r="BS47" i="31"/>
  <c r="BT47" i="31" s="1"/>
  <c r="BT59" i="31" s="1"/>
  <c r="BK47" i="31"/>
  <c r="BK59" i="31" s="1"/>
  <c r="BJ47" i="31"/>
  <c r="BA47" i="31"/>
  <c r="BB47" i="31" s="1"/>
  <c r="BB59" i="31" s="1"/>
  <c r="AW47" i="31"/>
  <c r="AX47" i="31" s="1"/>
  <c r="AR47" i="31"/>
  <c r="AS47" i="31" s="1"/>
  <c r="AS59" i="31" s="1"/>
  <c r="Z47" i="31"/>
  <c r="AA47" i="31" s="1"/>
  <c r="AA59" i="31" s="1"/>
  <c r="H30" i="33" s="1"/>
  <c r="H31" i="33" s="1"/>
  <c r="V47" i="31"/>
  <c r="Q47" i="31"/>
  <c r="R47" i="31" s="1"/>
  <c r="R59" i="31" s="1"/>
  <c r="H72" i="32" s="1"/>
  <c r="H73" i="32" s="1"/>
  <c r="L32" i="31"/>
  <c r="U32" i="31" s="1"/>
  <c r="AD32" i="31" s="1"/>
  <c r="AM32" i="31" s="1"/>
  <c r="AV32" i="31" s="1"/>
  <c r="BE32" i="31" s="1"/>
  <c r="BN32" i="31" s="1"/>
  <c r="BW32" i="31" s="1"/>
  <c r="CF32" i="31" s="1"/>
  <c r="CO32" i="31" s="1"/>
  <c r="CX32" i="31" s="1"/>
  <c r="DG32" i="31" s="1"/>
  <c r="DP32" i="31" s="1"/>
  <c r="DY32" i="31" s="1"/>
  <c r="EH32" i="31" s="1"/>
  <c r="EQ32" i="31" s="1"/>
  <c r="EZ32" i="31" s="1"/>
  <c r="FI32" i="31" s="1"/>
  <c r="FR32" i="31" s="1"/>
  <c r="GA32" i="31" s="1"/>
  <c r="GJ32" i="31" s="1"/>
  <c r="GS32" i="31" s="1"/>
  <c r="HB32" i="31" s="1"/>
  <c r="HK32" i="31" s="1"/>
  <c r="HT32" i="31" s="1"/>
  <c r="IC32" i="31" s="1"/>
  <c r="IL32" i="31" s="1"/>
  <c r="IU32" i="31" s="1"/>
  <c r="JD32" i="31" s="1"/>
  <c r="JM32" i="31" s="1"/>
  <c r="JV32" i="31" s="1"/>
  <c r="KE32" i="31" s="1"/>
  <c r="KN32" i="31" s="1"/>
  <c r="KW32" i="31" s="1"/>
  <c r="LF32" i="31" s="1"/>
  <c r="LO32" i="31" s="1"/>
  <c r="LX32" i="31" s="1"/>
  <c r="MG32" i="31" s="1"/>
  <c r="MP32" i="31" s="1"/>
  <c r="MV30" i="31"/>
  <c r="MU30" i="31"/>
  <c r="MU24" i="31" s="1"/>
  <c r="MV24" i="31" s="1"/>
  <c r="MT30" i="31"/>
  <c r="MQ19" i="31" s="1"/>
  <c r="MS30" i="31"/>
  <c r="MM30" i="31"/>
  <c r="ML30" i="31"/>
  <c r="MK30" i="31"/>
  <c r="MJ30" i="31"/>
  <c r="MD30" i="31"/>
  <c r="MC30" i="31"/>
  <c r="MB30" i="31"/>
  <c r="LY20" i="31" s="1"/>
  <c r="MA30" i="31"/>
  <c r="ME30" i="31" s="1"/>
  <c r="MC28" i="31" s="1"/>
  <c r="LU30" i="31"/>
  <c r="LT30" i="31"/>
  <c r="LS30" i="31"/>
  <c r="LP19" i="31" s="1"/>
  <c r="LR30" i="31"/>
  <c r="LV30" i="31" s="1"/>
  <c r="LT28" i="31" s="1"/>
  <c r="LL30" i="31"/>
  <c r="LK30" i="31"/>
  <c r="LJ30" i="31"/>
  <c r="LG20" i="31" s="1"/>
  <c r="LI30" i="31"/>
  <c r="LM30" i="31" s="1"/>
  <c r="LK28" i="31" s="1"/>
  <c r="LC30" i="31"/>
  <c r="LB30" i="31"/>
  <c r="LA30" i="31"/>
  <c r="KX21" i="31" s="1"/>
  <c r="KZ30" i="31"/>
  <c r="KT30" i="31"/>
  <c r="KS30" i="31"/>
  <c r="KR30" i="31"/>
  <c r="KO19" i="31" s="1"/>
  <c r="KP19" i="31" s="1"/>
  <c r="KQ30" i="31"/>
  <c r="KK30" i="31"/>
  <c r="KJ30" i="31"/>
  <c r="KJ26" i="31" s="1"/>
  <c r="KK26" i="31" s="1"/>
  <c r="KI30" i="31"/>
  <c r="KF16" i="31" s="1"/>
  <c r="KG16" i="31" s="1"/>
  <c r="KH30" i="31"/>
  <c r="KB30" i="31"/>
  <c r="KA30" i="31"/>
  <c r="JZ30" i="31"/>
  <c r="JW19" i="31" s="1"/>
  <c r="JY30" i="31"/>
  <c r="KC30" i="31" s="1"/>
  <c r="KA28" i="31" s="1"/>
  <c r="JS30" i="31"/>
  <c r="JR30" i="31"/>
  <c r="JQ30" i="31"/>
  <c r="JN18" i="31" s="1"/>
  <c r="JO18" i="31" s="1"/>
  <c r="JP30" i="31"/>
  <c r="JT30" i="31" s="1"/>
  <c r="JR28" i="31" s="1"/>
  <c r="JJ30" i="31"/>
  <c r="JI30" i="31"/>
  <c r="JH30" i="31"/>
  <c r="JE20" i="31" s="1"/>
  <c r="JF20" i="31" s="1"/>
  <c r="JG30" i="31"/>
  <c r="JK30" i="31" s="1"/>
  <c r="JI28" i="31" s="1"/>
  <c r="JA30" i="31"/>
  <c r="IZ30" i="31"/>
  <c r="IY30" i="31"/>
  <c r="IV26" i="31" s="1"/>
  <c r="IX30" i="31"/>
  <c r="IR30" i="31"/>
  <c r="IQ30" i="31"/>
  <c r="IP30" i="31"/>
  <c r="IM17" i="31" s="1"/>
  <c r="IN17" i="31" s="1"/>
  <c r="IO30" i="31"/>
  <c r="II30" i="31"/>
  <c r="IH30" i="31"/>
  <c r="IG30" i="31"/>
  <c r="ID25" i="31" s="1"/>
  <c r="IF30" i="31"/>
  <c r="HZ30" i="31"/>
  <c r="HY30" i="31"/>
  <c r="HX30" i="31"/>
  <c r="HW30" i="31"/>
  <c r="HQ30" i="31"/>
  <c r="HP30" i="31"/>
  <c r="HO30" i="31"/>
  <c r="HL24" i="31" s="1"/>
  <c r="HN30" i="31"/>
  <c r="HH30" i="31"/>
  <c r="HG30" i="31"/>
  <c r="HF30" i="31"/>
  <c r="HC17" i="31" s="1"/>
  <c r="HE30" i="31"/>
  <c r="GY30" i="31"/>
  <c r="GX30" i="31"/>
  <c r="GW30" i="31"/>
  <c r="GT16" i="31" s="1"/>
  <c r="GU16" i="31" s="1"/>
  <c r="GV30" i="31"/>
  <c r="GP30" i="31"/>
  <c r="GO30" i="31"/>
  <c r="GN30" i="31"/>
  <c r="GM30" i="31"/>
  <c r="GG30" i="31"/>
  <c r="GF30" i="31"/>
  <c r="GE30" i="31"/>
  <c r="GB19" i="31" s="1"/>
  <c r="GC19" i="31" s="1"/>
  <c r="GD30" i="31"/>
  <c r="FX30" i="31"/>
  <c r="FW30" i="31"/>
  <c r="FV30" i="31"/>
  <c r="FU30" i="31"/>
  <c r="FY30" i="31" s="1"/>
  <c r="FW28" i="31" s="1"/>
  <c r="FO30" i="31"/>
  <c r="FN30" i="31"/>
  <c r="FM30" i="31"/>
  <c r="FL30" i="31"/>
  <c r="FP30" i="31" s="1"/>
  <c r="FN28" i="31" s="1"/>
  <c r="FF30" i="31"/>
  <c r="FE30" i="31"/>
  <c r="FD30" i="31"/>
  <c r="FA23" i="31" s="1"/>
  <c r="FC30" i="31"/>
  <c r="FG30" i="31" s="1"/>
  <c r="FE28" i="31" s="1"/>
  <c r="EW30" i="31"/>
  <c r="EV30" i="31"/>
  <c r="EU30" i="31"/>
  <c r="ER16" i="31" s="1"/>
  <c r="ES16" i="31" s="1"/>
  <c r="ET30" i="31"/>
  <c r="EX30" i="31" s="1"/>
  <c r="EV28" i="31" s="1"/>
  <c r="EN30" i="31"/>
  <c r="EM30" i="31"/>
  <c r="EL30" i="31"/>
  <c r="EI19" i="31" s="1"/>
  <c r="EK30" i="31"/>
  <c r="EO30" i="31" s="1"/>
  <c r="EM28" i="31" s="1"/>
  <c r="EE30" i="31"/>
  <c r="ED30" i="31"/>
  <c r="EC30" i="31"/>
  <c r="EB30" i="31"/>
  <c r="EF30" i="31" s="1"/>
  <c r="ED28" i="31" s="1"/>
  <c r="DV30" i="31"/>
  <c r="DU30" i="31"/>
  <c r="DT30" i="31"/>
  <c r="DQ20" i="31" s="1"/>
  <c r="DS30" i="31"/>
  <c r="DM30" i="31"/>
  <c r="DL30" i="31"/>
  <c r="DK30" i="31"/>
  <c r="DJ30" i="31"/>
  <c r="DD30" i="31"/>
  <c r="DC30" i="31"/>
  <c r="DB30" i="31"/>
  <c r="CY18" i="31" s="1"/>
  <c r="CZ18" i="31" s="1"/>
  <c r="DA30" i="31"/>
  <c r="CU30" i="31"/>
  <c r="CT30" i="31"/>
  <c r="CS30" i="31"/>
  <c r="CP20" i="31" s="1"/>
  <c r="CR30" i="31"/>
  <c r="CL30" i="31"/>
  <c r="CK30" i="31"/>
  <c r="CJ30" i="31"/>
  <c r="CG19" i="31" s="1"/>
  <c r="CI30" i="31"/>
  <c r="CM30" i="31" s="1"/>
  <c r="CK28" i="31" s="1"/>
  <c r="CC30" i="31"/>
  <c r="CB30" i="31"/>
  <c r="CA30" i="31"/>
  <c r="BX17" i="31" s="1"/>
  <c r="BY17" i="31" s="1"/>
  <c r="BZ30" i="31"/>
  <c r="CD30" i="31" s="1"/>
  <c r="CB28" i="31" s="1"/>
  <c r="BT30" i="31"/>
  <c r="BS30" i="31"/>
  <c r="BR30" i="31"/>
  <c r="BO18" i="31" s="1"/>
  <c r="BP18" i="31" s="1"/>
  <c r="BQ30" i="31"/>
  <c r="BK30" i="31"/>
  <c r="BJ30" i="31"/>
  <c r="BI30" i="31"/>
  <c r="BF20" i="31" s="1"/>
  <c r="BH30" i="31"/>
  <c r="BB30" i="31"/>
  <c r="BA30" i="31"/>
  <c r="AZ30" i="31"/>
  <c r="AW25" i="31" s="1"/>
  <c r="AY30" i="31"/>
  <c r="BC30" i="31" s="1"/>
  <c r="BA28" i="31" s="1"/>
  <c r="AS30" i="31"/>
  <c r="AR30" i="31"/>
  <c r="AQ30" i="31"/>
  <c r="AN17" i="31" s="1"/>
  <c r="AO17" i="31" s="1"/>
  <c r="AP30" i="31"/>
  <c r="AJ30" i="31"/>
  <c r="AI30" i="31"/>
  <c r="AI24" i="31" s="1"/>
  <c r="AJ24" i="31" s="1"/>
  <c r="AH30" i="31"/>
  <c r="AG30" i="31"/>
  <c r="AA30" i="31"/>
  <c r="Z30" i="31"/>
  <c r="Z22" i="31" s="1"/>
  <c r="AA22" i="31" s="1"/>
  <c r="Y30" i="31"/>
  <c r="V24" i="31" s="1"/>
  <c r="X30" i="31"/>
  <c r="R30" i="31"/>
  <c r="Q30" i="31"/>
  <c r="P30" i="31"/>
  <c r="M22" i="31" s="1"/>
  <c r="O30" i="31"/>
  <c r="I30" i="31"/>
  <c r="H30" i="31"/>
  <c r="G30" i="31"/>
  <c r="D19" i="31" s="1"/>
  <c r="ML26" i="31"/>
  <c r="MM26" i="31" s="1"/>
  <c r="MC26" i="31"/>
  <c r="MD26" i="31" s="1"/>
  <c r="LT26" i="31"/>
  <c r="LU26" i="31" s="1"/>
  <c r="LK26" i="31"/>
  <c r="LL26" i="31" s="1"/>
  <c r="LB26" i="31"/>
  <c r="LC26" i="31" s="1"/>
  <c r="KS26" i="31"/>
  <c r="KT26" i="31" s="1"/>
  <c r="KA26" i="31"/>
  <c r="KB26" i="31" s="1"/>
  <c r="JI26" i="31"/>
  <c r="JJ26" i="31" s="1"/>
  <c r="IZ26" i="31"/>
  <c r="JA26" i="31" s="1"/>
  <c r="IQ26" i="31"/>
  <c r="IR26" i="31" s="1"/>
  <c r="IH26" i="31"/>
  <c r="II26" i="31" s="1"/>
  <c r="HY26" i="31"/>
  <c r="HZ26" i="31" s="1"/>
  <c r="HP26" i="31"/>
  <c r="HQ26" i="31" s="1"/>
  <c r="HG26" i="31"/>
  <c r="HH26" i="31" s="1"/>
  <c r="GX26" i="31"/>
  <c r="GY26" i="31" s="1"/>
  <c r="GP26" i="31"/>
  <c r="GO26" i="31"/>
  <c r="GF26" i="31"/>
  <c r="GG26" i="31" s="1"/>
  <c r="FW26" i="31"/>
  <c r="FX26" i="31" s="1"/>
  <c r="FN26" i="31"/>
  <c r="FO26" i="31" s="1"/>
  <c r="FE26" i="31"/>
  <c r="FF26" i="31" s="1"/>
  <c r="EV26" i="31"/>
  <c r="EW26" i="31" s="1"/>
  <c r="DU26" i="31"/>
  <c r="DV26" i="31" s="1"/>
  <c r="DL26" i="31"/>
  <c r="DM26" i="31" s="1"/>
  <c r="DC26" i="31"/>
  <c r="DD26" i="31" s="1"/>
  <c r="CT26" i="31"/>
  <c r="CU26" i="31" s="1"/>
  <c r="CK26" i="31"/>
  <c r="CL26" i="31" s="1"/>
  <c r="CB26" i="31"/>
  <c r="CC26" i="31" s="1"/>
  <c r="AR26" i="31"/>
  <c r="AS26" i="31" s="1"/>
  <c r="AI26" i="31"/>
  <c r="AJ26" i="31" s="1"/>
  <c r="ML25" i="31"/>
  <c r="MM25" i="31" s="1"/>
  <c r="MC25" i="31"/>
  <c r="MD25" i="31" s="1"/>
  <c r="LT25" i="31"/>
  <c r="LU25" i="31" s="1"/>
  <c r="LK25" i="31"/>
  <c r="LL25" i="31" s="1"/>
  <c r="LB25" i="31"/>
  <c r="LC25" i="31" s="1"/>
  <c r="KS25" i="31"/>
  <c r="KT25" i="31" s="1"/>
  <c r="KJ25" i="31"/>
  <c r="KK25" i="31" s="1"/>
  <c r="JR25" i="31"/>
  <c r="JS25" i="31" s="1"/>
  <c r="JI25" i="31"/>
  <c r="JJ25" i="31" s="1"/>
  <c r="IZ25" i="31"/>
  <c r="JA25" i="31" s="1"/>
  <c r="IQ25" i="31"/>
  <c r="IR25" i="31" s="1"/>
  <c r="IH25" i="31"/>
  <c r="II25" i="31" s="1"/>
  <c r="HY25" i="31"/>
  <c r="HZ25" i="31" s="1"/>
  <c r="HP25" i="31"/>
  <c r="HQ25" i="31" s="1"/>
  <c r="HG25" i="31"/>
  <c r="HH25" i="31" s="1"/>
  <c r="GX25" i="31"/>
  <c r="GY25" i="31" s="1"/>
  <c r="GO25" i="31"/>
  <c r="GP25" i="31" s="1"/>
  <c r="GF25" i="31"/>
  <c r="GG25" i="31" s="1"/>
  <c r="FW25" i="31"/>
  <c r="FX25" i="31" s="1"/>
  <c r="FN25" i="31"/>
  <c r="FO25" i="31" s="1"/>
  <c r="FE25" i="31"/>
  <c r="FF25" i="31" s="1"/>
  <c r="EV25" i="31"/>
  <c r="EW25" i="31" s="1"/>
  <c r="DV25" i="31"/>
  <c r="DU25" i="31"/>
  <c r="DL25" i="31"/>
  <c r="DM25" i="31" s="1"/>
  <c r="DH25" i="31"/>
  <c r="DC25" i="31"/>
  <c r="DD25" i="31" s="1"/>
  <c r="CT25" i="31"/>
  <c r="CU25" i="31" s="1"/>
  <c r="CK25" i="31"/>
  <c r="CL25" i="31" s="1"/>
  <c r="CB25" i="31"/>
  <c r="CC25" i="31" s="1"/>
  <c r="AI25" i="31"/>
  <c r="AJ25" i="31" s="1"/>
  <c r="H25" i="31"/>
  <c r="I25" i="31" s="1"/>
  <c r="MQ24" i="31"/>
  <c r="ML24" i="31"/>
  <c r="MM24" i="31" s="1"/>
  <c r="MC24" i="31"/>
  <c r="MD24" i="31" s="1"/>
  <c r="LT24" i="31"/>
  <c r="LU24" i="31" s="1"/>
  <c r="LK24" i="31"/>
  <c r="LL24" i="31" s="1"/>
  <c r="LC24" i="31"/>
  <c r="LB24" i="31"/>
  <c r="KS24" i="31"/>
  <c r="KT24" i="31" s="1"/>
  <c r="KJ24" i="31"/>
  <c r="KK24" i="31" s="1"/>
  <c r="JW24" i="31"/>
  <c r="JR24" i="31"/>
  <c r="JS24" i="31" s="1"/>
  <c r="JI24" i="31"/>
  <c r="JJ24" i="31" s="1"/>
  <c r="IZ24" i="31"/>
  <c r="JA24" i="31" s="1"/>
  <c r="IQ24" i="31"/>
  <c r="IR24" i="31" s="1"/>
  <c r="IH24" i="31"/>
  <c r="II24" i="31" s="1"/>
  <c r="HY24" i="31"/>
  <c r="HZ24" i="31" s="1"/>
  <c r="HP24" i="31"/>
  <c r="HQ24" i="31" s="1"/>
  <c r="HG24" i="31"/>
  <c r="HH24" i="31" s="1"/>
  <c r="GX24" i="31"/>
  <c r="GY24" i="31" s="1"/>
  <c r="GO24" i="31"/>
  <c r="GP24" i="31" s="1"/>
  <c r="GF24" i="31"/>
  <c r="GG24" i="31" s="1"/>
  <c r="FW24" i="31"/>
  <c r="FX24" i="31" s="1"/>
  <c r="FN24" i="31"/>
  <c r="FO24" i="31" s="1"/>
  <c r="FE24" i="31"/>
  <c r="FF24" i="31" s="1"/>
  <c r="EV24" i="31"/>
  <c r="EW24" i="31" s="1"/>
  <c r="DU24" i="31"/>
  <c r="DV24" i="31" s="1"/>
  <c r="DL24" i="31"/>
  <c r="DM24" i="31" s="1"/>
  <c r="DC24" i="31"/>
  <c r="DD24" i="31" s="1"/>
  <c r="CT24" i="31"/>
  <c r="CU24" i="31" s="1"/>
  <c r="CK24" i="31"/>
  <c r="CL24" i="31" s="1"/>
  <c r="CB24" i="31"/>
  <c r="CC24" i="31" s="1"/>
  <c r="BS24" i="31"/>
  <c r="BT24" i="31" s="1"/>
  <c r="BA24" i="31"/>
  <c r="BB24" i="31" s="1"/>
  <c r="AR24" i="31"/>
  <c r="AS24" i="31" s="1"/>
  <c r="Q24" i="31"/>
  <c r="R24" i="31" s="1"/>
  <c r="MU23" i="31"/>
  <c r="MV23" i="31" s="1"/>
  <c r="MQ23" i="31"/>
  <c r="ML23" i="31"/>
  <c r="MM23" i="31" s="1"/>
  <c r="MC23" i="31"/>
  <c r="MD23" i="31" s="1"/>
  <c r="LT23" i="31"/>
  <c r="LU23" i="31" s="1"/>
  <c r="LK23" i="31"/>
  <c r="LL23" i="31" s="1"/>
  <c r="LB23" i="31"/>
  <c r="LC23" i="31" s="1"/>
  <c r="KS23" i="31"/>
  <c r="KT23" i="31" s="1"/>
  <c r="KJ23" i="31"/>
  <c r="KK23" i="31" s="1"/>
  <c r="KA23" i="31"/>
  <c r="KB23" i="31" s="1"/>
  <c r="JI23" i="31"/>
  <c r="JJ23" i="31" s="1"/>
  <c r="IZ23" i="31"/>
  <c r="JA23" i="31" s="1"/>
  <c r="IQ23" i="31"/>
  <c r="IR23" i="31" s="1"/>
  <c r="IH23" i="31"/>
  <c r="II23" i="31" s="1"/>
  <c r="HY23" i="31"/>
  <c r="HZ23" i="31" s="1"/>
  <c r="HP23" i="31"/>
  <c r="HQ23" i="31" s="1"/>
  <c r="HL23" i="31"/>
  <c r="HG23" i="31"/>
  <c r="HH23" i="31" s="1"/>
  <c r="GX23" i="31"/>
  <c r="GY23" i="31" s="1"/>
  <c r="GO23" i="31"/>
  <c r="GP23" i="31" s="1"/>
  <c r="GF23" i="31"/>
  <c r="GG23" i="31" s="1"/>
  <c r="FW23" i="31"/>
  <c r="FX23" i="31" s="1"/>
  <c r="FN23" i="31"/>
  <c r="FO23" i="31" s="1"/>
  <c r="FE23" i="31"/>
  <c r="FF23" i="31" s="1"/>
  <c r="EV23" i="31"/>
  <c r="EW23" i="31" s="1"/>
  <c r="ED23" i="31"/>
  <c r="EE23" i="31" s="1"/>
  <c r="DU23" i="31"/>
  <c r="DV23" i="31" s="1"/>
  <c r="DL23" i="31"/>
  <c r="DM23" i="31" s="1"/>
  <c r="DC23" i="31"/>
  <c r="DD23" i="31" s="1"/>
  <c r="CT23" i="31"/>
  <c r="CU23" i="31" s="1"/>
  <c r="CK23" i="31"/>
  <c r="CL23" i="31" s="1"/>
  <c r="CB23" i="31"/>
  <c r="CC23" i="31" s="1"/>
  <c r="BO23" i="31"/>
  <c r="BJ23" i="31"/>
  <c r="BK23" i="31" s="1"/>
  <c r="BA23" i="31"/>
  <c r="BB23" i="31" s="1"/>
  <c r="AI23" i="31"/>
  <c r="AJ23" i="31" s="1"/>
  <c r="Q23" i="31"/>
  <c r="R23" i="31" s="1"/>
  <c r="MU22" i="31"/>
  <c r="MV22" i="31" s="1"/>
  <c r="ML22" i="31"/>
  <c r="MM22" i="31" s="1"/>
  <c r="MC22" i="31"/>
  <c r="MD22" i="31" s="1"/>
  <c r="LT22" i="31"/>
  <c r="LU22" i="31" s="1"/>
  <c r="LK22" i="31"/>
  <c r="LL22" i="31" s="1"/>
  <c r="LB22" i="31"/>
  <c r="LC22" i="31" s="1"/>
  <c r="KS22" i="31"/>
  <c r="KT22" i="31" s="1"/>
  <c r="KJ22" i="31"/>
  <c r="KK22" i="31" s="1"/>
  <c r="KA22" i="31"/>
  <c r="KB22" i="31" s="1"/>
  <c r="JR22" i="31"/>
  <c r="JS22" i="31" s="1"/>
  <c r="JI22" i="31"/>
  <c r="JJ22" i="31" s="1"/>
  <c r="IZ22" i="31"/>
  <c r="JA22" i="31" s="1"/>
  <c r="IQ22" i="31"/>
  <c r="IR22" i="31" s="1"/>
  <c r="IH22" i="31"/>
  <c r="II22" i="31" s="1"/>
  <c r="HY22" i="31"/>
  <c r="HZ22" i="31" s="1"/>
  <c r="HP22" i="31"/>
  <c r="HQ22" i="31" s="1"/>
  <c r="HG22" i="31"/>
  <c r="HH22" i="31" s="1"/>
  <c r="GX22" i="31"/>
  <c r="GY22" i="31" s="1"/>
  <c r="GO22" i="31"/>
  <c r="GP22" i="31" s="1"/>
  <c r="GF22" i="31"/>
  <c r="GG22" i="31" s="1"/>
  <c r="FW22" i="31"/>
  <c r="FX22" i="31" s="1"/>
  <c r="FN22" i="31"/>
  <c r="FO22" i="31" s="1"/>
  <c r="FE22" i="31"/>
  <c r="FF22" i="31" s="1"/>
  <c r="EV22" i="31"/>
  <c r="EW22" i="31" s="1"/>
  <c r="ED22" i="31"/>
  <c r="EE22" i="31" s="1"/>
  <c r="DU22" i="31"/>
  <c r="DV22" i="31" s="1"/>
  <c r="DL22" i="31"/>
  <c r="DM22" i="31" s="1"/>
  <c r="DC22" i="31"/>
  <c r="DD22" i="31" s="1"/>
  <c r="CT22" i="31"/>
  <c r="CU22" i="31" s="1"/>
  <c r="CK22" i="31"/>
  <c r="CL22" i="31" s="1"/>
  <c r="CB22" i="31"/>
  <c r="CC22" i="31" s="1"/>
  <c r="BJ22" i="31"/>
  <c r="BK22" i="31" s="1"/>
  <c r="BA22" i="31"/>
  <c r="BB22" i="31" s="1"/>
  <c r="AR22" i="31"/>
  <c r="AS22" i="31" s="1"/>
  <c r="AI22" i="31"/>
  <c r="AJ22" i="31" s="1"/>
  <c r="Q22" i="31"/>
  <c r="R22" i="31" s="1"/>
  <c r="MU21" i="31"/>
  <c r="MV21" i="31" s="1"/>
  <c r="ML21" i="31"/>
  <c r="MM21" i="31" s="1"/>
  <c r="MC21" i="31"/>
  <c r="MD21" i="31" s="1"/>
  <c r="LT21" i="31"/>
  <c r="LU21" i="31" s="1"/>
  <c r="LK21" i="31"/>
  <c r="LL21" i="31" s="1"/>
  <c r="LB21" i="31"/>
  <c r="LC21" i="31" s="1"/>
  <c r="KS21" i="31"/>
  <c r="KT21" i="31" s="1"/>
  <c r="KJ21" i="31"/>
  <c r="KK21" i="31" s="1"/>
  <c r="KA21" i="31"/>
  <c r="KB21" i="31" s="1"/>
  <c r="JR21" i="31"/>
  <c r="JS21" i="31" s="1"/>
  <c r="JI21" i="31"/>
  <c r="JJ21" i="31" s="1"/>
  <c r="IZ21" i="31"/>
  <c r="JA21" i="31" s="1"/>
  <c r="IQ21" i="31"/>
  <c r="IR21" i="31" s="1"/>
  <c r="IH21" i="31"/>
  <c r="II21" i="31" s="1"/>
  <c r="HY21" i="31"/>
  <c r="HZ21" i="31" s="1"/>
  <c r="HU21" i="31"/>
  <c r="HP21" i="31"/>
  <c r="HQ21" i="31" s="1"/>
  <c r="HG21" i="31"/>
  <c r="HH21" i="31" s="1"/>
  <c r="GX21" i="31"/>
  <c r="GY21" i="31" s="1"/>
  <c r="GO21" i="31"/>
  <c r="GP21" i="31" s="1"/>
  <c r="GF21" i="31"/>
  <c r="GG21" i="31" s="1"/>
  <c r="FW21" i="31"/>
  <c r="FX21" i="31" s="1"/>
  <c r="FN21" i="31"/>
  <c r="FO21" i="31" s="1"/>
  <c r="FE21" i="31"/>
  <c r="FF21" i="31" s="1"/>
  <c r="EV21" i="31"/>
  <c r="EW21" i="31" s="1"/>
  <c r="EM21" i="31"/>
  <c r="EN21" i="31" s="1"/>
  <c r="DU21" i="31"/>
  <c r="DV21" i="31" s="1"/>
  <c r="DL21" i="31"/>
  <c r="DM21" i="31" s="1"/>
  <c r="DC21" i="31"/>
  <c r="DD21" i="31" s="1"/>
  <c r="CT21" i="31"/>
  <c r="CU21" i="31" s="1"/>
  <c r="CK21" i="31"/>
  <c r="CL21" i="31" s="1"/>
  <c r="CB21" i="31"/>
  <c r="CC21" i="31" s="1"/>
  <c r="BS21" i="31"/>
  <c r="BT21" i="31" s="1"/>
  <c r="BJ21" i="31"/>
  <c r="BK21" i="31" s="1"/>
  <c r="BA21" i="31"/>
  <c r="BB21" i="31" s="1"/>
  <c r="AR21" i="31"/>
  <c r="AS21" i="31" s="1"/>
  <c r="AI21" i="31"/>
  <c r="AJ21" i="31" s="1"/>
  <c r="Q21" i="31"/>
  <c r="R21" i="31" s="1"/>
  <c r="H21" i="31"/>
  <c r="I21" i="31" s="1"/>
  <c r="MU20" i="31"/>
  <c r="MV20" i="31" s="1"/>
  <c r="ML20" i="31"/>
  <c r="MM20" i="31" s="1"/>
  <c r="MC20" i="31"/>
  <c r="MD20" i="31" s="1"/>
  <c r="LT20" i="31"/>
  <c r="LU20" i="31" s="1"/>
  <c r="LK20" i="31"/>
  <c r="LL20" i="31" s="1"/>
  <c r="LB20" i="31"/>
  <c r="LC20" i="31" s="1"/>
  <c r="KS20" i="31"/>
  <c r="KT20" i="31" s="1"/>
  <c r="KO20" i="31"/>
  <c r="KP20" i="31" s="1"/>
  <c r="KJ20" i="31"/>
  <c r="KK20" i="31" s="1"/>
  <c r="KA20" i="31"/>
  <c r="KB20" i="31" s="1"/>
  <c r="JR20" i="31"/>
  <c r="JS20" i="31" s="1"/>
  <c r="JI20" i="31"/>
  <c r="JJ20" i="31" s="1"/>
  <c r="IZ20" i="31"/>
  <c r="JA20" i="31" s="1"/>
  <c r="IQ20" i="31"/>
  <c r="IR20" i="31" s="1"/>
  <c r="IM20" i="31"/>
  <c r="IH20" i="31"/>
  <c r="II20" i="31" s="1"/>
  <c r="HY20" i="31"/>
  <c r="HZ20" i="31" s="1"/>
  <c r="HP20" i="31"/>
  <c r="HQ20" i="31" s="1"/>
  <c r="HL20" i="31"/>
  <c r="HG20" i="31"/>
  <c r="HH20" i="31" s="1"/>
  <c r="GX20" i="31"/>
  <c r="GY20" i="31" s="1"/>
  <c r="GT20" i="31"/>
  <c r="GP20" i="31"/>
  <c r="GO20" i="31"/>
  <c r="GF20" i="31"/>
  <c r="GG20" i="31" s="1"/>
  <c r="GB20" i="31"/>
  <c r="FW20" i="31"/>
  <c r="FX20" i="31" s="1"/>
  <c r="FN20" i="31"/>
  <c r="FO20" i="31" s="1"/>
  <c r="FE20" i="31"/>
  <c r="FF20" i="31" s="1"/>
  <c r="EV20" i="31"/>
  <c r="EW20" i="31" s="1"/>
  <c r="DU20" i="31"/>
  <c r="DV20" i="31" s="1"/>
  <c r="DL20" i="31"/>
  <c r="DM20" i="31" s="1"/>
  <c r="DC20" i="31"/>
  <c r="DD20" i="31" s="1"/>
  <c r="CT20" i="31"/>
  <c r="CU20" i="31" s="1"/>
  <c r="CK20" i="31"/>
  <c r="CL20" i="31" s="1"/>
  <c r="CB20" i="31"/>
  <c r="CC20" i="31" s="1"/>
  <c r="BS20" i="31"/>
  <c r="BT20" i="31" s="1"/>
  <c r="BJ20" i="31"/>
  <c r="BK20" i="31" s="1"/>
  <c r="BA20" i="31"/>
  <c r="BB20" i="31" s="1"/>
  <c r="AR20" i="31"/>
  <c r="AS20" i="31" s="1"/>
  <c r="AI20" i="31"/>
  <c r="AJ20" i="31" s="1"/>
  <c r="Q20" i="31"/>
  <c r="R20" i="31" s="1"/>
  <c r="H20" i="31"/>
  <c r="I20" i="31" s="1"/>
  <c r="MU19" i="31"/>
  <c r="MV19" i="31" s="1"/>
  <c r="ML19" i="31"/>
  <c r="MM19" i="31" s="1"/>
  <c r="MC19" i="31"/>
  <c r="MD19" i="31" s="1"/>
  <c r="LT19" i="31"/>
  <c r="LU19" i="31" s="1"/>
  <c r="LK19" i="31"/>
  <c r="LL19" i="31" s="1"/>
  <c r="LB19" i="31"/>
  <c r="LC19" i="31" s="1"/>
  <c r="KX19" i="31"/>
  <c r="KS19" i="31"/>
  <c r="KT19" i="31" s="1"/>
  <c r="KJ19" i="31"/>
  <c r="KK19" i="31" s="1"/>
  <c r="KA19" i="31"/>
  <c r="KB19" i="31" s="1"/>
  <c r="JR19" i="31"/>
  <c r="JS19" i="31" s="1"/>
  <c r="JI19" i="31"/>
  <c r="JJ19" i="31" s="1"/>
  <c r="JE19" i="31"/>
  <c r="IZ19" i="31"/>
  <c r="JA19" i="31" s="1"/>
  <c r="IQ19" i="31"/>
  <c r="IR19" i="31" s="1"/>
  <c r="II19" i="31"/>
  <c r="IH19" i="31"/>
  <c r="HY19" i="31"/>
  <c r="HZ19" i="31" s="1"/>
  <c r="HU19" i="31"/>
  <c r="HP19" i="31"/>
  <c r="HQ19" i="31" s="1"/>
  <c r="HG19" i="31"/>
  <c r="HH19" i="31" s="1"/>
  <c r="HC19" i="31"/>
  <c r="GX19" i="31"/>
  <c r="GY19" i="31" s="1"/>
  <c r="GO19" i="31"/>
  <c r="GP19" i="31" s="1"/>
  <c r="GK19" i="31"/>
  <c r="GF19" i="31"/>
  <c r="GG19" i="31" s="1"/>
  <c r="FW19" i="31"/>
  <c r="FX19" i="31" s="1"/>
  <c r="FN19" i="31"/>
  <c r="FO19" i="31" s="1"/>
  <c r="FE19" i="31"/>
  <c r="FF19" i="31" s="1"/>
  <c r="EV19" i="31"/>
  <c r="EW19" i="31" s="1"/>
  <c r="DU19" i="31"/>
  <c r="DV19" i="31" s="1"/>
  <c r="DQ19" i="31"/>
  <c r="DR19" i="31" s="1"/>
  <c r="DL19" i="31"/>
  <c r="DM19" i="31" s="1"/>
  <c r="DC19" i="31"/>
  <c r="DD19" i="31" s="1"/>
  <c r="CY19" i="31"/>
  <c r="CT19" i="31"/>
  <c r="CU19" i="31" s="1"/>
  <c r="CK19" i="31"/>
  <c r="CL19" i="31" s="1"/>
  <c r="CB19" i="31"/>
  <c r="CC19" i="31" s="1"/>
  <c r="BS19" i="31"/>
  <c r="BT19" i="31" s="1"/>
  <c r="BO19" i="31"/>
  <c r="BJ19" i="31"/>
  <c r="BK19" i="31" s="1"/>
  <c r="BA19" i="31"/>
  <c r="BB19" i="31" s="1"/>
  <c r="AW19" i="31"/>
  <c r="AR19" i="31"/>
  <c r="AS19" i="31" s="1"/>
  <c r="AI19" i="31"/>
  <c r="AJ19" i="31" s="1"/>
  <c r="AE19" i="31"/>
  <c r="Z19" i="31"/>
  <c r="AA19" i="31" s="1"/>
  <c r="Q19" i="31"/>
  <c r="R19" i="31" s="1"/>
  <c r="M19" i="31"/>
  <c r="N19" i="31" s="1"/>
  <c r="H19" i="31"/>
  <c r="I19" i="31" s="1"/>
  <c r="MU18" i="31"/>
  <c r="MV18" i="31" s="1"/>
  <c r="MQ18" i="31"/>
  <c r="MR18" i="31" s="1"/>
  <c r="ML18" i="31"/>
  <c r="MM18" i="31" s="1"/>
  <c r="MC18" i="31"/>
  <c r="MD18" i="31" s="1"/>
  <c r="LY18" i="31"/>
  <c r="LT18" i="31"/>
  <c r="LU18" i="31" s="1"/>
  <c r="LK18" i="31"/>
  <c r="LL18" i="31" s="1"/>
  <c r="LG18" i="31"/>
  <c r="LB18" i="31"/>
  <c r="LC18" i="31" s="1"/>
  <c r="KS18" i="31"/>
  <c r="KT18" i="31" s="1"/>
  <c r="KO18" i="31"/>
  <c r="KP18" i="31" s="1"/>
  <c r="KJ18" i="31"/>
  <c r="KK18" i="31" s="1"/>
  <c r="KA18" i="31"/>
  <c r="KB18" i="31" s="1"/>
  <c r="JW18" i="31"/>
  <c r="JR18" i="31"/>
  <c r="JS18" i="31" s="1"/>
  <c r="JI18" i="31"/>
  <c r="JJ18" i="31" s="1"/>
  <c r="JE18" i="31"/>
  <c r="IZ18" i="31"/>
  <c r="JA18" i="31" s="1"/>
  <c r="IQ18" i="31"/>
  <c r="IR18" i="31" s="1"/>
  <c r="IM18" i="31"/>
  <c r="IH18" i="31"/>
  <c r="II18" i="31" s="1"/>
  <c r="HY18" i="31"/>
  <c r="HZ18" i="31" s="1"/>
  <c r="HU18" i="31"/>
  <c r="HV18" i="31" s="1"/>
  <c r="HP18" i="31"/>
  <c r="HQ18" i="31" s="1"/>
  <c r="HG18" i="31"/>
  <c r="HH18" i="31" s="1"/>
  <c r="HC18" i="31"/>
  <c r="HE19" i="31" s="1"/>
  <c r="GX18" i="31"/>
  <c r="GY18" i="31" s="1"/>
  <c r="GO18" i="31"/>
  <c r="GP18" i="31" s="1"/>
  <c r="GK18" i="31"/>
  <c r="GF18" i="31"/>
  <c r="GG18" i="31" s="1"/>
  <c r="FW18" i="31"/>
  <c r="FX18" i="31" s="1"/>
  <c r="FS18" i="31"/>
  <c r="FN18" i="31"/>
  <c r="FO18" i="31" s="1"/>
  <c r="FE18" i="31"/>
  <c r="FF18" i="31" s="1"/>
  <c r="FA18" i="31"/>
  <c r="FB18" i="31" s="1"/>
  <c r="EV18" i="31"/>
  <c r="EW18" i="31" s="1"/>
  <c r="EM18" i="31"/>
  <c r="EN18" i="31" s="1"/>
  <c r="EI18" i="31"/>
  <c r="EJ18" i="31" s="1"/>
  <c r="DU18" i="31"/>
  <c r="DV18" i="31" s="1"/>
  <c r="DL18" i="31"/>
  <c r="DM18" i="31" s="1"/>
  <c r="DC18" i="31"/>
  <c r="DD18" i="31" s="1"/>
  <c r="CT18" i="31"/>
  <c r="CU18" i="31" s="1"/>
  <c r="CP18" i="31"/>
  <c r="CK18" i="31"/>
  <c r="CL18" i="31" s="1"/>
  <c r="CB18" i="31"/>
  <c r="CC18" i="31" s="1"/>
  <c r="BX18" i="31"/>
  <c r="BS18" i="31"/>
  <c r="BT18" i="31" s="1"/>
  <c r="BJ18" i="31"/>
  <c r="BK18" i="31" s="1"/>
  <c r="BF18" i="31"/>
  <c r="BA18" i="31"/>
  <c r="BB18" i="31" s="1"/>
  <c r="AR18" i="31"/>
  <c r="AS18" i="31" s="1"/>
  <c r="AN18" i="31"/>
  <c r="AI18" i="31"/>
  <c r="AJ18" i="31" s="1"/>
  <c r="Z18" i="31"/>
  <c r="AA18" i="31" s="1"/>
  <c r="V18" i="31"/>
  <c r="Q18" i="31"/>
  <c r="R18" i="31" s="1"/>
  <c r="H18" i="31"/>
  <c r="I18" i="31" s="1"/>
  <c r="D18" i="31"/>
  <c r="MU17" i="31"/>
  <c r="MV17" i="31" s="1"/>
  <c r="ML17" i="31"/>
  <c r="MM17" i="31" s="1"/>
  <c r="MH17" i="31"/>
  <c r="MC17" i="31"/>
  <c r="MD17" i="31" s="1"/>
  <c r="LT17" i="31"/>
  <c r="LU17" i="31" s="1"/>
  <c r="LP17" i="31"/>
  <c r="LK17" i="31"/>
  <c r="LL17" i="31" s="1"/>
  <c r="LB17" i="31"/>
  <c r="LC17" i="31" s="1"/>
  <c r="KX17" i="31"/>
  <c r="KS17" i="31"/>
  <c r="KT17" i="31" s="1"/>
  <c r="KJ17" i="31"/>
  <c r="KK17" i="31" s="1"/>
  <c r="KF17" i="31"/>
  <c r="KG17" i="31" s="1"/>
  <c r="KA17" i="31"/>
  <c r="KB17" i="31" s="1"/>
  <c r="JR17" i="31"/>
  <c r="JS17" i="31" s="1"/>
  <c r="JN17" i="31"/>
  <c r="JI17" i="31"/>
  <c r="JJ17" i="31" s="1"/>
  <c r="IZ17" i="31"/>
  <c r="JA17" i="31" s="1"/>
  <c r="IV17" i="31"/>
  <c r="IQ17" i="31"/>
  <c r="IR17" i="31" s="1"/>
  <c r="IH17" i="31"/>
  <c r="II17" i="31" s="1"/>
  <c r="ID17" i="31"/>
  <c r="HY17" i="31"/>
  <c r="HZ17" i="31" s="1"/>
  <c r="HP17" i="31"/>
  <c r="HQ17" i="31" s="1"/>
  <c r="HL17" i="31"/>
  <c r="HG17" i="31"/>
  <c r="HH17" i="31" s="1"/>
  <c r="GX17" i="31"/>
  <c r="GY17" i="31" s="1"/>
  <c r="GO17" i="31"/>
  <c r="GP17" i="31" s="1"/>
  <c r="GK17" i="31"/>
  <c r="GL17" i="31" s="1"/>
  <c r="GF17" i="31"/>
  <c r="GG17" i="31" s="1"/>
  <c r="FW17" i="31"/>
  <c r="FX17" i="31" s="1"/>
  <c r="FS17" i="31"/>
  <c r="FN17" i="31"/>
  <c r="FO17" i="31" s="1"/>
  <c r="FE17" i="31"/>
  <c r="FF17" i="31" s="1"/>
  <c r="FA17" i="31"/>
  <c r="EV17" i="31"/>
  <c r="EW17" i="31" s="1"/>
  <c r="EI17" i="31"/>
  <c r="DZ17" i="31"/>
  <c r="DU17" i="31"/>
  <c r="DV17" i="31" s="1"/>
  <c r="DQ17" i="31"/>
  <c r="DR17" i="31" s="1"/>
  <c r="DL17" i="31"/>
  <c r="DM17" i="31" s="1"/>
  <c r="DC17" i="31"/>
  <c r="DD17" i="31" s="1"/>
  <c r="CY17" i="31"/>
  <c r="CT17" i="31"/>
  <c r="CU17" i="31" s="1"/>
  <c r="CK17" i="31"/>
  <c r="CL17" i="31" s="1"/>
  <c r="CG17" i="31"/>
  <c r="CB17" i="31"/>
  <c r="CC17" i="31" s="1"/>
  <c r="BS17" i="31"/>
  <c r="BT17" i="31" s="1"/>
  <c r="BO17" i="31"/>
  <c r="BJ17" i="31"/>
  <c r="BK17" i="31" s="1"/>
  <c r="BA17" i="31"/>
  <c r="BB17" i="31" s="1"/>
  <c r="AW17" i="31"/>
  <c r="AR17" i="31"/>
  <c r="AS17" i="31" s="1"/>
  <c r="AI17" i="31"/>
  <c r="AJ17" i="31" s="1"/>
  <c r="AE17" i="31"/>
  <c r="Z17" i="31"/>
  <c r="AA17" i="31" s="1"/>
  <c r="Q17" i="31"/>
  <c r="R17" i="31" s="1"/>
  <c r="M17" i="31"/>
  <c r="H17" i="31"/>
  <c r="I17" i="31" s="1"/>
  <c r="MU16" i="31"/>
  <c r="MV16" i="31" s="1"/>
  <c r="MV28" i="31" s="1"/>
  <c r="MQ16" i="31"/>
  <c r="ML16" i="31"/>
  <c r="MM16" i="31" s="1"/>
  <c r="MM28" i="31" s="1"/>
  <c r="MC16" i="31"/>
  <c r="MD16" i="31" s="1"/>
  <c r="MD28" i="31" s="1"/>
  <c r="LY16" i="31"/>
  <c r="LT16" i="31"/>
  <c r="LU16" i="31" s="1"/>
  <c r="LU28" i="31" s="1"/>
  <c r="LK16" i="31"/>
  <c r="LL16" i="31" s="1"/>
  <c r="LL28" i="31" s="1"/>
  <c r="LG16" i="31"/>
  <c r="LB16" i="31"/>
  <c r="LC16" i="31" s="1"/>
  <c r="LC28" i="31" s="1"/>
  <c r="KS16" i="31"/>
  <c r="KT16" i="31" s="1"/>
  <c r="KT28" i="31" s="1"/>
  <c r="KO16" i="31"/>
  <c r="KJ16" i="31"/>
  <c r="KK16" i="31" s="1"/>
  <c r="KK28" i="31" s="1"/>
  <c r="KA16" i="31"/>
  <c r="KB16" i="31" s="1"/>
  <c r="KB28" i="31" s="1"/>
  <c r="JW16" i="31"/>
  <c r="JR16" i="31"/>
  <c r="JS16" i="31" s="1"/>
  <c r="JS28" i="31" s="1"/>
  <c r="JI16" i="31"/>
  <c r="JJ16" i="31" s="1"/>
  <c r="JJ28" i="31" s="1"/>
  <c r="JE16" i="31"/>
  <c r="IZ16" i="31"/>
  <c r="JA16" i="31" s="1"/>
  <c r="JA28" i="31" s="1"/>
  <c r="IQ16" i="31"/>
  <c r="IR16" i="31" s="1"/>
  <c r="IR28" i="31" s="1"/>
  <c r="IM16" i="31"/>
  <c r="IH16" i="31"/>
  <c r="II16" i="31" s="1"/>
  <c r="II28" i="31" s="1"/>
  <c r="HY16" i="31"/>
  <c r="HZ16" i="31" s="1"/>
  <c r="HZ28" i="31" s="1"/>
  <c r="HU16" i="31"/>
  <c r="HP16" i="31"/>
  <c r="HQ16" i="31" s="1"/>
  <c r="HQ28" i="31" s="1"/>
  <c r="HG16" i="31"/>
  <c r="HH16" i="31" s="1"/>
  <c r="HH28" i="31" s="1"/>
  <c r="HC16" i="31"/>
  <c r="GX16" i="31"/>
  <c r="GY16" i="31" s="1"/>
  <c r="GY28" i="31" s="1"/>
  <c r="GO16" i="31"/>
  <c r="GP16" i="31" s="1"/>
  <c r="GP28" i="31" s="1"/>
  <c r="GK16" i="31"/>
  <c r="GF16" i="31"/>
  <c r="GG16" i="31" s="1"/>
  <c r="GG28" i="31" s="1"/>
  <c r="FW16" i="31"/>
  <c r="FX16" i="31" s="1"/>
  <c r="FX28" i="31" s="1"/>
  <c r="FS16" i="31"/>
  <c r="FN16" i="31"/>
  <c r="FO16" i="31" s="1"/>
  <c r="FO28" i="31" s="1"/>
  <c r="FE16" i="31"/>
  <c r="FF16" i="31" s="1"/>
  <c r="FF28" i="31" s="1"/>
  <c r="FA16" i="31"/>
  <c r="EV16" i="31"/>
  <c r="EW16" i="31" s="1"/>
  <c r="EW28" i="31" s="1"/>
  <c r="EM16" i="31"/>
  <c r="EN16" i="31" s="1"/>
  <c r="EN28" i="31" s="1"/>
  <c r="EI16" i="31"/>
  <c r="DZ16" i="31"/>
  <c r="EA16" i="31" s="1"/>
  <c r="DU16" i="31"/>
  <c r="DV16" i="31" s="1"/>
  <c r="DV28" i="31" s="1"/>
  <c r="DL16" i="31"/>
  <c r="DM16" i="31" s="1"/>
  <c r="DM28" i="31" s="1"/>
  <c r="DH16" i="31"/>
  <c r="DI16" i="31" s="1"/>
  <c r="DC16" i="31"/>
  <c r="DD16" i="31" s="1"/>
  <c r="DD28" i="31" s="1"/>
  <c r="CT16" i="31"/>
  <c r="CU16" i="31" s="1"/>
  <c r="CU28" i="31" s="1"/>
  <c r="CP16" i="31"/>
  <c r="CQ16" i="31" s="1"/>
  <c r="CK16" i="31"/>
  <c r="CL16" i="31" s="1"/>
  <c r="CL28" i="31" s="1"/>
  <c r="CB16" i="31"/>
  <c r="CC16" i="31" s="1"/>
  <c r="CC28" i="31" s="1"/>
  <c r="BX16" i="31"/>
  <c r="BY16" i="31" s="1"/>
  <c r="BS16" i="31"/>
  <c r="BT16" i="31" s="1"/>
  <c r="BT28" i="31" s="1"/>
  <c r="BJ16" i="31"/>
  <c r="BK16" i="31" s="1"/>
  <c r="BK28" i="31" s="1"/>
  <c r="BF16" i="31"/>
  <c r="BG16" i="31" s="1"/>
  <c r="BA16" i="31"/>
  <c r="BB16" i="31" s="1"/>
  <c r="BB28" i="31" s="1"/>
  <c r="AR16" i="31"/>
  <c r="AS16" i="31" s="1"/>
  <c r="AS28" i="31" s="1"/>
  <c r="AN16" i="31"/>
  <c r="AO16" i="31" s="1"/>
  <c r="AI16" i="31"/>
  <c r="AJ16" i="31" s="1"/>
  <c r="AJ28" i="31" s="1"/>
  <c r="G72" i="33" s="1"/>
  <c r="G73" i="33" s="1"/>
  <c r="V16" i="31"/>
  <c r="Q16" i="31"/>
  <c r="R16" i="31" s="1"/>
  <c r="R28" i="31" s="1"/>
  <c r="G72" i="32" s="1"/>
  <c r="G73" i="32" s="1"/>
  <c r="H16" i="31"/>
  <c r="I16" i="31" s="1"/>
  <c r="D16" i="31"/>
  <c r="U1" i="31"/>
  <c r="AD1" i="31" s="1"/>
  <c r="AM1" i="31" s="1"/>
  <c r="AV1" i="31" s="1"/>
  <c r="BE1" i="31" s="1"/>
  <c r="BN1" i="31" s="1"/>
  <c r="BW1" i="31" s="1"/>
  <c r="CF1" i="31" s="1"/>
  <c r="CO1" i="31" s="1"/>
  <c r="CX1" i="31" s="1"/>
  <c r="DG1" i="31" s="1"/>
  <c r="DP1" i="31" s="1"/>
  <c r="DY1" i="31" s="1"/>
  <c r="EH1" i="31" s="1"/>
  <c r="EQ1" i="31" s="1"/>
  <c r="EZ1" i="31" s="1"/>
  <c r="FI1" i="31" s="1"/>
  <c r="FR1" i="31" s="1"/>
  <c r="GA1" i="31" s="1"/>
  <c r="GJ1" i="31" s="1"/>
  <c r="GS1" i="31" s="1"/>
  <c r="HB1" i="31" s="1"/>
  <c r="HK1" i="31" s="1"/>
  <c r="HT1" i="31" s="1"/>
  <c r="IC1" i="31" s="1"/>
  <c r="IL1" i="31" s="1"/>
  <c r="IU1" i="31" s="1"/>
  <c r="JD1" i="31" s="1"/>
  <c r="JM1" i="31" s="1"/>
  <c r="JV1" i="31" s="1"/>
  <c r="KE1" i="31" s="1"/>
  <c r="KN1" i="31" s="1"/>
  <c r="KW1" i="31" s="1"/>
  <c r="LF1" i="31" s="1"/>
  <c r="LO1" i="31" s="1"/>
  <c r="LX1" i="31" s="1"/>
  <c r="MG1" i="31" s="1"/>
  <c r="MP1" i="31" s="1"/>
  <c r="L1" i="31"/>
  <c r="JP96" i="30"/>
  <c r="JS96" i="30" s="1"/>
  <c r="JO96" i="30"/>
  <c r="JI96" i="30"/>
  <c r="JI103" i="30" s="1"/>
  <c r="JH96" i="30"/>
  <c r="JB96" i="30"/>
  <c r="JE96" i="30" s="1"/>
  <c r="JA96" i="30"/>
  <c r="JD96" i="30" s="1"/>
  <c r="IU96" i="30"/>
  <c r="IX96" i="30" s="1"/>
  <c r="IT96" i="30"/>
  <c r="IN96" i="30"/>
  <c r="IQ96" i="30" s="1"/>
  <c r="IM96" i="30"/>
  <c r="IG96" i="30"/>
  <c r="IG103" i="30" s="1"/>
  <c r="IF96" i="30"/>
  <c r="HZ96" i="30"/>
  <c r="IC96" i="30" s="1"/>
  <c r="HY96" i="30"/>
  <c r="HY102" i="30" s="1"/>
  <c r="HS96" i="30"/>
  <c r="HV96" i="30" s="1"/>
  <c r="HR96" i="30"/>
  <c r="HL96" i="30"/>
  <c r="HO96" i="30" s="1"/>
  <c r="HK96" i="30"/>
  <c r="HE96" i="30"/>
  <c r="HE102" i="30" s="1"/>
  <c r="HD96" i="30"/>
  <c r="GX96" i="30"/>
  <c r="HA96" i="30" s="1"/>
  <c r="GW96" i="30"/>
  <c r="GZ96" i="30" s="1"/>
  <c r="GQ96" i="30"/>
  <c r="GT96" i="30" s="1"/>
  <c r="GP96" i="30"/>
  <c r="GM96" i="30"/>
  <c r="GJ96" i="30"/>
  <c r="GI96" i="30"/>
  <c r="GF96" i="30"/>
  <c r="GC96" i="30"/>
  <c r="GC102" i="30" s="1"/>
  <c r="GB96" i="30"/>
  <c r="FV96" i="30"/>
  <c r="FY96" i="30" s="1"/>
  <c r="FU96" i="30"/>
  <c r="FU103" i="30" s="1"/>
  <c r="FO96" i="30"/>
  <c r="FR96" i="30" s="1"/>
  <c r="FN96" i="30"/>
  <c r="FH96" i="30"/>
  <c r="FK96" i="30" s="1"/>
  <c r="FG96" i="30"/>
  <c r="FA96" i="30"/>
  <c r="FA103" i="30" s="1"/>
  <c r="EZ96" i="30"/>
  <c r="ET96" i="30"/>
  <c r="EW96" i="30" s="1"/>
  <c r="ES96" i="30"/>
  <c r="EV96" i="30" s="1"/>
  <c r="EM96" i="30"/>
  <c r="EP96" i="30" s="1"/>
  <c r="EL96" i="30"/>
  <c r="EF96" i="30"/>
  <c r="EI96" i="30" s="1"/>
  <c r="EE96" i="30"/>
  <c r="DY96" i="30"/>
  <c r="DY103" i="30" s="1"/>
  <c r="DX96" i="30"/>
  <c r="DR96" i="30"/>
  <c r="DU96" i="30" s="1"/>
  <c r="DQ96" i="30"/>
  <c r="DQ102" i="30" s="1"/>
  <c r="DK96" i="30"/>
  <c r="DN96" i="30" s="1"/>
  <c r="DJ96" i="30"/>
  <c r="DD96" i="30"/>
  <c r="DG96" i="30" s="1"/>
  <c r="DC96" i="30"/>
  <c r="CW96" i="30"/>
  <c r="CW102" i="30" s="1"/>
  <c r="CV96" i="30"/>
  <c r="CP96" i="30"/>
  <c r="CS96" i="30" s="1"/>
  <c r="CO96" i="30"/>
  <c r="CR96" i="30" s="1"/>
  <c r="CI96" i="30"/>
  <c r="CL96" i="30" s="1"/>
  <c r="CH96" i="30"/>
  <c r="CE96" i="30"/>
  <c r="CB96" i="30"/>
  <c r="CA96" i="30"/>
  <c r="BU96" i="30"/>
  <c r="BU102" i="30" s="1"/>
  <c r="BT96" i="30"/>
  <c r="BN96" i="30"/>
  <c r="BQ96" i="30" s="1"/>
  <c r="BM96" i="30"/>
  <c r="BM103" i="30" s="1"/>
  <c r="BG96" i="30"/>
  <c r="BJ96" i="30" s="1"/>
  <c r="BF96" i="30"/>
  <c r="AZ96" i="30"/>
  <c r="BC96" i="30" s="1"/>
  <c r="AY96" i="30"/>
  <c r="AS96" i="30"/>
  <c r="AS103" i="30" s="1"/>
  <c r="AR96" i="30"/>
  <c r="AL96" i="30"/>
  <c r="AO96" i="30" s="1"/>
  <c r="AK96" i="30"/>
  <c r="AN96" i="30" s="1"/>
  <c r="AE96" i="30"/>
  <c r="AH96" i="30" s="1"/>
  <c r="AD96" i="30"/>
  <c r="X96" i="30"/>
  <c r="AA96" i="30" s="1"/>
  <c r="W96" i="30"/>
  <c r="W103" i="30" s="1"/>
  <c r="Q96" i="30"/>
  <c r="Q102" i="30" s="1"/>
  <c r="P96" i="30"/>
  <c r="J96" i="30"/>
  <c r="M96" i="30" s="1"/>
  <c r="I96" i="30"/>
  <c r="I102" i="30" s="1"/>
  <c r="C96" i="30"/>
  <c r="F96" i="30" s="1"/>
  <c r="B96" i="30"/>
  <c r="JP95" i="30"/>
  <c r="JS95" i="30" s="1"/>
  <c r="JO95" i="30"/>
  <c r="JI95" i="30"/>
  <c r="JH111" i="30" s="1"/>
  <c r="JH95" i="30"/>
  <c r="JB95" i="30"/>
  <c r="JE95" i="30" s="1"/>
  <c r="JA95" i="30"/>
  <c r="JA109" i="30" s="1"/>
  <c r="IU95" i="30"/>
  <c r="IX95" i="30" s="1"/>
  <c r="IT95" i="30"/>
  <c r="IN95" i="30"/>
  <c r="IQ95" i="30" s="1"/>
  <c r="IM95" i="30"/>
  <c r="IG95" i="30"/>
  <c r="IF111" i="30" s="1"/>
  <c r="IF95" i="30"/>
  <c r="HZ95" i="30"/>
  <c r="IC95" i="30" s="1"/>
  <c r="HY95" i="30"/>
  <c r="HY109" i="30" s="1"/>
  <c r="HX109" i="30" s="1"/>
  <c r="HS95" i="30"/>
  <c r="HV95" i="30" s="1"/>
  <c r="HR95" i="30"/>
  <c r="HL95" i="30"/>
  <c r="HO95" i="30" s="1"/>
  <c r="HK95" i="30"/>
  <c r="HE95" i="30"/>
  <c r="HD111" i="30" s="1"/>
  <c r="HD95" i="30"/>
  <c r="GX95" i="30"/>
  <c r="HA95" i="30" s="1"/>
  <c r="GW95" i="30"/>
  <c r="GQ95" i="30"/>
  <c r="GT95" i="30" s="1"/>
  <c r="GP95" i="30"/>
  <c r="GM95" i="30"/>
  <c r="GJ95" i="30"/>
  <c r="GI95" i="30"/>
  <c r="GC95" i="30"/>
  <c r="GB111" i="30" s="1"/>
  <c r="GB95" i="30"/>
  <c r="FV95" i="30"/>
  <c r="FY95" i="30" s="1"/>
  <c r="FU95" i="30"/>
  <c r="FO95" i="30"/>
  <c r="FR95" i="30" s="1"/>
  <c r="FN95" i="30"/>
  <c r="FH95" i="30"/>
  <c r="FK95" i="30" s="1"/>
  <c r="FG95" i="30"/>
  <c r="FA95" i="30"/>
  <c r="EZ111" i="30" s="1"/>
  <c r="EZ95" i="30"/>
  <c r="ET95" i="30"/>
  <c r="EW95" i="30" s="1"/>
  <c r="ES95" i="30"/>
  <c r="EM95" i="30"/>
  <c r="EP95" i="30" s="1"/>
  <c r="EL95" i="30"/>
  <c r="EI95" i="30"/>
  <c r="EF95" i="30"/>
  <c r="EE95" i="30"/>
  <c r="DY95" i="30"/>
  <c r="DX111" i="30" s="1"/>
  <c r="DX95" i="30"/>
  <c r="DR95" i="30"/>
  <c r="DU95" i="30" s="1"/>
  <c r="DQ95" i="30"/>
  <c r="DK95" i="30"/>
  <c r="DN95" i="30" s="1"/>
  <c r="DJ95" i="30"/>
  <c r="DD95" i="30"/>
  <c r="DG95" i="30" s="1"/>
  <c r="DC95" i="30"/>
  <c r="CW95" i="30"/>
  <c r="CV111" i="30" s="1"/>
  <c r="CV95" i="30"/>
  <c r="CP95" i="30"/>
  <c r="CS95" i="30" s="1"/>
  <c r="CO95" i="30"/>
  <c r="CI95" i="30"/>
  <c r="CL95" i="30" s="1"/>
  <c r="CH95" i="30"/>
  <c r="CB95" i="30"/>
  <c r="CE95" i="30" s="1"/>
  <c r="CA95" i="30"/>
  <c r="BU95" i="30"/>
  <c r="BT111" i="30" s="1"/>
  <c r="BT95" i="30"/>
  <c r="BN95" i="30"/>
  <c r="BQ95" i="30" s="1"/>
  <c r="BM95" i="30"/>
  <c r="BG95" i="30"/>
  <c r="BJ95" i="30" s="1"/>
  <c r="BF95" i="30"/>
  <c r="AZ95" i="30"/>
  <c r="BC95" i="30" s="1"/>
  <c r="AY95" i="30"/>
  <c r="AS95" i="30"/>
  <c r="AR111" i="30" s="1"/>
  <c r="AR95" i="30"/>
  <c r="AL95" i="30"/>
  <c r="AO95" i="30" s="1"/>
  <c r="AK95" i="30"/>
  <c r="AE95" i="30"/>
  <c r="AH95" i="30" s="1"/>
  <c r="AD95" i="30"/>
  <c r="X95" i="30"/>
  <c r="AA95" i="30" s="1"/>
  <c r="W95" i="30"/>
  <c r="Q95" i="30"/>
  <c r="P111" i="30" s="1"/>
  <c r="P95" i="30"/>
  <c r="J95" i="30"/>
  <c r="M95" i="30" s="1"/>
  <c r="I95" i="30"/>
  <c r="C95" i="30"/>
  <c r="F95" i="30" s="1"/>
  <c r="B95" i="30"/>
  <c r="JQ92" i="30"/>
  <c r="JJ92" i="30"/>
  <c r="JC92" i="30"/>
  <c r="IV92" i="30"/>
  <c r="IO92" i="30"/>
  <c r="IH92" i="30"/>
  <c r="IA92" i="30"/>
  <c r="HT92" i="30"/>
  <c r="HM92" i="30"/>
  <c r="HF92" i="30"/>
  <c r="GY92" i="30"/>
  <c r="GR92" i="30"/>
  <c r="GK92" i="30"/>
  <c r="GD92" i="30"/>
  <c r="FW92" i="30"/>
  <c r="FP92" i="30"/>
  <c r="FI92" i="30"/>
  <c r="FB92" i="30"/>
  <c r="EU92" i="30"/>
  <c r="EN92" i="30"/>
  <c r="EG92" i="30"/>
  <c r="DZ92" i="30"/>
  <c r="DS92" i="30"/>
  <c r="DL92" i="30"/>
  <c r="DE92" i="30"/>
  <c r="CX92" i="30"/>
  <c r="CQ92" i="30"/>
  <c r="CJ92" i="30"/>
  <c r="CC92" i="30"/>
  <c r="BV92" i="30"/>
  <c r="BO92" i="30"/>
  <c r="BH92" i="30"/>
  <c r="BA92" i="30"/>
  <c r="AT92" i="30"/>
  <c r="AM92" i="30"/>
  <c r="AF92" i="30"/>
  <c r="Y92" i="30"/>
  <c r="R92" i="30"/>
  <c r="K92" i="30"/>
  <c r="D92" i="30"/>
  <c r="IT37" i="30"/>
  <c r="JP30" i="30"/>
  <c r="JS30" i="30" s="1"/>
  <c r="JO30" i="30"/>
  <c r="JI30" i="30"/>
  <c r="JI36" i="30" s="1"/>
  <c r="JH30" i="30"/>
  <c r="JB30" i="30"/>
  <c r="JE30" i="30" s="1"/>
  <c r="JE36" i="30" s="1"/>
  <c r="JA30" i="30"/>
  <c r="JD30" i="30" s="1"/>
  <c r="IU30" i="30"/>
  <c r="IU36" i="30" s="1"/>
  <c r="IT30" i="30"/>
  <c r="IN30" i="30"/>
  <c r="IM30" i="30"/>
  <c r="IP30" i="30" s="1"/>
  <c r="IP37" i="30" s="1"/>
  <c r="IG30" i="30"/>
  <c r="IG37" i="30" s="1"/>
  <c r="IF30" i="30"/>
  <c r="HZ30" i="30"/>
  <c r="HY30" i="30"/>
  <c r="HS30" i="30"/>
  <c r="HV30" i="30" s="1"/>
  <c r="HV37" i="30" s="1"/>
  <c r="HR30" i="30"/>
  <c r="HL30" i="30"/>
  <c r="HK30" i="30"/>
  <c r="HE30" i="30"/>
  <c r="HE36" i="30" s="1"/>
  <c r="HD30" i="30"/>
  <c r="GX30" i="30"/>
  <c r="HA30" i="30" s="1"/>
  <c r="HA36" i="30" s="1"/>
  <c r="GW30" i="30"/>
  <c r="GQ30" i="30"/>
  <c r="GQ36" i="30" s="1"/>
  <c r="GP30" i="30"/>
  <c r="GP37" i="30" s="1"/>
  <c r="GJ30" i="30"/>
  <c r="GI30" i="30"/>
  <c r="GL30" i="30" s="1"/>
  <c r="GL37" i="30" s="1"/>
  <c r="GC30" i="30"/>
  <c r="GC37" i="30" s="1"/>
  <c r="GB30" i="30"/>
  <c r="FV30" i="30"/>
  <c r="FU30" i="30"/>
  <c r="FO30" i="30"/>
  <c r="FN30" i="30"/>
  <c r="FH30" i="30"/>
  <c r="FK30" i="30" s="1"/>
  <c r="FG30" i="30"/>
  <c r="FA30" i="30"/>
  <c r="FD30" i="30" s="1"/>
  <c r="FD37" i="30" s="1"/>
  <c r="EZ30" i="30"/>
  <c r="EV30" i="30"/>
  <c r="ET30" i="30"/>
  <c r="EW30" i="30" s="1"/>
  <c r="EW36" i="30" s="1"/>
  <c r="ES30" i="30"/>
  <c r="EM30" i="30"/>
  <c r="EM36" i="30" s="1"/>
  <c r="EL30" i="30"/>
  <c r="EL37" i="30" s="1"/>
  <c r="EF30" i="30"/>
  <c r="EE30" i="30"/>
  <c r="EH30" i="30" s="1"/>
  <c r="EH37" i="30" s="1"/>
  <c r="DY30" i="30"/>
  <c r="DY37" i="30" s="1"/>
  <c r="DX30" i="30"/>
  <c r="DR30" i="30"/>
  <c r="DQ30" i="30"/>
  <c r="DK30" i="30"/>
  <c r="DJ30" i="30"/>
  <c r="DD30" i="30"/>
  <c r="DC30" i="30"/>
  <c r="CW30" i="30"/>
  <c r="CW36" i="30" s="1"/>
  <c r="CV30" i="30"/>
  <c r="CP30" i="30"/>
  <c r="CS30" i="30" s="1"/>
  <c r="CS36" i="30" s="1"/>
  <c r="CO30" i="30"/>
  <c r="CI30" i="30"/>
  <c r="CI36" i="30" s="1"/>
  <c r="CH30" i="30"/>
  <c r="CH37" i="30" s="1"/>
  <c r="CB30" i="30"/>
  <c r="CA30" i="30"/>
  <c r="CD30" i="30" s="1"/>
  <c r="CD37" i="30" s="1"/>
  <c r="BU30" i="30"/>
  <c r="BU37" i="30" s="1"/>
  <c r="BT30" i="30"/>
  <c r="BN30" i="30"/>
  <c r="BM30" i="30"/>
  <c r="BG30" i="30"/>
  <c r="BG37" i="30" s="1"/>
  <c r="BF30" i="30"/>
  <c r="AZ30" i="30"/>
  <c r="BC30" i="30" s="1"/>
  <c r="AY30" i="30"/>
  <c r="AS30" i="30"/>
  <c r="AS37" i="30" s="1"/>
  <c r="AR30" i="30"/>
  <c r="AL30" i="30"/>
  <c r="AO30" i="30" s="1"/>
  <c r="AK30" i="30"/>
  <c r="AN30" i="30" s="1"/>
  <c r="AH30" i="30"/>
  <c r="AH37" i="30" s="1"/>
  <c r="AE30" i="30"/>
  <c r="AE37" i="30" s="1"/>
  <c r="AD30" i="30"/>
  <c r="X30" i="30"/>
  <c r="W30" i="30"/>
  <c r="Z30" i="30" s="1"/>
  <c r="Z37" i="30" s="1"/>
  <c r="Q30" i="30"/>
  <c r="Q37" i="30" s="1"/>
  <c r="P30" i="30"/>
  <c r="J30" i="30"/>
  <c r="I30" i="30"/>
  <c r="C30" i="30"/>
  <c r="C37" i="30" s="1"/>
  <c r="B30" i="30"/>
  <c r="JP29" i="30"/>
  <c r="JO29" i="30"/>
  <c r="JI29" i="30"/>
  <c r="JH45" i="30" s="1"/>
  <c r="JH29" i="30"/>
  <c r="JB29" i="30"/>
  <c r="JE29" i="30" s="1"/>
  <c r="JA29" i="30"/>
  <c r="IU29" i="30"/>
  <c r="IT45" i="30" s="1"/>
  <c r="IT29" i="30"/>
  <c r="IN29" i="30"/>
  <c r="IM29" i="30"/>
  <c r="IP29" i="30" s="1"/>
  <c r="IG29" i="30"/>
  <c r="IF45" i="30" s="1"/>
  <c r="IF29" i="30"/>
  <c r="HZ29" i="30"/>
  <c r="HY29" i="30"/>
  <c r="HS29" i="30"/>
  <c r="HR45" i="30" s="1"/>
  <c r="HR29" i="30"/>
  <c r="HL29" i="30"/>
  <c r="HO29" i="30" s="1"/>
  <c r="HK29" i="30"/>
  <c r="HE29" i="30"/>
  <c r="HD45" i="30" s="1"/>
  <c r="HD29" i="30"/>
  <c r="GX29" i="30"/>
  <c r="HA29" i="30" s="1"/>
  <c r="GW29" i="30"/>
  <c r="GZ29" i="30" s="1"/>
  <c r="GQ29" i="30"/>
  <c r="GP45" i="30" s="1"/>
  <c r="GP29" i="30"/>
  <c r="GJ29" i="30"/>
  <c r="GI29" i="30"/>
  <c r="GL29" i="30" s="1"/>
  <c r="GC29" i="30"/>
  <c r="GB45" i="30" s="1"/>
  <c r="GB29" i="30"/>
  <c r="FV29" i="30"/>
  <c r="FU29" i="30"/>
  <c r="FO29" i="30"/>
  <c r="FN45" i="30" s="1"/>
  <c r="FN29" i="30"/>
  <c r="FH29" i="30"/>
  <c r="FG29" i="30"/>
  <c r="FA29" i="30"/>
  <c r="EZ45" i="30" s="1"/>
  <c r="EZ29" i="30"/>
  <c r="ET29" i="30"/>
  <c r="EW29" i="30" s="1"/>
  <c r="ES29" i="30"/>
  <c r="EM29" i="30"/>
  <c r="EL45" i="30" s="1"/>
  <c r="EL29" i="30"/>
  <c r="EF29" i="30"/>
  <c r="EE29" i="30"/>
  <c r="EH29" i="30" s="1"/>
  <c r="DY29" i="30"/>
  <c r="DX45" i="30" s="1"/>
  <c r="DX29" i="30"/>
  <c r="DR29" i="30"/>
  <c r="DQ29" i="30"/>
  <c r="DN29" i="30"/>
  <c r="DK29" i="30"/>
  <c r="DJ45" i="30" s="1"/>
  <c r="DJ29" i="30"/>
  <c r="DD29" i="30"/>
  <c r="DG29" i="30" s="1"/>
  <c r="DC29" i="30"/>
  <c r="CW29" i="30"/>
  <c r="CV45" i="30" s="1"/>
  <c r="CV29" i="30"/>
  <c r="CP29" i="30"/>
  <c r="CS29" i="30" s="1"/>
  <c r="CO29" i="30"/>
  <c r="CR29" i="30" s="1"/>
  <c r="CI29" i="30"/>
  <c r="CH45" i="30" s="1"/>
  <c r="CH29" i="30"/>
  <c r="CB29" i="30"/>
  <c r="CA29" i="30"/>
  <c r="CD29" i="30" s="1"/>
  <c r="BU29" i="30"/>
  <c r="BT45" i="30" s="1"/>
  <c r="BT29" i="30"/>
  <c r="BN29" i="30"/>
  <c r="BM29" i="30"/>
  <c r="BJ29" i="30"/>
  <c r="BG29" i="30"/>
  <c r="BF45" i="30" s="1"/>
  <c r="BF29" i="30"/>
  <c r="AZ29" i="30"/>
  <c r="AY29" i="30"/>
  <c r="AS29" i="30"/>
  <c r="AR45" i="30" s="1"/>
  <c r="AR29" i="30"/>
  <c r="AL29" i="30"/>
  <c r="AO29" i="30" s="1"/>
  <c r="AK29" i="30"/>
  <c r="AE29" i="30"/>
  <c r="AD45" i="30" s="1"/>
  <c r="AD29" i="30"/>
  <c r="X29" i="30"/>
  <c r="W29" i="30"/>
  <c r="Z29" i="30" s="1"/>
  <c r="Q29" i="30"/>
  <c r="P45" i="30" s="1"/>
  <c r="P29" i="30"/>
  <c r="J29" i="30"/>
  <c r="I29" i="30"/>
  <c r="JQ26" i="30"/>
  <c r="JJ26" i="30"/>
  <c r="JC26" i="30"/>
  <c r="IV26" i="30"/>
  <c r="IO26" i="30"/>
  <c r="IH26" i="30"/>
  <c r="IA26" i="30"/>
  <c r="HT26" i="30"/>
  <c r="HM26" i="30"/>
  <c r="HF26" i="30"/>
  <c r="GY26" i="30"/>
  <c r="GR26" i="30"/>
  <c r="GK26" i="30"/>
  <c r="GD26" i="30"/>
  <c r="FW26" i="30"/>
  <c r="FP26" i="30"/>
  <c r="FI26" i="30"/>
  <c r="FB26" i="30"/>
  <c r="EU26" i="30"/>
  <c r="EN26" i="30"/>
  <c r="EG26" i="30"/>
  <c r="DZ26" i="30"/>
  <c r="DS26" i="30"/>
  <c r="DL26" i="30"/>
  <c r="DE26" i="30"/>
  <c r="CX26" i="30"/>
  <c r="CQ26" i="30"/>
  <c r="CJ26" i="30"/>
  <c r="CC26" i="30"/>
  <c r="BV26" i="30"/>
  <c r="BO26" i="30"/>
  <c r="BH26" i="30"/>
  <c r="BA26" i="30"/>
  <c r="AT26" i="30"/>
  <c r="AM26" i="30"/>
  <c r="AF26" i="30"/>
  <c r="Y26" i="30"/>
  <c r="R26" i="30"/>
  <c r="K26" i="30"/>
  <c r="D26" i="30"/>
  <c r="EJ16" i="31" l="1"/>
  <c r="FT16" i="31"/>
  <c r="HD16" i="31"/>
  <c r="IN16" i="31"/>
  <c r="IP17" i="31" s="1"/>
  <c r="JX16" i="31"/>
  <c r="MR16" i="31"/>
  <c r="MT17" i="31" s="1"/>
  <c r="DA18" i="31"/>
  <c r="HD19" i="31"/>
  <c r="GC20" i="31"/>
  <c r="N22" i="31"/>
  <c r="P23" i="31" s="1"/>
  <c r="AX25" i="31"/>
  <c r="BC25" i="31" s="1"/>
  <c r="DR20" i="31"/>
  <c r="FJ26" i="31"/>
  <c r="FJ20" i="31"/>
  <c r="FJ19" i="31"/>
  <c r="GK20" i="31"/>
  <c r="GK22" i="31"/>
  <c r="LQ19" i="31"/>
  <c r="MH26" i="31"/>
  <c r="MI26" i="31" s="1"/>
  <c r="MH25" i="31"/>
  <c r="MH19" i="31"/>
  <c r="HD47" i="31"/>
  <c r="JF47" i="31"/>
  <c r="JK48" i="31" s="1"/>
  <c r="KP47" i="31"/>
  <c r="BG48" i="31"/>
  <c r="EA48" i="31"/>
  <c r="EF48" i="31" s="1"/>
  <c r="IW49" i="31"/>
  <c r="KP50" i="31"/>
  <c r="KR51" i="31" s="1"/>
  <c r="AX51" i="31"/>
  <c r="KY56" i="31"/>
  <c r="AW56" i="31"/>
  <c r="AY57" i="31" s="1"/>
  <c r="AW57" i="31"/>
  <c r="AW55" i="31"/>
  <c r="AW54" i="31"/>
  <c r="AX54" i="31" s="1"/>
  <c r="AW49" i="31"/>
  <c r="BO56" i="31"/>
  <c r="BO49" i="31"/>
  <c r="BP49" i="31" s="1"/>
  <c r="BO57" i="31"/>
  <c r="BP57" i="31" s="1"/>
  <c r="BO55" i="31"/>
  <c r="BQ56" i="31" s="1"/>
  <c r="BO53" i="31"/>
  <c r="BP53" i="31" s="1"/>
  <c r="BO51" i="31"/>
  <c r="BO47" i="31"/>
  <c r="BP47" i="31" s="1"/>
  <c r="BU48" i="31" s="1"/>
  <c r="CP57" i="31"/>
  <c r="CP54" i="31"/>
  <c r="CQ54" i="31" s="1"/>
  <c r="CP55" i="31"/>
  <c r="CR55" i="31" s="1"/>
  <c r="CP52" i="31"/>
  <c r="CR53" i="31" s="1"/>
  <c r="CP50" i="31"/>
  <c r="CQ50" i="31" s="1"/>
  <c r="DH57" i="31"/>
  <c r="DH52" i="31"/>
  <c r="DI52" i="31" s="1"/>
  <c r="DH55" i="31"/>
  <c r="DI55" i="31" s="1"/>
  <c r="DH54" i="31"/>
  <c r="DJ54" i="31" s="1"/>
  <c r="DH50" i="31"/>
  <c r="DI50" i="31" s="1"/>
  <c r="DH53" i="31"/>
  <c r="DI53" i="31" s="1"/>
  <c r="DK53" i="31" s="1"/>
  <c r="DH51" i="31"/>
  <c r="DI51" i="31" s="1"/>
  <c r="DZ56" i="31"/>
  <c r="DZ52" i="31"/>
  <c r="DZ54" i="31"/>
  <c r="DZ50" i="31"/>
  <c r="DZ49" i="31"/>
  <c r="EA49" i="31" s="1"/>
  <c r="EF49" i="31" s="1"/>
  <c r="EI57" i="31"/>
  <c r="EJ57" i="31" s="1"/>
  <c r="EI55" i="31"/>
  <c r="EJ55" i="31" s="1"/>
  <c r="EI53" i="31"/>
  <c r="EI51" i="31"/>
  <c r="EJ51" i="31" s="1"/>
  <c r="EI47" i="31"/>
  <c r="EJ47" i="31" s="1"/>
  <c r="FA57" i="31"/>
  <c r="FB57" i="31" s="1"/>
  <c r="FA56" i="31"/>
  <c r="FB56" i="31" s="1"/>
  <c r="FD57" i="31" s="1"/>
  <c r="FA54" i="31"/>
  <c r="FA55" i="31"/>
  <c r="FA49" i="31"/>
  <c r="FB49" i="31" s="1"/>
  <c r="FA48" i="31"/>
  <c r="FA47" i="31"/>
  <c r="FB47" i="31" s="1"/>
  <c r="FS54" i="31"/>
  <c r="FS55" i="31"/>
  <c r="FS49" i="31"/>
  <c r="FS52" i="31"/>
  <c r="FU52" i="31" s="1"/>
  <c r="FS48" i="31"/>
  <c r="FT48" i="31" s="1"/>
  <c r="FS47" i="31"/>
  <c r="FT47" i="31" s="1"/>
  <c r="FY48" i="31" s="1"/>
  <c r="GB56" i="31"/>
  <c r="GD56" i="31" s="1"/>
  <c r="GB53" i="31"/>
  <c r="GB57" i="31"/>
  <c r="GB52" i="31"/>
  <c r="GD52" i="31" s="1"/>
  <c r="GB50" i="31"/>
  <c r="GB54" i="31"/>
  <c r="GD54" i="31" s="1"/>
  <c r="GT56" i="31"/>
  <c r="GU56" i="31" s="1"/>
  <c r="GT52" i="31"/>
  <c r="GT50" i="31"/>
  <c r="GU50" i="31" s="1"/>
  <c r="GT57" i="31"/>
  <c r="GV57" i="31" s="1"/>
  <c r="GT49" i="31"/>
  <c r="HC57" i="31"/>
  <c r="HD57" i="31" s="1"/>
  <c r="HC55" i="31"/>
  <c r="HD55" i="31" s="1"/>
  <c r="HC54" i="31"/>
  <c r="HE55" i="31" s="1"/>
  <c r="HC53" i="31"/>
  <c r="HD53" i="31" s="1"/>
  <c r="HC51" i="31"/>
  <c r="HE51" i="31" s="1"/>
  <c r="HC49" i="31"/>
  <c r="HD49" i="31" s="1"/>
  <c r="HC48" i="31"/>
  <c r="ID57" i="31"/>
  <c r="ID53" i="31"/>
  <c r="IE53" i="31" s="1"/>
  <c r="ID51" i="31"/>
  <c r="IE51" i="31" s="1"/>
  <c r="IJ51" i="31" s="1"/>
  <c r="ID56" i="31"/>
  <c r="ID54" i="31"/>
  <c r="IE54" i="31" s="1"/>
  <c r="ID52" i="31"/>
  <c r="ID50" i="31"/>
  <c r="IE50" i="31" s="1"/>
  <c r="IV57" i="31"/>
  <c r="IW57" i="31" s="1"/>
  <c r="IV53" i="31"/>
  <c r="IW53" i="31" s="1"/>
  <c r="IV51" i="31"/>
  <c r="IW51" i="31" s="1"/>
  <c r="IV54" i="31"/>
  <c r="IW54" i="31" s="1"/>
  <c r="IV52" i="31"/>
  <c r="IV50" i="31"/>
  <c r="IV55" i="31"/>
  <c r="JN56" i="31"/>
  <c r="JN55" i="31"/>
  <c r="JP55" i="31" s="1"/>
  <c r="JN57" i="31"/>
  <c r="JN53" i="31"/>
  <c r="JN51" i="31"/>
  <c r="JO51" i="31" s="1"/>
  <c r="JQ51" i="31" s="1"/>
  <c r="JN49" i="31"/>
  <c r="JP49" i="31" s="1"/>
  <c r="JN48" i="31"/>
  <c r="JO48" i="31" s="1"/>
  <c r="KF57" i="31"/>
  <c r="KG57" i="31" s="1"/>
  <c r="KF54" i="31"/>
  <c r="KH55" i="31" s="1"/>
  <c r="KF51" i="31"/>
  <c r="KG51" i="31" s="1"/>
  <c r="KI51" i="31" s="1"/>
  <c r="KF53" i="31"/>
  <c r="KG53" i="31" s="1"/>
  <c r="KF49" i="31"/>
  <c r="KG49" i="31" s="1"/>
  <c r="KF48" i="31"/>
  <c r="KG48" i="31" s="1"/>
  <c r="KX57" i="31"/>
  <c r="KX51" i="31"/>
  <c r="KX55" i="31"/>
  <c r="KX54" i="31"/>
  <c r="KX53" i="31"/>
  <c r="KX49" i="31"/>
  <c r="KX48" i="31"/>
  <c r="KY48" i="31" s="1"/>
  <c r="LP56" i="31"/>
  <c r="LR56" i="31" s="1"/>
  <c r="LP51" i="31"/>
  <c r="LQ51" i="31" s="1"/>
  <c r="LP53" i="31"/>
  <c r="LQ53" i="31" s="1"/>
  <c r="LP49" i="31"/>
  <c r="LP52" i="31"/>
  <c r="LQ52" i="31" s="1"/>
  <c r="LV53" i="31" s="1"/>
  <c r="LP48" i="31"/>
  <c r="LQ48" i="31" s="1"/>
  <c r="MQ53" i="31"/>
  <c r="MR53" i="31" s="1"/>
  <c r="MQ52" i="31"/>
  <c r="MS52" i="31" s="1"/>
  <c r="MQ55" i="31"/>
  <c r="MQ54" i="31"/>
  <c r="MQ56" i="31"/>
  <c r="MR56" i="31" s="1"/>
  <c r="HH29" i="30"/>
  <c r="EB96" i="30"/>
  <c r="EB102" i="30" s="1"/>
  <c r="IJ96" i="30"/>
  <c r="IJ102" i="30" s="1"/>
  <c r="JA102" i="30"/>
  <c r="AE16" i="31"/>
  <c r="AF16" i="31" s="1"/>
  <c r="AW16" i="31"/>
  <c r="AX16" i="31" s="1"/>
  <c r="BO16" i="31"/>
  <c r="BQ17" i="31" s="1"/>
  <c r="CG16" i="31"/>
  <c r="CY16" i="31"/>
  <c r="CZ16" i="31" s="1"/>
  <c r="DQ16" i="31"/>
  <c r="DR16" i="31" s="1"/>
  <c r="DT17" i="31" s="1"/>
  <c r="ER17" i="31"/>
  <c r="ES17" i="31" s="1"/>
  <c r="EU17" i="31" s="1"/>
  <c r="FJ17" i="31"/>
  <c r="GB17" i="31"/>
  <c r="GT17" i="31"/>
  <c r="JE17" i="31"/>
  <c r="JG17" i="31" s="1"/>
  <c r="JW17" i="31"/>
  <c r="JX17" i="31" s="1"/>
  <c r="KO17" i="31"/>
  <c r="LG17" i="31"/>
  <c r="LI17" i="31" s="1"/>
  <c r="LY17" i="31"/>
  <c r="MQ17" i="31"/>
  <c r="MR17" i="31" s="1"/>
  <c r="M18" i="31"/>
  <c r="N18" i="31" s="1"/>
  <c r="P19" i="31" s="1"/>
  <c r="AE18" i="31"/>
  <c r="AW18" i="31"/>
  <c r="AX18" i="31" s="1"/>
  <c r="CG18" i="31"/>
  <c r="CH18" i="31" s="1"/>
  <c r="DQ18" i="31"/>
  <c r="DR18" i="31" s="1"/>
  <c r="ER18" i="31"/>
  <c r="ES18" i="31" s="1"/>
  <c r="FJ18" i="31"/>
  <c r="FK18" i="31" s="1"/>
  <c r="GB18" i="31"/>
  <c r="GC18" i="31" s="1"/>
  <c r="GT18" i="31"/>
  <c r="HL18" i="31"/>
  <c r="HN18" i="31" s="1"/>
  <c r="ID18" i="31"/>
  <c r="IV18" i="31"/>
  <c r="KF18" i="31"/>
  <c r="KX18" i="31"/>
  <c r="KZ19" i="31" s="1"/>
  <c r="LP18" i="31"/>
  <c r="LR19" i="31" s="1"/>
  <c r="MH18" i="31"/>
  <c r="V19" i="31"/>
  <c r="X19" i="31" s="1"/>
  <c r="AN19" i="31"/>
  <c r="AP19" i="31" s="1"/>
  <c r="BF19" i="31"/>
  <c r="BG19" i="31" s="1"/>
  <c r="BI19" i="31" s="1"/>
  <c r="ER19" i="31"/>
  <c r="IM19" i="31"/>
  <c r="BX20" i="31"/>
  <c r="M21" i="31"/>
  <c r="N21" i="31" s="1"/>
  <c r="S22" i="31" s="1"/>
  <c r="BF22" i="31"/>
  <c r="HC22" i="31"/>
  <c r="M47" i="31"/>
  <c r="N47" i="31" s="1"/>
  <c r="BF47" i="31"/>
  <c r="BG47" i="31" s="1"/>
  <c r="BL48" i="31" s="1"/>
  <c r="ER47" i="31"/>
  <c r="ES47" i="31" s="1"/>
  <c r="GB48" i="31"/>
  <c r="GC48" i="31" s="1"/>
  <c r="ID48" i="31"/>
  <c r="IE48" i="31" s="1"/>
  <c r="IV48" i="31"/>
  <c r="JW48" i="31"/>
  <c r="JX48" i="31" s="1"/>
  <c r="MQ48" i="31"/>
  <c r="MR48" i="31" s="1"/>
  <c r="GB49" i="31"/>
  <c r="GD50" i="31" s="1"/>
  <c r="M50" i="31"/>
  <c r="O50" i="31" s="1"/>
  <c r="FA50" i="31"/>
  <c r="FB50" i="31" s="1"/>
  <c r="FS50" i="31"/>
  <c r="AE51" i="31"/>
  <c r="AF51" i="31" s="1"/>
  <c r="CG51" i="31"/>
  <c r="CH51" i="31" s="1"/>
  <c r="CM52" i="31" s="1"/>
  <c r="MQ51" i="31"/>
  <c r="AW52" i="31"/>
  <c r="HU52" i="31"/>
  <c r="JN52" i="31"/>
  <c r="JO52" i="31" s="1"/>
  <c r="JQ52" i="31" s="1"/>
  <c r="CP53" i="31"/>
  <c r="FA53" i="31"/>
  <c r="FB53" i="31" s="1"/>
  <c r="M54" i="31"/>
  <c r="O54" i="31" s="1"/>
  <c r="CG54" i="31"/>
  <c r="EI54" i="31"/>
  <c r="FJ54" i="31"/>
  <c r="JN54" i="31"/>
  <c r="JO54" i="31" s="1"/>
  <c r="DH56" i="31"/>
  <c r="DJ57" i="31" s="1"/>
  <c r="KF56" i="31"/>
  <c r="MQ57" i="31"/>
  <c r="KZ18" i="31"/>
  <c r="DS51" i="31"/>
  <c r="BX30" i="30"/>
  <c r="BX37" i="30" s="1"/>
  <c r="IX30" i="30"/>
  <c r="IX37" i="30" s="1"/>
  <c r="FB16" i="31"/>
  <c r="GL16" i="31"/>
  <c r="HV16" i="31"/>
  <c r="JF16" i="31"/>
  <c r="LZ16" i="31"/>
  <c r="EJ17" i="31"/>
  <c r="HM17" i="31"/>
  <c r="HR17" i="31" s="1"/>
  <c r="HV21" i="31"/>
  <c r="GT23" i="31"/>
  <c r="D20" i="31"/>
  <c r="DH26" i="31"/>
  <c r="DH18" i="31"/>
  <c r="DZ26" i="31"/>
  <c r="EA26" i="31" s="1"/>
  <c r="EF26" i="31" s="1"/>
  <c r="DZ18" i="31"/>
  <c r="EA18" i="31" s="1"/>
  <c r="HD17" i="31"/>
  <c r="HI18" i="31" s="1"/>
  <c r="HU22" i="31"/>
  <c r="HV22" i="31" s="1"/>
  <c r="HU17" i="31"/>
  <c r="JN26" i="31"/>
  <c r="JO26" i="31" s="1"/>
  <c r="JN25" i="31"/>
  <c r="JO25" i="31" s="1"/>
  <c r="JT25" i="31" s="1"/>
  <c r="LZ20" i="31"/>
  <c r="CQ47" i="31"/>
  <c r="FK47" i="31"/>
  <c r="HV47" i="31"/>
  <c r="JX47" i="31"/>
  <c r="KC48" i="31" s="1"/>
  <c r="LH47" i="31"/>
  <c r="MR47" i="31"/>
  <c r="BY48" i="31"/>
  <c r="CA49" i="31" s="1"/>
  <c r="DI48" i="31"/>
  <c r="GU48" i="31"/>
  <c r="GW48" i="31" s="1"/>
  <c r="BY49" i="31"/>
  <c r="JX49" i="31"/>
  <c r="HV50" i="31"/>
  <c r="BP52" i="31"/>
  <c r="BR53" i="31" s="1"/>
  <c r="MI52" i="31"/>
  <c r="GL56" i="31"/>
  <c r="GQ56" i="31" s="1"/>
  <c r="D53" i="31"/>
  <c r="D52" i="31"/>
  <c r="D50" i="31"/>
  <c r="D49" i="31"/>
  <c r="D48" i="31"/>
  <c r="D47" i="31"/>
  <c r="E47" i="31" s="1"/>
  <c r="M57" i="31"/>
  <c r="N57" i="31" s="1"/>
  <c r="M51" i="31"/>
  <c r="O52" i="31" s="1"/>
  <c r="M52" i="31"/>
  <c r="V54" i="31"/>
  <c r="X55" i="31" s="1"/>
  <c r="V55" i="31"/>
  <c r="X56" i="31" s="1"/>
  <c r="V50" i="31"/>
  <c r="W50" i="31" s="1"/>
  <c r="AN57" i="31"/>
  <c r="AN53" i="31"/>
  <c r="AN51" i="31"/>
  <c r="AN52" i="31"/>
  <c r="AP52" i="31" s="1"/>
  <c r="AN50" i="31"/>
  <c r="AN56" i="31"/>
  <c r="AP57" i="31" s="1"/>
  <c r="BF57" i="31"/>
  <c r="BF54" i="31"/>
  <c r="BG54" i="31" s="1"/>
  <c r="BF53" i="31"/>
  <c r="BG53" i="31" s="1"/>
  <c r="BF51" i="31"/>
  <c r="BH51" i="31" s="1"/>
  <c r="BF56" i="31"/>
  <c r="BF52" i="31"/>
  <c r="BG52" i="31" s="1"/>
  <c r="BI53" i="31" s="1"/>
  <c r="BF50" i="31"/>
  <c r="BG50" i="31" s="1"/>
  <c r="BF49" i="31"/>
  <c r="BX57" i="31"/>
  <c r="BX55" i="31"/>
  <c r="BX54" i="31"/>
  <c r="BX51" i="31"/>
  <c r="BX52" i="31"/>
  <c r="BY52" i="31" s="1"/>
  <c r="BX50" i="31"/>
  <c r="BY50" i="31" s="1"/>
  <c r="CA50" i="31" s="1"/>
  <c r="CG56" i="31"/>
  <c r="CH56" i="31" s="1"/>
  <c r="CG53" i="31"/>
  <c r="CG49" i="31"/>
  <c r="CH49" i="31" s="1"/>
  <c r="CG47" i="31"/>
  <c r="CH47" i="31" s="1"/>
  <c r="CY53" i="31"/>
  <c r="CY51" i="31"/>
  <c r="CZ51" i="31" s="1"/>
  <c r="CY49" i="31"/>
  <c r="CZ49" i="31" s="1"/>
  <c r="CY55" i="31"/>
  <c r="DA55" i="31" s="1"/>
  <c r="CY50" i="31"/>
  <c r="CZ50" i="31" s="1"/>
  <c r="CY47" i="31"/>
  <c r="DQ56" i="31"/>
  <c r="DR56" i="31" s="1"/>
  <c r="DQ55" i="31"/>
  <c r="DS55" i="31" s="1"/>
  <c r="DQ53" i="31"/>
  <c r="DQ51" i="31"/>
  <c r="DQ49" i="31"/>
  <c r="DQ57" i="31"/>
  <c r="DS57" i="31" s="1"/>
  <c r="DQ52" i="31"/>
  <c r="DQ47" i="31"/>
  <c r="DR47" i="31" s="1"/>
  <c r="ER53" i="31"/>
  <c r="ER51" i="31"/>
  <c r="ES51" i="31" s="1"/>
  <c r="ER57" i="31"/>
  <c r="ES57" i="31" s="1"/>
  <c r="ER52" i="31"/>
  <c r="ES52" i="31" s="1"/>
  <c r="EU52" i="31" s="1"/>
  <c r="ER56" i="31"/>
  <c r="FJ53" i="31"/>
  <c r="FK53" i="31" s="1"/>
  <c r="FJ51" i="31"/>
  <c r="FJ52" i="31"/>
  <c r="FJ55" i="31"/>
  <c r="GK55" i="31"/>
  <c r="GL55" i="31" s="1"/>
  <c r="GN55" i="31" s="1"/>
  <c r="GK54" i="31"/>
  <c r="GK51" i="31"/>
  <c r="GK49" i="31"/>
  <c r="GK53" i="31"/>
  <c r="GK52" i="31"/>
  <c r="GK48" i="31"/>
  <c r="GK47" i="31"/>
  <c r="GL47" i="31" s="1"/>
  <c r="HL57" i="31"/>
  <c r="HM57" i="31" s="1"/>
  <c r="HL56" i="31"/>
  <c r="HL52" i="31"/>
  <c r="HM52" i="31" s="1"/>
  <c r="HU55" i="31"/>
  <c r="HW55" i="31" s="1"/>
  <c r="HU57" i="31"/>
  <c r="HV57" i="31" s="1"/>
  <c r="HU53" i="31"/>
  <c r="HU51" i="31"/>
  <c r="HU49" i="31"/>
  <c r="HU48" i="31"/>
  <c r="HV48" i="31" s="1"/>
  <c r="IM55" i="31"/>
  <c r="IM54" i="31"/>
  <c r="IO55" i="31" s="1"/>
  <c r="IM53" i="31"/>
  <c r="IM52" i="31"/>
  <c r="IO53" i="31" s="1"/>
  <c r="IM51" i="31"/>
  <c r="JE54" i="31"/>
  <c r="JE52" i="31"/>
  <c r="JE56" i="31"/>
  <c r="JW56" i="31"/>
  <c r="JX56" i="31" s="1"/>
  <c r="JW52" i="31"/>
  <c r="JY52" i="31" s="1"/>
  <c r="JW55" i="31"/>
  <c r="JX55" i="31" s="1"/>
  <c r="KO57" i="31"/>
  <c r="KP57" i="31" s="1"/>
  <c r="KR57" i="31" s="1"/>
  <c r="KO56" i="31"/>
  <c r="KO52" i="31"/>
  <c r="KO53" i="31"/>
  <c r="KO49" i="31"/>
  <c r="KQ50" i="31" s="1"/>
  <c r="LG54" i="31"/>
  <c r="LG52" i="31"/>
  <c r="LI53" i="31" s="1"/>
  <c r="LG51" i="31"/>
  <c r="LY55" i="31"/>
  <c r="LZ55" i="31" s="1"/>
  <c r="LY54" i="31"/>
  <c r="LZ54" i="31" s="1"/>
  <c r="LY52" i="31"/>
  <c r="LZ52" i="31" s="1"/>
  <c r="MB53" i="31" s="1"/>
  <c r="LY57" i="31"/>
  <c r="MA57" i="31" s="1"/>
  <c r="MH57" i="31"/>
  <c r="MI57" i="31" s="1"/>
  <c r="MH56" i="31"/>
  <c r="MH51" i="31"/>
  <c r="MH53" i="31"/>
  <c r="MI53" i="31" s="1"/>
  <c r="MH49" i="31"/>
  <c r="MJ49" i="31" s="1"/>
  <c r="MH48" i="31"/>
  <c r="MI48" i="31" s="1"/>
  <c r="MH47" i="31"/>
  <c r="M16" i="31"/>
  <c r="FJ16" i="31"/>
  <c r="GB16" i="31"/>
  <c r="GC16" i="31" s="1"/>
  <c r="HL16" i="31"/>
  <c r="HM16" i="31" s="1"/>
  <c r="ID16" i="31"/>
  <c r="IE16" i="31" s="1"/>
  <c r="IV16" i="31"/>
  <c r="IW16" i="31" s="1"/>
  <c r="JN16" i="31"/>
  <c r="JO16" i="31" s="1"/>
  <c r="KX16" i="31"/>
  <c r="KY16" i="31" s="1"/>
  <c r="LP16" i="31"/>
  <c r="LQ16" i="31" s="1"/>
  <c r="MH16" i="31"/>
  <c r="MI16" i="31" s="1"/>
  <c r="D17" i="31"/>
  <c r="V17" i="31"/>
  <c r="W17" i="31" s="1"/>
  <c r="Y17" i="31" s="1"/>
  <c r="BF17" i="31"/>
  <c r="CP17" i="31"/>
  <c r="CQ17" i="31" s="1"/>
  <c r="DH17" i="31"/>
  <c r="GT19" i="31"/>
  <c r="HL19" i="31"/>
  <c r="ID19" i="31"/>
  <c r="IE19" i="31" s="1"/>
  <c r="V20" i="31"/>
  <c r="DQ24" i="31"/>
  <c r="DZ47" i="31"/>
  <c r="EA47" i="31" s="1"/>
  <c r="GT47" i="31"/>
  <c r="GU47" i="31" s="1"/>
  <c r="HL47" i="31"/>
  <c r="HM47" i="31" s="1"/>
  <c r="ID47" i="31"/>
  <c r="IE47" i="31" s="1"/>
  <c r="IJ48" i="31" s="1"/>
  <c r="IV47" i="31"/>
  <c r="JN47" i="31"/>
  <c r="JO47" i="31" s="1"/>
  <c r="KF47" i="31"/>
  <c r="KG47" i="31" s="1"/>
  <c r="KX47" i="31"/>
  <c r="KZ48" i="31" s="1"/>
  <c r="LP47" i="31"/>
  <c r="M48" i="31"/>
  <c r="N48" i="31" s="1"/>
  <c r="S48" i="31" s="1"/>
  <c r="AE48" i="31"/>
  <c r="AW48" i="31"/>
  <c r="BO48" i="31"/>
  <c r="BP48" i="31" s="1"/>
  <c r="CG48" i="31"/>
  <c r="CH48" i="31" s="1"/>
  <c r="CM49" i="31" s="1"/>
  <c r="CY48" i="31"/>
  <c r="DQ48" i="31"/>
  <c r="DR48" i="31" s="1"/>
  <c r="EI48" i="31"/>
  <c r="FJ48" i="31"/>
  <c r="FK48" i="31" s="1"/>
  <c r="FM49" i="31" s="1"/>
  <c r="JE48" i="31"/>
  <c r="JF48" i="31" s="1"/>
  <c r="LY48" i="31"/>
  <c r="DH49" i="31"/>
  <c r="DI49" i="31" s="1"/>
  <c r="EI49" i="31"/>
  <c r="EJ49" i="31" s="1"/>
  <c r="FJ49" i="31"/>
  <c r="FK49" i="31" s="1"/>
  <c r="HL49" i="31"/>
  <c r="HN49" i="31" s="1"/>
  <c r="IM49" i="31"/>
  <c r="CG50" i="31"/>
  <c r="EI50" i="31"/>
  <c r="HL50" i="31"/>
  <c r="IM50" i="31"/>
  <c r="JN50" i="31"/>
  <c r="JO50" i="31" s="1"/>
  <c r="KF50" i="31"/>
  <c r="KG50" i="31" s="1"/>
  <c r="KX50" i="31"/>
  <c r="KZ51" i="31" s="1"/>
  <c r="LP50" i="31"/>
  <c r="LQ50" i="31" s="1"/>
  <c r="MH50" i="31"/>
  <c r="MJ50" i="31" s="1"/>
  <c r="D51" i="31"/>
  <c r="FS51" i="31"/>
  <c r="HL51" i="31"/>
  <c r="JE51" i="31"/>
  <c r="LY51" i="31"/>
  <c r="LZ51" i="31" s="1"/>
  <c r="FA52" i="31"/>
  <c r="HC52" i="31"/>
  <c r="HD52" i="31" s="1"/>
  <c r="AW53" i="31"/>
  <c r="BX53" i="31"/>
  <c r="DZ53" i="31"/>
  <c r="JW53" i="31"/>
  <c r="JX53" i="31" s="1"/>
  <c r="LY53" i="31"/>
  <c r="MA54" i="31" s="1"/>
  <c r="BO54" i="31"/>
  <c r="DQ54" i="31"/>
  <c r="ER54" i="31"/>
  <c r="GT54" i="31"/>
  <c r="GU54" i="31" s="1"/>
  <c r="GB55" i="31"/>
  <c r="HL55" i="31"/>
  <c r="HN55" i="31" s="1"/>
  <c r="FJ56" i="31"/>
  <c r="IV56" i="31"/>
  <c r="D57" i="31"/>
  <c r="AI54" i="31"/>
  <c r="AJ54" i="31" s="1"/>
  <c r="AI55" i="31"/>
  <c r="AJ55" i="31" s="1"/>
  <c r="BA55" i="31"/>
  <c r="BB55" i="31" s="1"/>
  <c r="CT55" i="31"/>
  <c r="CU55" i="31" s="1"/>
  <c r="CT56" i="31"/>
  <c r="CU56" i="31" s="1"/>
  <c r="DU56" i="31"/>
  <c r="DV56" i="31" s="1"/>
  <c r="HH30" i="30"/>
  <c r="GF30" i="30"/>
  <c r="GF37" i="30" s="1"/>
  <c r="EM37" i="30"/>
  <c r="EM41" i="30" s="1"/>
  <c r="AV95" i="30"/>
  <c r="CZ95" i="30"/>
  <c r="FD95" i="30"/>
  <c r="HH95" i="30"/>
  <c r="JL95" i="30"/>
  <c r="AV96" i="30"/>
  <c r="AV102" i="30" s="1"/>
  <c r="CZ96" i="30"/>
  <c r="FD96" i="30"/>
  <c r="FD102" i="30" s="1"/>
  <c r="HH96" i="30"/>
  <c r="JL96" i="30"/>
  <c r="JL102" i="30" s="1"/>
  <c r="AK102" i="30"/>
  <c r="GW103" i="30"/>
  <c r="GK21" i="31"/>
  <c r="FA22" i="31"/>
  <c r="FB22" i="31" s="1"/>
  <c r="FD22" i="31" s="1"/>
  <c r="M23" i="31"/>
  <c r="N23" i="31" s="1"/>
  <c r="HE37" i="30"/>
  <c r="HE41" i="30" s="1"/>
  <c r="DY102" i="30"/>
  <c r="DY107" i="30" s="1"/>
  <c r="HV29" i="30"/>
  <c r="CL30" i="30"/>
  <c r="CL37" i="30" s="1"/>
  <c r="T95" i="30"/>
  <c r="EB95" i="30"/>
  <c r="GF95" i="30"/>
  <c r="IJ95" i="30"/>
  <c r="BX96" i="30"/>
  <c r="BX102" i="30" s="1"/>
  <c r="AE25" i="31"/>
  <c r="D23" i="31"/>
  <c r="AE21" i="31"/>
  <c r="AF21" i="31" s="1"/>
  <c r="AH21" i="31" s="1"/>
  <c r="D24" i="31"/>
  <c r="GT22" i="31"/>
  <c r="AE22" i="31"/>
  <c r="D22" i="31"/>
  <c r="GT21" i="31"/>
  <c r="D21" i="31"/>
  <c r="AE20" i="31"/>
  <c r="AF20" i="31" s="1"/>
  <c r="D25" i="31"/>
  <c r="V25" i="31"/>
  <c r="V23" i="31"/>
  <c r="V21" i="31"/>
  <c r="W21" i="31" s="1"/>
  <c r="V22" i="31"/>
  <c r="AN24" i="31"/>
  <c r="AN21" i="31"/>
  <c r="AW24" i="31"/>
  <c r="AX24" i="31" s="1"/>
  <c r="AW21" i="31"/>
  <c r="AX21" i="31" s="1"/>
  <c r="AW22" i="31"/>
  <c r="AX22" i="31" s="1"/>
  <c r="AW20" i="31"/>
  <c r="AX20" i="31" s="1"/>
  <c r="AZ21" i="31" s="1"/>
  <c r="AW26" i="31"/>
  <c r="AX26" i="31" s="1"/>
  <c r="AW23" i="31"/>
  <c r="AX23" i="31" s="1"/>
  <c r="BF25" i="31"/>
  <c r="BG25" i="31" s="1"/>
  <c r="BF21" i="31"/>
  <c r="BH22" i="31" s="1"/>
  <c r="BO26" i="31"/>
  <c r="BO21" i="31"/>
  <c r="BQ21" i="31" s="1"/>
  <c r="BO22" i="31"/>
  <c r="BO20" i="31"/>
  <c r="BP20" i="31" s="1"/>
  <c r="BO25" i="31"/>
  <c r="BX22" i="31"/>
  <c r="BY22" i="31" s="1"/>
  <c r="BX19" i="31"/>
  <c r="BZ19" i="31" s="1"/>
  <c r="BX21" i="31"/>
  <c r="BY21" i="31" s="1"/>
  <c r="CA22" i="31" s="1"/>
  <c r="CG26" i="31"/>
  <c r="CG25" i="31"/>
  <c r="CG21" i="31"/>
  <c r="CG23" i="31"/>
  <c r="CI23" i="31" s="1"/>
  <c r="CG20" i="31"/>
  <c r="CH20" i="31" s="1"/>
  <c r="CG24" i="31"/>
  <c r="CH24" i="31" s="1"/>
  <c r="CG22" i="31"/>
  <c r="CP22" i="31"/>
  <c r="CQ22" i="31" s="1"/>
  <c r="CP19" i="31"/>
  <c r="CP21" i="31"/>
  <c r="CY21" i="31"/>
  <c r="CZ21" i="31" s="1"/>
  <c r="CY20" i="31"/>
  <c r="CY26" i="31"/>
  <c r="CY25" i="31"/>
  <c r="CY23" i="31"/>
  <c r="CY22" i="31"/>
  <c r="CZ22" i="31" s="1"/>
  <c r="DE22" i="31" s="1"/>
  <c r="DH23" i="31"/>
  <c r="DH22" i="31"/>
  <c r="DI22" i="31" s="1"/>
  <c r="DH24" i="31"/>
  <c r="DH21" i="31"/>
  <c r="DI21" i="31" s="1"/>
  <c r="DN21" i="31" s="1"/>
  <c r="DH20" i="31"/>
  <c r="DI20" i="31" s="1"/>
  <c r="DH19" i="31"/>
  <c r="DJ19" i="31" s="1"/>
  <c r="DQ26" i="31"/>
  <c r="DR26" i="31" s="1"/>
  <c r="DQ25" i="31"/>
  <c r="DR25" i="31" s="1"/>
  <c r="DW26" i="31" s="1"/>
  <c r="DQ23" i="31"/>
  <c r="DR23" i="31" s="1"/>
  <c r="DQ22" i="31"/>
  <c r="DR22" i="31" s="1"/>
  <c r="DZ23" i="31"/>
  <c r="EA23" i="31" s="1"/>
  <c r="DZ22" i="31"/>
  <c r="EA22" i="31" s="1"/>
  <c r="DZ24" i="31"/>
  <c r="DZ21" i="31"/>
  <c r="EA21" i="31" s="1"/>
  <c r="DZ20" i="31"/>
  <c r="DZ19" i="31"/>
  <c r="DZ25" i="31"/>
  <c r="EI21" i="31"/>
  <c r="EI20" i="31"/>
  <c r="EK20" i="31" s="1"/>
  <c r="EI25" i="31"/>
  <c r="EJ25" i="31" s="1"/>
  <c r="EI22" i="31"/>
  <c r="ER25" i="31"/>
  <c r="ER24" i="31"/>
  <c r="ER22" i="31"/>
  <c r="ES22" i="31" s="1"/>
  <c r="ER26" i="31"/>
  <c r="ER23" i="31"/>
  <c r="ES23" i="31" s="1"/>
  <c r="ER21" i="31"/>
  <c r="FA21" i="31"/>
  <c r="FB21" i="31" s="1"/>
  <c r="FA20" i="31"/>
  <c r="FA19" i="31"/>
  <c r="FJ24" i="31"/>
  <c r="FK24" i="31" s="1"/>
  <c r="FJ22" i="31"/>
  <c r="FK22" i="31" s="1"/>
  <c r="FP22" i="31" s="1"/>
  <c r="FJ21" i="31"/>
  <c r="FK21" i="31" s="1"/>
  <c r="FS25" i="31"/>
  <c r="FT25" i="31" s="1"/>
  <c r="FS23" i="31"/>
  <c r="FT23" i="31" s="1"/>
  <c r="FS21" i="31"/>
  <c r="FS20" i="31"/>
  <c r="FS19" i="31"/>
  <c r="GB26" i="31"/>
  <c r="GC26" i="31" s="1"/>
  <c r="GB24" i="31"/>
  <c r="GC24" i="31" s="1"/>
  <c r="GH24" i="31" s="1"/>
  <c r="GB22" i="31"/>
  <c r="GC22" i="31" s="1"/>
  <c r="GB25" i="31"/>
  <c r="GC25" i="31" s="1"/>
  <c r="GB23" i="31"/>
  <c r="GC23" i="31" s="1"/>
  <c r="GB21" i="31"/>
  <c r="GC21" i="31" s="1"/>
  <c r="HC20" i="31"/>
  <c r="HC24" i="31"/>
  <c r="HE24" i="31" s="1"/>
  <c r="HC23" i="31"/>
  <c r="HC25" i="31"/>
  <c r="HL26" i="31"/>
  <c r="HL25" i="31"/>
  <c r="HN25" i="31" s="1"/>
  <c r="HL22" i="31"/>
  <c r="HM22" i="31" s="1"/>
  <c r="HL21" i="31"/>
  <c r="HU20" i="31"/>
  <c r="HU25" i="31"/>
  <c r="HW25" i="31" s="1"/>
  <c r="HU24" i="31"/>
  <c r="HU23" i="31"/>
  <c r="HV23" i="31" s="1"/>
  <c r="HU26" i="31"/>
  <c r="HV26" i="31" s="1"/>
  <c r="HX26" i="31" s="1"/>
  <c r="ID26" i="31"/>
  <c r="ID22" i="31"/>
  <c r="IE22" i="31" s="1"/>
  <c r="ID21" i="31"/>
  <c r="IE21" i="31" s="1"/>
  <c r="ID24" i="31"/>
  <c r="ID23" i="31"/>
  <c r="IM24" i="31"/>
  <c r="IM23" i="31"/>
  <c r="IM25" i="31"/>
  <c r="IM26" i="31"/>
  <c r="IM22" i="31"/>
  <c r="IN22" i="31" s="1"/>
  <c r="IM21" i="31"/>
  <c r="IV22" i="31"/>
  <c r="IW22" i="31" s="1"/>
  <c r="IV21" i="31"/>
  <c r="IV20" i="31"/>
  <c r="IX20" i="31" s="1"/>
  <c r="IV19" i="31"/>
  <c r="IW19" i="31" s="1"/>
  <c r="IV24" i="31"/>
  <c r="IW24" i="31" s="1"/>
  <c r="IY25" i="31" s="1"/>
  <c r="IV23" i="31"/>
  <c r="JE24" i="31"/>
  <c r="JF24" i="31" s="1"/>
  <c r="JH24" i="31" s="1"/>
  <c r="JE23" i="31"/>
  <c r="JF23" i="31" s="1"/>
  <c r="JE26" i="31"/>
  <c r="JF26" i="31" s="1"/>
  <c r="JH26" i="31" s="1"/>
  <c r="JE25" i="31"/>
  <c r="JF25" i="31" s="1"/>
  <c r="JH25" i="31" s="1"/>
  <c r="JE22" i="31"/>
  <c r="JE21" i="31"/>
  <c r="JN22" i="31"/>
  <c r="JO22" i="31" s="1"/>
  <c r="JN21" i="31"/>
  <c r="JO21" i="31" s="1"/>
  <c r="JN24" i="31"/>
  <c r="JO24" i="31" s="1"/>
  <c r="JN23" i="31"/>
  <c r="JN20" i="31"/>
  <c r="JN19" i="31"/>
  <c r="JW22" i="31"/>
  <c r="JW21" i="31"/>
  <c r="KF22" i="31"/>
  <c r="KF21" i="31"/>
  <c r="KG21" i="31" s="1"/>
  <c r="KF26" i="31"/>
  <c r="KF25" i="31"/>
  <c r="KF20" i="31"/>
  <c r="KF19" i="31"/>
  <c r="KG19" i="31" s="1"/>
  <c r="KO24" i="31"/>
  <c r="KP24" i="31" s="1"/>
  <c r="KO21" i="31"/>
  <c r="KP21" i="31" s="1"/>
  <c r="KO23" i="31"/>
  <c r="KO22" i="31"/>
  <c r="KX24" i="31"/>
  <c r="KX22" i="31"/>
  <c r="KX25" i="31"/>
  <c r="KX20" i="31"/>
  <c r="KZ21" i="31" s="1"/>
  <c r="LG25" i="31"/>
  <c r="LG21" i="31"/>
  <c r="LH21" i="31" s="1"/>
  <c r="LG19" i="31"/>
  <c r="LG24" i="31"/>
  <c r="LH24" i="31" s="1"/>
  <c r="LG22" i="31"/>
  <c r="LI22" i="31" s="1"/>
  <c r="LP24" i="31"/>
  <c r="LP23" i="31"/>
  <c r="LR23" i="31" s="1"/>
  <c r="LP22" i="31"/>
  <c r="LP20" i="31"/>
  <c r="LP21" i="31"/>
  <c r="LQ21" i="31" s="1"/>
  <c r="LY21" i="31"/>
  <c r="LY25" i="31"/>
  <c r="LY19" i="31"/>
  <c r="LY22" i="31"/>
  <c r="MH22" i="31"/>
  <c r="MH24" i="31"/>
  <c r="MH23" i="31"/>
  <c r="MI23" i="31" s="1"/>
  <c r="MH21" i="31"/>
  <c r="MH20" i="31"/>
  <c r="MQ26" i="31"/>
  <c r="MQ25" i="31"/>
  <c r="MR25" i="31" s="1"/>
  <c r="MQ22" i="31"/>
  <c r="BX95" i="30"/>
  <c r="T96" i="30"/>
  <c r="T102" i="30" s="1"/>
  <c r="CZ29" i="30"/>
  <c r="FR29" i="30"/>
  <c r="EB30" i="30"/>
  <c r="EB36" i="30" s="1"/>
  <c r="IU37" i="30"/>
  <c r="IU41" i="30" s="1"/>
  <c r="BU103" i="30"/>
  <c r="CR18" i="31"/>
  <c r="LR18" i="31"/>
  <c r="M20" i="31"/>
  <c r="N20" i="31" s="1"/>
  <c r="AN20" i="31"/>
  <c r="ER20" i="31"/>
  <c r="ET21" i="31" s="1"/>
  <c r="ID20" i="31"/>
  <c r="IF21" i="31" s="1"/>
  <c r="JW20" i="31"/>
  <c r="JY20" i="31" s="1"/>
  <c r="MQ20" i="31"/>
  <c r="DQ21" i="31"/>
  <c r="DR21" i="31" s="1"/>
  <c r="HC21" i="31"/>
  <c r="HD21" i="31" s="1"/>
  <c r="MQ21" i="31"/>
  <c r="AN22" i="31"/>
  <c r="FS22" i="31"/>
  <c r="FT22" i="31" s="1"/>
  <c r="AN23" i="31"/>
  <c r="AO23" i="31" s="1"/>
  <c r="AT23" i="31" s="1"/>
  <c r="KX23" i="31"/>
  <c r="CY24" i="31"/>
  <c r="CZ24" i="31" s="1"/>
  <c r="IV25" i="31"/>
  <c r="IW25" i="31" s="1"/>
  <c r="HC26" i="31"/>
  <c r="HE26" i="31" s="1"/>
  <c r="CI49" i="31"/>
  <c r="ET55" i="31"/>
  <c r="AT30" i="31"/>
  <c r="AR28" i="31" s="1"/>
  <c r="HI30" i="31"/>
  <c r="HG28" i="31" s="1"/>
  <c r="LR57" i="31"/>
  <c r="BP26" i="31"/>
  <c r="CR19" i="31"/>
  <c r="IF49" i="31"/>
  <c r="BZ53" i="31"/>
  <c r="GV49" i="31"/>
  <c r="HW54" i="31"/>
  <c r="BL55" i="31"/>
  <c r="BX56" i="31"/>
  <c r="BZ57" i="31" s="1"/>
  <c r="CP56" i="31"/>
  <c r="AI57" i="31"/>
  <c r="AJ57" i="31" s="1"/>
  <c r="FE57" i="31"/>
  <c r="FF57" i="31" s="1"/>
  <c r="GK57" i="31"/>
  <c r="MJ57" i="31"/>
  <c r="BX29" i="30"/>
  <c r="EB29" i="30"/>
  <c r="FD29" i="30"/>
  <c r="GT29" i="30"/>
  <c r="IX29" i="30"/>
  <c r="BJ30" i="30"/>
  <c r="BJ37" i="30" s="1"/>
  <c r="CZ30" i="30"/>
  <c r="CZ37" i="30" s="1"/>
  <c r="DK36" i="30"/>
  <c r="DN30" i="30"/>
  <c r="DN37" i="30" s="1"/>
  <c r="DK37" i="30"/>
  <c r="FA36" i="30"/>
  <c r="FA37" i="30"/>
  <c r="GT30" i="30"/>
  <c r="GT37" i="30" s="1"/>
  <c r="IJ30" i="30"/>
  <c r="GQ37" i="30"/>
  <c r="GQ41" i="30" s="1"/>
  <c r="MS19" i="31"/>
  <c r="MR19" i="31"/>
  <c r="MW19" i="31" s="1"/>
  <c r="EA24" i="31"/>
  <c r="EF24" i="31" s="1"/>
  <c r="EB24" i="31"/>
  <c r="DW30" i="31"/>
  <c r="DU28" i="31" s="1"/>
  <c r="KU30" i="31"/>
  <c r="KS28" i="31" s="1"/>
  <c r="MJ24" i="31"/>
  <c r="MN30" i="31"/>
  <c r="ML28" i="31" s="1"/>
  <c r="IN18" i="31"/>
  <c r="IP18" i="31" s="1"/>
  <c r="IO18" i="31"/>
  <c r="CV30" i="31"/>
  <c r="CT28" i="31" s="1"/>
  <c r="BX36" i="30"/>
  <c r="EO18" i="31"/>
  <c r="IS17" i="31"/>
  <c r="BG18" i="31"/>
  <c r="CQ20" i="31"/>
  <c r="CV20" i="31" s="1"/>
  <c r="CD17" i="31"/>
  <c r="FC21" i="31"/>
  <c r="FB20" i="31"/>
  <c r="BL30" i="31"/>
  <c r="BJ28" i="31" s="1"/>
  <c r="GF36" i="30"/>
  <c r="GF41" i="30" s="1"/>
  <c r="CL29" i="30"/>
  <c r="EP29" i="30"/>
  <c r="GF29" i="30"/>
  <c r="IJ29" i="30"/>
  <c r="JL29" i="30"/>
  <c r="EP30" i="30"/>
  <c r="EP37" i="30" s="1"/>
  <c r="FO36" i="30"/>
  <c r="FO37" i="30"/>
  <c r="FR30" i="30"/>
  <c r="HS36" i="30"/>
  <c r="HS41" i="30" s="1"/>
  <c r="HS37" i="30"/>
  <c r="CW37" i="30"/>
  <c r="CW41" i="30" s="1"/>
  <c r="CQ19" i="31"/>
  <c r="JG21" i="31"/>
  <c r="CI22" i="31"/>
  <c r="CH22" i="31"/>
  <c r="CH26" i="31"/>
  <c r="ED25" i="31"/>
  <c r="EE25" i="31" s="1"/>
  <c r="ED24" i="31"/>
  <c r="EE24" i="31" s="1"/>
  <c r="ED21" i="31"/>
  <c r="EE21" i="31" s="1"/>
  <c r="ED16" i="31"/>
  <c r="EE16" i="31" s="1"/>
  <c r="EE28" i="31" s="1"/>
  <c r="ED26" i="31"/>
  <c r="EE26" i="31" s="1"/>
  <c r="ED18" i="31"/>
  <c r="EE18" i="31" s="1"/>
  <c r="ED20" i="31"/>
  <c r="EE20" i="31" s="1"/>
  <c r="ED19" i="31"/>
  <c r="EE19" i="31" s="1"/>
  <c r="ED17" i="31"/>
  <c r="EE17" i="31" s="1"/>
  <c r="EM26" i="31"/>
  <c r="EN26" i="31" s="1"/>
  <c r="EM23" i="31"/>
  <c r="EN23" i="31" s="1"/>
  <c r="EM24" i="31"/>
  <c r="EN24" i="31" s="1"/>
  <c r="EM22" i="31"/>
  <c r="EN22" i="31" s="1"/>
  <c r="EM19" i="31"/>
  <c r="EN19" i="31" s="1"/>
  <c r="EM17" i="31"/>
  <c r="EN17" i="31" s="1"/>
  <c r="EM20" i="31"/>
  <c r="EN20" i="31" s="1"/>
  <c r="EM25" i="31"/>
  <c r="EN25" i="31" s="1"/>
  <c r="CI37" i="30"/>
  <c r="CI41" i="30" s="1"/>
  <c r="BU107" i="30"/>
  <c r="IG102" i="30"/>
  <c r="IG107" i="30" s="1"/>
  <c r="GC103" i="30"/>
  <c r="GC107" i="30" s="1"/>
  <c r="LH16" i="31"/>
  <c r="MI18" i="31"/>
  <c r="MS18" i="31"/>
  <c r="CR20" i="31"/>
  <c r="DA19" i="31"/>
  <c r="JY19" i="31"/>
  <c r="KQ20" i="31"/>
  <c r="AP21" i="31"/>
  <c r="IO20" i="31"/>
  <c r="CH21" i="31"/>
  <c r="CM21" i="31" s="1"/>
  <c r="EB22" i="31"/>
  <c r="ET22" i="31"/>
  <c r="JG23" i="31"/>
  <c r="CH23" i="31"/>
  <c r="CJ23" i="31" s="1"/>
  <c r="EB23" i="31"/>
  <c r="JO23" i="31"/>
  <c r="JP24" i="31"/>
  <c r="BO24" i="31"/>
  <c r="BQ24" i="31" s="1"/>
  <c r="V26" i="31"/>
  <c r="W26" i="31" s="1"/>
  <c r="ES26" i="31"/>
  <c r="KX26" i="31"/>
  <c r="KY26" i="31" s="1"/>
  <c r="EI24" i="31"/>
  <c r="EI26" i="31"/>
  <c r="EI23" i="31"/>
  <c r="FA25" i="31"/>
  <c r="FA26" i="31"/>
  <c r="FB26" i="31" s="1"/>
  <c r="FJ23" i="31"/>
  <c r="FJ25" i="31"/>
  <c r="FS26" i="31"/>
  <c r="FT26" i="31" s="1"/>
  <c r="FY26" i="31" s="1"/>
  <c r="FS24" i="31"/>
  <c r="GK26" i="31"/>
  <c r="GK25" i="31"/>
  <c r="GL25" i="31" s="1"/>
  <c r="GK24" i="31"/>
  <c r="GK23" i="31"/>
  <c r="GL23" i="31" s="1"/>
  <c r="GZ30" i="31"/>
  <c r="GX28" i="31" s="1"/>
  <c r="HR30" i="31"/>
  <c r="HP28" i="31" s="1"/>
  <c r="IA30" i="31"/>
  <c r="HY28" i="31" s="1"/>
  <c r="JB30" i="31"/>
  <c r="IZ28" i="31" s="1"/>
  <c r="HY110" i="30"/>
  <c r="BQ18" i="31"/>
  <c r="FU17" i="31"/>
  <c r="CQ18" i="31"/>
  <c r="FU18" i="31"/>
  <c r="LI18" i="31"/>
  <c r="BQ19" i="31"/>
  <c r="CH19" i="31"/>
  <c r="CJ20" i="31" s="1"/>
  <c r="EK19" i="31"/>
  <c r="IO19" i="31"/>
  <c r="KY20" i="31"/>
  <c r="BG21" i="31"/>
  <c r="KY21" i="31"/>
  <c r="LD21" i="31" s="1"/>
  <c r="MI21" i="31"/>
  <c r="BG22" i="31"/>
  <c r="FC23" i="31"/>
  <c r="EB25" i="31"/>
  <c r="EA25" i="31"/>
  <c r="KH26" i="31"/>
  <c r="KG26" i="31"/>
  <c r="AE26" i="31"/>
  <c r="GT25" i="31"/>
  <c r="GT24" i="31"/>
  <c r="AE24" i="31"/>
  <c r="AE23" i="31"/>
  <c r="M26" i="31"/>
  <c r="M24" i="31"/>
  <c r="N24" i="31" s="1"/>
  <c r="AN26" i="31"/>
  <c r="AO26" i="31" s="1"/>
  <c r="AN25" i="31"/>
  <c r="AP25" i="31" s="1"/>
  <c r="BF26" i="31"/>
  <c r="BF24" i="31"/>
  <c r="BG24" i="31" s="1"/>
  <c r="BL24" i="31" s="1"/>
  <c r="BF23" i="31"/>
  <c r="BG23" i="31" s="1"/>
  <c r="BX25" i="31"/>
  <c r="BX26" i="31"/>
  <c r="BY26" i="31" s="1"/>
  <c r="BX24" i="31"/>
  <c r="BZ25" i="31" s="1"/>
  <c r="BX23" i="31"/>
  <c r="CP26" i="31"/>
  <c r="CP25" i="31"/>
  <c r="CP24" i="31"/>
  <c r="CP23" i="31"/>
  <c r="DN30" i="31"/>
  <c r="DL28" i="31" s="1"/>
  <c r="JW26" i="31"/>
  <c r="JX26" i="31" s="1"/>
  <c r="JW23" i="31"/>
  <c r="JY24" i="31" s="1"/>
  <c r="JW25" i="31"/>
  <c r="JY25" i="31" s="1"/>
  <c r="KF24" i="31"/>
  <c r="KH24" i="31" s="1"/>
  <c r="KF23" i="31"/>
  <c r="KO26" i="31"/>
  <c r="KP26" i="31" s="1"/>
  <c r="KO25" i="31"/>
  <c r="KP25" i="31" s="1"/>
  <c r="KU25" i="31" s="1"/>
  <c r="KY24" i="31"/>
  <c r="LG26" i="31"/>
  <c r="LH26" i="31" s="1"/>
  <c r="LG23" i="31"/>
  <c r="LP26" i="31"/>
  <c r="LQ26" i="31" s="1"/>
  <c r="LP25" i="31"/>
  <c r="LQ25" i="31" s="1"/>
  <c r="LY26" i="31"/>
  <c r="LY23" i="31"/>
  <c r="MW30" i="31"/>
  <c r="MU28" i="31" s="1"/>
  <c r="JL30" i="30"/>
  <c r="JL37" i="30" s="1"/>
  <c r="JI37" i="30"/>
  <c r="JI41" i="30" s="1"/>
  <c r="ES102" i="30"/>
  <c r="CO103" i="30"/>
  <c r="BP16" i="31"/>
  <c r="CH16" i="31"/>
  <c r="KC17" i="31"/>
  <c r="KP16" i="31"/>
  <c r="BP17" i="31"/>
  <c r="CH17" i="31"/>
  <c r="JP17" i="31"/>
  <c r="LH17" i="31"/>
  <c r="CI18" i="31"/>
  <c r="EK18" i="31"/>
  <c r="HD18" i="31"/>
  <c r="JY18" i="31"/>
  <c r="KY18" i="31"/>
  <c r="JG19" i="31"/>
  <c r="BQ20" i="31"/>
  <c r="CI21" i="31"/>
  <c r="FT20" i="31"/>
  <c r="DJ21" i="31"/>
  <c r="KQ21" i="31"/>
  <c r="KZ24" i="31"/>
  <c r="CI24" i="31"/>
  <c r="BJ25" i="31"/>
  <c r="BK25" i="31" s="1"/>
  <c r="BJ24" i="31"/>
  <c r="BK24" i="31" s="1"/>
  <c r="BS25" i="31"/>
  <c r="BT25" i="31" s="1"/>
  <c r="H24" i="31"/>
  <c r="I24" i="31" s="1"/>
  <c r="Q26" i="31"/>
  <c r="R26" i="31" s="1"/>
  <c r="Q25" i="31"/>
  <c r="R25" i="31" s="1"/>
  <c r="AR25" i="31"/>
  <c r="AS25" i="31" s="1"/>
  <c r="AR23" i="31"/>
  <c r="AS23" i="31" s="1"/>
  <c r="BA26" i="31"/>
  <c r="BB26" i="31" s="1"/>
  <c r="BA25" i="31"/>
  <c r="BB25" i="31" s="1"/>
  <c r="GM23" i="31"/>
  <c r="GQ30" i="31"/>
  <c r="GO28" i="31" s="1"/>
  <c r="JR26" i="31"/>
  <c r="JS26" i="31" s="1"/>
  <c r="JR23" i="31"/>
  <c r="JS23" i="31" s="1"/>
  <c r="KA25" i="31"/>
  <c r="KB25" i="31" s="1"/>
  <c r="KA24" i="31"/>
  <c r="KB24" i="31" s="1"/>
  <c r="AP49" i="31"/>
  <c r="DA49" i="31"/>
  <c r="DA50" i="31"/>
  <c r="JX50" i="31"/>
  <c r="JZ51" i="31" s="1"/>
  <c r="JY51" i="31"/>
  <c r="IF51" i="31"/>
  <c r="MA52" i="31"/>
  <c r="FL49" i="31"/>
  <c r="KZ49" i="31"/>
  <c r="DJ23" i="31"/>
  <c r="DR24" i="31"/>
  <c r="DW24" i="31" s="1"/>
  <c r="MU25" i="31"/>
  <c r="MV25" i="31" s="1"/>
  <c r="HM26" i="31"/>
  <c r="MU26" i="31"/>
  <c r="MV26" i="31" s="1"/>
  <c r="JQ48" i="31"/>
  <c r="HW49" i="31"/>
  <c r="KY49" i="31"/>
  <c r="LA49" i="31" s="1"/>
  <c r="LI50" i="31"/>
  <c r="LH50" i="31"/>
  <c r="AX52" i="31"/>
  <c r="AY52" i="31"/>
  <c r="HW23" i="31"/>
  <c r="IW23" i="31"/>
  <c r="JG24" i="31"/>
  <c r="HD26" i="31"/>
  <c r="S30" i="31"/>
  <c r="Q28" i="31" s="1"/>
  <c r="G74" i="32" s="1"/>
  <c r="G75" i="32" s="1"/>
  <c r="BU30" i="31"/>
  <c r="BS28" i="31" s="1"/>
  <c r="KL30" i="31"/>
  <c r="KJ28" i="31" s="1"/>
  <c r="GZ48" i="31"/>
  <c r="GD49" i="31"/>
  <c r="KQ48" i="31"/>
  <c r="FU49" i="31"/>
  <c r="IF50" i="31"/>
  <c r="KQ51" i="31"/>
  <c r="DR53" i="31"/>
  <c r="DS53" i="31"/>
  <c r="HE54" i="31"/>
  <c r="AY55" i="31"/>
  <c r="EK57" i="31"/>
  <c r="KQ56" i="31"/>
  <c r="GM57" i="31"/>
  <c r="DN51" i="31"/>
  <c r="HN53" i="31"/>
  <c r="KH54" i="31"/>
  <c r="AX55" i="31"/>
  <c r="BC55" i="31" s="1"/>
  <c r="BY55" i="31"/>
  <c r="CK55" i="31"/>
  <c r="CL55" i="31" s="1"/>
  <c r="DL55" i="31"/>
  <c r="DM55" i="31" s="1"/>
  <c r="FK55" i="31"/>
  <c r="GT55" i="31"/>
  <c r="KF55" i="31"/>
  <c r="KG55" i="31" s="1"/>
  <c r="KP55" i="31"/>
  <c r="LP55" i="31"/>
  <c r="LR55" i="31" s="1"/>
  <c r="M56" i="31"/>
  <c r="BA56" i="31"/>
  <c r="BB56" i="31" s="1"/>
  <c r="ES56" i="31"/>
  <c r="FW56" i="31"/>
  <c r="FX56" i="31" s="1"/>
  <c r="HC56" i="31"/>
  <c r="HV56" i="31"/>
  <c r="MI56" i="31"/>
  <c r="DL57" i="31"/>
  <c r="DM57" i="31" s="1"/>
  <c r="IE57" i="31"/>
  <c r="JE57" i="31"/>
  <c r="JW57" i="31"/>
  <c r="JX57" i="31" s="1"/>
  <c r="AB61" i="31"/>
  <c r="Z59" i="31" s="1"/>
  <c r="H32" i="33" s="1"/>
  <c r="H33" i="33" s="1"/>
  <c r="AK61" i="31"/>
  <c r="AI59" i="31" s="1"/>
  <c r="H74" i="33" s="1"/>
  <c r="GQ61" i="31"/>
  <c r="GO59" i="31" s="1"/>
  <c r="GZ61" i="31"/>
  <c r="GX59" i="31" s="1"/>
  <c r="IX54" i="31"/>
  <c r="LI55" i="31"/>
  <c r="MJ55" i="31"/>
  <c r="MA51" i="31"/>
  <c r="DA51" i="31"/>
  <c r="DN52" i="31"/>
  <c r="FL53" i="31"/>
  <c r="D54" i="31"/>
  <c r="FK54" i="31"/>
  <c r="FP54" i="31" s="1"/>
  <c r="HP54" i="31"/>
  <c r="HQ54" i="31" s="1"/>
  <c r="JW54" i="31"/>
  <c r="KO54" i="31"/>
  <c r="KP54" i="31" s="1"/>
  <c r="CH55" i="31"/>
  <c r="CQ55" i="31"/>
  <c r="CV55" i="31" s="1"/>
  <c r="HV55" i="31"/>
  <c r="MS56" i="31"/>
  <c r="BQ57" i="31"/>
  <c r="GF56" i="31"/>
  <c r="GG56" i="31" s="1"/>
  <c r="HM56" i="31"/>
  <c r="CI57" i="31"/>
  <c r="FK57" i="31"/>
  <c r="DW61" i="31"/>
  <c r="DU59" i="31" s="1"/>
  <c r="EF61" i="31"/>
  <c r="ED59" i="31" s="1"/>
  <c r="JK61" i="31"/>
  <c r="JI59" i="31" s="1"/>
  <c r="JT61" i="31"/>
  <c r="JR59" i="31" s="1"/>
  <c r="KC61" i="31"/>
  <c r="KA59" i="31" s="1"/>
  <c r="KU61" i="31"/>
  <c r="KS59" i="31" s="1"/>
  <c r="LD61" i="31"/>
  <c r="LB59" i="31" s="1"/>
  <c r="LM61" i="31"/>
  <c r="LK59" i="31" s="1"/>
  <c r="Z21" i="31"/>
  <c r="AA21" i="31" s="1"/>
  <c r="Z16" i="31"/>
  <c r="AA16" i="31" s="1"/>
  <c r="AA28" i="31" s="1"/>
  <c r="G30" i="33" s="1"/>
  <c r="G31" i="33" s="1"/>
  <c r="G37" i="33" s="1"/>
  <c r="G45" i="33" s="1"/>
  <c r="Z20" i="31"/>
  <c r="AA20" i="31" s="1"/>
  <c r="Z24" i="31"/>
  <c r="AA24" i="31" s="1"/>
  <c r="Z26" i="31"/>
  <c r="AA26" i="31" s="1"/>
  <c r="AB30" i="31"/>
  <c r="Z28" i="31" s="1"/>
  <c r="G32" i="33" s="1"/>
  <c r="G33" i="33" s="1"/>
  <c r="T30" i="30"/>
  <c r="T36" i="30" s="1"/>
  <c r="AF17" i="31"/>
  <c r="AF18" i="31"/>
  <c r="AH18" i="31" s="1"/>
  <c r="AF22" i="31"/>
  <c r="AF19" i="31"/>
  <c r="AF25" i="31"/>
  <c r="AF24" i="31"/>
  <c r="V53" i="31"/>
  <c r="V56" i="31"/>
  <c r="V57" i="31"/>
  <c r="X57" i="31" s="1"/>
  <c r="V52" i="31"/>
  <c r="Q50" i="31"/>
  <c r="R50" i="31" s="1"/>
  <c r="N56" i="31"/>
  <c r="N52" i="31"/>
  <c r="Q56" i="31"/>
  <c r="R56" i="31" s="1"/>
  <c r="Q57" i="31"/>
  <c r="R57" i="31" s="1"/>
  <c r="H54" i="31"/>
  <c r="I54" i="31" s="1"/>
  <c r="D55" i="31"/>
  <c r="E55" i="31" s="1"/>
  <c r="D56" i="31"/>
  <c r="F56" i="31" s="1"/>
  <c r="BJ26" i="31"/>
  <c r="BK26" i="31" s="1"/>
  <c r="H22" i="31"/>
  <c r="I22" i="31" s="1"/>
  <c r="BS22" i="31"/>
  <c r="BT22" i="31" s="1"/>
  <c r="BS26" i="31"/>
  <c r="BT26" i="31" s="1"/>
  <c r="H23" i="31"/>
  <c r="I23" i="31" s="1"/>
  <c r="BS23" i="31"/>
  <c r="BT23" i="31" s="1"/>
  <c r="H26" i="31"/>
  <c r="I26" i="31" s="1"/>
  <c r="DW23" i="31"/>
  <c r="S21" i="31"/>
  <c r="FG21" i="31"/>
  <c r="CZ17" i="31"/>
  <c r="FT17" i="31"/>
  <c r="HE18" i="31"/>
  <c r="LH18" i="31"/>
  <c r="BH19" i="31"/>
  <c r="EJ19" i="31"/>
  <c r="EO19" i="31" s="1"/>
  <c r="JX19" i="31"/>
  <c r="BG20" i="31"/>
  <c r="BL21" i="31" s="1"/>
  <c r="EJ20" i="31"/>
  <c r="EL20" i="31" s="1"/>
  <c r="HN20" i="31"/>
  <c r="LR20" i="31"/>
  <c r="DA21" i="31"/>
  <c r="JF21" i="31"/>
  <c r="EC23" i="31"/>
  <c r="FU22" i="31"/>
  <c r="JF22" i="31"/>
  <c r="FB23" i="31"/>
  <c r="IN23" i="31"/>
  <c r="IS23" i="31" s="1"/>
  <c r="GL24" i="31"/>
  <c r="MS24" i="31"/>
  <c r="HV25" i="31"/>
  <c r="DA26" i="31"/>
  <c r="IW26" i="31"/>
  <c r="DA17" i="31"/>
  <c r="EB17" i="31"/>
  <c r="GV17" i="31"/>
  <c r="IX19" i="31"/>
  <c r="AZ23" i="31"/>
  <c r="JG22" i="31"/>
  <c r="EK24" i="31"/>
  <c r="GM24" i="31"/>
  <c r="HE25" i="31"/>
  <c r="MW17" i="31"/>
  <c r="BH17" i="31"/>
  <c r="EA17" i="31"/>
  <c r="EF17" i="31" s="1"/>
  <c r="IO17" i="31"/>
  <c r="MJ17" i="31"/>
  <c r="FT18" i="31"/>
  <c r="JX18" i="31"/>
  <c r="KC18" i="31" s="1"/>
  <c r="MW18" i="31"/>
  <c r="CZ19" i="31"/>
  <c r="HW19" i="31"/>
  <c r="KY19" i="31"/>
  <c r="FK20" i="31"/>
  <c r="FU21" i="31"/>
  <c r="FL25" i="31"/>
  <c r="FC17" i="31"/>
  <c r="JO17" i="31"/>
  <c r="HV19" i="31"/>
  <c r="HX19" i="31" s="1"/>
  <c r="IN19" i="31"/>
  <c r="IS19" i="31" s="1"/>
  <c r="JP19" i="31"/>
  <c r="CR21" i="31"/>
  <c r="EA20" i="31"/>
  <c r="IN20" i="31"/>
  <c r="IO21" i="31"/>
  <c r="HE23" i="31"/>
  <c r="BH26" i="31"/>
  <c r="HI19" i="31"/>
  <c r="KQ17" i="31"/>
  <c r="BP19" i="31"/>
  <c r="JO19" i="31"/>
  <c r="ET20" i="31"/>
  <c r="HW22" i="31"/>
  <c r="LH22" i="31"/>
  <c r="LZ22" i="31"/>
  <c r="MJ23" i="31"/>
  <c r="ET24" i="31"/>
  <c r="JP18" i="31"/>
  <c r="MA19" i="31"/>
  <c r="AO22" i="31"/>
  <c r="FU26" i="31"/>
  <c r="JG25" i="31"/>
  <c r="GM26" i="31"/>
  <c r="LI26" i="31"/>
  <c r="GM55" i="31"/>
  <c r="IF55" i="31"/>
  <c r="JG55" i="31"/>
  <c r="FC49" i="31"/>
  <c r="IO48" i="31"/>
  <c r="KP48" i="31"/>
  <c r="KU48" i="31" s="1"/>
  <c r="LI48" i="31"/>
  <c r="GU49" i="31"/>
  <c r="GZ49" i="31" s="1"/>
  <c r="MS49" i="31"/>
  <c r="AO50" i="31"/>
  <c r="AQ50" i="31" s="1"/>
  <c r="DN50" i="31"/>
  <c r="LZ50" i="31"/>
  <c r="MB51" i="31" s="1"/>
  <c r="DK51" i="31"/>
  <c r="FB51" i="31"/>
  <c r="IN51" i="31"/>
  <c r="JX52" i="31"/>
  <c r="KC52" i="31" s="1"/>
  <c r="LR52" i="31"/>
  <c r="BY53" i="31"/>
  <c r="HM53" i="31"/>
  <c r="KP53" i="31"/>
  <c r="CR54" i="31"/>
  <c r="GL54" i="31"/>
  <c r="HN54" i="31"/>
  <c r="FB55" i="31"/>
  <c r="FG56" i="31" s="1"/>
  <c r="HM55" i="31"/>
  <c r="JG57" i="31"/>
  <c r="MS57" i="31"/>
  <c r="LM48" i="31"/>
  <c r="LJ48" i="31"/>
  <c r="DJ50" i="31"/>
  <c r="FC51" i="31"/>
  <c r="HW52" i="31"/>
  <c r="AZ52" i="31"/>
  <c r="LR53" i="31"/>
  <c r="FL54" i="31"/>
  <c r="CI56" i="31"/>
  <c r="DJ53" i="31"/>
  <c r="FL56" i="31"/>
  <c r="IX57" i="31"/>
  <c r="KP49" i="31"/>
  <c r="KR50" i="31" s="1"/>
  <c r="LI49" i="31"/>
  <c r="EK50" i="31"/>
  <c r="LR50" i="31"/>
  <c r="GC52" i="31"/>
  <c r="GE52" i="31" s="1"/>
  <c r="IF53" i="31"/>
  <c r="KG52" i="31"/>
  <c r="KZ52" i="31"/>
  <c r="MR52" i="31"/>
  <c r="HV53" i="31"/>
  <c r="FB54" i="31"/>
  <c r="FG54" i="31" s="1"/>
  <c r="HV54" i="31"/>
  <c r="DR55" i="31"/>
  <c r="BG56" i="31"/>
  <c r="CH57" i="31"/>
  <c r="CM57" i="31" s="1"/>
  <c r="AO48" i="31"/>
  <c r="AQ49" i="31" s="1"/>
  <c r="BQ48" i="31"/>
  <c r="DJ49" i="31"/>
  <c r="JG48" i="31"/>
  <c r="AP50" i="31"/>
  <c r="IE49" i="31"/>
  <c r="MI49" i="31"/>
  <c r="MK49" i="31" s="1"/>
  <c r="BZ50" i="31"/>
  <c r="JF50" i="31"/>
  <c r="MS50" i="31"/>
  <c r="ET52" i="31"/>
  <c r="HD51" i="31"/>
  <c r="BC52" i="31"/>
  <c r="BQ53" i="31"/>
  <c r="KH53" i="31"/>
  <c r="BH54" i="31"/>
  <c r="JY54" i="31"/>
  <c r="FC56" i="31"/>
  <c r="FC57" i="31"/>
  <c r="GD57" i="31"/>
  <c r="JY57" i="31"/>
  <c r="DR50" i="31"/>
  <c r="FC50" i="31"/>
  <c r="GL50" i="31"/>
  <c r="LZ53" i="31"/>
  <c r="IF54" i="31"/>
  <c r="FL55" i="31"/>
  <c r="KP56" i="31"/>
  <c r="KR56" i="31" s="1"/>
  <c r="EL17" i="31"/>
  <c r="DE19" i="31"/>
  <c r="FV17" i="31"/>
  <c r="EC17" i="31"/>
  <c r="EX17" i="31"/>
  <c r="IS18" i="31"/>
  <c r="IA22" i="31"/>
  <c r="G79" i="32"/>
  <c r="G87" i="32" s="1"/>
  <c r="AQ17" i="31"/>
  <c r="KL17" i="31"/>
  <c r="BL22" i="31"/>
  <c r="CM22" i="31"/>
  <c r="JT26" i="31"/>
  <c r="HF18" i="31"/>
  <c r="LD20" i="31"/>
  <c r="AI52" i="31"/>
  <c r="AJ52" i="31" s="1"/>
  <c r="AI56" i="31"/>
  <c r="AJ56" i="31" s="1"/>
  <c r="AI47" i="31"/>
  <c r="AJ47" i="31" s="1"/>
  <c r="AJ59" i="31" s="1"/>
  <c r="H72" i="33" s="1"/>
  <c r="H73" i="33" s="1"/>
  <c r="AE55" i="31"/>
  <c r="AG55" i="31" s="1"/>
  <c r="AF48" i="31"/>
  <c r="AE50" i="31"/>
  <c r="AG51" i="31" s="1"/>
  <c r="AE52" i="31"/>
  <c r="AE53" i="31"/>
  <c r="AF53" i="31" s="1"/>
  <c r="AE47" i="31"/>
  <c r="AG48" i="31" s="1"/>
  <c r="AE49" i="31"/>
  <c r="AF49" i="31" s="1"/>
  <c r="W19" i="31"/>
  <c r="W16" i="31"/>
  <c r="W20" i="31"/>
  <c r="Y21" i="31" s="1"/>
  <c r="W25" i="31"/>
  <c r="W22" i="31"/>
  <c r="Y22" i="31" s="1"/>
  <c r="X25" i="31"/>
  <c r="AK20" i="31"/>
  <c r="AK30" i="31"/>
  <c r="AI28" i="31" s="1"/>
  <c r="G74" i="33" s="1"/>
  <c r="G75" i="33" s="1"/>
  <c r="Z53" i="31"/>
  <c r="AA53" i="31" s="1"/>
  <c r="Z55" i="31"/>
  <c r="AA55" i="31" s="1"/>
  <c r="W51" i="31"/>
  <c r="Z54" i="31"/>
  <c r="AA54" i="31" s="1"/>
  <c r="Z56" i="31"/>
  <c r="AA56" i="31" s="1"/>
  <c r="Z57" i="31"/>
  <c r="AA57" i="31" s="1"/>
  <c r="Z52" i="31"/>
  <c r="AA52" i="31" s="1"/>
  <c r="Z50" i="31"/>
  <c r="AA50" i="31" s="1"/>
  <c r="X49" i="31"/>
  <c r="W49" i="31"/>
  <c r="W52" i="31"/>
  <c r="Y52" i="31" s="1"/>
  <c r="W48" i="31"/>
  <c r="X50" i="31"/>
  <c r="W47" i="31"/>
  <c r="W55" i="31"/>
  <c r="W56" i="31"/>
  <c r="W57" i="31"/>
  <c r="Z25" i="31"/>
  <c r="AA25" i="31" s="1"/>
  <c r="Z23" i="31"/>
  <c r="AA23" i="31" s="1"/>
  <c r="X20" i="31"/>
  <c r="X23" i="31"/>
  <c r="AV30" i="30"/>
  <c r="AV37" i="30" s="1"/>
  <c r="AV29" i="30"/>
  <c r="AH29" i="30"/>
  <c r="N50" i="31"/>
  <c r="O55" i="31"/>
  <c r="N55" i="31"/>
  <c r="N51" i="31"/>
  <c r="N54" i="31"/>
  <c r="P54" i="31" s="1"/>
  <c r="O53" i="31"/>
  <c r="N26" i="31"/>
  <c r="H53" i="31"/>
  <c r="I53" i="31" s="1"/>
  <c r="H56" i="31"/>
  <c r="I56" i="31" s="1"/>
  <c r="H51" i="31"/>
  <c r="I51" i="31" s="1"/>
  <c r="H52" i="31"/>
  <c r="I52" i="31" s="1"/>
  <c r="H57" i="31"/>
  <c r="I57" i="31" s="1"/>
  <c r="H49" i="31"/>
  <c r="I49" i="31" s="1"/>
  <c r="H55" i="31"/>
  <c r="I55" i="31" s="1"/>
  <c r="H50" i="31"/>
  <c r="I50" i="31" s="1"/>
  <c r="H47" i="31"/>
  <c r="I47" i="31" s="1"/>
  <c r="I59" i="31" s="1"/>
  <c r="H30" i="32" s="1"/>
  <c r="H31" i="32" s="1"/>
  <c r="E57" i="31"/>
  <c r="E53" i="31"/>
  <c r="F55" i="31"/>
  <c r="E51" i="31"/>
  <c r="F53" i="31"/>
  <c r="E50" i="31"/>
  <c r="E52" i="31"/>
  <c r="T29" i="30"/>
  <c r="AK17" i="31"/>
  <c r="D26" i="31"/>
  <c r="GT26" i="31"/>
  <c r="F30" i="30"/>
  <c r="F37" i="30" s="1"/>
  <c r="GQ17" i="31"/>
  <c r="GN17" i="31"/>
  <c r="S19" i="31"/>
  <c r="CA17" i="31"/>
  <c r="HI17" i="31"/>
  <c r="KI17" i="31"/>
  <c r="KY17" i="31"/>
  <c r="BZ18" i="31"/>
  <c r="BY18" i="31"/>
  <c r="BG17" i="31"/>
  <c r="BL18" i="31" s="1"/>
  <c r="CR17" i="31"/>
  <c r="FB17" i="31"/>
  <c r="FG18" i="31" s="1"/>
  <c r="JZ17" i="31"/>
  <c r="W18" i="31"/>
  <c r="DE18" i="31"/>
  <c r="HW18" i="31"/>
  <c r="HM19" i="31"/>
  <c r="CM20" i="31"/>
  <c r="GH22" i="31"/>
  <c r="AH17" i="31"/>
  <c r="AT17" i="31"/>
  <c r="CI17" i="31"/>
  <c r="DW17" i="31"/>
  <c r="EO17" i="31"/>
  <c r="HN17" i="31"/>
  <c r="JY17" i="31"/>
  <c r="X18" i="31"/>
  <c r="JG18" i="31"/>
  <c r="KQ18" i="31"/>
  <c r="BY19" i="31"/>
  <c r="ET19" i="31"/>
  <c r="ES19" i="31"/>
  <c r="GE19" i="31"/>
  <c r="GH19" i="31"/>
  <c r="S20" i="31"/>
  <c r="X17" i="31"/>
  <c r="MS17" i="31"/>
  <c r="ET18" i="31"/>
  <c r="FL18" i="31"/>
  <c r="KU19" i="31"/>
  <c r="KR19" i="31"/>
  <c r="O26" i="31"/>
  <c r="O24" i="31"/>
  <c r="O22" i="31"/>
  <c r="O23" i="31"/>
  <c r="O19" i="31"/>
  <c r="O18" i="31"/>
  <c r="O17" i="31"/>
  <c r="AX17" i="31"/>
  <c r="DJ18" i="31"/>
  <c r="DI17" i="31"/>
  <c r="HE17" i="31"/>
  <c r="IE17" i="31"/>
  <c r="KP17" i="31"/>
  <c r="KR18" i="31" s="1"/>
  <c r="LR17" i="31"/>
  <c r="EF18" i="31"/>
  <c r="CI19" i="31"/>
  <c r="DT19" i="31"/>
  <c r="FC19" i="31"/>
  <c r="GM19" i="31"/>
  <c r="N17" i="31"/>
  <c r="DJ17" i="31"/>
  <c r="HF17" i="31"/>
  <c r="IF17" i="31"/>
  <c r="MI17" i="31"/>
  <c r="AP18" i="31"/>
  <c r="BH18" i="31"/>
  <c r="DW18" i="31"/>
  <c r="CM19" i="31"/>
  <c r="CJ19" i="31"/>
  <c r="GE20" i="31"/>
  <c r="GH20" i="31"/>
  <c r="KU20" i="31"/>
  <c r="BZ17" i="31"/>
  <c r="EK17" i="31"/>
  <c r="FK17" i="31"/>
  <c r="EL18" i="31"/>
  <c r="FC18" i="31"/>
  <c r="HM18" i="31"/>
  <c r="MJ18" i="31"/>
  <c r="AP17" i="31"/>
  <c r="GM17" i="31"/>
  <c r="KH17" i="31"/>
  <c r="MK18" i="31"/>
  <c r="IX18" i="31"/>
  <c r="IW17" i="31"/>
  <c r="EB18" i="31"/>
  <c r="GM18" i="31"/>
  <c r="GL18" i="31"/>
  <c r="KH18" i="31"/>
  <c r="KG18" i="31"/>
  <c r="KH19" i="31"/>
  <c r="DT21" i="31"/>
  <c r="DT20" i="31"/>
  <c r="DW20" i="31"/>
  <c r="CJ21" i="31"/>
  <c r="GE21" i="31"/>
  <c r="HE21" i="31"/>
  <c r="BQ23" i="31"/>
  <c r="BP23" i="31"/>
  <c r="EF23" i="31"/>
  <c r="FL24" i="31"/>
  <c r="FK23" i="31"/>
  <c r="FM24" i="31" s="1"/>
  <c r="GE24" i="31"/>
  <c r="JK24" i="31"/>
  <c r="LZ26" i="31"/>
  <c r="CS19" i="31"/>
  <c r="KQ19" i="31"/>
  <c r="CI20" i="31"/>
  <c r="CS20" i="31"/>
  <c r="ES20" i="31"/>
  <c r="HM20" i="31"/>
  <c r="LH20" i="31"/>
  <c r="DW21" i="31"/>
  <c r="IW21" i="31"/>
  <c r="JY21" i="31"/>
  <c r="JX21" i="31"/>
  <c r="DB22" i="31"/>
  <c r="EC22" i="31"/>
  <c r="HN22" i="31"/>
  <c r="IO22" i="31"/>
  <c r="DI23" i="31"/>
  <c r="EK23" i="31"/>
  <c r="EJ23" i="31"/>
  <c r="FL23" i="31"/>
  <c r="BC24" i="31"/>
  <c r="AZ24" i="31"/>
  <c r="DI24" i="31"/>
  <c r="DJ24" i="31"/>
  <c r="GQ25" i="31"/>
  <c r="GN25" i="31"/>
  <c r="P20" i="31"/>
  <c r="JG20" i="31"/>
  <c r="BZ21" i="31"/>
  <c r="IX21" i="31"/>
  <c r="MS21" i="31"/>
  <c r="MR21" i="31"/>
  <c r="X22" i="31"/>
  <c r="BC23" i="31"/>
  <c r="GH23" i="31"/>
  <c r="GE23" i="31"/>
  <c r="IA23" i="31"/>
  <c r="HX23" i="31"/>
  <c r="JK23" i="31"/>
  <c r="LQ24" i="31"/>
  <c r="LR25" i="31"/>
  <c r="LR24" i="31"/>
  <c r="AO25" i="31"/>
  <c r="AQ26" i="31" s="1"/>
  <c r="DW25" i="31"/>
  <c r="DT25" i="31"/>
  <c r="MA20" i="31"/>
  <c r="BI21" i="31"/>
  <c r="EB21" i="31"/>
  <c r="KR21" i="31"/>
  <c r="LR21" i="31"/>
  <c r="BQ22" i="31"/>
  <c r="BP22" i="31"/>
  <c r="EF22" i="31"/>
  <c r="JQ22" i="31"/>
  <c r="JY23" i="31"/>
  <c r="GQ24" i="31"/>
  <c r="JF18" i="31"/>
  <c r="JZ18" i="31"/>
  <c r="LZ18" i="31"/>
  <c r="MT18" i="31"/>
  <c r="AX19" i="31"/>
  <c r="EL19" i="31"/>
  <c r="GL19" i="31"/>
  <c r="HF19" i="31"/>
  <c r="JF19" i="31"/>
  <c r="LZ19" i="31"/>
  <c r="GL20" i="31"/>
  <c r="IW20" i="31"/>
  <c r="JX20" i="31"/>
  <c r="KZ20" i="31"/>
  <c r="ES21" i="31"/>
  <c r="FT21" i="31"/>
  <c r="HN21" i="31"/>
  <c r="EK22" i="31"/>
  <c r="EJ22" i="31"/>
  <c r="FL22" i="31"/>
  <c r="LJ22" i="31"/>
  <c r="AF23" i="31"/>
  <c r="BZ23" i="31"/>
  <c r="IP23" i="31"/>
  <c r="JH23" i="31"/>
  <c r="BZ24" i="31"/>
  <c r="DT24" i="31"/>
  <c r="AP26" i="31"/>
  <c r="FB25" i="31"/>
  <c r="LQ17" i="31"/>
  <c r="AO18" i="31"/>
  <c r="DI18" i="31"/>
  <c r="IW18" i="31"/>
  <c r="IY19" i="31" s="1"/>
  <c r="DI19" i="31"/>
  <c r="DN20" i="31" s="1"/>
  <c r="AO20" i="31"/>
  <c r="BI20" i="31"/>
  <c r="GM20" i="31"/>
  <c r="LA20" i="31"/>
  <c r="LQ20" i="31"/>
  <c r="MS20" i="31"/>
  <c r="MR20" i="31"/>
  <c r="X21" i="31"/>
  <c r="HM21" i="31"/>
  <c r="HO22" i="31" s="1"/>
  <c r="IN21" i="31"/>
  <c r="LI21" i="31"/>
  <c r="CJ22" i="31"/>
  <c r="FM22" i="31"/>
  <c r="HD22" i="31"/>
  <c r="IF22" i="31"/>
  <c r="KZ23" i="31"/>
  <c r="KY22" i="31"/>
  <c r="BY23" i="31"/>
  <c r="CZ23" i="31"/>
  <c r="DE24" i="31" s="1"/>
  <c r="ET23" i="31"/>
  <c r="S24" i="31"/>
  <c r="BI25" i="31"/>
  <c r="BI24" i="31"/>
  <c r="AZ25" i="31"/>
  <c r="JK25" i="31"/>
  <c r="AT26" i="31"/>
  <c r="DJ26" i="31"/>
  <c r="GH26" i="31"/>
  <c r="KR20" i="31"/>
  <c r="BP21" i="31"/>
  <c r="JY22" i="31"/>
  <c r="JX22" i="31"/>
  <c r="KZ22" i="31"/>
  <c r="X24" i="31"/>
  <c r="W23" i="31"/>
  <c r="EU23" i="31"/>
  <c r="HN23" i="31"/>
  <c r="HM23" i="31"/>
  <c r="IE23" i="31"/>
  <c r="MS23" i="31"/>
  <c r="AO24" i="31"/>
  <c r="AP24" i="31"/>
  <c r="DA24" i="31"/>
  <c r="P21" i="31"/>
  <c r="DK21" i="31"/>
  <c r="EK21" i="31"/>
  <c r="EJ21" i="31"/>
  <c r="KU21" i="31"/>
  <c r="BZ22" i="31"/>
  <c r="DA22" i="31"/>
  <c r="HX22" i="31"/>
  <c r="MS22" i="31"/>
  <c r="MR22" i="31"/>
  <c r="CQ23" i="31"/>
  <c r="IF23" i="31"/>
  <c r="JQ24" i="31"/>
  <c r="JT24" i="31"/>
  <c r="KG23" i="31"/>
  <c r="EC25" i="31"/>
  <c r="EC24" i="31"/>
  <c r="EF25" i="31"/>
  <c r="HN24" i="31"/>
  <c r="DI25" i="31"/>
  <c r="DJ25" i="31"/>
  <c r="LV25" i="31"/>
  <c r="BC26" i="31"/>
  <c r="DT26" i="31"/>
  <c r="HN26" i="31"/>
  <c r="JY26" i="31"/>
  <c r="F48" i="31"/>
  <c r="E48" i="31"/>
  <c r="FL50" i="31"/>
  <c r="FK50" i="31"/>
  <c r="KY23" i="31"/>
  <c r="LD24" i="31" s="1"/>
  <c r="W24" i="31"/>
  <c r="FA24" i="31"/>
  <c r="FC25" i="31" s="1"/>
  <c r="LI24" i="31"/>
  <c r="M25" i="31"/>
  <c r="N25" i="31" s="1"/>
  <c r="CQ25" i="31"/>
  <c r="FK25" i="31"/>
  <c r="GE25" i="31"/>
  <c r="IE25" i="31"/>
  <c r="KQ25" i="31"/>
  <c r="MI25" i="31"/>
  <c r="MS25" i="31"/>
  <c r="AF26" i="31"/>
  <c r="EC26" i="31"/>
  <c r="FK26" i="31"/>
  <c r="FV26" i="31"/>
  <c r="MJ26" i="31"/>
  <c r="IF48" i="31"/>
  <c r="KL49" i="31"/>
  <c r="KI49" i="31"/>
  <c r="BZ26" i="31"/>
  <c r="LS26" i="31"/>
  <c r="AP48" i="31"/>
  <c r="AO47" i="31"/>
  <c r="GD48" i="31"/>
  <c r="GC47" i="31"/>
  <c r="GE48" i="31" s="1"/>
  <c r="CR49" i="31"/>
  <c r="CR48" i="31"/>
  <c r="CQ48" i="31"/>
  <c r="CV49" i="31" s="1"/>
  <c r="CD49" i="31"/>
  <c r="JZ50" i="31"/>
  <c r="BY24" i="31"/>
  <c r="ES24" i="31"/>
  <c r="HM24" i="31"/>
  <c r="KG24" i="31"/>
  <c r="BY25" i="31"/>
  <c r="CD26" i="31" s="1"/>
  <c r="HM25" i="31"/>
  <c r="KG25" i="31"/>
  <c r="KR25" i="31"/>
  <c r="DI26" i="31"/>
  <c r="JB26" i="31"/>
  <c r="JQ26" i="31"/>
  <c r="IJ30" i="31"/>
  <c r="IH28" i="31" s="1"/>
  <c r="KZ26" i="31"/>
  <c r="LD30" i="31"/>
  <c r="LB28" i="31" s="1"/>
  <c r="EC48" i="31"/>
  <c r="EJ48" i="31"/>
  <c r="EO49" i="31" s="1"/>
  <c r="EK48" i="31"/>
  <c r="KL48" i="31"/>
  <c r="HD23" i="31"/>
  <c r="JX23" i="31"/>
  <c r="MR23" i="31"/>
  <c r="P24" i="31"/>
  <c r="BP24" i="31"/>
  <c r="EJ24" i="31"/>
  <c r="HD24" i="31"/>
  <c r="JX24" i="31"/>
  <c r="MR24" i="31"/>
  <c r="MT25" i="31" s="1"/>
  <c r="BP25" i="31"/>
  <c r="BR26" i="31" s="1"/>
  <c r="ET25" i="31"/>
  <c r="HD25" i="31"/>
  <c r="JX25" i="31"/>
  <c r="JZ26" i="31" s="1"/>
  <c r="BG26" i="31"/>
  <c r="BQ26" i="31"/>
  <c r="CZ26" i="31"/>
  <c r="GL26" i="31"/>
  <c r="DE30" i="31"/>
  <c r="DC28" i="31" s="1"/>
  <c r="GH30" i="31"/>
  <c r="GF28" i="31" s="1"/>
  <c r="IS30" i="31"/>
  <c r="IQ28" i="31" s="1"/>
  <c r="BZ48" i="31"/>
  <c r="BY47" i="31"/>
  <c r="LQ47" i="31"/>
  <c r="DT48" i="31"/>
  <c r="KI48" i="31"/>
  <c r="HN50" i="31"/>
  <c r="HM50" i="31"/>
  <c r="LY24" i="31"/>
  <c r="MA25" i="31" s="1"/>
  <c r="EM57" i="31"/>
  <c r="EN57" i="31" s="1"/>
  <c r="EM56" i="31"/>
  <c r="EN56" i="31" s="1"/>
  <c r="HY57" i="31"/>
  <c r="HZ57" i="31" s="1"/>
  <c r="HY56" i="31"/>
  <c r="HZ56" i="31" s="1"/>
  <c r="IZ56" i="31"/>
  <c r="JA56" i="31" s="1"/>
  <c r="IZ57" i="31"/>
  <c r="JA57" i="31" s="1"/>
  <c r="HY55" i="31"/>
  <c r="HZ55" i="31" s="1"/>
  <c r="HY54" i="31"/>
  <c r="HZ54" i="31" s="1"/>
  <c r="HY53" i="31"/>
  <c r="HZ53" i="31" s="1"/>
  <c r="IZ52" i="31"/>
  <c r="JA52" i="31" s="1"/>
  <c r="EM55" i="31"/>
  <c r="EN55" i="31" s="1"/>
  <c r="IZ54" i="31"/>
  <c r="JA54" i="31" s="1"/>
  <c r="EM52" i="31"/>
  <c r="EN52" i="31" s="1"/>
  <c r="EM51" i="31"/>
  <c r="EN51" i="31" s="1"/>
  <c r="EM50" i="31"/>
  <c r="EN50" i="31" s="1"/>
  <c r="HY52" i="31"/>
  <c r="HZ52" i="31" s="1"/>
  <c r="HY51" i="31"/>
  <c r="HZ51" i="31" s="1"/>
  <c r="HY50" i="31"/>
  <c r="HZ50" i="31" s="1"/>
  <c r="EM53" i="31"/>
  <c r="EN53" i="31" s="1"/>
  <c r="IZ55" i="31"/>
  <c r="JA55" i="31" s="1"/>
  <c r="EM54" i="31"/>
  <c r="EN54" i="31" s="1"/>
  <c r="EM49" i="31"/>
  <c r="EN49" i="31" s="1"/>
  <c r="IZ51" i="31"/>
  <c r="JA51" i="31" s="1"/>
  <c r="IZ50" i="31"/>
  <c r="JA50" i="31" s="1"/>
  <c r="IZ53" i="31"/>
  <c r="JA53" i="31" s="1"/>
  <c r="IZ48" i="31"/>
  <c r="JA48" i="31" s="1"/>
  <c r="HY48" i="31"/>
  <c r="HZ48" i="31" s="1"/>
  <c r="HY49" i="31"/>
  <c r="HZ49" i="31" s="1"/>
  <c r="EM48" i="31"/>
  <c r="EN48" i="31" s="1"/>
  <c r="IZ49" i="31"/>
  <c r="JA49" i="31" s="1"/>
  <c r="DI47" i="31"/>
  <c r="DK48" i="31" s="1"/>
  <c r="DJ48" i="31"/>
  <c r="IW47" i="31"/>
  <c r="KY47" i="31"/>
  <c r="LD48" i="31" s="1"/>
  <c r="FV48" i="31"/>
  <c r="JT48" i="31"/>
  <c r="LZ48" i="31"/>
  <c r="GM50" i="31"/>
  <c r="GL49" i="31"/>
  <c r="CJ48" i="31"/>
  <c r="CM48" i="31"/>
  <c r="X48" i="31"/>
  <c r="BH48" i="31"/>
  <c r="CZ48" i="31"/>
  <c r="FP48" i="31"/>
  <c r="BH49" i="31"/>
  <c r="BZ49" i="31"/>
  <c r="KH49" i="31"/>
  <c r="MW49" i="31"/>
  <c r="MT49" i="31"/>
  <c r="EJ50" i="31"/>
  <c r="X52" i="31"/>
  <c r="X51" i="31"/>
  <c r="FL51" i="31"/>
  <c r="O48" i="31"/>
  <c r="CD48" i="31"/>
  <c r="DW48" i="31"/>
  <c r="MW48" i="31"/>
  <c r="MT48" i="31"/>
  <c r="ET49" i="31"/>
  <c r="LD49" i="31"/>
  <c r="AY51" i="31"/>
  <c r="AX50" i="31"/>
  <c r="ET50" i="31"/>
  <c r="GZ50" i="31"/>
  <c r="BU53" i="31"/>
  <c r="MB54" i="31"/>
  <c r="ME54" i="31"/>
  <c r="FC26" i="31"/>
  <c r="KQ26" i="31"/>
  <c r="EB48" i="31"/>
  <c r="FB48" i="31"/>
  <c r="FD49" i="31" s="1"/>
  <c r="JZ48" i="31"/>
  <c r="MS48" i="31"/>
  <c r="ES49" i="31"/>
  <c r="HE49" i="31"/>
  <c r="F51" i="31"/>
  <c r="F50" i="31"/>
  <c r="BU50" i="31"/>
  <c r="BR50" i="31"/>
  <c r="KZ50" i="31"/>
  <c r="KY50" i="31"/>
  <c r="MI50" i="31"/>
  <c r="IG51" i="31"/>
  <c r="GV48" i="31"/>
  <c r="JY48" i="31"/>
  <c r="AY49" i="31"/>
  <c r="DN49" i="31"/>
  <c r="FP49" i="31"/>
  <c r="IO49" i="31"/>
  <c r="JG50" i="31"/>
  <c r="JG49" i="31"/>
  <c r="JF49" i="31"/>
  <c r="JK50" i="31" s="1"/>
  <c r="BQ50" i="31"/>
  <c r="KH50" i="31"/>
  <c r="AY54" i="31"/>
  <c r="AX53" i="31"/>
  <c r="AY53" i="31"/>
  <c r="ES53" i="31"/>
  <c r="ET53" i="31"/>
  <c r="JO53" i="31"/>
  <c r="ET48" i="31"/>
  <c r="HW48" i="31"/>
  <c r="JP48" i="31"/>
  <c r="F49" i="31"/>
  <c r="BU49" i="31"/>
  <c r="BR49" i="31"/>
  <c r="KC49" i="31"/>
  <c r="JZ49" i="31"/>
  <c r="EA50" i="31"/>
  <c r="EB50" i="31"/>
  <c r="IW50" i="31"/>
  <c r="IY51" i="31" s="1"/>
  <c r="IX51" i="31"/>
  <c r="IX50" i="31"/>
  <c r="KI50" i="31"/>
  <c r="KL50" i="31"/>
  <c r="FM54" i="31"/>
  <c r="AF47" i="31"/>
  <c r="IN47" i="31"/>
  <c r="IP48" i="31" s="1"/>
  <c r="DS48" i="31"/>
  <c r="ES48" i="31"/>
  <c r="FU48" i="31"/>
  <c r="HN48" i="31"/>
  <c r="E49" i="31"/>
  <c r="BQ49" i="31"/>
  <c r="CJ49" i="31"/>
  <c r="HM49" i="31"/>
  <c r="JY49" i="31"/>
  <c r="KU49" i="31"/>
  <c r="FG50" i="31"/>
  <c r="FD50" i="31"/>
  <c r="MR50" i="31"/>
  <c r="BR48" i="31"/>
  <c r="HM48" i="31"/>
  <c r="DS49" i="31"/>
  <c r="DR49" i="31"/>
  <c r="MA50" i="31"/>
  <c r="LZ49" i="31"/>
  <c r="MN49" i="31"/>
  <c r="CD50" i="31"/>
  <c r="KU50" i="31"/>
  <c r="EK52" i="31"/>
  <c r="EJ52" i="31"/>
  <c r="AT50" i="31"/>
  <c r="DE50" i="31"/>
  <c r="JY50" i="31"/>
  <c r="BZ51" i="31"/>
  <c r="EB51" i="31"/>
  <c r="EA51" i="31"/>
  <c r="FD51" i="31"/>
  <c r="F52" i="31"/>
  <c r="BQ51" i="31"/>
  <c r="DR52" i="31"/>
  <c r="DT53" i="31" s="1"/>
  <c r="EX52" i="31"/>
  <c r="JG53" i="31"/>
  <c r="JF52" i="31"/>
  <c r="JH53" i="31" s="1"/>
  <c r="JZ52" i="31"/>
  <c r="LH53" i="31"/>
  <c r="GD55" i="31"/>
  <c r="GC55" i="31"/>
  <c r="DB50" i="31"/>
  <c r="O51" i="31"/>
  <c r="BP51" i="31"/>
  <c r="BU52" i="31" s="1"/>
  <c r="CQ51" i="31"/>
  <c r="ET51" i="31"/>
  <c r="GV51" i="31"/>
  <c r="GU51" i="31"/>
  <c r="JP51" i="31"/>
  <c r="KL51" i="31"/>
  <c r="DA52" i="31"/>
  <c r="CZ52" i="31"/>
  <c r="GV52" i="31"/>
  <c r="GU52" i="31"/>
  <c r="JG52" i="31"/>
  <c r="DI54" i="31"/>
  <c r="DN55" i="31" s="1"/>
  <c r="EA54" i="31"/>
  <c r="JP54" i="31"/>
  <c r="HE50" i="31"/>
  <c r="IO50" i="31"/>
  <c r="JT51" i="31"/>
  <c r="MS51" i="31"/>
  <c r="EB52" i="31"/>
  <c r="GH52" i="31"/>
  <c r="IO52" i="31"/>
  <c r="IN52" i="31"/>
  <c r="JZ53" i="31"/>
  <c r="AG54" i="31"/>
  <c r="AF54" i="31"/>
  <c r="BZ54" i="31"/>
  <c r="BY54" i="31"/>
  <c r="CD55" i="31" s="1"/>
  <c r="GW54" i="31"/>
  <c r="IA55" i="31"/>
  <c r="HX55" i="31"/>
  <c r="FT49" i="31"/>
  <c r="IN49" i="31"/>
  <c r="LH49" i="31"/>
  <c r="CH50" i="31"/>
  <c r="ES50" i="31"/>
  <c r="EX51" i="31" s="1"/>
  <c r="HD50" i="31"/>
  <c r="EK51" i="31"/>
  <c r="FK51" i="31"/>
  <c r="HM51" i="31"/>
  <c r="LI51" i="31"/>
  <c r="LH51" i="31"/>
  <c r="ME51" i="31"/>
  <c r="MR51" i="31"/>
  <c r="MW52" i="31" s="1"/>
  <c r="BQ52" i="31"/>
  <c r="EA52" i="31"/>
  <c r="KL52" i="31"/>
  <c r="MJ53" i="31"/>
  <c r="HR53" i="31"/>
  <c r="HO53" i="31"/>
  <c r="GC54" i="31"/>
  <c r="IY54" i="31"/>
  <c r="JB54" i="31"/>
  <c r="LR54" i="31"/>
  <c r="LQ54" i="31"/>
  <c r="BZ55" i="31"/>
  <c r="CS55" i="31"/>
  <c r="IW55" i="31"/>
  <c r="CI50" i="31"/>
  <c r="DJ51" i="31"/>
  <c r="HN51" i="31"/>
  <c r="KU51" i="31"/>
  <c r="DK52" i="31"/>
  <c r="JT52" i="31"/>
  <c r="LS52" i="31"/>
  <c r="GU53" i="31"/>
  <c r="GV53" i="31"/>
  <c r="BL54" i="31"/>
  <c r="IJ54" i="31"/>
  <c r="IG54" i="31"/>
  <c r="MS55" i="31"/>
  <c r="AP55" i="31"/>
  <c r="AO55" i="31"/>
  <c r="GQ55" i="31"/>
  <c r="FG51" i="31"/>
  <c r="GM53" i="31"/>
  <c r="GL52" i="31"/>
  <c r="HE52" i="31"/>
  <c r="KL53" i="31"/>
  <c r="ET54" i="31"/>
  <c r="KU54" i="31"/>
  <c r="FU55" i="31"/>
  <c r="FT55" i="31"/>
  <c r="DK55" i="31"/>
  <c r="KC56" i="31"/>
  <c r="JZ56" i="31"/>
  <c r="LR51" i="31"/>
  <c r="LI52" i="31"/>
  <c r="DA53" i="31"/>
  <c r="CZ53" i="31"/>
  <c r="HI53" i="31"/>
  <c r="LS53" i="31"/>
  <c r="MN53" i="31"/>
  <c r="BQ54" i="31"/>
  <c r="MA55" i="31"/>
  <c r="EX57" i="31"/>
  <c r="EU57" i="31"/>
  <c r="DS50" i="31"/>
  <c r="AG52" i="31"/>
  <c r="AF52" i="31"/>
  <c r="DJ52" i="31"/>
  <c r="JP52" i="31"/>
  <c r="MA53" i="31"/>
  <c r="BH53" i="31"/>
  <c r="HF53" i="31"/>
  <c r="BP54" i="31"/>
  <c r="EJ54" i="31"/>
  <c r="EO55" i="31" s="1"/>
  <c r="JX54" i="31"/>
  <c r="KC55" i="31" s="1"/>
  <c r="FT53" i="31"/>
  <c r="IN53" i="31"/>
  <c r="CI54" i="31"/>
  <c r="EK56" i="31"/>
  <c r="EK55" i="31"/>
  <c r="HE56" i="31"/>
  <c r="MJ56" i="31"/>
  <c r="MI55" i="31"/>
  <c r="MK56" i="31" s="1"/>
  <c r="IA56" i="31"/>
  <c r="HX56" i="31"/>
  <c r="CD61" i="31"/>
  <c r="CB59" i="31" s="1"/>
  <c r="BZ56" i="31"/>
  <c r="ML57" i="31"/>
  <c r="MM57" i="31" s="1"/>
  <c r="ML56" i="31"/>
  <c r="MM56" i="31" s="1"/>
  <c r="ML54" i="31"/>
  <c r="MM54" i="31" s="1"/>
  <c r="ML53" i="31"/>
  <c r="MM53" i="31" s="1"/>
  <c r="ML55" i="31"/>
  <c r="MM55" i="31" s="1"/>
  <c r="MK53" i="31"/>
  <c r="BI54" i="31"/>
  <c r="DA54" i="31"/>
  <c r="CZ54" i="31"/>
  <c r="HX54" i="31"/>
  <c r="IO54" i="31"/>
  <c r="FM55" i="31"/>
  <c r="LQ55" i="31"/>
  <c r="KC57" i="31"/>
  <c r="KY51" i="31"/>
  <c r="CQ52" i="31"/>
  <c r="FK52" i="31"/>
  <c r="IE52" i="31"/>
  <c r="KY52" i="31"/>
  <c r="CQ53" i="31"/>
  <c r="CV54" i="31" s="1"/>
  <c r="EK53" i="31"/>
  <c r="ES54" i="31"/>
  <c r="EX55" i="31" s="1"/>
  <c r="FU54" i="31"/>
  <c r="FT54" i="31"/>
  <c r="HM54" i="31"/>
  <c r="KG54" i="31"/>
  <c r="LI54" i="31"/>
  <c r="LH54" i="31"/>
  <c r="MJ54" i="31"/>
  <c r="BH55" i="31"/>
  <c r="S56" i="31"/>
  <c r="P56" i="31"/>
  <c r="FL52" i="31"/>
  <c r="IF52" i="31"/>
  <c r="EJ53" i="31"/>
  <c r="HE53" i="31"/>
  <c r="JY53" i="31"/>
  <c r="MS53" i="31"/>
  <c r="BI55" i="31"/>
  <c r="CZ55" i="31"/>
  <c r="EB55" i="31"/>
  <c r="FP55" i="31"/>
  <c r="GU55" i="31"/>
  <c r="GW56" i="31" s="1"/>
  <c r="JY56" i="31"/>
  <c r="JY55" i="31"/>
  <c r="O56" i="31"/>
  <c r="BH56" i="31"/>
  <c r="DJ56" i="31"/>
  <c r="AP56" i="31"/>
  <c r="AO56" i="31"/>
  <c r="BI56" i="31"/>
  <c r="HW56" i="31"/>
  <c r="IA57" i="31"/>
  <c r="HX57" i="31"/>
  <c r="J61" i="31"/>
  <c r="H59" i="31" s="1"/>
  <c r="H32" i="32" s="1"/>
  <c r="F57" i="31"/>
  <c r="FS57" i="31"/>
  <c r="FS56" i="31"/>
  <c r="JR57" i="31"/>
  <c r="JS57" i="31" s="1"/>
  <c r="JR56" i="31"/>
  <c r="JS56" i="31" s="1"/>
  <c r="BY56" i="31"/>
  <c r="MA56" i="31"/>
  <c r="FG57" i="31"/>
  <c r="IM57" i="31"/>
  <c r="IM56" i="31"/>
  <c r="GX54" i="31"/>
  <c r="GY54" i="31" s="1"/>
  <c r="IN55" i="31"/>
  <c r="LH55" i="31"/>
  <c r="E56" i="31"/>
  <c r="AY56" i="31"/>
  <c r="DS56" i="31"/>
  <c r="JG56" i="31"/>
  <c r="KZ56" i="31"/>
  <c r="BY57" i="31"/>
  <c r="BJ57" i="31"/>
  <c r="BK57" i="31" s="1"/>
  <c r="BJ56" i="31"/>
  <c r="BK56" i="31" s="1"/>
  <c r="EX61" i="31"/>
  <c r="EV59" i="31" s="1"/>
  <c r="ET57" i="31"/>
  <c r="ET56" i="31"/>
  <c r="LG57" i="31"/>
  <c r="LG56" i="31"/>
  <c r="IE55" i="31"/>
  <c r="MR55" i="31"/>
  <c r="MW56" i="31" s="1"/>
  <c r="DT56" i="31"/>
  <c r="GM56" i="31"/>
  <c r="KG56" i="31"/>
  <c r="KI57" i="31" s="1"/>
  <c r="S61" i="31"/>
  <c r="Q59" i="31" s="1"/>
  <c r="H74" i="32" s="1"/>
  <c r="H75" i="32" s="1"/>
  <c r="ED57" i="31"/>
  <c r="EE57" i="31" s="1"/>
  <c r="ED56" i="31"/>
  <c r="EE56" i="31" s="1"/>
  <c r="EX56" i="31"/>
  <c r="EU56" i="31"/>
  <c r="GN56" i="31"/>
  <c r="O57" i="31"/>
  <c r="HR57" i="31"/>
  <c r="HO57" i="31"/>
  <c r="AE57" i="31"/>
  <c r="AE56" i="31"/>
  <c r="HR61" i="31"/>
  <c r="HP59" i="31" s="1"/>
  <c r="CM56" i="31"/>
  <c r="CJ56" i="31"/>
  <c r="S57" i="31"/>
  <c r="P57" i="31"/>
  <c r="CY57" i="31"/>
  <c r="CY56" i="31"/>
  <c r="GX57" i="31"/>
  <c r="GY57" i="31" s="1"/>
  <c r="GX56" i="31"/>
  <c r="GY56" i="31" s="1"/>
  <c r="KL61" i="31"/>
  <c r="KJ59" i="31" s="1"/>
  <c r="KH57" i="31"/>
  <c r="KH56" i="31"/>
  <c r="BP56" i="31"/>
  <c r="BU57" i="31" s="1"/>
  <c r="EJ56" i="31"/>
  <c r="EO57" i="31" s="1"/>
  <c r="HD56" i="31"/>
  <c r="HF57" i="31" s="1"/>
  <c r="MR57" i="31"/>
  <c r="EA57" i="31"/>
  <c r="GU57" i="31"/>
  <c r="JO57" i="31"/>
  <c r="JF56" i="31"/>
  <c r="LZ56" i="31"/>
  <c r="AX57" i="31"/>
  <c r="GL57" i="31"/>
  <c r="JF57" i="31"/>
  <c r="JZ57" i="31"/>
  <c r="LZ57" i="31"/>
  <c r="GC56" i="31"/>
  <c r="IW56" i="31"/>
  <c r="LQ56" i="31"/>
  <c r="LS57" i="31" s="1"/>
  <c r="AO57" i="31"/>
  <c r="DI57" i="31"/>
  <c r="GC57" i="31"/>
  <c r="IX56" i="31"/>
  <c r="P43" i="30"/>
  <c r="S29" i="30"/>
  <c r="GI45" i="30"/>
  <c r="GM29" i="30"/>
  <c r="CA45" i="30"/>
  <c r="CE29" i="30"/>
  <c r="FU43" i="30"/>
  <c r="FX29" i="30"/>
  <c r="BW30" i="30"/>
  <c r="BT36" i="30"/>
  <c r="BT37" i="30"/>
  <c r="FK36" i="30"/>
  <c r="FK37" i="30"/>
  <c r="IN37" i="30"/>
  <c r="IN36" i="30"/>
  <c r="IN41" i="30" s="1"/>
  <c r="IQ30" i="30"/>
  <c r="EV37" i="30"/>
  <c r="EV36" i="30"/>
  <c r="IF43" i="30"/>
  <c r="II29" i="30"/>
  <c r="EF37" i="30"/>
  <c r="EF36" i="30"/>
  <c r="EI30" i="30"/>
  <c r="HY37" i="30"/>
  <c r="HY36" i="30"/>
  <c r="HY41" i="30" s="1"/>
  <c r="IB30" i="30"/>
  <c r="BM43" i="30"/>
  <c r="BP29" i="30"/>
  <c r="BC37" i="30"/>
  <c r="BC36" i="30"/>
  <c r="AN37" i="30"/>
  <c r="AN36" i="30"/>
  <c r="I37" i="30"/>
  <c r="I36" i="30"/>
  <c r="L30" i="30"/>
  <c r="JS36" i="30"/>
  <c r="JS37" i="30"/>
  <c r="DX43" i="30"/>
  <c r="EA29" i="30"/>
  <c r="X37" i="30"/>
  <c r="X36" i="30"/>
  <c r="AA30" i="30"/>
  <c r="DQ37" i="30"/>
  <c r="DQ36" i="30"/>
  <c r="DT30" i="30"/>
  <c r="HH37" i="30"/>
  <c r="HH36" i="30"/>
  <c r="CZ36" i="30"/>
  <c r="CZ41" i="30" s="1"/>
  <c r="GB37" i="30"/>
  <c r="GB36" i="30"/>
  <c r="GE30" i="30"/>
  <c r="JD37" i="30"/>
  <c r="JD36" i="30"/>
  <c r="BM45" i="30"/>
  <c r="DJ43" i="30"/>
  <c r="DM29" i="30"/>
  <c r="FG43" i="30"/>
  <c r="FU45" i="30"/>
  <c r="HR43" i="30"/>
  <c r="HU29" i="30"/>
  <c r="JO43" i="30"/>
  <c r="J37" i="30"/>
  <c r="J36" i="30"/>
  <c r="AO37" i="30"/>
  <c r="AO36" i="30"/>
  <c r="BF36" i="30"/>
  <c r="BI30" i="30"/>
  <c r="BF37" i="30"/>
  <c r="DC37" i="30"/>
  <c r="DC36" i="30"/>
  <c r="DR37" i="30"/>
  <c r="DR36" i="30"/>
  <c r="FN37" i="30"/>
  <c r="FQ30" i="30"/>
  <c r="FN36" i="30"/>
  <c r="HK37" i="30"/>
  <c r="HK36" i="30"/>
  <c r="HZ37" i="30"/>
  <c r="HZ36" i="30"/>
  <c r="Z36" i="30"/>
  <c r="Z41" i="30" s="1"/>
  <c r="CD36" i="30"/>
  <c r="CD41" i="30" s="1"/>
  <c r="EH36" i="30"/>
  <c r="EH41" i="30" s="1"/>
  <c r="GL36" i="30"/>
  <c r="GL41" i="30" s="1"/>
  <c r="IP36" i="30"/>
  <c r="IP41" i="30" s="1"/>
  <c r="AY43" i="30"/>
  <c r="AY45" i="30"/>
  <c r="EZ37" i="30"/>
  <c r="FC30" i="30"/>
  <c r="EZ36" i="30"/>
  <c r="CV43" i="30"/>
  <c r="CY29" i="30"/>
  <c r="ES43" i="30"/>
  <c r="HD43" i="30"/>
  <c r="HG29" i="30"/>
  <c r="JO45" i="30"/>
  <c r="DD37" i="30"/>
  <c r="DD36" i="30"/>
  <c r="AH36" i="30"/>
  <c r="AH41" i="30" s="1"/>
  <c r="CL36" i="30"/>
  <c r="CL41" i="30" s="1"/>
  <c r="EP36" i="30"/>
  <c r="EP41" i="30" s="1"/>
  <c r="GT36" i="30"/>
  <c r="GT41" i="30" s="1"/>
  <c r="IX36" i="30"/>
  <c r="IX41" i="30" s="1"/>
  <c r="W43" i="30"/>
  <c r="AK45" i="30"/>
  <c r="BB29" i="30"/>
  <c r="BQ29" i="30"/>
  <c r="CH43" i="30"/>
  <c r="CK29" i="30"/>
  <c r="EE43" i="30"/>
  <c r="ES45" i="30"/>
  <c r="FJ29" i="30"/>
  <c r="FY29" i="30"/>
  <c r="GP43" i="30"/>
  <c r="GS29" i="30"/>
  <c r="IM43" i="30"/>
  <c r="JA45" i="30"/>
  <c r="JR29" i="30"/>
  <c r="M30" i="30"/>
  <c r="AG30" i="30"/>
  <c r="AD36" i="30"/>
  <c r="AD37" i="30"/>
  <c r="CA37" i="30"/>
  <c r="CA36" i="30"/>
  <c r="CP37" i="30"/>
  <c r="CP36" i="30"/>
  <c r="DF30" i="30"/>
  <c r="DU30" i="30"/>
  <c r="EO30" i="30"/>
  <c r="EL36" i="30"/>
  <c r="EL41" i="30" s="1"/>
  <c r="GI37" i="30"/>
  <c r="GI36" i="30"/>
  <c r="GX37" i="30"/>
  <c r="GX36" i="30"/>
  <c r="HN30" i="30"/>
  <c r="IC30" i="30"/>
  <c r="IW30" i="30"/>
  <c r="IT36" i="30"/>
  <c r="IT41" i="30" s="1"/>
  <c r="CS37" i="30"/>
  <c r="CS41" i="30" s="1"/>
  <c r="EW37" i="30"/>
  <c r="EW41" i="30" s="1"/>
  <c r="HA37" i="30"/>
  <c r="HA41" i="30" s="1"/>
  <c r="JE37" i="30"/>
  <c r="JE41" i="30" s="1"/>
  <c r="AK43" i="30"/>
  <c r="FG45" i="30"/>
  <c r="JA43" i="30"/>
  <c r="AR37" i="30"/>
  <c r="AU30" i="30"/>
  <c r="AR36" i="30"/>
  <c r="CO37" i="30"/>
  <c r="CO36" i="30"/>
  <c r="GW37" i="30"/>
  <c r="GW36" i="30"/>
  <c r="HL37" i="30"/>
  <c r="HL36" i="30"/>
  <c r="JH37" i="30"/>
  <c r="JK30" i="30"/>
  <c r="JH36" i="30"/>
  <c r="I43" i="30"/>
  <c r="W45" i="30"/>
  <c r="AN29" i="30"/>
  <c r="BC29" i="30"/>
  <c r="BT43" i="30"/>
  <c r="BW29" i="30"/>
  <c r="DQ43" i="30"/>
  <c r="EE45" i="30"/>
  <c r="EV29" i="30"/>
  <c r="FK29" i="30"/>
  <c r="GB43" i="30"/>
  <c r="GE29" i="30"/>
  <c r="HY43" i="30"/>
  <c r="IM45" i="30"/>
  <c r="JD29" i="30"/>
  <c r="JS29" i="30"/>
  <c r="S30" i="30"/>
  <c r="P37" i="30"/>
  <c r="P36" i="30"/>
  <c r="BM37" i="30"/>
  <c r="BM36" i="30"/>
  <c r="CB37" i="30"/>
  <c r="CB36" i="30"/>
  <c r="CR30" i="30"/>
  <c r="DG30" i="30"/>
  <c r="DX37" i="30"/>
  <c r="DX36" i="30"/>
  <c r="EA30" i="30"/>
  <c r="FU37" i="30"/>
  <c r="FU36" i="30"/>
  <c r="GJ37" i="30"/>
  <c r="GJ36" i="30"/>
  <c r="GZ30" i="30"/>
  <c r="HO30" i="30"/>
  <c r="IF37" i="30"/>
  <c r="IF36" i="30"/>
  <c r="II30" i="30"/>
  <c r="AV36" i="30"/>
  <c r="AV41" i="30" s="1"/>
  <c r="FD36" i="30"/>
  <c r="FD41" i="30" s="1"/>
  <c r="JL36" i="30"/>
  <c r="JL41" i="30" s="1"/>
  <c r="BN37" i="30"/>
  <c r="BN36" i="30"/>
  <c r="DJ37" i="30"/>
  <c r="DM30" i="30"/>
  <c r="DJ36" i="30"/>
  <c r="JO37" i="30"/>
  <c r="JO36" i="30"/>
  <c r="I45" i="30"/>
  <c r="DQ45" i="30"/>
  <c r="HY45" i="30"/>
  <c r="AY37" i="30"/>
  <c r="AY36" i="30"/>
  <c r="FG37" i="30"/>
  <c r="FG36" i="30"/>
  <c r="L29" i="30"/>
  <c r="AA29" i="30"/>
  <c r="AR43" i="30"/>
  <c r="AU29" i="30"/>
  <c r="CO43" i="30"/>
  <c r="DC45" i="30"/>
  <c r="DT29" i="30"/>
  <c r="EI29" i="30"/>
  <c r="EZ43" i="30"/>
  <c r="FC29" i="30"/>
  <c r="GW43" i="30"/>
  <c r="HK45" i="30"/>
  <c r="IB29" i="30"/>
  <c r="IQ29" i="30"/>
  <c r="JH43" i="30"/>
  <c r="JK29" i="30"/>
  <c r="AK37" i="30"/>
  <c r="AK36" i="30"/>
  <c r="AZ37" i="30"/>
  <c r="AZ36" i="30"/>
  <c r="BP30" i="30"/>
  <c r="CE30" i="30"/>
  <c r="CV37" i="30"/>
  <c r="CY30" i="30"/>
  <c r="CV36" i="30"/>
  <c r="ES37" i="30"/>
  <c r="ES36" i="30"/>
  <c r="FH37" i="30"/>
  <c r="FH36" i="30"/>
  <c r="FX30" i="30"/>
  <c r="GM30" i="30"/>
  <c r="HD37" i="30"/>
  <c r="HG30" i="30"/>
  <c r="HD36" i="30"/>
  <c r="JA37" i="30"/>
  <c r="JA36" i="30"/>
  <c r="JP37" i="30"/>
  <c r="JP36" i="30"/>
  <c r="BJ36" i="30"/>
  <c r="BJ41" i="30" s="1"/>
  <c r="HV36" i="30"/>
  <c r="HV41" i="30" s="1"/>
  <c r="BF43" i="30"/>
  <c r="BI29" i="30"/>
  <c r="DC43" i="30"/>
  <c r="FN43" i="30"/>
  <c r="FQ29" i="30"/>
  <c r="HK43" i="30"/>
  <c r="B37" i="30"/>
  <c r="E30" i="30"/>
  <c r="B36" i="30"/>
  <c r="FV37" i="30"/>
  <c r="FV36" i="30"/>
  <c r="HR37" i="30"/>
  <c r="HU30" i="30"/>
  <c r="HR36" i="30"/>
  <c r="M29" i="30"/>
  <c r="AD43" i="30"/>
  <c r="AG29" i="30"/>
  <c r="CA43" i="30"/>
  <c r="CO45" i="30"/>
  <c r="DF29" i="30"/>
  <c r="DU29" i="30"/>
  <c r="EL43" i="30"/>
  <c r="EO29" i="30"/>
  <c r="GI43" i="30"/>
  <c r="GW45" i="30"/>
  <c r="HN29" i="30"/>
  <c r="IC29" i="30"/>
  <c r="IT43" i="30"/>
  <c r="IW29" i="30"/>
  <c r="W37" i="30"/>
  <c r="W36" i="30"/>
  <c r="AL37" i="30"/>
  <c r="AL36" i="30"/>
  <c r="BB30" i="30"/>
  <c r="BQ30" i="30"/>
  <c r="CK30" i="30"/>
  <c r="CH36" i="30"/>
  <c r="CH41" i="30" s="1"/>
  <c r="EE37" i="30"/>
  <c r="EE36" i="30"/>
  <c r="ET37" i="30"/>
  <c r="ET36" i="30"/>
  <c r="FJ30" i="30"/>
  <c r="FY30" i="30"/>
  <c r="GS30" i="30"/>
  <c r="GP36" i="30"/>
  <c r="GP41" i="30" s="1"/>
  <c r="IM37" i="30"/>
  <c r="IM36" i="30"/>
  <c r="JB37" i="30"/>
  <c r="JB36" i="30"/>
  <c r="JR30" i="30"/>
  <c r="P46" i="30"/>
  <c r="O45" i="30"/>
  <c r="AD46" i="30"/>
  <c r="AC45" i="30"/>
  <c r="AR46" i="30"/>
  <c r="AQ45" i="30"/>
  <c r="BF46" i="30"/>
  <c r="BE45" i="30"/>
  <c r="BT46" i="30"/>
  <c r="BS45" i="30"/>
  <c r="CH46" i="30"/>
  <c r="CG45" i="30"/>
  <c r="CV46" i="30"/>
  <c r="CU45" i="30"/>
  <c r="DJ46" i="30"/>
  <c r="DI45" i="30"/>
  <c r="DX46" i="30"/>
  <c r="DW45" i="30"/>
  <c r="EL46" i="30"/>
  <c r="EK45" i="30"/>
  <c r="EZ46" i="30"/>
  <c r="EY45" i="30"/>
  <c r="FN46" i="30"/>
  <c r="FM45" i="30"/>
  <c r="GB46" i="30"/>
  <c r="GA45" i="30"/>
  <c r="GP46" i="30"/>
  <c r="GO45" i="30"/>
  <c r="HD46" i="30"/>
  <c r="HC45" i="30"/>
  <c r="HR46" i="30"/>
  <c r="HQ45" i="30"/>
  <c r="IF46" i="30"/>
  <c r="IE45" i="30"/>
  <c r="IT46" i="30"/>
  <c r="IS45" i="30"/>
  <c r="JH46" i="30"/>
  <c r="JG45" i="30"/>
  <c r="C36" i="30"/>
  <c r="C41" i="30" s="1"/>
  <c r="Q36" i="30"/>
  <c r="Q41" i="30" s="1"/>
  <c r="AE36" i="30"/>
  <c r="AE41" i="30" s="1"/>
  <c r="AS36" i="30"/>
  <c r="AS41" i="30" s="1"/>
  <c r="BG36" i="30"/>
  <c r="BG41" i="30" s="1"/>
  <c r="BU36" i="30"/>
  <c r="BU41" i="30" s="1"/>
  <c r="DY36" i="30"/>
  <c r="DY41" i="30" s="1"/>
  <c r="GC36" i="30"/>
  <c r="GC41" i="30" s="1"/>
  <c r="IG36" i="30"/>
  <c r="IG41" i="30" s="1"/>
  <c r="AK109" i="30"/>
  <c r="AN95" i="30"/>
  <c r="CO109" i="30"/>
  <c r="CR95" i="30"/>
  <c r="ES109" i="30"/>
  <c r="EV95" i="30"/>
  <c r="GW109" i="30"/>
  <c r="GZ95" i="30"/>
  <c r="AN103" i="30"/>
  <c r="AN102" i="30"/>
  <c r="CR103" i="30"/>
  <c r="CR102" i="30"/>
  <c r="EV103" i="30"/>
  <c r="EV102" i="30"/>
  <c r="GZ103" i="30"/>
  <c r="GZ102" i="30"/>
  <c r="GZ107" i="30" s="1"/>
  <c r="JD103" i="30"/>
  <c r="JD102" i="30"/>
  <c r="B109" i="30"/>
  <c r="E95" i="30"/>
  <c r="BF109" i="30"/>
  <c r="BI95" i="30"/>
  <c r="DJ109" i="30"/>
  <c r="DM95" i="30"/>
  <c r="FN109" i="30"/>
  <c r="FQ95" i="30"/>
  <c r="HR109" i="30"/>
  <c r="HU95" i="30"/>
  <c r="B103" i="30"/>
  <c r="B102" i="30"/>
  <c r="E96" i="30"/>
  <c r="BF103" i="30"/>
  <c r="BF102" i="30"/>
  <c r="BI96" i="30"/>
  <c r="DJ103" i="30"/>
  <c r="DJ102" i="30"/>
  <c r="DM96" i="30"/>
  <c r="FN103" i="30"/>
  <c r="FN102" i="30"/>
  <c r="FQ96" i="30"/>
  <c r="HR103" i="30"/>
  <c r="HR102" i="30"/>
  <c r="HU96" i="30"/>
  <c r="I109" i="30"/>
  <c r="L95" i="30"/>
  <c r="BM109" i="30"/>
  <c r="BP95" i="30"/>
  <c r="DQ109" i="30"/>
  <c r="DT95" i="30"/>
  <c r="FU109" i="30"/>
  <c r="FX95" i="30"/>
  <c r="AD109" i="30"/>
  <c r="AG95" i="30"/>
  <c r="CH109" i="30"/>
  <c r="CK95" i="30"/>
  <c r="EL109" i="30"/>
  <c r="EO95" i="30"/>
  <c r="GP109" i="30"/>
  <c r="GS95" i="30"/>
  <c r="IT109" i="30"/>
  <c r="IW95" i="30"/>
  <c r="AD103" i="30"/>
  <c r="AD102" i="30"/>
  <c r="AG96" i="30"/>
  <c r="CH103" i="30"/>
  <c r="CH102" i="30"/>
  <c r="CK96" i="30"/>
  <c r="EL103" i="30"/>
  <c r="EL102" i="30"/>
  <c r="EL107" i="30" s="1"/>
  <c r="EO96" i="30"/>
  <c r="GP103" i="30"/>
  <c r="GP102" i="30"/>
  <c r="GS96" i="30"/>
  <c r="IT103" i="30"/>
  <c r="IT102" i="30"/>
  <c r="IW96" i="30"/>
  <c r="AY109" i="30"/>
  <c r="BB95" i="30"/>
  <c r="DC109" i="30"/>
  <c r="DF95" i="30"/>
  <c r="FG109" i="30"/>
  <c r="FJ95" i="30"/>
  <c r="HK109" i="30"/>
  <c r="HN95" i="30"/>
  <c r="P109" i="30"/>
  <c r="S95" i="30"/>
  <c r="BT109" i="30"/>
  <c r="BW95" i="30"/>
  <c r="DX109" i="30"/>
  <c r="EA95" i="30"/>
  <c r="GB109" i="30"/>
  <c r="GE95" i="30"/>
  <c r="IF109" i="30"/>
  <c r="II95" i="30"/>
  <c r="P103" i="30"/>
  <c r="P102" i="30"/>
  <c r="P107" i="30" s="1"/>
  <c r="S96" i="30"/>
  <c r="BT103" i="30"/>
  <c r="BT102" i="30"/>
  <c r="BW96" i="30"/>
  <c r="DX103" i="30"/>
  <c r="DX102" i="30"/>
  <c r="EA96" i="30"/>
  <c r="GB103" i="30"/>
  <c r="GB102" i="30"/>
  <c r="GE96" i="30"/>
  <c r="IF103" i="30"/>
  <c r="IF102" i="30"/>
  <c r="IF107" i="30" s="1"/>
  <c r="II96" i="30"/>
  <c r="W109" i="30"/>
  <c r="Z95" i="30"/>
  <c r="CA109" i="30"/>
  <c r="CD95" i="30"/>
  <c r="EE109" i="30"/>
  <c r="EH95" i="30"/>
  <c r="GI109" i="30"/>
  <c r="GL95" i="30"/>
  <c r="AR109" i="30"/>
  <c r="AU95" i="30"/>
  <c r="CV109" i="30"/>
  <c r="CY95" i="30"/>
  <c r="EZ109" i="30"/>
  <c r="FC95" i="30"/>
  <c r="HD109" i="30"/>
  <c r="HG95" i="30"/>
  <c r="JH109" i="30"/>
  <c r="JK95" i="30"/>
  <c r="AR103" i="30"/>
  <c r="AR102" i="30"/>
  <c r="AU96" i="30"/>
  <c r="CV103" i="30"/>
  <c r="CV102" i="30"/>
  <c r="CV107" i="30" s="1"/>
  <c r="CY96" i="30"/>
  <c r="EZ103" i="30"/>
  <c r="EZ102" i="30"/>
  <c r="FC96" i="30"/>
  <c r="HD103" i="30"/>
  <c r="HD102" i="30"/>
  <c r="HG96" i="30"/>
  <c r="JH103" i="30"/>
  <c r="JH102" i="30"/>
  <c r="JH107" i="30" s="1"/>
  <c r="JK96" i="30"/>
  <c r="B111" i="30"/>
  <c r="P112" i="30"/>
  <c r="O111" i="30"/>
  <c r="AD111" i="30"/>
  <c r="AQ111" i="30"/>
  <c r="AR112" i="30"/>
  <c r="BF111" i="30"/>
  <c r="BT112" i="30"/>
  <c r="BS111" i="30"/>
  <c r="CH111" i="30"/>
  <c r="CU111" i="30"/>
  <c r="CV112" i="30"/>
  <c r="DJ111" i="30"/>
  <c r="DW111" i="30"/>
  <c r="DX112" i="30"/>
  <c r="EL111" i="30"/>
  <c r="EY111" i="30"/>
  <c r="EZ112" i="30"/>
  <c r="FN111" i="30"/>
  <c r="GA111" i="30"/>
  <c r="GB112" i="30"/>
  <c r="GP111" i="30"/>
  <c r="HC111" i="30"/>
  <c r="HD112" i="30"/>
  <c r="HR111" i="30"/>
  <c r="IE111" i="30"/>
  <c r="IF112" i="30"/>
  <c r="IT111" i="30"/>
  <c r="JG111" i="30"/>
  <c r="JH112" i="30"/>
  <c r="C103" i="30"/>
  <c r="C102" i="30"/>
  <c r="AE103" i="30"/>
  <c r="AE102" i="30"/>
  <c r="BG103" i="30"/>
  <c r="BG102" i="30"/>
  <c r="CI103" i="30"/>
  <c r="CI102" i="30"/>
  <c r="CI107" i="30" s="1"/>
  <c r="DK103" i="30"/>
  <c r="DK102" i="30"/>
  <c r="EM103" i="30"/>
  <c r="EM102" i="30"/>
  <c r="EM107" i="30" s="1"/>
  <c r="FO103" i="30"/>
  <c r="FO102" i="30"/>
  <c r="GQ103" i="30"/>
  <c r="GQ102" i="30"/>
  <c r="GQ107" i="30" s="1"/>
  <c r="HS103" i="30"/>
  <c r="HS102" i="30"/>
  <c r="IU103" i="30"/>
  <c r="IU102" i="30"/>
  <c r="IU107" i="30" s="1"/>
  <c r="AS102" i="30"/>
  <c r="AS107" i="30" s="1"/>
  <c r="FA102" i="30"/>
  <c r="FA107" i="30" s="1"/>
  <c r="JI102" i="30"/>
  <c r="JI107" i="30" s="1"/>
  <c r="CW103" i="30"/>
  <c r="CW107" i="30" s="1"/>
  <c r="HE103" i="30"/>
  <c r="HE107" i="30" s="1"/>
  <c r="BM102" i="30"/>
  <c r="BM107" i="30" s="1"/>
  <c r="FU102" i="30"/>
  <c r="FU107" i="30" s="1"/>
  <c r="I103" i="30"/>
  <c r="I107" i="30" s="1"/>
  <c r="DQ103" i="30"/>
  <c r="DQ107" i="30" s="1"/>
  <c r="HY103" i="30"/>
  <c r="HY107" i="30" s="1"/>
  <c r="F103" i="30"/>
  <c r="F102" i="30"/>
  <c r="F107" i="30" s="1"/>
  <c r="T103" i="30"/>
  <c r="AH103" i="30"/>
  <c r="AH102" i="30"/>
  <c r="AV103" i="30"/>
  <c r="BJ103" i="30"/>
  <c r="BJ102" i="30"/>
  <c r="BX103" i="30"/>
  <c r="CL103" i="30"/>
  <c r="CL102" i="30"/>
  <c r="CZ103" i="30"/>
  <c r="CZ102" i="30"/>
  <c r="DN103" i="30"/>
  <c r="DN102" i="30"/>
  <c r="DN107" i="30" s="1"/>
  <c r="EB103" i="30"/>
  <c r="EP103" i="30"/>
  <c r="EP102" i="30"/>
  <c r="FD103" i="30"/>
  <c r="FR103" i="30"/>
  <c r="FR102" i="30"/>
  <c r="FR107" i="30" s="1"/>
  <c r="GF103" i="30"/>
  <c r="GF102" i="30"/>
  <c r="GT103" i="30"/>
  <c r="GT102" i="30"/>
  <c r="HH103" i="30"/>
  <c r="HH102" i="30"/>
  <c r="HV103" i="30"/>
  <c r="HV102" i="30"/>
  <c r="HV107" i="30" s="1"/>
  <c r="IJ103" i="30"/>
  <c r="IX103" i="30"/>
  <c r="IX102" i="30"/>
  <c r="JL103" i="30"/>
  <c r="Q103" i="30"/>
  <c r="Q107" i="30" s="1"/>
  <c r="HX110" i="30"/>
  <c r="IC109" i="30"/>
  <c r="IA109" i="30"/>
  <c r="HZ109" i="30"/>
  <c r="IB109" i="30"/>
  <c r="IM109" i="30"/>
  <c r="JA110" i="30"/>
  <c r="IZ109" i="30"/>
  <c r="JO109" i="30"/>
  <c r="AY103" i="30"/>
  <c r="AY102" i="30"/>
  <c r="CA103" i="30"/>
  <c r="CA102" i="30"/>
  <c r="CA107" i="30" s="1"/>
  <c r="DC103" i="30"/>
  <c r="DC102" i="30"/>
  <c r="EE103" i="30"/>
  <c r="EE102" i="30"/>
  <c r="FG103" i="30"/>
  <c r="FG102" i="30"/>
  <c r="GI103" i="30"/>
  <c r="GI102" i="30"/>
  <c r="GI107" i="30" s="1"/>
  <c r="HK103" i="30"/>
  <c r="HK102" i="30"/>
  <c r="IM103" i="30"/>
  <c r="IM102" i="30"/>
  <c r="JO103" i="30"/>
  <c r="JO102" i="30"/>
  <c r="CO102" i="30"/>
  <c r="CO107" i="30" s="1"/>
  <c r="GW102" i="30"/>
  <c r="GW107" i="30" s="1"/>
  <c r="AK103" i="30"/>
  <c r="AK107" i="30" s="1"/>
  <c r="ES103" i="30"/>
  <c r="ES107" i="30" s="1"/>
  <c r="JA103" i="30"/>
  <c r="JA107" i="30" s="1"/>
  <c r="I111" i="30"/>
  <c r="W111" i="30"/>
  <c r="AK111" i="30"/>
  <c r="AY111" i="30"/>
  <c r="BM111" i="30"/>
  <c r="CA111" i="30"/>
  <c r="CO111" i="30"/>
  <c r="DC111" i="30"/>
  <c r="DQ111" i="30"/>
  <c r="EE111" i="30"/>
  <c r="ES111" i="30"/>
  <c r="FG111" i="30"/>
  <c r="FU111" i="30"/>
  <c r="GI111" i="30"/>
  <c r="GW111" i="30"/>
  <c r="HK111" i="30"/>
  <c r="HY111" i="30"/>
  <c r="IM111" i="30"/>
  <c r="JA111" i="30"/>
  <c r="JO111" i="30"/>
  <c r="J103" i="30"/>
  <c r="J102" i="30"/>
  <c r="X103" i="30"/>
  <c r="X102" i="30"/>
  <c r="AL103" i="30"/>
  <c r="AL102" i="30"/>
  <c r="AZ103" i="30"/>
  <c r="AZ102" i="30"/>
  <c r="BN103" i="30"/>
  <c r="BN102" i="30"/>
  <c r="CB103" i="30"/>
  <c r="CB102" i="30"/>
  <c r="CP103" i="30"/>
  <c r="CP102" i="30"/>
  <c r="DD103" i="30"/>
  <c r="DD102" i="30"/>
  <c r="DR103" i="30"/>
  <c r="DR102" i="30"/>
  <c r="EF103" i="30"/>
  <c r="EF102" i="30"/>
  <c r="ET103" i="30"/>
  <c r="ET102" i="30"/>
  <c r="FH103" i="30"/>
  <c r="FH102" i="30"/>
  <c r="FV103" i="30"/>
  <c r="FV102" i="30"/>
  <c r="GJ103" i="30"/>
  <c r="GJ102" i="30"/>
  <c r="GX103" i="30"/>
  <c r="GX102" i="30"/>
  <c r="HL103" i="30"/>
  <c r="HL102" i="30"/>
  <c r="HZ103" i="30"/>
  <c r="HZ102" i="30"/>
  <c r="IN103" i="30"/>
  <c r="IN102" i="30"/>
  <c r="JB103" i="30"/>
  <c r="JB102" i="30"/>
  <c r="JP103" i="30"/>
  <c r="JP102" i="30"/>
  <c r="IB95" i="30"/>
  <c r="IP95" i="30"/>
  <c r="JD95" i="30"/>
  <c r="JR95" i="30"/>
  <c r="L96" i="30"/>
  <c r="Z96" i="30"/>
  <c r="BB96" i="30"/>
  <c r="BP96" i="30"/>
  <c r="CD96" i="30"/>
  <c r="DF96" i="30"/>
  <c r="DT96" i="30"/>
  <c r="EH96" i="30"/>
  <c r="FJ96" i="30"/>
  <c r="FX96" i="30"/>
  <c r="GL96" i="30"/>
  <c r="HN96" i="30"/>
  <c r="IB96" i="30"/>
  <c r="IP96" i="30"/>
  <c r="JR96" i="30"/>
  <c r="M103" i="30"/>
  <c r="M102" i="30"/>
  <c r="AA103" i="30"/>
  <c r="AA102" i="30"/>
  <c r="AO103" i="30"/>
  <c r="AO102" i="30"/>
  <c r="AO107" i="30" s="1"/>
  <c r="BC103" i="30"/>
  <c r="BC102" i="30"/>
  <c r="BQ103" i="30"/>
  <c r="BQ102" i="30"/>
  <c r="CE103" i="30"/>
  <c r="CE102" i="30"/>
  <c r="CS103" i="30"/>
  <c r="CS102" i="30"/>
  <c r="CS107" i="30" s="1"/>
  <c r="DG103" i="30"/>
  <c r="DG102" i="30"/>
  <c r="DU103" i="30"/>
  <c r="DU102" i="30"/>
  <c r="EI103" i="30"/>
  <c r="EI102" i="30"/>
  <c r="EW103" i="30"/>
  <c r="EW102" i="30"/>
  <c r="EW107" i="30" s="1"/>
  <c r="FK103" i="30"/>
  <c r="FK102" i="30"/>
  <c r="FY103" i="30"/>
  <c r="FY102" i="30"/>
  <c r="GM103" i="30"/>
  <c r="GM102" i="30"/>
  <c r="HA103" i="30"/>
  <c r="HA102" i="30"/>
  <c r="HA107" i="30" s="1"/>
  <c r="HO103" i="30"/>
  <c r="HO102" i="30"/>
  <c r="IC103" i="30"/>
  <c r="IC102" i="30"/>
  <c r="IQ103" i="30"/>
  <c r="IQ102" i="30"/>
  <c r="JE103" i="30"/>
  <c r="JE102" i="30"/>
  <c r="JE107" i="30" s="1"/>
  <c r="JS103" i="30"/>
  <c r="JS102" i="30"/>
  <c r="W102" i="30"/>
  <c r="W107" i="30" s="1"/>
  <c r="DB51" i="31" l="1"/>
  <c r="DE51" i="31"/>
  <c r="HF52" i="31"/>
  <c r="HI52" i="31"/>
  <c r="JQ17" i="31"/>
  <c r="JQ18" i="31"/>
  <c r="JT17" i="31"/>
  <c r="CJ18" i="31"/>
  <c r="CM17" i="31"/>
  <c r="CJ17" i="31"/>
  <c r="MJ20" i="31"/>
  <c r="MI20" i="31"/>
  <c r="MI22" i="31"/>
  <c r="MJ22" i="31"/>
  <c r="MA21" i="31"/>
  <c r="MA22" i="31"/>
  <c r="LZ21" i="31"/>
  <c r="LI19" i="31"/>
  <c r="LH19" i="31"/>
  <c r="LI20" i="31"/>
  <c r="KY25" i="31"/>
  <c r="KZ25" i="31"/>
  <c r="KP23" i="31"/>
  <c r="KQ24" i="31"/>
  <c r="KQ23" i="31"/>
  <c r="KG20" i="31"/>
  <c r="KI21" i="31" s="1"/>
  <c r="KH20" i="31"/>
  <c r="KG22" i="31"/>
  <c r="KH22" i="31"/>
  <c r="JO20" i="31"/>
  <c r="JP20" i="31"/>
  <c r="JT23" i="31"/>
  <c r="JT22" i="31"/>
  <c r="JQ23" i="31"/>
  <c r="IO25" i="31"/>
  <c r="IN25" i="31"/>
  <c r="IE24" i="31"/>
  <c r="IG24" i="31" s="1"/>
  <c r="IF25" i="31"/>
  <c r="HW21" i="31"/>
  <c r="HV20" i="31"/>
  <c r="HE20" i="31"/>
  <c r="HD20" i="31"/>
  <c r="HI20" i="31" s="1"/>
  <c r="IA48" i="31"/>
  <c r="HX48" i="31"/>
  <c r="CJ57" i="31"/>
  <c r="HI26" i="31"/>
  <c r="IF24" i="31"/>
  <c r="IX24" i="31"/>
  <c r="DE49" i="31"/>
  <c r="DB49" i="31"/>
  <c r="FP20" i="31"/>
  <c r="G57" i="31"/>
  <c r="HW26" i="31"/>
  <c r="JK26" i="31"/>
  <c r="KH23" i="31"/>
  <c r="LQ23" i="31"/>
  <c r="LS23" i="31" s="1"/>
  <c r="IA26" i="31"/>
  <c r="AP23" i="31"/>
  <c r="JQ19" i="31"/>
  <c r="JT19" i="31"/>
  <c r="DB17" i="31"/>
  <c r="DE17" i="31"/>
  <c r="BU18" i="31"/>
  <c r="BR17" i="31"/>
  <c r="BR18" i="31"/>
  <c r="EJ26" i="31"/>
  <c r="EK26" i="31"/>
  <c r="CH54" i="31"/>
  <c r="CI55" i="31"/>
  <c r="IW48" i="31"/>
  <c r="IY48" i="31" s="1"/>
  <c r="IX49" i="31"/>
  <c r="IE18" i="31"/>
  <c r="IF18" i="31"/>
  <c r="MA18" i="31"/>
  <c r="MA17" i="31"/>
  <c r="LZ17" i="31"/>
  <c r="MR54" i="31"/>
  <c r="MS54" i="31"/>
  <c r="LS51" i="31"/>
  <c r="LV51" i="31"/>
  <c r="KZ53" i="31"/>
  <c r="KY53" i="31"/>
  <c r="KY57" i="31"/>
  <c r="KZ57" i="31"/>
  <c r="IW52" i="31"/>
  <c r="IX52" i="31"/>
  <c r="IE56" i="31"/>
  <c r="IF57" i="31"/>
  <c r="HD48" i="31"/>
  <c r="HE48" i="31"/>
  <c r="GC53" i="31"/>
  <c r="GH53" i="31" s="1"/>
  <c r="GD53" i="31"/>
  <c r="FC55" i="31"/>
  <c r="FC54" i="31"/>
  <c r="EA56" i="31"/>
  <c r="EB57" i="31"/>
  <c r="EB56" i="31"/>
  <c r="CQ57" i="31"/>
  <c r="CR57" i="31"/>
  <c r="AY50" i="31"/>
  <c r="AX49" i="31"/>
  <c r="IY49" i="31"/>
  <c r="JB49" i="31"/>
  <c r="FL19" i="31"/>
  <c r="FL20" i="31"/>
  <c r="AX56" i="31"/>
  <c r="FD56" i="31"/>
  <c r="IX53" i="31"/>
  <c r="JO55" i="31"/>
  <c r="BP55" i="31"/>
  <c r="FT52" i="31"/>
  <c r="FY53" i="31" s="1"/>
  <c r="EF53" i="31"/>
  <c r="JP50" i="31"/>
  <c r="AF50" i="31"/>
  <c r="KC53" i="31"/>
  <c r="GW49" i="31"/>
  <c r="CR50" i="31"/>
  <c r="CR51" i="31"/>
  <c r="EB49" i="31"/>
  <c r="CJ52" i="31"/>
  <c r="EL51" i="31"/>
  <c r="EL49" i="31"/>
  <c r="JH48" i="31"/>
  <c r="IX48" i="31"/>
  <c r="JG26" i="31"/>
  <c r="LS48" i="31"/>
  <c r="X26" i="31"/>
  <c r="Y26" i="31" s="1"/>
  <c r="KC50" i="31"/>
  <c r="IX25" i="31"/>
  <c r="HE22" i="31"/>
  <c r="KH21" i="31"/>
  <c r="CD22" i="31"/>
  <c r="HW20" i="31"/>
  <c r="AQ23" i="31"/>
  <c r="JF17" i="31"/>
  <c r="JH17" i="31" s="1"/>
  <c r="CM18" i="31"/>
  <c r="AK18" i="31"/>
  <c r="HD54" i="31"/>
  <c r="MT53" i="31"/>
  <c r="MW53" i="31"/>
  <c r="CI51" i="31"/>
  <c r="JP22" i="31"/>
  <c r="LM23" i="31"/>
  <c r="JP23" i="31"/>
  <c r="MJ21" i="31"/>
  <c r="P53" i="31"/>
  <c r="S53" i="31"/>
  <c r="AK25" i="31"/>
  <c r="CM55" i="31"/>
  <c r="GV55" i="31"/>
  <c r="GV56" i="31"/>
  <c r="KH52" i="31"/>
  <c r="IY23" i="31"/>
  <c r="LJ17" i="31"/>
  <c r="LJ18" i="31"/>
  <c r="FT24" i="31"/>
  <c r="FU24" i="31"/>
  <c r="IF19" i="31"/>
  <c r="BH20" i="31"/>
  <c r="EB37" i="30"/>
  <c r="CQ56" i="31"/>
  <c r="CR56" i="31"/>
  <c r="DR54" i="31"/>
  <c r="DS54" i="31"/>
  <c r="EA53" i="31"/>
  <c r="EB53" i="31"/>
  <c r="FB52" i="31"/>
  <c r="FC52" i="31"/>
  <c r="FC53" i="31"/>
  <c r="FT51" i="31"/>
  <c r="FU51" i="31"/>
  <c r="MA48" i="31"/>
  <c r="MA49" i="31"/>
  <c r="AX48" i="31"/>
  <c r="AY48" i="31"/>
  <c r="MI47" i="31"/>
  <c r="MJ48" i="31"/>
  <c r="MI51" i="31"/>
  <c r="MN51" i="31" s="1"/>
  <c r="MJ52" i="31"/>
  <c r="KP52" i="31"/>
  <c r="KQ52" i="31"/>
  <c r="KQ53" i="31"/>
  <c r="JF54" i="31"/>
  <c r="JG54" i="31"/>
  <c r="HV51" i="31"/>
  <c r="HW51" i="31"/>
  <c r="HR52" i="31"/>
  <c r="GL48" i="31"/>
  <c r="GM48" i="31"/>
  <c r="GL51" i="31"/>
  <c r="GN51" i="31" s="1"/>
  <c r="GM51" i="31"/>
  <c r="DR51" i="31"/>
  <c r="DW51" i="31" s="1"/>
  <c r="DS52" i="31"/>
  <c r="CZ47" i="31"/>
  <c r="DE48" i="31" s="1"/>
  <c r="DA48" i="31"/>
  <c r="CH53" i="31"/>
  <c r="CI53" i="31"/>
  <c r="BZ52" i="31"/>
  <c r="BY51" i="31"/>
  <c r="BG49" i="31"/>
  <c r="BH50" i="31"/>
  <c r="AP53" i="31"/>
  <c r="AP54" i="31"/>
  <c r="AO53" i="31"/>
  <c r="HW17" i="31"/>
  <c r="HV17" i="31"/>
  <c r="HI49" i="31"/>
  <c r="FC48" i="31"/>
  <c r="AZ54" i="31"/>
  <c r="BJ107" i="30"/>
  <c r="DN36" i="30"/>
  <c r="DN41" i="30" s="1"/>
  <c r="JA41" i="30"/>
  <c r="AZ41" i="30"/>
  <c r="BN41" i="30"/>
  <c r="FU41" i="30"/>
  <c r="DC41" i="30"/>
  <c r="GB41" i="30"/>
  <c r="HN56" i="31"/>
  <c r="KU57" i="31"/>
  <c r="DI56" i="31"/>
  <c r="KU56" i="31"/>
  <c r="IN54" i="31"/>
  <c r="IP54" i="31" s="1"/>
  <c r="DJ55" i="31"/>
  <c r="FU53" i="31"/>
  <c r="BQ55" i="31"/>
  <c r="MJ51" i="31"/>
  <c r="LH52" i="31"/>
  <c r="KC51" i="31"/>
  <c r="LV52" i="31"/>
  <c r="BG51" i="31"/>
  <c r="BL51" i="31" s="1"/>
  <c r="CI52" i="31"/>
  <c r="EB54" i="31"/>
  <c r="BH52" i="31"/>
  <c r="JP53" i="31"/>
  <c r="KH51" i="31"/>
  <c r="EC49" i="31"/>
  <c r="GM49" i="31"/>
  <c r="BI48" i="31"/>
  <c r="LR48" i="31"/>
  <c r="MN26" i="31"/>
  <c r="FU25" i="31"/>
  <c r="AZ26" i="31"/>
  <c r="JB23" i="31"/>
  <c r="LQ18" i="31"/>
  <c r="LS19" i="31" s="1"/>
  <c r="P22" i="31"/>
  <c r="FM18" i="31"/>
  <c r="ET17" i="31"/>
  <c r="LM17" i="31"/>
  <c r="JT18" i="31"/>
  <c r="KZ17" i="31"/>
  <c r="AB56" i="31"/>
  <c r="W54" i="31"/>
  <c r="Y55" i="31" s="1"/>
  <c r="MT19" i="31"/>
  <c r="IF56" i="31"/>
  <c r="JO49" i="31"/>
  <c r="JQ50" i="31" s="1"/>
  <c r="IX23" i="31"/>
  <c r="FK19" i="31"/>
  <c r="GN24" i="31"/>
  <c r="JP21" i="31"/>
  <c r="KR54" i="31"/>
  <c r="LH23" i="31"/>
  <c r="LI23" i="31"/>
  <c r="KU26" i="31"/>
  <c r="KR26" i="31"/>
  <c r="CQ24" i="31"/>
  <c r="CV24" i="31" s="1"/>
  <c r="CR24" i="31"/>
  <c r="CR25" i="31"/>
  <c r="BI22" i="31"/>
  <c r="BI23" i="31"/>
  <c r="BL23" i="31"/>
  <c r="CV19" i="31"/>
  <c r="FR37" i="30"/>
  <c r="FR36" i="30"/>
  <c r="FR41" i="30" s="1"/>
  <c r="MJ25" i="31"/>
  <c r="MI24" i="31"/>
  <c r="MA26" i="31"/>
  <c r="LZ25" i="31"/>
  <c r="LQ22" i="31"/>
  <c r="LR22" i="31"/>
  <c r="LM24" i="31"/>
  <c r="KP22" i="31"/>
  <c r="KQ22" i="31"/>
  <c r="IX22" i="31"/>
  <c r="IN26" i="31"/>
  <c r="IO26" i="31"/>
  <c r="IE26" i="31"/>
  <c r="IJ26" i="31" s="1"/>
  <c r="IF26" i="31"/>
  <c r="GE26" i="31"/>
  <c r="GH25" i="31"/>
  <c r="FT19" i="31"/>
  <c r="FV20" i="31" s="1"/>
  <c r="FU19" i="31"/>
  <c r="FB19" i="31"/>
  <c r="FC20" i="31"/>
  <c r="ET26" i="31"/>
  <c r="ES25" i="31"/>
  <c r="EU26" i="31" s="1"/>
  <c r="DW22" i="31"/>
  <c r="DT22" i="31"/>
  <c r="DT23" i="31"/>
  <c r="DA25" i="31"/>
  <c r="CZ25" i="31"/>
  <c r="CQ21" i="31"/>
  <c r="CR22" i="31"/>
  <c r="CM24" i="31"/>
  <c r="CJ24" i="31"/>
  <c r="CI25" i="31"/>
  <c r="CH25" i="31"/>
  <c r="CI26" i="31"/>
  <c r="AZ22" i="31"/>
  <c r="BC22" i="31"/>
  <c r="DT51" i="31"/>
  <c r="DT55" i="31"/>
  <c r="KI52" i="31"/>
  <c r="LD19" i="31"/>
  <c r="E54" i="31"/>
  <c r="G54" i="31" s="1"/>
  <c r="F54" i="31"/>
  <c r="CQ26" i="31"/>
  <c r="CR26" i="31"/>
  <c r="BX41" i="30"/>
  <c r="GE22" i="31"/>
  <c r="GH21" i="31"/>
  <c r="FD21" i="31"/>
  <c r="EX23" i="31"/>
  <c r="EB19" i="31"/>
  <c r="EA19" i="31"/>
  <c r="DA20" i="31"/>
  <c r="CZ20" i="31"/>
  <c r="CV22" i="31"/>
  <c r="AO21" i="31"/>
  <c r="AT22" i="31" s="1"/>
  <c r="AP22" i="31"/>
  <c r="JF51" i="31"/>
  <c r="JK51" i="31" s="1"/>
  <c r="JG51" i="31"/>
  <c r="CS18" i="31"/>
  <c r="FK16" i="31"/>
  <c r="FL17" i="31"/>
  <c r="GL53" i="31"/>
  <c r="GM54" i="31"/>
  <c r="HV52" i="31"/>
  <c r="HW53" i="31"/>
  <c r="BZ20" i="31"/>
  <c r="BY20" i="31"/>
  <c r="CD21" i="31" s="1"/>
  <c r="KY54" i="31"/>
  <c r="KZ54" i="31"/>
  <c r="JO56" i="31"/>
  <c r="JP57" i="31"/>
  <c r="GC50" i="31"/>
  <c r="GD51" i="31"/>
  <c r="HI48" i="31"/>
  <c r="DR57" i="31"/>
  <c r="HN57" i="31"/>
  <c r="DW56" i="31"/>
  <c r="GV54" i="31"/>
  <c r="JP56" i="31"/>
  <c r="CR52" i="31"/>
  <c r="KI53" i="31"/>
  <c r="IX55" i="31"/>
  <c r="HF51" i="31"/>
  <c r="LM50" i="31"/>
  <c r="KH48" i="31"/>
  <c r="CI48" i="31"/>
  <c r="GV50" i="31"/>
  <c r="EK25" i="31"/>
  <c r="CA48" i="31"/>
  <c r="KH25" i="31"/>
  <c r="EK49" i="31"/>
  <c r="JP26" i="31"/>
  <c r="CM23" i="31"/>
  <c r="FU23" i="31"/>
  <c r="S23" i="31"/>
  <c r="AO19" i="31"/>
  <c r="DA23" i="31"/>
  <c r="LA21" i="31"/>
  <c r="BH21" i="31"/>
  <c r="LA19" i="31"/>
  <c r="HO17" i="31"/>
  <c r="DS17" i="31"/>
  <c r="O49" i="31"/>
  <c r="AB17" i="31"/>
  <c r="AO52" i="31"/>
  <c r="KQ49" i="31"/>
  <c r="KQ57" i="31"/>
  <c r="HW57" i="31"/>
  <c r="FG52" i="31"/>
  <c r="BQ25" i="31"/>
  <c r="EC21" i="31"/>
  <c r="IY26" i="31"/>
  <c r="FY17" i="31"/>
  <c r="X54" i="31"/>
  <c r="GC49" i="31"/>
  <c r="IX17" i="31"/>
  <c r="CR23" i="31"/>
  <c r="FL48" i="31"/>
  <c r="LH25" i="31"/>
  <c r="LI25" i="31"/>
  <c r="KU24" i="31"/>
  <c r="IN24" i="31"/>
  <c r="IO24" i="31"/>
  <c r="IG22" i="31"/>
  <c r="IJ22" i="31"/>
  <c r="EB20" i="31"/>
  <c r="BL25" i="31"/>
  <c r="GL21" i="31"/>
  <c r="GN21" i="31" s="1"/>
  <c r="GM21" i="31"/>
  <c r="FK56" i="31"/>
  <c r="FL57" i="31"/>
  <c r="HN52" i="31"/>
  <c r="IN50" i="31"/>
  <c r="IS50" i="31" s="1"/>
  <c r="IO51" i="31"/>
  <c r="DK50" i="31"/>
  <c r="DK49" i="31"/>
  <c r="HN19" i="31"/>
  <c r="N16" i="31"/>
  <c r="O25" i="31"/>
  <c r="O20" i="31"/>
  <c r="O21" i="31"/>
  <c r="MN54" i="31"/>
  <c r="MK54" i="31"/>
  <c r="HV49" i="31"/>
  <c r="HW50" i="31"/>
  <c r="BG57" i="31"/>
  <c r="BI57" i="31" s="1"/>
  <c r="BH57" i="31"/>
  <c r="AO51" i="31"/>
  <c r="AP51" i="31"/>
  <c r="FT50" i="31"/>
  <c r="FY50" i="31" s="1"/>
  <c r="FU50" i="31"/>
  <c r="DW19" i="31"/>
  <c r="DT18" i="31"/>
  <c r="DT28" i="31" s="1"/>
  <c r="GC17" i="31"/>
  <c r="GD17" i="31"/>
  <c r="LQ49" i="31"/>
  <c r="LR49" i="31"/>
  <c r="KY55" i="31"/>
  <c r="KZ55" i="31"/>
  <c r="MI19" i="31"/>
  <c r="MJ19" i="31"/>
  <c r="GL22" i="31"/>
  <c r="GM22" i="31"/>
  <c r="FL26" i="31"/>
  <c r="IJ18" i="31"/>
  <c r="LD18" i="31"/>
  <c r="IG49" i="31"/>
  <c r="GQ54" i="31"/>
  <c r="LM19" i="31"/>
  <c r="HE57" i="31"/>
  <c r="AP20" i="31"/>
  <c r="EB26" i="31"/>
  <c r="GM52" i="31"/>
  <c r="EK54" i="31"/>
  <c r="H79" i="32"/>
  <c r="H87" i="32" s="1"/>
  <c r="Y51" i="31"/>
  <c r="HF20" i="31"/>
  <c r="LJ19" i="31"/>
  <c r="MB22" i="31"/>
  <c r="LV26" i="31"/>
  <c r="JQ21" i="31"/>
  <c r="DJ20" i="31"/>
  <c r="DJ22" i="31"/>
  <c r="JP25" i="31"/>
  <c r="JS107" i="30"/>
  <c r="HO107" i="30"/>
  <c r="FK107" i="30"/>
  <c r="DG107" i="30"/>
  <c r="BC107" i="30"/>
  <c r="HK107" i="30"/>
  <c r="DC107" i="30"/>
  <c r="HS107" i="30"/>
  <c r="FO107" i="30"/>
  <c r="DK107" i="30"/>
  <c r="BG107" i="30"/>
  <c r="C107" i="30"/>
  <c r="HD107" i="30"/>
  <c r="DX107" i="30"/>
  <c r="CH107" i="30"/>
  <c r="HR107" i="30"/>
  <c r="IM41" i="30"/>
  <c r="EE41" i="30"/>
  <c r="DX41" i="30"/>
  <c r="CB41" i="30"/>
  <c r="GI41" i="30"/>
  <c r="HZ41" i="30"/>
  <c r="FN41" i="30"/>
  <c r="DQ41" i="30"/>
  <c r="EF19" i="31"/>
  <c r="GH50" i="31"/>
  <c r="KQ55" i="31"/>
  <c r="GM25" i="31"/>
  <c r="EB41" i="30"/>
  <c r="IO23" i="31"/>
  <c r="FU20" i="31"/>
  <c r="FL21" i="31"/>
  <c r="BR20" i="31"/>
  <c r="LM18" i="31"/>
  <c r="KU55" i="31"/>
  <c r="HW24" i="31"/>
  <c r="HV24" i="31"/>
  <c r="FC22" i="31"/>
  <c r="JK22" i="31"/>
  <c r="IE20" i="31"/>
  <c r="IF20" i="31"/>
  <c r="MS26" i="31"/>
  <c r="MR26" i="31"/>
  <c r="IX26" i="31"/>
  <c r="AE107" i="30"/>
  <c r="HR41" i="30"/>
  <c r="LV57" i="31"/>
  <c r="LA48" i="31"/>
  <c r="GH48" i="31"/>
  <c r="IG48" i="31"/>
  <c r="KR55" i="31"/>
  <c r="DK41" i="30"/>
  <c r="IN107" i="30"/>
  <c r="GJ107" i="30"/>
  <c r="EF107" i="30"/>
  <c r="CB107" i="30"/>
  <c r="IT107" i="30"/>
  <c r="AD107" i="30"/>
  <c r="FN107" i="30"/>
  <c r="ES41" i="30"/>
  <c r="CO41" i="30"/>
  <c r="GX41" i="30"/>
  <c r="CP41" i="30"/>
  <c r="EZ41" i="30"/>
  <c r="JD41" i="30"/>
  <c r="EF41" i="30"/>
  <c r="EV41" i="30"/>
  <c r="IP19" i="31"/>
  <c r="FM48" i="31"/>
  <c r="HR56" i="31"/>
  <c r="AZ55" i="31"/>
  <c r="BU20" i="31"/>
  <c r="AK19" i="31"/>
  <c r="KQ54" i="31"/>
  <c r="CV21" i="31"/>
  <c r="BH23" i="31"/>
  <c r="BH25" i="31"/>
  <c r="FA41" i="30"/>
  <c r="S51" i="31"/>
  <c r="GQ50" i="31"/>
  <c r="JZ19" i="31"/>
  <c r="IJ36" i="30"/>
  <c r="IJ37" i="30"/>
  <c r="JB107" i="30"/>
  <c r="HZ107" i="30"/>
  <c r="GX107" i="30"/>
  <c r="FV107" i="30"/>
  <c r="ET107" i="30"/>
  <c r="DR107" i="30"/>
  <c r="CP107" i="30"/>
  <c r="BN107" i="30"/>
  <c r="AL107" i="30"/>
  <c r="J107" i="30"/>
  <c r="BF107" i="30"/>
  <c r="JS41" i="30"/>
  <c r="FK41" i="30"/>
  <c r="G51" i="31"/>
  <c r="H33" i="32"/>
  <c r="LR26" i="31"/>
  <c r="IP20" i="31"/>
  <c r="BH24" i="31"/>
  <c r="BU17" i="31"/>
  <c r="MA23" i="31"/>
  <c r="LZ23" i="31"/>
  <c r="FO41" i="30"/>
  <c r="BL19" i="31"/>
  <c r="AY41" i="30"/>
  <c r="W41" i="30"/>
  <c r="BC41" i="30"/>
  <c r="AD41" i="30"/>
  <c r="AK21" i="31"/>
  <c r="AH20" i="31"/>
  <c r="AH19" i="31"/>
  <c r="AH25" i="31"/>
  <c r="AB21" i="31"/>
  <c r="Y25" i="31"/>
  <c r="T37" i="30"/>
  <c r="T41" i="30" s="1"/>
  <c r="P41" i="30"/>
  <c r="AK24" i="31"/>
  <c r="AK22" i="31"/>
  <c r="AF55" i="31"/>
  <c r="AH55" i="31" s="1"/>
  <c r="AH48" i="31"/>
  <c r="AH49" i="31"/>
  <c r="AH22" i="31"/>
  <c r="W53" i="31"/>
  <c r="AB53" i="31" s="1"/>
  <c r="X53" i="31"/>
  <c r="AB52" i="31"/>
  <c r="AB49" i="31"/>
  <c r="AB19" i="31"/>
  <c r="P50" i="31"/>
  <c r="S52" i="31"/>
  <c r="S50" i="31"/>
  <c r="FG23" i="31"/>
  <c r="HR22" i="31"/>
  <c r="FD23" i="31"/>
  <c r="IA19" i="31"/>
  <c r="EC18" i="31"/>
  <c r="FG22" i="31"/>
  <c r="KC19" i="31"/>
  <c r="FP21" i="31"/>
  <c r="KL21" i="31"/>
  <c r="IS20" i="31"/>
  <c r="LM22" i="31"/>
  <c r="EO20" i="31"/>
  <c r="FV19" i="31"/>
  <c r="JQ25" i="31"/>
  <c r="BR19" i="31"/>
  <c r="FD18" i="31"/>
  <c r="DB18" i="31"/>
  <c r="DB19" i="31"/>
  <c r="EF21" i="31"/>
  <c r="EF20" i="31"/>
  <c r="JH22" i="31"/>
  <c r="BU19" i="31"/>
  <c r="FM21" i="31"/>
  <c r="BL20" i="31"/>
  <c r="FM20" i="31"/>
  <c r="FY18" i="31"/>
  <c r="FV18" i="31"/>
  <c r="JH21" i="31"/>
  <c r="JK21" i="31"/>
  <c r="KL57" i="31"/>
  <c r="AG53" i="31"/>
  <c r="JB48" i="31"/>
  <c r="JT49" i="31"/>
  <c r="IA54" i="31"/>
  <c r="IJ50" i="31"/>
  <c r="CD53" i="31"/>
  <c r="CA53" i="31"/>
  <c r="DN53" i="31"/>
  <c r="EC53" i="31"/>
  <c r="DW55" i="31"/>
  <c r="AK48" i="31"/>
  <c r="KR48" i="31"/>
  <c r="GW50" i="31"/>
  <c r="IG50" i="31"/>
  <c r="FD52" i="31"/>
  <c r="FD55" i="31"/>
  <c r="FG55" i="31"/>
  <c r="FD54" i="31"/>
  <c r="IJ49" i="31"/>
  <c r="KR49" i="31"/>
  <c r="DN48" i="31"/>
  <c r="BL56" i="31"/>
  <c r="BL57" i="31"/>
  <c r="HO56" i="31"/>
  <c r="EU55" i="31"/>
  <c r="P49" i="31"/>
  <c r="P48" i="31"/>
  <c r="AT49" i="31"/>
  <c r="FP18" i="31"/>
  <c r="LV19" i="31"/>
  <c r="G79" i="33"/>
  <c r="G87" i="33" s="1"/>
  <c r="H75" i="33"/>
  <c r="H79" i="33" s="1"/>
  <c r="H87" i="33" s="1"/>
  <c r="Y20" i="31"/>
  <c r="LA18" i="31"/>
  <c r="AB20" i="31"/>
  <c r="LA24" i="31"/>
  <c r="Y19" i="31"/>
  <c r="BI18" i="31"/>
  <c r="H37" i="33"/>
  <c r="H45" i="33" s="1"/>
  <c r="AG50" i="31"/>
  <c r="AK49" i="31"/>
  <c r="AG49" i="31"/>
  <c r="AB26" i="31"/>
  <c r="AB22" i="31"/>
  <c r="AB57" i="31"/>
  <c r="Y56" i="31"/>
  <c r="AB51" i="31"/>
  <c r="Y57" i="31"/>
  <c r="AB55" i="31"/>
  <c r="Y48" i="31"/>
  <c r="AB48" i="31"/>
  <c r="AB50" i="31"/>
  <c r="Y50" i="31"/>
  <c r="Y49" i="31"/>
  <c r="P52" i="31"/>
  <c r="P51" i="31"/>
  <c r="S54" i="31"/>
  <c r="S55" i="31"/>
  <c r="P55" i="31"/>
  <c r="S49" i="31"/>
  <c r="J50" i="31"/>
  <c r="J51" i="31"/>
  <c r="J57" i="31"/>
  <c r="J52" i="31"/>
  <c r="G53" i="31"/>
  <c r="G52" i="31"/>
  <c r="J53" i="31"/>
  <c r="J41" i="30"/>
  <c r="F36" i="30"/>
  <c r="F41" i="30" s="1"/>
  <c r="GN57" i="31"/>
  <c r="GQ57" i="31"/>
  <c r="IY56" i="31"/>
  <c r="JB56" i="31"/>
  <c r="DT57" i="31"/>
  <c r="DW57" i="31"/>
  <c r="MW57" i="31"/>
  <c r="MT57" i="31"/>
  <c r="AZ56" i="31"/>
  <c r="BC56" i="31"/>
  <c r="IO57" i="31"/>
  <c r="IN57" i="31"/>
  <c r="MT56" i="31"/>
  <c r="DE55" i="31"/>
  <c r="DB55" i="31"/>
  <c r="LD51" i="31"/>
  <c r="LA51" i="31"/>
  <c r="JQ55" i="31"/>
  <c r="JT56" i="31"/>
  <c r="JT55" i="31"/>
  <c r="IS53" i="31"/>
  <c r="IP53" i="31"/>
  <c r="LJ52" i="31"/>
  <c r="LM52" i="31"/>
  <c r="LJ51" i="31"/>
  <c r="LM51" i="31"/>
  <c r="AK54" i="31"/>
  <c r="AH54" i="31"/>
  <c r="IP52" i="31"/>
  <c r="IS52" i="31"/>
  <c r="GW51" i="31"/>
  <c r="GZ51" i="31"/>
  <c r="MT50" i="31"/>
  <c r="MW50" i="31"/>
  <c r="LV48" i="31"/>
  <c r="LA50" i="31"/>
  <c r="LD50" i="31"/>
  <c r="IS48" i="31"/>
  <c r="DB26" i="31"/>
  <c r="DE26" i="31"/>
  <c r="HF25" i="31"/>
  <c r="HF26" i="31"/>
  <c r="HI25" i="31"/>
  <c r="KC24" i="31"/>
  <c r="JZ24" i="31"/>
  <c r="MW23" i="31"/>
  <c r="MT23" i="31"/>
  <c r="HO24" i="31"/>
  <c r="HR24" i="31"/>
  <c r="CV48" i="31"/>
  <c r="CS49" i="31"/>
  <c r="CS48" i="31"/>
  <c r="AK26" i="31"/>
  <c r="AH26" i="31"/>
  <c r="FP25" i="31"/>
  <c r="FM25" i="31"/>
  <c r="FP50" i="31"/>
  <c r="FM50" i="31"/>
  <c r="CV23" i="31"/>
  <c r="CS23" i="31"/>
  <c r="AT24" i="31"/>
  <c r="AQ24" i="31"/>
  <c r="JB24" i="31"/>
  <c r="IY24" i="31"/>
  <c r="LV20" i="31"/>
  <c r="LS20" i="31"/>
  <c r="LV17" i="31"/>
  <c r="LS17" i="31"/>
  <c r="AK23" i="31"/>
  <c r="AH24" i="31"/>
  <c r="AH23" i="31"/>
  <c r="DN22" i="31"/>
  <c r="DK22" i="31"/>
  <c r="GN19" i="31"/>
  <c r="GQ19" i="31"/>
  <c r="AT25" i="31"/>
  <c r="AQ25" i="31"/>
  <c r="LV21" i="31"/>
  <c r="MW25" i="31"/>
  <c r="KL18" i="31"/>
  <c r="KI18" i="31"/>
  <c r="JB17" i="31"/>
  <c r="IY17" i="31"/>
  <c r="EX19" i="31"/>
  <c r="EU19" i="31"/>
  <c r="LS54" i="31"/>
  <c r="LV54" i="31"/>
  <c r="EU24" i="31"/>
  <c r="EX24" i="31"/>
  <c r="CS25" i="31"/>
  <c r="CV25" i="31"/>
  <c r="KC22" i="31"/>
  <c r="JZ22" i="31"/>
  <c r="BU21" i="31"/>
  <c r="BR21" i="31"/>
  <c r="IS21" i="31"/>
  <c r="IP21" i="31"/>
  <c r="IP22" i="31"/>
  <c r="AQ20" i="31"/>
  <c r="AT20" i="31"/>
  <c r="GN20" i="31"/>
  <c r="GQ21" i="31"/>
  <c r="GQ20" i="31"/>
  <c r="FY22" i="31"/>
  <c r="FV23" i="31"/>
  <c r="FV22" i="31"/>
  <c r="JB21" i="31"/>
  <c r="IY21" i="31"/>
  <c r="LM20" i="31"/>
  <c r="LJ21" i="31"/>
  <c r="LJ20" i="31"/>
  <c r="EX20" i="31"/>
  <c r="EU20" i="31"/>
  <c r="BU23" i="31"/>
  <c r="BR23" i="31"/>
  <c r="HR18" i="31"/>
  <c r="HO18" i="31"/>
  <c r="JK17" i="31"/>
  <c r="KU17" i="31"/>
  <c r="KR17" i="31"/>
  <c r="KU18" i="31"/>
  <c r="BC18" i="31"/>
  <c r="AZ18" i="31"/>
  <c r="MB57" i="31"/>
  <c r="ME57" i="31"/>
  <c r="MB56" i="31"/>
  <c r="ME56" i="31"/>
  <c r="EO56" i="31"/>
  <c r="EL56" i="31"/>
  <c r="DA56" i="31"/>
  <c r="CZ56" i="31"/>
  <c r="AF56" i="31"/>
  <c r="AG56" i="31"/>
  <c r="IJ55" i="31"/>
  <c r="IG55" i="31"/>
  <c r="CD57" i="31"/>
  <c r="CA57" i="31"/>
  <c r="CD56" i="31"/>
  <c r="CA56" i="31"/>
  <c r="JB57" i="31"/>
  <c r="EO53" i="31"/>
  <c r="EL53" i="31"/>
  <c r="HR54" i="31"/>
  <c r="HO54" i="31"/>
  <c r="CV53" i="31"/>
  <c r="CS54" i="31"/>
  <c r="CS53" i="31"/>
  <c r="IS54" i="31"/>
  <c r="AQ55" i="31"/>
  <c r="AT55" i="31"/>
  <c r="EU50" i="31"/>
  <c r="EX50" i="31"/>
  <c r="CA55" i="31"/>
  <c r="GE55" i="31"/>
  <c r="GH55" i="31"/>
  <c r="JK53" i="31"/>
  <c r="EU51" i="31"/>
  <c r="MT52" i="31"/>
  <c r="DT50" i="31"/>
  <c r="DT49" i="31"/>
  <c r="DW50" i="31"/>
  <c r="DW49" i="31"/>
  <c r="EX49" i="31"/>
  <c r="EU49" i="31"/>
  <c r="GN49" i="31"/>
  <c r="GQ49" i="31"/>
  <c r="MA24" i="31"/>
  <c r="LZ24" i="31"/>
  <c r="BI26" i="31"/>
  <c r="BL26" i="31"/>
  <c r="EO26" i="31"/>
  <c r="EO25" i="31"/>
  <c r="EL26" i="31"/>
  <c r="EL25" i="31"/>
  <c r="HI24" i="31"/>
  <c r="HF24" i="31"/>
  <c r="KC23" i="31"/>
  <c r="JZ23" i="31"/>
  <c r="KI26" i="31"/>
  <c r="KI25" i="31"/>
  <c r="KL26" i="31"/>
  <c r="KL25" i="31"/>
  <c r="CA24" i="31"/>
  <c r="CD24" i="31"/>
  <c r="MN25" i="31"/>
  <c r="MK25" i="31"/>
  <c r="S25" i="31"/>
  <c r="P25" i="31"/>
  <c r="S26" i="31"/>
  <c r="MW22" i="31"/>
  <c r="MT22" i="31"/>
  <c r="AB25" i="31"/>
  <c r="FY23" i="31"/>
  <c r="HI22" i="31"/>
  <c r="HF22" i="31"/>
  <c r="HO21" i="31"/>
  <c r="HR21" i="31"/>
  <c r="DK19" i="31"/>
  <c r="DN19" i="31"/>
  <c r="CS24" i="31"/>
  <c r="EO23" i="31"/>
  <c r="EL23" i="31"/>
  <c r="EU22" i="31"/>
  <c r="EX22" i="31"/>
  <c r="KI20" i="31"/>
  <c r="KL20" i="31"/>
  <c r="GN18" i="31"/>
  <c r="GQ18" i="31"/>
  <c r="DK20" i="31"/>
  <c r="FM17" i="31"/>
  <c r="FP17" i="31"/>
  <c r="BC17" i="31"/>
  <c r="AZ17" i="31"/>
  <c r="CD19" i="31"/>
  <c r="CA19" i="31"/>
  <c r="JB19" i="31"/>
  <c r="AZ57" i="31"/>
  <c r="BC57" i="31"/>
  <c r="BU54" i="31"/>
  <c r="BR54" i="31"/>
  <c r="EX53" i="31"/>
  <c r="EU53" i="31"/>
  <c r="JH56" i="31"/>
  <c r="JK56" i="31"/>
  <c r="BR57" i="31"/>
  <c r="BR56" i="31"/>
  <c r="BU56" i="31"/>
  <c r="DA57" i="31"/>
  <c r="CZ57" i="31"/>
  <c r="AG57" i="31"/>
  <c r="AF57" i="31"/>
  <c r="KL56" i="31"/>
  <c r="KI56" i="31"/>
  <c r="LI56" i="31"/>
  <c r="LH56" i="31"/>
  <c r="J56" i="31"/>
  <c r="G56" i="31"/>
  <c r="HI57" i="31"/>
  <c r="IY57" i="31"/>
  <c r="AK55" i="31"/>
  <c r="BU55" i="31"/>
  <c r="BR55" i="31"/>
  <c r="FY55" i="31"/>
  <c r="FV55" i="31"/>
  <c r="GQ53" i="31"/>
  <c r="GQ52" i="31"/>
  <c r="GZ53" i="31"/>
  <c r="GW53" i="31"/>
  <c r="GZ54" i="31"/>
  <c r="EF52" i="31"/>
  <c r="EC52" i="31"/>
  <c r="HO52" i="31"/>
  <c r="HO51" i="31"/>
  <c r="HR51" i="31"/>
  <c r="CM50" i="31"/>
  <c r="CJ50" i="31"/>
  <c r="CV51" i="31"/>
  <c r="CS51" i="31"/>
  <c r="EC51" i="31"/>
  <c r="EF51" i="31"/>
  <c r="J49" i="31"/>
  <c r="G49" i="31"/>
  <c r="G50" i="31"/>
  <c r="HO55" i="31"/>
  <c r="JB50" i="31"/>
  <c r="IY50" i="31"/>
  <c r="AZ53" i="31"/>
  <c r="BC53" i="31"/>
  <c r="BC54" i="31"/>
  <c r="AZ49" i="31"/>
  <c r="FD48" i="31"/>
  <c r="FG48" i="31"/>
  <c r="JB51" i="31"/>
  <c r="CJ51" i="31"/>
  <c r="GN50" i="31"/>
  <c r="FG49" i="31"/>
  <c r="HO50" i="31"/>
  <c r="HR50" i="31"/>
  <c r="EO24" i="31"/>
  <c r="EL24" i="31"/>
  <c r="HI23" i="31"/>
  <c r="HF23" i="31"/>
  <c r="MK26" i="31"/>
  <c r="HO25" i="31"/>
  <c r="HR25" i="31"/>
  <c r="HO26" i="31"/>
  <c r="J48" i="31"/>
  <c r="G48" i="31"/>
  <c r="P26" i="31"/>
  <c r="IY22" i="31"/>
  <c r="AQ21" i="31"/>
  <c r="DE23" i="31"/>
  <c r="DB24" i="31"/>
  <c r="DB23" i="31"/>
  <c r="AT19" i="31"/>
  <c r="AQ19" i="31"/>
  <c r="LV23" i="31"/>
  <c r="AZ20" i="31"/>
  <c r="BC20" i="31"/>
  <c r="BC21" i="31"/>
  <c r="AZ19" i="31"/>
  <c r="BC19" i="31"/>
  <c r="LS25" i="31"/>
  <c r="LV24" i="31"/>
  <c r="KL19" i="31"/>
  <c r="KI19" i="31"/>
  <c r="CS17" i="31"/>
  <c r="CV17" i="31"/>
  <c r="S17" i="31"/>
  <c r="P17" i="31"/>
  <c r="IG17" i="31"/>
  <c r="IJ17" i="31"/>
  <c r="EX18" i="31"/>
  <c r="EU18" i="31"/>
  <c r="AB18" i="31"/>
  <c r="Y18" i="31"/>
  <c r="BI17" i="31"/>
  <c r="BL17" i="31"/>
  <c r="P18" i="31"/>
  <c r="IY55" i="31"/>
  <c r="JB55" i="31"/>
  <c r="AH53" i="31"/>
  <c r="AK53" i="31"/>
  <c r="GE57" i="31"/>
  <c r="GH57" i="31"/>
  <c r="JH57" i="31"/>
  <c r="JK57" i="31"/>
  <c r="MK57" i="31"/>
  <c r="MN57" i="31"/>
  <c r="LI57" i="31"/>
  <c r="LH57" i="31"/>
  <c r="LM55" i="31"/>
  <c r="LJ55" i="31"/>
  <c r="GZ56" i="31"/>
  <c r="GZ55" i="31"/>
  <c r="GW55" i="31"/>
  <c r="FY54" i="31"/>
  <c r="FV54" i="31"/>
  <c r="LD53" i="31"/>
  <c r="LD52" i="31"/>
  <c r="LA52" i="31"/>
  <c r="LA53" i="31"/>
  <c r="BI51" i="31"/>
  <c r="FP51" i="31"/>
  <c r="FM51" i="31"/>
  <c r="AH51" i="31"/>
  <c r="AK50" i="31"/>
  <c r="AH50" i="31"/>
  <c r="JQ54" i="31"/>
  <c r="JT54" i="31"/>
  <c r="BR51" i="31"/>
  <c r="BU51" i="31"/>
  <c r="LM53" i="31"/>
  <c r="LJ53" i="31"/>
  <c r="EL55" i="31"/>
  <c r="HR55" i="31"/>
  <c r="JH49" i="31"/>
  <c r="JK49" i="31"/>
  <c r="JH50" i="31"/>
  <c r="CM51" i="31"/>
  <c r="BU25" i="31"/>
  <c r="BU26" i="31"/>
  <c r="BR25" i="31"/>
  <c r="EL48" i="31"/>
  <c r="EO48" i="31"/>
  <c r="EU25" i="31"/>
  <c r="EX26" i="31"/>
  <c r="EX25" i="31"/>
  <c r="EO21" i="31"/>
  <c r="EL21" i="31"/>
  <c r="IG23" i="31"/>
  <c r="IJ23" i="31"/>
  <c r="JB22" i="31"/>
  <c r="AT21" i="31"/>
  <c r="CA23" i="31"/>
  <c r="CD23" i="31"/>
  <c r="LV18" i="31"/>
  <c r="LS18" i="31"/>
  <c r="JB25" i="31"/>
  <c r="DN24" i="31"/>
  <c r="DK24" i="31"/>
  <c r="DN23" i="31"/>
  <c r="DK23" i="31"/>
  <c r="CD20" i="31"/>
  <c r="CA20" i="31"/>
  <c r="IJ24" i="31"/>
  <c r="MK17" i="31"/>
  <c r="MN17" i="31"/>
  <c r="MN18" i="31"/>
  <c r="HR19" i="31"/>
  <c r="HO19" i="31"/>
  <c r="S18" i="31"/>
  <c r="GE56" i="31"/>
  <c r="GH56" i="31"/>
  <c r="KL54" i="31"/>
  <c r="KI54" i="31"/>
  <c r="HF50" i="31"/>
  <c r="HI50" i="31"/>
  <c r="DK57" i="31"/>
  <c r="DN57" i="31"/>
  <c r="JQ57" i="31"/>
  <c r="JT57" i="31"/>
  <c r="FU56" i="31"/>
  <c r="FT56" i="31"/>
  <c r="IJ52" i="31"/>
  <c r="IJ53" i="31"/>
  <c r="IG53" i="31"/>
  <c r="IG52" i="31"/>
  <c r="LV55" i="31"/>
  <c r="LS55" i="31"/>
  <c r="DE54" i="31"/>
  <c r="DB54" i="31"/>
  <c r="GH54" i="31"/>
  <c r="MW51" i="31"/>
  <c r="MT51" i="31"/>
  <c r="LM49" i="31"/>
  <c r="LJ49" i="31"/>
  <c r="GZ52" i="31"/>
  <c r="GW52" i="31"/>
  <c r="EO52" i="31"/>
  <c r="EL52" i="31"/>
  <c r="EC50" i="31"/>
  <c r="EF50" i="31"/>
  <c r="DB48" i="31"/>
  <c r="MB48" i="31"/>
  <c r="ME48" i="31"/>
  <c r="BU24" i="31"/>
  <c r="BR24" i="31"/>
  <c r="CA25" i="31"/>
  <c r="CA26" i="31"/>
  <c r="CD25" i="31"/>
  <c r="FM26" i="31"/>
  <c r="FP26" i="31"/>
  <c r="IJ25" i="31"/>
  <c r="IG25" i="31"/>
  <c r="FC24" i="31"/>
  <c r="FB24" i="31"/>
  <c r="FD25" i="31" s="1"/>
  <c r="AB23" i="31"/>
  <c r="Y23" i="31"/>
  <c r="FD26" i="31"/>
  <c r="JB18" i="31"/>
  <c r="IY18" i="31"/>
  <c r="FP24" i="31"/>
  <c r="KC20" i="31"/>
  <c r="JZ20" i="31"/>
  <c r="ME20" i="31"/>
  <c r="MB19" i="31"/>
  <c r="ME19" i="31"/>
  <c r="MB18" i="31"/>
  <c r="ME18" i="31"/>
  <c r="MW21" i="31"/>
  <c r="MT21" i="31"/>
  <c r="ME26" i="31"/>
  <c r="MB26" i="31"/>
  <c r="MB20" i="31"/>
  <c r="CD18" i="31"/>
  <c r="CA18" i="31"/>
  <c r="HI56" i="31"/>
  <c r="HF56" i="31"/>
  <c r="GW57" i="31"/>
  <c r="GZ57" i="31"/>
  <c r="FU57" i="31"/>
  <c r="FT57" i="31"/>
  <c r="DK56" i="31"/>
  <c r="DN56" i="31"/>
  <c r="EX54" i="31"/>
  <c r="EU54" i="31"/>
  <c r="MK55" i="31"/>
  <c r="MN55" i="31"/>
  <c r="MN56" i="31"/>
  <c r="KI55" i="31"/>
  <c r="KC54" i="31"/>
  <c r="JZ54" i="31"/>
  <c r="JZ55" i="31"/>
  <c r="ME55" i="31"/>
  <c r="MB55" i="31"/>
  <c r="DB53" i="31"/>
  <c r="DE53" i="31"/>
  <c r="IP50" i="31"/>
  <c r="IS49" i="31"/>
  <c r="IP49" i="31"/>
  <c r="CD54" i="31"/>
  <c r="CA54" i="31"/>
  <c r="EC54" i="31"/>
  <c r="EC55" i="31"/>
  <c r="EF54" i="31"/>
  <c r="EF55" i="31"/>
  <c r="DT52" i="31"/>
  <c r="DW52" i="31"/>
  <c r="DW53" i="31"/>
  <c r="MB50" i="31"/>
  <c r="MB49" i="31"/>
  <c r="ME50" i="31"/>
  <c r="ME49" i="31"/>
  <c r="HR48" i="31"/>
  <c r="HO48" i="31"/>
  <c r="HR49" i="31"/>
  <c r="HO49" i="31"/>
  <c r="CS50" i="31"/>
  <c r="CV50" i="31"/>
  <c r="EO50" i="31"/>
  <c r="EL50" i="31"/>
  <c r="EO51" i="31"/>
  <c r="JZ25" i="31"/>
  <c r="KC26" i="31"/>
  <c r="KC25" i="31"/>
  <c r="MW24" i="31"/>
  <c r="MT24" i="31"/>
  <c r="AQ48" i="31"/>
  <c r="AT48" i="31"/>
  <c r="Y24" i="31"/>
  <c r="AB24" i="31"/>
  <c r="DN25" i="31"/>
  <c r="DK25" i="31"/>
  <c r="HO23" i="31"/>
  <c r="HR23" i="31"/>
  <c r="LM21" i="31"/>
  <c r="FG26" i="31"/>
  <c r="LA22" i="31"/>
  <c r="LD22" i="31"/>
  <c r="MW20" i="31"/>
  <c r="MT20" i="31"/>
  <c r="DN18" i="31"/>
  <c r="DK18" i="31"/>
  <c r="EO22" i="31"/>
  <c r="EL22" i="31"/>
  <c r="FY21" i="31"/>
  <c r="FV21" i="31"/>
  <c r="JK20" i="31"/>
  <c r="JH19" i="31"/>
  <c r="JH20" i="31"/>
  <c r="JK19" i="31"/>
  <c r="BU22" i="31"/>
  <c r="BR22" i="31"/>
  <c r="HR20" i="31"/>
  <c r="HO20" i="31"/>
  <c r="CV26" i="31"/>
  <c r="FP23" i="31"/>
  <c r="FM23" i="31"/>
  <c r="HI21" i="31"/>
  <c r="HF21" i="31"/>
  <c r="ME17" i="31"/>
  <c r="MB17" i="31"/>
  <c r="MT55" i="31"/>
  <c r="MW55" i="31"/>
  <c r="AQ57" i="31"/>
  <c r="AT57" i="31"/>
  <c r="FP52" i="31"/>
  <c r="FP53" i="31"/>
  <c r="FM52" i="31"/>
  <c r="FM53" i="31"/>
  <c r="LS56" i="31"/>
  <c r="LV56" i="31"/>
  <c r="EL57" i="31"/>
  <c r="EC57" i="31"/>
  <c r="IO56" i="31"/>
  <c r="IN56" i="31"/>
  <c r="AT56" i="31"/>
  <c r="AQ56" i="31"/>
  <c r="LM54" i="31"/>
  <c r="LJ54" i="31"/>
  <c r="CV52" i="31"/>
  <c r="CS52" i="31"/>
  <c r="KL55" i="31"/>
  <c r="EO54" i="31"/>
  <c r="EL54" i="31"/>
  <c r="MB52" i="31"/>
  <c r="ME53" i="31"/>
  <c r="ME52" i="31"/>
  <c r="AH52" i="31"/>
  <c r="AK52" i="31"/>
  <c r="AK51" i="31"/>
  <c r="FY49" i="31"/>
  <c r="FV49" i="31"/>
  <c r="FV50" i="31"/>
  <c r="BL53" i="31"/>
  <c r="BR52" i="31"/>
  <c r="DK54" i="31"/>
  <c r="DN54" i="31"/>
  <c r="DB52" i="31"/>
  <c r="DE52" i="31"/>
  <c r="LJ50" i="31"/>
  <c r="EX48" i="31"/>
  <c r="EU48" i="31"/>
  <c r="JT53" i="31"/>
  <c r="JQ53" i="31"/>
  <c r="MK50" i="31"/>
  <c r="MN50" i="31"/>
  <c r="MK51" i="31"/>
  <c r="JZ59" i="31"/>
  <c r="BC51" i="31"/>
  <c r="AZ50" i="31"/>
  <c r="BC50" i="31"/>
  <c r="AZ51" i="31"/>
  <c r="HI51" i="31"/>
  <c r="GQ26" i="31"/>
  <c r="GN26" i="31"/>
  <c r="DN26" i="31"/>
  <c r="DK26" i="31"/>
  <c r="KI24" i="31"/>
  <c r="KL24" i="31"/>
  <c r="LA23" i="31"/>
  <c r="LD23" i="31"/>
  <c r="AT18" i="31"/>
  <c r="AQ18" i="31"/>
  <c r="EU21" i="31"/>
  <c r="EX21" i="31"/>
  <c r="JB20" i="31"/>
  <c r="IY20" i="31"/>
  <c r="CA21" i="31"/>
  <c r="IS22" i="31"/>
  <c r="LS21" i="31"/>
  <c r="HR26" i="31"/>
  <c r="KC21" i="31"/>
  <c r="JZ21" i="31"/>
  <c r="CS26" i="31"/>
  <c r="CV18" i="31"/>
  <c r="DK17" i="31"/>
  <c r="DN17" i="31"/>
  <c r="FG17" i="31"/>
  <c r="FD17" i="31"/>
  <c r="LD17" i="31"/>
  <c r="LA17" i="31"/>
  <c r="AK112" i="30"/>
  <c r="AJ111" i="30"/>
  <c r="JA112" i="30"/>
  <c r="IZ111" i="30"/>
  <c r="ER111" i="30"/>
  <c r="ES112" i="30"/>
  <c r="JG112" i="30"/>
  <c r="JL111" i="30"/>
  <c r="JK111" i="30"/>
  <c r="JJ111" i="30"/>
  <c r="JI111" i="30"/>
  <c r="CU112" i="30"/>
  <c r="CZ111" i="30"/>
  <c r="CY111" i="30"/>
  <c r="CX111" i="30"/>
  <c r="CW111" i="30"/>
  <c r="JG109" i="30"/>
  <c r="JH110" i="30"/>
  <c r="CH110" i="30"/>
  <c r="CG109" i="30"/>
  <c r="IP103" i="30"/>
  <c r="IP102" i="30"/>
  <c r="DF103" i="30"/>
  <c r="DF102" i="30"/>
  <c r="DF107" i="30" s="1"/>
  <c r="X107" i="30"/>
  <c r="IM110" i="30"/>
  <c r="IL109" i="30"/>
  <c r="CU109" i="30"/>
  <c r="CV110" i="30"/>
  <c r="W110" i="30"/>
  <c r="V109" i="30"/>
  <c r="DW109" i="30"/>
  <c r="DX110" i="30"/>
  <c r="DC110" i="30"/>
  <c r="DB109" i="30"/>
  <c r="GS103" i="30"/>
  <c r="GS102" i="30"/>
  <c r="BF110" i="30"/>
  <c r="BE109" i="30"/>
  <c r="JL45" i="30"/>
  <c r="JK45" i="30"/>
  <c r="JJ45" i="30"/>
  <c r="JG46" i="30"/>
  <c r="JI45" i="30"/>
  <c r="HH45" i="30"/>
  <c r="HG45" i="30"/>
  <c r="HF45" i="30"/>
  <c r="HC46" i="30"/>
  <c r="HE45" i="30"/>
  <c r="FD45" i="30"/>
  <c r="FC45" i="30"/>
  <c r="FB45" i="30"/>
  <c r="EY46" i="30"/>
  <c r="FA45" i="30"/>
  <c r="CZ45" i="30"/>
  <c r="CY45" i="30"/>
  <c r="CX45" i="30"/>
  <c r="CU46" i="30"/>
  <c r="CW45" i="30"/>
  <c r="AV45" i="30"/>
  <c r="AU45" i="30"/>
  <c r="AT45" i="30"/>
  <c r="AQ46" i="30"/>
  <c r="AS45" i="30"/>
  <c r="FY37" i="30"/>
  <c r="FY36" i="30"/>
  <c r="BQ37" i="30"/>
  <c r="BQ36" i="30"/>
  <c r="BQ41" i="30" s="1"/>
  <c r="EL44" i="30"/>
  <c r="EK43" i="30"/>
  <c r="B41" i="30"/>
  <c r="FN44" i="30"/>
  <c r="FM43" i="30"/>
  <c r="DJ41" i="30"/>
  <c r="JH41" i="30"/>
  <c r="IM44" i="30"/>
  <c r="IL43" i="30"/>
  <c r="AK46" i="30"/>
  <c r="AJ45" i="30"/>
  <c r="FC36" i="30"/>
  <c r="FC37" i="30"/>
  <c r="FQ37" i="30"/>
  <c r="FQ36" i="30"/>
  <c r="BF41" i="30"/>
  <c r="BT41" i="30"/>
  <c r="FJ103" i="30"/>
  <c r="FJ102" i="30"/>
  <c r="JR103" i="30"/>
  <c r="JR102" i="30"/>
  <c r="DT103" i="30"/>
  <c r="DT102" i="30"/>
  <c r="GW112" i="30"/>
  <c r="GV111" i="30"/>
  <c r="CO112" i="30"/>
  <c r="CN111" i="30"/>
  <c r="HC112" i="30"/>
  <c r="HH111" i="30"/>
  <c r="HG111" i="30"/>
  <c r="HE111" i="30"/>
  <c r="HF111" i="30"/>
  <c r="AQ112" i="30"/>
  <c r="AV111" i="30"/>
  <c r="AU111" i="30"/>
  <c r="AS111" i="30"/>
  <c r="AT111" i="30"/>
  <c r="CY103" i="30"/>
  <c r="CY102" i="30"/>
  <c r="EA103" i="30"/>
  <c r="EA102" i="30"/>
  <c r="IQ107" i="30"/>
  <c r="GM107" i="30"/>
  <c r="EI107" i="30"/>
  <c r="CE107" i="30"/>
  <c r="AA107" i="30"/>
  <c r="IB103" i="30"/>
  <c r="IB102" i="30"/>
  <c r="IB107" i="30" s="1"/>
  <c r="CD103" i="30"/>
  <c r="CD102" i="30"/>
  <c r="IM112" i="30"/>
  <c r="IL111" i="30"/>
  <c r="GI112" i="30"/>
  <c r="GH111" i="30"/>
  <c r="EE112" i="30"/>
  <c r="ED111" i="30"/>
  <c r="CA112" i="30"/>
  <c r="BZ111" i="30"/>
  <c r="W112" i="30"/>
  <c r="V111" i="30"/>
  <c r="JO107" i="30"/>
  <c r="FG107" i="30"/>
  <c r="AY107" i="30"/>
  <c r="JL107" i="30"/>
  <c r="HH107" i="30"/>
  <c r="FD107" i="30"/>
  <c r="CZ107" i="30"/>
  <c r="AV107" i="30"/>
  <c r="IT112" i="30"/>
  <c r="IS111" i="30"/>
  <c r="GP112" i="30"/>
  <c r="GO111" i="30"/>
  <c r="EK111" i="30"/>
  <c r="EL112" i="30"/>
  <c r="CG111" i="30"/>
  <c r="CH112" i="30"/>
  <c r="AC111" i="30"/>
  <c r="AD112" i="30"/>
  <c r="HG103" i="30"/>
  <c r="HG102" i="30"/>
  <c r="HG107" i="30" s="1"/>
  <c r="EE110" i="30"/>
  <c r="ED109" i="30"/>
  <c r="II103" i="30"/>
  <c r="II102" i="30"/>
  <c r="GP107" i="30"/>
  <c r="AG103" i="30"/>
  <c r="AG102" i="30"/>
  <c r="GP110" i="30"/>
  <c r="GO109" i="30"/>
  <c r="BM110" i="30"/>
  <c r="BL109" i="30"/>
  <c r="FQ103" i="30"/>
  <c r="FQ102" i="30"/>
  <c r="EV107" i="30"/>
  <c r="AJ109" i="30"/>
  <c r="AK110" i="30"/>
  <c r="JR37" i="30"/>
  <c r="JR36" i="30"/>
  <c r="FJ37" i="30"/>
  <c r="FJ36" i="30"/>
  <c r="BB36" i="30"/>
  <c r="BB37" i="30"/>
  <c r="AD44" i="30"/>
  <c r="AC43" i="30"/>
  <c r="E37" i="30"/>
  <c r="E36" i="30"/>
  <c r="HD41" i="30"/>
  <c r="AK41" i="30"/>
  <c r="HK46" i="30"/>
  <c r="HJ45" i="30"/>
  <c r="DM37" i="30"/>
  <c r="DM36" i="30"/>
  <c r="DM41" i="30" s="1"/>
  <c r="II37" i="30"/>
  <c r="II36" i="30"/>
  <c r="BM41" i="30"/>
  <c r="IM46" i="30"/>
  <c r="IL45" i="30"/>
  <c r="BT44" i="30"/>
  <c r="BS43" i="30"/>
  <c r="JK36" i="30"/>
  <c r="JK37" i="30"/>
  <c r="AR41" i="30"/>
  <c r="AK44" i="30"/>
  <c r="AJ43" i="30"/>
  <c r="IW37" i="30"/>
  <c r="IW36" i="30"/>
  <c r="EO37" i="30"/>
  <c r="EO36" i="30"/>
  <c r="EE44" i="30"/>
  <c r="ED43" i="30"/>
  <c r="W44" i="30"/>
  <c r="V43" i="30"/>
  <c r="DD41" i="30"/>
  <c r="ES44" i="30"/>
  <c r="ER43" i="30"/>
  <c r="AO41" i="30"/>
  <c r="AA37" i="30"/>
  <c r="AA36" i="30"/>
  <c r="AN41" i="30"/>
  <c r="BM44" i="30"/>
  <c r="BL43" i="30"/>
  <c r="BW37" i="30"/>
  <c r="BW36" i="30"/>
  <c r="CA46" i="30"/>
  <c r="BZ45" i="30"/>
  <c r="HN103" i="30"/>
  <c r="HN102" i="30"/>
  <c r="BP103" i="30"/>
  <c r="BP102" i="30"/>
  <c r="BM112" i="30"/>
  <c r="BL111" i="30"/>
  <c r="H111" i="30"/>
  <c r="I112" i="30"/>
  <c r="BS112" i="30"/>
  <c r="BX111" i="30"/>
  <c r="BW111" i="30"/>
  <c r="BU111" i="30"/>
  <c r="BV111" i="30"/>
  <c r="O112" i="30"/>
  <c r="T111" i="30"/>
  <c r="S111" i="30"/>
  <c r="Q111" i="30"/>
  <c r="R111" i="30"/>
  <c r="AU103" i="30"/>
  <c r="AU102" i="30"/>
  <c r="HC109" i="30"/>
  <c r="HD110" i="30"/>
  <c r="BW103" i="30"/>
  <c r="BW102" i="30"/>
  <c r="IE109" i="30"/>
  <c r="IF110" i="30"/>
  <c r="HK110" i="30"/>
  <c r="HJ109" i="30"/>
  <c r="AD110" i="30"/>
  <c r="AC109" i="30"/>
  <c r="E103" i="30"/>
  <c r="E102" i="30"/>
  <c r="FN110" i="30"/>
  <c r="FM109" i="30"/>
  <c r="GW110" i="30"/>
  <c r="GV109" i="30"/>
  <c r="IV45" i="30"/>
  <c r="IS46" i="30"/>
  <c r="IX45" i="30"/>
  <c r="IW45" i="30"/>
  <c r="IU45" i="30"/>
  <c r="GR45" i="30"/>
  <c r="GO46" i="30"/>
  <c r="GT45" i="30"/>
  <c r="GS45" i="30"/>
  <c r="GQ45" i="30"/>
  <c r="EN45" i="30"/>
  <c r="EK46" i="30"/>
  <c r="EP45" i="30"/>
  <c r="EO45" i="30"/>
  <c r="EM45" i="30"/>
  <c r="CJ45" i="30"/>
  <c r="CG46" i="30"/>
  <c r="CL45" i="30"/>
  <c r="CK45" i="30"/>
  <c r="CI45" i="30"/>
  <c r="AF45" i="30"/>
  <c r="AC46" i="30"/>
  <c r="AH45" i="30"/>
  <c r="AG45" i="30"/>
  <c r="AE45" i="30"/>
  <c r="JB41" i="30"/>
  <c r="ET41" i="30"/>
  <c r="AL41" i="30"/>
  <c r="HG36" i="30"/>
  <c r="HG37" i="30"/>
  <c r="CV41" i="30"/>
  <c r="DC46" i="30"/>
  <c r="DB45" i="30"/>
  <c r="FG41" i="30"/>
  <c r="DQ46" i="30"/>
  <c r="DP45" i="30"/>
  <c r="IF41" i="30"/>
  <c r="EA37" i="30"/>
  <c r="EA36" i="30"/>
  <c r="AU37" i="30"/>
  <c r="AU36" i="30"/>
  <c r="IC37" i="30"/>
  <c r="IC36" i="30"/>
  <c r="DU37" i="30"/>
  <c r="DU36" i="30"/>
  <c r="AG37" i="30"/>
  <c r="AG36" i="30"/>
  <c r="DR41" i="30"/>
  <c r="HR44" i="30"/>
  <c r="HQ43" i="30"/>
  <c r="X41" i="30"/>
  <c r="IB37" i="30"/>
  <c r="IB36" i="30"/>
  <c r="IF44" i="30"/>
  <c r="IE43" i="30"/>
  <c r="IQ36" i="30"/>
  <c r="IQ37" i="30"/>
  <c r="IC107" i="30"/>
  <c r="FY107" i="30"/>
  <c r="DU107" i="30"/>
  <c r="BQ107" i="30"/>
  <c r="M107" i="30"/>
  <c r="GL103" i="30"/>
  <c r="GL102" i="30"/>
  <c r="BB103" i="30"/>
  <c r="BB102" i="30"/>
  <c r="HY112" i="30"/>
  <c r="HX111" i="30"/>
  <c r="FT111" i="30"/>
  <c r="FU112" i="30"/>
  <c r="DQ112" i="30"/>
  <c r="DP111" i="30"/>
  <c r="IM107" i="30"/>
  <c r="EE107" i="30"/>
  <c r="IX107" i="30"/>
  <c r="GT107" i="30"/>
  <c r="EP107" i="30"/>
  <c r="CL107" i="30"/>
  <c r="AH107" i="30"/>
  <c r="IE112" i="30"/>
  <c r="II111" i="30"/>
  <c r="IG111" i="30"/>
  <c r="IJ111" i="30"/>
  <c r="IH111" i="30"/>
  <c r="GA112" i="30"/>
  <c r="GE111" i="30"/>
  <c r="GD111" i="30"/>
  <c r="GC111" i="30"/>
  <c r="GF111" i="30"/>
  <c r="DW112" i="30"/>
  <c r="EB111" i="30"/>
  <c r="EA111" i="30"/>
  <c r="DZ111" i="30"/>
  <c r="DY111" i="30"/>
  <c r="AR107" i="30"/>
  <c r="AQ109" i="30"/>
  <c r="AR110" i="30"/>
  <c r="BT107" i="30"/>
  <c r="BS109" i="30"/>
  <c r="BT110" i="30"/>
  <c r="AY110" i="30"/>
  <c r="AX109" i="30"/>
  <c r="EO103" i="30"/>
  <c r="EO102" i="30"/>
  <c r="FU110" i="30"/>
  <c r="FT109" i="30"/>
  <c r="B107" i="30"/>
  <c r="B110" i="30"/>
  <c r="A109" i="30"/>
  <c r="CR107" i="30"/>
  <c r="GW46" i="30"/>
  <c r="GV45" i="30"/>
  <c r="DC44" i="30"/>
  <c r="DB43" i="30"/>
  <c r="CY36" i="30"/>
  <c r="CY37" i="30"/>
  <c r="GW44" i="30"/>
  <c r="GV43" i="30"/>
  <c r="HY44" i="30"/>
  <c r="HX43" i="30"/>
  <c r="EE46" i="30"/>
  <c r="ED45" i="30"/>
  <c r="HL41" i="30"/>
  <c r="HN37" i="30"/>
  <c r="HN36" i="30"/>
  <c r="DF37" i="30"/>
  <c r="DF36" i="30"/>
  <c r="M37" i="30"/>
  <c r="M36" i="30"/>
  <c r="GP44" i="30"/>
  <c r="GO43" i="30"/>
  <c r="AY46" i="30"/>
  <c r="AX45" i="30"/>
  <c r="DJ44" i="30"/>
  <c r="DI43" i="30"/>
  <c r="GE37" i="30"/>
  <c r="GE36" i="30"/>
  <c r="FX103" i="30"/>
  <c r="FX102" i="30"/>
  <c r="Z103" i="30"/>
  <c r="Z102" i="30"/>
  <c r="JP107" i="30"/>
  <c r="HL107" i="30"/>
  <c r="FH107" i="30"/>
  <c r="DD107" i="30"/>
  <c r="AZ107" i="30"/>
  <c r="JO110" i="30"/>
  <c r="JN109" i="30"/>
  <c r="FC103" i="30"/>
  <c r="FC102" i="30"/>
  <c r="CA110" i="30"/>
  <c r="BZ109" i="30"/>
  <c r="GE103" i="30"/>
  <c r="GE102" i="30"/>
  <c r="EL110" i="30"/>
  <c r="EK109" i="30"/>
  <c r="DM103" i="30"/>
  <c r="DM102" i="30"/>
  <c r="ES110" i="30"/>
  <c r="ER109" i="30"/>
  <c r="IJ45" i="30"/>
  <c r="II45" i="30"/>
  <c r="IH45" i="30"/>
  <c r="IE46" i="30"/>
  <c r="IG45" i="30"/>
  <c r="GF45" i="30"/>
  <c r="GE45" i="30"/>
  <c r="GD45" i="30"/>
  <c r="GA46" i="30"/>
  <c r="GC45" i="30"/>
  <c r="EB45" i="30"/>
  <c r="EA45" i="30"/>
  <c r="DZ45" i="30"/>
  <c r="DW46" i="30"/>
  <c r="DY45" i="30"/>
  <c r="BX45" i="30"/>
  <c r="BW45" i="30"/>
  <c r="BV45" i="30"/>
  <c r="BS46" i="30"/>
  <c r="BU45" i="30"/>
  <c r="T45" i="30"/>
  <c r="S45" i="30"/>
  <c r="R45" i="30"/>
  <c r="O46" i="30"/>
  <c r="Q45" i="30"/>
  <c r="CO46" i="30"/>
  <c r="CN45" i="30"/>
  <c r="HU37" i="30"/>
  <c r="HU36" i="30"/>
  <c r="GM36" i="30"/>
  <c r="GM37" i="30"/>
  <c r="CO44" i="30"/>
  <c r="CN43" i="30"/>
  <c r="HO36" i="30"/>
  <c r="HO37" i="30"/>
  <c r="CH44" i="30"/>
  <c r="CG43" i="30"/>
  <c r="JO46" i="30"/>
  <c r="JN45" i="30"/>
  <c r="CV44" i="30"/>
  <c r="CU43" i="30"/>
  <c r="HH41" i="30"/>
  <c r="L37" i="30"/>
  <c r="L36" i="30"/>
  <c r="GI46" i="30"/>
  <c r="GH45" i="30"/>
  <c r="L103" i="30"/>
  <c r="L102" i="30"/>
  <c r="JO112" i="30"/>
  <c r="JN111" i="30"/>
  <c r="HK112" i="30"/>
  <c r="HJ111" i="30"/>
  <c r="DC112" i="30"/>
  <c r="DB111" i="30"/>
  <c r="AY112" i="30"/>
  <c r="AX111" i="30"/>
  <c r="IZ110" i="30"/>
  <c r="JE109" i="30"/>
  <c r="JC109" i="30"/>
  <c r="JB109" i="30"/>
  <c r="JD109" i="30"/>
  <c r="IC110" i="30"/>
  <c r="HY100" i="30" s="1"/>
  <c r="IA110" i="30"/>
  <c r="HY98" i="30" s="1"/>
  <c r="HZ110" i="30"/>
  <c r="HY97" i="30" s="1"/>
  <c r="IB110" i="30"/>
  <c r="HY99" i="30" s="1"/>
  <c r="IJ107" i="30"/>
  <c r="GF107" i="30"/>
  <c r="EB107" i="30"/>
  <c r="BX107" i="30"/>
  <c r="T107" i="30"/>
  <c r="HR112" i="30"/>
  <c r="HQ111" i="30"/>
  <c r="FM111" i="30"/>
  <c r="FN112" i="30"/>
  <c r="DJ112" i="30"/>
  <c r="DI111" i="30"/>
  <c r="BE111" i="30"/>
  <c r="BF112" i="30"/>
  <c r="B112" i="30"/>
  <c r="A111" i="30"/>
  <c r="EZ107" i="30"/>
  <c r="EY109" i="30"/>
  <c r="EZ110" i="30"/>
  <c r="GB107" i="30"/>
  <c r="S103" i="30"/>
  <c r="S102" i="30"/>
  <c r="GA109" i="30"/>
  <c r="GB110" i="30"/>
  <c r="FG110" i="30"/>
  <c r="FF109" i="30"/>
  <c r="IW103" i="30"/>
  <c r="IW102" i="30"/>
  <c r="I110" i="30"/>
  <c r="H109" i="30"/>
  <c r="DJ107" i="30"/>
  <c r="DJ110" i="30"/>
  <c r="DI109" i="30"/>
  <c r="JD107" i="30"/>
  <c r="AN107" i="30"/>
  <c r="GI44" i="30"/>
  <c r="GH43" i="30"/>
  <c r="HK44" i="30"/>
  <c r="HJ43" i="30"/>
  <c r="JP41" i="30"/>
  <c r="FX37" i="30"/>
  <c r="FX36" i="30"/>
  <c r="CE36" i="30"/>
  <c r="CE37" i="30"/>
  <c r="JH44" i="30"/>
  <c r="JG43" i="30"/>
  <c r="I46" i="30"/>
  <c r="H45" i="30"/>
  <c r="GZ37" i="30"/>
  <c r="GZ36" i="30"/>
  <c r="DG36" i="30"/>
  <c r="DG37" i="30"/>
  <c r="S37" i="30"/>
  <c r="S36" i="30"/>
  <c r="DQ44" i="30"/>
  <c r="DP43" i="30"/>
  <c r="W46" i="30"/>
  <c r="V45" i="30"/>
  <c r="GW41" i="30"/>
  <c r="JA44" i="30"/>
  <c r="IZ43" i="30"/>
  <c r="AY44" i="30"/>
  <c r="AX43" i="30"/>
  <c r="HK41" i="30"/>
  <c r="FU46" i="30"/>
  <c r="FT45" i="30"/>
  <c r="I41" i="30"/>
  <c r="EI36" i="30"/>
  <c r="EI37" i="30"/>
  <c r="FG112" i="30"/>
  <c r="FF111" i="30"/>
  <c r="EH103" i="30"/>
  <c r="EH102" i="30"/>
  <c r="JK103" i="30"/>
  <c r="JK102" i="30"/>
  <c r="GI110" i="30"/>
  <c r="GH109" i="30"/>
  <c r="O109" i="30"/>
  <c r="P110" i="30"/>
  <c r="CK103" i="30"/>
  <c r="CK102" i="30"/>
  <c r="IT110" i="30"/>
  <c r="IS109" i="30"/>
  <c r="DQ110" i="30"/>
  <c r="DP109" i="30"/>
  <c r="HU103" i="30"/>
  <c r="HU102" i="30"/>
  <c r="HT45" i="30"/>
  <c r="HQ46" i="30"/>
  <c r="HV45" i="30"/>
  <c r="HU45" i="30"/>
  <c r="HS45" i="30"/>
  <c r="FP45" i="30"/>
  <c r="FM46" i="30"/>
  <c r="FR45" i="30"/>
  <c r="FQ45" i="30"/>
  <c r="FO45" i="30"/>
  <c r="DL45" i="30"/>
  <c r="DI46" i="30"/>
  <c r="DN45" i="30"/>
  <c r="DM45" i="30"/>
  <c r="DK45" i="30"/>
  <c r="BH45" i="30"/>
  <c r="BE46" i="30"/>
  <c r="BJ45" i="30"/>
  <c r="BI45" i="30"/>
  <c r="BG45" i="30"/>
  <c r="CA44" i="30"/>
  <c r="BZ43" i="30"/>
  <c r="FV41" i="30"/>
  <c r="BF44" i="30"/>
  <c r="BE43" i="30"/>
  <c r="FH41" i="30"/>
  <c r="BP37" i="30"/>
  <c r="BP36" i="30"/>
  <c r="EZ44" i="30"/>
  <c r="EY43" i="30"/>
  <c r="JO41" i="30"/>
  <c r="GJ41" i="30"/>
  <c r="CR37" i="30"/>
  <c r="CR36" i="30"/>
  <c r="I44" i="30"/>
  <c r="H43" i="30"/>
  <c r="CA41" i="30"/>
  <c r="JA46" i="30"/>
  <c r="IZ45" i="30"/>
  <c r="JO44" i="30"/>
  <c r="JN43" i="30"/>
  <c r="BM46" i="30"/>
  <c r="BL45" i="30"/>
  <c r="DT37" i="30"/>
  <c r="DT36" i="30"/>
  <c r="FU44" i="30"/>
  <c r="FT43" i="30"/>
  <c r="EY112" i="30"/>
  <c r="FB111" i="30"/>
  <c r="FA111" i="30"/>
  <c r="FC111" i="30"/>
  <c r="FD111" i="30"/>
  <c r="BI103" i="30"/>
  <c r="BI102" i="30"/>
  <c r="HR110" i="30"/>
  <c r="HQ109" i="30"/>
  <c r="CO110" i="30"/>
  <c r="CN109" i="30"/>
  <c r="GS36" i="30"/>
  <c r="GS37" i="30"/>
  <c r="CK37" i="30"/>
  <c r="CK36" i="30"/>
  <c r="IT44" i="30"/>
  <c r="IS43" i="30"/>
  <c r="AR44" i="30"/>
  <c r="AQ43" i="30"/>
  <c r="HY46" i="30"/>
  <c r="HX45" i="30"/>
  <c r="GB44" i="30"/>
  <c r="GA43" i="30"/>
  <c r="FG46" i="30"/>
  <c r="FF45" i="30"/>
  <c r="ES46" i="30"/>
  <c r="ER45" i="30"/>
  <c r="HD44" i="30"/>
  <c r="HC43" i="30"/>
  <c r="BI37" i="30"/>
  <c r="BI36" i="30"/>
  <c r="FG44" i="30"/>
  <c r="FF43" i="30"/>
  <c r="DX44" i="30"/>
  <c r="DW43" i="30"/>
  <c r="P44" i="30"/>
  <c r="O43" i="30"/>
  <c r="LS50" i="31" l="1"/>
  <c r="LV50" i="31"/>
  <c r="LV49" i="31"/>
  <c r="LS49" i="31"/>
  <c r="AQ51" i="31"/>
  <c r="AT51" i="31"/>
  <c r="DE21" i="31"/>
  <c r="DB21" i="31"/>
  <c r="LV22" i="31"/>
  <c r="LS22" i="31"/>
  <c r="LS28" i="31" s="1"/>
  <c r="BC48" i="31"/>
  <c r="AZ48" i="31"/>
  <c r="FV51" i="31"/>
  <c r="FY51" i="31"/>
  <c r="EF56" i="31"/>
  <c r="EC56" i="31"/>
  <c r="IJ57" i="31"/>
  <c r="IG57" i="31"/>
  <c r="KI22" i="31"/>
  <c r="KL22" i="31"/>
  <c r="MK21" i="31"/>
  <c r="MN20" i="31"/>
  <c r="MK20" i="31"/>
  <c r="GE54" i="31"/>
  <c r="BI52" i="31"/>
  <c r="FY52" i="31"/>
  <c r="AB54" i="31"/>
  <c r="JH52" i="31"/>
  <c r="FV53" i="31"/>
  <c r="KL23" i="31"/>
  <c r="JH51" i="31"/>
  <c r="LM25" i="31"/>
  <c r="LJ25" i="31"/>
  <c r="LJ26" i="31"/>
  <c r="LM26" i="31"/>
  <c r="FY20" i="31"/>
  <c r="GH51" i="31"/>
  <c r="GE51" i="31"/>
  <c r="LA54" i="31"/>
  <c r="LD54" i="31"/>
  <c r="HX52" i="31"/>
  <c r="IA53" i="31"/>
  <c r="IA52" i="31"/>
  <c r="HX53" i="31"/>
  <c r="CS21" i="31"/>
  <c r="CS22" i="31"/>
  <c r="KU22" i="31"/>
  <c r="KR22" i="31"/>
  <c r="LJ23" i="31"/>
  <c r="LJ24" i="31"/>
  <c r="LJ28" i="31" s="1"/>
  <c r="AQ22" i="31"/>
  <c r="IA51" i="31"/>
  <c r="HX51" i="31"/>
  <c r="CV56" i="31"/>
  <c r="CS56" i="31"/>
  <c r="HI54" i="31"/>
  <c r="HF55" i="31"/>
  <c r="HF54" i="31"/>
  <c r="HF59" i="31" s="1"/>
  <c r="HI55" i="31"/>
  <c r="CV57" i="31"/>
  <c r="CS57" i="31"/>
  <c r="CS59" i="31" s="1"/>
  <c r="KR23" i="31"/>
  <c r="KR28" i="31" s="1"/>
  <c r="KR24" i="31"/>
  <c r="KU23" i="31"/>
  <c r="MK19" i="31"/>
  <c r="MK28" i="31" s="1"/>
  <c r="MN19" i="31"/>
  <c r="HX50" i="31"/>
  <c r="IA49" i="31"/>
  <c r="HX49" i="31"/>
  <c r="HX59" i="31" s="1"/>
  <c r="IA50" i="31"/>
  <c r="AQ52" i="31"/>
  <c r="AT52" i="31"/>
  <c r="CM26" i="31"/>
  <c r="CJ26" i="31"/>
  <c r="CJ25" i="31"/>
  <c r="CJ28" i="31" s="1"/>
  <c r="CM25" i="31"/>
  <c r="IA18" i="31"/>
  <c r="HX17" i="31"/>
  <c r="HX18" i="31"/>
  <c r="IA17" i="31"/>
  <c r="MN52" i="31"/>
  <c r="MK52" i="31"/>
  <c r="LD57" i="31"/>
  <c r="LA57" i="31"/>
  <c r="LA59" i="31" s="1"/>
  <c r="IA21" i="31"/>
  <c r="HX21" i="31"/>
  <c r="IS25" i="31"/>
  <c r="IP25" i="31"/>
  <c r="IP28" i="31" s="1"/>
  <c r="BI41" i="30"/>
  <c r="CK41" i="30"/>
  <c r="JK18" i="31"/>
  <c r="IG56" i="31"/>
  <c r="G55" i="31"/>
  <c r="G59" i="31" s="1"/>
  <c r="IP55" i="31"/>
  <c r="BL52" i="31"/>
  <c r="GN52" i="31"/>
  <c r="GN59" i="31" s="1"/>
  <c r="FV52" i="31"/>
  <c r="KI23" i="31"/>
  <c r="GE53" i="31"/>
  <c r="HX20" i="31"/>
  <c r="IA20" i="31"/>
  <c r="J54" i="31"/>
  <c r="DE20" i="31"/>
  <c r="GQ22" i="31"/>
  <c r="GN22" i="31"/>
  <c r="GN28" i="31" s="1"/>
  <c r="GN23" i="31"/>
  <c r="LA55" i="31"/>
  <c r="LD55" i="31"/>
  <c r="LD56" i="31"/>
  <c r="LA56" i="31"/>
  <c r="GH17" i="31"/>
  <c r="GH18" i="31"/>
  <c r="GE17" i="31"/>
  <c r="GE28" i="31" s="1"/>
  <c r="GE18" i="31"/>
  <c r="FP57" i="31"/>
  <c r="FM57" i="31"/>
  <c r="FM56" i="31"/>
  <c r="FM59" i="31" s="1"/>
  <c r="IP24" i="31"/>
  <c r="IS24" i="31"/>
  <c r="GE50" i="31"/>
  <c r="GH49" i="31"/>
  <c r="GE49" i="31"/>
  <c r="EC19" i="31"/>
  <c r="EC20" i="31"/>
  <c r="EC28" i="31" s="1"/>
  <c r="DE25" i="31"/>
  <c r="DB25" i="31"/>
  <c r="FD19" i="31"/>
  <c r="FG19" i="31"/>
  <c r="FD20" i="31"/>
  <c r="IS26" i="31"/>
  <c r="IP26" i="31"/>
  <c r="FP56" i="31"/>
  <c r="FY19" i="31"/>
  <c r="JQ49" i="31"/>
  <c r="JT50" i="31"/>
  <c r="AQ53" i="31"/>
  <c r="AT54" i="31"/>
  <c r="AT53" i="31"/>
  <c r="AQ54" i="31"/>
  <c r="BL50" i="31"/>
  <c r="BI49" i="31"/>
  <c r="BI59" i="31" s="1"/>
  <c r="BL49" i="31"/>
  <c r="BI50" i="31"/>
  <c r="CM53" i="31"/>
  <c r="CJ53" i="31"/>
  <c r="GQ48" i="31"/>
  <c r="GN48" i="31"/>
  <c r="KU52" i="31"/>
  <c r="KU53" i="31"/>
  <c r="KR52" i="31"/>
  <c r="MN48" i="31"/>
  <c r="MK48" i="31"/>
  <c r="FY25" i="31"/>
  <c r="FY24" i="31"/>
  <c r="FV25" i="31"/>
  <c r="FV24" i="31"/>
  <c r="FV28" i="31" s="1"/>
  <c r="JQ56" i="31"/>
  <c r="JQ59" i="31" s="1"/>
  <c r="HF48" i="31"/>
  <c r="HF49" i="31"/>
  <c r="JB52" i="31"/>
  <c r="IY52" i="31"/>
  <c r="IY53" i="31"/>
  <c r="JB53" i="31"/>
  <c r="MT54" i="31"/>
  <c r="MT59" i="31" s="1"/>
  <c r="MW54" i="31"/>
  <c r="JT21" i="31"/>
  <c r="JQ20" i="31"/>
  <c r="JQ28" i="31" s="1"/>
  <c r="JT20" i="31"/>
  <c r="FG20" i="31"/>
  <c r="JH18" i="31"/>
  <c r="DK59" i="31"/>
  <c r="EF57" i="31"/>
  <c r="J55" i="31"/>
  <c r="IS55" i="31"/>
  <c r="LS24" i="31"/>
  <c r="BC49" i="31"/>
  <c r="JK52" i="31"/>
  <c r="IJ56" i="31"/>
  <c r="GQ51" i="31"/>
  <c r="IG26" i="31"/>
  <c r="DB20" i="31"/>
  <c r="IS51" i="31"/>
  <c r="IP51" i="31"/>
  <c r="GN53" i="31"/>
  <c r="GN54" i="31"/>
  <c r="MN24" i="31"/>
  <c r="MK24" i="31"/>
  <c r="FP19" i="31"/>
  <c r="FM19" i="31"/>
  <c r="CA52" i="31"/>
  <c r="CA51" i="31"/>
  <c r="CD51" i="31"/>
  <c r="CD52" i="31"/>
  <c r="JK54" i="31"/>
  <c r="JH55" i="31"/>
  <c r="JH59" i="31" s="1"/>
  <c r="JK55" i="31"/>
  <c r="JH54" i="31"/>
  <c r="FD53" i="31"/>
  <c r="FG53" i="31"/>
  <c r="DT54" i="31"/>
  <c r="DT59" i="31" s="1"/>
  <c r="DW54" i="31"/>
  <c r="GQ23" i="31"/>
  <c r="IG18" i="31"/>
  <c r="IG28" i="31" s="1"/>
  <c r="IJ19" i="31"/>
  <c r="IG19" i="31"/>
  <c r="CM54" i="31"/>
  <c r="CJ54" i="31"/>
  <c r="CJ55" i="31"/>
  <c r="LD25" i="31"/>
  <c r="LD26" i="31"/>
  <c r="LA26" i="31"/>
  <c r="LA28" i="31" s="1"/>
  <c r="LA25" i="31"/>
  <c r="MB21" i="31"/>
  <c r="ME22" i="31"/>
  <c r="ME21" i="31"/>
  <c r="MN22" i="31"/>
  <c r="MK23" i="31"/>
  <c r="MK22" i="31"/>
  <c r="MN23" i="31"/>
  <c r="KR53" i="31"/>
  <c r="MN21" i="31"/>
  <c r="HY104" i="30"/>
  <c r="GE107" i="30"/>
  <c r="FQ41" i="30"/>
  <c r="IJ21" i="31"/>
  <c r="IG21" i="31"/>
  <c r="IJ20" i="31"/>
  <c r="IG20" i="31"/>
  <c r="MW26" i="31"/>
  <c r="MT26" i="31"/>
  <c r="MT28" i="31" s="1"/>
  <c r="EI41" i="30"/>
  <c r="FX107" i="30"/>
  <c r="DF41" i="30"/>
  <c r="CY41" i="30"/>
  <c r="IC41" i="30"/>
  <c r="EA41" i="30"/>
  <c r="JK41" i="30"/>
  <c r="FC41" i="30"/>
  <c r="KI59" i="31"/>
  <c r="HX24" i="31"/>
  <c r="IA25" i="31"/>
  <c r="HX25" i="31"/>
  <c r="IA24" i="31"/>
  <c r="BI107" i="30"/>
  <c r="CK107" i="30"/>
  <c r="EH107" i="30"/>
  <c r="IB41" i="30"/>
  <c r="HG41" i="30"/>
  <c r="IW41" i="30"/>
  <c r="MK59" i="31"/>
  <c r="IG59" i="31"/>
  <c r="ME23" i="31"/>
  <c r="MB23" i="31"/>
  <c r="GL107" i="30"/>
  <c r="BW107" i="30"/>
  <c r="AU107" i="30"/>
  <c r="BP107" i="30"/>
  <c r="FQ107" i="30"/>
  <c r="EA107" i="30"/>
  <c r="JR107" i="30"/>
  <c r="GS107" i="30"/>
  <c r="JZ28" i="31"/>
  <c r="CE41" i="30"/>
  <c r="LS59" i="31"/>
  <c r="IY59" i="31"/>
  <c r="IJ41" i="30"/>
  <c r="GS41" i="30"/>
  <c r="HO41" i="30"/>
  <c r="GM41" i="30"/>
  <c r="BR28" i="31"/>
  <c r="AA41" i="30"/>
  <c r="AG41" i="30"/>
  <c r="Y54" i="31"/>
  <c r="Y53" i="31"/>
  <c r="KI28" i="31"/>
  <c r="DB28" i="31"/>
  <c r="BR59" i="31"/>
  <c r="EC59" i="31"/>
  <c r="AZ59" i="31"/>
  <c r="CA59" i="31"/>
  <c r="GW59" i="31"/>
  <c r="KR59" i="31"/>
  <c r="GE59" i="31"/>
  <c r="MB59" i="31"/>
  <c r="FD59" i="31"/>
  <c r="P59" i="31"/>
  <c r="CA28" i="31"/>
  <c r="EL28" i="31"/>
  <c r="EU28" i="31"/>
  <c r="HF28" i="31"/>
  <c r="HO28" i="31"/>
  <c r="Y28" i="31"/>
  <c r="BB41" i="30"/>
  <c r="AH28" i="31"/>
  <c r="P28" i="31"/>
  <c r="ME24" i="31"/>
  <c r="MB24" i="31"/>
  <c r="AQ28" i="31"/>
  <c r="FY56" i="31"/>
  <c r="FV56" i="31"/>
  <c r="LM56" i="31"/>
  <c r="LJ56" i="31"/>
  <c r="AZ28" i="31"/>
  <c r="DK28" i="31"/>
  <c r="EU59" i="31"/>
  <c r="FG24" i="31"/>
  <c r="FD24" i="31"/>
  <c r="CS28" i="31"/>
  <c r="FG25" i="31"/>
  <c r="IS57" i="31"/>
  <c r="IP57" i="31"/>
  <c r="AQ59" i="31"/>
  <c r="FM28" i="31"/>
  <c r="AK56" i="31"/>
  <c r="AH56" i="31"/>
  <c r="JH28" i="31"/>
  <c r="MB25" i="31"/>
  <c r="DE57" i="31"/>
  <c r="DB57" i="31"/>
  <c r="BI28" i="31"/>
  <c r="AK57" i="31"/>
  <c r="AH57" i="31"/>
  <c r="DE56" i="31"/>
  <c r="DB56" i="31"/>
  <c r="ME25" i="31"/>
  <c r="FY57" i="31"/>
  <c r="FV57" i="31"/>
  <c r="IS56" i="31"/>
  <c r="IP56" i="31"/>
  <c r="HO59" i="31"/>
  <c r="EL59" i="31"/>
  <c r="LM57" i="31"/>
  <c r="LJ57" i="31"/>
  <c r="IY28" i="31"/>
  <c r="GF43" i="30"/>
  <c r="GE43" i="30"/>
  <c r="GD43" i="30"/>
  <c r="GA44" i="30"/>
  <c r="GC43" i="30"/>
  <c r="CS109" i="30"/>
  <c r="CQ109" i="30"/>
  <c r="CP109" i="30"/>
  <c r="CN110" i="30"/>
  <c r="CR109" i="30"/>
  <c r="DT41" i="30"/>
  <c r="FP46" i="30"/>
  <c r="FO32" i="30" s="1"/>
  <c r="FR46" i="30"/>
  <c r="FO34" i="30" s="1"/>
  <c r="FQ46" i="30"/>
  <c r="FO33" i="30" s="1"/>
  <c r="FO46" i="30"/>
  <c r="FO31" i="30" s="1"/>
  <c r="AA45" i="30"/>
  <c r="Y45" i="30"/>
  <c r="X45" i="30"/>
  <c r="Z45" i="30"/>
  <c r="V46" i="30"/>
  <c r="DG41" i="30"/>
  <c r="JL43" i="30"/>
  <c r="JK43" i="30"/>
  <c r="JJ43" i="30"/>
  <c r="JG44" i="30"/>
  <c r="JI43" i="30"/>
  <c r="FQ111" i="30"/>
  <c r="FM112" i="30"/>
  <c r="FR111" i="30"/>
  <c r="FP111" i="30"/>
  <c r="FO111" i="30"/>
  <c r="JE110" i="30"/>
  <c r="JA100" i="30" s="1"/>
  <c r="JC110" i="30"/>
  <c r="JA98" i="30" s="1"/>
  <c r="JB110" i="30"/>
  <c r="JA97" i="30" s="1"/>
  <c r="JD110" i="30"/>
  <c r="JA99" i="30" s="1"/>
  <c r="EB46" i="30"/>
  <c r="DY34" i="30" s="1"/>
  <c r="EA46" i="30"/>
  <c r="DY33" i="30" s="1"/>
  <c r="DZ46" i="30"/>
  <c r="DY32" i="30" s="1"/>
  <c r="DY46" i="30"/>
  <c r="DY31" i="30" s="1"/>
  <c r="DM107" i="30"/>
  <c r="GR43" i="30"/>
  <c r="GO44" i="30"/>
  <c r="GT43" i="30"/>
  <c r="GS43" i="30"/>
  <c r="GQ43" i="30"/>
  <c r="EO107" i="30"/>
  <c r="CJ46" i="30"/>
  <c r="CI32" i="30" s="1"/>
  <c r="CL46" i="30"/>
  <c r="CI34" i="30" s="1"/>
  <c r="CK46" i="30"/>
  <c r="CI33" i="30" s="1"/>
  <c r="CI46" i="30"/>
  <c r="CI31" i="30" s="1"/>
  <c r="AG109" i="30"/>
  <c r="AF109" i="30"/>
  <c r="AC110" i="30"/>
  <c r="AH109" i="30"/>
  <c r="AE109" i="30"/>
  <c r="CE45" i="30"/>
  <c r="CC45" i="30"/>
  <c r="CB45" i="30"/>
  <c r="BZ46" i="30"/>
  <c r="CD45" i="30"/>
  <c r="EI43" i="30"/>
  <c r="EG43" i="30"/>
  <c r="EF43" i="30"/>
  <c r="EH43" i="30"/>
  <c r="ED44" i="30"/>
  <c r="ED110" i="30"/>
  <c r="EF109" i="30"/>
  <c r="EI109" i="30"/>
  <c r="EH109" i="30"/>
  <c r="EG109" i="30"/>
  <c r="CG112" i="30"/>
  <c r="CJ111" i="30"/>
  <c r="CL111" i="30"/>
  <c r="CK111" i="30"/>
  <c r="CI111" i="30"/>
  <c r="HH112" i="30"/>
  <c r="HE100" i="30" s="1"/>
  <c r="HG112" i="30"/>
  <c r="HE99" i="30" s="1"/>
  <c r="HF112" i="30"/>
  <c r="HE98" i="30" s="1"/>
  <c r="HE112" i="30"/>
  <c r="HE97" i="30" s="1"/>
  <c r="EN43" i="30"/>
  <c r="EK44" i="30"/>
  <c r="EP43" i="30"/>
  <c r="EO43" i="30"/>
  <c r="EM43" i="30"/>
  <c r="AV46" i="30"/>
  <c r="AS34" i="30" s="1"/>
  <c r="AU46" i="30"/>
  <c r="AS33" i="30" s="1"/>
  <c r="AT46" i="30"/>
  <c r="AS32" i="30" s="1"/>
  <c r="AS46" i="30"/>
  <c r="AS31" i="30" s="1"/>
  <c r="DD109" i="30"/>
  <c r="DB110" i="30"/>
  <c r="DE109" i="30"/>
  <c r="DG109" i="30"/>
  <c r="DF109" i="30"/>
  <c r="JL112" i="30"/>
  <c r="JI100" i="30" s="1"/>
  <c r="JK112" i="30"/>
  <c r="JI99" i="30" s="1"/>
  <c r="JJ112" i="30"/>
  <c r="JI98" i="30" s="1"/>
  <c r="JI112" i="30"/>
  <c r="JI97" i="30" s="1"/>
  <c r="HH43" i="30"/>
  <c r="HG43" i="30"/>
  <c r="HF43" i="30"/>
  <c r="HC44" i="30"/>
  <c r="HE43" i="30"/>
  <c r="FD43" i="30"/>
  <c r="FC43" i="30"/>
  <c r="FB43" i="30"/>
  <c r="EY44" i="30"/>
  <c r="FA43" i="30"/>
  <c r="HU107" i="30"/>
  <c r="JK107" i="30"/>
  <c r="GZ41" i="30"/>
  <c r="GM43" i="30"/>
  <c r="GK43" i="30"/>
  <c r="GJ43" i="30"/>
  <c r="GH44" i="30"/>
  <c r="GL43" i="30"/>
  <c r="M109" i="30"/>
  <c r="K109" i="30"/>
  <c r="J109" i="30"/>
  <c r="L109" i="30"/>
  <c r="H110" i="30"/>
  <c r="GF109" i="30"/>
  <c r="GE109" i="30"/>
  <c r="GA110" i="30"/>
  <c r="GD109" i="30"/>
  <c r="GC109" i="30"/>
  <c r="D111" i="30"/>
  <c r="A112" i="30"/>
  <c r="E111" i="30"/>
  <c r="C111" i="30"/>
  <c r="F111" i="30"/>
  <c r="HU111" i="30"/>
  <c r="HV111" i="30"/>
  <c r="HT111" i="30"/>
  <c r="HS111" i="30"/>
  <c r="HQ112" i="30"/>
  <c r="AX112" i="30"/>
  <c r="BB111" i="30"/>
  <c r="BA111" i="30"/>
  <c r="AZ111" i="30"/>
  <c r="BC111" i="30"/>
  <c r="L107" i="30"/>
  <c r="CX43" i="30"/>
  <c r="CU44" i="30"/>
  <c r="CZ43" i="30"/>
  <c r="CY43" i="30"/>
  <c r="CW43" i="30"/>
  <c r="HU41" i="30"/>
  <c r="CB109" i="30"/>
  <c r="CE109" i="30"/>
  <c r="CD109" i="30"/>
  <c r="CC109" i="30"/>
  <c r="BZ110" i="30"/>
  <c r="GE41" i="30"/>
  <c r="E109" i="30"/>
  <c r="D109" i="30"/>
  <c r="A110" i="30"/>
  <c r="F109" i="30"/>
  <c r="C109" i="30"/>
  <c r="DZ112" i="30"/>
  <c r="DY98" i="30" s="1"/>
  <c r="DY112" i="30"/>
  <c r="DY97" i="30" s="1"/>
  <c r="EA112" i="30"/>
  <c r="DY99" i="30" s="1"/>
  <c r="EB112" i="30"/>
  <c r="DY100" i="30" s="1"/>
  <c r="BB107" i="30"/>
  <c r="DU41" i="30"/>
  <c r="GV110" i="30"/>
  <c r="HA109" i="30"/>
  <c r="GY109" i="30"/>
  <c r="GX109" i="30"/>
  <c r="GZ109" i="30"/>
  <c r="M111" i="30"/>
  <c r="K111" i="30"/>
  <c r="J111" i="30"/>
  <c r="L111" i="30"/>
  <c r="H112" i="30"/>
  <c r="II41" i="30"/>
  <c r="AG107" i="30"/>
  <c r="BZ112" i="30"/>
  <c r="CD111" i="30"/>
  <c r="CB111" i="30"/>
  <c r="CE111" i="30"/>
  <c r="CC111" i="30"/>
  <c r="CS111" i="30"/>
  <c r="CQ111" i="30"/>
  <c r="CP111" i="30"/>
  <c r="CN112" i="30"/>
  <c r="CR111" i="30"/>
  <c r="FJ107" i="30"/>
  <c r="BI109" i="30"/>
  <c r="BH109" i="30"/>
  <c r="BE110" i="30"/>
  <c r="BJ109" i="30"/>
  <c r="BG109" i="30"/>
  <c r="CU110" i="30"/>
  <c r="CZ109" i="30"/>
  <c r="CY109" i="30"/>
  <c r="CX109" i="30"/>
  <c r="CW109" i="30"/>
  <c r="IP107" i="30"/>
  <c r="IV43" i="30"/>
  <c r="IS44" i="30"/>
  <c r="IX43" i="30"/>
  <c r="IW43" i="30"/>
  <c r="IU43" i="30"/>
  <c r="HQ110" i="30"/>
  <c r="HU109" i="30"/>
  <c r="HT109" i="30"/>
  <c r="HV109" i="30"/>
  <c r="HS109" i="30"/>
  <c r="BQ45" i="30"/>
  <c r="BO45" i="30"/>
  <c r="BN45" i="30"/>
  <c r="BL46" i="30"/>
  <c r="BP45" i="30"/>
  <c r="H44" i="30"/>
  <c r="J43" i="30"/>
  <c r="L43" i="30"/>
  <c r="K43" i="30"/>
  <c r="M43" i="30"/>
  <c r="DU43" i="30"/>
  <c r="DS43" i="30"/>
  <c r="DR43" i="30"/>
  <c r="DP44" i="30"/>
  <c r="DT43" i="30"/>
  <c r="S107" i="30"/>
  <c r="HY105" i="30"/>
  <c r="IJ46" i="30"/>
  <c r="IG34" i="30" s="1"/>
  <c r="II46" i="30"/>
  <c r="IG33" i="30" s="1"/>
  <c r="IH46" i="30"/>
  <c r="IG32" i="30" s="1"/>
  <c r="IG46" i="30"/>
  <c r="IG31" i="30" s="1"/>
  <c r="M41" i="30"/>
  <c r="EI45" i="30"/>
  <c r="EG45" i="30"/>
  <c r="EF45" i="30"/>
  <c r="EH45" i="30"/>
  <c r="ED46" i="30"/>
  <c r="AZ109" i="30"/>
  <c r="BA109" i="30"/>
  <c r="AX110" i="30"/>
  <c r="BC109" i="30"/>
  <c r="BB109" i="30"/>
  <c r="AQ110" i="30"/>
  <c r="AV109" i="30"/>
  <c r="AU109" i="30"/>
  <c r="AT109" i="30"/>
  <c r="AS109" i="30"/>
  <c r="HT43" i="30"/>
  <c r="HQ44" i="30"/>
  <c r="HV43" i="30"/>
  <c r="HU43" i="30"/>
  <c r="HS43" i="30"/>
  <c r="GR46" i="30"/>
  <c r="GQ32" i="30" s="1"/>
  <c r="GT46" i="30"/>
  <c r="GQ34" i="30" s="1"/>
  <c r="GS46" i="30"/>
  <c r="GQ33" i="30" s="1"/>
  <c r="GQ46" i="30"/>
  <c r="GQ31" i="30" s="1"/>
  <c r="Q112" i="30"/>
  <c r="Q97" i="30" s="1"/>
  <c r="T112" i="30"/>
  <c r="Q100" i="30" s="1"/>
  <c r="S112" i="30"/>
  <c r="Q99" i="30" s="1"/>
  <c r="R112" i="30"/>
  <c r="Q98" i="30" s="1"/>
  <c r="BQ111" i="30"/>
  <c r="BO111" i="30"/>
  <c r="BN111" i="30"/>
  <c r="BL112" i="30"/>
  <c r="BP111" i="30"/>
  <c r="BW41" i="30"/>
  <c r="EO41" i="30"/>
  <c r="E41" i="30"/>
  <c r="FJ41" i="30"/>
  <c r="EO111" i="30"/>
  <c r="EK112" i="30"/>
  <c r="EN111" i="30"/>
  <c r="EM111" i="30"/>
  <c r="EP111" i="30"/>
  <c r="CD107" i="30"/>
  <c r="FD46" i="30"/>
  <c r="FA34" i="30" s="1"/>
  <c r="FC46" i="30"/>
  <c r="FA33" i="30" s="1"/>
  <c r="FB46" i="30"/>
  <c r="FA32" i="30" s="1"/>
  <c r="FA46" i="30"/>
  <c r="FA31" i="30" s="1"/>
  <c r="EW111" i="30"/>
  <c r="EV111" i="30"/>
  <c r="EU111" i="30"/>
  <c r="ET111" i="30"/>
  <c r="ER112" i="30"/>
  <c r="EB43" i="30"/>
  <c r="EA43" i="30"/>
  <c r="DZ43" i="30"/>
  <c r="DW44" i="30"/>
  <c r="DY43" i="30"/>
  <c r="EW45" i="30"/>
  <c r="EU45" i="30"/>
  <c r="ET45" i="30"/>
  <c r="ER46" i="30"/>
  <c r="EV45" i="30"/>
  <c r="IC45" i="30"/>
  <c r="IA45" i="30"/>
  <c r="HZ45" i="30"/>
  <c r="HX46" i="30"/>
  <c r="IB45" i="30"/>
  <c r="CE43" i="30"/>
  <c r="CC43" i="30"/>
  <c r="CB43" i="30"/>
  <c r="BZ44" i="30"/>
  <c r="CD43" i="30"/>
  <c r="DL46" i="30"/>
  <c r="DK32" i="30" s="1"/>
  <c r="DN46" i="30"/>
  <c r="DK34" i="30" s="1"/>
  <c r="DM46" i="30"/>
  <c r="DK33" i="30" s="1"/>
  <c r="DK46" i="30"/>
  <c r="DK31" i="30" s="1"/>
  <c r="DU109" i="30"/>
  <c r="DS109" i="30"/>
  <c r="DR109" i="30"/>
  <c r="DT109" i="30"/>
  <c r="DP110" i="30"/>
  <c r="O110" i="30"/>
  <c r="T109" i="30"/>
  <c r="S109" i="30"/>
  <c r="Q109" i="30"/>
  <c r="R109" i="30"/>
  <c r="DB112" i="30"/>
  <c r="DG111" i="30"/>
  <c r="DF111" i="30"/>
  <c r="DE111" i="30"/>
  <c r="DD111" i="30"/>
  <c r="GM45" i="30"/>
  <c r="GK45" i="30"/>
  <c r="GJ45" i="30"/>
  <c r="GH46" i="30"/>
  <c r="GL45" i="30"/>
  <c r="JS45" i="30"/>
  <c r="JQ45" i="30"/>
  <c r="JP45" i="30"/>
  <c r="JR45" i="30"/>
  <c r="JN46" i="30"/>
  <c r="CS43" i="30"/>
  <c r="CN44" i="30"/>
  <c r="CQ43" i="30"/>
  <c r="CP43" i="30"/>
  <c r="CR43" i="30"/>
  <c r="CS45" i="30"/>
  <c r="CQ45" i="30"/>
  <c r="CP45" i="30"/>
  <c r="CR45" i="30"/>
  <c r="CN46" i="30"/>
  <c r="BX46" i="30"/>
  <c r="BU34" i="30" s="1"/>
  <c r="BW46" i="30"/>
  <c r="BU33" i="30" s="1"/>
  <c r="BV46" i="30"/>
  <c r="BU32" i="30" s="1"/>
  <c r="BU46" i="30"/>
  <c r="BU31" i="30" s="1"/>
  <c r="EK110" i="30"/>
  <c r="EO109" i="30"/>
  <c r="EN109" i="30"/>
  <c r="EP109" i="30"/>
  <c r="EM109" i="30"/>
  <c r="DL43" i="30"/>
  <c r="DI44" i="30"/>
  <c r="DN43" i="30"/>
  <c r="DM43" i="30"/>
  <c r="DK43" i="30"/>
  <c r="DG43" i="30"/>
  <c r="DE43" i="30"/>
  <c r="DD43" i="30"/>
  <c r="DF43" i="30"/>
  <c r="DB44" i="30"/>
  <c r="IJ112" i="30"/>
  <c r="IG100" i="30" s="1"/>
  <c r="II112" i="30"/>
  <c r="IG99" i="30" s="1"/>
  <c r="IH112" i="30"/>
  <c r="IG98" i="30" s="1"/>
  <c r="IG112" i="30"/>
  <c r="IG97" i="30" s="1"/>
  <c r="DU111" i="30"/>
  <c r="DS111" i="30"/>
  <c r="DR111" i="30"/>
  <c r="DT111" i="30"/>
  <c r="DP112" i="30"/>
  <c r="DU45" i="30"/>
  <c r="DS45" i="30"/>
  <c r="DR45" i="30"/>
  <c r="DP46" i="30"/>
  <c r="DT45" i="30"/>
  <c r="AF46" i="30"/>
  <c r="AE32" i="30" s="1"/>
  <c r="AH46" i="30"/>
  <c r="AE34" i="30" s="1"/>
  <c r="AG46" i="30"/>
  <c r="AE33" i="30" s="1"/>
  <c r="AE46" i="30"/>
  <c r="AE31" i="30" s="1"/>
  <c r="FM110" i="30"/>
  <c r="FQ109" i="30"/>
  <c r="FP109" i="30"/>
  <c r="FR109" i="30"/>
  <c r="FO109" i="30"/>
  <c r="HL109" i="30"/>
  <c r="HM109" i="30"/>
  <c r="HJ110" i="30"/>
  <c r="HO109" i="30"/>
  <c r="HN109" i="30"/>
  <c r="HC110" i="30"/>
  <c r="HH109" i="30"/>
  <c r="HG109" i="30"/>
  <c r="HF109" i="30"/>
  <c r="HE109" i="30"/>
  <c r="EW43" i="30"/>
  <c r="EU43" i="30"/>
  <c r="ET43" i="30"/>
  <c r="ER44" i="30"/>
  <c r="EV43" i="30"/>
  <c r="BV43" i="30"/>
  <c r="BS44" i="30"/>
  <c r="BU43" i="30"/>
  <c r="BX43" i="30"/>
  <c r="BW43" i="30"/>
  <c r="GS111" i="30"/>
  <c r="GR111" i="30"/>
  <c r="GO112" i="30"/>
  <c r="GQ111" i="30"/>
  <c r="GT111" i="30"/>
  <c r="EF111" i="30"/>
  <c r="ED112" i="30"/>
  <c r="EG111" i="30"/>
  <c r="EI111" i="30"/>
  <c r="EH111" i="30"/>
  <c r="AV112" i="30"/>
  <c r="AS100" i="30" s="1"/>
  <c r="AU112" i="30"/>
  <c r="AS99" i="30" s="1"/>
  <c r="AT112" i="30"/>
  <c r="AS98" i="30" s="1"/>
  <c r="AS112" i="30"/>
  <c r="AS97" i="30" s="1"/>
  <c r="GV112" i="30"/>
  <c r="GZ111" i="30"/>
  <c r="GY111" i="30"/>
  <c r="GX111" i="30"/>
  <c r="HA111" i="30"/>
  <c r="AO45" i="30"/>
  <c r="AM45" i="30"/>
  <c r="AL45" i="30"/>
  <c r="AJ46" i="30"/>
  <c r="AN45" i="30"/>
  <c r="IN109" i="30"/>
  <c r="IL110" i="30"/>
  <c r="IQ109" i="30"/>
  <c r="IP109" i="30"/>
  <c r="IO109" i="30"/>
  <c r="CG110" i="30"/>
  <c r="CK109" i="30"/>
  <c r="CJ109" i="30"/>
  <c r="CL109" i="30"/>
  <c r="CI109" i="30"/>
  <c r="CW112" i="30"/>
  <c r="CW97" i="30" s="1"/>
  <c r="CZ112" i="30"/>
  <c r="CW100" i="30" s="1"/>
  <c r="CY112" i="30"/>
  <c r="CW99" i="30" s="1"/>
  <c r="CX112" i="30"/>
  <c r="CW98" i="30" s="1"/>
  <c r="JD111" i="30"/>
  <c r="JB111" i="30"/>
  <c r="IZ112" i="30"/>
  <c r="JE111" i="30"/>
  <c r="JC111" i="30"/>
  <c r="FC112" i="30"/>
  <c r="FA99" i="30" s="1"/>
  <c r="FA112" i="30"/>
  <c r="FA97" i="30" s="1"/>
  <c r="FD112" i="30"/>
  <c r="FA100" i="30" s="1"/>
  <c r="FB112" i="30"/>
  <c r="FA98" i="30" s="1"/>
  <c r="FA105" i="30" s="1"/>
  <c r="JS43" i="30"/>
  <c r="JQ43" i="30"/>
  <c r="JP43" i="30"/>
  <c r="JR43" i="30"/>
  <c r="JN44" i="30"/>
  <c r="BP41" i="30"/>
  <c r="FY45" i="30"/>
  <c r="FW45" i="30"/>
  <c r="FV45" i="30"/>
  <c r="FT46" i="30"/>
  <c r="FX45" i="30"/>
  <c r="FX41" i="30"/>
  <c r="IW107" i="30"/>
  <c r="BH111" i="30"/>
  <c r="BI111" i="30"/>
  <c r="BG111" i="30"/>
  <c r="BJ111" i="30"/>
  <c r="BE112" i="30"/>
  <c r="FC107" i="30"/>
  <c r="IC43" i="30"/>
  <c r="IA43" i="30"/>
  <c r="HZ43" i="30"/>
  <c r="HX44" i="30"/>
  <c r="IB43" i="30"/>
  <c r="IQ41" i="30"/>
  <c r="BQ43" i="30"/>
  <c r="BP43" i="30"/>
  <c r="BO43" i="30"/>
  <c r="BN43" i="30"/>
  <c r="BL44" i="30"/>
  <c r="AC44" i="30"/>
  <c r="AH43" i="30"/>
  <c r="AG43" i="30"/>
  <c r="AF43" i="30"/>
  <c r="AE43" i="30"/>
  <c r="JR41" i="30"/>
  <c r="FP43" i="30"/>
  <c r="FM44" i="30"/>
  <c r="FR43" i="30"/>
  <c r="FQ43" i="30"/>
  <c r="FO43" i="30"/>
  <c r="JL46" i="30"/>
  <c r="JI34" i="30" s="1"/>
  <c r="JK46" i="30"/>
  <c r="JI33" i="30" s="1"/>
  <c r="JJ46" i="30"/>
  <c r="JI32" i="30" s="1"/>
  <c r="JI46" i="30"/>
  <c r="JI31" i="30" s="1"/>
  <c r="JI38" i="30" s="1"/>
  <c r="EB109" i="30"/>
  <c r="DW110" i="30"/>
  <c r="EA109" i="30"/>
  <c r="DZ109" i="30"/>
  <c r="DY109" i="30"/>
  <c r="FK43" i="30"/>
  <c r="FI43" i="30"/>
  <c r="FH43" i="30"/>
  <c r="FJ43" i="30"/>
  <c r="FF44" i="30"/>
  <c r="FK45" i="30"/>
  <c r="FI45" i="30"/>
  <c r="FH45" i="30"/>
  <c r="FJ45" i="30"/>
  <c r="FF46" i="30"/>
  <c r="AT43" i="30"/>
  <c r="AQ44" i="30"/>
  <c r="AV43" i="30"/>
  <c r="AU43" i="30"/>
  <c r="AS43" i="30"/>
  <c r="CR41" i="30"/>
  <c r="HT46" i="30"/>
  <c r="HS32" i="30" s="1"/>
  <c r="HV46" i="30"/>
  <c r="HS34" i="30" s="1"/>
  <c r="HU46" i="30"/>
  <c r="HS33" i="30" s="1"/>
  <c r="HS46" i="30"/>
  <c r="HS31" i="30" s="1"/>
  <c r="IS110" i="30"/>
  <c r="IW109" i="30"/>
  <c r="IV109" i="30"/>
  <c r="IX109" i="30"/>
  <c r="IU109" i="30"/>
  <c r="FH111" i="30"/>
  <c r="FF112" i="30"/>
  <c r="FJ111" i="30"/>
  <c r="FI111" i="30"/>
  <c r="FK111" i="30"/>
  <c r="JE43" i="30"/>
  <c r="JC43" i="30"/>
  <c r="JB43" i="30"/>
  <c r="IZ44" i="30"/>
  <c r="JD43" i="30"/>
  <c r="S41" i="30"/>
  <c r="M45" i="30"/>
  <c r="K45" i="30"/>
  <c r="J45" i="30"/>
  <c r="H46" i="30"/>
  <c r="L45" i="30"/>
  <c r="DI110" i="30"/>
  <c r="DM109" i="30"/>
  <c r="DL109" i="30"/>
  <c r="DN109" i="30"/>
  <c r="DK109" i="30"/>
  <c r="DL111" i="30"/>
  <c r="DN111" i="30"/>
  <c r="DI112" i="30"/>
  <c r="DK111" i="30"/>
  <c r="DM111" i="30"/>
  <c r="HL111" i="30"/>
  <c r="HJ112" i="30"/>
  <c r="HN111" i="30"/>
  <c r="HO111" i="30"/>
  <c r="HM111" i="30"/>
  <c r="CJ43" i="30"/>
  <c r="CG44" i="30"/>
  <c r="CL43" i="30"/>
  <c r="CK43" i="30"/>
  <c r="CI43" i="30"/>
  <c r="GF46" i="30"/>
  <c r="GC34" i="30" s="1"/>
  <c r="GE46" i="30"/>
  <c r="GC33" i="30" s="1"/>
  <c r="GD46" i="30"/>
  <c r="GC32" i="30" s="1"/>
  <c r="GC46" i="30"/>
  <c r="GC31" i="30" s="1"/>
  <c r="Z107" i="30"/>
  <c r="BC45" i="30"/>
  <c r="BA45" i="30"/>
  <c r="AZ45" i="30"/>
  <c r="BB45" i="30"/>
  <c r="AX46" i="30"/>
  <c r="HA45" i="30"/>
  <c r="GY45" i="30"/>
  <c r="GX45" i="30"/>
  <c r="GZ45" i="30"/>
  <c r="GV46" i="30"/>
  <c r="IJ43" i="30"/>
  <c r="II43" i="30"/>
  <c r="IH43" i="30"/>
  <c r="IE44" i="30"/>
  <c r="IG43" i="30"/>
  <c r="AU41" i="30"/>
  <c r="EN46" i="30"/>
  <c r="EM32" i="30" s="1"/>
  <c r="EP46" i="30"/>
  <c r="EM34" i="30" s="1"/>
  <c r="EO46" i="30"/>
  <c r="EM33" i="30" s="1"/>
  <c r="EM46" i="30"/>
  <c r="EM31" i="30" s="1"/>
  <c r="E107" i="30"/>
  <c r="BQ109" i="30"/>
  <c r="BO109" i="30"/>
  <c r="BN109" i="30"/>
  <c r="BP109" i="30"/>
  <c r="BL110" i="30"/>
  <c r="IW111" i="30"/>
  <c r="IX111" i="30"/>
  <c r="IS112" i="30"/>
  <c r="IU111" i="30"/>
  <c r="IV111" i="30"/>
  <c r="GJ111" i="30"/>
  <c r="GH112" i="30"/>
  <c r="GM111" i="30"/>
  <c r="GL111" i="30"/>
  <c r="GK111" i="30"/>
  <c r="CY107" i="30"/>
  <c r="DT107" i="30"/>
  <c r="IQ43" i="30"/>
  <c r="IO43" i="30"/>
  <c r="IN43" i="30"/>
  <c r="IP43" i="30"/>
  <c r="IL44" i="30"/>
  <c r="FY41" i="30"/>
  <c r="CZ46" i="30"/>
  <c r="CW34" i="30" s="1"/>
  <c r="CY46" i="30"/>
  <c r="CW33" i="30" s="1"/>
  <c r="CX46" i="30"/>
  <c r="CW32" i="30" s="1"/>
  <c r="CW46" i="30"/>
  <c r="CW31" i="30" s="1"/>
  <c r="FY43" i="30"/>
  <c r="FW43" i="30"/>
  <c r="FV43" i="30"/>
  <c r="FT44" i="30"/>
  <c r="FX43" i="30"/>
  <c r="BH46" i="30"/>
  <c r="BG32" i="30" s="1"/>
  <c r="BG39" i="30" s="1"/>
  <c r="BJ46" i="30"/>
  <c r="BG34" i="30" s="1"/>
  <c r="BI46" i="30"/>
  <c r="BG33" i="30" s="1"/>
  <c r="BG46" i="30"/>
  <c r="BG31" i="30" s="1"/>
  <c r="GJ109" i="30"/>
  <c r="GH110" i="30"/>
  <c r="GM109" i="30"/>
  <c r="GL109" i="30"/>
  <c r="GK109" i="30"/>
  <c r="FH109" i="30"/>
  <c r="FF110" i="30"/>
  <c r="FI109" i="30"/>
  <c r="FJ109" i="30"/>
  <c r="FK109" i="30"/>
  <c r="FD109" i="30"/>
  <c r="FC109" i="30"/>
  <c r="EY110" i="30"/>
  <c r="FB109" i="30"/>
  <c r="FA109" i="30"/>
  <c r="L41" i="30"/>
  <c r="T46" i="30"/>
  <c r="Q34" i="30" s="1"/>
  <c r="S46" i="30"/>
  <c r="Q33" i="30" s="1"/>
  <c r="R46" i="30"/>
  <c r="Q32" i="30" s="1"/>
  <c r="Q46" i="30"/>
  <c r="Q31" i="30" s="1"/>
  <c r="ER110" i="30"/>
  <c r="EW109" i="30"/>
  <c r="EU109" i="30"/>
  <c r="ET109" i="30"/>
  <c r="EV109" i="30"/>
  <c r="JP109" i="30"/>
  <c r="JQ109" i="30"/>
  <c r="JS109" i="30"/>
  <c r="JR109" i="30"/>
  <c r="JN110" i="30"/>
  <c r="HN41" i="30"/>
  <c r="HA43" i="30"/>
  <c r="GY43" i="30"/>
  <c r="GX43" i="30"/>
  <c r="GZ43" i="30"/>
  <c r="GV44" i="30"/>
  <c r="FT110" i="30"/>
  <c r="FY109" i="30"/>
  <c r="FW109" i="30"/>
  <c r="FV109" i="30"/>
  <c r="FX109" i="30"/>
  <c r="BX109" i="30"/>
  <c r="BW109" i="30"/>
  <c r="BS110" i="30"/>
  <c r="BV109" i="30"/>
  <c r="BU109" i="30"/>
  <c r="GF112" i="30"/>
  <c r="GC100" i="30" s="1"/>
  <c r="GE112" i="30"/>
  <c r="GC99" i="30" s="1"/>
  <c r="GD112" i="30"/>
  <c r="GC98" i="30" s="1"/>
  <c r="GC112" i="30"/>
  <c r="GC97" i="30" s="1"/>
  <c r="FT112" i="30"/>
  <c r="FW111" i="30"/>
  <c r="FX111" i="30"/>
  <c r="FV111" i="30"/>
  <c r="FY111" i="30"/>
  <c r="DG45" i="30"/>
  <c r="DE45" i="30"/>
  <c r="DD45" i="30"/>
  <c r="DB46" i="30"/>
  <c r="DF45" i="30"/>
  <c r="IJ109" i="30"/>
  <c r="IE110" i="30"/>
  <c r="II109" i="30"/>
  <c r="IG109" i="30"/>
  <c r="IH109" i="30"/>
  <c r="HN107" i="30"/>
  <c r="Y43" i="30"/>
  <c r="X43" i="30"/>
  <c r="Z43" i="30"/>
  <c r="V44" i="30"/>
  <c r="AA43" i="30"/>
  <c r="AO43" i="30"/>
  <c r="AJ44" i="30"/>
  <c r="AM43" i="30"/>
  <c r="AL43" i="30"/>
  <c r="AN43" i="30"/>
  <c r="IQ45" i="30"/>
  <c r="IO45" i="30"/>
  <c r="IN45" i="30"/>
  <c r="IP45" i="30"/>
  <c r="IL46" i="30"/>
  <c r="HO45" i="30"/>
  <c r="HM45" i="30"/>
  <c r="HL45" i="30"/>
  <c r="HJ46" i="30"/>
  <c r="HN45" i="30"/>
  <c r="II107" i="30"/>
  <c r="AC112" i="30"/>
  <c r="AF111" i="30"/>
  <c r="AH111" i="30"/>
  <c r="AG111" i="30"/>
  <c r="AE111" i="30"/>
  <c r="X109" i="30"/>
  <c r="AA109" i="30"/>
  <c r="Z109" i="30"/>
  <c r="Y109" i="30"/>
  <c r="V110" i="30"/>
  <c r="JG110" i="30"/>
  <c r="JL109" i="30"/>
  <c r="JK109" i="30"/>
  <c r="JJ109" i="30"/>
  <c r="JI109" i="30"/>
  <c r="AO111" i="30"/>
  <c r="AM111" i="30"/>
  <c r="AL111" i="30"/>
  <c r="AJ112" i="30"/>
  <c r="AN111" i="30"/>
  <c r="O44" i="30"/>
  <c r="T43" i="30"/>
  <c r="S43" i="30"/>
  <c r="R43" i="30"/>
  <c r="Q43" i="30"/>
  <c r="JE45" i="30"/>
  <c r="JC45" i="30"/>
  <c r="JB45" i="30"/>
  <c r="IZ46" i="30"/>
  <c r="JD45" i="30"/>
  <c r="BH43" i="30"/>
  <c r="BE44" i="30"/>
  <c r="BJ43" i="30"/>
  <c r="BI43" i="30"/>
  <c r="BG43" i="30"/>
  <c r="BC43" i="30"/>
  <c r="BA43" i="30"/>
  <c r="AZ43" i="30"/>
  <c r="BB43" i="30"/>
  <c r="AX44" i="30"/>
  <c r="HO43" i="30"/>
  <c r="HM43" i="30"/>
  <c r="HL43" i="30"/>
  <c r="HJ44" i="30"/>
  <c r="HN43" i="30"/>
  <c r="JP111" i="30"/>
  <c r="JN112" i="30"/>
  <c r="JS111" i="30"/>
  <c r="JR111" i="30"/>
  <c r="JQ111" i="30"/>
  <c r="HX112" i="30"/>
  <c r="IC111" i="30"/>
  <c r="IB111" i="30"/>
  <c r="IA111" i="30"/>
  <c r="HZ111" i="30"/>
  <c r="IV46" i="30"/>
  <c r="IU32" i="30" s="1"/>
  <c r="IX46" i="30"/>
  <c r="IU34" i="30" s="1"/>
  <c r="IW46" i="30"/>
  <c r="IU33" i="30" s="1"/>
  <c r="IU46" i="30"/>
  <c r="IU31" i="30" s="1"/>
  <c r="BX112" i="30"/>
  <c r="BU100" i="30" s="1"/>
  <c r="BW112" i="30"/>
  <c r="BU99" i="30" s="1"/>
  <c r="BU112" i="30"/>
  <c r="BU97" i="30" s="1"/>
  <c r="BV112" i="30"/>
  <c r="BU98" i="30" s="1"/>
  <c r="AO109" i="30"/>
  <c r="AM109" i="30"/>
  <c r="AL109" i="30"/>
  <c r="AN109" i="30"/>
  <c r="AJ110" i="30"/>
  <c r="GO110" i="30"/>
  <c r="GS109" i="30"/>
  <c r="GR109" i="30"/>
  <c r="GT109" i="30"/>
  <c r="GQ109" i="30"/>
  <c r="V112" i="30"/>
  <c r="Z111" i="30"/>
  <c r="X111" i="30"/>
  <c r="Y111" i="30"/>
  <c r="AA111" i="30"/>
  <c r="IN111" i="30"/>
  <c r="IL112" i="30"/>
  <c r="IQ111" i="30"/>
  <c r="IP111" i="30"/>
  <c r="IO111" i="30"/>
  <c r="HH46" i="30"/>
  <c r="HE34" i="30" s="1"/>
  <c r="HG46" i="30"/>
  <c r="HE33" i="30" s="1"/>
  <c r="HF46" i="30"/>
  <c r="HE32" i="30" s="1"/>
  <c r="HE46" i="30"/>
  <c r="HE31" i="30" s="1"/>
  <c r="FD28" i="31" l="1"/>
  <c r="HY101" i="30"/>
  <c r="CJ59" i="31"/>
  <c r="HE39" i="30"/>
  <c r="BU104" i="30"/>
  <c r="GC105" i="30"/>
  <c r="GC39" i="30"/>
  <c r="HS38" i="30"/>
  <c r="HS40" i="30" s="1"/>
  <c r="FA104" i="30"/>
  <c r="AS105" i="30"/>
  <c r="IG104" i="30"/>
  <c r="BU39" i="30"/>
  <c r="FA39" i="30"/>
  <c r="FA38" i="30"/>
  <c r="IG38" i="30"/>
  <c r="IG40" i="30" s="1"/>
  <c r="JA105" i="30"/>
  <c r="LJ59" i="31"/>
  <c r="HX28" i="31"/>
  <c r="IU39" i="30"/>
  <c r="EM38" i="30"/>
  <c r="HE105" i="30"/>
  <c r="FV59" i="31"/>
  <c r="IG105" i="30"/>
  <c r="DK39" i="30"/>
  <c r="GQ39" i="30"/>
  <c r="DY105" i="30"/>
  <c r="HE104" i="30"/>
  <c r="HE101" i="30" s="1"/>
  <c r="CI39" i="30"/>
  <c r="DY38" i="30"/>
  <c r="FO38" i="30"/>
  <c r="DY39" i="30"/>
  <c r="Y59" i="31"/>
  <c r="IG39" i="30"/>
  <c r="Q38" i="30"/>
  <c r="MB28" i="31"/>
  <c r="DB59" i="31"/>
  <c r="IP59" i="31"/>
  <c r="AH59" i="31"/>
  <c r="AS39" i="30"/>
  <c r="AE38" i="30"/>
  <c r="X112" i="30"/>
  <c r="X97" i="30" s="1"/>
  <c r="Z112" i="30"/>
  <c r="X99" i="30" s="1"/>
  <c r="Y112" i="30"/>
  <c r="X98" i="30" s="1"/>
  <c r="AA112" i="30"/>
  <c r="X100" i="30" s="1"/>
  <c r="HE38" i="30"/>
  <c r="BU105" i="30"/>
  <c r="BU101" i="30" s="1"/>
  <c r="JP112" i="30"/>
  <c r="JP97" i="30" s="1"/>
  <c r="JS112" i="30"/>
  <c r="JP100" i="30" s="1"/>
  <c r="JR112" i="30"/>
  <c r="JP99" i="30" s="1"/>
  <c r="JQ112" i="30"/>
  <c r="JP98" i="30" s="1"/>
  <c r="AA44" i="30"/>
  <c r="W34" i="30" s="1"/>
  <c r="Y44" i="30"/>
  <c r="W32" i="30" s="1"/>
  <c r="X44" i="30"/>
  <c r="W31" i="30" s="1"/>
  <c r="Z44" i="30"/>
  <c r="W33" i="30" s="1"/>
  <c r="IJ110" i="30"/>
  <c r="IF100" i="30" s="1"/>
  <c r="II110" i="30"/>
  <c r="IF99" i="30" s="1"/>
  <c r="IG110" i="30"/>
  <c r="IF97" i="30" s="1"/>
  <c r="IH110" i="30"/>
  <c r="IF98" i="30" s="1"/>
  <c r="JR110" i="30"/>
  <c r="JO99" i="30" s="1"/>
  <c r="JQ110" i="30"/>
  <c r="JO98" i="30" s="1"/>
  <c r="JP110" i="30"/>
  <c r="JO97" i="30" s="1"/>
  <c r="JS110" i="30"/>
  <c r="JO100" i="30" s="1"/>
  <c r="CW39" i="30"/>
  <c r="GC38" i="30"/>
  <c r="DM112" i="30"/>
  <c r="DK99" i="30" s="1"/>
  <c r="DL112" i="30"/>
  <c r="DK98" i="30" s="1"/>
  <c r="DK112" i="30"/>
  <c r="DK97" i="30" s="1"/>
  <c r="DN112" i="30"/>
  <c r="DK100" i="30" s="1"/>
  <c r="HS39" i="30"/>
  <c r="IP110" i="30"/>
  <c r="IM99" i="30" s="1"/>
  <c r="IN110" i="30"/>
  <c r="IM97" i="30" s="1"/>
  <c r="IQ110" i="30"/>
  <c r="IM100" i="30" s="1"/>
  <c r="IO110" i="30"/>
  <c r="IM98" i="30" s="1"/>
  <c r="EW44" i="30"/>
  <c r="ES34" i="30" s="1"/>
  <c r="EU44" i="30"/>
  <c r="ES32" i="30" s="1"/>
  <c r="ET44" i="30"/>
  <c r="ES31" i="30" s="1"/>
  <c r="EV44" i="30"/>
  <c r="ES33" i="30" s="1"/>
  <c r="HH110" i="30"/>
  <c r="HD100" i="30" s="1"/>
  <c r="HG110" i="30"/>
  <c r="HD99" i="30" s="1"/>
  <c r="HE110" i="30"/>
  <c r="HD97" i="30" s="1"/>
  <c r="HD104" i="30" s="1"/>
  <c r="HF110" i="30"/>
  <c r="HD98" i="30" s="1"/>
  <c r="DU46" i="30"/>
  <c r="DR34" i="30" s="1"/>
  <c r="DS46" i="30"/>
  <c r="DR32" i="30" s="1"/>
  <c r="DR46" i="30"/>
  <c r="DR31" i="30" s="1"/>
  <c r="DT46" i="30"/>
  <c r="DR33" i="30" s="1"/>
  <c r="CS46" i="30"/>
  <c r="CP34" i="30" s="1"/>
  <c r="CQ46" i="30"/>
  <c r="CP32" i="30" s="1"/>
  <c r="CP46" i="30"/>
  <c r="CP31" i="30" s="1"/>
  <c r="CR46" i="30"/>
  <c r="CP33" i="30" s="1"/>
  <c r="CS44" i="30"/>
  <c r="CO34" i="30" s="1"/>
  <c r="CQ44" i="30"/>
  <c r="CO32" i="30" s="1"/>
  <c r="CP44" i="30"/>
  <c r="CO31" i="30" s="1"/>
  <c r="CR44" i="30"/>
  <c r="CO33" i="30" s="1"/>
  <c r="GM46" i="30"/>
  <c r="GJ34" i="30" s="1"/>
  <c r="GK46" i="30"/>
  <c r="GJ32" i="30" s="1"/>
  <c r="GJ46" i="30"/>
  <c r="GJ31" i="30" s="1"/>
  <c r="GL46" i="30"/>
  <c r="GJ33" i="30" s="1"/>
  <c r="DD112" i="30"/>
  <c r="DD97" i="30" s="1"/>
  <c r="DG112" i="30"/>
  <c r="DD100" i="30" s="1"/>
  <c r="DF112" i="30"/>
  <c r="DD99" i="30" s="1"/>
  <c r="DE112" i="30"/>
  <c r="DD98" i="30" s="1"/>
  <c r="DK38" i="30"/>
  <c r="EW112" i="30"/>
  <c r="ET100" i="30" s="1"/>
  <c r="EV112" i="30"/>
  <c r="ET99" i="30" s="1"/>
  <c r="EU112" i="30"/>
  <c r="ET98" i="30" s="1"/>
  <c r="ET112" i="30"/>
  <c r="ET97" i="30" s="1"/>
  <c r="Q105" i="30"/>
  <c r="JI105" i="30"/>
  <c r="AS38" i="30"/>
  <c r="BU106" i="30"/>
  <c r="HO46" i="30"/>
  <c r="HL34" i="30" s="1"/>
  <c r="HM46" i="30"/>
  <c r="HL32" i="30" s="1"/>
  <c r="HL39" i="30" s="1"/>
  <c r="HL46" i="30"/>
  <c r="HL31" i="30" s="1"/>
  <c r="HN46" i="30"/>
  <c r="HL33" i="30" s="1"/>
  <c r="FY110" i="30"/>
  <c r="FU100" i="30" s="1"/>
  <c r="FW110" i="30"/>
  <c r="FU98" i="30" s="1"/>
  <c r="FU105" i="30" s="1"/>
  <c r="FV110" i="30"/>
  <c r="FU97" i="30" s="1"/>
  <c r="FX110" i="30"/>
  <c r="FU99" i="30" s="1"/>
  <c r="EW110" i="30"/>
  <c r="ES100" i="30" s="1"/>
  <c r="EU110" i="30"/>
  <c r="ES98" i="30" s="1"/>
  <c r="ES105" i="30" s="1"/>
  <c r="ET110" i="30"/>
  <c r="ES97" i="30" s="1"/>
  <c r="EV110" i="30"/>
  <c r="ES99" i="30" s="1"/>
  <c r="FD110" i="30"/>
  <c r="EZ100" i="30" s="1"/>
  <c r="FC110" i="30"/>
  <c r="EZ99" i="30" s="1"/>
  <c r="FA110" i="30"/>
  <c r="EZ97" i="30" s="1"/>
  <c r="FB110" i="30"/>
  <c r="EZ98" i="30" s="1"/>
  <c r="IJ44" i="30"/>
  <c r="IF34" i="30" s="1"/>
  <c r="II44" i="30"/>
  <c r="IF33" i="30" s="1"/>
  <c r="IH44" i="30"/>
  <c r="IF32" i="30" s="1"/>
  <c r="IG44" i="30"/>
  <c r="IF31" i="30" s="1"/>
  <c r="M46" i="30"/>
  <c r="J34" i="30" s="1"/>
  <c r="K46" i="30"/>
  <c r="J32" i="30" s="1"/>
  <c r="J46" i="30"/>
  <c r="J31" i="30" s="1"/>
  <c r="L46" i="30"/>
  <c r="J33" i="30" s="1"/>
  <c r="BI112" i="30"/>
  <c r="BG99" i="30" s="1"/>
  <c r="BH112" i="30"/>
  <c r="BG98" i="30" s="1"/>
  <c r="BG105" i="30" s="1"/>
  <c r="BG112" i="30"/>
  <c r="BG97" i="30" s="1"/>
  <c r="BJ112" i="30"/>
  <c r="BG100" i="30" s="1"/>
  <c r="FY46" i="30"/>
  <c r="FV34" i="30" s="1"/>
  <c r="FW46" i="30"/>
  <c r="FV32" i="30" s="1"/>
  <c r="FV39" i="30" s="1"/>
  <c r="FV46" i="30"/>
  <c r="FV31" i="30" s="1"/>
  <c r="FX46" i="30"/>
  <c r="FV33" i="30" s="1"/>
  <c r="JE112" i="30"/>
  <c r="JB100" i="30" s="1"/>
  <c r="JD112" i="30"/>
  <c r="JB99" i="30" s="1"/>
  <c r="JC112" i="30"/>
  <c r="JB98" i="30" s="1"/>
  <c r="JB112" i="30"/>
  <c r="JB97" i="30" s="1"/>
  <c r="IG101" i="30"/>
  <c r="IG106" i="30"/>
  <c r="AV110" i="30"/>
  <c r="AR100" i="30" s="1"/>
  <c r="AU110" i="30"/>
  <c r="AR99" i="30" s="1"/>
  <c r="AT110" i="30"/>
  <c r="AR98" i="30" s="1"/>
  <c r="AS110" i="30"/>
  <c r="AR97" i="30" s="1"/>
  <c r="AR104" i="30" s="1"/>
  <c r="CZ110" i="30"/>
  <c r="CV100" i="30" s="1"/>
  <c r="CY110" i="30"/>
  <c r="CV99" i="30" s="1"/>
  <c r="CX110" i="30"/>
  <c r="CV98" i="30" s="1"/>
  <c r="CW110" i="30"/>
  <c r="CV97" i="30" s="1"/>
  <c r="CV104" i="30" s="1"/>
  <c r="CS112" i="30"/>
  <c r="CP100" i="30" s="1"/>
  <c r="CR112" i="30"/>
  <c r="CP99" i="30" s="1"/>
  <c r="CQ112" i="30"/>
  <c r="CP98" i="30" s="1"/>
  <c r="CP112" i="30"/>
  <c r="CP97" i="30" s="1"/>
  <c r="CP104" i="30" s="1"/>
  <c r="CB112" i="30"/>
  <c r="CB97" i="30" s="1"/>
  <c r="CD112" i="30"/>
  <c r="CB99" i="30" s="1"/>
  <c r="CC112" i="30"/>
  <c r="CB98" i="30" s="1"/>
  <c r="CE112" i="30"/>
  <c r="CB100" i="30" s="1"/>
  <c r="GF110" i="30"/>
  <c r="GB100" i="30" s="1"/>
  <c r="GE110" i="30"/>
  <c r="GB99" i="30" s="1"/>
  <c r="GD110" i="30"/>
  <c r="GB98" i="30" s="1"/>
  <c r="GC110" i="30"/>
  <c r="GB97" i="30" s="1"/>
  <c r="GB104" i="30" s="1"/>
  <c r="CK112" i="30"/>
  <c r="CI99" i="30" s="1"/>
  <c r="CJ112" i="30"/>
  <c r="CI98" i="30" s="1"/>
  <c r="CI112" i="30"/>
  <c r="CI97" i="30" s="1"/>
  <c r="CL112" i="30"/>
  <c r="CI100" i="30" s="1"/>
  <c r="DY40" i="30"/>
  <c r="DY35" i="30"/>
  <c r="GR110" i="30"/>
  <c r="GP98" i="30" s="1"/>
  <c r="GT110" i="30"/>
  <c r="GP100" i="30" s="1"/>
  <c r="GS110" i="30"/>
  <c r="GP99" i="30" s="1"/>
  <c r="GQ110" i="30"/>
  <c r="GP97" i="30" s="1"/>
  <c r="JE46" i="30"/>
  <c r="JB34" i="30" s="1"/>
  <c r="JC46" i="30"/>
  <c r="JB32" i="30" s="1"/>
  <c r="JB46" i="30"/>
  <c r="JB31" i="30" s="1"/>
  <c r="JD46" i="30"/>
  <c r="JB33" i="30" s="1"/>
  <c r="T44" i="30"/>
  <c r="P34" i="30" s="1"/>
  <c r="S44" i="30"/>
  <c r="P33" i="30" s="1"/>
  <c r="R44" i="30"/>
  <c r="P32" i="30" s="1"/>
  <c r="Q44" i="30"/>
  <c r="P31" i="30" s="1"/>
  <c r="BX110" i="30"/>
  <c r="BT100" i="30" s="1"/>
  <c r="BW110" i="30"/>
  <c r="BT99" i="30" s="1"/>
  <c r="BU110" i="30"/>
  <c r="BT97" i="30" s="1"/>
  <c r="BT104" i="30" s="1"/>
  <c r="BV110" i="30"/>
  <c r="BT98" i="30" s="1"/>
  <c r="HA44" i="30"/>
  <c r="GW34" i="30" s="1"/>
  <c r="GY44" i="30"/>
  <c r="GW32" i="30" s="1"/>
  <c r="GX44" i="30"/>
  <c r="GW31" i="30" s="1"/>
  <c r="GZ44" i="30"/>
  <c r="GW33" i="30" s="1"/>
  <c r="IW112" i="30"/>
  <c r="IU99" i="30" s="1"/>
  <c r="IV112" i="30"/>
  <c r="IU98" i="30" s="1"/>
  <c r="IU112" i="30"/>
  <c r="IU97" i="30" s="1"/>
  <c r="IX112" i="30"/>
  <c r="IU100" i="30" s="1"/>
  <c r="BC46" i="30"/>
  <c r="AZ34" i="30" s="1"/>
  <c r="BA46" i="30"/>
  <c r="AZ32" i="30" s="1"/>
  <c r="AZ46" i="30"/>
  <c r="AZ31" i="30" s="1"/>
  <c r="BB46" i="30"/>
  <c r="AZ33" i="30" s="1"/>
  <c r="FP110" i="30"/>
  <c r="FN98" i="30" s="1"/>
  <c r="FQ110" i="30"/>
  <c r="FN99" i="30" s="1"/>
  <c r="FO110" i="30"/>
  <c r="FN97" i="30" s="1"/>
  <c r="FR110" i="30"/>
  <c r="FN100" i="30" s="1"/>
  <c r="JS46" i="30"/>
  <c r="JP34" i="30" s="1"/>
  <c r="JQ46" i="30"/>
  <c r="JP32" i="30" s="1"/>
  <c r="JP46" i="30"/>
  <c r="JP31" i="30" s="1"/>
  <c r="JR46" i="30"/>
  <c r="JP33" i="30" s="1"/>
  <c r="T110" i="30"/>
  <c r="P100" i="30" s="1"/>
  <c r="S110" i="30"/>
  <c r="P99" i="30" s="1"/>
  <c r="R110" i="30"/>
  <c r="P98" i="30" s="1"/>
  <c r="Q110" i="30"/>
  <c r="P97" i="30" s="1"/>
  <c r="IC46" i="30"/>
  <c r="HZ34" i="30" s="1"/>
  <c r="IA46" i="30"/>
  <c r="HZ32" i="30" s="1"/>
  <c r="HZ46" i="30"/>
  <c r="HZ31" i="30" s="1"/>
  <c r="IB46" i="30"/>
  <c r="HZ33" i="30" s="1"/>
  <c r="IV44" i="30"/>
  <c r="IT32" i="30" s="1"/>
  <c r="IX44" i="30"/>
  <c r="IT34" i="30" s="1"/>
  <c r="IW44" i="30"/>
  <c r="IT33" i="30" s="1"/>
  <c r="IU44" i="30"/>
  <c r="IT31" i="30" s="1"/>
  <c r="DY104" i="30"/>
  <c r="CD110" i="30"/>
  <c r="CA99" i="30" s="1"/>
  <c r="CC110" i="30"/>
  <c r="CA98" i="30" s="1"/>
  <c r="CE110" i="30"/>
  <c r="CA100" i="30" s="1"/>
  <c r="CB110" i="30"/>
  <c r="CA97" i="30" s="1"/>
  <c r="AZ112" i="30"/>
  <c r="AZ97" i="30" s="1"/>
  <c r="BC112" i="30"/>
  <c r="AZ100" i="30" s="1"/>
  <c r="BA112" i="30"/>
  <c r="AZ98" i="30" s="1"/>
  <c r="BB112" i="30"/>
  <c r="AZ99" i="30" s="1"/>
  <c r="GM44" i="30"/>
  <c r="GI34" i="30" s="1"/>
  <c r="GK44" i="30"/>
  <c r="GI32" i="30" s="1"/>
  <c r="GJ44" i="30"/>
  <c r="GI31" i="30" s="1"/>
  <c r="GL44" i="30"/>
  <c r="GI33" i="30" s="1"/>
  <c r="AO110" i="30"/>
  <c r="AK100" i="30" s="1"/>
  <c r="AM110" i="30"/>
  <c r="AK98" i="30" s="1"/>
  <c r="AL110" i="30"/>
  <c r="AK97" i="30" s="1"/>
  <c r="AN110" i="30"/>
  <c r="AK99" i="30" s="1"/>
  <c r="HO44" i="30"/>
  <c r="HK34" i="30" s="1"/>
  <c r="HM44" i="30"/>
  <c r="HK32" i="30" s="1"/>
  <c r="HL44" i="30"/>
  <c r="HK31" i="30" s="1"/>
  <c r="HN44" i="30"/>
  <c r="HK33" i="30" s="1"/>
  <c r="DG46" i="30"/>
  <c r="DD34" i="30" s="1"/>
  <c r="DE46" i="30"/>
  <c r="DD32" i="30" s="1"/>
  <c r="DD46" i="30"/>
  <c r="DD31" i="30" s="1"/>
  <c r="DF46" i="30"/>
  <c r="DD33" i="30" s="1"/>
  <c r="FY112" i="30"/>
  <c r="FV100" i="30" s="1"/>
  <c r="FX112" i="30"/>
  <c r="FV99" i="30" s="1"/>
  <c r="FW112" i="30"/>
  <c r="FV98" i="30" s="1"/>
  <c r="FV112" i="30"/>
  <c r="FV97" i="30" s="1"/>
  <c r="Q39" i="30"/>
  <c r="FY44" i="30"/>
  <c r="FU34" i="30" s="1"/>
  <c r="FW44" i="30"/>
  <c r="FU32" i="30" s="1"/>
  <c r="FV44" i="30"/>
  <c r="FU31" i="30" s="1"/>
  <c r="FX44" i="30"/>
  <c r="FU33" i="30" s="1"/>
  <c r="AO46" i="30"/>
  <c r="AL34" i="30" s="1"/>
  <c r="AM46" i="30"/>
  <c r="AL32" i="30" s="1"/>
  <c r="AL46" i="30"/>
  <c r="AL31" i="30" s="1"/>
  <c r="AN46" i="30"/>
  <c r="AL33" i="30" s="1"/>
  <c r="HA112" i="30"/>
  <c r="GX100" i="30" s="1"/>
  <c r="GZ112" i="30"/>
  <c r="GX99" i="30" s="1"/>
  <c r="GY112" i="30"/>
  <c r="GX98" i="30" s="1"/>
  <c r="GX112" i="30"/>
  <c r="GX97" i="30" s="1"/>
  <c r="EF112" i="30"/>
  <c r="EF97" i="30" s="1"/>
  <c r="EI112" i="30"/>
  <c r="EF100" i="30" s="1"/>
  <c r="EH112" i="30"/>
  <c r="EF99" i="30" s="1"/>
  <c r="EG112" i="30"/>
  <c r="EF98" i="30" s="1"/>
  <c r="HN110" i="30"/>
  <c r="HK99" i="30" s="1"/>
  <c r="HM110" i="30"/>
  <c r="HK98" i="30" s="1"/>
  <c r="HK105" i="30" s="1"/>
  <c r="HL110" i="30"/>
  <c r="HK97" i="30" s="1"/>
  <c r="HO110" i="30"/>
  <c r="HK100" i="30" s="1"/>
  <c r="EN110" i="30"/>
  <c r="EL98" i="30" s="1"/>
  <c r="EP110" i="30"/>
  <c r="EL100" i="30" s="1"/>
  <c r="EM110" i="30"/>
  <c r="EL97" i="30" s="1"/>
  <c r="EO110" i="30"/>
  <c r="EL99" i="30" s="1"/>
  <c r="DU110" i="30"/>
  <c r="DQ100" i="30" s="1"/>
  <c r="DS110" i="30"/>
  <c r="DQ98" i="30" s="1"/>
  <c r="DR110" i="30"/>
  <c r="DQ97" i="30" s="1"/>
  <c r="DT110" i="30"/>
  <c r="DQ99" i="30" s="1"/>
  <c r="Q104" i="30"/>
  <c r="HT44" i="30"/>
  <c r="HR32" i="30" s="1"/>
  <c r="HV44" i="30"/>
  <c r="HR34" i="30" s="1"/>
  <c r="HU44" i="30"/>
  <c r="HR33" i="30" s="1"/>
  <c r="HS44" i="30"/>
  <c r="HR31" i="30" s="1"/>
  <c r="CZ44" i="30"/>
  <c r="CV34" i="30" s="1"/>
  <c r="CY44" i="30"/>
  <c r="CV33" i="30" s="1"/>
  <c r="CX44" i="30"/>
  <c r="CV32" i="30" s="1"/>
  <c r="CW44" i="30"/>
  <c r="CV31" i="30" s="1"/>
  <c r="HY106" i="30"/>
  <c r="HH44" i="30"/>
  <c r="HD34" i="30" s="1"/>
  <c r="HG44" i="30"/>
  <c r="HD33" i="30" s="1"/>
  <c r="HF44" i="30"/>
  <c r="HD32" i="30" s="1"/>
  <c r="HE44" i="30"/>
  <c r="HD31" i="30" s="1"/>
  <c r="AG110" i="30"/>
  <c r="AD99" i="30" s="1"/>
  <c r="AF110" i="30"/>
  <c r="AD98" i="30" s="1"/>
  <c r="AH110" i="30"/>
  <c r="AD100" i="30" s="1"/>
  <c r="AE110" i="30"/>
  <c r="AD97" i="30" s="1"/>
  <c r="IU38" i="30"/>
  <c r="IC112" i="30"/>
  <c r="HZ100" i="30" s="1"/>
  <c r="IB112" i="30"/>
  <c r="HZ99" i="30" s="1"/>
  <c r="HZ112" i="30"/>
  <c r="HZ97" i="30" s="1"/>
  <c r="IA112" i="30"/>
  <c r="HZ98" i="30" s="1"/>
  <c r="AO112" i="30"/>
  <c r="AL100" i="30" s="1"/>
  <c r="AN112" i="30"/>
  <c r="AL99" i="30" s="1"/>
  <c r="AL112" i="30"/>
  <c r="AL97" i="30" s="1"/>
  <c r="AM112" i="30"/>
  <c r="AL98" i="30" s="1"/>
  <c r="JL110" i="30"/>
  <c r="JH100" i="30" s="1"/>
  <c r="JK110" i="30"/>
  <c r="JH99" i="30" s="1"/>
  <c r="JI110" i="30"/>
  <c r="JH97" i="30" s="1"/>
  <c r="JJ110" i="30"/>
  <c r="JH98" i="30" s="1"/>
  <c r="GC104" i="30"/>
  <c r="GK110" i="30"/>
  <c r="GI98" i="30" s="1"/>
  <c r="GJ110" i="30"/>
  <c r="GI97" i="30" s="1"/>
  <c r="GL110" i="30"/>
  <c r="GI99" i="30" s="1"/>
  <c r="GM110" i="30"/>
  <c r="GI100" i="30" s="1"/>
  <c r="IQ44" i="30"/>
  <c r="IM34" i="30" s="1"/>
  <c r="IO44" i="30"/>
  <c r="IM32" i="30" s="1"/>
  <c r="IN44" i="30"/>
  <c r="IM31" i="30" s="1"/>
  <c r="IP44" i="30"/>
  <c r="IM33" i="30" s="1"/>
  <c r="HL112" i="30"/>
  <c r="HL97" i="30" s="1"/>
  <c r="HM112" i="30"/>
  <c r="HL98" i="30" s="1"/>
  <c r="HN112" i="30"/>
  <c r="HL99" i="30" s="1"/>
  <c r="HO112" i="30"/>
  <c r="HL100" i="30" s="1"/>
  <c r="IV110" i="30"/>
  <c r="IT98" i="30" s="1"/>
  <c r="IX110" i="30"/>
  <c r="IT100" i="30" s="1"/>
  <c r="IW110" i="30"/>
  <c r="IT99" i="30" s="1"/>
  <c r="IU110" i="30"/>
  <c r="IT97" i="30" s="1"/>
  <c r="FK44" i="30"/>
  <c r="FG34" i="30" s="1"/>
  <c r="FI44" i="30"/>
  <c r="FG32" i="30" s="1"/>
  <c r="FH44" i="30"/>
  <c r="FG31" i="30" s="1"/>
  <c r="FJ44" i="30"/>
  <c r="FG33" i="30" s="1"/>
  <c r="EB110" i="30"/>
  <c r="DX100" i="30" s="1"/>
  <c r="EA110" i="30"/>
  <c r="DX99" i="30" s="1"/>
  <c r="DZ110" i="30"/>
  <c r="DX98" i="30" s="1"/>
  <c r="DY110" i="30"/>
  <c r="DX97" i="30" s="1"/>
  <c r="AF44" i="30"/>
  <c r="AD32" i="30" s="1"/>
  <c r="AH44" i="30"/>
  <c r="AD34" i="30" s="1"/>
  <c r="AG44" i="30"/>
  <c r="AD33" i="30" s="1"/>
  <c r="AE44" i="30"/>
  <c r="AD31" i="30" s="1"/>
  <c r="IC44" i="30"/>
  <c r="HY34" i="30" s="1"/>
  <c r="IA44" i="30"/>
  <c r="HY32" i="30" s="1"/>
  <c r="HZ44" i="30"/>
  <c r="HY31" i="30" s="1"/>
  <c r="IB44" i="30"/>
  <c r="HY33" i="30" s="1"/>
  <c r="CW105" i="30"/>
  <c r="CJ110" i="30"/>
  <c r="CH98" i="30" s="1"/>
  <c r="CK110" i="30"/>
  <c r="CH99" i="30" s="1"/>
  <c r="CI110" i="30"/>
  <c r="CH97" i="30" s="1"/>
  <c r="CL110" i="30"/>
  <c r="CH100" i="30" s="1"/>
  <c r="AS104" i="30"/>
  <c r="DU112" i="30"/>
  <c r="DR100" i="30" s="1"/>
  <c r="DT112" i="30"/>
  <c r="DR99" i="30" s="1"/>
  <c r="DS112" i="30"/>
  <c r="DR98" i="30" s="1"/>
  <c r="DR112" i="30"/>
  <c r="DR97" i="30" s="1"/>
  <c r="BU38" i="30"/>
  <c r="EB44" i="30"/>
  <c r="DX34" i="30" s="1"/>
  <c r="EA44" i="30"/>
  <c r="DX33" i="30" s="1"/>
  <c r="DZ44" i="30"/>
  <c r="DX32" i="30" s="1"/>
  <c r="DY44" i="30"/>
  <c r="DX31" i="30" s="1"/>
  <c r="BQ112" i="30"/>
  <c r="BN100" i="30" s="1"/>
  <c r="BP112" i="30"/>
  <c r="BN99" i="30" s="1"/>
  <c r="BN112" i="30"/>
  <c r="BN97" i="30" s="1"/>
  <c r="BO112" i="30"/>
  <c r="BN98" i="30" s="1"/>
  <c r="GQ38" i="30"/>
  <c r="AZ110" i="30"/>
  <c r="AY97" i="30" s="1"/>
  <c r="BA110" i="30"/>
  <c r="AY98" i="30" s="1"/>
  <c r="BC110" i="30"/>
  <c r="AY100" i="30" s="1"/>
  <c r="BB110" i="30"/>
  <c r="AY99" i="30" s="1"/>
  <c r="DU44" i="30"/>
  <c r="DQ34" i="30" s="1"/>
  <c r="DS44" i="30"/>
  <c r="DQ32" i="30" s="1"/>
  <c r="DR44" i="30"/>
  <c r="DQ31" i="30" s="1"/>
  <c r="DT44" i="30"/>
  <c r="DQ33" i="30" s="1"/>
  <c r="M44" i="30"/>
  <c r="I34" i="30" s="1"/>
  <c r="K44" i="30"/>
  <c r="I32" i="30" s="1"/>
  <c r="J44" i="30"/>
  <c r="I31" i="30" s="1"/>
  <c r="L44" i="30"/>
  <c r="I33" i="30" s="1"/>
  <c r="BI110" i="30"/>
  <c r="BF99" i="30" s="1"/>
  <c r="BH110" i="30"/>
  <c r="BF98" i="30" s="1"/>
  <c r="BJ110" i="30"/>
  <c r="BF100" i="30" s="1"/>
  <c r="BG110" i="30"/>
  <c r="BF97" i="30" s="1"/>
  <c r="M112" i="30"/>
  <c r="J100" i="30" s="1"/>
  <c r="L112" i="30"/>
  <c r="J99" i="30" s="1"/>
  <c r="K112" i="30"/>
  <c r="J98" i="30" s="1"/>
  <c r="J112" i="30"/>
  <c r="J97" i="30" s="1"/>
  <c r="M110" i="30"/>
  <c r="I100" i="30" s="1"/>
  <c r="K110" i="30"/>
  <c r="I98" i="30" s="1"/>
  <c r="J110" i="30"/>
  <c r="I97" i="30" s="1"/>
  <c r="L110" i="30"/>
  <c r="I99" i="30" s="1"/>
  <c r="FQ112" i="30"/>
  <c r="FO99" i="30" s="1"/>
  <c r="FP112" i="30"/>
  <c r="FO98" i="30" s="1"/>
  <c r="FO112" i="30"/>
  <c r="FO97" i="30" s="1"/>
  <c r="FR112" i="30"/>
  <c r="FO100" i="30" s="1"/>
  <c r="AA46" i="30"/>
  <c r="X34" i="30" s="1"/>
  <c r="Y46" i="30"/>
  <c r="X32" i="30" s="1"/>
  <c r="X46" i="30"/>
  <c r="X31" i="30" s="1"/>
  <c r="Z46" i="30"/>
  <c r="X33" i="30" s="1"/>
  <c r="FO39" i="30"/>
  <c r="FO35" i="30" s="1"/>
  <c r="GF44" i="30"/>
  <c r="GB34" i="30" s="1"/>
  <c r="GE44" i="30"/>
  <c r="GB33" i="30" s="1"/>
  <c r="GD44" i="30"/>
  <c r="GB32" i="30" s="1"/>
  <c r="GC44" i="30"/>
  <c r="GB31" i="30" s="1"/>
  <c r="IQ46" i="30"/>
  <c r="IN34" i="30" s="1"/>
  <c r="IO46" i="30"/>
  <c r="IN32" i="30" s="1"/>
  <c r="IN46" i="30"/>
  <c r="IN31" i="30" s="1"/>
  <c r="IP46" i="30"/>
  <c r="IN33" i="30" s="1"/>
  <c r="AO44" i="30"/>
  <c r="AK34" i="30" s="1"/>
  <c r="AM44" i="30"/>
  <c r="AK32" i="30" s="1"/>
  <c r="AL44" i="30"/>
  <c r="AK31" i="30" s="1"/>
  <c r="AN44" i="30"/>
  <c r="AK33" i="30" s="1"/>
  <c r="BO110" i="30"/>
  <c r="BM98" i="30" s="1"/>
  <c r="BN110" i="30"/>
  <c r="BM97" i="30" s="1"/>
  <c r="BQ110" i="30"/>
  <c r="BM100" i="30" s="1"/>
  <c r="BP110" i="30"/>
  <c r="BM99" i="30" s="1"/>
  <c r="HA46" i="30"/>
  <c r="GX34" i="30" s="1"/>
  <c r="GY46" i="30"/>
  <c r="GX32" i="30" s="1"/>
  <c r="GX46" i="30"/>
  <c r="GX31" i="30" s="1"/>
  <c r="GZ46" i="30"/>
  <c r="GX33" i="30" s="1"/>
  <c r="HS35" i="30"/>
  <c r="AV44" i="30"/>
  <c r="AR34" i="30" s="1"/>
  <c r="AU44" i="30"/>
  <c r="AR33" i="30" s="1"/>
  <c r="AT44" i="30"/>
  <c r="AR32" i="30" s="1"/>
  <c r="AS44" i="30"/>
  <c r="AR31" i="30" s="1"/>
  <c r="FP44" i="30"/>
  <c r="FN32" i="30" s="1"/>
  <c r="FR44" i="30"/>
  <c r="FN34" i="30" s="1"/>
  <c r="FQ44" i="30"/>
  <c r="FN33" i="30" s="1"/>
  <c r="FO44" i="30"/>
  <c r="FN31" i="30" s="1"/>
  <c r="BQ44" i="30"/>
  <c r="BM34" i="30" s="1"/>
  <c r="BO44" i="30"/>
  <c r="BM32" i="30" s="1"/>
  <c r="BN44" i="30"/>
  <c r="BM31" i="30" s="1"/>
  <c r="BP44" i="30"/>
  <c r="BM33" i="30" s="1"/>
  <c r="FA101" i="30"/>
  <c r="FA106" i="30"/>
  <c r="BX44" i="30"/>
  <c r="BT34" i="30" s="1"/>
  <c r="BW44" i="30"/>
  <c r="BT33" i="30" s="1"/>
  <c r="BV44" i="30"/>
  <c r="BT32" i="30" s="1"/>
  <c r="BU44" i="30"/>
  <c r="BT31" i="30" s="1"/>
  <c r="DG44" i="30"/>
  <c r="DC34" i="30" s="1"/>
  <c r="DE44" i="30"/>
  <c r="DC32" i="30" s="1"/>
  <c r="DD44" i="30"/>
  <c r="DC31" i="30" s="1"/>
  <c r="DF44" i="30"/>
  <c r="DC33" i="30" s="1"/>
  <c r="DL44" i="30"/>
  <c r="DJ32" i="30" s="1"/>
  <c r="DN44" i="30"/>
  <c r="DJ34" i="30" s="1"/>
  <c r="DM44" i="30"/>
  <c r="DJ33" i="30" s="1"/>
  <c r="DK44" i="30"/>
  <c r="DJ31" i="30" s="1"/>
  <c r="CE44" i="30"/>
  <c r="CA34" i="30" s="1"/>
  <c r="CC44" i="30"/>
  <c r="CA32" i="30" s="1"/>
  <c r="CB44" i="30"/>
  <c r="CA31" i="30" s="1"/>
  <c r="CD44" i="30"/>
  <c r="CA33" i="30" s="1"/>
  <c r="FA40" i="30"/>
  <c r="FA35" i="30"/>
  <c r="EO112" i="30"/>
  <c r="EM99" i="30" s="1"/>
  <c r="EN112" i="30"/>
  <c r="EM98" i="30" s="1"/>
  <c r="EM112" i="30"/>
  <c r="EM97" i="30" s="1"/>
  <c r="EP112" i="30"/>
  <c r="EM100" i="30" s="1"/>
  <c r="IG35" i="30"/>
  <c r="HA110" i="30"/>
  <c r="GW100" i="30" s="1"/>
  <c r="GY110" i="30"/>
  <c r="GW98" i="30" s="1"/>
  <c r="GX110" i="30"/>
  <c r="GW97" i="30" s="1"/>
  <c r="GZ110" i="30"/>
  <c r="GW99" i="30" s="1"/>
  <c r="HU112" i="30"/>
  <c r="HS99" i="30" s="1"/>
  <c r="HT112" i="30"/>
  <c r="HS98" i="30" s="1"/>
  <c r="HS112" i="30"/>
  <c r="HS97" i="30" s="1"/>
  <c r="HV112" i="30"/>
  <c r="HS100" i="30" s="1"/>
  <c r="E112" i="30"/>
  <c r="C99" i="30" s="1"/>
  <c r="F112" i="30"/>
  <c r="C100" i="30" s="1"/>
  <c r="C112" i="30"/>
  <c r="C97" i="30" s="1"/>
  <c r="D112" i="30"/>
  <c r="C98" i="30" s="1"/>
  <c r="CE46" i="30"/>
  <c r="CB34" i="30" s="1"/>
  <c r="CC46" i="30"/>
  <c r="CB32" i="30" s="1"/>
  <c r="CB46" i="30"/>
  <c r="CB31" i="30" s="1"/>
  <c r="CD46" i="30"/>
  <c r="CB33" i="30" s="1"/>
  <c r="AG112" i="30"/>
  <c r="AE99" i="30" s="1"/>
  <c r="AF112" i="30"/>
  <c r="AE98" i="30" s="1"/>
  <c r="AH112" i="30"/>
  <c r="AE100" i="30" s="1"/>
  <c r="AE112" i="30"/>
  <c r="AE97" i="30" s="1"/>
  <c r="BG38" i="30"/>
  <c r="GJ112" i="30"/>
  <c r="GJ97" i="30" s="1"/>
  <c r="GM112" i="30"/>
  <c r="GJ100" i="30" s="1"/>
  <c r="GL112" i="30"/>
  <c r="GJ99" i="30" s="1"/>
  <c r="GK112" i="30"/>
  <c r="GJ98" i="30" s="1"/>
  <c r="EM39" i="30"/>
  <c r="FH112" i="30"/>
  <c r="FH97" i="30" s="1"/>
  <c r="FK112" i="30"/>
  <c r="FH100" i="30" s="1"/>
  <c r="FJ112" i="30"/>
  <c r="FH99" i="30" s="1"/>
  <c r="FI112" i="30"/>
  <c r="FH98" i="30" s="1"/>
  <c r="JS44" i="30"/>
  <c r="JO34" i="30" s="1"/>
  <c r="JQ44" i="30"/>
  <c r="JO32" i="30" s="1"/>
  <c r="JP44" i="30"/>
  <c r="JO31" i="30" s="1"/>
  <c r="JO38" i="30" s="1"/>
  <c r="JR44" i="30"/>
  <c r="JO33" i="30" s="1"/>
  <c r="AE39" i="30"/>
  <c r="BQ46" i="30"/>
  <c r="BN34" i="30" s="1"/>
  <c r="BO46" i="30"/>
  <c r="BN32" i="30" s="1"/>
  <c r="BN46" i="30"/>
  <c r="BN31" i="30" s="1"/>
  <c r="BP46" i="30"/>
  <c r="BN33" i="30" s="1"/>
  <c r="HT110" i="30"/>
  <c r="HR98" i="30" s="1"/>
  <c r="HU110" i="30"/>
  <c r="HR99" i="30" s="1"/>
  <c r="HS110" i="30"/>
  <c r="HR97" i="30" s="1"/>
  <c r="HV110" i="30"/>
  <c r="HR100" i="30" s="1"/>
  <c r="E110" i="30"/>
  <c r="B99" i="30" s="1"/>
  <c r="D110" i="30"/>
  <c r="B98" i="30" s="1"/>
  <c r="B105" i="30" s="1"/>
  <c r="F110" i="30"/>
  <c r="B100" i="30" s="1"/>
  <c r="C110" i="30"/>
  <c r="B97" i="30" s="1"/>
  <c r="FD44" i="30"/>
  <c r="EZ34" i="30" s="1"/>
  <c r="FC44" i="30"/>
  <c r="EZ33" i="30" s="1"/>
  <c r="FB44" i="30"/>
  <c r="EZ32" i="30" s="1"/>
  <c r="FA44" i="30"/>
  <c r="EZ31" i="30" s="1"/>
  <c r="DG110" i="30"/>
  <c r="DC100" i="30" s="1"/>
  <c r="DF110" i="30"/>
  <c r="DC99" i="30" s="1"/>
  <c r="DE110" i="30"/>
  <c r="DC98" i="30" s="1"/>
  <c r="DD110" i="30"/>
  <c r="DC97" i="30" s="1"/>
  <c r="EI110" i="30"/>
  <c r="EE100" i="30" s="1"/>
  <c r="EF110" i="30"/>
  <c r="EE97" i="30" s="1"/>
  <c r="EG110" i="30"/>
  <c r="EE98" i="30" s="1"/>
  <c r="EH110" i="30"/>
  <c r="EE99" i="30" s="1"/>
  <c r="CI38" i="30"/>
  <c r="GR44" i="30"/>
  <c r="GP32" i="30" s="1"/>
  <c r="GP39" i="30" s="1"/>
  <c r="GT44" i="30"/>
  <c r="GP34" i="30" s="1"/>
  <c r="GS44" i="30"/>
  <c r="GP33" i="30" s="1"/>
  <c r="GQ44" i="30"/>
  <c r="GP31" i="30" s="1"/>
  <c r="JA104" i="30"/>
  <c r="X110" i="30"/>
  <c r="W97" i="30" s="1"/>
  <c r="AA110" i="30"/>
  <c r="W100" i="30" s="1"/>
  <c r="Z110" i="30"/>
  <c r="W99" i="30" s="1"/>
  <c r="Y110" i="30"/>
  <c r="W98" i="30" s="1"/>
  <c r="IN112" i="30"/>
  <c r="IN97" i="30" s="1"/>
  <c r="IP112" i="30"/>
  <c r="IN99" i="30" s="1"/>
  <c r="IO112" i="30"/>
  <c r="IN98" i="30" s="1"/>
  <c r="IQ112" i="30"/>
  <c r="IN100" i="30" s="1"/>
  <c r="BC44" i="30"/>
  <c r="AY34" i="30" s="1"/>
  <c r="BA44" i="30"/>
  <c r="AY32" i="30" s="1"/>
  <c r="AZ44" i="30"/>
  <c r="AY31" i="30" s="1"/>
  <c r="BB44" i="30"/>
  <c r="AY33" i="30" s="1"/>
  <c r="BH44" i="30"/>
  <c r="BF32" i="30" s="1"/>
  <c r="BJ44" i="30"/>
  <c r="BF34" i="30" s="1"/>
  <c r="BI44" i="30"/>
  <c r="BF33" i="30" s="1"/>
  <c r="BG44" i="30"/>
  <c r="BF31" i="30" s="1"/>
  <c r="BF38" i="30" s="1"/>
  <c r="FH110" i="30"/>
  <c r="FG97" i="30" s="1"/>
  <c r="FI110" i="30"/>
  <c r="FG98" i="30" s="1"/>
  <c r="FK110" i="30"/>
  <c r="FG100" i="30" s="1"/>
  <c r="FJ110" i="30"/>
  <c r="FG99" i="30" s="1"/>
  <c r="CW38" i="30"/>
  <c r="CJ44" i="30"/>
  <c r="CH32" i="30" s="1"/>
  <c r="CL44" i="30"/>
  <c r="CH34" i="30" s="1"/>
  <c r="CK44" i="30"/>
  <c r="CH33" i="30" s="1"/>
  <c r="CI44" i="30"/>
  <c r="CH31" i="30" s="1"/>
  <c r="DL110" i="30"/>
  <c r="DJ98" i="30" s="1"/>
  <c r="DN110" i="30"/>
  <c r="DJ100" i="30" s="1"/>
  <c r="DM110" i="30"/>
  <c r="DJ99" i="30" s="1"/>
  <c r="DK110" i="30"/>
  <c r="DJ97" i="30" s="1"/>
  <c r="JE44" i="30"/>
  <c r="JA34" i="30" s="1"/>
  <c r="JC44" i="30"/>
  <c r="JA32" i="30" s="1"/>
  <c r="JB44" i="30"/>
  <c r="JA31" i="30" s="1"/>
  <c r="JA38" i="30" s="1"/>
  <c r="JD44" i="30"/>
  <c r="JA33" i="30" s="1"/>
  <c r="FK46" i="30"/>
  <c r="FH34" i="30" s="1"/>
  <c r="FI46" i="30"/>
  <c r="FH32" i="30" s="1"/>
  <c r="FH46" i="30"/>
  <c r="FH31" i="30" s="1"/>
  <c r="FH38" i="30" s="1"/>
  <c r="FJ46" i="30"/>
  <c r="FH33" i="30" s="1"/>
  <c r="JI39" i="30"/>
  <c r="JI35" i="30" s="1"/>
  <c r="CW104" i="30"/>
  <c r="GS112" i="30"/>
  <c r="GQ99" i="30" s="1"/>
  <c r="GR112" i="30"/>
  <c r="GQ98" i="30" s="1"/>
  <c r="GQ112" i="30"/>
  <c r="GQ97" i="30" s="1"/>
  <c r="GT112" i="30"/>
  <c r="GQ100" i="30" s="1"/>
  <c r="EW46" i="30"/>
  <c r="ET34" i="30" s="1"/>
  <c r="EU46" i="30"/>
  <c r="ET32" i="30" s="1"/>
  <c r="ET46" i="30"/>
  <c r="ET31" i="30" s="1"/>
  <c r="EV46" i="30"/>
  <c r="ET33" i="30" s="1"/>
  <c r="EI46" i="30"/>
  <c r="EF34" i="30" s="1"/>
  <c r="EG46" i="30"/>
  <c r="EF32" i="30" s="1"/>
  <c r="EF46" i="30"/>
  <c r="EF31" i="30" s="1"/>
  <c r="EH46" i="30"/>
  <c r="EF33" i="30" s="1"/>
  <c r="JI104" i="30"/>
  <c r="EN44" i="30"/>
  <c r="EL32" i="30" s="1"/>
  <c r="EP44" i="30"/>
  <c r="EL34" i="30" s="1"/>
  <c r="EO44" i="30"/>
  <c r="EL33" i="30" s="1"/>
  <c r="EM44" i="30"/>
  <c r="EL31" i="30" s="1"/>
  <c r="EL38" i="30" s="1"/>
  <c r="EI44" i="30"/>
  <c r="EE34" i="30" s="1"/>
  <c r="EG44" i="30"/>
  <c r="EE32" i="30" s="1"/>
  <c r="EF44" i="30"/>
  <c r="EE31" i="30" s="1"/>
  <c r="EH44" i="30"/>
  <c r="EE33" i="30" s="1"/>
  <c r="JL44" i="30"/>
  <c r="JH34" i="30" s="1"/>
  <c r="JK44" i="30"/>
  <c r="JH33" i="30" s="1"/>
  <c r="JJ44" i="30"/>
  <c r="JH32" i="30" s="1"/>
  <c r="JI44" i="30"/>
  <c r="JH31" i="30" s="1"/>
  <c r="CS110" i="30"/>
  <c r="CO100" i="30" s="1"/>
  <c r="CQ110" i="30"/>
  <c r="CO98" i="30" s="1"/>
  <c r="CP110" i="30"/>
  <c r="CO97" i="30" s="1"/>
  <c r="CR110" i="30"/>
  <c r="CO99" i="30" s="1"/>
  <c r="HE106" i="30" l="1"/>
  <c r="EM40" i="30"/>
  <c r="CB39" i="30"/>
  <c r="GW105" i="30"/>
  <c r="GW106" i="30" s="1"/>
  <c r="CA39" i="30"/>
  <c r="DC39" i="30"/>
  <c r="FN38" i="30"/>
  <c r="GX39" i="30"/>
  <c r="IN39" i="30"/>
  <c r="GP105" i="30"/>
  <c r="CB104" i="30"/>
  <c r="JB105" i="30"/>
  <c r="FV38" i="30"/>
  <c r="BG104" i="30"/>
  <c r="IF39" i="30"/>
  <c r="ES104" i="30"/>
  <c r="ES101" i="30" s="1"/>
  <c r="FU104" i="30"/>
  <c r="HL38" i="30"/>
  <c r="ET105" i="30"/>
  <c r="DD105" i="30"/>
  <c r="DD106" i="30" s="1"/>
  <c r="HD105" i="30"/>
  <c r="IM105" i="30"/>
  <c r="JO104" i="30"/>
  <c r="EE104" i="30"/>
  <c r="EE106" i="30" s="1"/>
  <c r="FH105" i="30"/>
  <c r="GJ104" i="30"/>
  <c r="HS105" i="30"/>
  <c r="BM104" i="30"/>
  <c r="BM106" i="30" s="1"/>
  <c r="FO104" i="30"/>
  <c r="HK104" i="30"/>
  <c r="GX105" i="30"/>
  <c r="FN105" i="30"/>
  <c r="CI104" i="30"/>
  <c r="IF104" i="30"/>
  <c r="X104" i="30"/>
  <c r="JH38" i="30"/>
  <c r="JH40" i="30" s="1"/>
  <c r="W105" i="30"/>
  <c r="FH39" i="30"/>
  <c r="JA39" i="30"/>
  <c r="GP38" i="30"/>
  <c r="GP35" i="30" s="1"/>
  <c r="HR105" i="30"/>
  <c r="JO39" i="30"/>
  <c r="GP104" i="30"/>
  <c r="X105" i="30"/>
  <c r="X106" i="30" s="1"/>
  <c r="JI40" i="30"/>
  <c r="FH104" i="30"/>
  <c r="CB38" i="30"/>
  <c r="C104" i="30"/>
  <c r="C106" i="30" s="1"/>
  <c r="HS104" i="30"/>
  <c r="GW104" i="30"/>
  <c r="CA38" i="30"/>
  <c r="DC38" i="30"/>
  <c r="DC40" i="30" s="1"/>
  <c r="BT39" i="30"/>
  <c r="FN39" i="30"/>
  <c r="GX38" i="30"/>
  <c r="GX35" i="30" s="1"/>
  <c r="IN38" i="30"/>
  <c r="IN35" i="30" s="1"/>
  <c r="GB39" i="30"/>
  <c r="J104" i="30"/>
  <c r="BF104" i="30"/>
  <c r="DX104" i="30"/>
  <c r="CV39" i="30"/>
  <c r="Q40" i="30"/>
  <c r="Q42" i="30" s="1"/>
  <c r="J39" i="30"/>
  <c r="CH104" i="30"/>
  <c r="CH101" i="30" s="1"/>
  <c r="IT104" i="30"/>
  <c r="HZ39" i="30"/>
  <c r="JP39" i="30"/>
  <c r="IU105" i="30"/>
  <c r="ET104" i="30"/>
  <c r="DD104" i="30"/>
  <c r="DK105" i="30"/>
  <c r="IF105" i="30"/>
  <c r="IF106" i="30" s="1"/>
  <c r="JP105" i="30"/>
  <c r="JH39" i="30"/>
  <c r="CO105" i="30"/>
  <c r="EE39" i="30"/>
  <c r="AY104" i="30"/>
  <c r="DR105" i="30"/>
  <c r="IT105" i="30"/>
  <c r="IT106" i="30" s="1"/>
  <c r="HL104" i="30"/>
  <c r="HL101" i="30" s="1"/>
  <c r="HD39" i="30"/>
  <c r="CV38" i="30"/>
  <c r="CV35" i="30" s="1"/>
  <c r="EL105" i="30"/>
  <c r="CA105" i="30"/>
  <c r="HZ38" i="30"/>
  <c r="P105" i="30"/>
  <c r="JP38" i="30"/>
  <c r="IU104" i="30"/>
  <c r="IU106" i="30" s="1"/>
  <c r="GB105" i="30"/>
  <c r="CP105" i="30"/>
  <c r="AZ39" i="30"/>
  <c r="AE40" i="30"/>
  <c r="AE42" i="30" s="1"/>
  <c r="AD38" i="30"/>
  <c r="AD39" i="30"/>
  <c r="AY39" i="30"/>
  <c r="AZ38" i="30"/>
  <c r="AK38" i="30"/>
  <c r="AL39" i="30"/>
  <c r="W38" i="30"/>
  <c r="X38" i="30"/>
  <c r="AR38" i="30"/>
  <c r="AK39" i="30"/>
  <c r="AL38" i="30"/>
  <c r="X39" i="30"/>
  <c r="P38" i="30"/>
  <c r="P39" i="30"/>
  <c r="J38" i="30"/>
  <c r="EL49" i="30"/>
  <c r="EM42" i="30"/>
  <c r="P49" i="30"/>
  <c r="AY38" i="30"/>
  <c r="EF38" i="30"/>
  <c r="EZ38" i="30"/>
  <c r="EM104" i="30"/>
  <c r="DJ39" i="30"/>
  <c r="I104" i="30"/>
  <c r="DQ38" i="30"/>
  <c r="BN105" i="30"/>
  <c r="BU40" i="30"/>
  <c r="BU35" i="30"/>
  <c r="FG38" i="30"/>
  <c r="AL105" i="30"/>
  <c r="IU40" i="30"/>
  <c r="IU35" i="30"/>
  <c r="EL104" i="30"/>
  <c r="FU38" i="30"/>
  <c r="DY101" i="30"/>
  <c r="DY106" i="30"/>
  <c r="GW38" i="30"/>
  <c r="AR105" i="30"/>
  <c r="AR106" i="30" s="1"/>
  <c r="GJ38" i="30"/>
  <c r="CP38" i="30"/>
  <c r="HD106" i="30"/>
  <c r="HD101" i="30"/>
  <c r="GC40" i="30"/>
  <c r="GC35" i="30"/>
  <c r="JI101" i="30"/>
  <c r="JI106" i="30"/>
  <c r="EE38" i="30"/>
  <c r="CI40" i="30"/>
  <c r="CI35" i="30"/>
  <c r="GQ104" i="30"/>
  <c r="DJ105" i="30"/>
  <c r="FG105" i="30"/>
  <c r="BG35" i="30"/>
  <c r="BG40" i="30"/>
  <c r="BM105" i="30"/>
  <c r="EF39" i="30"/>
  <c r="GQ105" i="30"/>
  <c r="CH38" i="30"/>
  <c r="FG104" i="30"/>
  <c r="W104" i="30"/>
  <c r="EE105" i="30"/>
  <c r="EZ39" i="30"/>
  <c r="HR104" i="30"/>
  <c r="AE104" i="30"/>
  <c r="C105" i="30"/>
  <c r="EM105" i="30"/>
  <c r="EZ115" i="30"/>
  <c r="FA108" i="30"/>
  <c r="GB38" i="30"/>
  <c r="I105" i="30"/>
  <c r="BF105" i="30"/>
  <c r="DQ39" i="30"/>
  <c r="BN104" i="30"/>
  <c r="DR104" i="30"/>
  <c r="CH105" i="30"/>
  <c r="FG39" i="30"/>
  <c r="HL105" i="30"/>
  <c r="GI104" i="30"/>
  <c r="AL104" i="30"/>
  <c r="AD104" i="30"/>
  <c r="HY113" i="30"/>
  <c r="HY108" i="30"/>
  <c r="HR39" i="30"/>
  <c r="EF105" i="30"/>
  <c r="FU39" i="30"/>
  <c r="DD38" i="30"/>
  <c r="AK104" i="30"/>
  <c r="AZ105" i="30"/>
  <c r="IT38" i="30"/>
  <c r="P104" i="30"/>
  <c r="GW39" i="30"/>
  <c r="CI105" i="30"/>
  <c r="CI101" i="30" s="1"/>
  <c r="EZ105" i="30"/>
  <c r="GJ39" i="30"/>
  <c r="CP39" i="30"/>
  <c r="IM104" i="30"/>
  <c r="JP104" i="30"/>
  <c r="JA101" i="30"/>
  <c r="JA106" i="30"/>
  <c r="JO40" i="30"/>
  <c r="JO35" i="30"/>
  <c r="FH106" i="30"/>
  <c r="FH101" i="30"/>
  <c r="GW101" i="30"/>
  <c r="GX40" i="30"/>
  <c r="GI105" i="30"/>
  <c r="CV40" i="30"/>
  <c r="Q106" i="30"/>
  <c r="Q101" i="30"/>
  <c r="DD39" i="30"/>
  <c r="AK105" i="30"/>
  <c r="FN104" i="30"/>
  <c r="FV40" i="30"/>
  <c r="FV35" i="30"/>
  <c r="EZ104" i="30"/>
  <c r="FU101" i="30"/>
  <c r="FU106" i="30"/>
  <c r="BT115" i="30"/>
  <c r="BU108" i="30"/>
  <c r="DK35" i="30"/>
  <c r="DK40" i="30"/>
  <c r="CW101" i="30"/>
  <c r="CW106" i="30"/>
  <c r="GP40" i="30"/>
  <c r="GC101" i="30"/>
  <c r="GC106" i="30"/>
  <c r="AD105" i="30"/>
  <c r="AE35" i="30"/>
  <c r="AZ104" i="30"/>
  <c r="BT105" i="30"/>
  <c r="BT106" i="30" s="1"/>
  <c r="FO40" i="30"/>
  <c r="HD115" i="30"/>
  <c r="HE108" i="30"/>
  <c r="IF115" i="30"/>
  <c r="IG108" i="30"/>
  <c r="AS40" i="30"/>
  <c r="AS35" i="30"/>
  <c r="HE40" i="30"/>
  <c r="HE35" i="30"/>
  <c r="EE101" i="30"/>
  <c r="IN105" i="30"/>
  <c r="AE105" i="30"/>
  <c r="CH39" i="30"/>
  <c r="DC104" i="30"/>
  <c r="B104" i="30"/>
  <c r="GJ105" i="30"/>
  <c r="GJ106" i="30" s="1"/>
  <c r="EZ49" i="30"/>
  <c r="FA42" i="30"/>
  <c r="BM38" i="30"/>
  <c r="AR39" i="30"/>
  <c r="FO105" i="30"/>
  <c r="FO106" i="30" s="1"/>
  <c r="J105" i="30"/>
  <c r="J101" i="30" s="1"/>
  <c r="I38" i="30"/>
  <c r="DX38" i="30"/>
  <c r="HY38" i="30"/>
  <c r="DX105" i="30"/>
  <c r="IM38" i="30"/>
  <c r="JH105" i="30"/>
  <c r="HZ105" i="30"/>
  <c r="DQ104" i="30"/>
  <c r="EF104" i="30"/>
  <c r="FV104" i="30"/>
  <c r="CA104" i="30"/>
  <c r="IT39" i="30"/>
  <c r="JB38" i="30"/>
  <c r="CB105" i="30"/>
  <c r="CB101" i="30" s="1"/>
  <c r="CV105" i="30"/>
  <c r="CV106" i="30" s="1"/>
  <c r="CO38" i="30"/>
  <c r="DR38" i="30"/>
  <c r="ES38" i="30"/>
  <c r="JO105" i="30"/>
  <c r="JO101" i="30" s="1"/>
  <c r="W39" i="30"/>
  <c r="W40" i="30" s="1"/>
  <c r="JA40" i="30"/>
  <c r="JA35" i="30"/>
  <c r="ET38" i="30"/>
  <c r="EL39" i="30"/>
  <c r="EL35" i="30" s="1"/>
  <c r="ET39" i="30"/>
  <c r="DJ104" i="30"/>
  <c r="CW40" i="30"/>
  <c r="CW35" i="30"/>
  <c r="BF39" i="30"/>
  <c r="BF40" i="30" s="1"/>
  <c r="IN104" i="30"/>
  <c r="DC105" i="30"/>
  <c r="BN38" i="30"/>
  <c r="DJ38" i="30"/>
  <c r="BT38" i="30"/>
  <c r="BM39" i="30"/>
  <c r="I39" i="30"/>
  <c r="AY105" i="30"/>
  <c r="AY101" i="30" s="1"/>
  <c r="DX39" i="30"/>
  <c r="AS106" i="30"/>
  <c r="AS101" i="30"/>
  <c r="HY39" i="30"/>
  <c r="IM39" i="30"/>
  <c r="JH104" i="30"/>
  <c r="HZ104" i="30"/>
  <c r="HD38" i="30"/>
  <c r="DQ105" i="30"/>
  <c r="GX104" i="30"/>
  <c r="EM35" i="30"/>
  <c r="FV105" i="30"/>
  <c r="HK38" i="30"/>
  <c r="GI38" i="30"/>
  <c r="Q35" i="30"/>
  <c r="JB39" i="30"/>
  <c r="JB104" i="30"/>
  <c r="IF38" i="30"/>
  <c r="CO39" i="30"/>
  <c r="DR39" i="30"/>
  <c r="ES39" i="30"/>
  <c r="DK104" i="30"/>
  <c r="FH40" i="30"/>
  <c r="FH35" i="30"/>
  <c r="BN39" i="30"/>
  <c r="JH49" i="30"/>
  <c r="JI42" i="30"/>
  <c r="CB40" i="30"/>
  <c r="CB35" i="30"/>
  <c r="HS106" i="30"/>
  <c r="HS101" i="30"/>
  <c r="IF49" i="30"/>
  <c r="IG42" i="30"/>
  <c r="CA40" i="30"/>
  <c r="CA35" i="30"/>
  <c r="IN40" i="30"/>
  <c r="HR38" i="30"/>
  <c r="HK101" i="30"/>
  <c r="HK106" i="30"/>
  <c r="HK39" i="30"/>
  <c r="GI39" i="30"/>
  <c r="HZ40" i="30"/>
  <c r="HZ35" i="30"/>
  <c r="JP40" i="30"/>
  <c r="JP35" i="30"/>
  <c r="DX49" i="30"/>
  <c r="DY42" i="30"/>
  <c r="BG106" i="30"/>
  <c r="BG101" i="30"/>
  <c r="ES106" i="30"/>
  <c r="HL40" i="30"/>
  <c r="HL35" i="30"/>
  <c r="ET106" i="30"/>
  <c r="ET101" i="30"/>
  <c r="CO104" i="30"/>
  <c r="FN40" i="30"/>
  <c r="FN35" i="30"/>
  <c r="HR49" i="30"/>
  <c r="HS42" i="30"/>
  <c r="BM101" i="30"/>
  <c r="BF106" i="30"/>
  <c r="BF101" i="30"/>
  <c r="GQ40" i="30"/>
  <c r="GQ35" i="30"/>
  <c r="AD40" i="30"/>
  <c r="GP106" i="30"/>
  <c r="GP101" i="30"/>
  <c r="GB106" i="30"/>
  <c r="GB101" i="30"/>
  <c r="CP106" i="30"/>
  <c r="CP101" i="30"/>
  <c r="AR101" i="30"/>
  <c r="X101" i="30"/>
  <c r="J35" i="30" l="1"/>
  <c r="AD35" i="30"/>
  <c r="AD49" i="30"/>
  <c r="BT101" i="30"/>
  <c r="JH35" i="30"/>
  <c r="IU101" i="30"/>
  <c r="DC35" i="30"/>
  <c r="C101" i="30"/>
  <c r="IF101" i="30"/>
  <c r="CH106" i="30"/>
  <c r="DD101" i="30"/>
  <c r="IT101" i="30"/>
  <c r="HL106" i="30"/>
  <c r="DX101" i="30"/>
  <c r="CB106" i="30"/>
  <c r="CA115" i="30" s="1"/>
  <c r="EL40" i="30"/>
  <c r="DX106" i="30"/>
  <c r="CI106" i="30"/>
  <c r="J106" i="30"/>
  <c r="J108" i="30" s="1"/>
  <c r="AZ35" i="30"/>
  <c r="P40" i="30"/>
  <c r="P47" i="30" s="1"/>
  <c r="X40" i="30"/>
  <c r="X42" i="30" s="1"/>
  <c r="X35" i="30"/>
  <c r="AZ40" i="30"/>
  <c r="AY49" i="30" s="1"/>
  <c r="AK40" i="30"/>
  <c r="AK47" i="30" s="1"/>
  <c r="AR35" i="30"/>
  <c r="AK35" i="30"/>
  <c r="AL40" i="30"/>
  <c r="AK49" i="30" s="1"/>
  <c r="P35" i="30"/>
  <c r="AL35" i="30"/>
  <c r="AR40" i="30"/>
  <c r="AR42" i="30" s="1"/>
  <c r="J40" i="30"/>
  <c r="I49" i="30" s="1"/>
  <c r="BF47" i="30"/>
  <c r="BF42" i="30"/>
  <c r="CV113" i="30"/>
  <c r="CV108" i="30"/>
  <c r="GI115" i="30"/>
  <c r="GJ108" i="30"/>
  <c r="HK115" i="30"/>
  <c r="HL108" i="30"/>
  <c r="FN115" i="30"/>
  <c r="FO108" i="30"/>
  <c r="W47" i="30"/>
  <c r="W42" i="30"/>
  <c r="BF115" i="30"/>
  <c r="BG108" i="30"/>
  <c r="HD40" i="30"/>
  <c r="HD35" i="30"/>
  <c r="JA47" i="30"/>
  <c r="JA42" i="30"/>
  <c r="FN49" i="30"/>
  <c r="FO42" i="30"/>
  <c r="P115" i="30"/>
  <c r="Q108" i="30"/>
  <c r="JP106" i="30"/>
  <c r="JP101" i="30"/>
  <c r="GQ106" i="30"/>
  <c r="GQ101" i="30"/>
  <c r="DX115" i="30"/>
  <c r="DY108" i="30"/>
  <c r="EF40" i="30"/>
  <c r="EF35" i="30"/>
  <c r="CH35" i="30"/>
  <c r="CH40" i="30"/>
  <c r="IF113" i="30"/>
  <c r="IF108" i="30"/>
  <c r="GP113" i="30"/>
  <c r="GP108" i="30"/>
  <c r="GP49" i="30"/>
  <c r="GQ42" i="30"/>
  <c r="HR50" i="30"/>
  <c r="HQ49" i="30"/>
  <c r="AY106" i="30"/>
  <c r="HR115" i="30"/>
  <c r="HS108" i="30"/>
  <c r="DK106" i="30"/>
  <c r="DK101" i="30"/>
  <c r="HZ106" i="30"/>
  <c r="HZ101" i="30"/>
  <c r="EL47" i="30"/>
  <c r="EL42" i="30"/>
  <c r="DQ101" i="30"/>
  <c r="DQ106" i="30"/>
  <c r="B106" i="30"/>
  <c r="B101" i="30"/>
  <c r="JH47" i="30"/>
  <c r="JH42" i="30"/>
  <c r="AR49" i="30"/>
  <c r="AS42" i="30"/>
  <c r="GP47" i="30"/>
  <c r="GP42" i="30"/>
  <c r="FU113" i="30"/>
  <c r="FU108" i="30"/>
  <c r="IT115" i="30"/>
  <c r="IU108" i="30"/>
  <c r="GW49" i="30"/>
  <c r="GX42" i="30"/>
  <c r="FG115" i="30"/>
  <c r="FH108" i="30"/>
  <c r="IM101" i="30"/>
  <c r="IM106" i="30"/>
  <c r="AD106" i="30"/>
  <c r="AD101" i="30"/>
  <c r="HD113" i="30"/>
  <c r="HD108" i="30"/>
  <c r="BT49" i="30"/>
  <c r="BU42" i="30"/>
  <c r="AY40" i="30"/>
  <c r="AY35" i="30"/>
  <c r="FG49" i="30"/>
  <c r="FH42" i="30"/>
  <c r="EF106" i="30"/>
  <c r="EF101" i="30"/>
  <c r="ES115" i="30"/>
  <c r="ET108" i="30"/>
  <c r="HY49" i="30"/>
  <c r="HZ42" i="30"/>
  <c r="GI40" i="30"/>
  <c r="GI35" i="30"/>
  <c r="JH106" i="30"/>
  <c r="JH101" i="30"/>
  <c r="CV49" i="30"/>
  <c r="CW42" i="30"/>
  <c r="JB40" i="30"/>
  <c r="JB35" i="30"/>
  <c r="DC101" i="30"/>
  <c r="DC106" i="30"/>
  <c r="AZ106" i="30"/>
  <c r="AZ101" i="30"/>
  <c r="DX113" i="30"/>
  <c r="DX108" i="30"/>
  <c r="FN106" i="30"/>
  <c r="FN101" i="30"/>
  <c r="CV47" i="30"/>
  <c r="CV42" i="30"/>
  <c r="AK101" i="30"/>
  <c r="AK106" i="30"/>
  <c r="AL106" i="30"/>
  <c r="AL101" i="30"/>
  <c r="AE106" i="30"/>
  <c r="AE101" i="30"/>
  <c r="CH49" i="30"/>
  <c r="CI42" i="30"/>
  <c r="CP40" i="30"/>
  <c r="CP35" i="30"/>
  <c r="FU40" i="30"/>
  <c r="FU35" i="30"/>
  <c r="BT116" i="30"/>
  <c r="BS115" i="30"/>
  <c r="BN106" i="30"/>
  <c r="BN101" i="30"/>
  <c r="AR113" i="30"/>
  <c r="AR108" i="30"/>
  <c r="BF113" i="30"/>
  <c r="BF108" i="30"/>
  <c r="FN47" i="30"/>
  <c r="FN42" i="30"/>
  <c r="IM49" i="30"/>
  <c r="IN42" i="30"/>
  <c r="CA49" i="30"/>
  <c r="CB42" i="30"/>
  <c r="HK40" i="30"/>
  <c r="HK35" i="30"/>
  <c r="BT40" i="30"/>
  <c r="BT35" i="30"/>
  <c r="DJ106" i="30"/>
  <c r="DJ101" i="30"/>
  <c r="HD49" i="30"/>
  <c r="HE42" i="30"/>
  <c r="IF116" i="30"/>
  <c r="IE115" i="30"/>
  <c r="CV115" i="30"/>
  <c r="CW108" i="30"/>
  <c r="EZ106" i="30"/>
  <c r="EZ101" i="30"/>
  <c r="DC47" i="30"/>
  <c r="DC42" i="30"/>
  <c r="JO47" i="30"/>
  <c r="JO42" i="30"/>
  <c r="DD40" i="30"/>
  <c r="DD35" i="30"/>
  <c r="GI101" i="30"/>
  <c r="GI106" i="30"/>
  <c r="HR106" i="30"/>
  <c r="HR101" i="30"/>
  <c r="EE40" i="30"/>
  <c r="EE35" i="30"/>
  <c r="GJ40" i="30"/>
  <c r="GJ35" i="30"/>
  <c r="EL106" i="30"/>
  <c r="EL101" i="30"/>
  <c r="DQ40" i="30"/>
  <c r="DQ35" i="30"/>
  <c r="AD50" i="30"/>
  <c r="AC49" i="30"/>
  <c r="DC115" i="30"/>
  <c r="DD108" i="30"/>
  <c r="IT35" i="30"/>
  <c r="IT40" i="30"/>
  <c r="AD47" i="30"/>
  <c r="AD42" i="30"/>
  <c r="GJ101" i="30"/>
  <c r="HK49" i="30"/>
  <c r="HL42" i="30"/>
  <c r="DX50" i="30"/>
  <c r="DW49" i="30"/>
  <c r="DJ40" i="30"/>
  <c r="DJ35" i="30"/>
  <c r="BT113" i="30"/>
  <c r="BT108" i="30"/>
  <c r="IM40" i="30"/>
  <c r="IM35" i="30"/>
  <c r="BM40" i="30"/>
  <c r="BM35" i="30"/>
  <c r="W35" i="30"/>
  <c r="CV101" i="30"/>
  <c r="I115" i="30"/>
  <c r="GW113" i="30"/>
  <c r="GW108" i="30"/>
  <c r="JA113" i="30"/>
  <c r="JA108" i="30"/>
  <c r="GB40" i="30"/>
  <c r="GB35" i="30"/>
  <c r="BF49" i="30"/>
  <c r="BG42" i="30"/>
  <c r="JH115" i="30"/>
  <c r="JI108" i="30"/>
  <c r="I106" i="30"/>
  <c r="I101" i="30"/>
  <c r="JO49" i="30"/>
  <c r="JP42" i="30"/>
  <c r="I40" i="30"/>
  <c r="I35" i="30"/>
  <c r="IT113" i="30"/>
  <c r="IT108" i="30"/>
  <c r="HY114" i="30"/>
  <c r="HX113" i="30"/>
  <c r="CO115" i="30"/>
  <c r="CP108" i="30"/>
  <c r="ES113" i="30"/>
  <c r="ES108" i="30"/>
  <c r="HK113" i="30"/>
  <c r="HK108" i="30"/>
  <c r="CA47" i="30"/>
  <c r="CA42" i="30"/>
  <c r="JH50" i="30"/>
  <c r="JG49" i="30"/>
  <c r="IF40" i="30"/>
  <c r="IF35" i="30"/>
  <c r="BN40" i="30"/>
  <c r="BN35" i="30"/>
  <c r="ES40" i="30"/>
  <c r="ES35" i="30"/>
  <c r="GB115" i="30"/>
  <c r="GC108" i="30"/>
  <c r="FO101" i="30"/>
  <c r="DJ49" i="30"/>
  <c r="DK42" i="30"/>
  <c r="IT49" i="30"/>
  <c r="IU42" i="30"/>
  <c r="P50" i="30"/>
  <c r="O49" i="30"/>
  <c r="BM113" i="30"/>
  <c r="BM108" i="30"/>
  <c r="CO101" i="30"/>
  <c r="CO106" i="30"/>
  <c r="JB106" i="30"/>
  <c r="JB101" i="30"/>
  <c r="GX106" i="30"/>
  <c r="GX101" i="30"/>
  <c r="AR115" i="30"/>
  <c r="AS108" i="30"/>
  <c r="ET40" i="30"/>
  <c r="ET35" i="30"/>
  <c r="DR40" i="30"/>
  <c r="DR35" i="30"/>
  <c r="CA106" i="30"/>
  <c r="CA101" i="30"/>
  <c r="HY40" i="30"/>
  <c r="HY35" i="30"/>
  <c r="EE113" i="30"/>
  <c r="EE108" i="30"/>
  <c r="JO106" i="30"/>
  <c r="BF35" i="30"/>
  <c r="EZ116" i="30"/>
  <c r="EY115" i="30"/>
  <c r="W106" i="30"/>
  <c r="W101" i="30"/>
  <c r="CH115" i="30"/>
  <c r="CI108" i="30"/>
  <c r="EM106" i="30"/>
  <c r="EM101" i="30"/>
  <c r="W115" i="30"/>
  <c r="X108" i="30"/>
  <c r="GB113" i="30"/>
  <c r="GB108" i="30"/>
  <c r="CH113" i="30"/>
  <c r="CH108" i="30"/>
  <c r="HR40" i="30"/>
  <c r="HR35" i="30"/>
  <c r="IF50" i="30"/>
  <c r="IE49" i="30"/>
  <c r="IN106" i="30"/>
  <c r="IN101" i="30"/>
  <c r="CO40" i="30"/>
  <c r="CO35" i="30"/>
  <c r="FV106" i="30"/>
  <c r="FV101" i="30"/>
  <c r="DX40" i="30"/>
  <c r="DX35" i="30"/>
  <c r="EZ50" i="30"/>
  <c r="EY49" i="30"/>
  <c r="HD116" i="30"/>
  <c r="HC115" i="30"/>
  <c r="FU49" i="30"/>
  <c r="FV42" i="30"/>
  <c r="B115" i="30"/>
  <c r="C108" i="30"/>
  <c r="P106" i="30"/>
  <c r="P101" i="30"/>
  <c r="DR106" i="30"/>
  <c r="DR101" i="30"/>
  <c r="FG101" i="30"/>
  <c r="FG106" i="30"/>
  <c r="GB49" i="30"/>
  <c r="GC42" i="30"/>
  <c r="GW40" i="30"/>
  <c r="GW35" i="30"/>
  <c r="FG40" i="30"/>
  <c r="FG35" i="30"/>
  <c r="EZ40" i="30"/>
  <c r="EZ35" i="30"/>
  <c r="EL50" i="30"/>
  <c r="EK49" i="30"/>
  <c r="AZ42" i="30" l="1"/>
  <c r="CB108" i="30"/>
  <c r="P42" i="30"/>
  <c r="W49" i="30"/>
  <c r="V49" i="30" s="1"/>
  <c r="AR47" i="30"/>
  <c r="AR48" i="30" s="1"/>
  <c r="AK42" i="30"/>
  <c r="AL42" i="30"/>
  <c r="J42" i="30"/>
  <c r="HK114" i="30"/>
  <c r="HJ113" i="30"/>
  <c r="JA114" i="30"/>
  <c r="IZ113" i="30"/>
  <c r="AK50" i="30"/>
  <c r="AJ49" i="30"/>
  <c r="ER113" i="30"/>
  <c r="ES114" i="30"/>
  <c r="JH116" i="30"/>
  <c r="JG115" i="30"/>
  <c r="GV113" i="30"/>
  <c r="GW114" i="30"/>
  <c r="HK50" i="30"/>
  <c r="HJ49" i="30"/>
  <c r="EZ47" i="30"/>
  <c r="EZ42" i="30"/>
  <c r="A115" i="30"/>
  <c r="B116" i="30"/>
  <c r="IM115" i="30"/>
  <c r="IN108" i="30"/>
  <c r="CG113" i="30"/>
  <c r="CH114" i="30"/>
  <c r="CH116" i="30"/>
  <c r="CG115" i="30"/>
  <c r="JO113" i="30"/>
  <c r="JO108" i="30"/>
  <c r="DQ49" i="30"/>
  <c r="DR42" i="30"/>
  <c r="JA115" i="30"/>
  <c r="JB108" i="30"/>
  <c r="JG50" i="30"/>
  <c r="JL49" i="30"/>
  <c r="JK49" i="30"/>
  <c r="JJ49" i="30"/>
  <c r="JI49" i="30"/>
  <c r="EE47" i="30"/>
  <c r="EE42" i="30"/>
  <c r="JO48" i="30"/>
  <c r="JN47" i="30"/>
  <c r="HK47" i="30"/>
  <c r="HK42" i="30"/>
  <c r="BE113" i="30"/>
  <c r="BF114" i="30"/>
  <c r="AD115" i="30"/>
  <c r="AE108" i="30"/>
  <c r="FN113" i="30"/>
  <c r="FN108" i="30"/>
  <c r="JA49" i="30"/>
  <c r="JB42" i="30"/>
  <c r="HY50" i="30"/>
  <c r="HX49" i="30"/>
  <c r="FG50" i="30"/>
  <c r="FF49" i="30"/>
  <c r="AD113" i="30"/>
  <c r="AD108" i="30"/>
  <c r="IT116" i="30"/>
  <c r="IS115" i="30"/>
  <c r="JH48" i="30"/>
  <c r="JG47" i="30"/>
  <c r="HY115" i="30"/>
  <c r="HZ108" i="30"/>
  <c r="I116" i="30"/>
  <c r="H115" i="30"/>
  <c r="BT114" i="30"/>
  <c r="BS113" i="30"/>
  <c r="IM113" i="30"/>
  <c r="IM108" i="30"/>
  <c r="GP50" i="30"/>
  <c r="GO49" i="30"/>
  <c r="JO115" i="30"/>
  <c r="JP108" i="30"/>
  <c r="HD47" i="30"/>
  <c r="HD42" i="30"/>
  <c r="HJ115" i="30"/>
  <c r="HK116" i="30"/>
  <c r="FG47" i="30"/>
  <c r="FG42" i="30"/>
  <c r="AK48" i="30"/>
  <c r="AJ47" i="30"/>
  <c r="DX47" i="30"/>
  <c r="DX42" i="30"/>
  <c r="GB114" i="30"/>
  <c r="GA113" i="30"/>
  <c r="W113" i="30"/>
  <c r="W108" i="30"/>
  <c r="EE114" i="30"/>
  <c r="ED113" i="30"/>
  <c r="ES49" i="30"/>
  <c r="ET42" i="30"/>
  <c r="AY50" i="30"/>
  <c r="AX49" i="30"/>
  <c r="IS49" i="30"/>
  <c r="IT50" i="30"/>
  <c r="AC47" i="30"/>
  <c r="AD48" i="30"/>
  <c r="DQ47" i="30"/>
  <c r="DQ42" i="30"/>
  <c r="HR113" i="30"/>
  <c r="HR108" i="30"/>
  <c r="DB47" i="30"/>
  <c r="DC48" i="30"/>
  <c r="HD50" i="30"/>
  <c r="HC49" i="30"/>
  <c r="CA50" i="30"/>
  <c r="BZ49" i="30"/>
  <c r="P48" i="30"/>
  <c r="O47" i="30"/>
  <c r="FU47" i="30"/>
  <c r="FU42" i="30"/>
  <c r="AK115" i="30"/>
  <c r="AL108" i="30"/>
  <c r="DX114" i="30"/>
  <c r="DW113" i="30"/>
  <c r="CV50" i="30"/>
  <c r="CU49" i="30"/>
  <c r="CA116" i="30"/>
  <c r="BZ115" i="30"/>
  <c r="AY47" i="30"/>
  <c r="AY42" i="30"/>
  <c r="FT113" i="30"/>
  <c r="FU114" i="30"/>
  <c r="B108" i="30"/>
  <c r="B113" i="30"/>
  <c r="DJ115" i="30"/>
  <c r="DK108" i="30"/>
  <c r="GB116" i="30"/>
  <c r="GA115" i="30"/>
  <c r="I47" i="30"/>
  <c r="I42" i="30"/>
  <c r="CO113" i="30"/>
  <c r="CO108" i="30"/>
  <c r="CO116" i="30"/>
  <c r="CN115" i="30"/>
  <c r="GB47" i="30"/>
  <c r="GB42" i="30"/>
  <c r="DJ47" i="30"/>
  <c r="DJ42" i="30"/>
  <c r="GI113" i="30"/>
  <c r="GI108" i="30"/>
  <c r="AK113" i="30"/>
  <c r="AK108" i="30"/>
  <c r="DQ113" i="30"/>
  <c r="DQ108" i="30"/>
  <c r="GP114" i="30"/>
  <c r="GO113" i="30"/>
  <c r="EE49" i="30"/>
  <c r="EF42" i="30"/>
  <c r="P116" i="30"/>
  <c r="O115" i="30"/>
  <c r="BF116" i="30"/>
  <c r="BE115" i="30"/>
  <c r="GI116" i="30"/>
  <c r="GH115" i="30"/>
  <c r="BF50" i="30"/>
  <c r="BE49" i="30"/>
  <c r="IE50" i="30"/>
  <c r="IH49" i="30"/>
  <c r="IG49" i="30"/>
  <c r="IJ49" i="30"/>
  <c r="II49" i="30"/>
  <c r="EY116" i="30"/>
  <c r="FB115" i="30"/>
  <c r="FA115" i="30"/>
  <c r="FD115" i="30"/>
  <c r="FC115" i="30"/>
  <c r="ES47" i="30"/>
  <c r="ES42" i="30"/>
  <c r="BZ47" i="30"/>
  <c r="CA48" i="30"/>
  <c r="JO50" i="30"/>
  <c r="JN49" i="30"/>
  <c r="IT47" i="30"/>
  <c r="IT42" i="30"/>
  <c r="GW47" i="30"/>
  <c r="GW42" i="30"/>
  <c r="DQ115" i="30"/>
  <c r="DR108" i="30"/>
  <c r="FU50" i="30"/>
  <c r="FT49" i="30"/>
  <c r="FU115" i="30"/>
  <c r="FV108" i="30"/>
  <c r="W116" i="30"/>
  <c r="V115" i="30"/>
  <c r="HY47" i="30"/>
  <c r="HY42" i="30"/>
  <c r="AR116" i="30"/>
  <c r="AQ115" i="30"/>
  <c r="I50" i="30"/>
  <c r="H49" i="30"/>
  <c r="HX114" i="30"/>
  <c r="HZ113" i="30"/>
  <c r="IA113" i="30"/>
  <c r="IC113" i="30"/>
  <c r="IB113" i="30"/>
  <c r="DZ49" i="30"/>
  <c r="DY49" i="30"/>
  <c r="DW50" i="30"/>
  <c r="EB49" i="30"/>
  <c r="EA49" i="30"/>
  <c r="EL113" i="30"/>
  <c r="EL108" i="30"/>
  <c r="EZ113" i="30"/>
  <c r="EZ108" i="30"/>
  <c r="DJ113" i="30"/>
  <c r="DJ108" i="30"/>
  <c r="IM50" i="30"/>
  <c r="IL49" i="30"/>
  <c r="AR114" i="30"/>
  <c r="AQ113" i="30"/>
  <c r="CO49" i="30"/>
  <c r="CP42" i="30"/>
  <c r="AY115" i="30"/>
  <c r="AZ108" i="30"/>
  <c r="JH113" i="30"/>
  <c r="JH108" i="30"/>
  <c r="ES116" i="30"/>
  <c r="ER115" i="30"/>
  <c r="BT50" i="30"/>
  <c r="BS49" i="30"/>
  <c r="FF115" i="30"/>
  <c r="FG116" i="30"/>
  <c r="GP48" i="30"/>
  <c r="GO47" i="30"/>
  <c r="HR116" i="30"/>
  <c r="HQ115" i="30"/>
  <c r="EN49" i="30"/>
  <c r="EM49" i="30"/>
  <c r="EK50" i="30"/>
  <c r="EP49" i="30"/>
  <c r="EO49" i="30"/>
  <c r="HC116" i="30"/>
  <c r="HF115" i="30"/>
  <c r="HE115" i="30"/>
  <c r="HH115" i="30"/>
  <c r="HG115" i="30"/>
  <c r="BM49" i="30"/>
  <c r="BN42" i="30"/>
  <c r="BM47" i="30"/>
  <c r="BM42" i="30"/>
  <c r="DC113" i="30"/>
  <c r="DC108" i="30"/>
  <c r="AY108" i="30"/>
  <c r="AY113" i="30"/>
  <c r="IF114" i="30"/>
  <c r="IE113" i="30"/>
  <c r="DX116" i="30"/>
  <c r="DW115" i="30"/>
  <c r="FN50" i="30"/>
  <c r="FM49" i="30"/>
  <c r="W48" i="30"/>
  <c r="V47" i="30"/>
  <c r="CV114" i="30"/>
  <c r="CU113" i="30"/>
  <c r="GB50" i="30"/>
  <c r="GA49" i="30"/>
  <c r="P113" i="30"/>
  <c r="P108" i="30"/>
  <c r="CO47" i="30"/>
  <c r="CO42" i="30"/>
  <c r="HR47" i="30"/>
  <c r="HR42" i="30"/>
  <c r="EL115" i="30"/>
  <c r="EM108" i="30"/>
  <c r="CA113" i="30"/>
  <c r="CA108" i="30"/>
  <c r="GW115" i="30"/>
  <c r="GX108" i="30"/>
  <c r="BL113" i="30"/>
  <c r="BM114" i="30"/>
  <c r="DJ50" i="30"/>
  <c r="DI49" i="30"/>
  <c r="DC116" i="30"/>
  <c r="DB115" i="30"/>
  <c r="GI49" i="30"/>
  <c r="GJ42" i="30"/>
  <c r="DC49" i="30"/>
  <c r="DD42" i="30"/>
  <c r="CV116" i="30"/>
  <c r="CU115" i="30"/>
  <c r="BT47" i="30"/>
  <c r="BT42" i="30"/>
  <c r="FM47" i="30"/>
  <c r="FN48" i="30"/>
  <c r="BM115" i="30"/>
  <c r="BN108" i="30"/>
  <c r="CH50" i="30"/>
  <c r="CG49" i="30"/>
  <c r="CV48" i="30"/>
  <c r="CU47" i="30"/>
  <c r="GI47" i="30"/>
  <c r="GI42" i="30"/>
  <c r="EE115" i="30"/>
  <c r="EF108" i="30"/>
  <c r="HD114" i="30"/>
  <c r="HC113" i="30"/>
  <c r="GV49" i="30"/>
  <c r="GW50" i="30"/>
  <c r="AR50" i="30"/>
  <c r="AQ49" i="30"/>
  <c r="EK47" i="30"/>
  <c r="EL48" i="30"/>
  <c r="HT49" i="30"/>
  <c r="HS49" i="30"/>
  <c r="HQ50" i="30"/>
  <c r="HV49" i="30"/>
  <c r="HU49" i="30"/>
  <c r="CH47" i="30"/>
  <c r="CH42" i="30"/>
  <c r="I113" i="30"/>
  <c r="I108" i="30"/>
  <c r="FG108" i="30"/>
  <c r="FG113" i="30"/>
  <c r="EY50" i="30"/>
  <c r="FB49" i="30"/>
  <c r="FA49" i="30"/>
  <c r="FD49" i="30"/>
  <c r="FC49" i="30"/>
  <c r="Q49" i="30"/>
  <c r="O50" i="30"/>
  <c r="T49" i="30"/>
  <c r="S49" i="30"/>
  <c r="R49" i="30"/>
  <c r="IF47" i="30"/>
  <c r="IF42" i="30"/>
  <c r="IS113" i="30"/>
  <c r="IT114" i="30"/>
  <c r="IM47" i="30"/>
  <c r="IM42" i="30"/>
  <c r="AE49" i="30"/>
  <c r="AC50" i="30"/>
  <c r="AH49" i="30"/>
  <c r="AG49" i="30"/>
  <c r="AF49" i="30"/>
  <c r="IE116" i="30"/>
  <c r="IH115" i="30"/>
  <c r="IG115" i="30"/>
  <c r="II115" i="30"/>
  <c r="IJ115" i="30"/>
  <c r="BU115" i="30"/>
  <c r="BS116" i="30"/>
  <c r="BX115" i="30"/>
  <c r="BW115" i="30"/>
  <c r="BV115" i="30"/>
  <c r="GP115" i="30"/>
  <c r="GQ108" i="30"/>
  <c r="JA48" i="30"/>
  <c r="IZ47" i="30"/>
  <c r="FM115" i="30"/>
  <c r="FN116" i="30"/>
  <c r="BE47" i="30"/>
  <c r="BF48" i="30"/>
  <c r="W50" i="30" l="1"/>
  <c r="AQ47" i="30"/>
  <c r="FR47" i="30"/>
  <c r="FQ47" i="30"/>
  <c r="FM48" i="30"/>
  <c r="FP47" i="30"/>
  <c r="FO47" i="30"/>
  <c r="CN47" i="30"/>
  <c r="CO48" i="30"/>
  <c r="EZ114" i="30"/>
  <c r="EY113" i="30"/>
  <c r="GP116" i="30"/>
  <c r="GO115" i="30"/>
  <c r="FG114" i="30"/>
  <c r="FF113" i="30"/>
  <c r="HU50" i="30"/>
  <c r="HV33" i="30" s="1"/>
  <c r="HT50" i="30"/>
  <c r="HV32" i="30" s="1"/>
  <c r="HS50" i="30"/>
  <c r="HV31" i="30" s="1"/>
  <c r="HV50" i="30"/>
  <c r="HV34" i="30" s="1"/>
  <c r="GV50" i="30"/>
  <c r="HA49" i="30"/>
  <c r="GZ49" i="30"/>
  <c r="GY49" i="30"/>
  <c r="GX49" i="30"/>
  <c r="BT48" i="30"/>
  <c r="BS47" i="30"/>
  <c r="CA114" i="30"/>
  <c r="BZ113" i="30"/>
  <c r="P114" i="30"/>
  <c r="O113" i="30"/>
  <c r="DC114" i="30"/>
  <c r="DB113" i="30"/>
  <c r="EK113" i="30"/>
  <c r="EL114" i="30"/>
  <c r="HX47" i="30"/>
  <c r="HY48" i="30"/>
  <c r="DQ116" i="30"/>
  <c r="DP115" i="30"/>
  <c r="CC47" i="30"/>
  <c r="CB47" i="30"/>
  <c r="CD47" i="30"/>
  <c r="BZ48" i="30"/>
  <c r="CE47" i="30"/>
  <c r="DI47" i="30"/>
  <c r="DJ48" i="30"/>
  <c r="I48" i="30"/>
  <c r="H47" i="30"/>
  <c r="FV113" i="30"/>
  <c r="FT114" i="30"/>
  <c r="FY113" i="30"/>
  <c r="FX113" i="30"/>
  <c r="FW113" i="30"/>
  <c r="DP47" i="30"/>
  <c r="DQ48" i="30"/>
  <c r="ES50" i="30"/>
  <c r="ER49" i="30"/>
  <c r="FF47" i="30"/>
  <c r="FG48" i="30"/>
  <c r="AD114" i="30"/>
  <c r="AC113" i="30"/>
  <c r="FM113" i="30"/>
  <c r="FN114" i="30"/>
  <c r="CK115" i="30"/>
  <c r="CJ115" i="30"/>
  <c r="CG116" i="30"/>
  <c r="CL115" i="30"/>
  <c r="CI115" i="30"/>
  <c r="IM48" i="30"/>
  <c r="IL47" i="30"/>
  <c r="CJ49" i="30"/>
  <c r="CI49" i="30"/>
  <c r="CG50" i="30"/>
  <c r="CL49" i="30"/>
  <c r="CK49" i="30"/>
  <c r="GA50" i="30"/>
  <c r="GD49" i="30"/>
  <c r="GC49" i="30"/>
  <c r="GF49" i="30"/>
  <c r="GE49" i="30"/>
  <c r="GT47" i="30"/>
  <c r="GS47" i="30"/>
  <c r="GO48" i="30"/>
  <c r="GR47" i="30"/>
  <c r="GQ47" i="30"/>
  <c r="IL50" i="30"/>
  <c r="IQ49" i="30"/>
  <c r="IP49" i="30"/>
  <c r="IO49" i="30"/>
  <c r="IN49" i="30"/>
  <c r="BI115" i="30"/>
  <c r="BH115" i="30"/>
  <c r="BJ115" i="30"/>
  <c r="BG115" i="30"/>
  <c r="BE116" i="30"/>
  <c r="HC50" i="30"/>
  <c r="HF49" i="30"/>
  <c r="HE49" i="30"/>
  <c r="HH49" i="30"/>
  <c r="HG49" i="30"/>
  <c r="GR49" i="30"/>
  <c r="GQ49" i="30"/>
  <c r="GO50" i="30"/>
  <c r="GT49" i="30"/>
  <c r="GS49" i="30"/>
  <c r="FF50" i="30"/>
  <c r="FK49" i="30"/>
  <c r="FJ49" i="30"/>
  <c r="FI49" i="30"/>
  <c r="FH49" i="30"/>
  <c r="JL50" i="30"/>
  <c r="JL34" i="30" s="1"/>
  <c r="JK50" i="30"/>
  <c r="JL33" i="30" s="1"/>
  <c r="JJ50" i="30"/>
  <c r="JL32" i="30" s="1"/>
  <c r="JI50" i="30"/>
  <c r="JL31" i="30" s="1"/>
  <c r="EZ48" i="30"/>
  <c r="EY47" i="30"/>
  <c r="ET113" i="30"/>
  <c r="ER114" i="30"/>
  <c r="EW113" i="30"/>
  <c r="EV113" i="30"/>
  <c r="EU113" i="30"/>
  <c r="BJ47" i="30"/>
  <c r="BI47" i="30"/>
  <c r="BE48" i="30"/>
  <c r="BH47" i="30"/>
  <c r="BG47" i="30"/>
  <c r="IH116" i="30"/>
  <c r="IJ98" i="30" s="1"/>
  <c r="IG116" i="30"/>
  <c r="IJ97" i="30" s="1"/>
  <c r="IJ116" i="30"/>
  <c r="IJ100" i="30" s="1"/>
  <c r="II116" i="30"/>
  <c r="IJ99" i="30" s="1"/>
  <c r="EL116" i="30"/>
  <c r="EK115" i="30"/>
  <c r="BL47" i="30"/>
  <c r="BM48" i="30"/>
  <c r="JH114" i="30"/>
  <c r="JG113" i="30"/>
  <c r="IA114" i="30"/>
  <c r="IB98" i="30" s="1"/>
  <c r="IB105" i="30" s="1"/>
  <c r="HZ114" i="30"/>
  <c r="IB97" i="30" s="1"/>
  <c r="IC114" i="30"/>
  <c r="IB100" i="30" s="1"/>
  <c r="IB114" i="30"/>
  <c r="IB99" i="30" s="1"/>
  <c r="GV47" i="30"/>
  <c r="GW48" i="30"/>
  <c r="ES48" i="30"/>
  <c r="ER47" i="30"/>
  <c r="DP113" i="30"/>
  <c r="DQ114" i="30"/>
  <c r="GB48" i="30"/>
  <c r="GA47" i="30"/>
  <c r="AX47" i="30"/>
  <c r="AY48" i="30"/>
  <c r="AK116" i="30"/>
  <c r="AJ115" i="30"/>
  <c r="AH47" i="30"/>
  <c r="AF47" i="30"/>
  <c r="AE47" i="30"/>
  <c r="AC48" i="30"/>
  <c r="AG47" i="30"/>
  <c r="DX48" i="30"/>
  <c r="DW47" i="30"/>
  <c r="HJ116" i="30"/>
  <c r="HO115" i="30"/>
  <c r="HN115" i="30"/>
  <c r="HM115" i="30"/>
  <c r="HL115" i="30"/>
  <c r="HY116" i="30"/>
  <c r="HX115" i="30"/>
  <c r="AC115" i="30"/>
  <c r="AD116" i="30"/>
  <c r="EE48" i="30"/>
  <c r="ED47" i="30"/>
  <c r="HO49" i="30"/>
  <c r="HN49" i="30"/>
  <c r="HJ50" i="30"/>
  <c r="HM49" i="30"/>
  <c r="HL49" i="30"/>
  <c r="AN49" i="30"/>
  <c r="AJ50" i="30"/>
  <c r="AM49" i="30"/>
  <c r="AL49" i="30"/>
  <c r="AO49" i="30"/>
  <c r="T50" i="30"/>
  <c r="T34" i="30" s="1"/>
  <c r="S50" i="30"/>
  <c r="T33" i="30" s="1"/>
  <c r="R50" i="30"/>
  <c r="T32" i="30" s="1"/>
  <c r="Q50" i="30"/>
  <c r="T31" i="30" s="1"/>
  <c r="CW115" i="30"/>
  <c r="CU116" i="30"/>
  <c r="CZ115" i="30"/>
  <c r="CY115" i="30"/>
  <c r="CX115" i="30"/>
  <c r="DZ115" i="30"/>
  <c r="DY115" i="30"/>
  <c r="DW116" i="30"/>
  <c r="EB115" i="30"/>
  <c r="EA115" i="30"/>
  <c r="HF116" i="30"/>
  <c r="HH98" i="30" s="1"/>
  <c r="HE116" i="30"/>
  <c r="HH97" i="30" s="1"/>
  <c r="HG116" i="30"/>
  <c r="HH99" i="30" s="1"/>
  <c r="HH116" i="30"/>
  <c r="HH100" i="30" s="1"/>
  <c r="Z115" i="30"/>
  <c r="X115" i="30"/>
  <c r="V116" i="30"/>
  <c r="AA115" i="30"/>
  <c r="Y115" i="30"/>
  <c r="EH113" i="30"/>
  <c r="EG113" i="30"/>
  <c r="ED114" i="30"/>
  <c r="EI113" i="30"/>
  <c r="EF113" i="30"/>
  <c r="IX113" i="30"/>
  <c r="IS114" i="30"/>
  <c r="IW113" i="30"/>
  <c r="IV113" i="30"/>
  <c r="IU113" i="30"/>
  <c r="I114" i="30"/>
  <c r="H113" i="30"/>
  <c r="CY113" i="30"/>
  <c r="CW113" i="30"/>
  <c r="CU114" i="30"/>
  <c r="CZ113" i="30"/>
  <c r="CX113" i="30"/>
  <c r="IE114" i="30"/>
  <c r="II113" i="30"/>
  <c r="IG113" i="30"/>
  <c r="IJ113" i="30"/>
  <c r="IH113" i="30"/>
  <c r="EB50" i="30"/>
  <c r="EB34" i="30" s="1"/>
  <c r="EA50" i="30"/>
  <c r="EB33" i="30" s="1"/>
  <c r="DZ50" i="30"/>
  <c r="EB32" i="30" s="1"/>
  <c r="DY50" i="30"/>
  <c r="EB31" i="30" s="1"/>
  <c r="L49" i="30"/>
  <c r="H50" i="30"/>
  <c r="M49" i="30"/>
  <c r="K49" i="30"/>
  <c r="J49" i="30"/>
  <c r="Q115" i="30"/>
  <c r="O116" i="30"/>
  <c r="T115" i="30"/>
  <c r="R115" i="30"/>
  <c r="S115" i="30"/>
  <c r="CN116" i="30"/>
  <c r="CS115" i="30"/>
  <c r="CQ115" i="30"/>
  <c r="CR115" i="30"/>
  <c r="CP115" i="30"/>
  <c r="CD115" i="30"/>
  <c r="CB115" i="30"/>
  <c r="CC115" i="30"/>
  <c r="CE115" i="30"/>
  <c r="BZ116" i="30"/>
  <c r="AO47" i="30"/>
  <c r="AJ48" i="30"/>
  <c r="AN47" i="30"/>
  <c r="AM47" i="30"/>
  <c r="AL47" i="30"/>
  <c r="JG48" i="30"/>
  <c r="JI47" i="30"/>
  <c r="JL47" i="30"/>
  <c r="JK47" i="30"/>
  <c r="JJ47" i="30"/>
  <c r="IC49" i="30"/>
  <c r="IB49" i="30"/>
  <c r="HX50" i="30"/>
  <c r="IA49" i="30"/>
  <c r="HZ49" i="30"/>
  <c r="V50" i="30"/>
  <c r="Z49" i="30"/>
  <c r="Y49" i="30"/>
  <c r="X49" i="30"/>
  <c r="AA49" i="30"/>
  <c r="JA116" i="30"/>
  <c r="IZ115" i="30"/>
  <c r="CG114" i="30"/>
  <c r="CL113" i="30"/>
  <c r="CK113" i="30"/>
  <c r="CJ113" i="30"/>
  <c r="CI113" i="30"/>
  <c r="HC114" i="30"/>
  <c r="HG113" i="30"/>
  <c r="HE113" i="30"/>
  <c r="HH113" i="30"/>
  <c r="HF113" i="30"/>
  <c r="GA116" i="30"/>
  <c r="GD115" i="30"/>
  <c r="GC115" i="30"/>
  <c r="GF115" i="30"/>
  <c r="GE115" i="30"/>
  <c r="FR115" i="30"/>
  <c r="FQ115" i="30"/>
  <c r="FP115" i="30"/>
  <c r="FO115" i="30"/>
  <c r="FM116" i="30"/>
  <c r="BV116" i="30"/>
  <c r="BX98" i="30" s="1"/>
  <c r="BU116" i="30"/>
  <c r="BX97" i="30" s="1"/>
  <c r="BX116" i="30"/>
  <c r="BX100" i="30" s="1"/>
  <c r="BW116" i="30"/>
  <c r="BX99" i="30" s="1"/>
  <c r="EP47" i="30"/>
  <c r="EO47" i="30"/>
  <c r="EM47" i="30"/>
  <c r="EK48" i="30"/>
  <c r="EN47" i="30"/>
  <c r="EE116" i="30"/>
  <c r="ED115" i="30"/>
  <c r="BM116" i="30"/>
  <c r="BL115" i="30"/>
  <c r="DC50" i="30"/>
  <c r="DB49" i="30"/>
  <c r="BN113" i="30"/>
  <c r="BL114" i="30"/>
  <c r="BQ113" i="30"/>
  <c r="BP113" i="30"/>
  <c r="BO113" i="30"/>
  <c r="HQ47" i="30"/>
  <c r="HR48" i="30"/>
  <c r="BM50" i="30"/>
  <c r="BL49" i="30"/>
  <c r="EN50" i="30"/>
  <c r="EP32" i="30" s="1"/>
  <c r="EM50" i="30"/>
  <c r="EP31" i="30" s="1"/>
  <c r="EP50" i="30"/>
  <c r="EP34" i="30" s="1"/>
  <c r="EO50" i="30"/>
  <c r="EP33" i="30" s="1"/>
  <c r="FF116" i="30"/>
  <c r="FK115" i="30"/>
  <c r="FJ115" i="30"/>
  <c r="FI115" i="30"/>
  <c r="FH115" i="30"/>
  <c r="AY116" i="30"/>
  <c r="AX115" i="30"/>
  <c r="DI113" i="30"/>
  <c r="DJ114" i="30"/>
  <c r="FU116" i="30"/>
  <c r="FT115" i="30"/>
  <c r="IS47" i="30"/>
  <c r="IT48" i="30"/>
  <c r="IG50" i="30"/>
  <c r="IJ31" i="30" s="1"/>
  <c r="IJ50" i="30"/>
  <c r="IJ34" i="30" s="1"/>
  <c r="II50" i="30"/>
  <c r="IJ33" i="30" s="1"/>
  <c r="IH50" i="30"/>
  <c r="IJ32" i="30" s="1"/>
  <c r="AJ113" i="30"/>
  <c r="AK114" i="30"/>
  <c r="DI115" i="30"/>
  <c r="DJ116" i="30"/>
  <c r="FT47" i="30"/>
  <c r="FU48" i="30"/>
  <c r="DE47" i="30"/>
  <c r="DD47" i="30"/>
  <c r="DB48" i="30"/>
  <c r="DG47" i="30"/>
  <c r="DF47" i="30"/>
  <c r="IS50" i="30"/>
  <c r="IV49" i="30"/>
  <c r="IU49" i="30"/>
  <c r="IX49" i="30"/>
  <c r="IW49" i="30"/>
  <c r="V113" i="30"/>
  <c r="W114" i="30"/>
  <c r="HD48" i="30"/>
  <c r="HC47" i="30"/>
  <c r="IM114" i="30"/>
  <c r="IL113" i="30"/>
  <c r="BE114" i="30"/>
  <c r="BJ113" i="30"/>
  <c r="BI113" i="30"/>
  <c r="BH113" i="30"/>
  <c r="BG113" i="30"/>
  <c r="IZ114" i="30"/>
  <c r="JB113" i="30"/>
  <c r="JD113" i="30"/>
  <c r="JC113" i="30"/>
  <c r="JE113" i="30"/>
  <c r="IF48" i="30"/>
  <c r="IE47" i="30"/>
  <c r="AS49" i="30"/>
  <c r="AQ50" i="30"/>
  <c r="AV49" i="30"/>
  <c r="AU49" i="30"/>
  <c r="AT49" i="30"/>
  <c r="V48" i="30"/>
  <c r="AA47" i="30"/>
  <c r="Z47" i="30"/>
  <c r="Y47" i="30"/>
  <c r="X47" i="30"/>
  <c r="AY114" i="30"/>
  <c r="AX113" i="30"/>
  <c r="AS115" i="30"/>
  <c r="AQ116" i="30"/>
  <c r="AU115" i="30"/>
  <c r="AT115" i="30"/>
  <c r="AV115" i="30"/>
  <c r="FY49" i="30"/>
  <c r="FX49" i="30"/>
  <c r="FT50" i="30"/>
  <c r="FW49" i="30"/>
  <c r="FV49" i="30"/>
  <c r="JN50" i="30"/>
  <c r="JS49" i="30"/>
  <c r="JR49" i="30"/>
  <c r="JQ49" i="30"/>
  <c r="JP49" i="30"/>
  <c r="BH49" i="30"/>
  <c r="BG49" i="30"/>
  <c r="BE50" i="30"/>
  <c r="BJ49" i="30"/>
  <c r="BI49" i="30"/>
  <c r="A113" i="30"/>
  <c r="B114" i="30"/>
  <c r="CX49" i="30"/>
  <c r="CW49" i="30"/>
  <c r="CU50" i="30"/>
  <c r="CZ49" i="30"/>
  <c r="CY49" i="30"/>
  <c r="O48" i="30"/>
  <c r="T47" i="30"/>
  <c r="S47" i="30"/>
  <c r="R47" i="30"/>
  <c r="Q47" i="30"/>
  <c r="AX50" i="30"/>
  <c r="BC49" i="30"/>
  <c r="BB49" i="30"/>
  <c r="BA49" i="30"/>
  <c r="AZ49" i="30"/>
  <c r="GE113" i="30"/>
  <c r="GC113" i="30"/>
  <c r="GF113" i="30"/>
  <c r="GD113" i="30"/>
  <c r="GA114" i="30"/>
  <c r="BW113" i="30"/>
  <c r="BU113" i="30"/>
  <c r="BS114" i="30"/>
  <c r="BX113" i="30"/>
  <c r="BV113" i="30"/>
  <c r="IX115" i="30"/>
  <c r="IS116" i="30"/>
  <c r="IW115" i="30"/>
  <c r="IV115" i="30"/>
  <c r="IU115" i="30"/>
  <c r="DQ50" i="30"/>
  <c r="DP49" i="30"/>
  <c r="IM116" i="30"/>
  <c r="IL115" i="30"/>
  <c r="GV114" i="30"/>
  <c r="GX113" i="30"/>
  <c r="HA113" i="30"/>
  <c r="GZ113" i="30"/>
  <c r="GY113" i="30"/>
  <c r="DL49" i="30"/>
  <c r="DK49" i="30"/>
  <c r="DI50" i="30"/>
  <c r="DN49" i="30"/>
  <c r="DM49" i="30"/>
  <c r="GI50" i="30"/>
  <c r="GH49" i="30"/>
  <c r="EE50" i="30"/>
  <c r="ED49" i="30"/>
  <c r="GH113" i="30"/>
  <c r="GI114" i="30"/>
  <c r="CN113" i="30"/>
  <c r="CO114" i="30"/>
  <c r="HQ113" i="30"/>
  <c r="HR114" i="30"/>
  <c r="JO116" i="30"/>
  <c r="JN115" i="30"/>
  <c r="JA50" i="30"/>
  <c r="IZ49" i="30"/>
  <c r="HJ47" i="30"/>
  <c r="HK48" i="30"/>
  <c r="JG116" i="30"/>
  <c r="JJ115" i="30"/>
  <c r="JI115" i="30"/>
  <c r="JL115" i="30"/>
  <c r="JK115" i="30"/>
  <c r="HN113" i="30"/>
  <c r="HJ114" i="30"/>
  <c r="HM113" i="30"/>
  <c r="HO113" i="30"/>
  <c r="HL113" i="30"/>
  <c r="IZ48" i="30"/>
  <c r="JE47" i="30"/>
  <c r="JD47" i="30"/>
  <c r="JC47" i="30"/>
  <c r="JB47" i="30"/>
  <c r="CH48" i="30"/>
  <c r="CG47" i="30"/>
  <c r="BV49" i="30"/>
  <c r="BU49" i="30"/>
  <c r="BS50" i="30"/>
  <c r="BX49" i="30"/>
  <c r="BW49" i="30"/>
  <c r="AF50" i="30"/>
  <c r="AH32" i="30" s="1"/>
  <c r="AE50" i="30"/>
  <c r="AH31" i="30" s="1"/>
  <c r="AH50" i="30"/>
  <c r="AH34" i="30" s="1"/>
  <c r="AG50" i="30"/>
  <c r="AH33" i="30" s="1"/>
  <c r="GH47" i="30"/>
  <c r="GI48" i="30"/>
  <c r="GW116" i="30"/>
  <c r="GV115" i="30"/>
  <c r="CO50" i="30"/>
  <c r="CN49" i="30"/>
  <c r="FD50" i="30"/>
  <c r="FD34" i="30" s="1"/>
  <c r="FC50" i="30"/>
  <c r="FD33" i="30" s="1"/>
  <c r="FB50" i="30"/>
  <c r="FD32" i="30" s="1"/>
  <c r="FA50" i="30"/>
  <c r="FD31" i="30" s="1"/>
  <c r="CU48" i="30"/>
  <c r="CZ47" i="30"/>
  <c r="CY47" i="30"/>
  <c r="CX47" i="30"/>
  <c r="CW47" i="30"/>
  <c r="DF115" i="30"/>
  <c r="DD115" i="30"/>
  <c r="DG115" i="30"/>
  <c r="DB116" i="30"/>
  <c r="DE115" i="30"/>
  <c r="FP49" i="30"/>
  <c r="FO49" i="30"/>
  <c r="FM50" i="30"/>
  <c r="FR49" i="30"/>
  <c r="FQ49" i="30"/>
  <c r="HV115" i="30"/>
  <c r="HU115" i="30"/>
  <c r="HQ116" i="30"/>
  <c r="HT115" i="30"/>
  <c r="HS115" i="30"/>
  <c r="ER116" i="30"/>
  <c r="EW115" i="30"/>
  <c r="ET115" i="30"/>
  <c r="EV115" i="30"/>
  <c r="EU115" i="30"/>
  <c r="AU113" i="30"/>
  <c r="AS113" i="30"/>
  <c r="AQ114" i="30"/>
  <c r="AV113" i="30"/>
  <c r="AT113" i="30"/>
  <c r="FB116" i="30"/>
  <c r="FD98" i="30" s="1"/>
  <c r="FA116" i="30"/>
  <c r="FD97" i="30" s="1"/>
  <c r="FD116" i="30"/>
  <c r="FD100" i="30" s="1"/>
  <c r="FC116" i="30"/>
  <c r="FD99" i="30" s="1"/>
  <c r="GH116" i="30"/>
  <c r="GM115" i="30"/>
  <c r="GL115" i="30"/>
  <c r="GK115" i="30"/>
  <c r="GJ115" i="30"/>
  <c r="GT113" i="30"/>
  <c r="GS113" i="30"/>
  <c r="GR113" i="30"/>
  <c r="GQ113" i="30"/>
  <c r="GO114" i="30"/>
  <c r="EA113" i="30"/>
  <c r="DY113" i="30"/>
  <c r="DZ113" i="30"/>
  <c r="DW114" i="30"/>
  <c r="EB113" i="30"/>
  <c r="BZ50" i="30"/>
  <c r="CE49" i="30"/>
  <c r="CD49" i="30"/>
  <c r="CC49" i="30"/>
  <c r="CB49" i="30"/>
  <c r="AQ48" i="30"/>
  <c r="AS47" i="30"/>
  <c r="AV47" i="30"/>
  <c r="AU47" i="30"/>
  <c r="AT47" i="30"/>
  <c r="H116" i="30"/>
  <c r="M115" i="30"/>
  <c r="L115" i="30"/>
  <c r="K115" i="30"/>
  <c r="J115" i="30"/>
  <c r="JN48" i="30"/>
  <c r="JQ47" i="30"/>
  <c r="JP47" i="30"/>
  <c r="JS47" i="30"/>
  <c r="JR47" i="30"/>
  <c r="JN113" i="30"/>
  <c r="JO114" i="30"/>
  <c r="E115" i="30"/>
  <c r="D115" i="30"/>
  <c r="F115" i="30"/>
  <c r="C115" i="30"/>
  <c r="A116" i="30"/>
  <c r="IJ105" i="30" l="1"/>
  <c r="HV38" i="30"/>
  <c r="FD104" i="30"/>
  <c r="FD38" i="30"/>
  <c r="FD40" i="30" s="1"/>
  <c r="FD42" i="30" s="1"/>
  <c r="EB39" i="30"/>
  <c r="HH104" i="30"/>
  <c r="IJ104" i="30"/>
  <c r="T39" i="30"/>
  <c r="F116" i="30"/>
  <c r="F100" i="30" s="1"/>
  <c r="E116" i="30"/>
  <c r="F99" i="30" s="1"/>
  <c r="D116" i="30"/>
  <c r="F98" i="30" s="1"/>
  <c r="F105" i="30" s="1"/>
  <c r="C116" i="30"/>
  <c r="F97" i="30" s="1"/>
  <c r="EV116" i="30"/>
  <c r="EW99" i="30" s="1"/>
  <c r="EW116" i="30"/>
  <c r="EW100" i="30" s="1"/>
  <c r="EU116" i="30"/>
  <c r="EW98" i="30" s="1"/>
  <c r="ET116" i="30"/>
  <c r="EW97" i="30" s="1"/>
  <c r="FQ50" i="30"/>
  <c r="FR33" i="30" s="1"/>
  <c r="FP50" i="30"/>
  <c r="FR32" i="30" s="1"/>
  <c r="FR50" i="30"/>
  <c r="FR34" i="30" s="1"/>
  <c r="FO50" i="30"/>
  <c r="FR31" i="30" s="1"/>
  <c r="CL47" i="30"/>
  <c r="CK47" i="30"/>
  <c r="CG48" i="30"/>
  <c r="CJ47" i="30"/>
  <c r="CI47" i="30"/>
  <c r="JJ116" i="30"/>
  <c r="JL98" i="30" s="1"/>
  <c r="JI116" i="30"/>
  <c r="JL97" i="30" s="1"/>
  <c r="JL104" i="30" s="1"/>
  <c r="JL116" i="30"/>
  <c r="JL100" i="30" s="1"/>
  <c r="JK116" i="30"/>
  <c r="JL99" i="30" s="1"/>
  <c r="BW114" i="30"/>
  <c r="BW99" i="30" s="1"/>
  <c r="BU114" i="30"/>
  <c r="BW97" i="30" s="1"/>
  <c r="BV114" i="30"/>
  <c r="BW98" i="30" s="1"/>
  <c r="BX114" i="30"/>
  <c r="BW100" i="30" s="1"/>
  <c r="A114" i="30"/>
  <c r="E113" i="30"/>
  <c r="D113" i="30"/>
  <c r="C113" i="30"/>
  <c r="F113" i="30"/>
  <c r="DM115" i="30"/>
  <c r="DL115" i="30"/>
  <c r="DI116" i="30"/>
  <c r="DN115" i="30"/>
  <c r="DK115" i="30"/>
  <c r="IX47" i="30"/>
  <c r="IW47" i="30"/>
  <c r="IU47" i="30"/>
  <c r="IS48" i="30"/>
  <c r="IV47" i="30"/>
  <c r="BQ49" i="30"/>
  <c r="BP49" i="30"/>
  <c r="BL50" i="30"/>
  <c r="BO49" i="30"/>
  <c r="BN49" i="30"/>
  <c r="EP48" i="30"/>
  <c r="EO34" i="30" s="1"/>
  <c r="EO48" i="30"/>
  <c r="EO33" i="30" s="1"/>
  <c r="EN48" i="30"/>
  <c r="EO32" i="30" s="1"/>
  <c r="EM48" i="30"/>
  <c r="EO31" i="30" s="1"/>
  <c r="FR116" i="30"/>
  <c r="FR100" i="30" s="1"/>
  <c r="FQ116" i="30"/>
  <c r="FR99" i="30" s="1"/>
  <c r="FO116" i="30"/>
  <c r="FR97" i="30" s="1"/>
  <c r="FP116" i="30"/>
  <c r="FR98" i="30" s="1"/>
  <c r="AL48" i="30"/>
  <c r="AN31" i="30" s="1"/>
  <c r="AO48" i="30"/>
  <c r="AN34" i="30" s="1"/>
  <c r="AN48" i="30"/>
  <c r="AN33" i="30" s="1"/>
  <c r="AM48" i="30"/>
  <c r="AN32" i="30" s="1"/>
  <c r="HH105" i="30"/>
  <c r="GT48" i="30"/>
  <c r="GS34" i="30" s="1"/>
  <c r="GS48" i="30"/>
  <c r="GS33" i="30" s="1"/>
  <c r="GQ48" i="30"/>
  <c r="GS31" i="30" s="1"/>
  <c r="GR48" i="30"/>
  <c r="GS32" i="30" s="1"/>
  <c r="CC48" i="30"/>
  <c r="CD32" i="30" s="1"/>
  <c r="CD39" i="30" s="1"/>
  <c r="CB48" i="30"/>
  <c r="CD31" i="30" s="1"/>
  <c r="CE48" i="30"/>
  <c r="CD34" i="30" s="1"/>
  <c r="CD48" i="30"/>
  <c r="CD33" i="30" s="1"/>
  <c r="BS48" i="30"/>
  <c r="BX47" i="30"/>
  <c r="BW47" i="30"/>
  <c r="BV47" i="30"/>
  <c r="BU47" i="30"/>
  <c r="AV48" i="30"/>
  <c r="AU34" i="30" s="1"/>
  <c r="AU48" i="30"/>
  <c r="AU33" i="30" s="1"/>
  <c r="AT48" i="30"/>
  <c r="AU32" i="30" s="1"/>
  <c r="AS48" i="30"/>
  <c r="AU31" i="30" s="1"/>
  <c r="GS114" i="30"/>
  <c r="GS99" i="30" s="1"/>
  <c r="GT114" i="30"/>
  <c r="GS100" i="30" s="1"/>
  <c r="GR114" i="30"/>
  <c r="GS98" i="30" s="1"/>
  <c r="GS105" i="30" s="1"/>
  <c r="GQ114" i="30"/>
  <c r="GS97" i="30" s="1"/>
  <c r="AU114" i="30"/>
  <c r="AU99" i="30" s="1"/>
  <c r="AS114" i="30"/>
  <c r="AU97" i="30" s="1"/>
  <c r="AV114" i="30"/>
  <c r="AU100" i="30" s="1"/>
  <c r="AT114" i="30"/>
  <c r="AU98" i="30" s="1"/>
  <c r="CS49" i="30"/>
  <c r="CR49" i="30"/>
  <c r="CN50" i="30"/>
  <c r="CQ49" i="30"/>
  <c r="CP49" i="30"/>
  <c r="AH38" i="30"/>
  <c r="GH50" i="30"/>
  <c r="GM49" i="30"/>
  <c r="GL49" i="30"/>
  <c r="GK49" i="30"/>
  <c r="GJ49" i="30"/>
  <c r="T48" i="30"/>
  <c r="S34" i="30" s="1"/>
  <c r="S48" i="30"/>
  <c r="S33" i="30" s="1"/>
  <c r="R48" i="30"/>
  <c r="S32" i="30" s="1"/>
  <c r="Q48" i="30"/>
  <c r="S31" i="30" s="1"/>
  <c r="IE48" i="30"/>
  <c r="II47" i="30"/>
  <c r="IH47" i="30"/>
  <c r="IG47" i="30"/>
  <c r="IJ47" i="30"/>
  <c r="FT116" i="30"/>
  <c r="FY115" i="30"/>
  <c r="FW115" i="30"/>
  <c r="FV115" i="30"/>
  <c r="FX115" i="30"/>
  <c r="DB50" i="30"/>
  <c r="DG49" i="30"/>
  <c r="DF49" i="30"/>
  <c r="DE49" i="30"/>
  <c r="DD49" i="30"/>
  <c r="GD116" i="30"/>
  <c r="GF98" i="30" s="1"/>
  <c r="GF105" i="30" s="1"/>
  <c r="GC116" i="30"/>
  <c r="GF97" i="30" s="1"/>
  <c r="GE116" i="30"/>
  <c r="GF99" i="30" s="1"/>
  <c r="GF116" i="30"/>
  <c r="GF100" i="30" s="1"/>
  <c r="CY114" i="30"/>
  <c r="CY99" i="30" s="1"/>
  <c r="CW114" i="30"/>
  <c r="CY97" i="30" s="1"/>
  <c r="CZ114" i="30"/>
  <c r="CY100" i="30" s="1"/>
  <c r="CX114" i="30"/>
  <c r="CY98" i="30" s="1"/>
  <c r="IW114" i="30"/>
  <c r="IW99" i="30" s="1"/>
  <c r="IV114" i="30"/>
  <c r="IW98" i="30" s="1"/>
  <c r="IW105" i="30" s="1"/>
  <c r="IU114" i="30"/>
  <c r="IW97" i="30" s="1"/>
  <c r="IX114" i="30"/>
  <c r="IW100" i="30" s="1"/>
  <c r="CX116" i="30"/>
  <c r="CZ98" i="30" s="1"/>
  <c r="CW116" i="30"/>
  <c r="CZ97" i="30" s="1"/>
  <c r="CZ116" i="30"/>
  <c r="CZ100" i="30" s="1"/>
  <c r="CY116" i="30"/>
  <c r="CZ99" i="30" s="1"/>
  <c r="EG47" i="30"/>
  <c r="EF47" i="30"/>
  <c r="ED48" i="30"/>
  <c r="EI47" i="30"/>
  <c r="EH47" i="30"/>
  <c r="IB104" i="30"/>
  <c r="JL38" i="30"/>
  <c r="FH50" i="30"/>
  <c r="FK31" i="30" s="1"/>
  <c r="FJ50" i="30"/>
  <c r="FK33" i="30" s="1"/>
  <c r="FI50" i="30"/>
  <c r="FK32" i="30" s="1"/>
  <c r="FK50" i="30"/>
  <c r="FK34" i="30" s="1"/>
  <c r="CL116" i="30"/>
  <c r="CL100" i="30" s="1"/>
  <c r="CK116" i="30"/>
  <c r="CL99" i="30" s="1"/>
  <c r="CJ116" i="30"/>
  <c r="CL98" i="30" s="1"/>
  <c r="CI116" i="30"/>
  <c r="CL97" i="30" s="1"/>
  <c r="FI47" i="30"/>
  <c r="FH47" i="30"/>
  <c r="FF48" i="30"/>
  <c r="FK47" i="30"/>
  <c r="FJ47" i="30"/>
  <c r="FV114" i="30"/>
  <c r="FX97" i="30" s="1"/>
  <c r="FW114" i="30"/>
  <c r="FX98" i="30" s="1"/>
  <c r="FY114" i="30"/>
  <c r="FX100" i="30" s="1"/>
  <c r="FX114" i="30"/>
  <c r="FX99" i="30" s="1"/>
  <c r="EK114" i="30"/>
  <c r="EP113" i="30"/>
  <c r="EN113" i="30"/>
  <c r="EM113" i="30"/>
  <c r="EO113" i="30"/>
  <c r="HV39" i="30"/>
  <c r="HV40" i="30" s="1"/>
  <c r="HV42" i="30" s="1"/>
  <c r="JR113" i="30"/>
  <c r="JQ113" i="30"/>
  <c r="JN114" i="30"/>
  <c r="JS113" i="30"/>
  <c r="JP113" i="30"/>
  <c r="GM116" i="30"/>
  <c r="GM100" i="30" s="1"/>
  <c r="GL116" i="30"/>
  <c r="GM99" i="30" s="1"/>
  <c r="GK116" i="30"/>
  <c r="GM98" i="30" s="1"/>
  <c r="GM105" i="30" s="1"/>
  <c r="GJ116" i="30"/>
  <c r="GM97" i="30" s="1"/>
  <c r="AH39" i="30"/>
  <c r="HN114" i="30"/>
  <c r="HN99" i="30" s="1"/>
  <c r="HL114" i="30"/>
  <c r="HN97" i="30" s="1"/>
  <c r="HO114" i="30"/>
  <c r="HN100" i="30" s="1"/>
  <c r="HM114" i="30"/>
  <c r="HN98" i="30" s="1"/>
  <c r="HM47" i="30"/>
  <c r="HL47" i="30"/>
  <c r="HJ48" i="30"/>
  <c r="HO47" i="30"/>
  <c r="HN47" i="30"/>
  <c r="HV113" i="30"/>
  <c r="HU113" i="30"/>
  <c r="HT113" i="30"/>
  <c r="HQ114" i="30"/>
  <c r="HS113" i="30"/>
  <c r="JP50" i="30"/>
  <c r="JS31" i="30" s="1"/>
  <c r="JR50" i="30"/>
  <c r="JS33" i="30" s="1"/>
  <c r="JQ50" i="30"/>
  <c r="JS32" i="30" s="1"/>
  <c r="JS50" i="30"/>
  <c r="JS34" i="30" s="1"/>
  <c r="X113" i="30"/>
  <c r="V114" i="30"/>
  <c r="AA113" i="30"/>
  <c r="Z113" i="30"/>
  <c r="Y113" i="30"/>
  <c r="DE48" i="30"/>
  <c r="DF32" i="30" s="1"/>
  <c r="DD48" i="30"/>
  <c r="DF31" i="30" s="1"/>
  <c r="DG48" i="30"/>
  <c r="DF34" i="30" s="1"/>
  <c r="DF48" i="30"/>
  <c r="DF33" i="30" s="1"/>
  <c r="AJ114" i="30"/>
  <c r="AO113" i="30"/>
  <c r="AN113" i="30"/>
  <c r="AM113" i="30"/>
  <c r="AL113" i="30"/>
  <c r="AA50" i="30"/>
  <c r="AA34" i="30" s="1"/>
  <c r="Z50" i="30"/>
  <c r="AA33" i="30" s="1"/>
  <c r="Y50" i="30"/>
  <c r="AA32" i="30" s="1"/>
  <c r="X50" i="30"/>
  <c r="AA31" i="30" s="1"/>
  <c r="CE116" i="30"/>
  <c r="CE100" i="30" s="1"/>
  <c r="CD116" i="30"/>
  <c r="CE99" i="30" s="1"/>
  <c r="CC116" i="30"/>
  <c r="CE98" i="30" s="1"/>
  <c r="CB116" i="30"/>
  <c r="CE97" i="30" s="1"/>
  <c r="AA116" i="30"/>
  <c r="AA100" i="30" s="1"/>
  <c r="Z116" i="30"/>
  <c r="AA99" i="30" s="1"/>
  <c r="Y116" i="30"/>
  <c r="AA98" i="30" s="1"/>
  <c r="X116" i="30"/>
  <c r="AA97" i="30" s="1"/>
  <c r="AO50" i="30"/>
  <c r="AO34" i="30" s="1"/>
  <c r="AN50" i="30"/>
  <c r="AO33" i="30" s="1"/>
  <c r="AM50" i="30"/>
  <c r="AO32" i="30" s="1"/>
  <c r="AL50" i="30"/>
  <c r="AO31" i="30" s="1"/>
  <c r="DR113" i="30"/>
  <c r="DP114" i="30"/>
  <c r="DU113" i="30"/>
  <c r="DT113" i="30"/>
  <c r="DS113" i="30"/>
  <c r="JL39" i="30"/>
  <c r="CJ50" i="30"/>
  <c r="CL32" i="30" s="1"/>
  <c r="CI50" i="30"/>
  <c r="CL31" i="30" s="1"/>
  <c r="CL50" i="30"/>
  <c r="CL34" i="30" s="1"/>
  <c r="CK50" i="30"/>
  <c r="CL33" i="30" s="1"/>
  <c r="EW49" i="30"/>
  <c r="EV49" i="30"/>
  <c r="ER50" i="30"/>
  <c r="EU49" i="30"/>
  <c r="ET49" i="30"/>
  <c r="DF113" i="30"/>
  <c r="DE113" i="30"/>
  <c r="DG113" i="30"/>
  <c r="DD113" i="30"/>
  <c r="DB114" i="30"/>
  <c r="CP47" i="30"/>
  <c r="CS47" i="30"/>
  <c r="CN48" i="30"/>
  <c r="CR47" i="30"/>
  <c r="CQ47" i="30"/>
  <c r="M116" i="30"/>
  <c r="M100" i="30" s="1"/>
  <c r="K116" i="30"/>
  <c r="M98" i="30" s="1"/>
  <c r="J116" i="30"/>
  <c r="M97" i="30" s="1"/>
  <c r="L116" i="30"/>
  <c r="M99" i="30" s="1"/>
  <c r="CE50" i="30"/>
  <c r="CE34" i="30" s="1"/>
  <c r="CD50" i="30"/>
  <c r="CE33" i="30" s="1"/>
  <c r="CC50" i="30"/>
  <c r="CE32" i="30" s="1"/>
  <c r="CB50" i="30"/>
  <c r="CE31" i="30" s="1"/>
  <c r="HV116" i="30"/>
  <c r="HV100" i="30" s="1"/>
  <c r="HU116" i="30"/>
  <c r="HV99" i="30" s="1"/>
  <c r="HS116" i="30"/>
  <c r="HV97" i="30" s="1"/>
  <c r="HT116" i="30"/>
  <c r="HV98" i="30" s="1"/>
  <c r="GV116" i="30"/>
  <c r="HA115" i="30"/>
  <c r="GZ115" i="30"/>
  <c r="GY115" i="30"/>
  <c r="GX115" i="30"/>
  <c r="JE49" i="30"/>
  <c r="JD49" i="30"/>
  <c r="JC49" i="30"/>
  <c r="JB49" i="30"/>
  <c r="IZ50" i="30"/>
  <c r="GE114" i="30"/>
  <c r="GE99" i="30" s="1"/>
  <c r="GC114" i="30"/>
  <c r="GE97" i="30" s="1"/>
  <c r="GF114" i="30"/>
  <c r="GE100" i="30" s="1"/>
  <c r="GD114" i="30"/>
  <c r="GE98" i="30" s="1"/>
  <c r="BH50" i="30"/>
  <c r="BJ32" i="30" s="1"/>
  <c r="BG50" i="30"/>
  <c r="BJ31" i="30" s="1"/>
  <c r="BJ50" i="30"/>
  <c r="BJ34" i="30" s="1"/>
  <c r="BI50" i="30"/>
  <c r="BJ33" i="30" s="1"/>
  <c r="AT116" i="30"/>
  <c r="AV98" i="30" s="1"/>
  <c r="AS116" i="30"/>
  <c r="AV97" i="30" s="1"/>
  <c r="AV116" i="30"/>
  <c r="AV100" i="30" s="1"/>
  <c r="AU116" i="30"/>
  <c r="AV99" i="30" s="1"/>
  <c r="Y48" i="30"/>
  <c r="Z32" i="30" s="1"/>
  <c r="X48" i="30"/>
  <c r="Z31" i="30" s="1"/>
  <c r="Z48" i="30"/>
  <c r="Z33" i="30" s="1"/>
  <c r="AA48" i="30"/>
  <c r="Z34" i="30" s="1"/>
  <c r="IJ39" i="30"/>
  <c r="FK116" i="30"/>
  <c r="FK100" i="30" s="1"/>
  <c r="FJ116" i="30"/>
  <c r="FK99" i="30" s="1"/>
  <c r="FI116" i="30"/>
  <c r="FK98" i="30" s="1"/>
  <c r="FH116" i="30"/>
  <c r="FK97" i="30" s="1"/>
  <c r="HV47" i="30"/>
  <c r="HU47" i="30"/>
  <c r="HQ48" i="30"/>
  <c r="HT47" i="30"/>
  <c r="HS47" i="30"/>
  <c r="BL116" i="30"/>
  <c r="BQ115" i="30"/>
  <c r="BN115" i="30"/>
  <c r="BO115" i="30"/>
  <c r="BP115" i="30"/>
  <c r="CL114" i="30"/>
  <c r="CK100" i="30" s="1"/>
  <c r="CJ114" i="30"/>
  <c r="CK98" i="30" s="1"/>
  <c r="CI114" i="30"/>
  <c r="CK97" i="30" s="1"/>
  <c r="CK114" i="30"/>
  <c r="CK99" i="30" s="1"/>
  <c r="CS116" i="30"/>
  <c r="CS100" i="30" s="1"/>
  <c r="CP116" i="30"/>
  <c r="CS97" i="30" s="1"/>
  <c r="CR116" i="30"/>
  <c r="CS99" i="30" s="1"/>
  <c r="CQ116" i="30"/>
  <c r="CS98" i="30" s="1"/>
  <c r="DZ116" i="30"/>
  <c r="EB98" i="30" s="1"/>
  <c r="DY116" i="30"/>
  <c r="EB97" i="30" s="1"/>
  <c r="EB116" i="30"/>
  <c r="EB100" i="30" s="1"/>
  <c r="EA116" i="30"/>
  <c r="EB99" i="30" s="1"/>
  <c r="T38" i="30"/>
  <c r="HO116" i="30"/>
  <c r="HO100" i="30" s="1"/>
  <c r="HN116" i="30"/>
  <c r="HO99" i="30" s="1"/>
  <c r="HM116" i="30"/>
  <c r="HO98" i="30" s="1"/>
  <c r="HL116" i="30"/>
  <c r="HO97" i="30" s="1"/>
  <c r="AJ116" i="30"/>
  <c r="AO115" i="30"/>
  <c r="AM115" i="30"/>
  <c r="AL115" i="30"/>
  <c r="AN115" i="30"/>
  <c r="EW47" i="30"/>
  <c r="ER48" i="30"/>
  <c r="EV47" i="30"/>
  <c r="EU47" i="30"/>
  <c r="ET47" i="30"/>
  <c r="JG114" i="30"/>
  <c r="JK113" i="30"/>
  <c r="JI113" i="30"/>
  <c r="JL113" i="30"/>
  <c r="JJ113" i="30"/>
  <c r="IJ106" i="30"/>
  <c r="IJ108" i="30" s="1"/>
  <c r="IJ101" i="30"/>
  <c r="HG50" i="30"/>
  <c r="HH33" i="30" s="1"/>
  <c r="HF50" i="30"/>
  <c r="HH32" i="30" s="1"/>
  <c r="HE50" i="30"/>
  <c r="HH31" i="30" s="1"/>
  <c r="HH50" i="30"/>
  <c r="HH34" i="30" s="1"/>
  <c r="M47" i="30"/>
  <c r="K47" i="30"/>
  <c r="J47" i="30"/>
  <c r="H48" i="30"/>
  <c r="L47" i="30"/>
  <c r="FJ113" i="30"/>
  <c r="FI113" i="30"/>
  <c r="FF114" i="30"/>
  <c r="FK113" i="30"/>
  <c r="FH113" i="30"/>
  <c r="DG116" i="30"/>
  <c r="DG100" i="30" s="1"/>
  <c r="DF116" i="30"/>
  <c r="DG99" i="30" s="1"/>
  <c r="DE116" i="30"/>
  <c r="DG98" i="30" s="1"/>
  <c r="DD116" i="30"/>
  <c r="DG97" i="30" s="1"/>
  <c r="CW48" i="30"/>
  <c r="CY31" i="30" s="1"/>
  <c r="CZ48" i="30"/>
  <c r="CY34" i="30" s="1"/>
  <c r="CY48" i="30"/>
  <c r="CY33" i="30" s="1"/>
  <c r="CX48" i="30"/>
  <c r="CY32" i="30" s="1"/>
  <c r="CP113" i="30"/>
  <c r="CN114" i="30"/>
  <c r="CS113" i="30"/>
  <c r="CR113" i="30"/>
  <c r="CQ113" i="30"/>
  <c r="HA114" i="30"/>
  <c r="GZ100" i="30" s="1"/>
  <c r="GY114" i="30"/>
  <c r="GZ98" i="30" s="1"/>
  <c r="GX114" i="30"/>
  <c r="GZ97" i="30" s="1"/>
  <c r="GZ114" i="30"/>
  <c r="GZ99" i="30" s="1"/>
  <c r="IX116" i="30"/>
  <c r="IX100" i="30" s="1"/>
  <c r="IW116" i="30"/>
  <c r="IX99" i="30" s="1"/>
  <c r="IU116" i="30"/>
  <c r="IX97" i="30" s="1"/>
  <c r="IV116" i="30"/>
  <c r="IX98" i="30" s="1"/>
  <c r="BC50" i="30"/>
  <c r="BC34" i="30" s="1"/>
  <c r="BB50" i="30"/>
  <c r="BC33" i="30" s="1"/>
  <c r="BA50" i="30"/>
  <c r="BC32" i="30" s="1"/>
  <c r="AZ50" i="30"/>
  <c r="BC31" i="30" s="1"/>
  <c r="CZ50" i="30"/>
  <c r="CZ34" i="30" s="1"/>
  <c r="CY50" i="30"/>
  <c r="CZ33" i="30" s="1"/>
  <c r="CX50" i="30"/>
  <c r="CZ32" i="30" s="1"/>
  <c r="CW50" i="30"/>
  <c r="CZ31" i="30" s="1"/>
  <c r="BJ114" i="30"/>
  <c r="BI100" i="30" s="1"/>
  <c r="BG114" i="30"/>
  <c r="BI97" i="30" s="1"/>
  <c r="BI114" i="30"/>
  <c r="BI99" i="30" s="1"/>
  <c r="BH114" i="30"/>
  <c r="BI98" i="30" s="1"/>
  <c r="DI114" i="30"/>
  <c r="DN113" i="30"/>
  <c r="DK113" i="30"/>
  <c r="DM113" i="30"/>
  <c r="DL113" i="30"/>
  <c r="IZ116" i="30"/>
  <c r="JE115" i="30"/>
  <c r="JD115" i="30"/>
  <c r="JC115" i="30"/>
  <c r="JB115" i="30"/>
  <c r="JI48" i="30"/>
  <c r="JK31" i="30" s="1"/>
  <c r="JL48" i="30"/>
  <c r="JK34" i="30" s="1"/>
  <c r="JK48" i="30"/>
  <c r="JK33" i="30" s="1"/>
  <c r="JJ48" i="30"/>
  <c r="JK32" i="30" s="1"/>
  <c r="M50" i="30"/>
  <c r="M34" i="30" s="1"/>
  <c r="L50" i="30"/>
  <c r="M33" i="30" s="1"/>
  <c r="K50" i="30"/>
  <c r="M32" i="30" s="1"/>
  <c r="J50" i="30"/>
  <c r="M31" i="30" s="1"/>
  <c r="H114" i="30"/>
  <c r="M113" i="30"/>
  <c r="L113" i="30"/>
  <c r="K113" i="30"/>
  <c r="J113" i="30"/>
  <c r="AG115" i="30"/>
  <c r="AF115" i="30"/>
  <c r="AE115" i="30"/>
  <c r="AH115" i="30"/>
  <c r="AC116" i="30"/>
  <c r="DW48" i="30"/>
  <c r="EA47" i="30"/>
  <c r="DZ47" i="30"/>
  <c r="DY47" i="30"/>
  <c r="EB47" i="30"/>
  <c r="GS50" i="30"/>
  <c r="GT33" i="30" s="1"/>
  <c r="GR50" i="30"/>
  <c r="GT32" i="30" s="1"/>
  <c r="GT50" i="30"/>
  <c r="GT34" i="30" s="1"/>
  <c r="GQ50" i="30"/>
  <c r="GT31" i="30" s="1"/>
  <c r="BJ116" i="30"/>
  <c r="BJ100" i="30" s="1"/>
  <c r="BI116" i="30"/>
  <c r="BJ99" i="30" s="1"/>
  <c r="BH116" i="30"/>
  <c r="BJ98" i="30" s="1"/>
  <c r="BG116" i="30"/>
  <c r="BJ97" i="30" s="1"/>
  <c r="DP116" i="30"/>
  <c r="DU115" i="30"/>
  <c r="DS115" i="30"/>
  <c r="DR115" i="30"/>
  <c r="DT115" i="30"/>
  <c r="O114" i="30"/>
  <c r="T113" i="30"/>
  <c r="S113" i="30"/>
  <c r="R113" i="30"/>
  <c r="Q113" i="30"/>
  <c r="BX50" i="30"/>
  <c r="BX34" i="30" s="1"/>
  <c r="BW50" i="30"/>
  <c r="BX33" i="30" s="1"/>
  <c r="BV50" i="30"/>
  <c r="BX32" i="30" s="1"/>
  <c r="BU50" i="30"/>
  <c r="BX31" i="30" s="1"/>
  <c r="JN116" i="30"/>
  <c r="JS115" i="30"/>
  <c r="JR115" i="30"/>
  <c r="JQ115" i="30"/>
  <c r="JP115" i="30"/>
  <c r="DL50" i="30"/>
  <c r="DN32" i="30" s="1"/>
  <c r="DK50" i="30"/>
  <c r="DN31" i="30" s="1"/>
  <c r="DN50" i="30"/>
  <c r="DN34" i="30" s="1"/>
  <c r="DM50" i="30"/>
  <c r="DN33" i="30" s="1"/>
  <c r="IL116" i="30"/>
  <c r="IQ115" i="30"/>
  <c r="IP115" i="30"/>
  <c r="IO115" i="30"/>
  <c r="IN115" i="30"/>
  <c r="FY50" i="30"/>
  <c r="FY34" i="30" s="1"/>
  <c r="FV50" i="30"/>
  <c r="FY31" i="30" s="1"/>
  <c r="FX50" i="30"/>
  <c r="FY33" i="30" s="1"/>
  <c r="FW50" i="30"/>
  <c r="FY32" i="30" s="1"/>
  <c r="BB113" i="30"/>
  <c r="BC113" i="30"/>
  <c r="BA113" i="30"/>
  <c r="AX114" i="30"/>
  <c r="AZ113" i="30"/>
  <c r="IP113" i="30"/>
  <c r="IO113" i="30"/>
  <c r="IN113" i="30"/>
  <c r="IL114" i="30"/>
  <c r="IQ113" i="30"/>
  <c r="BB115" i="30"/>
  <c r="AZ115" i="30"/>
  <c r="AX116" i="30"/>
  <c r="BC115" i="30"/>
  <c r="BA115" i="30"/>
  <c r="EI115" i="30"/>
  <c r="EH115" i="30"/>
  <c r="EF115" i="30"/>
  <c r="ED116" i="30"/>
  <c r="EG115" i="30"/>
  <c r="IC50" i="30"/>
  <c r="IC34" i="30" s="1"/>
  <c r="IB50" i="30"/>
  <c r="IC33" i="30" s="1"/>
  <c r="IA50" i="30"/>
  <c r="IC32" i="30" s="1"/>
  <c r="HZ50" i="30"/>
  <c r="IC31" i="30" s="1"/>
  <c r="EH114" i="30"/>
  <c r="EH99" i="30" s="1"/>
  <c r="EG114" i="30"/>
  <c r="EH98" i="30" s="1"/>
  <c r="EI114" i="30"/>
  <c r="EH100" i="30" s="1"/>
  <c r="EF114" i="30"/>
  <c r="EH97" i="30" s="1"/>
  <c r="HX116" i="30"/>
  <c r="IC115" i="30"/>
  <c r="IB115" i="30"/>
  <c r="IA115" i="30"/>
  <c r="HZ115" i="30"/>
  <c r="ET114" i="30"/>
  <c r="EV97" i="30" s="1"/>
  <c r="EW114" i="30"/>
  <c r="EV100" i="30" s="1"/>
  <c r="EU114" i="30"/>
  <c r="EV98" i="30" s="1"/>
  <c r="EV114" i="30"/>
  <c r="EV99" i="30" s="1"/>
  <c r="IN50" i="30"/>
  <c r="IQ31" i="30" s="1"/>
  <c r="IQ50" i="30"/>
  <c r="IQ34" i="30" s="1"/>
  <c r="IP50" i="30"/>
  <c r="IQ33" i="30" s="1"/>
  <c r="IO50" i="30"/>
  <c r="IQ32" i="30" s="1"/>
  <c r="IO47" i="30"/>
  <c r="IN47" i="30"/>
  <c r="IL48" i="30"/>
  <c r="IQ47" i="30"/>
  <c r="IP47" i="30"/>
  <c r="FM114" i="30"/>
  <c r="FR113" i="30"/>
  <c r="FQ113" i="30"/>
  <c r="FP113" i="30"/>
  <c r="FO113" i="30"/>
  <c r="DU47" i="30"/>
  <c r="DP48" i="30"/>
  <c r="DT47" i="30"/>
  <c r="DS47" i="30"/>
  <c r="DR47" i="30"/>
  <c r="GT115" i="30"/>
  <c r="GS115" i="30"/>
  <c r="GR115" i="30"/>
  <c r="GO116" i="30"/>
  <c r="GQ115" i="30"/>
  <c r="FR48" i="30"/>
  <c r="FQ34" i="30" s="1"/>
  <c r="FQ48" i="30"/>
  <c r="FQ33" i="30" s="1"/>
  <c r="FP48" i="30"/>
  <c r="FQ32" i="30" s="1"/>
  <c r="FO48" i="30"/>
  <c r="FQ31" i="30" s="1"/>
  <c r="FD105" i="30"/>
  <c r="FD106" i="30" s="1"/>
  <c r="FD108" i="30" s="1"/>
  <c r="FD39" i="30"/>
  <c r="GK47" i="30"/>
  <c r="GJ47" i="30"/>
  <c r="GL47" i="30"/>
  <c r="GH48" i="30"/>
  <c r="GM47" i="30"/>
  <c r="JD48" i="30"/>
  <c r="JD33" i="30" s="1"/>
  <c r="JC48" i="30"/>
  <c r="JD32" i="30" s="1"/>
  <c r="JB48" i="30"/>
  <c r="JD31" i="30" s="1"/>
  <c r="JE48" i="30"/>
  <c r="JD34" i="30" s="1"/>
  <c r="GL113" i="30"/>
  <c r="GK113" i="30"/>
  <c r="GH114" i="30"/>
  <c r="GM113" i="30"/>
  <c r="GJ113" i="30"/>
  <c r="FT48" i="30"/>
  <c r="FX47" i="30"/>
  <c r="FW47" i="30"/>
  <c r="FV47" i="30"/>
  <c r="FY47" i="30"/>
  <c r="IJ38" i="30"/>
  <c r="EP38" i="30"/>
  <c r="BX104" i="30"/>
  <c r="HE114" i="30"/>
  <c r="HG97" i="30" s="1"/>
  <c r="HF114" i="30"/>
  <c r="HG98" i="30" s="1"/>
  <c r="HH114" i="30"/>
  <c r="HG100" i="30" s="1"/>
  <c r="HG114" i="30"/>
  <c r="HG99" i="30" s="1"/>
  <c r="EB38" i="30"/>
  <c r="IG114" i="30"/>
  <c r="II97" i="30" s="1"/>
  <c r="IJ114" i="30"/>
  <c r="II100" i="30" s="1"/>
  <c r="II114" i="30"/>
  <c r="II99" i="30" s="1"/>
  <c r="IH114" i="30"/>
  <c r="II98" i="30" s="1"/>
  <c r="HL50" i="30"/>
  <c r="HO31" i="30" s="1"/>
  <c r="HO50" i="30"/>
  <c r="HO34" i="30" s="1"/>
  <c r="HN50" i="30"/>
  <c r="HO33" i="30" s="1"/>
  <c r="HM50" i="30"/>
  <c r="HO32" i="30" s="1"/>
  <c r="BA47" i="30"/>
  <c r="AZ47" i="30"/>
  <c r="AX48" i="30"/>
  <c r="BC47" i="30"/>
  <c r="BB47" i="30"/>
  <c r="GX47" i="30"/>
  <c r="HA47" i="30"/>
  <c r="GV48" i="30"/>
  <c r="GZ47" i="30"/>
  <c r="GY47" i="30"/>
  <c r="BL48" i="30"/>
  <c r="BP47" i="30"/>
  <c r="BO47" i="30"/>
  <c r="BN47" i="30"/>
  <c r="BQ47" i="30"/>
  <c r="AC114" i="30"/>
  <c r="AG113" i="30"/>
  <c r="AF113" i="30"/>
  <c r="AE113" i="30"/>
  <c r="AH113" i="30"/>
  <c r="DN47" i="30"/>
  <c r="DM47" i="30"/>
  <c r="DI48" i="30"/>
  <c r="DL47" i="30"/>
  <c r="DK47" i="30"/>
  <c r="CD113" i="30"/>
  <c r="CC113" i="30"/>
  <c r="CE113" i="30"/>
  <c r="CB113" i="30"/>
  <c r="BZ114" i="30"/>
  <c r="HA50" i="30"/>
  <c r="HA34" i="30" s="1"/>
  <c r="GZ50" i="30"/>
  <c r="HA33" i="30" s="1"/>
  <c r="GY50" i="30"/>
  <c r="HA32" i="30" s="1"/>
  <c r="GX50" i="30"/>
  <c r="HA31" i="30" s="1"/>
  <c r="EA114" i="30"/>
  <c r="EA99" i="30" s="1"/>
  <c r="DY114" i="30"/>
  <c r="EA97" i="30" s="1"/>
  <c r="EB114" i="30"/>
  <c r="EA100" i="30" s="1"/>
  <c r="DZ114" i="30"/>
  <c r="EA98" i="30" s="1"/>
  <c r="JR48" i="30"/>
  <c r="JR33" i="30" s="1"/>
  <c r="JQ48" i="30"/>
  <c r="JR32" i="30" s="1"/>
  <c r="JP48" i="30"/>
  <c r="JR31" i="30" s="1"/>
  <c r="JS48" i="30"/>
  <c r="JR34" i="30" s="1"/>
  <c r="ED50" i="30"/>
  <c r="EI49" i="30"/>
  <c r="EH49" i="30"/>
  <c r="EG49" i="30"/>
  <c r="EF49" i="30"/>
  <c r="DU49" i="30"/>
  <c r="DT49" i="30"/>
  <c r="DP50" i="30"/>
  <c r="DS49" i="30"/>
  <c r="DR49" i="30"/>
  <c r="AV50" i="30"/>
  <c r="AV34" i="30" s="1"/>
  <c r="AU50" i="30"/>
  <c r="AV33" i="30" s="1"/>
  <c r="AT50" i="30"/>
  <c r="AV32" i="30" s="1"/>
  <c r="AS50" i="30"/>
  <c r="AV31" i="30" s="1"/>
  <c r="JE114" i="30"/>
  <c r="JD100" i="30" s="1"/>
  <c r="JD114" i="30"/>
  <c r="JD99" i="30" s="1"/>
  <c r="JC114" i="30"/>
  <c r="JD98" i="30" s="1"/>
  <c r="JB114" i="30"/>
  <c r="JD97" i="30" s="1"/>
  <c r="HC48" i="30"/>
  <c r="HH47" i="30"/>
  <c r="HG47" i="30"/>
  <c r="HF47" i="30"/>
  <c r="HE47" i="30"/>
  <c r="IW50" i="30"/>
  <c r="IX33" i="30" s="1"/>
  <c r="IV50" i="30"/>
  <c r="IX32" i="30" s="1"/>
  <c r="IX50" i="30"/>
  <c r="IX34" i="30" s="1"/>
  <c r="IU50" i="30"/>
  <c r="IX31" i="30" s="1"/>
  <c r="EP39" i="30"/>
  <c r="BN114" i="30"/>
  <c r="BP97" i="30" s="1"/>
  <c r="BQ114" i="30"/>
  <c r="BP100" i="30" s="1"/>
  <c r="BP114" i="30"/>
  <c r="BP99" i="30" s="1"/>
  <c r="BO114" i="30"/>
  <c r="BP98" i="30" s="1"/>
  <c r="BX105" i="30"/>
  <c r="R116" i="30"/>
  <c r="T98" i="30" s="1"/>
  <c r="Q116" i="30"/>
  <c r="T97" i="30" s="1"/>
  <c r="S116" i="30"/>
  <c r="T99" i="30" s="1"/>
  <c r="T116" i="30"/>
  <c r="T100" i="30" s="1"/>
  <c r="HH106" i="30"/>
  <c r="HH108" i="30" s="1"/>
  <c r="HH101" i="30"/>
  <c r="AH48" i="30"/>
  <c r="AG34" i="30" s="1"/>
  <c r="AG48" i="30"/>
  <c r="AG33" i="30" s="1"/>
  <c r="AF48" i="30"/>
  <c r="AG32" i="30" s="1"/>
  <c r="AE48" i="30"/>
  <c r="AG31" i="30" s="1"/>
  <c r="GA48" i="30"/>
  <c r="GF47" i="30"/>
  <c r="GE47" i="30"/>
  <c r="GD47" i="30"/>
  <c r="GC47" i="30"/>
  <c r="EP115" i="30"/>
  <c r="EO115" i="30"/>
  <c r="EN115" i="30"/>
  <c r="EK116" i="30"/>
  <c r="EM115" i="30"/>
  <c r="BJ48" i="30"/>
  <c r="BI34" i="30" s="1"/>
  <c r="BI48" i="30"/>
  <c r="BI33" i="30" s="1"/>
  <c r="BH48" i="30"/>
  <c r="BI32" i="30" s="1"/>
  <c r="BG48" i="30"/>
  <c r="BI31" i="30" s="1"/>
  <c r="EY48" i="30"/>
  <c r="FA47" i="30"/>
  <c r="FD47" i="30"/>
  <c r="FC47" i="30"/>
  <c r="FB47" i="30"/>
  <c r="GF50" i="30"/>
  <c r="GF34" i="30" s="1"/>
  <c r="GE50" i="30"/>
  <c r="GF33" i="30" s="1"/>
  <c r="GD50" i="30"/>
  <c r="GF32" i="30" s="1"/>
  <c r="GC50" i="30"/>
  <c r="GF31" i="30" s="1"/>
  <c r="IC47" i="30"/>
  <c r="HX48" i="30"/>
  <c r="IB47" i="30"/>
  <c r="IA47" i="30"/>
  <c r="HZ47" i="30"/>
  <c r="FC113" i="30"/>
  <c r="FA113" i="30"/>
  <c r="FD113" i="30"/>
  <c r="FB113" i="30"/>
  <c r="EY114" i="30"/>
  <c r="GF39" i="30" l="1"/>
  <c r="JD105" i="30"/>
  <c r="EH105" i="30"/>
  <c r="FY38" i="30"/>
  <c r="FY40" i="30" s="1"/>
  <c r="FY42" i="30" s="1"/>
  <c r="GT39" i="30"/>
  <c r="IX104" i="30"/>
  <c r="CS105" i="30"/>
  <c r="FX105" i="30"/>
  <c r="FK39" i="30"/>
  <c r="EW105" i="30"/>
  <c r="DN38" i="30"/>
  <c r="AV104" i="30"/>
  <c r="AV106" i="30" s="1"/>
  <c r="AV108" i="30" s="1"/>
  <c r="CZ105" i="30"/>
  <c r="DG105" i="30"/>
  <c r="FD35" i="30"/>
  <c r="EV105" i="30"/>
  <c r="CK105" i="30"/>
  <c r="HV104" i="30"/>
  <c r="FY39" i="30"/>
  <c r="GT38" i="30"/>
  <c r="GT40" i="30" s="1"/>
  <c r="GT42" i="30" s="1"/>
  <c r="CS104" i="30"/>
  <c r="HN105" i="30"/>
  <c r="Z39" i="30"/>
  <c r="GF38" i="30"/>
  <c r="GF40" i="30" s="1"/>
  <c r="GF42" i="30" s="1"/>
  <c r="T105" i="30"/>
  <c r="JR39" i="30"/>
  <c r="HO39" i="30"/>
  <c r="II105" i="30"/>
  <c r="JD39" i="30"/>
  <c r="BJ105" i="30"/>
  <c r="HO104" i="30"/>
  <c r="CL39" i="30"/>
  <c r="CE105" i="30"/>
  <c r="GM104" i="30"/>
  <c r="CL104" i="30"/>
  <c r="FR104" i="30"/>
  <c r="FR101" i="30" s="1"/>
  <c r="BW105" i="30"/>
  <c r="F104" i="30"/>
  <c r="EA105" i="30"/>
  <c r="GS39" i="30"/>
  <c r="HO38" i="30"/>
  <c r="FQ39" i="30"/>
  <c r="IC38" i="30"/>
  <c r="DN39" i="30"/>
  <c r="DN35" i="30" s="1"/>
  <c r="BJ104" i="30"/>
  <c r="EB104" i="30"/>
  <c r="FK104" i="30"/>
  <c r="AV105" i="30"/>
  <c r="BJ39" i="30"/>
  <c r="CE39" i="30"/>
  <c r="M104" i="30"/>
  <c r="CL38" i="30"/>
  <c r="CL40" i="30" s="1"/>
  <c r="CL42" i="30" s="1"/>
  <c r="AA104" i="30"/>
  <c r="CE104" i="30"/>
  <c r="DF39" i="30"/>
  <c r="FK38" i="30"/>
  <c r="FK35" i="30" s="1"/>
  <c r="AA38" i="30"/>
  <c r="BC38" i="30"/>
  <c r="AV38" i="30"/>
  <c r="AU39" i="30"/>
  <c r="AO38" i="30"/>
  <c r="AO39" i="30"/>
  <c r="AG39" i="30"/>
  <c r="S39" i="30"/>
  <c r="M39" i="30"/>
  <c r="GT116" i="30"/>
  <c r="GT100" i="30" s="1"/>
  <c r="GS116" i="30"/>
  <c r="GT99" i="30" s="1"/>
  <c r="GQ116" i="30"/>
  <c r="GT97" i="30" s="1"/>
  <c r="GR116" i="30"/>
  <c r="GT98" i="30" s="1"/>
  <c r="GT105" i="30" s="1"/>
  <c r="BI39" i="30"/>
  <c r="DU50" i="30"/>
  <c r="DU34" i="30" s="1"/>
  <c r="DT50" i="30"/>
  <c r="DU33" i="30" s="1"/>
  <c r="DS50" i="30"/>
  <c r="DU32" i="30" s="1"/>
  <c r="DR50" i="30"/>
  <c r="DU31" i="30" s="1"/>
  <c r="EP40" i="30"/>
  <c r="EP42" i="30" s="1"/>
  <c r="EP35" i="30"/>
  <c r="EV104" i="30"/>
  <c r="JR38" i="30"/>
  <c r="HA39" i="30"/>
  <c r="II104" i="30"/>
  <c r="IJ40" i="30"/>
  <c r="IJ42" i="30" s="1"/>
  <c r="IJ35" i="30"/>
  <c r="GJ114" i="30"/>
  <c r="GL97" i="30" s="1"/>
  <c r="GM114" i="30"/>
  <c r="GL100" i="30" s="1"/>
  <c r="GL114" i="30"/>
  <c r="GL99" i="30" s="1"/>
  <c r="GK114" i="30"/>
  <c r="GL98" i="30" s="1"/>
  <c r="GK48" i="30"/>
  <c r="GL32" i="30" s="1"/>
  <c r="GJ48" i="30"/>
  <c r="GL31" i="30" s="1"/>
  <c r="GM48" i="30"/>
  <c r="GL34" i="30" s="1"/>
  <c r="GL48" i="30"/>
  <c r="GL33" i="30" s="1"/>
  <c r="FQ38" i="30"/>
  <c r="IQ39" i="30"/>
  <c r="IP114" i="30"/>
  <c r="IP99" i="30" s="1"/>
  <c r="IN114" i="30"/>
  <c r="IP97" i="30" s="1"/>
  <c r="IQ114" i="30"/>
  <c r="IP100" i="30" s="1"/>
  <c r="IO114" i="30"/>
  <c r="IP98" i="30" s="1"/>
  <c r="JK39" i="30"/>
  <c r="JD116" i="30"/>
  <c r="JE99" i="30" s="1"/>
  <c r="JB116" i="30"/>
  <c r="JE97" i="30" s="1"/>
  <c r="JC116" i="30"/>
  <c r="JE98" i="30" s="1"/>
  <c r="JE116" i="30"/>
  <c r="JE100" i="30" s="1"/>
  <c r="BI104" i="30"/>
  <c r="GZ105" i="30"/>
  <c r="Z38" i="30"/>
  <c r="BJ38" i="30"/>
  <c r="HV105" i="30"/>
  <c r="HV101" i="30" s="1"/>
  <c r="EW50" i="30"/>
  <c r="EW34" i="30" s="1"/>
  <c r="EV50" i="30"/>
  <c r="EW33" i="30" s="1"/>
  <c r="EU50" i="30"/>
  <c r="EW32" i="30" s="1"/>
  <c r="ET50" i="30"/>
  <c r="EW31" i="30" s="1"/>
  <c r="HU114" i="30"/>
  <c r="HU99" i="30" s="1"/>
  <c r="HV114" i="30"/>
  <c r="HU100" i="30" s="1"/>
  <c r="HT114" i="30"/>
  <c r="HU98" i="30" s="1"/>
  <c r="HS114" i="30"/>
  <c r="HU97" i="30" s="1"/>
  <c r="FX104" i="30"/>
  <c r="CZ104" i="30"/>
  <c r="CY104" i="30"/>
  <c r="GS104" i="30"/>
  <c r="FD101" i="30"/>
  <c r="BW48" i="30"/>
  <c r="BW33" i="30" s="1"/>
  <c r="BV48" i="30"/>
  <c r="BW32" i="30" s="1"/>
  <c r="BU48" i="30"/>
  <c r="BW31" i="30" s="1"/>
  <c r="BX48" i="30"/>
  <c r="BW34" i="30" s="1"/>
  <c r="BQ50" i="30"/>
  <c r="BQ34" i="30" s="1"/>
  <c r="BP50" i="30"/>
  <c r="BQ33" i="30" s="1"/>
  <c r="BO50" i="30"/>
  <c r="BQ32" i="30" s="1"/>
  <c r="BN50" i="30"/>
  <c r="BQ31" i="30" s="1"/>
  <c r="EW104" i="30"/>
  <c r="HA48" i="30"/>
  <c r="GZ34" i="30" s="1"/>
  <c r="GZ48" i="30"/>
  <c r="GZ33" i="30" s="1"/>
  <c r="GY48" i="30"/>
  <c r="GZ32" i="30" s="1"/>
  <c r="GX48" i="30"/>
  <c r="GZ31" i="30" s="1"/>
  <c r="IQ116" i="30"/>
  <c r="IQ100" i="30" s="1"/>
  <c r="IP116" i="30"/>
  <c r="IQ99" i="30" s="1"/>
  <c r="IO116" i="30"/>
  <c r="IQ98" i="30" s="1"/>
  <c r="IN116" i="30"/>
  <c r="IQ97" i="30" s="1"/>
  <c r="EB48" i="30"/>
  <c r="EA34" i="30" s="1"/>
  <c r="EA48" i="30"/>
  <c r="EA33" i="30" s="1"/>
  <c r="DZ48" i="30"/>
  <c r="EA32" i="30" s="1"/>
  <c r="DY48" i="30"/>
  <c r="EA31" i="30" s="1"/>
  <c r="FJ114" i="30"/>
  <c r="FJ99" i="30" s="1"/>
  <c r="FI114" i="30"/>
  <c r="FJ98" i="30" s="1"/>
  <c r="FK114" i="30"/>
  <c r="FJ100" i="30" s="1"/>
  <c r="FH114" i="30"/>
  <c r="FJ97" i="30" s="1"/>
  <c r="CS106" i="30"/>
  <c r="CS108" i="30" s="1"/>
  <c r="CS101" i="30"/>
  <c r="DF114" i="30"/>
  <c r="DF99" i="30" s="1"/>
  <c r="DE114" i="30"/>
  <c r="DF98" i="30" s="1"/>
  <c r="DG114" i="30"/>
  <c r="DF100" i="30" s="1"/>
  <c r="DD114" i="30"/>
  <c r="DF97" i="30" s="1"/>
  <c r="AL114" i="30"/>
  <c r="AN97" i="30" s="1"/>
  <c r="AO114" i="30"/>
  <c r="AN100" i="30" s="1"/>
  <c r="AN114" i="30"/>
  <c r="AN99" i="30" s="1"/>
  <c r="AM114" i="30"/>
  <c r="AN98" i="30" s="1"/>
  <c r="Z114" i="30"/>
  <c r="Z99" i="30" s="1"/>
  <c r="Y114" i="30"/>
  <c r="Z98" i="30" s="1"/>
  <c r="AA114" i="30"/>
  <c r="Z100" i="30" s="1"/>
  <c r="X114" i="30"/>
  <c r="Z97" i="30" s="1"/>
  <c r="CS50" i="30"/>
  <c r="CS34" i="30" s="1"/>
  <c r="CR50" i="30"/>
  <c r="CS33" i="30" s="1"/>
  <c r="CQ50" i="30"/>
  <c r="CS32" i="30" s="1"/>
  <c r="CP50" i="30"/>
  <c r="CS31" i="30" s="1"/>
  <c r="F114" i="30"/>
  <c r="E100" i="30" s="1"/>
  <c r="E114" i="30"/>
  <c r="E99" i="30" s="1"/>
  <c r="D114" i="30"/>
  <c r="E98" i="30" s="1"/>
  <c r="C114" i="30"/>
  <c r="E97" i="30" s="1"/>
  <c r="CL48" i="30"/>
  <c r="CK34" i="30" s="1"/>
  <c r="CK48" i="30"/>
  <c r="CK33" i="30" s="1"/>
  <c r="CI48" i="30"/>
  <c r="CK31" i="30" s="1"/>
  <c r="CJ48" i="30"/>
  <c r="CK32" i="30" s="1"/>
  <c r="BP104" i="30"/>
  <c r="AV39" i="30"/>
  <c r="DN48" i="30"/>
  <c r="DM34" i="30" s="1"/>
  <c r="DM48" i="30"/>
  <c r="DM33" i="30" s="1"/>
  <c r="DL48" i="30"/>
  <c r="DM32" i="30" s="1"/>
  <c r="DK48" i="30"/>
  <c r="DM31" i="30" s="1"/>
  <c r="FR114" i="30"/>
  <c r="FQ100" i="30" s="1"/>
  <c r="FQ114" i="30"/>
  <c r="FQ99" i="30" s="1"/>
  <c r="FP114" i="30"/>
  <c r="FQ98" i="30" s="1"/>
  <c r="FO114" i="30"/>
  <c r="FQ97" i="30" s="1"/>
  <c r="IC39" i="30"/>
  <c r="IC40" i="30" s="1"/>
  <c r="IC42" i="30" s="1"/>
  <c r="JS116" i="30"/>
  <c r="JS100" i="30" s="1"/>
  <c r="JR116" i="30"/>
  <c r="JS99" i="30" s="1"/>
  <c r="JQ116" i="30"/>
  <c r="JS98" i="30" s="1"/>
  <c r="JP116" i="30"/>
  <c r="JS97" i="30" s="1"/>
  <c r="AH116" i="30"/>
  <c r="AH100" i="30" s="1"/>
  <c r="AG116" i="30"/>
  <c r="AH99" i="30" s="1"/>
  <c r="AF116" i="30"/>
  <c r="AH98" i="30" s="1"/>
  <c r="AE116" i="30"/>
  <c r="AH97" i="30" s="1"/>
  <c r="CZ38" i="30"/>
  <c r="IX105" i="30"/>
  <c r="IX101" i="30" s="1"/>
  <c r="CY38" i="30"/>
  <c r="HH38" i="30"/>
  <c r="T35" i="30"/>
  <c r="T40" i="30"/>
  <c r="T42" i="30" s="1"/>
  <c r="FK105" i="30"/>
  <c r="FK106" i="30" s="1"/>
  <c r="FK108" i="30" s="1"/>
  <c r="GE105" i="30"/>
  <c r="M105" i="30"/>
  <c r="M106" i="30" s="1"/>
  <c r="M108" i="30" s="1"/>
  <c r="AA105" i="30"/>
  <c r="AA106" i="30" s="1"/>
  <c r="AA108" i="30" s="1"/>
  <c r="AA39" i="30"/>
  <c r="DG50" i="30"/>
  <c r="DG34" i="30" s="1"/>
  <c r="DF50" i="30"/>
  <c r="DG33" i="30" s="1"/>
  <c r="DE50" i="30"/>
  <c r="DG32" i="30" s="1"/>
  <c r="DD50" i="30"/>
  <c r="DG31" i="30" s="1"/>
  <c r="HV35" i="30"/>
  <c r="AN39" i="30"/>
  <c r="EO38" i="30"/>
  <c r="DN116" i="30"/>
  <c r="DN100" i="30" s="1"/>
  <c r="DM116" i="30"/>
  <c r="DN99" i="30" s="1"/>
  <c r="DL116" i="30"/>
  <c r="DN98" i="30" s="1"/>
  <c r="DK116" i="30"/>
  <c r="DN97" i="30" s="1"/>
  <c r="EB40" i="30"/>
  <c r="EB42" i="30" s="1"/>
  <c r="EB35" i="30"/>
  <c r="FC114" i="30"/>
  <c r="FC99" i="30" s="1"/>
  <c r="FA114" i="30"/>
  <c r="FC97" i="30" s="1"/>
  <c r="FD114" i="30"/>
  <c r="FC100" i="30" s="1"/>
  <c r="FB114" i="30"/>
  <c r="FC98" i="30" s="1"/>
  <c r="GE48" i="30"/>
  <c r="GE33" i="30" s="1"/>
  <c r="GD48" i="30"/>
  <c r="GE32" i="30" s="1"/>
  <c r="GC48" i="30"/>
  <c r="GE31" i="30" s="1"/>
  <c r="GF48" i="30"/>
  <c r="GE34" i="30" s="1"/>
  <c r="IQ38" i="30"/>
  <c r="BX38" i="30"/>
  <c r="J114" i="30"/>
  <c r="L97" i="30" s="1"/>
  <c r="M114" i="30"/>
  <c r="L100" i="30" s="1"/>
  <c r="L114" i="30"/>
  <c r="L99" i="30" s="1"/>
  <c r="K114" i="30"/>
  <c r="L98" i="30" s="1"/>
  <c r="JK38" i="30"/>
  <c r="CZ39" i="30"/>
  <c r="IX106" i="30"/>
  <c r="IX108" i="30" s="1"/>
  <c r="DG104" i="30"/>
  <c r="HH39" i="30"/>
  <c r="JI114" i="30"/>
  <c r="JK97" i="30" s="1"/>
  <c r="JL114" i="30"/>
  <c r="JK100" i="30" s="1"/>
  <c r="JJ114" i="30"/>
  <c r="JK98" i="30" s="1"/>
  <c r="JK114" i="30"/>
  <c r="JK99" i="30" s="1"/>
  <c r="BQ116" i="30"/>
  <c r="BQ100" i="30" s="1"/>
  <c r="BO116" i="30"/>
  <c r="BQ98" i="30" s="1"/>
  <c r="BP116" i="30"/>
  <c r="BQ99" i="30" s="1"/>
  <c r="BN116" i="30"/>
  <c r="BQ97" i="30" s="1"/>
  <c r="DR114" i="30"/>
  <c r="DT97" i="30" s="1"/>
  <c r="DU114" i="30"/>
  <c r="DT100" i="30" s="1"/>
  <c r="DT114" i="30"/>
  <c r="DT99" i="30" s="1"/>
  <c r="DS114" i="30"/>
  <c r="DT98" i="30" s="1"/>
  <c r="HN104" i="30"/>
  <c r="FI48" i="30"/>
  <c r="FJ32" i="30" s="1"/>
  <c r="FH48" i="30"/>
  <c r="FJ31" i="30" s="1"/>
  <c r="FK48" i="30"/>
  <c r="FJ34" i="30" s="1"/>
  <c r="FJ48" i="30"/>
  <c r="FJ33" i="30" s="1"/>
  <c r="EG48" i="30"/>
  <c r="EH32" i="30" s="1"/>
  <c r="EF48" i="30"/>
  <c r="EH31" i="30" s="1"/>
  <c r="EH48" i="30"/>
  <c r="EH33" i="30" s="1"/>
  <c r="EI48" i="30"/>
  <c r="EH34" i="30" s="1"/>
  <c r="IW104" i="30"/>
  <c r="CD38" i="30"/>
  <c r="EO39" i="30"/>
  <c r="AH114" i="30"/>
  <c r="AG100" i="30" s="1"/>
  <c r="AG114" i="30"/>
  <c r="AG99" i="30" s="1"/>
  <c r="AE114" i="30"/>
  <c r="AG97" i="30" s="1"/>
  <c r="AF114" i="30"/>
  <c r="AG98" i="30" s="1"/>
  <c r="IB48" i="30"/>
  <c r="IB33" i="30" s="1"/>
  <c r="IA48" i="30"/>
  <c r="IB32" i="30" s="1"/>
  <c r="HZ48" i="30"/>
  <c r="IB31" i="30" s="1"/>
  <c r="IC48" i="30"/>
  <c r="IB34" i="30" s="1"/>
  <c r="EP116" i="30"/>
  <c r="EP100" i="30" s="1"/>
  <c r="EO116" i="30"/>
  <c r="EP99" i="30" s="1"/>
  <c r="EM116" i="30"/>
  <c r="EP97" i="30" s="1"/>
  <c r="EN116" i="30"/>
  <c r="EP98" i="30" s="1"/>
  <c r="CD114" i="30"/>
  <c r="CD99" i="30" s="1"/>
  <c r="CC114" i="30"/>
  <c r="CD98" i="30" s="1"/>
  <c r="CE114" i="30"/>
  <c r="CD100" i="30" s="1"/>
  <c r="CB114" i="30"/>
  <c r="CD97" i="30" s="1"/>
  <c r="AG38" i="30"/>
  <c r="T104" i="30"/>
  <c r="IX38" i="30"/>
  <c r="HE48" i="30"/>
  <c r="HG31" i="30" s="1"/>
  <c r="HH48" i="30"/>
  <c r="HG34" i="30" s="1"/>
  <c r="HG48" i="30"/>
  <c r="HG33" i="30" s="1"/>
  <c r="HF48" i="30"/>
  <c r="HG32" i="30" s="1"/>
  <c r="HO35" i="30"/>
  <c r="HO40" i="30"/>
  <c r="HO42" i="30" s="1"/>
  <c r="HG105" i="30"/>
  <c r="JD38" i="30"/>
  <c r="DT48" i="30"/>
  <c r="DT33" i="30" s="1"/>
  <c r="DS48" i="30"/>
  <c r="DT32" i="30" s="1"/>
  <c r="DR48" i="30"/>
  <c r="DT31" i="30" s="1"/>
  <c r="DU48" i="30"/>
  <c r="DT34" i="30" s="1"/>
  <c r="IB116" i="30"/>
  <c r="IC99" i="30" s="1"/>
  <c r="IA116" i="30"/>
  <c r="IC98" i="30" s="1"/>
  <c r="HZ116" i="30"/>
  <c r="IC97" i="30" s="1"/>
  <c r="IC116" i="30"/>
  <c r="IC100" i="30" s="1"/>
  <c r="BC116" i="30"/>
  <c r="BC100" i="30" s="1"/>
  <c r="BB116" i="30"/>
  <c r="BC99" i="30" s="1"/>
  <c r="BA116" i="30"/>
  <c r="BC98" i="30" s="1"/>
  <c r="AZ116" i="30"/>
  <c r="BC97" i="30" s="1"/>
  <c r="DN40" i="30"/>
  <c r="DN42" i="30" s="1"/>
  <c r="BX39" i="30"/>
  <c r="DU116" i="30"/>
  <c r="DU100" i="30" s="1"/>
  <c r="DT116" i="30"/>
  <c r="DU99" i="30" s="1"/>
  <c r="DS116" i="30"/>
  <c r="DU98" i="30" s="1"/>
  <c r="DR116" i="30"/>
  <c r="DU97" i="30" s="1"/>
  <c r="M38" i="30"/>
  <c r="CK104" i="30"/>
  <c r="GE104" i="30"/>
  <c r="CE38" i="30"/>
  <c r="DF38" i="30"/>
  <c r="JS39" i="30"/>
  <c r="JR114" i="30"/>
  <c r="JR99" i="30" s="1"/>
  <c r="JP114" i="30"/>
  <c r="JR97" i="30" s="1"/>
  <c r="JS114" i="30"/>
  <c r="JR100" i="30" s="1"/>
  <c r="JQ114" i="30"/>
  <c r="JR98" i="30" s="1"/>
  <c r="EP114" i="30"/>
  <c r="EO100" i="30" s="1"/>
  <c r="EO114" i="30"/>
  <c r="EO99" i="30" s="1"/>
  <c r="EN114" i="30"/>
  <c r="EO98" i="30" s="1"/>
  <c r="EM114" i="30"/>
  <c r="EO97" i="30" s="1"/>
  <c r="GF104" i="30"/>
  <c r="IJ48" i="30"/>
  <c r="II34" i="30" s="1"/>
  <c r="II48" i="30"/>
  <c r="II33" i="30" s="1"/>
  <c r="IH48" i="30"/>
  <c r="II32" i="30" s="1"/>
  <c r="IG48" i="30"/>
  <c r="II31" i="30" s="1"/>
  <c r="AU105" i="30"/>
  <c r="AU38" i="30"/>
  <c r="IX48" i="30"/>
  <c r="IW34" i="30" s="1"/>
  <c r="IW48" i="30"/>
  <c r="IW33" i="30" s="1"/>
  <c r="IV48" i="30"/>
  <c r="IW32" i="30" s="1"/>
  <c r="IU48" i="30"/>
  <c r="IW31" i="30" s="1"/>
  <c r="BW104" i="30"/>
  <c r="FR38" i="30"/>
  <c r="F106" i="30"/>
  <c r="F108" i="30" s="1"/>
  <c r="F101" i="30"/>
  <c r="JD104" i="30"/>
  <c r="FY48" i="30"/>
  <c r="FX34" i="30" s="1"/>
  <c r="FX48" i="30"/>
  <c r="FX33" i="30" s="1"/>
  <c r="FW48" i="30"/>
  <c r="FX32" i="30" s="1"/>
  <c r="FV48" i="30"/>
  <c r="FX31" i="30" s="1"/>
  <c r="IO48" i="30"/>
  <c r="IP32" i="30" s="1"/>
  <c r="IN48" i="30"/>
  <c r="IP31" i="30" s="1"/>
  <c r="IP48" i="30"/>
  <c r="IP33" i="30" s="1"/>
  <c r="IQ48" i="30"/>
  <c r="IP34" i="30" s="1"/>
  <c r="DN114" i="30"/>
  <c r="DM100" i="30" s="1"/>
  <c r="DM114" i="30"/>
  <c r="DM99" i="30" s="1"/>
  <c r="DL114" i="30"/>
  <c r="DM98" i="30" s="1"/>
  <c r="DK114" i="30"/>
  <c r="DM97" i="30" s="1"/>
  <c r="CP114" i="30"/>
  <c r="CR97" i="30" s="1"/>
  <c r="CS114" i="30"/>
  <c r="CR100" i="30" s="1"/>
  <c r="CR114" i="30"/>
  <c r="CR99" i="30" s="1"/>
  <c r="CQ114" i="30"/>
  <c r="CR98" i="30" s="1"/>
  <c r="L48" i="30"/>
  <c r="L33" i="30" s="1"/>
  <c r="K48" i="30"/>
  <c r="L32" i="30" s="1"/>
  <c r="J48" i="30"/>
  <c r="L31" i="30" s="1"/>
  <c r="M48" i="30"/>
  <c r="L34" i="30" s="1"/>
  <c r="AO116" i="30"/>
  <c r="AO100" i="30" s="1"/>
  <c r="AN116" i="30"/>
  <c r="AO99" i="30" s="1"/>
  <c r="AL116" i="30"/>
  <c r="AO97" i="30" s="1"/>
  <c r="AM116" i="30"/>
  <c r="AO98" i="30" s="1"/>
  <c r="CL35" i="30"/>
  <c r="CE106" i="30"/>
  <c r="CE108" i="30" s="1"/>
  <c r="CE101" i="30"/>
  <c r="FK40" i="30"/>
  <c r="FK42" i="30" s="1"/>
  <c r="S38" i="30"/>
  <c r="GJ50" i="30"/>
  <c r="GM31" i="30" s="1"/>
  <c r="GM50" i="30"/>
  <c r="GM34" i="30" s="1"/>
  <c r="GL50" i="30"/>
  <c r="GM33" i="30" s="1"/>
  <c r="GK50" i="30"/>
  <c r="GM32" i="30" s="1"/>
  <c r="AN38" i="30"/>
  <c r="FD48" i="30"/>
  <c r="FC34" i="30" s="1"/>
  <c r="FC48" i="30"/>
  <c r="FC33" i="30" s="1"/>
  <c r="FB48" i="30"/>
  <c r="FC32" i="30" s="1"/>
  <c r="FA48" i="30"/>
  <c r="FC31" i="30" s="1"/>
  <c r="HG104" i="30"/>
  <c r="EH104" i="30"/>
  <c r="BB114" i="30"/>
  <c r="BB99" i="30" s="1"/>
  <c r="BA114" i="30"/>
  <c r="BB98" i="30" s="1"/>
  <c r="BB105" i="30" s="1"/>
  <c r="BC114" i="30"/>
  <c r="BB100" i="30" s="1"/>
  <c r="AZ114" i="30"/>
  <c r="BB97" i="30" s="1"/>
  <c r="BJ106" i="30"/>
  <c r="BJ108" i="30" s="1"/>
  <c r="BJ101" i="30"/>
  <c r="BI38" i="30"/>
  <c r="IX39" i="30"/>
  <c r="EI50" i="30"/>
  <c r="EI34" i="30" s="1"/>
  <c r="EH50" i="30"/>
  <c r="EI33" i="30" s="1"/>
  <c r="EG50" i="30"/>
  <c r="EI32" i="30" s="1"/>
  <c r="EF50" i="30"/>
  <c r="EI31" i="30" s="1"/>
  <c r="BQ48" i="30"/>
  <c r="BP34" i="30" s="1"/>
  <c r="BP48" i="30"/>
  <c r="BP33" i="30" s="1"/>
  <c r="BO48" i="30"/>
  <c r="BP32" i="30" s="1"/>
  <c r="BN48" i="30"/>
  <c r="BP31" i="30" s="1"/>
  <c r="BA48" i="30"/>
  <c r="BB32" i="30" s="1"/>
  <c r="AZ48" i="30"/>
  <c r="BB31" i="30" s="1"/>
  <c r="BC48" i="30"/>
  <c r="BB34" i="30" s="1"/>
  <c r="BB48" i="30"/>
  <c r="BB33" i="30" s="1"/>
  <c r="BX106" i="30"/>
  <c r="BX108" i="30" s="1"/>
  <c r="BX101" i="30"/>
  <c r="EI116" i="30"/>
  <c r="EI100" i="30" s="1"/>
  <c r="EH116" i="30"/>
  <c r="EI99" i="30" s="1"/>
  <c r="EG116" i="30"/>
  <c r="EI98" i="30" s="1"/>
  <c r="EF116" i="30"/>
  <c r="EI97" i="30" s="1"/>
  <c r="BI105" i="30"/>
  <c r="EB105" i="30"/>
  <c r="EB106" i="30" s="1"/>
  <c r="EB108" i="30" s="1"/>
  <c r="HV48" i="30"/>
  <c r="HU34" i="30" s="1"/>
  <c r="HU48" i="30"/>
  <c r="HU33" i="30" s="1"/>
  <c r="HT48" i="30"/>
  <c r="HU32" i="30" s="1"/>
  <c r="HS48" i="30"/>
  <c r="HU31" i="30" s="1"/>
  <c r="JE50" i="30"/>
  <c r="JE34" i="30" s="1"/>
  <c r="JD50" i="30"/>
  <c r="JE33" i="30" s="1"/>
  <c r="JC50" i="30"/>
  <c r="JE32" i="30" s="1"/>
  <c r="JB50" i="30"/>
  <c r="JE31" i="30" s="1"/>
  <c r="CS48" i="30"/>
  <c r="CR34" i="30" s="1"/>
  <c r="CR48" i="30"/>
  <c r="CR33" i="30" s="1"/>
  <c r="CQ48" i="30"/>
  <c r="CR32" i="30" s="1"/>
  <c r="CP48" i="30"/>
  <c r="CR31" i="30" s="1"/>
  <c r="JS38" i="30"/>
  <c r="HM48" i="30"/>
  <c r="HN32" i="30" s="1"/>
  <c r="HL48" i="30"/>
  <c r="HN31" i="30" s="1"/>
  <c r="HO48" i="30"/>
  <c r="HN34" i="30" s="1"/>
  <c r="HN48" i="30"/>
  <c r="HN33" i="30" s="1"/>
  <c r="GM106" i="30"/>
  <c r="GM108" i="30" s="1"/>
  <c r="GM101" i="30"/>
  <c r="JL40" i="30"/>
  <c r="JL42" i="30" s="1"/>
  <c r="JL35" i="30"/>
  <c r="CY105" i="30"/>
  <c r="AH40" i="30"/>
  <c r="AH42" i="30" s="1"/>
  <c r="AH35" i="30"/>
  <c r="AU104" i="30"/>
  <c r="GS38" i="30"/>
  <c r="FR105" i="30"/>
  <c r="JL105" i="30"/>
  <c r="JL106" i="30" s="1"/>
  <c r="JL108" i="30" s="1"/>
  <c r="FR39" i="30"/>
  <c r="EA104" i="30"/>
  <c r="BP105" i="30"/>
  <c r="HA38" i="30"/>
  <c r="S114" i="30"/>
  <c r="S99" i="30" s="1"/>
  <c r="Q114" i="30"/>
  <c r="S97" i="30" s="1"/>
  <c r="T114" i="30"/>
  <c r="S100" i="30" s="1"/>
  <c r="R114" i="30"/>
  <c r="S98" i="30" s="1"/>
  <c r="BC39" i="30"/>
  <c r="GZ104" i="30"/>
  <c r="CY39" i="30"/>
  <c r="ET48" i="30"/>
  <c r="EV31" i="30" s="1"/>
  <c r="EW48" i="30"/>
  <c r="EV34" i="30" s="1"/>
  <c r="EV48" i="30"/>
  <c r="EV33" i="30" s="1"/>
  <c r="EU48" i="30"/>
  <c r="EV32" i="30" s="1"/>
  <c r="HO105" i="30"/>
  <c r="HO106" i="30" s="1"/>
  <c r="HO108" i="30" s="1"/>
  <c r="GZ116" i="30"/>
  <c r="HA99" i="30" s="1"/>
  <c r="HA116" i="30"/>
  <c r="HA100" i="30" s="1"/>
  <c r="GY116" i="30"/>
  <c r="HA98" i="30" s="1"/>
  <c r="HA105" i="30" s="1"/>
  <c r="GX116" i="30"/>
  <c r="HA97" i="30" s="1"/>
  <c r="HA104" i="30" s="1"/>
  <c r="CL105" i="30"/>
  <c r="CL106" i="30" s="1"/>
  <c r="CL108" i="30" s="1"/>
  <c r="IB106" i="30"/>
  <c r="IB108" i="30" s="1"/>
  <c r="IB101" i="30"/>
  <c r="FX116" i="30"/>
  <c r="FY99" i="30" s="1"/>
  <c r="FY116" i="30"/>
  <c r="FY100" i="30" s="1"/>
  <c r="FW116" i="30"/>
  <c r="FY98" i="30" s="1"/>
  <c r="FV116" i="30"/>
  <c r="FY97" i="30" s="1"/>
  <c r="FR106" i="30"/>
  <c r="FR108" i="30" s="1"/>
  <c r="GF35" i="30" l="1"/>
  <c r="AV101" i="30"/>
  <c r="FY35" i="30"/>
  <c r="AH105" i="30"/>
  <c r="JS105" i="30"/>
  <c r="Z105" i="30"/>
  <c r="GT35" i="30"/>
  <c r="EW38" i="30"/>
  <c r="EI105" i="30"/>
  <c r="DU105" i="30"/>
  <c r="IC105" i="30"/>
  <c r="DT39" i="30"/>
  <c r="GE39" i="30"/>
  <c r="DG39" i="30"/>
  <c r="DM39" i="30"/>
  <c r="EA39" i="30"/>
  <c r="HU105" i="30"/>
  <c r="DU39" i="30"/>
  <c r="GL105" i="30"/>
  <c r="DU38" i="30"/>
  <c r="DU40" i="30" s="1"/>
  <c r="DU42" i="30" s="1"/>
  <c r="JE38" i="30"/>
  <c r="EI38" i="30"/>
  <c r="EP105" i="30"/>
  <c r="EP101" i="30" s="1"/>
  <c r="AG105" i="30"/>
  <c r="AA35" i="30"/>
  <c r="S105" i="30"/>
  <c r="GM38" i="30"/>
  <c r="II39" i="30"/>
  <c r="JR105" i="30"/>
  <c r="DU104" i="30"/>
  <c r="DU101" i="30" s="1"/>
  <c r="BC105" i="30"/>
  <c r="IC104" i="30"/>
  <c r="IC106" i="30" s="1"/>
  <c r="IC108" i="30" s="1"/>
  <c r="FJ39" i="30"/>
  <c r="BQ105" i="30"/>
  <c r="FC105" i="30"/>
  <c r="JS104" i="30"/>
  <c r="JS101" i="30" s="1"/>
  <c r="E105" i="30"/>
  <c r="CS39" i="30"/>
  <c r="HV106" i="30"/>
  <c r="HV108" i="30" s="1"/>
  <c r="IQ105" i="30"/>
  <c r="BQ38" i="30"/>
  <c r="FK101" i="30"/>
  <c r="IP39" i="30"/>
  <c r="HG39" i="30"/>
  <c r="EP104" i="30"/>
  <c r="DN105" i="30"/>
  <c r="CK39" i="30"/>
  <c r="CS38" i="30"/>
  <c r="AN105" i="30"/>
  <c r="IQ104" i="30"/>
  <c r="IP105" i="30"/>
  <c r="GT104" i="30"/>
  <c r="GT101" i="30" s="1"/>
  <c r="AO35" i="30"/>
  <c r="BC35" i="30"/>
  <c r="AO40" i="30"/>
  <c r="AO42" i="30" s="1"/>
  <c r="BB39" i="30"/>
  <c r="AV40" i="30"/>
  <c r="AV42" i="30" s="1"/>
  <c r="L39" i="30"/>
  <c r="CR104" i="30"/>
  <c r="EA106" i="30"/>
  <c r="EA108" i="30" s="1"/>
  <c r="EA101" i="30"/>
  <c r="CL101" i="30"/>
  <c r="JS35" i="30"/>
  <c r="JS40" i="30"/>
  <c r="JS42" i="30" s="1"/>
  <c r="BC40" i="30"/>
  <c r="BC42" i="30" s="1"/>
  <c r="HG106" i="30"/>
  <c r="HG108" i="30" s="1"/>
  <c r="HG101" i="30"/>
  <c r="AN40" i="30"/>
  <c r="AN42" i="30" s="1"/>
  <c r="AN35" i="30"/>
  <c r="EB101" i="30"/>
  <c r="II38" i="30"/>
  <c r="CE35" i="30"/>
  <c r="CE40" i="30"/>
  <c r="CE42" i="30" s="1"/>
  <c r="DU106" i="30"/>
  <c r="DU108" i="30" s="1"/>
  <c r="DT38" i="30"/>
  <c r="CD104" i="30"/>
  <c r="EH39" i="30"/>
  <c r="JK105" i="30"/>
  <c r="JK40" i="30"/>
  <c r="JK42" i="30" s="1"/>
  <c r="JK35" i="30"/>
  <c r="FC104" i="30"/>
  <c r="DN104" i="30"/>
  <c r="DG38" i="30"/>
  <c r="AH104" i="30"/>
  <c r="E104" i="30"/>
  <c r="Z104" i="30"/>
  <c r="AA40" i="30"/>
  <c r="AA42" i="30" s="1"/>
  <c r="M101" i="30"/>
  <c r="FJ104" i="30"/>
  <c r="IC35" i="30"/>
  <c r="EW106" i="30"/>
  <c r="EW108" i="30" s="1"/>
  <c r="EW101" i="30"/>
  <c r="AU106" i="30"/>
  <c r="AU108" i="30" s="1"/>
  <c r="AU101" i="30"/>
  <c r="CR38" i="30"/>
  <c r="HU38" i="30"/>
  <c r="IW38" i="30"/>
  <c r="GE106" i="30"/>
  <c r="GE108" i="30" s="1"/>
  <c r="GE101" i="30"/>
  <c r="IB38" i="30"/>
  <c r="CD40" i="30"/>
  <c r="CD42" i="30" s="1"/>
  <c r="CD35" i="30"/>
  <c r="IQ35" i="30"/>
  <c r="IQ40" i="30"/>
  <c r="IQ42" i="30" s="1"/>
  <c r="FQ104" i="30"/>
  <c r="HU104" i="30"/>
  <c r="JE105" i="30"/>
  <c r="JR40" i="30"/>
  <c r="JR42" i="30" s="1"/>
  <c r="JR35" i="30"/>
  <c r="BP38" i="30"/>
  <c r="AU35" i="30"/>
  <c r="AU40" i="30"/>
  <c r="AU42" i="30" s="1"/>
  <c r="EV39" i="30"/>
  <c r="CR39" i="30"/>
  <c r="HU39" i="30"/>
  <c r="EI39" i="30"/>
  <c r="BB104" i="30"/>
  <c r="FC38" i="30"/>
  <c r="GM39" i="30"/>
  <c r="AO105" i="30"/>
  <c r="CR105" i="30"/>
  <c r="JD106" i="30"/>
  <c r="JD108" i="30" s="1"/>
  <c r="JD101" i="30"/>
  <c r="IW39" i="30"/>
  <c r="CD105" i="30"/>
  <c r="IB39" i="30"/>
  <c r="DT104" i="30"/>
  <c r="JK104" i="30"/>
  <c r="L105" i="30"/>
  <c r="FQ105" i="30"/>
  <c r="BP106" i="30"/>
  <c r="BP108" i="30" s="1"/>
  <c r="BP101" i="30"/>
  <c r="AA101" i="30"/>
  <c r="FJ105" i="30"/>
  <c r="GZ38" i="30"/>
  <c r="BQ39" i="30"/>
  <c r="BQ35" i="30" s="1"/>
  <c r="GS106" i="30"/>
  <c r="GS108" i="30" s="1"/>
  <c r="GS101" i="30"/>
  <c r="BJ40" i="30"/>
  <c r="BJ42" i="30" s="1"/>
  <c r="BJ35" i="30"/>
  <c r="JE104" i="30"/>
  <c r="FQ40" i="30"/>
  <c r="FQ42" i="30" s="1"/>
  <c r="FQ35" i="30"/>
  <c r="S104" i="30"/>
  <c r="HY118" i="30"/>
  <c r="HX118" i="30" s="1"/>
  <c r="HY128" i="30"/>
  <c r="HY129" i="30" s="1"/>
  <c r="EI104" i="30"/>
  <c r="BB38" i="30"/>
  <c r="FC39" i="30"/>
  <c r="AO104" i="30"/>
  <c r="JR104" i="30"/>
  <c r="JD40" i="30"/>
  <c r="JD42" i="30" s="1"/>
  <c r="JD35" i="30"/>
  <c r="HG38" i="30"/>
  <c r="IW106" i="30"/>
  <c r="IW108" i="30" s="1"/>
  <c r="IW101" i="30"/>
  <c r="FJ38" i="30"/>
  <c r="BQ104" i="30"/>
  <c r="GE38" i="30"/>
  <c r="HH40" i="30"/>
  <c r="HH42" i="30" s="1"/>
  <c r="HH35" i="30"/>
  <c r="GZ39" i="30"/>
  <c r="Z40" i="30"/>
  <c r="Z42" i="30" s="1"/>
  <c r="Z35" i="30"/>
  <c r="GL104" i="30"/>
  <c r="EV106" i="30"/>
  <c r="EV108" i="30" s="1"/>
  <c r="EV101" i="30"/>
  <c r="IP38" i="30"/>
  <c r="GF106" i="30"/>
  <c r="GF108" i="30" s="1"/>
  <c r="GF101" i="30"/>
  <c r="IC101" i="30"/>
  <c r="IX40" i="30"/>
  <c r="IX42" i="30" s="1"/>
  <c r="IX35" i="30"/>
  <c r="DG106" i="30"/>
  <c r="DG108" i="30" s="1"/>
  <c r="DG101" i="30"/>
  <c r="EO40" i="30"/>
  <c r="EO42" i="30" s="1"/>
  <c r="EO35" i="30"/>
  <c r="CY35" i="30"/>
  <c r="CY40" i="30"/>
  <c r="CY42" i="30" s="1"/>
  <c r="DF104" i="30"/>
  <c r="EA38" i="30"/>
  <c r="CY106" i="30"/>
  <c r="CY108" i="30" s="1"/>
  <c r="CY101" i="30"/>
  <c r="HA106" i="30"/>
  <c r="HA108" i="30" s="1"/>
  <c r="HA101" i="30"/>
  <c r="EO104" i="30"/>
  <c r="T106" i="30"/>
  <c r="T108" i="30" s="1"/>
  <c r="T101" i="30"/>
  <c r="EP106" i="30"/>
  <c r="EP108" i="30" s="1"/>
  <c r="AG104" i="30"/>
  <c r="HN106" i="30"/>
  <c r="HN108" i="30" s="1"/>
  <c r="HN101" i="30"/>
  <c r="L104" i="30"/>
  <c r="DM38" i="30"/>
  <c r="CK38" i="30"/>
  <c r="GT106" i="30"/>
  <c r="GT108" i="30" s="1"/>
  <c r="EV38" i="30"/>
  <c r="GM35" i="30"/>
  <c r="GM40" i="30"/>
  <c r="GM42" i="30" s="1"/>
  <c r="CK106" i="30"/>
  <c r="CK108" i="30" s="1"/>
  <c r="CK101" i="30"/>
  <c r="FY104" i="30"/>
  <c r="HA35" i="30"/>
  <c r="HA40" i="30"/>
  <c r="HA42" i="30" s="1"/>
  <c r="HN38" i="30"/>
  <c r="JE39" i="30"/>
  <c r="JE35" i="30" s="1"/>
  <c r="HO101" i="30"/>
  <c r="BP39" i="30"/>
  <c r="BI40" i="30"/>
  <c r="BI42" i="30" s="1"/>
  <c r="BI35" i="30"/>
  <c r="EH106" i="30"/>
  <c r="EH108" i="30" s="1"/>
  <c r="EH101" i="30"/>
  <c r="JL101" i="30"/>
  <c r="S40" i="30"/>
  <c r="S42" i="30" s="1"/>
  <c r="S35" i="30"/>
  <c r="DM104" i="30"/>
  <c r="FX38" i="30"/>
  <c r="FR40" i="30"/>
  <c r="FR42" i="30" s="1"/>
  <c r="FR35" i="30"/>
  <c r="EO105" i="30"/>
  <c r="DF40" i="30"/>
  <c r="DF42" i="30" s="1"/>
  <c r="DF35" i="30"/>
  <c r="AG40" i="30"/>
  <c r="AG42" i="30" s="1"/>
  <c r="AG35" i="30"/>
  <c r="BX35" i="30"/>
  <c r="BX40" i="30"/>
  <c r="BX42" i="30" s="1"/>
  <c r="DF105" i="30"/>
  <c r="AV35" i="30"/>
  <c r="BW38" i="30"/>
  <c r="CZ106" i="30"/>
  <c r="CZ108" i="30" s="1"/>
  <c r="CZ101" i="30"/>
  <c r="EW39" i="30"/>
  <c r="BI106" i="30"/>
  <c r="BI108" i="30" s="1"/>
  <c r="BI101" i="30"/>
  <c r="GL38" i="30"/>
  <c r="II106" i="30"/>
  <c r="II108" i="30" s="1"/>
  <c r="II101" i="30"/>
  <c r="FY105" i="30"/>
  <c r="GZ106" i="30"/>
  <c r="GZ108" i="30" s="1"/>
  <c r="GZ101" i="30"/>
  <c r="GS40" i="30"/>
  <c r="GS42" i="30" s="1"/>
  <c r="GS35" i="30"/>
  <c r="HN39" i="30"/>
  <c r="L38" i="30"/>
  <c r="DM105" i="30"/>
  <c r="FX39" i="30"/>
  <c r="BW106" i="30"/>
  <c r="BW108" i="30" s="1"/>
  <c r="BW101" i="30"/>
  <c r="M40" i="30"/>
  <c r="M42" i="30" s="1"/>
  <c r="M35" i="30"/>
  <c r="BC104" i="30"/>
  <c r="EH38" i="30"/>
  <c r="DT105" i="30"/>
  <c r="CZ40" i="30"/>
  <c r="CZ42" i="30" s="1"/>
  <c r="CZ35" i="30"/>
  <c r="AN104" i="30"/>
  <c r="BW39" i="30"/>
  <c r="FX106" i="30"/>
  <c r="FX108" i="30" s="1"/>
  <c r="FX101" i="30"/>
  <c r="IP104" i="30"/>
  <c r="GL39" i="30"/>
  <c r="DU35" i="30"/>
  <c r="JS106" i="30" l="1"/>
  <c r="JS108" i="30" s="1"/>
  <c r="IQ106" i="30"/>
  <c r="IQ108" i="30" s="1"/>
  <c r="CS35" i="30"/>
  <c r="EW35" i="30"/>
  <c r="IQ101" i="30"/>
  <c r="CS40" i="30"/>
  <c r="CS42" i="30" s="1"/>
  <c r="EI35" i="30"/>
  <c r="BQ40" i="30"/>
  <c r="BQ42" i="30" s="1"/>
  <c r="FU118" i="30"/>
  <c r="FT118" i="30" s="1"/>
  <c r="FU128" i="30"/>
  <c r="FU129" i="30" s="1"/>
  <c r="DM106" i="30"/>
  <c r="DM108" i="30" s="1"/>
  <c r="DM101" i="30"/>
  <c r="IT128" i="30"/>
  <c r="IT129" i="30" s="1"/>
  <c r="IT118" i="30"/>
  <c r="IS118" i="30" s="1"/>
  <c r="JK106" i="30"/>
  <c r="JK108" i="30" s="1"/>
  <c r="JK101" i="30"/>
  <c r="GB118" i="30"/>
  <c r="GA118" i="30" s="1"/>
  <c r="GB128" i="30"/>
  <c r="GB129" i="30" s="1"/>
  <c r="AH106" i="30"/>
  <c r="AH108" i="30" s="1"/>
  <c r="AH101" i="30"/>
  <c r="BC106" i="30"/>
  <c r="BC108" i="30" s="1"/>
  <c r="BC101" i="30"/>
  <c r="IF118" i="30"/>
  <c r="IE118" i="30" s="1"/>
  <c r="IF128" i="30"/>
  <c r="IF129" i="30" s="1"/>
  <c r="BW40" i="30"/>
  <c r="BW42" i="30" s="1"/>
  <c r="BW35" i="30"/>
  <c r="EW40" i="30"/>
  <c r="EW42" i="30" s="1"/>
  <c r="EO106" i="30"/>
  <c r="EO108" i="30" s="1"/>
  <c r="EO101" i="30"/>
  <c r="EA40" i="30"/>
  <c r="EA42" i="30" s="1"/>
  <c r="EA35" i="30"/>
  <c r="CV62" i="30"/>
  <c r="CV63" i="30" s="1"/>
  <c r="CV52" i="30"/>
  <c r="CU52" i="30" s="1"/>
  <c r="HG35" i="30"/>
  <c r="HG40" i="30"/>
  <c r="HG42" i="30" s="1"/>
  <c r="BB40" i="30"/>
  <c r="BB42" i="30" s="1"/>
  <c r="BB35" i="30"/>
  <c r="FN52" i="30"/>
  <c r="FM52" i="30" s="1"/>
  <c r="FN62" i="30"/>
  <c r="FN63" i="30" s="1"/>
  <c r="JO62" i="30"/>
  <c r="JO63" i="30" s="1"/>
  <c r="JO52" i="30"/>
  <c r="JN52" i="30" s="1"/>
  <c r="IW40" i="30"/>
  <c r="IW42" i="30" s="1"/>
  <c r="IW35" i="30"/>
  <c r="DG35" i="30"/>
  <c r="DG40" i="30"/>
  <c r="DG42" i="30" s="1"/>
  <c r="CD106" i="30"/>
  <c r="CD108" i="30" s="1"/>
  <c r="CD101" i="30"/>
  <c r="II40" i="30"/>
  <c r="II42" i="30" s="1"/>
  <c r="II35" i="30"/>
  <c r="BF62" i="30"/>
  <c r="BF63" i="30" s="1"/>
  <c r="BF52" i="30"/>
  <c r="BE52" i="30" s="1"/>
  <c r="FY106" i="30"/>
  <c r="FY108" i="30" s="1"/>
  <c r="FY101" i="30"/>
  <c r="GZ40" i="30"/>
  <c r="GZ42" i="30" s="1"/>
  <c r="GZ35" i="30"/>
  <c r="JA118" i="30"/>
  <c r="IZ118" i="30" s="1"/>
  <c r="JA128" i="30"/>
  <c r="JA129" i="30" s="1"/>
  <c r="FJ106" i="30"/>
  <c r="FJ108" i="30" s="1"/>
  <c r="FJ101" i="30"/>
  <c r="AN106" i="30"/>
  <c r="AN108" i="30" s="1"/>
  <c r="AN101" i="30"/>
  <c r="GL40" i="30"/>
  <c r="GL42" i="30" s="1"/>
  <c r="GL35" i="30"/>
  <c r="DC52" i="30"/>
  <c r="DB52" i="30" s="1"/>
  <c r="DC62" i="30"/>
  <c r="DC63" i="30" s="1"/>
  <c r="CH128" i="30"/>
  <c r="CH129" i="30" s="1"/>
  <c r="CH118" i="30"/>
  <c r="CG118" i="30" s="1"/>
  <c r="HK128" i="30"/>
  <c r="HK129" i="30" s="1"/>
  <c r="HK118" i="30"/>
  <c r="HJ118" i="30" s="1"/>
  <c r="ES118" i="30"/>
  <c r="ER118" i="30" s="1"/>
  <c r="ES128" i="30"/>
  <c r="ES129" i="30" s="1"/>
  <c r="GE40" i="30"/>
  <c r="GE42" i="30" s="1"/>
  <c r="GE35" i="30"/>
  <c r="JE106" i="30"/>
  <c r="JE108" i="30" s="1"/>
  <c r="JE101" i="30"/>
  <c r="DT106" i="30"/>
  <c r="DT108" i="30" s="1"/>
  <c r="DT101" i="30"/>
  <c r="AR128" i="30"/>
  <c r="AR129" i="30" s="1"/>
  <c r="AR118" i="30"/>
  <c r="AQ118" i="30" s="1"/>
  <c r="DN106" i="30"/>
  <c r="DN108" i="30" s="1"/>
  <c r="DN101" i="30"/>
  <c r="P62" i="30"/>
  <c r="P52" i="30"/>
  <c r="O52" i="30" s="1"/>
  <c r="CK40" i="30"/>
  <c r="CK42" i="30" s="1"/>
  <c r="CK35" i="30"/>
  <c r="AG106" i="30"/>
  <c r="AG108" i="30" s="1"/>
  <c r="AG101" i="30"/>
  <c r="DF106" i="30"/>
  <c r="DF108" i="30" s="1"/>
  <c r="DF101" i="30"/>
  <c r="GL106" i="30"/>
  <c r="GL108" i="30" s="1"/>
  <c r="GL101" i="30"/>
  <c r="EI106" i="30"/>
  <c r="EI108" i="30" s="1"/>
  <c r="EI101" i="30"/>
  <c r="HU106" i="30"/>
  <c r="HU108" i="30" s="1"/>
  <c r="HU101" i="30"/>
  <c r="EI40" i="30"/>
  <c r="EI42" i="30" s="1"/>
  <c r="JE40" i="30"/>
  <c r="JE42" i="30" s="1"/>
  <c r="FC106" i="30"/>
  <c r="FC108" i="30" s="1"/>
  <c r="FC101" i="30"/>
  <c r="DT40" i="30"/>
  <c r="DT42" i="30" s="1"/>
  <c r="DT35" i="30"/>
  <c r="GP52" i="30"/>
  <c r="GO52" i="30" s="1"/>
  <c r="GP62" i="30"/>
  <c r="GP63" i="30" s="1"/>
  <c r="BQ106" i="30"/>
  <c r="BQ108" i="30" s="1"/>
  <c r="BQ101" i="30"/>
  <c r="JA62" i="30"/>
  <c r="JA63" i="30" s="1"/>
  <c r="JA52" i="30"/>
  <c r="IZ52" i="30" s="1"/>
  <c r="FC35" i="30"/>
  <c r="FC40" i="30"/>
  <c r="FC42" i="30" s="1"/>
  <c r="AR62" i="30"/>
  <c r="AR52" i="30"/>
  <c r="AQ52" i="30" s="1"/>
  <c r="CA52" i="30"/>
  <c r="BZ52" i="30" s="1"/>
  <c r="CA62" i="30"/>
  <c r="CA63" i="30" s="1"/>
  <c r="Z106" i="30"/>
  <c r="Z108" i="30" s="1"/>
  <c r="Z101" i="30"/>
  <c r="L35" i="30"/>
  <c r="L40" i="30"/>
  <c r="L42" i="30" s="1"/>
  <c r="HN40" i="30"/>
  <c r="HN42" i="30" s="1"/>
  <c r="HN35" i="30"/>
  <c r="EL62" i="30"/>
  <c r="EL63" i="30" s="1"/>
  <c r="EL52" i="30"/>
  <c r="EK52" i="30" s="1"/>
  <c r="IP106" i="30"/>
  <c r="IP108" i="30" s="1"/>
  <c r="IP101" i="30"/>
  <c r="BT118" i="30"/>
  <c r="BS118" i="30" s="1"/>
  <c r="BT128" i="30"/>
  <c r="BT129" i="30" s="1"/>
  <c r="BF128" i="30"/>
  <c r="BF129" i="30" s="1"/>
  <c r="BF118" i="30"/>
  <c r="BE118" i="30" s="1"/>
  <c r="EV40" i="30"/>
  <c r="EV42" i="30" s="1"/>
  <c r="EV35" i="30"/>
  <c r="DM40" i="30"/>
  <c r="DM42" i="30" s="1"/>
  <c r="DM35" i="30"/>
  <c r="FJ40" i="30"/>
  <c r="FJ42" i="30" s="1"/>
  <c r="FJ35" i="30"/>
  <c r="JR106" i="30"/>
  <c r="JR108" i="30" s="1"/>
  <c r="JR101" i="30"/>
  <c r="HX119" i="30"/>
  <c r="IB118" i="30"/>
  <c r="IC118" i="30"/>
  <c r="IA118" i="30"/>
  <c r="HZ118" i="30"/>
  <c r="BM118" i="30"/>
  <c r="BL118" i="30" s="1"/>
  <c r="BM128" i="30"/>
  <c r="BM129" i="30" s="1"/>
  <c r="IB35" i="30"/>
  <c r="IB40" i="30"/>
  <c r="IB42" i="30" s="1"/>
  <c r="HU40" i="30"/>
  <c r="HU42" i="30" s="1"/>
  <c r="HU35" i="30"/>
  <c r="AK62" i="30"/>
  <c r="AK52" i="30"/>
  <c r="AJ52" i="30" s="1"/>
  <c r="DX118" i="30"/>
  <c r="DW118" i="30" s="1"/>
  <c r="DX128" i="30"/>
  <c r="DX129" i="30" s="1"/>
  <c r="AD62" i="30"/>
  <c r="AD52" i="30"/>
  <c r="AC52" i="30" s="1"/>
  <c r="GW118" i="30"/>
  <c r="GV118" i="30" s="1"/>
  <c r="GW128" i="30"/>
  <c r="GW129" i="30" s="1"/>
  <c r="FX35" i="30"/>
  <c r="FX40" i="30"/>
  <c r="FX42" i="30" s="1"/>
  <c r="CV128" i="30"/>
  <c r="CV129" i="30" s="1"/>
  <c r="CV118" i="30"/>
  <c r="CU118" i="30" s="1"/>
  <c r="W52" i="30"/>
  <c r="V52" i="30" s="1"/>
  <c r="W62" i="30"/>
  <c r="S106" i="30"/>
  <c r="S108" i="30" s="1"/>
  <c r="S101" i="30"/>
  <c r="GP128" i="30"/>
  <c r="GP129" i="30" s="1"/>
  <c r="GP118" i="30"/>
  <c r="GO118" i="30" s="1"/>
  <c r="BB106" i="30"/>
  <c r="BB108" i="30" s="1"/>
  <c r="BB101" i="30"/>
  <c r="BP35" i="30"/>
  <c r="BP40" i="30"/>
  <c r="BP42" i="30" s="1"/>
  <c r="E106" i="30"/>
  <c r="E108" i="30" s="1"/>
  <c r="E101" i="30"/>
  <c r="JH52" i="30"/>
  <c r="JG52" i="30" s="1"/>
  <c r="JH62" i="30"/>
  <c r="JH63" i="30" s="1"/>
  <c r="CR106" i="30"/>
  <c r="CR108" i="30" s="1"/>
  <c r="CR101" i="30"/>
  <c r="EE128" i="30"/>
  <c r="EE129" i="30" s="1"/>
  <c r="EE118" i="30"/>
  <c r="ED118" i="30" s="1"/>
  <c r="EH40" i="30"/>
  <c r="EH42" i="30" s="1"/>
  <c r="EH35" i="30"/>
  <c r="L106" i="30"/>
  <c r="L108" i="30" s="1"/>
  <c r="L101" i="30"/>
  <c r="IP40" i="30"/>
  <c r="IP42" i="30" s="1"/>
  <c r="IP35" i="30"/>
  <c r="AO106" i="30"/>
  <c r="AO108" i="30" s="1"/>
  <c r="AO101" i="30"/>
  <c r="FQ106" i="30"/>
  <c r="FQ108" i="30" s="1"/>
  <c r="FQ101" i="30"/>
  <c r="CR40" i="30"/>
  <c r="CR42" i="30" s="1"/>
  <c r="CR35" i="30"/>
  <c r="HD128" i="30"/>
  <c r="HD129" i="30" s="1"/>
  <c r="HD118" i="30"/>
  <c r="HC118" i="30" s="1"/>
  <c r="AD63" i="30" l="1"/>
  <c r="W63" i="30"/>
  <c r="AR63" i="30"/>
  <c r="AK63" i="30"/>
  <c r="P63" i="30"/>
  <c r="P118" i="30"/>
  <c r="O118" i="30" s="1"/>
  <c r="P128" i="30"/>
  <c r="P129" i="30" s="1"/>
  <c r="HF118" i="30"/>
  <c r="HE118" i="30"/>
  <c r="HC119" i="30"/>
  <c r="HH118" i="30"/>
  <c r="HG118" i="30"/>
  <c r="CX118" i="30"/>
  <c r="CW118" i="30"/>
  <c r="CU119" i="30"/>
  <c r="CZ118" i="30"/>
  <c r="CY118" i="30"/>
  <c r="JO128" i="30"/>
  <c r="JO129" i="30" s="1"/>
  <c r="JO118" i="30"/>
  <c r="JN118" i="30" s="1"/>
  <c r="ES62" i="30"/>
  <c r="ES63" i="30" s="1"/>
  <c r="ES52" i="30"/>
  <c r="ER52" i="30" s="1"/>
  <c r="CB52" i="30"/>
  <c r="BZ53" i="30"/>
  <c r="CE52" i="30"/>
  <c r="CD52" i="30"/>
  <c r="CC52" i="30"/>
  <c r="DC128" i="30"/>
  <c r="DC129" i="30" s="1"/>
  <c r="DC118" i="30"/>
  <c r="DB118" i="30" s="1"/>
  <c r="GB52" i="30"/>
  <c r="GA52" i="30" s="1"/>
  <c r="GB62" i="30"/>
  <c r="GB63" i="30" s="1"/>
  <c r="DD52" i="30"/>
  <c r="DF52" i="30"/>
  <c r="DB53" i="30"/>
  <c r="DE52" i="30"/>
  <c r="DG52" i="30"/>
  <c r="IZ119" i="30"/>
  <c r="JD118" i="30"/>
  <c r="JE118" i="30"/>
  <c r="JB118" i="30"/>
  <c r="JC118" i="30"/>
  <c r="IF52" i="30"/>
  <c r="IE52" i="30" s="1"/>
  <c r="IF62" i="30"/>
  <c r="IF63" i="30" s="1"/>
  <c r="HR52" i="30"/>
  <c r="HQ52" i="30" s="1"/>
  <c r="HR62" i="30"/>
  <c r="HR63" i="30" s="1"/>
  <c r="IM52" i="30"/>
  <c r="IL52" i="30" s="1"/>
  <c r="IM62" i="30"/>
  <c r="IM63" i="30" s="1"/>
  <c r="CO118" i="30"/>
  <c r="CN118" i="30" s="1"/>
  <c r="CO128" i="30"/>
  <c r="CO129" i="30" s="1"/>
  <c r="AY128" i="30"/>
  <c r="AY129" i="30" s="1"/>
  <c r="AY118" i="30"/>
  <c r="AX118" i="30" s="1"/>
  <c r="DZ118" i="30"/>
  <c r="DY118" i="30"/>
  <c r="DW119" i="30"/>
  <c r="EA118" i="30"/>
  <c r="EB118" i="30"/>
  <c r="BL119" i="30"/>
  <c r="BP118" i="30"/>
  <c r="BQ118" i="30"/>
  <c r="BO118" i="30"/>
  <c r="BN118" i="30"/>
  <c r="BJ118" i="30"/>
  <c r="BI118" i="30"/>
  <c r="BG118" i="30"/>
  <c r="BH118" i="30"/>
  <c r="BE119" i="30"/>
  <c r="AU52" i="30"/>
  <c r="AT52" i="30"/>
  <c r="AS52" i="30"/>
  <c r="AQ53" i="30"/>
  <c r="AV52" i="30"/>
  <c r="AT118" i="30"/>
  <c r="AS118" i="30"/>
  <c r="AQ119" i="30"/>
  <c r="AV118" i="30"/>
  <c r="AU118" i="30"/>
  <c r="IH118" i="30"/>
  <c r="IG118" i="30"/>
  <c r="IE119" i="30"/>
  <c r="IJ118" i="30"/>
  <c r="II118" i="30"/>
  <c r="JH128" i="30"/>
  <c r="JH129" i="30" s="1"/>
  <c r="JH118" i="30"/>
  <c r="JG118" i="30" s="1"/>
  <c r="GV119" i="30"/>
  <c r="GZ118" i="30"/>
  <c r="GX118" i="30"/>
  <c r="HA118" i="30"/>
  <c r="GY118" i="30"/>
  <c r="GT118" i="30"/>
  <c r="GS118" i="30"/>
  <c r="GQ118" i="30"/>
  <c r="GO119" i="30"/>
  <c r="GR118" i="30"/>
  <c r="FU62" i="30"/>
  <c r="FU63" i="30" s="1"/>
  <c r="FU52" i="30"/>
  <c r="FT52" i="30" s="1"/>
  <c r="AO52" i="30"/>
  <c r="AJ53" i="30"/>
  <c r="AN52" i="30"/>
  <c r="AM52" i="30"/>
  <c r="AL52" i="30"/>
  <c r="FG52" i="30"/>
  <c r="FF52" i="30" s="1"/>
  <c r="FG62" i="30"/>
  <c r="FG63" i="30" s="1"/>
  <c r="HK52" i="30"/>
  <c r="HJ52" i="30" s="1"/>
  <c r="HK62" i="30"/>
  <c r="HK63" i="30" s="1"/>
  <c r="GT52" i="30"/>
  <c r="GS52" i="30"/>
  <c r="GR52" i="30"/>
  <c r="GQ52" i="30"/>
  <c r="GO53" i="30"/>
  <c r="HR118" i="30"/>
  <c r="HQ118" i="30" s="1"/>
  <c r="HR128" i="30"/>
  <c r="HR129" i="30" s="1"/>
  <c r="AD128" i="30"/>
  <c r="AD129" i="30" s="1"/>
  <c r="AD118" i="30"/>
  <c r="AC118" i="30" s="1"/>
  <c r="ER119" i="30"/>
  <c r="EV118" i="30"/>
  <c r="EW118" i="30"/>
  <c r="EU118" i="30"/>
  <c r="ET118" i="30"/>
  <c r="GI62" i="30"/>
  <c r="GI63" i="30" s="1"/>
  <c r="GI52" i="30"/>
  <c r="GH52" i="30" s="1"/>
  <c r="GW62" i="30"/>
  <c r="GW63" i="30" s="1"/>
  <c r="GW52" i="30"/>
  <c r="GV52" i="30" s="1"/>
  <c r="CA128" i="30"/>
  <c r="CA129" i="30" s="1"/>
  <c r="CA118" i="30"/>
  <c r="BZ118" i="30" s="1"/>
  <c r="FQ52" i="30"/>
  <c r="FP52" i="30"/>
  <c r="FO52" i="30"/>
  <c r="FM53" i="30"/>
  <c r="FR52" i="30"/>
  <c r="DX62" i="30"/>
  <c r="DX63" i="30" s="1"/>
  <c r="DX52" i="30"/>
  <c r="DW52" i="30" s="1"/>
  <c r="IX118" i="30"/>
  <c r="IW118" i="30"/>
  <c r="IU118" i="30"/>
  <c r="IS119" i="30"/>
  <c r="IV118" i="30"/>
  <c r="CO62" i="30"/>
  <c r="CO63" i="30" s="1"/>
  <c r="CO52" i="30"/>
  <c r="CN52" i="30" s="1"/>
  <c r="I118" i="30"/>
  <c r="H118" i="30" s="1"/>
  <c r="I128" i="30"/>
  <c r="I129" i="30" s="1"/>
  <c r="JL52" i="30"/>
  <c r="JK52" i="30"/>
  <c r="JJ52" i="30"/>
  <c r="JI52" i="30"/>
  <c r="JG53" i="30"/>
  <c r="I62" i="30"/>
  <c r="I52" i="30"/>
  <c r="H52" i="30" s="1"/>
  <c r="EZ62" i="30"/>
  <c r="EZ63" i="30" s="1"/>
  <c r="EZ52" i="30"/>
  <c r="EY52" i="30" s="1"/>
  <c r="HO118" i="30"/>
  <c r="HN118" i="30"/>
  <c r="HM118" i="30"/>
  <c r="HL118" i="30"/>
  <c r="HJ119" i="30"/>
  <c r="BV118" i="30"/>
  <c r="BU118" i="30"/>
  <c r="BS119" i="30"/>
  <c r="BX118" i="30"/>
  <c r="BW118" i="30"/>
  <c r="DQ62" i="30"/>
  <c r="DQ63" i="30" s="1"/>
  <c r="DQ52" i="30"/>
  <c r="DP52" i="30" s="1"/>
  <c r="CH62" i="30"/>
  <c r="CH63" i="30" s="1"/>
  <c r="CH52" i="30"/>
  <c r="CG52" i="30" s="1"/>
  <c r="DQ118" i="30"/>
  <c r="DP118" i="30" s="1"/>
  <c r="DQ128" i="30"/>
  <c r="DQ129" i="30" s="1"/>
  <c r="AK118" i="30"/>
  <c r="AJ118" i="30" s="1"/>
  <c r="AK128" i="30"/>
  <c r="AK129" i="30" s="1"/>
  <c r="AY62" i="30"/>
  <c r="AY52" i="30"/>
  <c r="AX52" i="30" s="1"/>
  <c r="EL128" i="30"/>
  <c r="EL129" i="30" s="1"/>
  <c r="EL118" i="30"/>
  <c r="EK118" i="30" s="1"/>
  <c r="B118" i="30"/>
  <c r="A118" i="30" s="1"/>
  <c r="B128" i="30"/>
  <c r="B129" i="30" s="1"/>
  <c r="JC52" i="30"/>
  <c r="JE52" i="30"/>
  <c r="JD52" i="30"/>
  <c r="JB52" i="30"/>
  <c r="IZ53" i="30"/>
  <c r="O53" i="30"/>
  <c r="T52" i="30"/>
  <c r="S52" i="30"/>
  <c r="R52" i="30"/>
  <c r="Q52" i="30"/>
  <c r="CL118" i="30"/>
  <c r="CK118" i="30"/>
  <c r="CI118" i="30"/>
  <c r="CG119" i="30"/>
  <c r="CJ118" i="30"/>
  <c r="BI52" i="30"/>
  <c r="BH52" i="30"/>
  <c r="BE53" i="30"/>
  <c r="BG52" i="30"/>
  <c r="BJ52" i="30"/>
  <c r="HD52" i="30"/>
  <c r="HC52" i="30" s="1"/>
  <c r="HD62" i="30"/>
  <c r="HD63" i="30" s="1"/>
  <c r="DJ128" i="30"/>
  <c r="DJ129" i="30" s="1"/>
  <c r="DJ118" i="30"/>
  <c r="DI118" i="30" s="1"/>
  <c r="EE62" i="30"/>
  <c r="EE63" i="30" s="1"/>
  <c r="EE52" i="30"/>
  <c r="ED52" i="30" s="1"/>
  <c r="BM62" i="30"/>
  <c r="BM63" i="30" s="1"/>
  <c r="BM52" i="30"/>
  <c r="BL52" i="30" s="1"/>
  <c r="AC53" i="30"/>
  <c r="AG52" i="30"/>
  <c r="AF52" i="30"/>
  <c r="AH52" i="30"/>
  <c r="AE52" i="30"/>
  <c r="HY62" i="30"/>
  <c r="HY63" i="30" s="1"/>
  <c r="HY52" i="30"/>
  <c r="HX52" i="30" s="1"/>
  <c r="HY119" i="30"/>
  <c r="IB119" i="30"/>
  <c r="IA119" i="30"/>
  <c r="IC119" i="30"/>
  <c r="HZ119" i="30"/>
  <c r="DJ62" i="30"/>
  <c r="DJ63" i="30" s="1"/>
  <c r="DJ52" i="30"/>
  <c r="DI52" i="30" s="1"/>
  <c r="IM128" i="30"/>
  <c r="IM129" i="30" s="1"/>
  <c r="IM118" i="30"/>
  <c r="IL118" i="30" s="1"/>
  <c r="W128" i="30"/>
  <c r="W129" i="30" s="1"/>
  <c r="W118" i="30"/>
  <c r="V118" i="30" s="1"/>
  <c r="EZ128" i="30"/>
  <c r="EZ129" i="30" s="1"/>
  <c r="EZ118" i="30"/>
  <c r="EY118" i="30" s="1"/>
  <c r="GI128" i="30"/>
  <c r="GI129" i="30" s="1"/>
  <c r="GI118" i="30"/>
  <c r="GH118" i="30" s="1"/>
  <c r="FG128" i="30"/>
  <c r="FG129" i="30" s="1"/>
  <c r="FG118" i="30"/>
  <c r="FF118" i="30" s="1"/>
  <c r="IT52" i="30"/>
  <c r="IS52" i="30" s="1"/>
  <c r="IT62" i="30"/>
  <c r="IT63" i="30" s="1"/>
  <c r="FN118" i="30"/>
  <c r="FM118" i="30" s="1"/>
  <c r="FN128" i="30"/>
  <c r="FN129" i="30" s="1"/>
  <c r="EI118" i="30"/>
  <c r="EH118" i="30"/>
  <c r="EG118" i="30"/>
  <c r="EF118" i="30"/>
  <c r="ED119" i="30"/>
  <c r="X52" i="30"/>
  <c r="V53" i="30"/>
  <c r="AA52" i="30"/>
  <c r="Z52" i="30"/>
  <c r="Y52" i="30"/>
  <c r="EK53" i="30"/>
  <c r="EO52" i="30"/>
  <c r="EN52" i="30"/>
  <c r="EP52" i="30"/>
  <c r="EM52" i="30"/>
  <c r="JQ52" i="30"/>
  <c r="JS52" i="30"/>
  <c r="JR52" i="30"/>
  <c r="JP52" i="30"/>
  <c r="JN53" i="30"/>
  <c r="CU53" i="30"/>
  <c r="CZ52" i="30"/>
  <c r="CY52" i="30"/>
  <c r="CX52" i="30"/>
  <c r="CW52" i="30"/>
  <c r="BT52" i="30"/>
  <c r="BS52" i="30" s="1"/>
  <c r="BT62" i="30"/>
  <c r="BT63" i="30" s="1"/>
  <c r="GD118" i="30"/>
  <c r="GC118" i="30"/>
  <c r="GA119" i="30"/>
  <c r="GF118" i="30"/>
  <c r="GE118" i="30"/>
  <c r="FT119" i="30"/>
  <c r="FX118" i="30"/>
  <c r="FW118" i="30"/>
  <c r="FV118" i="30"/>
  <c r="FY118" i="30"/>
  <c r="H31" i="26" l="1"/>
  <c r="AY63" i="30"/>
  <c r="I63" i="30"/>
  <c r="Y53" i="30"/>
  <c r="AA53" i="30"/>
  <c r="W53" i="30"/>
  <c r="Z53" i="30"/>
  <c r="X53" i="30"/>
  <c r="FR118" i="30"/>
  <c r="FQ118" i="30"/>
  <c r="FO118" i="30"/>
  <c r="FM119" i="30"/>
  <c r="FP118" i="30"/>
  <c r="F118" i="30"/>
  <c r="E118" i="30"/>
  <c r="C118" i="30"/>
  <c r="A119" i="30"/>
  <c r="D118" i="30"/>
  <c r="DP119" i="30"/>
  <c r="DT118" i="30"/>
  <c r="DU118" i="30"/>
  <c r="DS118" i="30"/>
  <c r="DR118" i="30"/>
  <c r="HV118" i="30"/>
  <c r="HU118" i="30"/>
  <c r="HS118" i="30"/>
  <c r="HQ119" i="30"/>
  <c r="HT118" i="30"/>
  <c r="AR53" i="30"/>
  <c r="AV53" i="30"/>
  <c r="AU53" i="30"/>
  <c r="AT53" i="30"/>
  <c r="AS53" i="30"/>
  <c r="DZ119" i="30"/>
  <c r="DY119" i="30"/>
  <c r="DX119" i="30"/>
  <c r="EB119" i="30"/>
  <c r="EA119" i="30"/>
  <c r="IO52" i="30"/>
  <c r="IQ52" i="30"/>
  <c r="IP52" i="30"/>
  <c r="IN52" i="30"/>
  <c r="IL53" i="30"/>
  <c r="GF52" i="30"/>
  <c r="GC52" i="30"/>
  <c r="GE52" i="30"/>
  <c r="GD52" i="30"/>
  <c r="GA53" i="30"/>
  <c r="EW52" i="30"/>
  <c r="ER53" i="30"/>
  <c r="EV52" i="30"/>
  <c r="EU52" i="30"/>
  <c r="ET52" i="30"/>
  <c r="GD119" i="30"/>
  <c r="GC119" i="30"/>
  <c r="GB119" i="30"/>
  <c r="GF119" i="30"/>
  <c r="GE119" i="30"/>
  <c r="AA118" i="30"/>
  <c r="Z118" i="30"/>
  <c r="Y118" i="30"/>
  <c r="X118" i="30"/>
  <c r="V119" i="30"/>
  <c r="CL119" i="30"/>
  <c r="CK119" i="30"/>
  <c r="CI119" i="30"/>
  <c r="CJ119" i="30"/>
  <c r="CH119" i="30"/>
  <c r="P53" i="30"/>
  <c r="T53" i="30"/>
  <c r="Q53" i="30"/>
  <c r="S53" i="30"/>
  <c r="R53" i="30"/>
  <c r="EP118" i="30"/>
  <c r="EO118" i="30"/>
  <c r="EM118" i="30"/>
  <c r="EK119" i="30"/>
  <c r="EN118" i="30"/>
  <c r="CK52" i="30"/>
  <c r="CJ52" i="30"/>
  <c r="CG53" i="30"/>
  <c r="CL52" i="30"/>
  <c r="CI52" i="30"/>
  <c r="FC52" i="30"/>
  <c r="EY53" i="30"/>
  <c r="FB52" i="30"/>
  <c r="FA52" i="30"/>
  <c r="FD52" i="30"/>
  <c r="GT53" i="30"/>
  <c r="GP53" i="30"/>
  <c r="GS53" i="30"/>
  <c r="GR53" i="30"/>
  <c r="GQ53" i="30"/>
  <c r="FH52" i="30"/>
  <c r="FK52" i="30"/>
  <c r="FJ52" i="30"/>
  <c r="FF53" i="30"/>
  <c r="FI52" i="30"/>
  <c r="JA119" i="30"/>
  <c r="JD119" i="30"/>
  <c r="JC119" i="30"/>
  <c r="JB119" i="30"/>
  <c r="JE119" i="30"/>
  <c r="DG118" i="30"/>
  <c r="DF118" i="30"/>
  <c r="DE118" i="30"/>
  <c r="DD118" i="30"/>
  <c r="DB119" i="30"/>
  <c r="CV53" i="30"/>
  <c r="CZ53" i="30"/>
  <c r="CY53" i="30"/>
  <c r="CX53" i="30"/>
  <c r="CW53" i="30"/>
  <c r="EI119" i="30"/>
  <c r="EH119" i="30"/>
  <c r="EG119" i="30"/>
  <c r="EF119" i="30"/>
  <c r="EE119" i="30"/>
  <c r="IX52" i="30"/>
  <c r="IS53" i="30"/>
  <c r="IW52" i="30"/>
  <c r="IV52" i="30"/>
  <c r="IU52" i="30"/>
  <c r="AH53" i="30"/>
  <c r="AD53" i="30"/>
  <c r="AG53" i="30"/>
  <c r="AF53" i="30"/>
  <c r="AE53" i="30"/>
  <c r="HH52" i="30"/>
  <c r="HG52" i="30"/>
  <c r="HF52" i="30"/>
  <c r="HE52" i="30"/>
  <c r="HC53" i="30"/>
  <c r="JC53" i="30"/>
  <c r="JE53" i="30"/>
  <c r="JD53" i="30"/>
  <c r="JB53" i="30"/>
  <c r="JA53" i="30"/>
  <c r="CE118" i="30"/>
  <c r="CD118" i="30"/>
  <c r="CC118" i="30"/>
  <c r="CB118" i="30"/>
  <c r="BZ119" i="30"/>
  <c r="GT119" i="30"/>
  <c r="GS119" i="30"/>
  <c r="GQ119" i="30"/>
  <c r="GP119" i="30"/>
  <c r="GR119" i="30"/>
  <c r="GW119" i="30"/>
  <c r="GZ119" i="30"/>
  <c r="HA119" i="30"/>
  <c r="GY119" i="30"/>
  <c r="GX119" i="30"/>
  <c r="HV52" i="30"/>
  <c r="HU52" i="30"/>
  <c r="HT52" i="30"/>
  <c r="HS52" i="30"/>
  <c r="HQ53" i="30"/>
  <c r="JS118" i="30"/>
  <c r="JR118" i="30"/>
  <c r="JQ118" i="30"/>
  <c r="JP118" i="30"/>
  <c r="JN119" i="30"/>
  <c r="JQ53" i="30"/>
  <c r="JR53" i="30"/>
  <c r="JP53" i="30"/>
  <c r="JS53" i="30"/>
  <c r="JO53" i="30"/>
  <c r="FK118" i="30"/>
  <c r="FJ118" i="30"/>
  <c r="FI118" i="30"/>
  <c r="FH118" i="30"/>
  <c r="FF119" i="30"/>
  <c r="IQ118" i="30"/>
  <c r="IP118" i="30"/>
  <c r="IO118" i="30"/>
  <c r="IN118" i="30"/>
  <c r="IL119" i="30"/>
  <c r="BQ52" i="30"/>
  <c r="BP52" i="30"/>
  <c r="BO52" i="30"/>
  <c r="BL53" i="30"/>
  <c r="BN52" i="30"/>
  <c r="AZ52" i="30"/>
  <c r="AX53" i="30"/>
  <c r="BC52" i="30"/>
  <c r="BB52" i="30"/>
  <c r="BA52" i="30"/>
  <c r="DU52" i="30"/>
  <c r="DR52" i="30"/>
  <c r="DP53" i="30"/>
  <c r="DT52" i="30"/>
  <c r="DS52" i="30"/>
  <c r="M52" i="30"/>
  <c r="H53" i="30"/>
  <c r="J52" i="30"/>
  <c r="L52" i="30"/>
  <c r="K52" i="30"/>
  <c r="H119" i="30"/>
  <c r="L118" i="30"/>
  <c r="M118" i="30"/>
  <c r="K118" i="30"/>
  <c r="J118" i="30"/>
  <c r="DW53" i="30"/>
  <c r="EB52" i="30"/>
  <c r="EA52" i="30"/>
  <c r="DZ52" i="30"/>
  <c r="DY52" i="30"/>
  <c r="JJ118" i="30"/>
  <c r="JI118" i="30"/>
  <c r="JG119" i="30"/>
  <c r="JL118" i="30"/>
  <c r="JK118" i="30"/>
  <c r="BC118" i="30"/>
  <c r="BB118" i="30"/>
  <c r="BA118" i="30"/>
  <c r="AZ118" i="30"/>
  <c r="AX119" i="30"/>
  <c r="HF119" i="30"/>
  <c r="HE119" i="30"/>
  <c r="HD119" i="30"/>
  <c r="HH119" i="30"/>
  <c r="HG119" i="30"/>
  <c r="EP53" i="30"/>
  <c r="EL53" i="30"/>
  <c r="EO53" i="30"/>
  <c r="EN53" i="30"/>
  <c r="EM53" i="30"/>
  <c r="IA52" i="30"/>
  <c r="HZ52" i="30"/>
  <c r="IC52" i="30"/>
  <c r="IB52" i="30"/>
  <c r="HX53" i="30"/>
  <c r="HO119" i="30"/>
  <c r="HN119" i="30"/>
  <c r="HM119" i="30"/>
  <c r="HL119" i="30"/>
  <c r="HK119" i="30"/>
  <c r="CN53" i="30"/>
  <c r="CS52" i="30"/>
  <c r="CR52" i="30"/>
  <c r="CQ52" i="30"/>
  <c r="CP52" i="30"/>
  <c r="GY52" i="30"/>
  <c r="GV53" i="30"/>
  <c r="HA52" i="30"/>
  <c r="GZ52" i="30"/>
  <c r="GX52" i="30"/>
  <c r="ES119" i="30"/>
  <c r="EV119" i="30"/>
  <c r="ET119" i="30"/>
  <c r="EW119" i="30"/>
  <c r="EU119" i="30"/>
  <c r="AT119" i="30"/>
  <c r="AS119" i="30"/>
  <c r="AR119" i="30"/>
  <c r="AV119" i="30"/>
  <c r="AU119" i="30"/>
  <c r="BJ119" i="30"/>
  <c r="BI119" i="30"/>
  <c r="BG119" i="30"/>
  <c r="BH119" i="30"/>
  <c r="BF119" i="30"/>
  <c r="IJ52" i="30"/>
  <c r="IE53" i="30"/>
  <c r="II52" i="30"/>
  <c r="IH52" i="30"/>
  <c r="IG52" i="30"/>
  <c r="DE53" i="30"/>
  <c r="DC53" i="30"/>
  <c r="DG53" i="30"/>
  <c r="DF53" i="30"/>
  <c r="DD53" i="30"/>
  <c r="BU52" i="30"/>
  <c r="BS53" i="30"/>
  <c r="BX52" i="30"/>
  <c r="BW52" i="30"/>
  <c r="BV52" i="30"/>
  <c r="GM118" i="30"/>
  <c r="GL118" i="30"/>
  <c r="GK118" i="30"/>
  <c r="GJ118" i="30"/>
  <c r="GH119" i="30"/>
  <c r="DM52" i="30"/>
  <c r="DL52" i="30"/>
  <c r="DN52" i="30"/>
  <c r="DI53" i="30"/>
  <c r="DK52" i="30"/>
  <c r="EF52" i="30"/>
  <c r="ED53" i="30"/>
  <c r="EI52" i="30"/>
  <c r="EH52" i="30"/>
  <c r="EG52" i="30"/>
  <c r="BJ53" i="30"/>
  <c r="BF53" i="30"/>
  <c r="BI53" i="30"/>
  <c r="BH53" i="30"/>
  <c r="BG53" i="30"/>
  <c r="JH53" i="30"/>
  <c r="JL53" i="30"/>
  <c r="JK53" i="30"/>
  <c r="JJ53" i="30"/>
  <c r="JI53" i="30"/>
  <c r="AH118" i="30"/>
  <c r="AG118" i="30"/>
  <c r="AE118" i="30"/>
  <c r="AC119" i="30"/>
  <c r="AF118" i="30"/>
  <c r="AM53" i="30"/>
  <c r="AO53" i="30"/>
  <c r="AN53" i="30"/>
  <c r="AL53" i="30"/>
  <c r="AK53" i="30"/>
  <c r="BM119" i="30"/>
  <c r="BP119" i="30"/>
  <c r="BQ119" i="30"/>
  <c r="BO119" i="30"/>
  <c r="BN119" i="30"/>
  <c r="FU119" i="30"/>
  <c r="FX119" i="30"/>
  <c r="FW119" i="30"/>
  <c r="FV119" i="30"/>
  <c r="FY119" i="30"/>
  <c r="AJ119" i="30"/>
  <c r="AN118" i="30"/>
  <c r="AO118" i="30"/>
  <c r="AM118" i="30"/>
  <c r="AL118" i="30"/>
  <c r="FR53" i="30"/>
  <c r="FN53" i="30"/>
  <c r="FP53" i="30"/>
  <c r="FO53" i="30"/>
  <c r="FQ53" i="30"/>
  <c r="GK52" i="30"/>
  <c r="GH53" i="30"/>
  <c r="GM52" i="30"/>
  <c r="GL52" i="30"/>
  <c r="GJ52" i="30"/>
  <c r="CN119" i="30"/>
  <c r="CR118" i="30"/>
  <c r="CS118" i="30"/>
  <c r="CQ118" i="30"/>
  <c r="CP118" i="30"/>
  <c r="CC53" i="30"/>
  <c r="CA53" i="30"/>
  <c r="CE53" i="30"/>
  <c r="CD53" i="30"/>
  <c r="CB53" i="30"/>
  <c r="CX119" i="30"/>
  <c r="CW119" i="30"/>
  <c r="CV119" i="30"/>
  <c r="CZ119" i="30"/>
  <c r="CY119" i="30"/>
  <c r="FB118" i="30"/>
  <c r="FA118" i="30"/>
  <c r="EY119" i="30"/>
  <c r="FD118" i="30"/>
  <c r="FC118" i="30"/>
  <c r="DN118" i="30"/>
  <c r="DM118" i="30"/>
  <c r="DK118" i="30"/>
  <c r="DI119" i="30"/>
  <c r="DL118" i="30"/>
  <c r="BV119" i="30"/>
  <c r="BU119" i="30"/>
  <c r="BT119" i="30"/>
  <c r="BW119" i="30"/>
  <c r="BX119" i="30"/>
  <c r="IX119" i="30"/>
  <c r="IW119" i="30"/>
  <c r="IU119" i="30"/>
  <c r="IT119" i="30"/>
  <c r="IV119" i="30"/>
  <c r="HM52" i="30"/>
  <c r="HN52" i="30"/>
  <c r="HL52" i="30"/>
  <c r="HJ53" i="30"/>
  <c r="HO52" i="30"/>
  <c r="FW52" i="30"/>
  <c r="FY52" i="30"/>
  <c r="FX52" i="30"/>
  <c r="FV52" i="30"/>
  <c r="FT53" i="30"/>
  <c r="IH119" i="30"/>
  <c r="IG119" i="30"/>
  <c r="IF119" i="30"/>
  <c r="IJ119" i="30"/>
  <c r="II119" i="30"/>
  <c r="R118" i="30"/>
  <c r="Q118" i="30"/>
  <c r="O119" i="30"/>
  <c r="T118" i="30"/>
  <c r="S118" i="30"/>
  <c r="N28" i="26" l="1"/>
  <c r="H30" i="26" s="1"/>
  <c r="N29" i="26"/>
  <c r="BO53" i="30"/>
  <c r="BN53" i="30"/>
  <c r="BM53" i="30"/>
  <c r="BQ53" i="30"/>
  <c r="BP53" i="30"/>
  <c r="HV53" i="30"/>
  <c r="HR53" i="30"/>
  <c r="HT53" i="30"/>
  <c r="HS53" i="30"/>
  <c r="HU53" i="30"/>
  <c r="IO53" i="30"/>
  <c r="IQ53" i="30"/>
  <c r="IP53" i="30"/>
  <c r="IN53" i="30"/>
  <c r="IM53" i="30"/>
  <c r="HV119" i="30"/>
  <c r="HU119" i="30"/>
  <c r="HS119" i="30"/>
  <c r="HT119" i="30"/>
  <c r="HR119" i="30"/>
  <c r="DQ119" i="30"/>
  <c r="DT119" i="30"/>
  <c r="DS119" i="30"/>
  <c r="DR119" i="30"/>
  <c r="DU119" i="30"/>
  <c r="GY53" i="30"/>
  <c r="GX53" i="30"/>
  <c r="GW53" i="30"/>
  <c r="HA53" i="30"/>
  <c r="GZ53" i="30"/>
  <c r="FK119" i="30"/>
  <c r="FJ119" i="30"/>
  <c r="FI119" i="30"/>
  <c r="FH119" i="30"/>
  <c r="FG119" i="30"/>
  <c r="EU53" i="30"/>
  <c r="EW53" i="30"/>
  <c r="EV53" i="30"/>
  <c r="ET53" i="30"/>
  <c r="ES53" i="30"/>
  <c r="AK119" i="30"/>
  <c r="AN119" i="30"/>
  <c r="AO119" i="30"/>
  <c r="AM119" i="30"/>
  <c r="AL119" i="30"/>
  <c r="DX53" i="30"/>
  <c r="EB53" i="30"/>
  <c r="DY53" i="30"/>
  <c r="EA53" i="30"/>
  <c r="DZ53" i="30"/>
  <c r="FI53" i="30"/>
  <c r="FJ53" i="30"/>
  <c r="FH53" i="30"/>
  <c r="FK53" i="30"/>
  <c r="FG53" i="30"/>
  <c r="CL53" i="30"/>
  <c r="CH53" i="30"/>
  <c r="CK53" i="30"/>
  <c r="CJ53" i="30"/>
  <c r="CI53" i="30"/>
  <c r="F119" i="30"/>
  <c r="E119" i="30"/>
  <c r="C119" i="30"/>
  <c r="D119" i="30"/>
  <c r="B119" i="30"/>
  <c r="FB119" i="30"/>
  <c r="FA119" i="30"/>
  <c r="EZ119" i="30"/>
  <c r="FD119" i="30"/>
  <c r="FC119" i="30"/>
  <c r="CO119" i="30"/>
  <c r="CR119" i="30"/>
  <c r="CS119" i="30"/>
  <c r="CQ119" i="30"/>
  <c r="CP119" i="30"/>
  <c r="AH119" i="30"/>
  <c r="AG119" i="30"/>
  <c r="AE119" i="30"/>
  <c r="AF119" i="30"/>
  <c r="AD119" i="30"/>
  <c r="GM119" i="30"/>
  <c r="GL119" i="30"/>
  <c r="GK119" i="30"/>
  <c r="GJ119" i="30"/>
  <c r="GI119" i="30"/>
  <c r="BT53" i="30"/>
  <c r="BX53" i="30"/>
  <c r="BU53" i="30"/>
  <c r="BW53" i="30"/>
  <c r="BV53" i="30"/>
  <c r="JJ119" i="30"/>
  <c r="JI119" i="30"/>
  <c r="JH119" i="30"/>
  <c r="JL119" i="30"/>
  <c r="JK119" i="30"/>
  <c r="K53" i="30"/>
  <c r="M53" i="30"/>
  <c r="L53" i="30"/>
  <c r="J53" i="30"/>
  <c r="I53" i="30"/>
  <c r="JS119" i="30"/>
  <c r="JR119" i="30"/>
  <c r="JQ119" i="30"/>
  <c r="JP119" i="30"/>
  <c r="JO119" i="30"/>
  <c r="IX53" i="30"/>
  <c r="IT53" i="30"/>
  <c r="IV53" i="30"/>
  <c r="IU53" i="30"/>
  <c r="IW53" i="30"/>
  <c r="GB53" i="30"/>
  <c r="GF53" i="30"/>
  <c r="GE53" i="30"/>
  <c r="GD53" i="30"/>
  <c r="GC53" i="30"/>
  <c r="DN119" i="30"/>
  <c r="DM119" i="30"/>
  <c r="DK119" i="30"/>
  <c r="DL119" i="30"/>
  <c r="DJ119" i="30"/>
  <c r="EG53" i="30"/>
  <c r="EI53" i="30"/>
  <c r="EH53" i="30"/>
  <c r="EF53" i="30"/>
  <c r="EE53" i="30"/>
  <c r="BC119" i="30"/>
  <c r="BB119" i="30"/>
  <c r="BA119" i="30"/>
  <c r="AZ119" i="30"/>
  <c r="AY119" i="30"/>
  <c r="IQ119" i="30"/>
  <c r="IP119" i="30"/>
  <c r="IO119" i="30"/>
  <c r="IN119" i="30"/>
  <c r="IM119" i="30"/>
  <c r="AA119" i="30"/>
  <c r="Z119" i="30"/>
  <c r="Y119" i="30"/>
  <c r="X119" i="30"/>
  <c r="W119" i="30"/>
  <c r="IA53" i="30"/>
  <c r="IC53" i="30"/>
  <c r="IB53" i="30"/>
  <c r="HZ53" i="30"/>
  <c r="HY53" i="30"/>
  <c r="BA53" i="30"/>
  <c r="BB53" i="30"/>
  <c r="AZ53" i="30"/>
  <c r="BC53" i="30"/>
  <c r="AY53" i="30"/>
  <c r="IF53" i="30"/>
  <c r="IJ53" i="30"/>
  <c r="IG53" i="30"/>
  <c r="II53" i="30"/>
  <c r="IH53" i="30"/>
  <c r="HD53" i="30"/>
  <c r="HH53" i="30"/>
  <c r="HG53" i="30"/>
  <c r="HF53" i="30"/>
  <c r="HE53" i="30"/>
  <c r="EZ53" i="30"/>
  <c r="FD53" i="30"/>
  <c r="FA53" i="30"/>
  <c r="FC53" i="30"/>
  <c r="FB53" i="30"/>
  <c r="EP119" i="30"/>
  <c r="EO119" i="30"/>
  <c r="EM119" i="30"/>
  <c r="EN119" i="30"/>
  <c r="EL119" i="30"/>
  <c r="HM53" i="30"/>
  <c r="HN53" i="30"/>
  <c r="HL53" i="30"/>
  <c r="HK53" i="30"/>
  <c r="HO53" i="30"/>
  <c r="R119" i="30"/>
  <c r="Q119" i="30"/>
  <c r="P119" i="30"/>
  <c r="T119" i="30"/>
  <c r="S119" i="30"/>
  <c r="FW53" i="30"/>
  <c r="FV53" i="30"/>
  <c r="FU53" i="30"/>
  <c r="FY53" i="30"/>
  <c r="FX53" i="30"/>
  <c r="GK53" i="30"/>
  <c r="GI53" i="30"/>
  <c r="GM53" i="30"/>
  <c r="GL53" i="30"/>
  <c r="GJ53" i="30"/>
  <c r="DN53" i="30"/>
  <c r="DJ53" i="30"/>
  <c r="DL53" i="30"/>
  <c r="DK53" i="30"/>
  <c r="DM53" i="30"/>
  <c r="CQ53" i="30"/>
  <c r="CS53" i="30"/>
  <c r="CR53" i="30"/>
  <c r="CP53" i="30"/>
  <c r="CO53" i="30"/>
  <c r="I119" i="30"/>
  <c r="L119" i="30"/>
  <c r="M119" i="30"/>
  <c r="K119" i="30"/>
  <c r="J119" i="30"/>
  <c r="DS53" i="30"/>
  <c r="DR53" i="30"/>
  <c r="DQ53" i="30"/>
  <c r="DU53" i="30"/>
  <c r="DT53" i="30"/>
  <c r="CE119" i="30"/>
  <c r="CD119" i="30"/>
  <c r="CC119" i="30"/>
  <c r="CB119" i="30"/>
  <c r="CA119" i="30"/>
  <c r="DG119" i="30"/>
  <c r="DF119" i="30"/>
  <c r="DE119" i="30"/>
  <c r="DD119" i="30"/>
  <c r="DC119" i="30"/>
  <c r="FR119" i="30"/>
  <c r="FQ119" i="30"/>
  <c r="FO119" i="30"/>
  <c r="FP119" i="30"/>
  <c r="FN119" i="30"/>
  <c r="H32" i="26" l="1"/>
  <c r="C29" i="30" l="1"/>
  <c r="F29" i="30" s="1"/>
  <c r="B29" i="30"/>
  <c r="E29" i="30" s="1"/>
  <c r="B43" i="30" l="1"/>
  <c r="A43" i="30" s="1"/>
  <c r="B45" i="30"/>
  <c r="A45" i="30" s="1"/>
  <c r="A46" i="30" s="1"/>
  <c r="I28" i="31"/>
  <c r="G30" i="32" s="1"/>
  <c r="F30" i="31"/>
  <c r="B46" i="30" l="1"/>
  <c r="D45" i="30"/>
  <c r="B44" i="30"/>
  <c r="E45" i="30"/>
  <c r="F45" i="30"/>
  <c r="C45" i="30"/>
  <c r="F26" i="31"/>
  <c r="GD18" i="31"/>
  <c r="GU23" i="31"/>
  <c r="GU19" i="31"/>
  <c r="GV23" i="31"/>
  <c r="E22" i="31"/>
  <c r="F19" i="31"/>
  <c r="AG19" i="31"/>
  <c r="E16" i="31"/>
  <c r="GU17" i="31"/>
  <c r="DS26" i="31"/>
  <c r="DS24" i="31"/>
  <c r="AY18" i="31"/>
  <c r="GD23" i="31"/>
  <c r="DS22" i="31"/>
  <c r="GD24" i="31"/>
  <c r="F17" i="31"/>
  <c r="GV18" i="31"/>
  <c r="GU21" i="31"/>
  <c r="GV20" i="31"/>
  <c r="E17" i="31"/>
  <c r="E18" i="31"/>
  <c r="GU22" i="31"/>
  <c r="F18" i="31"/>
  <c r="E19" i="31"/>
  <c r="DS23" i="31"/>
  <c r="GD19" i="31"/>
  <c r="E24" i="31"/>
  <c r="AG20" i="31"/>
  <c r="F25" i="31"/>
  <c r="AG22" i="31"/>
  <c r="GU25" i="31"/>
  <c r="E21" i="31"/>
  <c r="AG18" i="31"/>
  <c r="F23" i="31"/>
  <c r="GU26" i="31"/>
  <c r="GD21" i="31"/>
  <c r="AG23" i="31"/>
  <c r="GV26" i="31"/>
  <c r="GV22" i="31"/>
  <c r="F24" i="31"/>
  <c r="E25" i="31"/>
  <c r="F20" i="31"/>
  <c r="J30" i="31"/>
  <c r="H28" i="31" s="1"/>
  <c r="G32" i="32" s="1"/>
  <c r="F21" i="31"/>
  <c r="GV21" i="31"/>
  <c r="AY19" i="31"/>
  <c r="AY24" i="31"/>
  <c r="E26" i="31"/>
  <c r="DS18" i="31"/>
  <c r="AG21" i="31"/>
  <c r="GV25" i="31"/>
  <c r="AY23" i="31"/>
  <c r="GV24" i="31"/>
  <c r="GD20" i="31"/>
  <c r="GU20" i="31"/>
  <c r="F22" i="31"/>
  <c r="GU18" i="31"/>
  <c r="DS25" i="31"/>
  <c r="GD22" i="31"/>
  <c r="GV19" i="31"/>
  <c r="AG26" i="31"/>
  <c r="GU24" i="31"/>
  <c r="AY17" i="31"/>
  <c r="AY25" i="31"/>
  <c r="DS19" i="31"/>
  <c r="GD25" i="31"/>
  <c r="AG17" i="31"/>
  <c r="E23" i="31"/>
  <c r="DS21" i="31"/>
  <c r="AY20" i="31"/>
  <c r="AY26" i="31"/>
  <c r="E20" i="31"/>
  <c r="AY22" i="31"/>
  <c r="AG24" i="31"/>
  <c r="GD26" i="31"/>
  <c r="AG25" i="31"/>
  <c r="DS20" i="31"/>
  <c r="AY21" i="31"/>
  <c r="D43" i="30"/>
  <c r="C43" i="30"/>
  <c r="F43" i="30"/>
  <c r="E43" i="30"/>
  <c r="A44" i="30"/>
  <c r="E46" i="30"/>
  <c r="C33" i="30" s="1"/>
  <c r="D46" i="30"/>
  <c r="C32" i="30" s="1"/>
  <c r="F46" i="30"/>
  <c r="C34" i="30" s="1"/>
  <c r="C46" i="30"/>
  <c r="C31" i="30" s="1"/>
  <c r="G17" i="31" l="1"/>
  <c r="GW24" i="31"/>
  <c r="GZ24" i="31"/>
  <c r="GZ22" i="31"/>
  <c r="GW22" i="31"/>
  <c r="J18" i="31"/>
  <c r="G18" i="31"/>
  <c r="J22" i="31"/>
  <c r="G22" i="31"/>
  <c r="GZ26" i="31"/>
  <c r="GW26" i="31"/>
  <c r="J24" i="31"/>
  <c r="G24" i="31"/>
  <c r="GZ19" i="31"/>
  <c r="GW19" i="31"/>
  <c r="GW21" i="31"/>
  <c r="GZ21" i="31"/>
  <c r="GW23" i="31"/>
  <c r="GZ23" i="31"/>
  <c r="GZ18" i="31"/>
  <c r="GW18" i="31"/>
  <c r="J25" i="31"/>
  <c r="G25" i="31"/>
  <c r="GW17" i="31"/>
  <c r="GZ17" i="31"/>
  <c r="J20" i="31"/>
  <c r="G20" i="31"/>
  <c r="J26" i="31"/>
  <c r="G26" i="31"/>
  <c r="J21" i="31"/>
  <c r="G21" i="31"/>
  <c r="G19" i="31"/>
  <c r="J19" i="31"/>
  <c r="J17" i="31"/>
  <c r="G23" i="31"/>
  <c r="J23" i="31"/>
  <c r="GW20" i="31"/>
  <c r="GZ20" i="31"/>
  <c r="GW25" i="31"/>
  <c r="GZ25" i="31"/>
  <c r="C39" i="30"/>
  <c r="C38" i="30"/>
  <c r="C44" i="30"/>
  <c r="B31" i="30" s="1"/>
  <c r="E44" i="30"/>
  <c r="B33" i="30" s="1"/>
  <c r="D44" i="30"/>
  <c r="B32" i="30" s="1"/>
  <c r="F44" i="30"/>
  <c r="B34" i="30" s="1"/>
  <c r="C35" i="30" l="1"/>
  <c r="G28" i="31"/>
  <c r="GW28" i="31"/>
  <c r="B39" i="30"/>
  <c r="C40" i="30"/>
  <c r="B49" i="30" s="1"/>
  <c r="B38" i="30"/>
  <c r="C42" i="30" l="1"/>
  <c r="B40" i="30"/>
  <c r="B47" i="30" s="1"/>
  <c r="B35" i="30"/>
  <c r="A49" i="30"/>
  <c r="B50" i="30"/>
  <c r="B42" i="30" l="1"/>
  <c r="F49" i="30"/>
  <c r="A50" i="30"/>
  <c r="C49" i="30"/>
  <c r="D49" i="30"/>
  <c r="E49" i="30"/>
  <c r="B48" i="30"/>
  <c r="A47" i="30"/>
  <c r="E47" i="30" l="1"/>
  <c r="F47" i="30"/>
  <c r="C47" i="30"/>
  <c r="D47" i="30"/>
  <c r="A48" i="30"/>
  <c r="D50" i="30"/>
  <c r="F32" i="30" s="1"/>
  <c r="F50" i="30"/>
  <c r="F34" i="30" s="1"/>
  <c r="C50" i="30"/>
  <c r="F31" i="30" s="1"/>
  <c r="E50" i="30"/>
  <c r="F33" i="30" s="1"/>
  <c r="F38" i="30" l="1"/>
  <c r="F39" i="30"/>
  <c r="E48" i="30"/>
  <c r="E33" i="30" s="1"/>
  <c r="D48" i="30"/>
  <c r="E32" i="30" s="1"/>
  <c r="F48" i="30"/>
  <c r="E34" i="30" s="1"/>
  <c r="C48" i="30"/>
  <c r="E31" i="30" s="1"/>
  <c r="F35" i="30" l="1"/>
  <c r="F40" i="30"/>
  <c r="F42" i="30" s="1"/>
  <c r="E38" i="30"/>
  <c r="E39" i="30"/>
  <c r="E40" i="30" l="1"/>
  <c r="E42" i="30" s="1"/>
  <c r="E35" i="30"/>
  <c r="B52" i="30" l="1"/>
  <c r="A52" i="30" s="1"/>
  <c r="B62" i="30"/>
  <c r="B63" i="30" l="1"/>
  <c r="A53" i="30"/>
  <c r="F52" i="30"/>
  <c r="D52" i="30"/>
  <c r="C52" i="30"/>
  <c r="E52" i="30"/>
  <c r="G29" i="26" l="1"/>
  <c r="M29" i="26"/>
  <c r="G31" i="32"/>
  <c r="F53" i="30"/>
  <c r="B53" i="30"/>
  <c r="E53" i="30"/>
  <c r="C53" i="30"/>
  <c r="D53" i="30"/>
  <c r="G33" i="32" l="1"/>
  <c r="H37" i="32" s="1"/>
  <c r="H45" i="32" s="1"/>
  <c r="G37" i="32"/>
  <c r="G45" i="32" s="1"/>
  <c r="F44" i="26" l="1"/>
  <c r="V16" i="26" s="1"/>
  <c r="M28" i="26" l="1"/>
  <c r="G30" i="26" s="1"/>
  <c r="G32" i="26" l="1"/>
  <c r="H36" i="26" s="1"/>
  <c r="H44" i="26" s="1"/>
  <c r="X16" i="26" s="1"/>
  <c r="G36" i="26"/>
  <c r="G44" i="26" s="1"/>
  <c r="W16" i="2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Raimundo Araujo</author>
  </authors>
  <commentList>
    <comment ref="L10" authorId="0" shapeId="0" xr:uid="{00000000-0006-0000-0500-000001000000}">
      <text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<sst xmlns="http://schemas.openxmlformats.org/spreadsheetml/2006/main" count="20982" uniqueCount="10748">
  <si>
    <t>NAVIO</t>
  </si>
  <si>
    <t xml:space="preserve">PRODUTO </t>
  </si>
  <si>
    <t>OPERAÇÃO</t>
  </si>
  <si>
    <t>TANQUE</t>
  </si>
  <si>
    <t>TQ-08</t>
  </si>
  <si>
    <t>OPERADOR PORTUARIO</t>
  </si>
  <si>
    <t xml:space="preserve">GRANEL QUIMICA </t>
  </si>
  <si>
    <t>DESTINO</t>
  </si>
  <si>
    <t>RAIZEN 2</t>
  </si>
  <si>
    <t>TIPO DE  OPERAÇÃO</t>
  </si>
  <si>
    <t>CONFERIDO</t>
  </si>
  <si>
    <t xml:space="preserve">  </t>
  </si>
  <si>
    <t>MEDIÇÃO INCIAL</t>
  </si>
  <si>
    <t xml:space="preserve">MEDIÇÃO FINAL </t>
  </si>
  <si>
    <t>Altura Média do Liguido no tanque</t>
  </si>
  <si>
    <t>Temperatura média do tanque, em graus centigrados</t>
  </si>
  <si>
    <t>Volume em litros do liquido correspondente à altura verificada.</t>
  </si>
  <si>
    <t>Volume em litros do liquido porventura existente na canalização(Linha)</t>
  </si>
  <si>
    <t>Volume em litros do liquido referente ao selo flutuante.</t>
  </si>
  <si>
    <t xml:space="preserve">Volume total em litros do líquido contido no tanque e na canalização </t>
  </si>
  <si>
    <t>Densidade observada na amostra</t>
  </si>
  <si>
    <t>Temperatura da amostra em graus centigrados</t>
  </si>
  <si>
    <t>Fator para correção de volume do liquido(Tabela 2)</t>
  </si>
  <si>
    <t>Volume total em litros reduzidos a 20°C</t>
  </si>
  <si>
    <t>Densidade da amostra a 20 ° C/4(Tabela 1)</t>
  </si>
  <si>
    <t>Peso total em Quilogramas a 20° C</t>
  </si>
  <si>
    <t>DISTRIBUIÇÃO DA CARGA</t>
  </si>
  <si>
    <t>QUANTIDADE RECEBIDAS/ENTREGUES</t>
  </si>
  <si>
    <t>AMBIENTE</t>
  </si>
  <si>
    <t>LITROS A 20 °</t>
  </si>
  <si>
    <t>PESO</t>
  </si>
  <si>
    <t>TOTAIS</t>
  </si>
  <si>
    <t>OBSERVAÇÕES:</t>
  </si>
  <si>
    <t>CALCULADO POR:</t>
  </si>
  <si>
    <t xml:space="preserve">CALCULADO POR: </t>
  </si>
  <si>
    <t>LINE DISPLACEMENT</t>
  </si>
  <si>
    <t>DESCARGA</t>
  </si>
  <si>
    <t xml:space="preserve">TERMINAL DESTINO </t>
  </si>
  <si>
    <t xml:space="preserve">DESCARGA DE NAVIO </t>
  </si>
  <si>
    <t>TQ-03</t>
  </si>
  <si>
    <t>TQ-05</t>
  </si>
  <si>
    <t>TQ-06</t>
  </si>
  <si>
    <t>TAB.INTERPOLAÇÃO</t>
  </si>
  <si>
    <t xml:space="preserve">VOLUME ENCONTRADO TAB.INTERPOLAÇÃO </t>
  </si>
  <si>
    <t>VOLUME ENCONTRADO TAB.VOLUMETRICA</t>
  </si>
  <si>
    <t xml:space="preserve">VOLUME TOTAL </t>
  </si>
  <si>
    <t>MED</t>
  </si>
  <si>
    <t>TANQUE01</t>
  </si>
  <si>
    <t>TANQUE02</t>
  </si>
  <si>
    <t>TANQUE03</t>
  </si>
  <si>
    <t>TANQUE04</t>
  </si>
  <si>
    <t>TANQUE05</t>
  </si>
  <si>
    <t>TANQUE06</t>
  </si>
  <si>
    <t>Altura(cm)</t>
  </si>
  <si>
    <t>Volume(L)</t>
  </si>
  <si>
    <t>TQ-01</t>
  </si>
  <si>
    <t>TQ-02</t>
  </si>
  <si>
    <t xml:space="preserve">ANEL </t>
  </si>
  <si>
    <t>Altura inicial (cm)</t>
  </si>
  <si>
    <t>Altura final (cm)</t>
  </si>
  <si>
    <t>interpolação(l/mm)</t>
  </si>
  <si>
    <t>TQ-04</t>
  </si>
  <si>
    <t>TQ-14</t>
  </si>
  <si>
    <t>TQ-15</t>
  </si>
  <si>
    <t>TQ-17</t>
  </si>
  <si>
    <t>TQ-28</t>
  </si>
  <si>
    <t>TANQUE07</t>
  </si>
  <si>
    <t>TANQUE08</t>
  </si>
  <si>
    <t>TQ-07</t>
  </si>
  <si>
    <t>TQ-30</t>
  </si>
  <si>
    <t>ULTRACARGO</t>
  </si>
  <si>
    <t xml:space="preserve">FABIO </t>
  </si>
  <si>
    <t>Observação:</t>
  </si>
  <si>
    <t>FABIO ROBERTO</t>
  </si>
  <si>
    <t>ANIDRO</t>
  </si>
  <si>
    <t>EQUIPE GRANEL</t>
  </si>
  <si>
    <t>NT MINERVA MEDITERRANEA</t>
  </si>
  <si>
    <t>NT ARDMORE SEALANCER</t>
  </si>
  <si>
    <t xml:space="preserve">NT ARDMORE SEALANCER </t>
  </si>
  <si>
    <t>DENSIDADE</t>
  </si>
  <si>
    <t>P1</t>
  </si>
  <si>
    <t>P2</t>
  </si>
  <si>
    <t>P3</t>
  </si>
  <si>
    <t>P4</t>
  </si>
  <si>
    <t>DENSIDADE A 20/4</t>
  </si>
  <si>
    <t>1ª VERIFICAÇÃO</t>
  </si>
  <si>
    <t>2ª VERIFICAÇÃO</t>
  </si>
  <si>
    <t>DESCRIÇÃO</t>
  </si>
  <si>
    <t>TERMODENSÍMETRO</t>
  </si>
  <si>
    <t>EMED</t>
  </si>
  <si>
    <t>Dens amostra</t>
  </si>
  <si>
    <t>Temp amostra</t>
  </si>
  <si>
    <r>
      <t>D</t>
    </r>
    <r>
      <rPr>
        <vertAlign val="subscript"/>
        <sz val="11"/>
        <color theme="1"/>
        <rFont val="Calibri"/>
        <family val="2"/>
        <scheme val="minor"/>
      </rPr>
      <t>20</t>
    </r>
    <r>
      <rPr>
        <sz val="11"/>
        <color theme="1"/>
        <rFont val="Calibri"/>
        <family val="2"/>
        <scheme val="minor"/>
      </rPr>
      <t>=</t>
    </r>
  </si>
  <si>
    <t xml:space="preserve">TempAmos-20 (4,1) </t>
  </si>
  <si>
    <t>(TempAmos-20)²  (5,2)</t>
  </si>
  <si>
    <t xml:space="preserve">DensidadeA (3,15) </t>
  </si>
  <si>
    <t xml:space="preserve">DensidadeB (3,15) </t>
  </si>
  <si>
    <t xml:space="preserve">DensidadeC (1,4) </t>
  </si>
  <si>
    <t>HYC (COEF EXP. VIDRO)</t>
  </si>
  <si>
    <t>HYC</t>
  </si>
  <si>
    <t>Descargas-Hidrocarbonetos</t>
  </si>
  <si>
    <t>CPL / FCV / DENSIDADE CLAROS E ESCUROS</t>
  </si>
  <si>
    <t>1) Volume Ambiente (litros)</t>
  </si>
  <si>
    <t>ENTRADA DE DADOS</t>
  </si>
  <si>
    <t>2) MF</t>
  </si>
  <si>
    <t>DENSÍMETRO</t>
  </si>
  <si>
    <t>3) FCV</t>
  </si>
  <si>
    <t>LEITURA DENSIDADE</t>
  </si>
  <si>
    <t>4) CPL</t>
  </si>
  <si>
    <t>TEMP. AMOS</t>
  </si>
  <si>
    <t>5) Volume 20°C (1 x 2 x 3 x 4)</t>
  </si>
  <si>
    <t>TEMP. CT</t>
  </si>
  <si>
    <t>DENSIDADE 20/4</t>
  </si>
  <si>
    <t>6) Densidade 20°C</t>
  </si>
  <si>
    <t>FATOR CORREÇÃO</t>
  </si>
  <si>
    <t>7) Massa (5 x 6)</t>
  </si>
  <si>
    <t>LINHA OU TANQUE</t>
  </si>
  <si>
    <t>TEMPERATURA</t>
  </si>
  <si>
    <t>Cargas-Hidrocarbonetos</t>
  </si>
  <si>
    <t>Incremento Fator</t>
  </si>
  <si>
    <t>mist</t>
  </si>
  <si>
    <t>alfa</t>
  </si>
  <si>
    <t>beta</t>
  </si>
  <si>
    <t>A</t>
  </si>
  <si>
    <t>B</t>
  </si>
  <si>
    <t>C</t>
  </si>
  <si>
    <t>ct4</t>
  </si>
  <si>
    <t>Dt4=ct4+alfa*(t-25)+beta*(t-25)**2+gama*(t-25)**3</t>
  </si>
  <si>
    <t>Dt4-DAJ</t>
  </si>
  <si>
    <t>%mist</t>
  </si>
  <si>
    <t>%mistura</t>
  </si>
  <si>
    <t>K=(1+A(t-20)+B(t-20)**2+C(t-20)**3)</t>
  </si>
  <si>
    <t>F=1/K</t>
  </si>
  <si>
    <t>Fator conv</t>
  </si>
  <si>
    <t>Grau INPM</t>
  </si>
  <si>
    <t>Dens. Corrigida</t>
  </si>
  <si>
    <t>F. de Correção</t>
  </si>
  <si>
    <t>gama</t>
  </si>
  <si>
    <t>DenS. Amostra</t>
  </si>
  <si>
    <t>Temp. Amostra</t>
  </si>
  <si>
    <t>Tp. CT</t>
  </si>
  <si>
    <t>DAJ[DAMO+(TAMO-20)*0,00002]</t>
  </si>
  <si>
    <t>TAMO-25</t>
  </si>
  <si>
    <t>TAMO-20</t>
  </si>
  <si>
    <t>DENS. COR.</t>
  </si>
  <si>
    <t>DESCARGAS ALCOOL</t>
  </si>
  <si>
    <t>PRODUTO</t>
  </si>
  <si>
    <t>VOLUME MOV. 20°</t>
  </si>
  <si>
    <t>PESO (KG)</t>
  </si>
  <si>
    <t>DIESEL S-10</t>
  </si>
  <si>
    <t>TANQUE14</t>
  </si>
  <si>
    <t>TANQUE15</t>
  </si>
  <si>
    <t>TANQUE17</t>
  </si>
  <si>
    <t>TANQUE28</t>
  </si>
  <si>
    <t>TANQUE01 -  ATUALIZADO</t>
  </si>
  <si>
    <t>TANQUE03 - ATUALIZADO</t>
  </si>
  <si>
    <t>TANQUE18</t>
  </si>
  <si>
    <t>1.002.710</t>
  </si>
  <si>
    <t>1.006.827</t>
  </si>
  <si>
    <t>1.002.102</t>
  </si>
  <si>
    <t>1.010.944</t>
  </si>
  <si>
    <t>1.006.218</t>
  </si>
  <si>
    <t>1.015.061</t>
  </si>
  <si>
    <t>1.010.335</t>
  </si>
  <si>
    <t>1.019.178</t>
  </si>
  <si>
    <t>1.000.635</t>
  </si>
  <si>
    <t>1.014.451</t>
  </si>
  <si>
    <t>1.023.296</t>
  </si>
  <si>
    <t>1.004.751</t>
  </si>
  <si>
    <t>1.004.045</t>
  </si>
  <si>
    <t>1.018.568</t>
  </si>
  <si>
    <t>1.027.413</t>
  </si>
  <si>
    <t>1.002.550</t>
  </si>
  <si>
    <t>1.008.867</t>
  </si>
  <si>
    <t>1.008.161</t>
  </si>
  <si>
    <t>1.022.684</t>
  </si>
  <si>
    <t>1.031.530</t>
  </si>
  <si>
    <t>1.006.667</t>
  </si>
  <si>
    <t>1.001.286</t>
  </si>
  <si>
    <t>1.012.983</t>
  </si>
  <si>
    <t>1.012.277</t>
  </si>
  <si>
    <t>1.026.801</t>
  </si>
  <si>
    <t>1.035.647</t>
  </si>
  <si>
    <t>1.010.784</t>
  </si>
  <si>
    <t>1.005.403</t>
  </si>
  <si>
    <t>1.017.100</t>
  </si>
  <si>
    <t>1.016.393</t>
  </si>
  <si>
    <t>1.030.917</t>
  </si>
  <si>
    <t>1.039.765</t>
  </si>
  <si>
    <t>1.014.901</t>
  </si>
  <si>
    <t>1.009.521</t>
  </si>
  <si>
    <t>1.021.216</t>
  </si>
  <si>
    <t>1.020.510</t>
  </si>
  <si>
    <t>1.035.033</t>
  </si>
  <si>
    <t>1.043.882</t>
  </si>
  <si>
    <t>1.019.018</t>
  </si>
  <si>
    <t>1.013.638</t>
  </si>
  <si>
    <t>1.025.332</t>
  </si>
  <si>
    <t>1.024.626</t>
  </si>
  <si>
    <t>1.039.150</t>
  </si>
  <si>
    <t>1.047.999</t>
  </si>
  <si>
    <t>1.023.136</t>
  </si>
  <si>
    <t>1.017.755</t>
  </si>
  <si>
    <t>1.029.448</t>
  </si>
  <si>
    <t>1.028.742</t>
  </si>
  <si>
    <t>1.043.266</t>
  </si>
  <si>
    <t>1.052.116</t>
  </si>
  <si>
    <t>1.027.253</t>
  </si>
  <si>
    <t>1.021.872</t>
  </si>
  <si>
    <t>1.033.564</t>
  </si>
  <si>
    <t>1.032.858</t>
  </si>
  <si>
    <t>1.047.383</t>
  </si>
  <si>
    <t>1.056.233</t>
  </si>
  <si>
    <t>1.031.370</t>
  </si>
  <si>
    <t>1.025.989</t>
  </si>
  <si>
    <t>1.037.680</t>
  </si>
  <si>
    <t>1.036.974</t>
  </si>
  <si>
    <t>1.051.499</t>
  </si>
  <si>
    <t>1.060.351</t>
  </si>
  <si>
    <t>1.035.487</t>
  </si>
  <si>
    <t>1.030.107</t>
  </si>
  <si>
    <t>1.041.796</t>
  </si>
  <si>
    <t>1.041.090</t>
  </si>
  <si>
    <t>1.055.616</t>
  </si>
  <si>
    <t>1.064.468</t>
  </si>
  <si>
    <t>1.039.604</t>
  </si>
  <si>
    <t>1.034.224</t>
  </si>
  <si>
    <t>1.045.912</t>
  </si>
  <si>
    <t>1.045.206</t>
  </si>
  <si>
    <t>1.059.732</t>
  </si>
  <si>
    <t>1.068.585</t>
  </si>
  <si>
    <t>1.043.722</t>
  </si>
  <si>
    <t>1.038.341</t>
  </si>
  <si>
    <t>1.050.029</t>
  </si>
  <si>
    <t>1.049.322</t>
  </si>
  <si>
    <t>1.063.849</t>
  </si>
  <si>
    <t>1.072.702</t>
  </si>
  <si>
    <t>1.047.839</t>
  </si>
  <si>
    <t>1.042.458</t>
  </si>
  <si>
    <t>1.054.145</t>
  </si>
  <si>
    <t>1.053.439</t>
  </si>
  <si>
    <t>1.067.965</t>
  </si>
  <si>
    <t>1.076.819</t>
  </si>
  <si>
    <t>1.051.956</t>
  </si>
  <si>
    <t>1.046.575</t>
  </si>
  <si>
    <t>1.058.261</t>
  </si>
  <si>
    <t>1.057.555</t>
  </si>
  <si>
    <t>1.072.082</t>
  </si>
  <si>
    <t>1.080.937</t>
  </si>
  <si>
    <t>1.056.073</t>
  </si>
  <si>
    <t>1.050.693</t>
  </si>
  <si>
    <t>1.062.377</t>
  </si>
  <si>
    <t>1.061.671</t>
  </si>
  <si>
    <t>1.076.198</t>
  </si>
  <si>
    <t>1.085.054</t>
  </si>
  <si>
    <t>1.060.191</t>
  </si>
  <si>
    <t>1.054.810</t>
  </si>
  <si>
    <t>1.066.493</t>
  </si>
  <si>
    <t>1.065.787</t>
  </si>
  <si>
    <t>1.080.315</t>
  </si>
  <si>
    <t>1.089.171</t>
  </si>
  <si>
    <t>1.064.308</t>
  </si>
  <si>
    <t>1.058.927</t>
  </si>
  <si>
    <t>1.070.609</t>
  </si>
  <si>
    <t>1.069.903</t>
  </si>
  <si>
    <t>1.084.431</t>
  </si>
  <si>
    <t>1.093.288</t>
  </si>
  <si>
    <t>1.068.425</t>
  </si>
  <si>
    <t>1.063.044</t>
  </si>
  <si>
    <t>1.074.725</t>
  </si>
  <si>
    <t>1.074.019</t>
  </si>
  <si>
    <t>1.088.547</t>
  </si>
  <si>
    <t>1.097.405</t>
  </si>
  <si>
    <t>1.072.542</t>
  </si>
  <si>
    <t>1.067.161</t>
  </si>
  <si>
    <t>1.078.842</t>
  </si>
  <si>
    <t>1.078.135</t>
  </si>
  <si>
    <t>1.092.664</t>
  </si>
  <si>
    <t>1.101.523</t>
  </si>
  <si>
    <t>1.076.659</t>
  </si>
  <si>
    <t>1.071.279</t>
  </si>
  <si>
    <t>1.082.958</t>
  </si>
  <si>
    <t>1.082.252</t>
  </si>
  <si>
    <t>1.096.780</t>
  </si>
  <si>
    <t>1.105.640</t>
  </si>
  <si>
    <t>1.080.777</t>
  </si>
  <si>
    <t>1.075.396</t>
  </si>
  <si>
    <t>1.087.074</t>
  </si>
  <si>
    <t>1.086.368</t>
  </si>
  <si>
    <t>1.100.897</t>
  </si>
  <si>
    <t>1.109.757</t>
  </si>
  <si>
    <t>1.084.894</t>
  </si>
  <si>
    <t>1.079.513</t>
  </si>
  <si>
    <t>1.091.190</t>
  </si>
  <si>
    <t>1.090.484</t>
  </si>
  <si>
    <t>1.105.013</t>
  </si>
  <si>
    <t>1.113.874</t>
  </si>
  <si>
    <t>1.089.011</t>
  </si>
  <si>
    <t>1.083.630</t>
  </si>
  <si>
    <t>1.095.306</t>
  </si>
  <si>
    <t>1.094.600</t>
  </si>
  <si>
    <t>1.109.130</t>
  </si>
  <si>
    <t>1.117.992</t>
  </si>
  <si>
    <t>1.093.128</t>
  </si>
  <si>
    <t>1.087.748</t>
  </si>
  <si>
    <t>1.099.422</t>
  </si>
  <si>
    <t>1.098.716</t>
  </si>
  <si>
    <t>1.113.246</t>
  </si>
  <si>
    <t>1.122.109</t>
  </si>
  <si>
    <t>1.097.245</t>
  </si>
  <si>
    <t>1.091.865</t>
  </si>
  <si>
    <t>1.103.538</t>
  </si>
  <si>
    <t>1.102.832</t>
  </si>
  <si>
    <t>1.117.363</t>
  </si>
  <si>
    <t>1.126.226</t>
  </si>
  <si>
    <t>1.101.363</t>
  </si>
  <si>
    <t>1.095.982</t>
  </si>
  <si>
    <t>1.107.654</t>
  </si>
  <si>
    <t>1.106.948</t>
  </si>
  <si>
    <t>1.121.479</t>
  </si>
  <si>
    <t>1.130.343</t>
  </si>
  <si>
    <t>1.105.480</t>
  </si>
  <si>
    <t>1.100.099</t>
  </si>
  <si>
    <t>1.111.771</t>
  </si>
  <si>
    <t>1.125.596</t>
  </si>
  <si>
    <t>1.134.460</t>
  </si>
  <si>
    <t>1.109.597</t>
  </si>
  <si>
    <t>1.104.216</t>
  </si>
  <si>
    <t>1.115.887</t>
  </si>
  <si>
    <t>1.115.181</t>
  </si>
  <si>
    <t>1.129.712</t>
  </si>
  <si>
    <t>1.138.578</t>
  </si>
  <si>
    <t>1.113.714</t>
  </si>
  <si>
    <t>1.108.334</t>
  </si>
  <si>
    <t>1.120.003</t>
  </si>
  <si>
    <t>1.119.297</t>
  </si>
  <si>
    <t>1.133.829</t>
  </si>
  <si>
    <t>1.142.695</t>
  </si>
  <si>
    <t>1.117.831</t>
  </si>
  <si>
    <t>1.112.451</t>
  </si>
  <si>
    <t>1.124.119</t>
  </si>
  <si>
    <t>1.123.413</t>
  </si>
  <si>
    <t>1.137.945</t>
  </si>
  <si>
    <t>1.146.812</t>
  </si>
  <si>
    <t>1.121.949</t>
  </si>
  <si>
    <t>1.116.568</t>
  </si>
  <si>
    <t>1.128.235</t>
  </si>
  <si>
    <t>1.127.529</t>
  </si>
  <si>
    <t>1.142.061</t>
  </si>
  <si>
    <t>1.150.929</t>
  </si>
  <si>
    <t>1.126.066</t>
  </si>
  <si>
    <t>1.120.685</t>
  </si>
  <si>
    <t>1.132.351</t>
  </si>
  <si>
    <t>1.131.645</t>
  </si>
  <si>
    <t>1.146.178</t>
  </si>
  <si>
    <t>1.155.046</t>
  </si>
  <si>
    <t>1.130.183</t>
  </si>
  <si>
    <t>1.124.802</t>
  </si>
  <si>
    <t>1.136.467</t>
  </si>
  <si>
    <t>1.135.761</t>
  </si>
  <si>
    <t>1.150.294</t>
  </si>
  <si>
    <t>1.159.164</t>
  </si>
  <si>
    <t>1.134.300</t>
  </si>
  <si>
    <t>1.128.920</t>
  </si>
  <si>
    <t>1.140.583</t>
  </si>
  <si>
    <t>1.139.877</t>
  </si>
  <si>
    <t>1.154.411</t>
  </si>
  <si>
    <t>1.163.281</t>
  </si>
  <si>
    <t>1.138.417</t>
  </si>
  <si>
    <t>1.133.037</t>
  </si>
  <si>
    <t>1.144.700</t>
  </si>
  <si>
    <t>1.143.993</t>
  </si>
  <si>
    <t>1.158.527</t>
  </si>
  <si>
    <t>1.167.398</t>
  </si>
  <si>
    <t>1.142.535</t>
  </si>
  <si>
    <t>1.137.154</t>
  </si>
  <si>
    <t>1.148.816</t>
  </si>
  <si>
    <t>1.148.110</t>
  </si>
  <si>
    <t>1.162.644</t>
  </si>
  <si>
    <t>1.171.515</t>
  </si>
  <si>
    <t>1.146.652</t>
  </si>
  <si>
    <t>1.141.271</t>
  </si>
  <si>
    <t>1.152.932</t>
  </si>
  <si>
    <t>1.152.226</t>
  </si>
  <si>
    <t>1.166.760</t>
  </si>
  <si>
    <t>1.175.632</t>
  </si>
  <si>
    <t>1.150.769</t>
  </si>
  <si>
    <t>1.145.388</t>
  </si>
  <si>
    <t>1.157.048</t>
  </si>
  <si>
    <t>1.156.342</t>
  </si>
  <si>
    <t>1.170.877</t>
  </si>
  <si>
    <t>1.179.750</t>
  </si>
  <si>
    <t>1.154.886</t>
  </si>
  <si>
    <t>1.149.506</t>
  </si>
  <si>
    <t>1.161.164</t>
  </si>
  <si>
    <t>1.160.458</t>
  </si>
  <si>
    <t>1.174.993</t>
  </si>
  <si>
    <t>1.183.867</t>
  </si>
  <si>
    <t>1.159.004</t>
  </si>
  <si>
    <t>1.153.623</t>
  </si>
  <si>
    <t>1.165.280</t>
  </si>
  <si>
    <t>1.164.574</t>
  </si>
  <si>
    <t>1.179.110</t>
  </si>
  <si>
    <t>1.187.984</t>
  </si>
  <si>
    <t>1.163.121</t>
  </si>
  <si>
    <t>1.157.740</t>
  </si>
  <si>
    <t>1.169.396</t>
  </si>
  <si>
    <t>1.168.690</t>
  </si>
  <si>
    <t>1.183.226</t>
  </si>
  <si>
    <t>1.192.101</t>
  </si>
  <si>
    <t>1.167.238</t>
  </si>
  <si>
    <t>1.161.857</t>
  </si>
  <si>
    <t>1.173.512</t>
  </si>
  <si>
    <t>1.172.806</t>
  </si>
  <si>
    <t>1.187.342</t>
  </si>
  <si>
    <t>1.196.219</t>
  </si>
  <si>
    <t>1.171.355</t>
  </si>
  <si>
    <t>1.177.629</t>
  </si>
  <si>
    <t>1.176.923</t>
  </si>
  <si>
    <t>1.191.459</t>
  </si>
  <si>
    <t>1.200.336</t>
  </si>
  <si>
    <t>1.175.472</t>
  </si>
  <si>
    <t>1.170.092</t>
  </si>
  <si>
    <t>1.181.745</t>
  </si>
  <si>
    <t>1.181.039</t>
  </si>
  <si>
    <t>1.195.575</t>
  </si>
  <si>
    <t>1.204.453</t>
  </si>
  <si>
    <t>1.179.590</t>
  </si>
  <si>
    <t>1.174.209</t>
  </si>
  <si>
    <t>1.185.861</t>
  </si>
  <si>
    <t>1.185.155</t>
  </si>
  <si>
    <t>1.199.692</t>
  </si>
  <si>
    <t>1.208.570</t>
  </si>
  <si>
    <t>1.183.707</t>
  </si>
  <si>
    <t>1.178.326</t>
  </si>
  <si>
    <t>1.189.977</t>
  </si>
  <si>
    <t>1.189.271</t>
  </si>
  <si>
    <t>1.203.808</t>
  </si>
  <si>
    <t>1.212.687</t>
  </si>
  <si>
    <t>1.187.824</t>
  </si>
  <si>
    <t>1.182.443</t>
  </si>
  <si>
    <t>1.194.093</t>
  </si>
  <si>
    <t>1.193.387</t>
  </si>
  <si>
    <t>1.207.925</t>
  </si>
  <si>
    <t>1.216.805</t>
  </si>
  <si>
    <t>1.191.941</t>
  </si>
  <si>
    <t>1.186.561</t>
  </si>
  <si>
    <t>1.198.209</t>
  </si>
  <si>
    <t>1.197.503</t>
  </si>
  <si>
    <t>1.212.041</t>
  </si>
  <si>
    <t>1.220.922</t>
  </si>
  <si>
    <t>1.196.058</t>
  </si>
  <si>
    <t>1.190.678</t>
  </si>
  <si>
    <t>1.202.325</t>
  </si>
  <si>
    <t>1.201.619</t>
  </si>
  <si>
    <t>1.216.158</t>
  </si>
  <si>
    <t>1.225.039</t>
  </si>
  <si>
    <t>1.200.176</t>
  </si>
  <si>
    <t>1.194.795</t>
  </si>
  <si>
    <t>1.206.442</t>
  </si>
  <si>
    <t>1.205.735</t>
  </si>
  <si>
    <t>1.220.274</t>
  </si>
  <si>
    <t>1.229.156</t>
  </si>
  <si>
    <t>1.204.293</t>
  </si>
  <si>
    <t>1.198.912</t>
  </si>
  <si>
    <t>1.210.558</t>
  </si>
  <si>
    <t>1.209.852</t>
  </si>
  <si>
    <t>1.224.391</t>
  </si>
  <si>
    <t>1.233.273</t>
  </si>
  <si>
    <t>1.208.410</t>
  </si>
  <si>
    <t>1.203.029</t>
  </si>
  <si>
    <t>1.214.674</t>
  </si>
  <si>
    <t>1.213.968</t>
  </si>
  <si>
    <t>1.228.507</t>
  </si>
  <si>
    <t>1.237.391</t>
  </si>
  <si>
    <t>1.212.527</t>
  </si>
  <si>
    <t>1.207.147</t>
  </si>
  <si>
    <t>1.218.790</t>
  </si>
  <si>
    <t>1.218.084</t>
  </si>
  <si>
    <t>1.232.624</t>
  </si>
  <si>
    <t>1.241.508</t>
  </si>
  <si>
    <t>1.216.644</t>
  </si>
  <si>
    <t>1.211.264</t>
  </si>
  <si>
    <t>1.222.906</t>
  </si>
  <si>
    <t>1.222.200</t>
  </si>
  <si>
    <t>1.236.740</t>
  </si>
  <si>
    <t>1.245.625</t>
  </si>
  <si>
    <t>1.220.762</t>
  </si>
  <si>
    <t>1.215.381</t>
  </si>
  <si>
    <t>1.227.022</t>
  </si>
  <si>
    <t>1.226.316</t>
  </si>
  <si>
    <t>1.240.856</t>
  </si>
  <si>
    <t>1.249.742</t>
  </si>
  <si>
    <t>1.224.879</t>
  </si>
  <si>
    <t>1.219.498</t>
  </si>
  <si>
    <t>1.231.138</t>
  </si>
  <si>
    <t>1.230.432</t>
  </si>
  <si>
    <t>1.244.973</t>
  </si>
  <si>
    <t>1.253.859</t>
  </si>
  <si>
    <t>1.228.996</t>
  </si>
  <si>
    <t>1.223.615</t>
  </si>
  <si>
    <t>1.235.254</t>
  </si>
  <si>
    <t>1.234.548</t>
  </si>
  <si>
    <t>1.249.089</t>
  </si>
  <si>
    <t>1.257.977</t>
  </si>
  <si>
    <t>1.233.113</t>
  </si>
  <si>
    <t>1.227.733</t>
  </si>
  <si>
    <t>1.239.371</t>
  </si>
  <si>
    <t>1.238.664</t>
  </si>
  <si>
    <t>1.253.206</t>
  </si>
  <si>
    <t>1.262.094</t>
  </si>
  <si>
    <t>1.237.231</t>
  </si>
  <si>
    <t>1.231.850</t>
  </si>
  <si>
    <t>1.243.487</t>
  </si>
  <si>
    <t>1.242.781</t>
  </si>
  <si>
    <t>1.257.322</t>
  </si>
  <si>
    <t>1.266.211</t>
  </si>
  <si>
    <t>1.241.348</t>
  </si>
  <si>
    <t>1.235.967</t>
  </si>
  <si>
    <t>1.247.603</t>
  </si>
  <si>
    <t>1.246.897</t>
  </si>
  <si>
    <t>1.261.439</t>
  </si>
  <si>
    <t>1.270.328</t>
  </si>
  <si>
    <t>1.245.465</t>
  </si>
  <si>
    <t>1.240.084</t>
  </si>
  <si>
    <t>1.251.719</t>
  </si>
  <si>
    <t>1.251.013</t>
  </si>
  <si>
    <t>1.265.555</t>
  </si>
  <si>
    <t>1.274.446</t>
  </si>
  <si>
    <t>1.249.582</t>
  </si>
  <si>
    <t>1.244.201</t>
  </si>
  <si>
    <t>1.255.835</t>
  </si>
  <si>
    <t>1.255.129</t>
  </si>
  <si>
    <t>1.269.672</t>
  </si>
  <si>
    <t>1.278.563</t>
  </si>
  <si>
    <t>1.253.699</t>
  </si>
  <si>
    <t>1.248.319</t>
  </si>
  <si>
    <t>1.259.951</t>
  </si>
  <si>
    <t>1.259.245</t>
  </si>
  <si>
    <t>1.273.788</t>
  </si>
  <si>
    <t>1.282.680</t>
  </si>
  <si>
    <t>1.257.817</t>
  </si>
  <si>
    <t>1.264.067</t>
  </si>
  <si>
    <t>1.263.361</t>
  </si>
  <si>
    <t>1.277.905</t>
  </si>
  <si>
    <t>1.286.797</t>
  </si>
  <si>
    <t>1.261.934</t>
  </si>
  <si>
    <t>1.256.553</t>
  </si>
  <si>
    <t>1.268.183</t>
  </si>
  <si>
    <t>1.267.477</t>
  </si>
  <si>
    <t>1.282.021</t>
  </si>
  <si>
    <t>1.290.914</t>
  </si>
  <si>
    <t>1.266.051</t>
  </si>
  <si>
    <t>1.260.670</t>
  </si>
  <si>
    <t>1.272.300</t>
  </si>
  <si>
    <t>1.271.594</t>
  </si>
  <si>
    <t>1.286.138</t>
  </si>
  <si>
    <t>1.295.032</t>
  </si>
  <si>
    <t>1.270.168</t>
  </si>
  <si>
    <t>1.264.788</t>
  </si>
  <si>
    <t>1.276.416</t>
  </si>
  <si>
    <t>1.275.710</t>
  </si>
  <si>
    <t>1.290.254</t>
  </si>
  <si>
    <t>1.299.149</t>
  </si>
  <si>
    <t>1.274.285</t>
  </si>
  <si>
    <t>1.268.905</t>
  </si>
  <si>
    <t>1.280.532</t>
  </si>
  <si>
    <t>1.279.826</t>
  </si>
  <si>
    <t>1.294.370</t>
  </si>
  <si>
    <t>1.303.266</t>
  </si>
  <si>
    <t>1.278.403</t>
  </si>
  <si>
    <t>1.273.022</t>
  </si>
  <si>
    <t>1.284.648</t>
  </si>
  <si>
    <t>1.283.942</t>
  </si>
  <si>
    <t>1.298.487</t>
  </si>
  <si>
    <t>1.307.383</t>
  </si>
  <si>
    <t>1.282.520</t>
  </si>
  <si>
    <t>1.277.139</t>
  </si>
  <si>
    <t>1.288.764</t>
  </si>
  <si>
    <t>1.288.058</t>
  </si>
  <si>
    <t>1.302.603</t>
  </si>
  <si>
    <t>1.311.500</t>
  </si>
  <si>
    <t>1.286.637</t>
  </si>
  <si>
    <t>1.281.256</t>
  </si>
  <si>
    <t>1.292.880</t>
  </si>
  <si>
    <t>1.292.174</t>
  </si>
  <si>
    <t>1.306.720</t>
  </si>
  <si>
    <t>1.315.618</t>
  </si>
  <si>
    <t>1.290.754</t>
  </si>
  <si>
    <t>1.285.374</t>
  </si>
  <si>
    <t>1.296.996</t>
  </si>
  <si>
    <t>1.296.290</t>
  </si>
  <si>
    <t>1.310.836</t>
  </si>
  <si>
    <t>1.319.735</t>
  </si>
  <si>
    <t>1.294.871</t>
  </si>
  <si>
    <t>1.289.491</t>
  </si>
  <si>
    <t>1.301.113</t>
  </si>
  <si>
    <t>1.300.406</t>
  </si>
  <si>
    <t>1.314.953</t>
  </si>
  <si>
    <t>1.323.852</t>
  </si>
  <si>
    <t>1.298.989</t>
  </si>
  <si>
    <t>1.305.229</t>
  </si>
  <si>
    <t>1.304.523</t>
  </si>
  <si>
    <t>1.319.069</t>
  </si>
  <si>
    <t>1.327.969</t>
  </si>
  <si>
    <t>1.303.106</t>
  </si>
  <si>
    <t>1.297.725</t>
  </si>
  <si>
    <t>1.308.639</t>
  </si>
  <si>
    <t>1.323.186</t>
  </si>
  <si>
    <t>1.332.086</t>
  </si>
  <si>
    <t>1.307.223</t>
  </si>
  <si>
    <t>1.301.842</t>
  </si>
  <si>
    <t>1.313.461</t>
  </si>
  <si>
    <t>1.312.755</t>
  </si>
  <si>
    <t>1.327.302</t>
  </si>
  <si>
    <t>1.336.204</t>
  </si>
  <si>
    <t>1.311.340</t>
  </si>
  <si>
    <t>1.305.960</t>
  </si>
  <si>
    <t>1.317.577</t>
  </si>
  <si>
    <t>1.316.871</t>
  </si>
  <si>
    <t>1.331.419</t>
  </si>
  <si>
    <t>1.340.321</t>
  </si>
  <si>
    <t>1.315.458</t>
  </si>
  <si>
    <t>1.310.077</t>
  </si>
  <si>
    <t>1.321.693</t>
  </si>
  <si>
    <t>1.320.987</t>
  </si>
  <si>
    <t>1.335.535</t>
  </si>
  <si>
    <t>1.344.438</t>
  </si>
  <si>
    <t>1.319.575</t>
  </si>
  <si>
    <t>1.314.194</t>
  </si>
  <si>
    <t>1.325.809</t>
  </si>
  <si>
    <t>1.325.103</t>
  </si>
  <si>
    <t>1.339.652</t>
  </si>
  <si>
    <t>1.348.555</t>
  </si>
  <si>
    <t>1.323.692</t>
  </si>
  <si>
    <t>1.318.311</t>
  </si>
  <si>
    <t>1.329.925</t>
  </si>
  <si>
    <t>1.329.219</t>
  </si>
  <si>
    <t>1.343.768</t>
  </si>
  <si>
    <t>1.352.673</t>
  </si>
  <si>
    <t>1.327.809</t>
  </si>
  <si>
    <t>1.322.428</t>
  </si>
  <si>
    <t>1.333.335</t>
  </si>
  <si>
    <t>1.347.884</t>
  </si>
  <si>
    <t>1.356.790</t>
  </si>
  <si>
    <t>1.331.926</t>
  </si>
  <si>
    <t>1.326.546</t>
  </si>
  <si>
    <t>1.338.158</t>
  </si>
  <si>
    <t>1.337.452</t>
  </si>
  <si>
    <t>1.352.001</t>
  </si>
  <si>
    <t>1.360.907</t>
  </si>
  <si>
    <t>1.336.044</t>
  </si>
  <si>
    <t>1.330.663</t>
  </si>
  <si>
    <t>1.342.274</t>
  </si>
  <si>
    <t>1.341.568</t>
  </si>
  <si>
    <t>1.356.117</t>
  </si>
  <si>
    <t>1.365.024</t>
  </si>
  <si>
    <t>1.340.161</t>
  </si>
  <si>
    <t>1.334.780</t>
  </si>
  <si>
    <t>1.346.390</t>
  </si>
  <si>
    <t>1.345.684</t>
  </si>
  <si>
    <t>1.360.234</t>
  </si>
  <si>
    <t>1.369.141</t>
  </si>
  <si>
    <t>1.344.278</t>
  </si>
  <si>
    <t>1.338.897</t>
  </si>
  <si>
    <t>1.350.506</t>
  </si>
  <si>
    <t>1.349.800</t>
  </si>
  <si>
    <t>1.364.350</t>
  </si>
  <si>
    <t>1.373.259</t>
  </si>
  <si>
    <t>1.348.395</t>
  </si>
  <si>
    <t>1.343.015</t>
  </si>
  <si>
    <t>1.354.622</t>
  </si>
  <si>
    <t>1.353.916</t>
  </si>
  <si>
    <t>1.368.467</t>
  </si>
  <si>
    <t>1.377.376</t>
  </si>
  <si>
    <t>1.352.512</t>
  </si>
  <si>
    <t>1.347.132</t>
  </si>
  <si>
    <t>1.358.738</t>
  </si>
  <si>
    <t>1.358.032</t>
  </si>
  <si>
    <t>1.372.583</t>
  </si>
  <si>
    <t>1.381.493</t>
  </si>
  <si>
    <t>1.356.630</t>
  </si>
  <si>
    <t>1.351.249</t>
  </si>
  <si>
    <t>1.362.854</t>
  </si>
  <si>
    <t>1.362.148</t>
  </si>
  <si>
    <t>1.376.700</t>
  </si>
  <si>
    <t>1.385.610</t>
  </si>
  <si>
    <t>1.360.747</t>
  </si>
  <si>
    <t>1.355.366</t>
  </si>
  <si>
    <t>1.366.971</t>
  </si>
  <si>
    <t>1.366.264</t>
  </si>
  <si>
    <t>1.380.816</t>
  </si>
  <si>
    <t>1.389.727</t>
  </si>
  <si>
    <t>1.364.864</t>
  </si>
  <si>
    <t>1.359.483</t>
  </si>
  <si>
    <t>1.371.087</t>
  </si>
  <si>
    <t>1.370.381</t>
  </si>
  <si>
    <t>1.384.933</t>
  </si>
  <si>
    <t>1.393.845</t>
  </si>
  <si>
    <t>1.368.981</t>
  </si>
  <si>
    <t>1.363.601</t>
  </si>
  <si>
    <t>1.375.203</t>
  </si>
  <si>
    <t>1.374.497</t>
  </si>
  <si>
    <t>1.389.049</t>
  </si>
  <si>
    <t>1.397.962</t>
  </si>
  <si>
    <t>1.373.098</t>
  </si>
  <si>
    <t>1.367.718</t>
  </si>
  <si>
    <t>1.379.319</t>
  </si>
  <si>
    <t>1.378.613</t>
  </si>
  <si>
    <t>1.393.165</t>
  </si>
  <si>
    <t>1.402.079</t>
  </si>
  <si>
    <t>1.377.216</t>
  </si>
  <si>
    <t>1.371.835</t>
  </si>
  <si>
    <t>1.383.435</t>
  </si>
  <si>
    <t>1.382.729</t>
  </si>
  <si>
    <t>1.397.282</t>
  </si>
  <si>
    <t>1.406.196</t>
  </si>
  <si>
    <t>1.381.333</t>
  </si>
  <si>
    <t>1.375.952</t>
  </si>
  <si>
    <t>1.387.551</t>
  </si>
  <si>
    <t>1.386.845</t>
  </si>
  <si>
    <t>1.401.398</t>
  </si>
  <si>
    <t>1.410.313</t>
  </si>
  <si>
    <t>1.385.450</t>
  </si>
  <si>
    <t>1.380.069</t>
  </si>
  <si>
    <t>1.391.667</t>
  </si>
  <si>
    <t>1.390.961</t>
  </si>
  <si>
    <t>1.405.515</t>
  </si>
  <si>
    <t>1.414.431</t>
  </si>
  <si>
    <t>1.389.567</t>
  </si>
  <si>
    <t>1.384.187</t>
  </si>
  <si>
    <t>1.395.784</t>
  </si>
  <si>
    <t>1.395.077</t>
  </si>
  <si>
    <t>1.409.631</t>
  </si>
  <si>
    <t>1.418.548</t>
  </si>
  <si>
    <t>1.393.685</t>
  </si>
  <si>
    <t>1.388.304</t>
  </si>
  <si>
    <t>1.399.900</t>
  </si>
  <si>
    <t>1.399.194</t>
  </si>
  <si>
    <t>1.413.748</t>
  </si>
  <si>
    <t>1.422.665</t>
  </si>
  <si>
    <t>1.397.802</t>
  </si>
  <si>
    <t>1.392.421</t>
  </si>
  <si>
    <t>1.404.016</t>
  </si>
  <si>
    <t>1.403.310</t>
  </si>
  <si>
    <t>1.417.864</t>
  </si>
  <si>
    <t>1.426.782</t>
  </si>
  <si>
    <t>1.401.919</t>
  </si>
  <si>
    <t>1.396.538</t>
  </si>
  <si>
    <t>1.408.132</t>
  </si>
  <si>
    <t>1.407.426</t>
  </si>
  <si>
    <t>1.421.981</t>
  </si>
  <si>
    <t>1.430.899</t>
  </si>
  <si>
    <t>1.406.036</t>
  </si>
  <si>
    <t>1.400.655</t>
  </si>
  <si>
    <t>1.412.248</t>
  </si>
  <si>
    <t>1.411.542</t>
  </si>
  <si>
    <t>1.426.097</t>
  </si>
  <si>
    <t>1.435.017</t>
  </si>
  <si>
    <t>1.410.153</t>
  </si>
  <si>
    <t>1.404.773</t>
  </si>
  <si>
    <t>1.416.364</t>
  </si>
  <si>
    <t>1.415.658</t>
  </si>
  <si>
    <t>1.430.214</t>
  </si>
  <si>
    <t>1.439.134</t>
  </si>
  <si>
    <t>1.414.271</t>
  </si>
  <si>
    <t>1.408.890</t>
  </si>
  <si>
    <t>1.420.480</t>
  </si>
  <si>
    <t>1.419.774</t>
  </si>
  <si>
    <t>1.434.330</t>
  </si>
  <si>
    <t>1.443.251</t>
  </si>
  <si>
    <t>1.418.388</t>
  </si>
  <si>
    <t>1.413.007</t>
  </si>
  <si>
    <t>1.424.596</t>
  </si>
  <si>
    <t>1.423.890</t>
  </si>
  <si>
    <t>1.438.447</t>
  </si>
  <si>
    <t>1.447.368</t>
  </si>
  <si>
    <t>1.422.505</t>
  </si>
  <si>
    <t>1.417.124</t>
  </si>
  <si>
    <t>1.428.713</t>
  </si>
  <si>
    <t>1.428.006</t>
  </si>
  <si>
    <t>1.442.563</t>
  </si>
  <si>
    <t>1.451.486</t>
  </si>
  <si>
    <t>1.426.622</t>
  </si>
  <si>
    <t>1.421.242</t>
  </si>
  <si>
    <t>1.432.829</t>
  </si>
  <si>
    <t>1.432.123</t>
  </si>
  <si>
    <t>1.446.679</t>
  </si>
  <si>
    <t>1.455.603</t>
  </si>
  <si>
    <t>1.430.739</t>
  </si>
  <si>
    <t>1.425.359</t>
  </si>
  <si>
    <t>1.436.945</t>
  </si>
  <si>
    <t>1.436.239</t>
  </si>
  <si>
    <t>1.450.796</t>
  </si>
  <si>
    <t>1.459.720</t>
  </si>
  <si>
    <t>1.434.857</t>
  </si>
  <si>
    <t>1.429.476</t>
  </si>
  <si>
    <t>1.441.061</t>
  </si>
  <si>
    <t>1.440.355</t>
  </si>
  <si>
    <t>1.454.912</t>
  </si>
  <si>
    <t>1.463.837</t>
  </si>
  <si>
    <t>1.438.974</t>
  </si>
  <si>
    <t>1.433.593</t>
  </si>
  <si>
    <t>1.445.177</t>
  </si>
  <si>
    <t>1.444.471</t>
  </si>
  <si>
    <t>1.459.029</t>
  </si>
  <si>
    <t>1.467.954</t>
  </si>
  <si>
    <t>1.443.091</t>
  </si>
  <si>
    <t>1.437.710</t>
  </si>
  <si>
    <t>1.449.293</t>
  </si>
  <si>
    <t>1.448.587</t>
  </si>
  <si>
    <t>1.463.145</t>
  </si>
  <si>
    <t>1.472.072</t>
  </si>
  <si>
    <t>1.447.208</t>
  </si>
  <si>
    <t>1.441.828</t>
  </si>
  <si>
    <t>1.453.409</t>
  </si>
  <si>
    <t>1.452.703</t>
  </si>
  <si>
    <t>1.467.262</t>
  </si>
  <si>
    <t>1.476.189</t>
  </si>
  <si>
    <t>1.451.325</t>
  </si>
  <si>
    <t>1.445.945</t>
  </si>
  <si>
    <t>1.457.525</t>
  </si>
  <si>
    <t>1.456.819</t>
  </si>
  <si>
    <t>1.471.378</t>
  </si>
  <si>
    <t>1.480.306</t>
  </si>
  <si>
    <t>1.455.443</t>
  </si>
  <si>
    <t>1.450.062</t>
  </si>
  <si>
    <t>1.461.642</t>
  </si>
  <si>
    <t>1.460.935</t>
  </si>
  <si>
    <t>1.475.495</t>
  </si>
  <si>
    <t>1.484.423</t>
  </si>
  <si>
    <t>1.459.560</t>
  </si>
  <si>
    <t>1.454.179</t>
  </si>
  <si>
    <t>1.465.758</t>
  </si>
  <si>
    <t>1.465.052</t>
  </si>
  <si>
    <t>1.479.611</t>
  </si>
  <si>
    <t>1.488.540</t>
  </si>
  <si>
    <t>1.463.677</t>
  </si>
  <si>
    <t>1.458.296</t>
  </si>
  <si>
    <t>1.469.874</t>
  </si>
  <si>
    <t>1.469.168</t>
  </si>
  <si>
    <t>1.483.728</t>
  </si>
  <si>
    <t>1.492.658</t>
  </si>
  <si>
    <t>1.467.794</t>
  </si>
  <si>
    <t>1.462.414</t>
  </si>
  <si>
    <t>1.473.990</t>
  </si>
  <si>
    <t>1.473.284</t>
  </si>
  <si>
    <t>1.487.844</t>
  </si>
  <si>
    <t>1.496.775</t>
  </si>
  <si>
    <t>1.471.912</t>
  </si>
  <si>
    <t>1.466.531</t>
  </si>
  <si>
    <t>1.478.106</t>
  </si>
  <si>
    <t>1.477.400</t>
  </si>
  <si>
    <t>1.491.961</t>
  </si>
  <si>
    <t>1.500.892</t>
  </si>
  <si>
    <t>1.476.029</t>
  </si>
  <si>
    <t>1.470.648</t>
  </si>
  <si>
    <t>1.482.222</t>
  </si>
  <si>
    <t>1.481.516</t>
  </si>
  <si>
    <t>1.496.077</t>
  </si>
  <si>
    <t>1.505.010</t>
  </si>
  <si>
    <t>1.480.146</t>
  </si>
  <si>
    <t>1.474.765</t>
  </si>
  <si>
    <t>1.486.338</t>
  </si>
  <si>
    <t>1.485.632</t>
  </si>
  <si>
    <t>1.500.193</t>
  </si>
  <si>
    <t>1.509.128</t>
  </si>
  <si>
    <t>1.484.263</t>
  </si>
  <si>
    <t>1.478.882</t>
  </si>
  <si>
    <t>1.490.455</t>
  </si>
  <si>
    <t>1.489.748</t>
  </si>
  <si>
    <t>1.504.310</t>
  </si>
  <si>
    <t>1.513.246</t>
  </si>
  <si>
    <t>1.488.380</t>
  </si>
  <si>
    <t>1.483.000</t>
  </si>
  <si>
    <t>1.494.571</t>
  </si>
  <si>
    <t>1.493.865</t>
  </si>
  <si>
    <t>1.508.426</t>
  </si>
  <si>
    <t>1.517.364</t>
  </si>
  <si>
    <t>1.492.498</t>
  </si>
  <si>
    <t>1.487.117</t>
  </si>
  <si>
    <t>1.498.687</t>
  </si>
  <si>
    <t>1.497.981</t>
  </si>
  <si>
    <t>1.512.543</t>
  </si>
  <si>
    <t>1.521.481</t>
  </si>
  <si>
    <t>1.496.615</t>
  </si>
  <si>
    <t>1.491.234</t>
  </si>
  <si>
    <t>1.502.801</t>
  </si>
  <si>
    <t>1.502.097</t>
  </si>
  <si>
    <t>1.516.660</t>
  </si>
  <si>
    <t>1.525.599</t>
  </si>
  <si>
    <t>1.500.733</t>
  </si>
  <si>
    <t>1.495.351</t>
  </si>
  <si>
    <t>1.506.916</t>
  </si>
  <si>
    <t>1.506.211</t>
  </si>
  <si>
    <t>1.520.777</t>
  </si>
  <si>
    <t>1.529.717</t>
  </si>
  <si>
    <t>1.504.851</t>
  </si>
  <si>
    <t>1.499.469</t>
  </si>
  <si>
    <t>1.511.031</t>
  </si>
  <si>
    <t>1.510.326</t>
  </si>
  <si>
    <t>1.524.894</t>
  </si>
  <si>
    <t>1.533.835</t>
  </si>
  <si>
    <t>1.508.968</t>
  </si>
  <si>
    <t>1.503.586</t>
  </si>
  <si>
    <t>1.515.145</t>
  </si>
  <si>
    <t>1.514.441</t>
  </si>
  <si>
    <t>1.529.011</t>
  </si>
  <si>
    <t>1.537.953</t>
  </si>
  <si>
    <t>1.513.086</t>
  </si>
  <si>
    <t>1.507.704</t>
  </si>
  <si>
    <t>1.519.260</t>
  </si>
  <si>
    <t>1.518.555</t>
  </si>
  <si>
    <t>1.533.128</t>
  </si>
  <si>
    <t>1.542.071</t>
  </si>
  <si>
    <t>1.517.204</t>
  </si>
  <si>
    <t>1.511.821</t>
  </si>
  <si>
    <t>1.523.375</t>
  </si>
  <si>
    <t>1.522.670</t>
  </si>
  <si>
    <t>1.537.245</t>
  </si>
  <si>
    <t>1.546.189</t>
  </si>
  <si>
    <t>1.521.322</t>
  </si>
  <si>
    <t>1.515.939</t>
  </si>
  <si>
    <t>1.527.489</t>
  </si>
  <si>
    <t>1.526.785</t>
  </si>
  <si>
    <t>1.541.362</t>
  </si>
  <si>
    <t>1.550.307</t>
  </si>
  <si>
    <t>1.525.440</t>
  </si>
  <si>
    <t>1.520.056</t>
  </si>
  <si>
    <t>1.531.604</t>
  </si>
  <si>
    <t>1.530.899</t>
  </si>
  <si>
    <t>1.545.480</t>
  </si>
  <si>
    <t>1.554.425</t>
  </si>
  <si>
    <t>1.529.558</t>
  </si>
  <si>
    <t>1.524.174</t>
  </si>
  <si>
    <t>1.535.719</t>
  </si>
  <si>
    <t>1.535.014</t>
  </si>
  <si>
    <t>1.549.597</t>
  </si>
  <si>
    <t>1.558.542</t>
  </si>
  <si>
    <t>1.533.676</t>
  </si>
  <si>
    <t>1.528.291</t>
  </si>
  <si>
    <t>1.539.833</t>
  </si>
  <si>
    <t>1.539.129</t>
  </si>
  <si>
    <t>1.553.714</t>
  </si>
  <si>
    <t>1.562.660</t>
  </si>
  <si>
    <t>1.532.409</t>
  </si>
  <si>
    <t>1.543.948</t>
  </si>
  <si>
    <t>1.543.243</t>
  </si>
  <si>
    <t>1.557.831</t>
  </si>
  <si>
    <t>1.566.778</t>
  </si>
  <si>
    <t>1.541.911</t>
  </si>
  <si>
    <t>1.536.527</t>
  </si>
  <si>
    <t>1.548.062</t>
  </si>
  <si>
    <t>1.547.358</t>
  </si>
  <si>
    <t>1.561.948</t>
  </si>
  <si>
    <t>1.570.896</t>
  </si>
  <si>
    <t>1.546.029</t>
  </si>
  <si>
    <t>1.540.644</t>
  </si>
  <si>
    <t>1.552.177</t>
  </si>
  <si>
    <t>1.551.472</t>
  </si>
  <si>
    <t>1.566.065</t>
  </si>
  <si>
    <t>1.575.014</t>
  </si>
  <si>
    <t>1.550.147</t>
  </si>
  <si>
    <t>1.544.762</t>
  </si>
  <si>
    <t>1.556.292</t>
  </si>
  <si>
    <t>1.555.587</t>
  </si>
  <si>
    <t>1.570.182</t>
  </si>
  <si>
    <t>1.579.132</t>
  </si>
  <si>
    <t>1.554.265</t>
  </si>
  <si>
    <t>1.548.879</t>
  </si>
  <si>
    <t>1.560.406</t>
  </si>
  <si>
    <t>1.559.702</t>
  </si>
  <si>
    <t>1.574.299</t>
  </si>
  <si>
    <t>1.583.250</t>
  </si>
  <si>
    <t>1.558.383</t>
  </si>
  <si>
    <t>1.552.997</t>
  </si>
  <si>
    <t>1.564.521</t>
  </si>
  <si>
    <t>1.563.816</t>
  </si>
  <si>
    <t>1.578.416</t>
  </si>
  <si>
    <t>1.587.368</t>
  </si>
  <si>
    <t>1.562.501</t>
  </si>
  <si>
    <t>1.557.114</t>
  </si>
  <si>
    <t>1.568.636</t>
  </si>
  <si>
    <t>1.567.931</t>
  </si>
  <si>
    <t>1.582.533</t>
  </si>
  <si>
    <t>1.591.485</t>
  </si>
  <si>
    <t>1.566.619</t>
  </si>
  <si>
    <t>1.561.232</t>
  </si>
  <si>
    <t>1.572.750</t>
  </si>
  <si>
    <t>1.572.046</t>
  </si>
  <si>
    <t>1.586.650</t>
  </si>
  <si>
    <t>1.595.603</t>
  </si>
  <si>
    <t>1.570.737</t>
  </si>
  <si>
    <t>1.565.349</t>
  </si>
  <si>
    <t>1.576.865</t>
  </si>
  <si>
    <t>1.576.160</t>
  </si>
  <si>
    <t>1.590.768</t>
  </si>
  <si>
    <t>1.599.721</t>
  </si>
  <si>
    <t>1.574.854</t>
  </si>
  <si>
    <t>1.569.467</t>
  </si>
  <si>
    <t>1.580.980</t>
  </si>
  <si>
    <t>1.580.275</t>
  </si>
  <si>
    <t>1.594.885</t>
  </si>
  <si>
    <t>1.603.839</t>
  </si>
  <si>
    <t>1.578.972</t>
  </si>
  <si>
    <t>1.573.584</t>
  </si>
  <si>
    <t>1.585.094</t>
  </si>
  <si>
    <t>1.584.390</t>
  </si>
  <si>
    <t>1.599.002</t>
  </si>
  <si>
    <t>1.607.957</t>
  </si>
  <si>
    <t>1.583.090</t>
  </si>
  <si>
    <t>1.577.702</t>
  </si>
  <si>
    <t>1.589.209</t>
  </si>
  <si>
    <t>1.588.504</t>
  </si>
  <si>
    <t>1.603.119</t>
  </si>
  <si>
    <t>1.612.075</t>
  </si>
  <si>
    <t>1.587.208</t>
  </si>
  <si>
    <t>1.581.819</t>
  </si>
  <si>
    <t>1.593.323</t>
  </si>
  <si>
    <t>1.592.619</t>
  </si>
  <si>
    <t>1.607.236</t>
  </si>
  <si>
    <t>1.616.193</t>
  </si>
  <si>
    <t>1.591.326</t>
  </si>
  <si>
    <t>1.585.937</t>
  </si>
  <si>
    <t>1.597.438</t>
  </si>
  <si>
    <t>1.596.734</t>
  </si>
  <si>
    <t>1.611.353</t>
  </si>
  <si>
    <t>1.620.311</t>
  </si>
  <si>
    <t>1.595.444</t>
  </si>
  <si>
    <t>1.590.054</t>
  </si>
  <si>
    <t>1.601.553</t>
  </si>
  <si>
    <t>1.600.848</t>
  </si>
  <si>
    <t>1.615.470</t>
  </si>
  <si>
    <t>1.624.428</t>
  </si>
  <si>
    <t>1.599.562</t>
  </si>
  <si>
    <t>1.594.172</t>
  </si>
  <si>
    <t>1.605.667</t>
  </si>
  <si>
    <t>1.604.963</t>
  </si>
  <si>
    <t>1.619.587</t>
  </si>
  <si>
    <t>1.628.546</t>
  </si>
  <si>
    <t>1.603.680</t>
  </si>
  <si>
    <t>1.598.289</t>
  </si>
  <si>
    <t>1.609.782</t>
  </si>
  <si>
    <t>1.609.077</t>
  </si>
  <si>
    <t>1.623.704</t>
  </si>
  <si>
    <t>1.632.664</t>
  </si>
  <si>
    <t>1.607.798</t>
  </si>
  <si>
    <t>1.602.407</t>
  </si>
  <si>
    <t>1.613.897</t>
  </si>
  <si>
    <t>1.613.192</t>
  </si>
  <si>
    <t>1.627.821</t>
  </si>
  <si>
    <t>1.636.782</t>
  </si>
  <si>
    <t>1.611.915</t>
  </si>
  <si>
    <t>1.606.524</t>
  </si>
  <si>
    <t>1.618.011</t>
  </si>
  <si>
    <t>1.617.307</t>
  </si>
  <si>
    <t>1.631.938</t>
  </si>
  <si>
    <t>1.640.900</t>
  </si>
  <si>
    <t>1.616.033</t>
  </si>
  <si>
    <t>1.610.642</t>
  </si>
  <si>
    <t>1.622.126</t>
  </si>
  <si>
    <t>1.621.421</t>
  </si>
  <si>
    <t>1.636.056</t>
  </si>
  <si>
    <t>1.645.018</t>
  </si>
  <si>
    <t>1.620.151</t>
  </si>
  <si>
    <t>1.614.759</t>
  </si>
  <si>
    <t>1.626.241</t>
  </si>
  <si>
    <t>1.625.536</t>
  </si>
  <si>
    <t>1.640.173</t>
  </si>
  <si>
    <t>1.649.136</t>
  </si>
  <si>
    <t>1.624.269</t>
  </si>
  <si>
    <t>1.618.877</t>
  </si>
  <si>
    <t>1.630.355</t>
  </si>
  <si>
    <t>1.629.651</t>
  </si>
  <si>
    <t>1.644.290</t>
  </si>
  <si>
    <t>1.653.254</t>
  </si>
  <si>
    <t>1.628.387</t>
  </si>
  <si>
    <t>1.622.994</t>
  </si>
  <si>
    <t>1.634.470</t>
  </si>
  <si>
    <t>1.633.765</t>
  </si>
  <si>
    <t>1.648.407</t>
  </si>
  <si>
    <t>1.657.372</t>
  </si>
  <si>
    <t>1.632.505</t>
  </si>
  <si>
    <t>1.627.112</t>
  </si>
  <si>
    <t>1.638.585</t>
  </si>
  <si>
    <t>1.637.880</t>
  </si>
  <si>
    <t>1.652.524</t>
  </si>
  <si>
    <t>1.661.489</t>
  </si>
  <si>
    <t>1.636.623</t>
  </si>
  <si>
    <t>1.631.229</t>
  </si>
  <si>
    <t>1.642.699</t>
  </si>
  <si>
    <t>1.641.995</t>
  </si>
  <si>
    <t>1.656.641</t>
  </si>
  <si>
    <t>1.665.607</t>
  </si>
  <si>
    <t>1.640.741</t>
  </si>
  <si>
    <t>1.635.347</t>
  </si>
  <si>
    <t>1.646.814</t>
  </si>
  <si>
    <t>1.646.109</t>
  </si>
  <si>
    <t>1.660.758</t>
  </si>
  <si>
    <t>1.669.725</t>
  </si>
  <si>
    <t>1.644.858</t>
  </si>
  <si>
    <t>1.639.465</t>
  </si>
  <si>
    <t>1.650.928</t>
  </si>
  <si>
    <t>1.650.224</t>
  </si>
  <si>
    <t>1.664.875</t>
  </si>
  <si>
    <t>1.673.843</t>
  </si>
  <si>
    <t>1.648.976</t>
  </si>
  <si>
    <t>1.643.582</t>
  </si>
  <si>
    <t>1.655.043</t>
  </si>
  <si>
    <t>1.654.338</t>
  </si>
  <si>
    <t>1.668.992</t>
  </si>
  <si>
    <t>1.677.961</t>
  </si>
  <si>
    <t>1.653.094</t>
  </si>
  <si>
    <t>1.647.700</t>
  </si>
  <si>
    <t>1.659.158</t>
  </si>
  <si>
    <t>1.658.453</t>
  </si>
  <si>
    <t>1.673.109</t>
  </si>
  <si>
    <t>1.682.079</t>
  </si>
  <si>
    <t>1.657.212</t>
  </si>
  <si>
    <t>1.651.817</t>
  </si>
  <si>
    <t>1.663.272</t>
  </si>
  <si>
    <t>1.662.568</t>
  </si>
  <si>
    <t>1.677.226</t>
  </si>
  <si>
    <t>1.686.197</t>
  </si>
  <si>
    <t>1.661.330</t>
  </si>
  <si>
    <t>1.655.935</t>
  </si>
  <si>
    <t>1.667.387</t>
  </si>
  <si>
    <t>1.666.682</t>
  </si>
  <si>
    <t>1.681.344</t>
  </si>
  <si>
    <t>1.690.315</t>
  </si>
  <si>
    <t>1.665.448</t>
  </si>
  <si>
    <t>1.660.052</t>
  </si>
  <si>
    <t>1.671.502</t>
  </si>
  <si>
    <t>1.670.797</t>
  </si>
  <si>
    <t>1.685.461</t>
  </si>
  <si>
    <t>1.694.432</t>
  </si>
  <si>
    <t>1.669.566</t>
  </si>
  <si>
    <t>1.664.170</t>
  </si>
  <si>
    <t>1.675.616</t>
  </si>
  <si>
    <t>1.674.912</t>
  </si>
  <si>
    <t>1.689.578</t>
  </si>
  <si>
    <t>1.698.550</t>
  </si>
  <si>
    <t>1.673.684</t>
  </si>
  <si>
    <t>1.668.287</t>
  </si>
  <si>
    <t>1.679.731</t>
  </si>
  <si>
    <t>1.679.026</t>
  </si>
  <si>
    <t>1.693.695</t>
  </si>
  <si>
    <t>1.702.668</t>
  </si>
  <si>
    <t>1.677.801</t>
  </si>
  <si>
    <t>1.672.405</t>
  </si>
  <si>
    <t>1.683.846</t>
  </si>
  <si>
    <t>1.683.141</t>
  </si>
  <si>
    <t>1.697.812</t>
  </si>
  <si>
    <t>1.706.786</t>
  </si>
  <si>
    <t>1.681.919</t>
  </si>
  <si>
    <t>1.676.522</t>
  </si>
  <si>
    <t>1.687.960</t>
  </si>
  <si>
    <t>1.687.256</t>
  </si>
  <si>
    <t>1.701.929</t>
  </si>
  <si>
    <t>1.710.904</t>
  </si>
  <si>
    <t>1.686.037</t>
  </si>
  <si>
    <t>1.680.640</t>
  </si>
  <si>
    <t>1.692.075</t>
  </si>
  <si>
    <t>1.691.370</t>
  </si>
  <si>
    <t>1.706.046</t>
  </si>
  <si>
    <t>1.715.022</t>
  </si>
  <si>
    <t>1.690.155</t>
  </si>
  <si>
    <t>1.684.757</t>
  </si>
  <si>
    <t>1.696.189</t>
  </si>
  <si>
    <t>1.695.485</t>
  </si>
  <si>
    <t>1.710.163</t>
  </si>
  <si>
    <t>1.719.140</t>
  </si>
  <si>
    <t>1.694.273</t>
  </si>
  <si>
    <t>1.688.875</t>
  </si>
  <si>
    <t>1.700.304</t>
  </si>
  <si>
    <t>1.699.600</t>
  </si>
  <si>
    <t>1.714.280</t>
  </si>
  <si>
    <t>1.723.258</t>
  </si>
  <si>
    <t>1.698.391</t>
  </si>
  <si>
    <t>1.692.992</t>
  </si>
  <si>
    <t>1.704.419</t>
  </si>
  <si>
    <t>1.703.714</t>
  </si>
  <si>
    <t>1.718.397</t>
  </si>
  <si>
    <t>1.727.375</t>
  </si>
  <si>
    <t>1.702.509</t>
  </si>
  <si>
    <t>1.697.110</t>
  </si>
  <si>
    <t>1.708.533</t>
  </si>
  <si>
    <t>1.707.829</t>
  </si>
  <si>
    <t>1.722.514</t>
  </si>
  <si>
    <t>1.731.493</t>
  </si>
  <si>
    <t>1.706.627</t>
  </si>
  <si>
    <t>1.701.227</t>
  </si>
  <si>
    <t>1.712.648</t>
  </si>
  <si>
    <t>1.711.943</t>
  </si>
  <si>
    <t>1.726.632</t>
  </si>
  <si>
    <t>1.735.611</t>
  </si>
  <si>
    <t>1.710.745</t>
  </si>
  <si>
    <t>1.705.345</t>
  </si>
  <si>
    <t>1.716.763</t>
  </si>
  <si>
    <t>1.716.058</t>
  </si>
  <si>
    <t>1.730.749</t>
  </si>
  <si>
    <t>1.739.729</t>
  </si>
  <si>
    <t>1.714.862</t>
  </si>
  <si>
    <t>1.709.462</t>
  </si>
  <si>
    <t>1.720.877</t>
  </si>
  <si>
    <t>1.720.173</t>
  </si>
  <si>
    <t>1.734.866</t>
  </si>
  <si>
    <t>1.743.847</t>
  </si>
  <si>
    <t>1.718.980</t>
  </si>
  <si>
    <t>1.713.580</t>
  </si>
  <si>
    <t>1.724.992</t>
  </si>
  <si>
    <t>1.724.287</t>
  </si>
  <si>
    <t>1.738.983</t>
  </si>
  <si>
    <t>1.747.965</t>
  </si>
  <si>
    <t>1.723.098</t>
  </si>
  <si>
    <t>1.717.697</t>
  </si>
  <si>
    <t>1.729.107</t>
  </si>
  <si>
    <t>1.728.402</t>
  </si>
  <si>
    <t>1.743.100</t>
  </si>
  <si>
    <t>1.752.083</t>
  </si>
  <si>
    <t>1.727.216</t>
  </si>
  <si>
    <t>1.721.815</t>
  </si>
  <si>
    <t>1.733.221</t>
  </si>
  <si>
    <t>1.732.517</t>
  </si>
  <si>
    <t>1.747.217</t>
  </si>
  <si>
    <t>1.756.201</t>
  </si>
  <si>
    <t>1.731.334</t>
  </si>
  <si>
    <t>1.725.932</t>
  </si>
  <si>
    <t>1.737.336</t>
  </si>
  <si>
    <t>1.736.631</t>
  </si>
  <si>
    <t>1.751.334</t>
  </si>
  <si>
    <t>1.760.319</t>
  </si>
  <si>
    <t>1.735.452</t>
  </si>
  <si>
    <t>1.730.050</t>
  </si>
  <si>
    <t>1.741.451</t>
  </si>
  <si>
    <t>1.740.746</t>
  </si>
  <si>
    <t>1.755.451</t>
  </si>
  <si>
    <t>1.764.436</t>
  </si>
  <si>
    <t>1.739.570</t>
  </si>
  <si>
    <t>1.734.167</t>
  </si>
  <si>
    <t>1.745.565</t>
  </si>
  <si>
    <t>1.744.861</t>
  </si>
  <si>
    <t>1.759.568</t>
  </si>
  <si>
    <t>1.768.554</t>
  </si>
  <si>
    <t>1.743.688</t>
  </si>
  <si>
    <t>1.738.285</t>
  </si>
  <si>
    <t>1.749.680</t>
  </si>
  <si>
    <t>1.748.975</t>
  </si>
  <si>
    <t>1.763.685</t>
  </si>
  <si>
    <t>1.772.672</t>
  </si>
  <si>
    <t>1.747.805</t>
  </si>
  <si>
    <t>1.742.403</t>
  </si>
  <si>
    <t>1.753.794</t>
  </si>
  <si>
    <t>1.753.090</t>
  </si>
  <si>
    <t>1.767.802</t>
  </si>
  <si>
    <t>1.776.790</t>
  </si>
  <si>
    <t>1.751.923</t>
  </si>
  <si>
    <t>1.746.520</t>
  </si>
  <si>
    <t>1.757.909</t>
  </si>
  <si>
    <t>1.757.204</t>
  </si>
  <si>
    <t>1.771.920</t>
  </si>
  <si>
    <t>1.780.908</t>
  </si>
  <si>
    <t>1.756.041</t>
  </si>
  <si>
    <t>1.750.638</t>
  </si>
  <si>
    <t>1.762.024</t>
  </si>
  <si>
    <t>1.761.319</t>
  </si>
  <si>
    <t>1.776.037</t>
  </si>
  <si>
    <t>1.785.026</t>
  </si>
  <si>
    <t>1.760.159</t>
  </si>
  <si>
    <t>1.754.755</t>
  </si>
  <si>
    <t>1.766.138</t>
  </si>
  <si>
    <t>1.765.434</t>
  </si>
  <si>
    <t>1.780.154</t>
  </si>
  <si>
    <t>1.789.144</t>
  </si>
  <si>
    <t>1.764.277</t>
  </si>
  <si>
    <t>1.758.873</t>
  </si>
  <si>
    <t>1.770.253</t>
  </si>
  <si>
    <t>1.769.548</t>
  </si>
  <si>
    <t>1.784.271</t>
  </si>
  <si>
    <t>1.793.262</t>
  </si>
  <si>
    <t>1.768.395</t>
  </si>
  <si>
    <t>1.762.990</t>
  </si>
  <si>
    <t>1.774.368</t>
  </si>
  <si>
    <t>1.773.663</t>
  </si>
  <si>
    <t>1.788.388</t>
  </si>
  <si>
    <t>1.797.379</t>
  </si>
  <si>
    <t>1.772.513</t>
  </si>
  <si>
    <t>1.767.108</t>
  </si>
  <si>
    <t>1.778.482</t>
  </si>
  <si>
    <t>1.777.778</t>
  </si>
  <si>
    <t>1.792.505</t>
  </si>
  <si>
    <t>1.801.497</t>
  </si>
  <si>
    <t>1.776.631</t>
  </si>
  <si>
    <t>1.771.225</t>
  </si>
  <si>
    <t>1.782.597</t>
  </si>
  <si>
    <t>1.781.892</t>
  </si>
  <si>
    <t>1.796.622</t>
  </si>
  <si>
    <t>1.805.615</t>
  </si>
  <si>
    <t>1.780.748</t>
  </si>
  <si>
    <t>1.775.343</t>
  </si>
  <si>
    <t>1/86.712</t>
  </si>
  <si>
    <t>1.786.007</t>
  </si>
  <si>
    <t>1.800.739</t>
  </si>
  <si>
    <t>1.809.733</t>
  </si>
  <si>
    <t>1.784.866</t>
  </si>
  <si>
    <t>1.779.460</t>
  </si>
  <si>
    <t>1.790.826</t>
  </si>
  <si>
    <t>1.790.122</t>
  </si>
  <si>
    <t>1.804.856</t>
  </si>
  <si>
    <t>1.813.851</t>
  </si>
  <si>
    <t>1.788.984</t>
  </si>
  <si>
    <t>1.783.578</t>
  </si>
  <si>
    <t>1.794.941</t>
  </si>
  <si>
    <t>1.794.236</t>
  </si>
  <si>
    <t>1.808.973</t>
  </si>
  <si>
    <t>1.817.969</t>
  </si>
  <si>
    <t>1.793.102</t>
  </si>
  <si>
    <t>1.787.695</t>
  </si>
  <si>
    <t>1.799.055</t>
  </si>
  <si>
    <t>1.798.351</t>
  </si>
  <si>
    <t>1.813.090</t>
  </si>
  <si>
    <t>1.822.087</t>
  </si>
  <si>
    <t>1.797.220</t>
  </si>
  <si>
    <t>1.791.813</t>
  </si>
  <si>
    <t>1.803.170</t>
  </si>
  <si>
    <t>1.802.466</t>
  </si>
  <si>
    <t>1.817.207</t>
  </si>
  <si>
    <t>1.826.205</t>
  </si>
  <si>
    <t>1.801.338</t>
  </si>
  <si>
    <t>1.795.930</t>
  </si>
  <si>
    <t>1.807.285</t>
  </si>
  <si>
    <t>1.806.580</t>
  </si>
  <si>
    <t>1.821.325</t>
  </si>
  <si>
    <t>1.830.322</t>
  </si>
  <si>
    <t>1.805.456</t>
  </si>
  <si>
    <t>1.800.048</t>
  </si>
  <si>
    <t>1.811.399</t>
  </si>
  <si>
    <t>1.810.695</t>
  </si>
  <si>
    <t>1.825.442</t>
  </si>
  <si>
    <t>1.834.440</t>
  </si>
  <si>
    <t>1.809.574</t>
  </si>
  <si>
    <t>1.804.165</t>
  </si>
  <si>
    <t>1.815.514</t>
  </si>
  <si>
    <t>1.814.809</t>
  </si>
  <si>
    <t>1.829.559</t>
  </si>
  <si>
    <t>1.838.558</t>
  </si>
  <si>
    <t>1.813.692</t>
  </si>
  <si>
    <t>1.808.283</t>
  </si>
  <si>
    <t>1.819.629</t>
  </si>
  <si>
    <t>1.818.924</t>
  </si>
  <si>
    <t>1.833.676</t>
  </si>
  <si>
    <t>1.842.676</t>
  </si>
  <si>
    <t>1.817.809</t>
  </si>
  <si>
    <t>1.812.400</t>
  </si>
  <si>
    <t>1.823.743</t>
  </si>
  <si>
    <t>1.823.039</t>
  </si>
  <si>
    <t>1.837.793</t>
  </si>
  <si>
    <t>1.846.794</t>
  </si>
  <si>
    <t>1.821.927</t>
  </si>
  <si>
    <t>1.816.518</t>
  </si>
  <si>
    <t>1.827.858</t>
  </si>
  <si>
    <t>1.827.153</t>
  </si>
  <si>
    <t>1.841.910</t>
  </si>
  <si>
    <t>1.850.912</t>
  </si>
  <si>
    <t>1.826.045</t>
  </si>
  <si>
    <t>1.820.635</t>
  </si>
  <si>
    <t>1.831.973</t>
  </si>
  <si>
    <t>1.831.268</t>
  </si>
  <si>
    <t>1.846.027</t>
  </si>
  <si>
    <t>1.855.030</t>
  </si>
  <si>
    <t>1.830.163</t>
  </si>
  <si>
    <t>1.824.753</t>
  </si>
  <si>
    <t>1.836.087</t>
  </si>
  <si>
    <t>1.835.383</t>
  </si>
  <si>
    <t>1.850.144</t>
  </si>
  <si>
    <t>1.859.148</t>
  </si>
  <si>
    <t>1.834.281</t>
  </si>
  <si>
    <t>1.828.870</t>
  </si>
  <si>
    <t>1.840.202</t>
  </si>
  <si>
    <t>1.839.497</t>
  </si>
  <si>
    <t>1.854.261</t>
  </si>
  <si>
    <t>1.863.266</t>
  </si>
  <si>
    <t>1.838.399</t>
  </si>
  <si>
    <t>1.832.988</t>
  </si>
  <si>
    <t>1.844.317</t>
  </si>
  <si>
    <t>1.843.612</t>
  </si>
  <si>
    <t>1.858.378</t>
  </si>
  <si>
    <t>1.867.383</t>
  </si>
  <si>
    <t>1.842.517</t>
  </si>
  <si>
    <t>1.837.105</t>
  </si>
  <si>
    <t>1.848.431</t>
  </si>
  <si>
    <t>1.847.727</t>
  </si>
  <si>
    <t>1.862.495</t>
  </si>
  <si>
    <t>1.871.501</t>
  </si>
  <si>
    <t>1.846.635</t>
  </si>
  <si>
    <t>1.841.223</t>
  </si>
  <si>
    <t>1.852.546</t>
  </si>
  <si>
    <t>1.851.841</t>
  </si>
  <si>
    <t>1.866.613</t>
  </si>
  <si>
    <t>1.875.619</t>
  </si>
  <si>
    <t>1.850.752</t>
  </si>
  <si>
    <t>1.845.341</t>
  </si>
  <si>
    <t>1.856.660</t>
  </si>
  <si>
    <t>1.855.956</t>
  </si>
  <si>
    <t>1.870.730</t>
  </si>
  <si>
    <t>1.879.737</t>
  </si>
  <si>
    <t>1.854.870</t>
  </si>
  <si>
    <t>1.849.458</t>
  </si>
  <si>
    <t>1.860.775</t>
  </si>
  <si>
    <t>1.860.070</t>
  </si>
  <si>
    <t>1.874.847</t>
  </si>
  <si>
    <t>1.883.855</t>
  </si>
  <si>
    <t>1.858.988</t>
  </si>
  <si>
    <t>1.853.576</t>
  </si>
  <si>
    <t>1.864.890</t>
  </si>
  <si>
    <t>1.864.185</t>
  </si>
  <si>
    <t>1.878.964</t>
  </si>
  <si>
    <t>1.887.973</t>
  </si>
  <si>
    <t>1.863.106</t>
  </si>
  <si>
    <t>1.857.693</t>
  </si>
  <si>
    <t>1.869.004</t>
  </si>
  <si>
    <t>1.868.300</t>
  </si>
  <si>
    <t>1.883.081</t>
  </si>
  <si>
    <t>1.892.091</t>
  </si>
  <si>
    <t>1.867.224</t>
  </si>
  <si>
    <t>1.861.811</t>
  </si>
  <si>
    <t>1.873.119</t>
  </si>
  <si>
    <t>1.872.414</t>
  </si>
  <si>
    <t>1.887.198</t>
  </si>
  <si>
    <t>1.896.209</t>
  </si>
  <si>
    <t>1.871.342</t>
  </si>
  <si>
    <t>1.865.928</t>
  </si>
  <si>
    <t>1.877.234</t>
  </si>
  <si>
    <t>1.876.529</t>
  </si>
  <si>
    <t>1.891.315</t>
  </si>
  <si>
    <t>1.900.326</t>
  </si>
  <si>
    <t>1.875.460</t>
  </si>
  <si>
    <t>1.870.046</t>
  </si>
  <si>
    <t>1.881.348</t>
  </si>
  <si>
    <t>1.880.644</t>
  </si>
  <si>
    <t>1.895.432</t>
  </si>
  <si>
    <t>1.904.444</t>
  </si>
  <si>
    <t>1.879.578</t>
  </si>
  <si>
    <t>1.874.163</t>
  </si>
  <si>
    <t>1.885.463</t>
  </si>
  <si>
    <t>1.884.758</t>
  </si>
  <si>
    <t>1.899.549</t>
  </si>
  <si>
    <t>1.908.562</t>
  </si>
  <si>
    <t>1.883.695</t>
  </si>
  <si>
    <t>1.878.281</t>
  </si>
  <si>
    <t>1.889.578</t>
  </si>
  <si>
    <t>1.888.873</t>
  </si>
  <si>
    <t>1.903.666</t>
  </si>
  <si>
    <t>1.912.680</t>
  </si>
  <si>
    <t>1.887.813</t>
  </si>
  <si>
    <t>1.882.398</t>
  </si>
  <si>
    <t>1.893.692</t>
  </si>
  <si>
    <t>1.892.988</t>
  </si>
  <si>
    <t>1.907.783</t>
  </si>
  <si>
    <t>1.916.798</t>
  </si>
  <si>
    <t>1.891.931</t>
  </si>
  <si>
    <t>1.886.516</t>
  </si>
  <si>
    <t>1.897.807</t>
  </si>
  <si>
    <t>1.897.102</t>
  </si>
  <si>
    <t>1.911.901</t>
  </si>
  <si>
    <t>1.920.916</t>
  </si>
  <si>
    <t>1.896.049</t>
  </si>
  <si>
    <t>1.890.633</t>
  </si>
  <si>
    <t>1.901.921</t>
  </si>
  <si>
    <t>1.901.217</t>
  </si>
  <si>
    <t>1.916.018</t>
  </si>
  <si>
    <t>1.925.034</t>
  </si>
  <si>
    <t>1.900.167</t>
  </si>
  <si>
    <t>1.894.751</t>
  </si>
  <si>
    <t>1.906.036</t>
  </si>
  <si>
    <t>1.905.332</t>
  </si>
  <si>
    <t>1.920.135</t>
  </si>
  <si>
    <t>1.929.152</t>
  </si>
  <si>
    <t>1.904.285</t>
  </si>
  <si>
    <t>1.898.868</t>
  </si>
  <si>
    <t>1.910.151</t>
  </si>
  <si>
    <t>1.909.446</t>
  </si>
  <si>
    <t>1.924.252</t>
  </si>
  <si>
    <t>1.933.269</t>
  </si>
  <si>
    <t>1.908.403</t>
  </si>
  <si>
    <t>1.902.986</t>
  </si>
  <si>
    <t>1.914.265</t>
  </si>
  <si>
    <t>1.913.561</t>
  </si>
  <si>
    <t>1.928.369</t>
  </si>
  <si>
    <t>1.937.387</t>
  </si>
  <si>
    <t>1.912.521</t>
  </si>
  <si>
    <t>1.907.103</t>
  </si>
  <si>
    <t>1.918.380</t>
  </si>
  <si>
    <t>1.917.675</t>
  </si>
  <si>
    <t>1.932.486</t>
  </si>
  <si>
    <t>1.941.505</t>
  </si>
  <si>
    <t>1.916.639</t>
  </si>
  <si>
    <t>1.911.221</t>
  </si>
  <si>
    <t>1.922.495</t>
  </si>
  <si>
    <t>1.921.790</t>
  </si>
  <si>
    <t>1.936.603</t>
  </si>
  <si>
    <t>1.945.623</t>
  </si>
  <si>
    <t>1.920.756</t>
  </si>
  <si>
    <t>1.915.338</t>
  </si>
  <si>
    <t>1.926.609</t>
  </si>
  <si>
    <t>1.925.905</t>
  </si>
  <si>
    <t>1.940.720</t>
  </si>
  <si>
    <t>1.949.741</t>
  </si>
  <si>
    <t>1.924.874</t>
  </si>
  <si>
    <t>1.919.456</t>
  </si>
  <si>
    <t>1.930.724</t>
  </si>
  <si>
    <t>1.930.019</t>
  </si>
  <si>
    <t>1.944.837</t>
  </si>
  <si>
    <t>1.953.859</t>
  </si>
  <si>
    <t>1.928.992</t>
  </si>
  <si>
    <t>1.923.573</t>
  </si>
  <si>
    <t>1.934.839</t>
  </si>
  <si>
    <t>1.934.134</t>
  </si>
  <si>
    <t>1.948.954</t>
  </si>
  <si>
    <t>1.957.977</t>
  </si>
  <si>
    <t>1.933.110</t>
  </si>
  <si>
    <t>1.927.691</t>
  </si>
  <si>
    <t>1.938.953</t>
  </si>
  <si>
    <t>1.938.249</t>
  </si>
  <si>
    <t>1.953.071</t>
  </si>
  <si>
    <t>1.962.095</t>
  </si>
  <si>
    <t>1.937.228</t>
  </si>
  <si>
    <t>1.931.808</t>
  </si>
  <si>
    <t>1.943.068</t>
  </si>
  <si>
    <t>1.942.363</t>
  </si>
  <si>
    <t>1.957.189</t>
  </si>
  <si>
    <t>1.966.213</t>
  </si>
  <si>
    <t>1.941.346</t>
  </si>
  <si>
    <t>1.935.926</t>
  </si>
  <si>
    <t>1.947.183</t>
  </si>
  <si>
    <t>1.946.478</t>
  </si>
  <si>
    <t>1.961.306</t>
  </si>
  <si>
    <t>1.970.330</t>
  </si>
  <si>
    <t>1.945.464</t>
  </si>
  <si>
    <t>1.940.043</t>
  </si>
  <si>
    <t>1.951.297</t>
  </si>
  <si>
    <t>1.950.593</t>
  </si>
  <si>
    <t>1.965.423</t>
  </si>
  <si>
    <t>1.974.448</t>
  </si>
  <si>
    <t>1.949.582</t>
  </si>
  <si>
    <t>1.944.161</t>
  </si>
  <si>
    <t>1.955.412</t>
  </si>
  <si>
    <t>1.954.707</t>
  </si>
  <si>
    <t>1.969.540</t>
  </si>
  <si>
    <t>1.978.566</t>
  </si>
  <si>
    <t>1.953.699</t>
  </si>
  <si>
    <t>1.948.279</t>
  </si>
  <si>
    <t>1.959.526</t>
  </si>
  <si>
    <t>1.958.822</t>
  </si>
  <si>
    <t>1.973.657</t>
  </si>
  <si>
    <t>1.982.684</t>
  </si>
  <si>
    <t>1.957.817</t>
  </si>
  <si>
    <t>1.952.396</t>
  </si>
  <si>
    <t>1.963.641</t>
  </si>
  <si>
    <t>1.962.936</t>
  </si>
  <si>
    <t>1.977.774</t>
  </si>
  <si>
    <t>1.986.802</t>
  </si>
  <si>
    <t>1.961.935</t>
  </si>
  <si>
    <t>1.956.514</t>
  </si>
  <si>
    <t>1.967.756</t>
  </si>
  <si>
    <t>1.967.051</t>
  </si>
  <si>
    <t>1.981.891</t>
  </si>
  <si>
    <t>1.990.920</t>
  </si>
  <si>
    <t>1.966.053</t>
  </si>
  <si>
    <t>1.960.631</t>
  </si>
  <si>
    <t>1.971.870</t>
  </si>
  <si>
    <t>1.971.166</t>
  </si>
  <si>
    <t>1.986.008</t>
  </si>
  <si>
    <t>1.995.038</t>
  </si>
  <si>
    <t>1.970.171</t>
  </si>
  <si>
    <t>1.964.749</t>
  </si>
  <si>
    <t>1.975.985</t>
  </si>
  <si>
    <t>1.975.280</t>
  </si>
  <si>
    <t>1.990.125</t>
  </si>
  <si>
    <t>1.999.156</t>
  </si>
  <si>
    <t>1.974.289</t>
  </si>
  <si>
    <t>1.968.866</t>
  </si>
  <si>
    <t>1.980.100</t>
  </si>
  <si>
    <t>1.979.395</t>
  </si>
  <si>
    <t>1.994.242</t>
  </si>
  <si>
    <t>2.003.273</t>
  </si>
  <si>
    <t>1.978.407</t>
  </si>
  <si>
    <t>1.972.984</t>
  </si>
  <si>
    <t>1.984.214</t>
  </si>
  <si>
    <t>1.983.510</t>
  </si>
  <si>
    <t>1.998.359</t>
  </si>
  <si>
    <t>2.007.391</t>
  </si>
  <si>
    <t>1.982.525</t>
  </si>
  <si>
    <t>1.977.101</t>
  </si>
  <si>
    <t>1.988.329</t>
  </si>
  <si>
    <t>1.987.624</t>
  </si>
  <si>
    <t>2.002.477</t>
  </si>
  <si>
    <t>2.011.509</t>
  </si>
  <si>
    <t>1.986.642</t>
  </si>
  <si>
    <t>1.981.219</t>
  </si>
  <si>
    <t>1.992.444</t>
  </si>
  <si>
    <t>1.991.739</t>
  </si>
  <si>
    <t>2.006.594</t>
  </si>
  <si>
    <t>2.015.627</t>
  </si>
  <si>
    <t>1.990.760</t>
  </si>
  <si>
    <t>1.985.336</t>
  </si>
  <si>
    <t>1.996.558</t>
  </si>
  <si>
    <t>1.995.854</t>
  </si>
  <si>
    <t>2.010.711</t>
  </si>
  <si>
    <t>2.019.745</t>
  </si>
  <si>
    <t>1.994.878</t>
  </si>
  <si>
    <t>1.989.454</t>
  </si>
  <si>
    <t>2.000.673</t>
  </si>
  <si>
    <t>1.999.968</t>
  </si>
  <si>
    <t>2.014.828</t>
  </si>
  <si>
    <t>2.023.863</t>
  </si>
  <si>
    <t>1.998.996</t>
  </si>
  <si>
    <t>1.993.571</t>
  </si>
  <si>
    <t>2.004.787</t>
  </si>
  <si>
    <t>2.004.083</t>
  </si>
  <si>
    <t>2.018.945</t>
  </si>
  <si>
    <t>2.027.981</t>
  </si>
  <si>
    <t>2.003.114</t>
  </si>
  <si>
    <t>1.997.689</t>
  </si>
  <si>
    <t>2.008.902</t>
  </si>
  <si>
    <t>2.008.198</t>
  </si>
  <si>
    <t>2.023.062</t>
  </si>
  <si>
    <t>2.032.099</t>
  </si>
  <si>
    <t>2.007.232</t>
  </si>
  <si>
    <t>2.001.806</t>
  </si>
  <si>
    <t>2.013.017</t>
  </si>
  <si>
    <t>2.012.312</t>
  </si>
  <si>
    <t>2.027.179</t>
  </si>
  <si>
    <t>2.036.216</t>
  </si>
  <si>
    <t>2.011.350</t>
  </si>
  <si>
    <t>2.005.924</t>
  </si>
  <si>
    <t>2.017.131</t>
  </si>
  <si>
    <t>2.016.427</t>
  </si>
  <si>
    <t>2.031.296</t>
  </si>
  <si>
    <t>2.040.334</t>
  </si>
  <si>
    <t>2.015.468</t>
  </si>
  <si>
    <t>2.010.041</t>
  </si>
  <si>
    <t>2.021.246</t>
  </si>
  <si>
    <t>2.020.541</t>
  </si>
  <si>
    <t>2.035.413</t>
  </si>
  <si>
    <t>2.044.452</t>
  </si>
  <si>
    <t>2.019.586</t>
  </si>
  <si>
    <t>2.014.159</t>
  </si>
  <si>
    <t>2.025.361</t>
  </si>
  <si>
    <t>2.024.656</t>
  </si>
  <si>
    <t>2.039.530</t>
  </si>
  <si>
    <t>2.048.570</t>
  </si>
  <si>
    <t>2.023.703</t>
  </si>
  <si>
    <t>2.018.276</t>
  </si>
  <si>
    <t>2.029.475</t>
  </si>
  <si>
    <t>2.028.771</t>
  </si>
  <si>
    <t>2.043.647</t>
  </si>
  <si>
    <t>2.052.688</t>
  </si>
  <si>
    <t>2.027.821</t>
  </si>
  <si>
    <t>2.022.394</t>
  </si>
  <si>
    <t>2.033.590</t>
  </si>
  <si>
    <t>2.032.885</t>
  </si>
  <si>
    <t>2.047.765</t>
  </si>
  <si>
    <t>2.056.806</t>
  </si>
  <si>
    <t>2.031.939</t>
  </si>
  <si>
    <t>2.026.511</t>
  </si>
  <si>
    <t>2.037.705</t>
  </si>
  <si>
    <t>2.037.000</t>
  </si>
  <si>
    <t>2.051.882</t>
  </si>
  <si>
    <t>2.060.924</t>
  </si>
  <si>
    <t>2.036.057</t>
  </si>
  <si>
    <t>2.030.629</t>
  </si>
  <si>
    <t>2.041.819</t>
  </si>
  <si>
    <t>2.041.115</t>
  </si>
  <si>
    <t>2.055.999</t>
  </si>
  <si>
    <t>2.065.042</t>
  </si>
  <si>
    <t>2.040.175</t>
  </si>
  <si>
    <t>2.034.746</t>
  </si>
  <si>
    <t>2.045.934</t>
  </si>
  <si>
    <t>2.045.229</t>
  </si>
  <si>
    <t>2.060.116</t>
  </si>
  <si>
    <t>2.069.160</t>
  </si>
  <si>
    <t>2.044.293</t>
  </si>
  <si>
    <t>2.038.864</t>
  </si>
  <si>
    <t>2.050.049</t>
  </si>
  <si>
    <t>2.049.344</t>
  </si>
  <si>
    <t>2.064.233</t>
  </si>
  <si>
    <t>2.073.277</t>
  </si>
  <si>
    <t>2.048.411</t>
  </si>
  <si>
    <t>2.042.981</t>
  </si>
  <si>
    <t>2.054.163</t>
  </si>
  <si>
    <t>2.053.459</t>
  </si>
  <si>
    <t>2.068.350</t>
  </si>
  <si>
    <t>2.077.395</t>
  </si>
  <si>
    <t>2.052.529</t>
  </si>
  <si>
    <t>2.047.099</t>
  </si>
  <si>
    <t>2.058.278</t>
  </si>
  <si>
    <t>2.057.573</t>
  </si>
  <si>
    <t>2.072.467</t>
  </si>
  <si>
    <t>2.081.513</t>
  </si>
  <si>
    <t>2.056.646</t>
  </si>
  <si>
    <t>2.051.217</t>
  </si>
  <si>
    <t>2.062.392</t>
  </si>
  <si>
    <t>2.061.688</t>
  </si>
  <si>
    <t>2.076.584</t>
  </si>
  <si>
    <t>2.085.631</t>
  </si>
  <si>
    <t>2.060.764</t>
  </si>
  <si>
    <t>2.055.334</t>
  </si>
  <si>
    <t>2.066.507</t>
  </si>
  <si>
    <t>2.065.802</t>
  </si>
  <si>
    <t>2.080.701</t>
  </si>
  <si>
    <t>2.089.749</t>
  </si>
  <si>
    <t>2.064.882</t>
  </si>
  <si>
    <t>2.059.452</t>
  </si>
  <si>
    <t>2.070.622</t>
  </si>
  <si>
    <t>2.069.917</t>
  </si>
  <si>
    <t>2.084.818</t>
  </si>
  <si>
    <t>2.093.867</t>
  </si>
  <si>
    <t>2.069.000</t>
  </si>
  <si>
    <t>2.063.569</t>
  </si>
  <si>
    <t>2.074.736</t>
  </si>
  <si>
    <t>2.074.032</t>
  </si>
  <si>
    <t>2.088.935</t>
  </si>
  <si>
    <t>2.097.985</t>
  </si>
  <si>
    <t>2.073.118</t>
  </si>
  <si>
    <t>2.067.687</t>
  </si>
  <si>
    <t>2.078.851</t>
  </si>
  <si>
    <t>2.078.146</t>
  </si>
  <si>
    <t>2.093.053</t>
  </si>
  <si>
    <t>2.102.103</t>
  </si>
  <si>
    <t>2.077.236</t>
  </si>
  <si>
    <t>2.071.804</t>
  </si>
  <si>
    <t>2.082.966</t>
  </si>
  <si>
    <t>2.082.261</t>
  </si>
  <si>
    <t>2.097.170</t>
  </si>
  <si>
    <t>2.081.354</t>
  </si>
  <si>
    <t>2.075.922</t>
  </si>
  <si>
    <t>2.087.080</t>
  </si>
  <si>
    <t>2.086.376</t>
  </si>
  <si>
    <t>2.101.287</t>
  </si>
  <si>
    <t>2.085.472</t>
  </si>
  <si>
    <t>2.080.039</t>
  </si>
  <si>
    <t>2.091.195</t>
  </si>
  <si>
    <t>2.090.490</t>
  </si>
  <si>
    <t>2.105.404</t>
  </si>
  <si>
    <t>2.114.456</t>
  </si>
  <si>
    <t>2.089.589</t>
  </si>
  <si>
    <t>2.084.157</t>
  </si>
  <si>
    <t>2.095.310</t>
  </si>
  <si>
    <t>2.094.605</t>
  </si>
  <si>
    <t>2.109.521</t>
  </si>
  <si>
    <t>2.118.574</t>
  </si>
  <si>
    <t>2.093.707</t>
  </si>
  <si>
    <t>2.088.274</t>
  </si>
  <si>
    <t>2.099.424</t>
  </si>
  <si>
    <t>2.098.720</t>
  </si>
  <si>
    <t>2.113.638</t>
  </si>
  <si>
    <t>2.122.692</t>
  </si>
  <si>
    <t>2.097.825</t>
  </si>
  <si>
    <t>2.092.392</t>
  </si>
  <si>
    <t>2.103.539</t>
  </si>
  <si>
    <t>2.102.834</t>
  </si>
  <si>
    <t>2.117.755</t>
  </si>
  <si>
    <t>2.126.810</t>
  </si>
  <si>
    <t>2.101.943</t>
  </si>
  <si>
    <t>2.096.509</t>
  </si>
  <si>
    <t>2.107.653</t>
  </si>
  <si>
    <t>2.106.949</t>
  </si>
  <si>
    <t>2.121.872</t>
  </si>
  <si>
    <t>2.130.928</t>
  </si>
  <si>
    <t>2.106.061</t>
  </si>
  <si>
    <t>2.100.627</t>
  </si>
  <si>
    <t>2.111.768</t>
  </si>
  <si>
    <t>2.111.064</t>
  </si>
  <si>
    <t>2.125.989</t>
  </si>
  <si>
    <t>2.135.046</t>
  </si>
  <si>
    <t>2.110.179</t>
  </si>
  <si>
    <t>2.104.744</t>
  </si>
  <si>
    <t>2.115.883</t>
  </si>
  <si>
    <t>2.115.178</t>
  </si>
  <si>
    <t>2.130.106</t>
  </si>
  <si>
    <t>2.139.163</t>
  </si>
  <si>
    <t>2.114.297</t>
  </si>
  <si>
    <t>2.108.862</t>
  </si>
  <si>
    <t>2.119.997</t>
  </si>
  <si>
    <t>2.119.293</t>
  </si>
  <si>
    <t>2.134.223</t>
  </si>
  <si>
    <t>2.143.281</t>
  </si>
  <si>
    <t>2.118.415</t>
  </si>
  <si>
    <t>2.112.979</t>
  </si>
  <si>
    <t>2.124.112</t>
  </si>
  <si>
    <t>2.123.407</t>
  </si>
  <si>
    <t>2.138.341</t>
  </si>
  <si>
    <t>2.147.399</t>
  </si>
  <si>
    <t>2.122.533</t>
  </si>
  <si>
    <t>2.117.097</t>
  </si>
  <si>
    <t>2.128.227</t>
  </si>
  <si>
    <t>2.127.522</t>
  </si>
  <si>
    <t>2.142.458</t>
  </si>
  <si>
    <t>2.151.517</t>
  </si>
  <si>
    <t>2.126.650</t>
  </si>
  <si>
    <t>2.121.214</t>
  </si>
  <si>
    <t>2.132.341</t>
  </si>
  <si>
    <t>2.131.637</t>
  </si>
  <si>
    <t>2.146.575</t>
  </si>
  <si>
    <t>2.155.635</t>
  </si>
  <si>
    <t>2.130.768</t>
  </si>
  <si>
    <t>2.125.332</t>
  </si>
  <si>
    <t>2.136.456</t>
  </si>
  <si>
    <t>2.135.751</t>
  </si>
  <si>
    <t>2.150.692</t>
  </si>
  <si>
    <t>2.159.753</t>
  </si>
  <si>
    <t>2.134.886</t>
  </si>
  <si>
    <t>2.129.449</t>
  </si>
  <si>
    <t>2.140.571</t>
  </si>
  <si>
    <t>2.139.866</t>
  </si>
  <si>
    <t>2.154.809</t>
  </si>
  <si>
    <t>2.163.871</t>
  </si>
  <si>
    <t>2.139.004</t>
  </si>
  <si>
    <t>2.133.567</t>
  </si>
  <si>
    <t>2.144.685</t>
  </si>
  <si>
    <t>2.143.981</t>
  </si>
  <si>
    <t>2.158.926</t>
  </si>
  <si>
    <t>2.143.122</t>
  </si>
  <si>
    <t>2.137.684</t>
  </si>
  <si>
    <t>2.148.800</t>
  </si>
  <si>
    <t>2.148.095</t>
  </si>
  <si>
    <t>2.163.043</t>
  </si>
  <si>
    <t>2.172.107</t>
  </si>
  <si>
    <t>2.147.240</t>
  </si>
  <si>
    <t>2.141.802</t>
  </si>
  <si>
    <t>2.152.915</t>
  </si>
  <si>
    <t>2.152.210</t>
  </si>
  <si>
    <t>2.167.160</t>
  </si>
  <si>
    <t>2.176.224</t>
  </si>
  <si>
    <t>2.151.358</t>
  </si>
  <si>
    <t>2.145.919</t>
  </si>
  <si>
    <t>2.157.029</t>
  </si>
  <si>
    <t>2.156.325</t>
  </si>
  <si>
    <t>2.171.277</t>
  </si>
  <si>
    <t>2.180.342</t>
  </si>
  <si>
    <t>2.155.476</t>
  </si>
  <si>
    <t>2.150.037</t>
  </si>
  <si>
    <t>2.161.144</t>
  </si>
  <si>
    <t>2.160.439</t>
  </si>
  <si>
    <t>2.175.394</t>
  </si>
  <si>
    <t>2.184.460</t>
  </si>
  <si>
    <t>2.159.593</t>
  </si>
  <si>
    <t>2.154.155</t>
  </si>
  <si>
    <t>2.165.258</t>
  </si>
  <si>
    <t>2.164.554</t>
  </si>
  <si>
    <t>2.179.511</t>
  </si>
  <si>
    <t>2.188.578</t>
  </si>
  <si>
    <t>2.163.711</t>
  </si>
  <si>
    <t>2.158.272</t>
  </si>
  <si>
    <t>2.169.373</t>
  </si>
  <si>
    <t>2.168.668</t>
  </si>
  <si>
    <t>2.183.629</t>
  </si>
  <si>
    <t>2.192.696</t>
  </si>
  <si>
    <t>2.167.829</t>
  </si>
  <si>
    <t>2.162.390</t>
  </si>
  <si>
    <t>2.173.488</t>
  </si>
  <si>
    <t>2.172.783</t>
  </si>
  <si>
    <t>2.187.746</t>
  </si>
  <si>
    <t>2.196.814</t>
  </si>
  <si>
    <t>2.171.947</t>
  </si>
  <si>
    <t>2.166.507</t>
  </si>
  <si>
    <t>2.177.602</t>
  </si>
  <si>
    <t>2.176.898</t>
  </si>
  <si>
    <t>2.191.863</t>
  </si>
  <si>
    <t>2.200.932</t>
  </si>
  <si>
    <t>2.176.065</t>
  </si>
  <si>
    <t>2.170.625</t>
  </si>
  <si>
    <t>2.181.717</t>
  </si>
  <si>
    <t>2.181.012</t>
  </si>
  <si>
    <t>2.195.980</t>
  </si>
  <si>
    <t>2.205.050</t>
  </si>
  <si>
    <t>2.180.183</t>
  </si>
  <si>
    <t>2.174.742</t>
  </si>
  <si>
    <t>2.185.832</t>
  </si>
  <si>
    <t>2.185.127</t>
  </si>
  <si>
    <t>2.200.097</t>
  </si>
  <si>
    <t>2.209.167</t>
  </si>
  <si>
    <t>2.184.301</t>
  </si>
  <si>
    <t>2.178.860</t>
  </si>
  <si>
    <t>2.189.946</t>
  </si>
  <si>
    <t>2.189.242</t>
  </si>
  <si>
    <t>2.204.214</t>
  </si>
  <si>
    <t>2.213.285</t>
  </si>
  <si>
    <t>2.188.419</t>
  </si>
  <si>
    <t>2.182.977</t>
  </si>
  <si>
    <t>2.194.061</t>
  </si>
  <si>
    <t>2.193.356</t>
  </si>
  <si>
    <t>2.208.331</t>
  </si>
  <si>
    <t>2.217.403</t>
  </si>
  <si>
    <t>2.192.536</t>
  </si>
  <si>
    <t>2.187.095</t>
  </si>
  <si>
    <t>2.198.176</t>
  </si>
  <si>
    <t>2.197.471</t>
  </si>
  <si>
    <t>2.212.448</t>
  </si>
  <si>
    <t>2.221.521</t>
  </si>
  <si>
    <t>2.196.654</t>
  </si>
  <si>
    <t>2.191.212</t>
  </si>
  <si>
    <t>2.202.290</t>
  </si>
  <si>
    <t>2.201.586</t>
  </si>
  <si>
    <t>2.216.565</t>
  </si>
  <si>
    <t>2.225.639</t>
  </si>
  <si>
    <t>2.200.772</t>
  </si>
  <si>
    <t>2.195.330</t>
  </si>
  <si>
    <t>2.206.405</t>
  </si>
  <si>
    <t>2.205.700</t>
  </si>
  <si>
    <t>2.220.682</t>
  </si>
  <si>
    <t>2.229.757</t>
  </si>
  <si>
    <t>2.204.890</t>
  </si>
  <si>
    <t>2.199.447</t>
  </si>
  <si>
    <t>2.210.519</t>
  </si>
  <si>
    <t>2.209.815</t>
  </si>
  <si>
    <t>2.224.799</t>
  </si>
  <si>
    <t>2.233.875</t>
  </si>
  <si>
    <t>2.209.008</t>
  </si>
  <si>
    <t>2.203.565</t>
  </si>
  <si>
    <t>2.214.634</t>
  </si>
  <si>
    <t>2.213.930</t>
  </si>
  <si>
    <t>2.228.916</t>
  </si>
  <si>
    <t>2.237.993</t>
  </si>
  <si>
    <t>2.213.126</t>
  </si>
  <si>
    <t>2.207.682</t>
  </si>
  <si>
    <t>2.218.749</t>
  </si>
  <si>
    <t>2.218.044</t>
  </si>
  <si>
    <t>2.233.034</t>
  </si>
  <si>
    <t>2.242.112</t>
  </si>
  <si>
    <t>2.217.244</t>
  </si>
  <si>
    <t>2.211.800</t>
  </si>
  <si>
    <t>2.222.863</t>
  </si>
  <si>
    <t>2.222.159</t>
  </si>
  <si>
    <t>2.237.151</t>
  </si>
  <si>
    <t>2.246.231</t>
  </si>
  <si>
    <t>2.221.362</t>
  </si>
  <si>
    <t>2.215.917</t>
  </si>
  <si>
    <t>2.226.978</t>
  </si>
  <si>
    <t>2.226.273</t>
  </si>
  <si>
    <t>2.241.268</t>
  </si>
  <si>
    <t>2.250.349</t>
  </si>
  <si>
    <t>2.225.480</t>
  </si>
  <si>
    <t>2.220.035</t>
  </si>
  <si>
    <t>2.231.093</t>
  </si>
  <si>
    <t>2.230.388</t>
  </si>
  <si>
    <t>2.245.385</t>
  </si>
  <si>
    <t>2.254.468</t>
  </si>
  <si>
    <t>2.229.597</t>
  </si>
  <si>
    <t>2.224.152</t>
  </si>
  <si>
    <t>2.235.209</t>
  </si>
  <si>
    <t>2.234.503</t>
  </si>
  <si>
    <t>2.249.503</t>
  </si>
  <si>
    <t>2.258.587</t>
  </si>
  <si>
    <t>2.233.716</t>
  </si>
  <si>
    <t>2.228.270</t>
  </si>
  <si>
    <t>2.239.326</t>
  </si>
  <si>
    <t>2.238.620</t>
  </si>
  <si>
    <t>2.253.620</t>
  </si>
  <si>
    <t>2.262.705</t>
  </si>
  <si>
    <t>2.237.835</t>
  </si>
  <si>
    <t>2.232.388</t>
  </si>
  <si>
    <t>2.243.442</t>
  </si>
  <si>
    <t>2.242.736</t>
  </si>
  <si>
    <t>2.257.738</t>
  </si>
  <si>
    <t>2.241.953</t>
  </si>
  <si>
    <t>2.236.506</t>
  </si>
  <si>
    <t>2.247.559</t>
  </si>
  <si>
    <t>2.246.853</t>
  </si>
  <si>
    <t>2.261.856</t>
  </si>
  <si>
    <t>2.270.943</t>
  </si>
  <si>
    <t>2.246.072</t>
  </si>
  <si>
    <t>2.240.625</t>
  </si>
  <si>
    <t>2.251.675</t>
  </si>
  <si>
    <t>2.250.970</t>
  </si>
  <si>
    <t>2.265.973</t>
  </si>
  <si>
    <t>2.275.061</t>
  </si>
  <si>
    <t>2.250.191</t>
  </si>
  <si>
    <t>2.244.743</t>
  </si>
  <si>
    <t>2.255.792</t>
  </si>
  <si>
    <t>2.255.087</t>
  </si>
  <si>
    <t>2.270.091</t>
  </si>
  <si>
    <t>2.279.180</t>
  </si>
  <si>
    <t>2.254.309</t>
  </si>
  <si>
    <t>2.248.861</t>
  </si>
  <si>
    <t>1.001.197</t>
  </si>
  <si>
    <t>2.259.908</t>
  </si>
  <si>
    <t>2.259.204</t>
  </si>
  <si>
    <t>2.274.209</t>
  </si>
  <si>
    <t>2.283.299</t>
  </si>
  <si>
    <t>2.258.428</t>
  </si>
  <si>
    <t>2.252.980</t>
  </si>
  <si>
    <t>1.003.021</t>
  </si>
  <si>
    <t>2.264.025</t>
  </si>
  <si>
    <t>2.263.321</t>
  </si>
  <si>
    <t>2.278.326</t>
  </si>
  <si>
    <t>2.287.417</t>
  </si>
  <si>
    <t>2.262.547</t>
  </si>
  <si>
    <t>2.257.098</t>
  </si>
  <si>
    <t>1.004.844</t>
  </si>
  <si>
    <t>2.268.141</t>
  </si>
  <si>
    <t>2.267.438</t>
  </si>
  <si>
    <t>2.282.444</t>
  </si>
  <si>
    <t>2.291.536</t>
  </si>
  <si>
    <t>2.266.665</t>
  </si>
  <si>
    <t>2.261.216</t>
  </si>
  <si>
    <t>1.001.769</t>
  </si>
  <si>
    <t>1.006.668</t>
  </si>
  <si>
    <t>2.272.258</t>
  </si>
  <si>
    <t>2.271.554</t>
  </si>
  <si>
    <t>2.286.562</t>
  </si>
  <si>
    <t>2.295.654</t>
  </si>
  <si>
    <t>2.270.784</t>
  </si>
  <si>
    <t>2.265.334</t>
  </si>
  <si>
    <t>1.003.592</t>
  </si>
  <si>
    <t>1.008.491</t>
  </si>
  <si>
    <t>2.276.374</t>
  </si>
  <si>
    <t>2.275.671</t>
  </si>
  <si>
    <t>2.290.680</t>
  </si>
  <si>
    <t>2.299.773</t>
  </si>
  <si>
    <t>2.274.903</t>
  </si>
  <si>
    <t>2.269.453</t>
  </si>
  <si>
    <t>1.005.415</t>
  </si>
  <si>
    <t>1.010.314</t>
  </si>
  <si>
    <t>2.280.491</t>
  </si>
  <si>
    <t>2.279.788</t>
  </si>
  <si>
    <t>2.294.797</t>
  </si>
  <si>
    <t>2.303.892</t>
  </si>
  <si>
    <t>2.279.021</t>
  </si>
  <si>
    <t>2.273.571</t>
  </si>
  <si>
    <t>1.007.238</t>
  </si>
  <si>
    <t>1.012.138</t>
  </si>
  <si>
    <t>2.284.607</t>
  </si>
  <si>
    <t>2.283.905</t>
  </si>
  <si>
    <t>2.298.915</t>
  </si>
  <si>
    <t>2.308.010</t>
  </si>
  <si>
    <t>2.283.140</t>
  </si>
  <si>
    <t>2.277.689</t>
  </si>
  <si>
    <t>1.009.061</t>
  </si>
  <si>
    <t>1.013.961</t>
  </si>
  <si>
    <t>2.288.724</t>
  </si>
  <si>
    <t>2.288.022</t>
  </si>
  <si>
    <t>2.303.033</t>
  </si>
  <si>
    <t>2.312.129</t>
  </si>
  <si>
    <t>2.281.808</t>
  </si>
  <si>
    <t>1.010.884</t>
  </si>
  <si>
    <t>1.015.785</t>
  </si>
  <si>
    <t>2.292.840</t>
  </si>
  <si>
    <t>2.307.150</t>
  </si>
  <si>
    <t>2.316.248</t>
  </si>
  <si>
    <t>2.291.377</t>
  </si>
  <si>
    <t>2.285.926</t>
  </si>
  <si>
    <t>1.012.707</t>
  </si>
  <si>
    <t>1.017.608</t>
  </si>
  <si>
    <t>2.296.957</t>
  </si>
  <si>
    <t>2.296.255</t>
  </si>
  <si>
    <t>2.311.268</t>
  </si>
  <si>
    <t>2.320.366</t>
  </si>
  <si>
    <t>2.290.044</t>
  </si>
  <si>
    <t>1.014.530</t>
  </si>
  <si>
    <t>1.019.432</t>
  </si>
  <si>
    <t>2.301.073</t>
  </si>
  <si>
    <t>2.300.372</t>
  </si>
  <si>
    <t>2.315.386</t>
  </si>
  <si>
    <t>2.324.485</t>
  </si>
  <si>
    <t>2.299.614</t>
  </si>
  <si>
    <t>2.294.163</t>
  </si>
  <si>
    <t>1.016.353</t>
  </si>
  <si>
    <t>1.021.255</t>
  </si>
  <si>
    <t>2.305.190</t>
  </si>
  <si>
    <t>2.304.489</t>
  </si>
  <si>
    <t>2.319.503</t>
  </si>
  <si>
    <t>2.328.604</t>
  </si>
  <si>
    <t>2.303.733</t>
  </si>
  <si>
    <t>2.298.281</t>
  </si>
  <si>
    <t>1.018.176</t>
  </si>
  <si>
    <t>1.023.078</t>
  </si>
  <si>
    <t>2.309.306</t>
  </si>
  <si>
    <t>2.308.606</t>
  </si>
  <si>
    <t>2.323.621</t>
  </si>
  <si>
    <t>2.332.722</t>
  </si>
  <si>
    <t>2.307.852</t>
  </si>
  <si>
    <t>2.302.399</t>
  </si>
  <si>
    <t>1.019.999</t>
  </si>
  <si>
    <t>1.024.902</t>
  </si>
  <si>
    <t>2.313.422</t>
  </si>
  <si>
    <t>2.312.723</t>
  </si>
  <si>
    <t>2.327.739</t>
  </si>
  <si>
    <t>2.336.841</t>
  </si>
  <si>
    <t>2.311.970</t>
  </si>
  <si>
    <t>2.306.517</t>
  </si>
  <si>
    <t>1.021.822</t>
  </si>
  <si>
    <t>1.026.725</t>
  </si>
  <si>
    <t>2.317.539</t>
  </si>
  <si>
    <t>2.316.840</t>
  </si>
  <si>
    <t>2.331.857</t>
  </si>
  <si>
    <t>2.340.960</t>
  </si>
  <si>
    <t>2.316.089</t>
  </si>
  <si>
    <t>2.310.636</t>
  </si>
  <si>
    <t>1.023.645</t>
  </si>
  <si>
    <t>1.028.549</t>
  </si>
  <si>
    <t>2.321.655</t>
  </si>
  <si>
    <t>2.320.957</t>
  </si>
  <si>
    <t>2.335.974</t>
  </si>
  <si>
    <t>2.345.078</t>
  </si>
  <si>
    <t>2.320.208</t>
  </si>
  <si>
    <t>2.314.754</t>
  </si>
  <si>
    <t>1.025.468</t>
  </si>
  <si>
    <t>1.030.372</t>
  </si>
  <si>
    <t>2.325.772</t>
  </si>
  <si>
    <t>2.325.073</t>
  </si>
  <si>
    <t>2.340.092</t>
  </si>
  <si>
    <t>2.349.197</t>
  </si>
  <si>
    <t>2.324.326</t>
  </si>
  <si>
    <t>2.318.872</t>
  </si>
  <si>
    <t>1.027.291</t>
  </si>
  <si>
    <t>1.032.196</t>
  </si>
  <si>
    <t>2.329.888</t>
  </si>
  <si>
    <t>2.329.190</t>
  </si>
  <si>
    <t>2.353.316</t>
  </si>
  <si>
    <t>2.328.445</t>
  </si>
  <si>
    <t>2.322.991</t>
  </si>
  <si>
    <t>1.029.114</t>
  </si>
  <si>
    <t>1.034.019</t>
  </si>
  <si>
    <t>2.334.005</t>
  </si>
  <si>
    <t>2.333.307</t>
  </si>
  <si>
    <t>2.357.434</t>
  </si>
  <si>
    <t>2.332.564</t>
  </si>
  <si>
    <t>1.030.937</t>
  </si>
  <si>
    <t>1.035.842</t>
  </si>
  <si>
    <t>2.338.121</t>
  </si>
  <si>
    <t>2.337.424</t>
  </si>
  <si>
    <t>2.361.553</t>
  </si>
  <si>
    <t>2.336.682</t>
  </si>
  <si>
    <t>2.331.227</t>
  </si>
  <si>
    <t>1.032.760</t>
  </si>
  <si>
    <t>1.037.666</t>
  </si>
  <si>
    <t>2.342.238</t>
  </si>
  <si>
    <t>2.341.541</t>
  </si>
  <si>
    <t>2.365.672</t>
  </si>
  <si>
    <t>2.340.801</t>
  </si>
  <si>
    <t>2.335.345</t>
  </si>
  <si>
    <t>1.034.583</t>
  </si>
  <si>
    <t>1.039.489</t>
  </si>
  <si>
    <t>2.346.354</t>
  </si>
  <si>
    <t>2.345.658</t>
  </si>
  <si>
    <t>2.369.790</t>
  </si>
  <si>
    <t>2.344.920</t>
  </si>
  <si>
    <t>2.339.464</t>
  </si>
  <si>
    <t>1.036.407</t>
  </si>
  <si>
    <t>1.041.313</t>
  </si>
  <si>
    <t>2.350.471</t>
  </si>
  <si>
    <t>2.349.775</t>
  </si>
  <si>
    <t>2.373.909</t>
  </si>
  <si>
    <t>2.349.038</t>
  </si>
  <si>
    <t>2.343.582</t>
  </si>
  <si>
    <t>1.038.230</t>
  </si>
  <si>
    <t>1.043.136</t>
  </si>
  <si>
    <t>2.354.587</t>
  </si>
  <si>
    <t>2.353.891</t>
  </si>
  <si>
    <t>2.378.027</t>
  </si>
  <si>
    <t>2.353.157</t>
  </si>
  <si>
    <t>2.347.700</t>
  </si>
  <si>
    <t>1.040.053</t>
  </si>
  <si>
    <t>1.044.960</t>
  </si>
  <si>
    <t>2.358.704</t>
  </si>
  <si>
    <t>2.358.008</t>
  </si>
  <si>
    <t>2.382.146</t>
  </si>
  <si>
    <t>2.351.819</t>
  </si>
  <si>
    <t>1.041.876</t>
  </si>
  <si>
    <t>1.046.783</t>
  </si>
  <si>
    <t>2.362.820</t>
  </si>
  <si>
    <t>2.362.125</t>
  </si>
  <si>
    <t>2.386.265</t>
  </si>
  <si>
    <t>2.361.394</t>
  </si>
  <si>
    <t>2.355.937</t>
  </si>
  <si>
    <t>1.043.699</t>
  </si>
  <si>
    <t>1.048.606</t>
  </si>
  <si>
    <t>2.366.937</t>
  </si>
  <si>
    <t>2.366.242</t>
  </si>
  <si>
    <t>2.390.383</t>
  </si>
  <si>
    <t>2.360.055</t>
  </si>
  <si>
    <t>1.045.522</t>
  </si>
  <si>
    <t>1.050.430</t>
  </si>
  <si>
    <t>2.371.053</t>
  </si>
  <si>
    <t>2.370.359</t>
  </si>
  <si>
    <t>2.394.502</t>
  </si>
  <si>
    <t>2.369.632</t>
  </si>
  <si>
    <t>2.364.173</t>
  </si>
  <si>
    <t>1.047.345</t>
  </si>
  <si>
    <t>1.052.253</t>
  </si>
  <si>
    <t>2.375.170</t>
  </si>
  <si>
    <t>2.398.621</t>
  </si>
  <si>
    <t>2.373.750</t>
  </si>
  <si>
    <t>2.368.292</t>
  </si>
  <si>
    <t>1.049.168</t>
  </si>
  <si>
    <t>1.054.077</t>
  </si>
  <si>
    <t>2.379.286</t>
  </si>
  <si>
    <t>2.378.592</t>
  </si>
  <si>
    <t>2.402.739</t>
  </si>
  <si>
    <t>2.377.869</t>
  </si>
  <si>
    <t>2.372.410</t>
  </si>
  <si>
    <t>1.050.991</t>
  </si>
  <si>
    <t>1.055.900</t>
  </si>
  <si>
    <t>2.383.403</t>
  </si>
  <si>
    <t>2.382.709</t>
  </si>
  <si>
    <t>2.406.858</t>
  </si>
  <si>
    <t>2.381.987</t>
  </si>
  <si>
    <t>2.376.528</t>
  </si>
  <si>
    <t>1.052.814</t>
  </si>
  <si>
    <t>1.057.724</t>
  </si>
  <si>
    <t>2.387.519</t>
  </si>
  <si>
    <t>2.386.826</t>
  </si>
  <si>
    <t>2.410.977</t>
  </si>
  <si>
    <t>2.386.106</t>
  </si>
  <si>
    <t>2.380.647</t>
  </si>
  <si>
    <t>1.054.637</t>
  </si>
  <si>
    <t>1.059.547</t>
  </si>
  <si>
    <t>2.391.636</t>
  </si>
  <si>
    <t>2.390.943</t>
  </si>
  <si>
    <t>2.415.095</t>
  </si>
  <si>
    <t>2.390.225</t>
  </si>
  <si>
    <t>2.384.765</t>
  </si>
  <si>
    <t>1.056.460</t>
  </si>
  <si>
    <t>1.061.370</t>
  </si>
  <si>
    <t>2.395.752</t>
  </si>
  <si>
    <t>2.395.060</t>
  </si>
  <si>
    <t>2.419.214</t>
  </si>
  <si>
    <t>2.394.343</t>
  </si>
  <si>
    <t>2.388.883</t>
  </si>
  <si>
    <t>1.058.283</t>
  </si>
  <si>
    <t>1.063.194</t>
  </si>
  <si>
    <t>2.399.869</t>
  </si>
  <si>
    <t>2.399.177</t>
  </si>
  <si>
    <t>2.423.333</t>
  </si>
  <si>
    <t>2.398.462</t>
  </si>
  <si>
    <t>2.393.001</t>
  </si>
  <si>
    <t>1.060.106</t>
  </si>
  <si>
    <t>1.065.017</t>
  </si>
  <si>
    <t>2.403.985</t>
  </si>
  <si>
    <t>2.403.294</t>
  </si>
  <si>
    <t>2.427.451</t>
  </si>
  <si>
    <t>2.402.581</t>
  </si>
  <si>
    <t>2.397.120</t>
  </si>
  <si>
    <t>1.061.929</t>
  </si>
  <si>
    <t>1.066.841</t>
  </si>
  <si>
    <t>2.408.102</t>
  </si>
  <si>
    <t>2.407.410</t>
  </si>
  <si>
    <t>2.431.570</t>
  </si>
  <si>
    <t>2.406.699</t>
  </si>
  <si>
    <t>2.401.238</t>
  </si>
  <si>
    <t>1.063.752</t>
  </si>
  <si>
    <t>1.068.664</t>
  </si>
  <si>
    <t>2.412.218</t>
  </si>
  <si>
    <t>2.411.527</t>
  </si>
  <si>
    <t>2.435.689</t>
  </si>
  <si>
    <t>2.410.818</t>
  </si>
  <si>
    <t>2.405.356</t>
  </si>
  <si>
    <t>1.065.575</t>
  </si>
  <si>
    <t>1.070.488</t>
  </si>
  <si>
    <t>2.416.335</t>
  </si>
  <si>
    <t>2.415.644</t>
  </si>
  <si>
    <t>2.439.807</t>
  </si>
  <si>
    <t>2.409.475</t>
  </si>
  <si>
    <t>1.067.398</t>
  </si>
  <si>
    <t>1.072.311</t>
  </si>
  <si>
    <t>2.420.451</t>
  </si>
  <si>
    <t>2.419.761</t>
  </si>
  <si>
    <t>2.443.926</t>
  </si>
  <si>
    <t>2.419.055</t>
  </si>
  <si>
    <t>2.413.593</t>
  </si>
  <si>
    <t>1.069.221</t>
  </si>
  <si>
    <t>1.074.134</t>
  </si>
  <si>
    <t>2.424.568</t>
  </si>
  <si>
    <t>2.423.878</t>
  </si>
  <si>
    <t>2.448.045</t>
  </si>
  <si>
    <t>2.423.174</t>
  </si>
  <si>
    <t>2.417.711</t>
  </si>
  <si>
    <t>1.071.044</t>
  </si>
  <si>
    <t>1.075.958</t>
  </si>
  <si>
    <t>2.428.684</t>
  </si>
  <si>
    <t>2.427.995</t>
  </si>
  <si>
    <t>2.452.163</t>
  </si>
  <si>
    <t>2.427.293</t>
  </si>
  <si>
    <t>2.421.829</t>
  </si>
  <si>
    <t>1.072.867</t>
  </si>
  <si>
    <t>1.077.781</t>
  </si>
  <si>
    <t>2.432.801</t>
  </si>
  <si>
    <t>2.432.112</t>
  </si>
  <si>
    <t>2.456.282</t>
  </si>
  <si>
    <t>2.431.411</t>
  </si>
  <si>
    <t>2.425.948</t>
  </si>
  <si>
    <t>1.074.690</t>
  </si>
  <si>
    <t>1.079.605</t>
  </si>
  <si>
    <t>2.436.917</t>
  </si>
  <si>
    <t>2.436.228</t>
  </si>
  <si>
    <t>2.460.400</t>
  </si>
  <si>
    <t>2.435.530</t>
  </si>
  <si>
    <t>2.430.066</t>
  </si>
  <si>
    <t>1.076.513</t>
  </si>
  <si>
    <t>1.081.428</t>
  </si>
  <si>
    <t>2.441.034</t>
  </si>
  <si>
    <t>2.40.345</t>
  </si>
  <si>
    <t>2.464.519</t>
  </si>
  <si>
    <t>2.439.649</t>
  </si>
  <si>
    <t>2.434.184</t>
  </si>
  <si>
    <t>1.078.336</t>
  </si>
  <si>
    <t>2.445.150</t>
  </si>
  <si>
    <t>2.444.462</t>
  </si>
  <si>
    <t>2.468.638</t>
  </si>
  <si>
    <t>2.443.767</t>
  </si>
  <si>
    <t>2.438.303</t>
  </si>
  <si>
    <t>1.080.159</t>
  </si>
  <si>
    <t>1.085.075</t>
  </si>
  <si>
    <t>2.449.267</t>
  </si>
  <si>
    <t>2.448.579</t>
  </si>
  <si>
    <t>2.472.756</t>
  </si>
  <si>
    <t>2.447.886</t>
  </si>
  <si>
    <t>2.442.421</t>
  </si>
  <si>
    <t>1.081.982</t>
  </si>
  <si>
    <t>1.086.898</t>
  </si>
  <si>
    <t>2.453.383</t>
  </si>
  <si>
    <t>2.452.696</t>
  </si>
  <si>
    <t>2.476.875</t>
  </si>
  <si>
    <t>2.452.005</t>
  </si>
  <si>
    <t>2.446.539</t>
  </si>
  <si>
    <t>1.083.805</t>
  </si>
  <si>
    <t>1.088.722</t>
  </si>
  <si>
    <t>2.457.500</t>
  </si>
  <si>
    <t>2.456.813</t>
  </si>
  <si>
    <t>2.480.994</t>
  </si>
  <si>
    <t>2.456.123</t>
  </si>
  <si>
    <t>2.450.658</t>
  </si>
  <si>
    <t>1.085.628</t>
  </si>
  <si>
    <t>1.090.545</t>
  </si>
  <si>
    <t>2.461.616</t>
  </si>
  <si>
    <t>2.460.929</t>
  </si>
  <si>
    <t>2.485.112</t>
  </si>
  <si>
    <t>2.460.242</t>
  </si>
  <si>
    <t>2.454.776</t>
  </si>
  <si>
    <t>1.087.451</t>
  </si>
  <si>
    <t>1.092.369</t>
  </si>
  <si>
    <t>2.465.733</t>
  </si>
  <si>
    <t>2.465.046</t>
  </si>
  <si>
    <t>2.489.231</t>
  </si>
  <si>
    <t>2.464.360</t>
  </si>
  <si>
    <t>2.458.894</t>
  </si>
  <si>
    <t>1.089.274</t>
  </si>
  <si>
    <t>1.094.192</t>
  </si>
  <si>
    <t>2.469.849</t>
  </si>
  <si>
    <t>2.469.163</t>
  </si>
  <si>
    <t>2.493.350</t>
  </si>
  <si>
    <t>2.468.479</t>
  </si>
  <si>
    <t>1.091.097</t>
  </si>
  <si>
    <t>1.096.016</t>
  </si>
  <si>
    <t>2.473.966</t>
  </si>
  <si>
    <t>2.473.280</t>
  </si>
  <si>
    <t>2.497.468</t>
  </si>
  <si>
    <t>2.472.598</t>
  </si>
  <si>
    <t>2.467.131</t>
  </si>
  <si>
    <t>1.092.920</t>
  </si>
  <si>
    <t>1.097.839</t>
  </si>
  <si>
    <t>2.478.082</t>
  </si>
  <si>
    <t>2.477.397</t>
  </si>
  <si>
    <t>2.501.587</t>
  </si>
  <si>
    <t>2.476.716</t>
  </si>
  <si>
    <t>2.471.249</t>
  </si>
  <si>
    <t>1.094.743</t>
  </si>
  <si>
    <t>1.099.662</t>
  </si>
  <si>
    <t>2.482.199</t>
  </si>
  <si>
    <t>2.481.514</t>
  </si>
  <si>
    <t>2.505.706</t>
  </si>
  <si>
    <t>2.480.835</t>
  </si>
  <si>
    <t>2.475.367</t>
  </si>
  <si>
    <t>1.096.566</t>
  </si>
  <si>
    <t>1.101.486</t>
  </si>
  <si>
    <t>2.486.315</t>
  </si>
  <si>
    <t>2.485.631</t>
  </si>
  <si>
    <t>2.509.824</t>
  </si>
  <si>
    <t>2.484.954</t>
  </si>
  <si>
    <t>2.479.486</t>
  </si>
  <si>
    <t>1.098.390</t>
  </si>
  <si>
    <t>1.103.309</t>
  </si>
  <si>
    <t>2.490.432</t>
  </si>
  <si>
    <t>2.489.747</t>
  </si>
  <si>
    <t>2.513.943</t>
  </si>
  <si>
    <t>2.489.072</t>
  </si>
  <si>
    <t>2.483.604</t>
  </si>
  <si>
    <t>1.100.213</t>
  </si>
  <si>
    <t>1.105.133</t>
  </si>
  <si>
    <t>2.494.548</t>
  </si>
  <si>
    <t>2.493.864</t>
  </si>
  <si>
    <t>2.518.062</t>
  </si>
  <si>
    <t>2.493.191</t>
  </si>
  <si>
    <t>2.487.722</t>
  </si>
  <si>
    <t>1.102.036</t>
  </si>
  <si>
    <t>1.106.956</t>
  </si>
  <si>
    <t>2.498.665</t>
  </si>
  <si>
    <t>2.497.981</t>
  </si>
  <si>
    <t>2.522.180</t>
  </si>
  <si>
    <t>2.497.310</t>
  </si>
  <si>
    <t>2.491.840</t>
  </si>
  <si>
    <t>1.103.859</t>
  </si>
  <si>
    <t>1.108.780</t>
  </si>
  <si>
    <t>2.502.781</t>
  </si>
  <si>
    <t>2.502.098</t>
  </si>
  <si>
    <t>2.526.299</t>
  </si>
  <si>
    <t>2.501.428</t>
  </si>
  <si>
    <t>2.495.959</t>
  </si>
  <si>
    <t>1.105.682</t>
  </si>
  <si>
    <t>1.110.603</t>
  </si>
  <si>
    <t>2.506.898</t>
  </si>
  <si>
    <t>2.506.215</t>
  </si>
  <si>
    <t>2.530.418</t>
  </si>
  <si>
    <t>2.505.547</t>
  </si>
  <si>
    <t>2.500.077</t>
  </si>
  <si>
    <t>1.107.505</t>
  </si>
  <si>
    <t>1.112.426</t>
  </si>
  <si>
    <t>2.511.014</t>
  </si>
  <si>
    <t>2.510.332</t>
  </si>
  <si>
    <t>2.534.536</t>
  </si>
  <si>
    <t>2.509.666</t>
  </si>
  <si>
    <t>2.504.195</t>
  </si>
  <si>
    <t>1.109.328</t>
  </si>
  <si>
    <t>1.114.250</t>
  </si>
  <si>
    <t>2.515.130</t>
  </si>
  <si>
    <t>2.514.449</t>
  </si>
  <si>
    <t>2.538.655</t>
  </si>
  <si>
    <t>2.513.784</t>
  </si>
  <si>
    <t>2.508.314</t>
  </si>
  <si>
    <t>1.111.151</t>
  </si>
  <si>
    <t>1.116.073</t>
  </si>
  <si>
    <t>2.519.247</t>
  </si>
  <si>
    <t>2.518.565</t>
  </si>
  <si>
    <t>2.542.773</t>
  </si>
  <si>
    <t>2.517.903</t>
  </si>
  <si>
    <t>2.512.432</t>
  </si>
  <si>
    <t>1.112.974</t>
  </si>
  <si>
    <t>1.117.897</t>
  </si>
  <si>
    <t>2.523.363</t>
  </si>
  <si>
    <t>2.522.682</t>
  </si>
  <si>
    <t>2.546.892</t>
  </si>
  <si>
    <t>2.522.022</t>
  </si>
  <si>
    <t>2.516.550</t>
  </si>
  <si>
    <t>1.114.797</t>
  </si>
  <si>
    <t>1.119.720</t>
  </si>
  <si>
    <t>2.527.480</t>
  </si>
  <si>
    <t>2.526.799</t>
  </si>
  <si>
    <t>2.551.011</t>
  </si>
  <si>
    <t>2.526.140</t>
  </si>
  <si>
    <t>2.520.668</t>
  </si>
  <si>
    <t>1.116.620</t>
  </si>
  <si>
    <t>1.121.544</t>
  </si>
  <si>
    <t>2.531.596</t>
  </si>
  <si>
    <t>2.530.916</t>
  </si>
  <si>
    <t>2.555.129</t>
  </si>
  <si>
    <t>2.530.259</t>
  </si>
  <si>
    <t>2.524.787</t>
  </si>
  <si>
    <t>1.118.443</t>
  </si>
  <si>
    <t>1.123.367</t>
  </si>
  <si>
    <t>2.535.713</t>
  </si>
  <si>
    <t>2.535.033</t>
  </si>
  <si>
    <t>2.559.248</t>
  </si>
  <si>
    <t>2.534.378</t>
  </si>
  <si>
    <t>2.528.905</t>
  </si>
  <si>
    <t>1.120.266</t>
  </si>
  <si>
    <t>1.125.190</t>
  </si>
  <si>
    <t>2.539.829</t>
  </si>
  <si>
    <t>2.539.150</t>
  </si>
  <si>
    <t>2.563.367</t>
  </si>
  <si>
    <t>2.538.496</t>
  </si>
  <si>
    <t>2.533.023</t>
  </si>
  <si>
    <t>1.122.089</t>
  </si>
  <si>
    <t>1.127.014</t>
  </si>
  <si>
    <t>2.543.946</t>
  </si>
  <si>
    <t>2.543.266</t>
  </si>
  <si>
    <t>2.567.485</t>
  </si>
  <si>
    <t>2.542.615</t>
  </si>
  <si>
    <t>2.537.142</t>
  </si>
  <si>
    <t>1.123.912</t>
  </si>
  <si>
    <t>1.128.837</t>
  </si>
  <si>
    <t>2.548.062</t>
  </si>
  <si>
    <t>2.547.383</t>
  </si>
  <si>
    <t>2.571.604</t>
  </si>
  <si>
    <t>2.546.733</t>
  </si>
  <si>
    <t>2.541.260</t>
  </si>
  <si>
    <t>1.125.735</t>
  </si>
  <si>
    <t>1.130.661</t>
  </si>
  <si>
    <t>2.552.179</t>
  </si>
  <si>
    <t>2.551.500</t>
  </si>
  <si>
    <t>2.575.723</t>
  </si>
  <si>
    <t>2.550.852</t>
  </si>
  <si>
    <t>2.545.378</t>
  </si>
  <si>
    <t>1.127.558</t>
  </si>
  <si>
    <t>1.132.484</t>
  </si>
  <si>
    <t>2.556.295</t>
  </si>
  <si>
    <t>2.555.617</t>
  </si>
  <si>
    <t>2.579.841</t>
  </si>
  <si>
    <t>2.554.971</t>
  </si>
  <si>
    <t>2.549.496</t>
  </si>
  <si>
    <t>1.129.381</t>
  </si>
  <si>
    <t>1.134.308</t>
  </si>
  <si>
    <t>2.560.412</t>
  </si>
  <si>
    <t>2.559.734</t>
  </si>
  <si>
    <t>2.583.960</t>
  </si>
  <si>
    <t>2.559.089</t>
  </si>
  <si>
    <t>2.553.615</t>
  </si>
  <si>
    <t>1.131.204</t>
  </si>
  <si>
    <t>1.136.131</t>
  </si>
  <si>
    <t>2.564.528</t>
  </si>
  <si>
    <t>2.563.851</t>
  </si>
  <si>
    <t>2.588.079</t>
  </si>
  <si>
    <t>2.563.208</t>
  </si>
  <si>
    <t>2.557.733</t>
  </si>
  <si>
    <t>1.133.027</t>
  </si>
  <si>
    <t>1.137.955</t>
  </si>
  <si>
    <t>2.568.645</t>
  </si>
  <si>
    <t>2.567.968</t>
  </si>
  <si>
    <t>2.592.197</t>
  </si>
  <si>
    <t>2.567.327</t>
  </si>
  <si>
    <t>2.561.851</t>
  </si>
  <si>
    <t>1.134.850</t>
  </si>
  <si>
    <t>1.139.778</t>
  </si>
  <si>
    <t>2.572.761</t>
  </si>
  <si>
    <t>2.572.084</t>
  </si>
  <si>
    <t>2.596.316</t>
  </si>
  <si>
    <t>2.571.445</t>
  </si>
  <si>
    <t>2.565.970</t>
  </si>
  <si>
    <t>1.136.673</t>
  </si>
  <si>
    <t>1.141.601</t>
  </si>
  <si>
    <t>2.576.878</t>
  </si>
  <si>
    <t>2.576.201</t>
  </si>
  <si>
    <t>2.600.435</t>
  </si>
  <si>
    <t>2.575.564</t>
  </si>
  <si>
    <t>2.570.088</t>
  </si>
  <si>
    <t>1.138.496</t>
  </si>
  <si>
    <t>1.143.425</t>
  </si>
  <si>
    <t>2.580.994</t>
  </si>
  <si>
    <t>2.580.318</t>
  </si>
  <si>
    <t>2.604.553</t>
  </si>
  <si>
    <t>2.579.683</t>
  </si>
  <si>
    <t>2.574.206</t>
  </si>
  <si>
    <t>1.140.319</t>
  </si>
  <si>
    <t>1.145.248</t>
  </si>
  <si>
    <t>2.585.111</t>
  </si>
  <si>
    <t>2.584.435</t>
  </si>
  <si>
    <t>2.608.672</t>
  </si>
  <si>
    <t>2.583.801</t>
  </si>
  <si>
    <t>2.578.325</t>
  </si>
  <si>
    <t>1.142.142</t>
  </si>
  <si>
    <t>1.147.072</t>
  </si>
  <si>
    <t>2.589.227</t>
  </si>
  <si>
    <t>2.588.552</t>
  </si>
  <si>
    <t>2.612.791</t>
  </si>
  <si>
    <t>2.587.920</t>
  </si>
  <si>
    <t>2.582.443</t>
  </si>
  <si>
    <t>1.143.965</t>
  </si>
  <si>
    <t>1.148.895</t>
  </si>
  <si>
    <t>2.593.344</t>
  </si>
  <si>
    <t>2.592.669</t>
  </si>
  <si>
    <t>2.616.909</t>
  </si>
  <si>
    <t>2.592.039</t>
  </si>
  <si>
    <t>2.586.561</t>
  </si>
  <si>
    <t>1.145.788</t>
  </si>
  <si>
    <t>1.150.719</t>
  </si>
  <si>
    <t>2.597.460</t>
  </si>
  <si>
    <t>2.596.786</t>
  </si>
  <si>
    <t>2.621.028</t>
  </si>
  <si>
    <t>2.596.157</t>
  </si>
  <si>
    <t>2.590.679</t>
  </si>
  <si>
    <t>1.147.611</t>
  </si>
  <si>
    <t>1.152.542</t>
  </si>
  <si>
    <t>2.601.577</t>
  </si>
  <si>
    <t>2.600.902</t>
  </si>
  <si>
    <t>2.625.146</t>
  </si>
  <si>
    <t>2.600.276</t>
  </si>
  <si>
    <t>2.594.798</t>
  </si>
  <si>
    <t>1.149.434</t>
  </si>
  <si>
    <t>1.154.365</t>
  </si>
  <si>
    <t>2.605.693</t>
  </si>
  <si>
    <t>2.605.019</t>
  </si>
  <si>
    <t>2.629.265</t>
  </si>
  <si>
    <t>2.604.395</t>
  </si>
  <si>
    <t>2.598.916</t>
  </si>
  <si>
    <t>1.151.257</t>
  </si>
  <si>
    <t>1.156.189</t>
  </si>
  <si>
    <t>2.609.810</t>
  </si>
  <si>
    <t>2.609.136</t>
  </si>
  <si>
    <t>2.633.384</t>
  </si>
  <si>
    <t>2.608.513</t>
  </si>
  <si>
    <t>2.603.034</t>
  </si>
  <si>
    <t>1.153.080</t>
  </si>
  <si>
    <t>1.158.012</t>
  </si>
  <si>
    <t>2.613.926</t>
  </si>
  <si>
    <t>2.613.253</t>
  </si>
  <si>
    <t>2.637.502</t>
  </si>
  <si>
    <t>2.612.632</t>
  </si>
  <si>
    <t>2.607.153</t>
  </si>
  <si>
    <t>1.154.903</t>
  </si>
  <si>
    <t>2.618.043</t>
  </si>
  <si>
    <t>2.617.370</t>
  </si>
  <si>
    <t>2.641.621</t>
  </si>
  <si>
    <t>2.616.751</t>
  </si>
  <si>
    <t>2.611.271</t>
  </si>
  <si>
    <t>1.156.726</t>
  </si>
  <si>
    <t>2.622.159</t>
  </si>
  <si>
    <t>2.621.487</t>
  </si>
  <si>
    <t>2.645.740</t>
  </si>
  <si>
    <t>2.620.869</t>
  </si>
  <si>
    <t>2.615.389</t>
  </si>
  <si>
    <t>1.158.550</t>
  </si>
  <si>
    <t>1.163.483</t>
  </si>
  <si>
    <t>2.626.276</t>
  </si>
  <si>
    <t>2.625.603</t>
  </si>
  <si>
    <t>2.649.858</t>
  </si>
  <si>
    <t>2.624.988</t>
  </si>
  <si>
    <t>2.619.507</t>
  </si>
  <si>
    <t>1.160.373</t>
  </si>
  <si>
    <t>1.165.306</t>
  </si>
  <si>
    <t>2.630.392</t>
  </si>
  <si>
    <t>2.629.720</t>
  </si>
  <si>
    <t>2.653.977</t>
  </si>
  <si>
    <t>2.629.106</t>
  </si>
  <si>
    <t>2.623.626</t>
  </si>
  <si>
    <t>1.162.196</t>
  </si>
  <si>
    <t>1.167.129</t>
  </si>
  <si>
    <t>2.634.509</t>
  </si>
  <si>
    <t>2.633.837</t>
  </si>
  <si>
    <t>2.658.096</t>
  </si>
  <si>
    <t>2.633.225</t>
  </si>
  <si>
    <t>2.627.744</t>
  </si>
  <si>
    <t>1.164.019</t>
  </si>
  <si>
    <t>1.168.953</t>
  </si>
  <si>
    <t>2.638.625</t>
  </si>
  <si>
    <t>2.637.954</t>
  </si>
  <si>
    <t>2.662.214</t>
  </si>
  <si>
    <t>2.637.344</t>
  </si>
  <si>
    <t>2.631.862</t>
  </si>
  <si>
    <t>1.165.842</t>
  </si>
  <si>
    <t>1.170.776</t>
  </si>
  <si>
    <t>2.642.742</t>
  </si>
  <si>
    <t>2.642.071</t>
  </si>
  <si>
    <t>2.666.333</t>
  </si>
  <si>
    <t>2.641.462</t>
  </si>
  <si>
    <t>2.635.981</t>
  </si>
  <si>
    <t>1.167.665</t>
  </si>
  <si>
    <t>1.172.600</t>
  </si>
  <si>
    <t>2.646.858</t>
  </si>
  <si>
    <t>2.646.188</t>
  </si>
  <si>
    <t>2.670.452</t>
  </si>
  <si>
    <t>2.645.581</t>
  </si>
  <si>
    <t>2.640.099</t>
  </si>
  <si>
    <t>1.169.488</t>
  </si>
  <si>
    <t>1.174.423</t>
  </si>
  <si>
    <t>2.650.975</t>
  </si>
  <si>
    <t>2.650.305</t>
  </si>
  <si>
    <t>2.674.570</t>
  </si>
  <si>
    <t>2.649.700</t>
  </si>
  <si>
    <t>2.644.217</t>
  </si>
  <si>
    <t>1.171.311</t>
  </si>
  <si>
    <t>1.176.247</t>
  </si>
  <si>
    <t>2.655.091</t>
  </si>
  <si>
    <t>2.654.421</t>
  </si>
  <si>
    <t>2.678.689</t>
  </si>
  <si>
    <t>2.653.818</t>
  </si>
  <si>
    <t>2.648.335</t>
  </si>
  <si>
    <t>1.173.134</t>
  </si>
  <si>
    <t>1.178.070</t>
  </si>
  <si>
    <t>2.659.208</t>
  </si>
  <si>
    <t>2.658.538</t>
  </si>
  <si>
    <t>2.682.808</t>
  </si>
  <si>
    <t>2.657.937</t>
  </si>
  <si>
    <t>2.652.454</t>
  </si>
  <si>
    <t>1.174.957</t>
  </si>
  <si>
    <t>1.179.893</t>
  </si>
  <si>
    <t>2.663.324</t>
  </si>
  <si>
    <t>2.662.655</t>
  </si>
  <si>
    <t>2.686.926</t>
  </si>
  <si>
    <t>2.662.056</t>
  </si>
  <si>
    <t>2.656.572</t>
  </si>
  <si>
    <t>1.176.780</t>
  </si>
  <si>
    <t>1.181.717</t>
  </si>
  <si>
    <t>2.667.441</t>
  </si>
  <si>
    <t>2.666.772</t>
  </si>
  <si>
    <t>2.691.045</t>
  </si>
  <si>
    <t>2.666.174</t>
  </si>
  <si>
    <t>2.660.690</t>
  </si>
  <si>
    <t>1.178.603</t>
  </si>
  <si>
    <t>1.183.540</t>
  </si>
  <si>
    <t>2.671.557</t>
  </si>
  <si>
    <t>2.670.889</t>
  </si>
  <si>
    <t>2.695.164</t>
  </si>
  <si>
    <t>2.670.293</t>
  </si>
  <si>
    <t>2.664.809</t>
  </si>
  <si>
    <t>1.180.426</t>
  </si>
  <si>
    <t>1.185.364</t>
  </si>
  <si>
    <t>2.675.674</t>
  </si>
  <si>
    <t>2.675.006</t>
  </si>
  <si>
    <t>2.699.282</t>
  </si>
  <si>
    <t>2.674.412</t>
  </si>
  <si>
    <t>2.668.927</t>
  </si>
  <si>
    <t>1.182.249</t>
  </si>
  <si>
    <t>1.187.187</t>
  </si>
  <si>
    <t>2.679.790</t>
  </si>
  <si>
    <t>2.679.123</t>
  </si>
  <si>
    <t>2.703.401</t>
  </si>
  <si>
    <t>2.678.530</t>
  </si>
  <si>
    <t>2.673.045</t>
  </si>
  <si>
    <t>1.184.072</t>
  </si>
  <si>
    <t>1.189.011</t>
  </si>
  <si>
    <t>2.683.907</t>
  </si>
  <si>
    <t>2.683.239</t>
  </si>
  <si>
    <t>2.707.519</t>
  </si>
  <si>
    <t>2.682.649</t>
  </si>
  <si>
    <t>2.677.163</t>
  </si>
  <si>
    <t>1.185.895</t>
  </si>
  <si>
    <t>1.190.834</t>
  </si>
  <si>
    <t>2.688.023</t>
  </si>
  <si>
    <t>2.687.356</t>
  </si>
  <si>
    <t>2.711.638</t>
  </si>
  <si>
    <t>2.686.768</t>
  </si>
  <si>
    <t>2.681.282</t>
  </si>
  <si>
    <t>1.187.718</t>
  </si>
  <si>
    <t>1.192.657</t>
  </si>
  <si>
    <t>2.692.140</t>
  </si>
  <si>
    <t>2.691.473</t>
  </si>
  <si>
    <t>2.715.757</t>
  </si>
  <si>
    <t>2.690.886</t>
  </si>
  <si>
    <t>2.685.400</t>
  </si>
  <si>
    <t>1.189.541</t>
  </si>
  <si>
    <t>1.194.481</t>
  </si>
  <si>
    <t>2.696.256</t>
  </si>
  <si>
    <t>2.695.590</t>
  </si>
  <si>
    <t>2.719.875</t>
  </si>
  <si>
    <t>2.695.005</t>
  </si>
  <si>
    <t>2.689.518</t>
  </si>
  <si>
    <t>1.191.364</t>
  </si>
  <si>
    <t>1.196.304</t>
  </si>
  <si>
    <t>2.700.373</t>
  </si>
  <si>
    <t>2.699.707</t>
  </si>
  <si>
    <t>2.723.994</t>
  </si>
  <si>
    <t>2.699.124</t>
  </si>
  <si>
    <t>2.693.637</t>
  </si>
  <si>
    <t>1.193.187</t>
  </si>
  <si>
    <t>1.198.128</t>
  </si>
  <si>
    <t>2.704.489</t>
  </si>
  <si>
    <t>2.703.824</t>
  </si>
  <si>
    <t>2.728.113</t>
  </si>
  <si>
    <t>2.703.242</t>
  </si>
  <si>
    <t>2.697.755</t>
  </si>
  <si>
    <t>1.195.010</t>
  </si>
  <si>
    <t>1.199.951</t>
  </si>
  <si>
    <t>2.708.606</t>
  </si>
  <si>
    <t>2.707.940</t>
  </si>
  <si>
    <t>2.732.231</t>
  </si>
  <si>
    <t>2.707.361</t>
  </si>
  <si>
    <t>2.701.873</t>
  </si>
  <si>
    <t>1.196.833</t>
  </si>
  <si>
    <t>1.201.775</t>
  </si>
  <si>
    <t>2.712.722</t>
  </si>
  <si>
    <t>2.712.057</t>
  </si>
  <si>
    <t>2.736.350</t>
  </si>
  <si>
    <t>2.711.479</t>
  </si>
  <si>
    <t>2.705.992</t>
  </si>
  <si>
    <t>1.198.656</t>
  </si>
  <si>
    <t>1.203.598</t>
  </si>
  <si>
    <t>2.716.839</t>
  </si>
  <si>
    <t>2.716.174</t>
  </si>
  <si>
    <t>2.740.469</t>
  </si>
  <si>
    <t>2.715.598</t>
  </si>
  <si>
    <t>2.710.110</t>
  </si>
  <si>
    <t>1.200.479</t>
  </si>
  <si>
    <t>1.205.421</t>
  </si>
  <si>
    <t>2.720.955</t>
  </si>
  <si>
    <t>2.720.291</t>
  </si>
  <si>
    <t>2.744.587</t>
  </si>
  <si>
    <t>2.719.717</t>
  </si>
  <si>
    <t>2.714.228</t>
  </si>
  <si>
    <t>1.202.302</t>
  </si>
  <si>
    <t>1.207.245</t>
  </si>
  <si>
    <t>2.725.071</t>
  </si>
  <si>
    <t>2.724.408</t>
  </si>
  <si>
    <t>2.748.706</t>
  </si>
  <si>
    <t>2.723.835</t>
  </si>
  <si>
    <t>2.718.346</t>
  </si>
  <si>
    <t>1.204.125</t>
  </si>
  <si>
    <t>1.209.068</t>
  </si>
  <si>
    <t>2.729.188</t>
  </si>
  <si>
    <t>2.728.525</t>
  </si>
  <si>
    <t>2.752.825</t>
  </si>
  <si>
    <t>2.727.954</t>
  </si>
  <si>
    <t>2.722.465</t>
  </si>
  <si>
    <t>1.205.948</t>
  </si>
  <si>
    <t>1.210.892</t>
  </si>
  <si>
    <t>2.733.304</t>
  </si>
  <si>
    <t>2.732.642</t>
  </si>
  <si>
    <t>2.756.943</t>
  </si>
  <si>
    <t>2.732.073</t>
  </si>
  <si>
    <t>2.726.583</t>
  </si>
  <si>
    <t>1.207.771</t>
  </si>
  <si>
    <t>1.212.715</t>
  </si>
  <si>
    <t>2.737.421</t>
  </si>
  <si>
    <t>2.736.758</t>
  </si>
  <si>
    <t>2.761.062</t>
  </si>
  <si>
    <t>2.736.191</t>
  </si>
  <si>
    <t>2.730.701</t>
  </si>
  <si>
    <t>1.209.594</t>
  </si>
  <si>
    <t>1.214.539</t>
  </si>
  <si>
    <t>2.741.537</t>
  </si>
  <si>
    <t>2.740.875</t>
  </si>
  <si>
    <t>2.765.181</t>
  </si>
  <si>
    <t>2.740.310</t>
  </si>
  <si>
    <t>2.734.820</t>
  </si>
  <si>
    <t>1.211.417</t>
  </si>
  <si>
    <t>1.216.362</t>
  </si>
  <si>
    <t>2.745.654</t>
  </si>
  <si>
    <t>2.744.992</t>
  </si>
  <si>
    <t>2.769.299</t>
  </si>
  <si>
    <t>2.744.429</t>
  </si>
  <si>
    <t>2.738.938</t>
  </si>
  <si>
    <t>1.213.240</t>
  </si>
  <si>
    <t>1.218.185</t>
  </si>
  <si>
    <t>2.749.770</t>
  </si>
  <si>
    <t>2.749.109</t>
  </si>
  <si>
    <t>2.773.418</t>
  </si>
  <si>
    <t>2.748.547</t>
  </si>
  <si>
    <t>2.743.056</t>
  </si>
  <si>
    <t>1.215.063</t>
  </si>
  <si>
    <t>1.220.009</t>
  </si>
  <si>
    <t>2.753.887</t>
  </si>
  <si>
    <t>2.753.226</t>
  </si>
  <si>
    <t>2.777.537</t>
  </si>
  <si>
    <t>2.752.666</t>
  </si>
  <si>
    <t>2.747.174</t>
  </si>
  <si>
    <t>1.216.886</t>
  </si>
  <si>
    <t>1.221.832</t>
  </si>
  <si>
    <t>2.758.003</t>
  </si>
  <si>
    <t>2.757.343</t>
  </si>
  <si>
    <t>2.781.655</t>
  </si>
  <si>
    <t>2.756.785</t>
  </si>
  <si>
    <t>2.751.293</t>
  </si>
  <si>
    <t>1.218.710</t>
  </si>
  <si>
    <t>1.223.656</t>
  </si>
  <si>
    <t>2.762.120</t>
  </si>
  <si>
    <t>2.761.460</t>
  </si>
  <si>
    <t>2.785.774</t>
  </si>
  <si>
    <t>2.760.903</t>
  </si>
  <si>
    <t>2.755.411</t>
  </si>
  <si>
    <t>1.220.533</t>
  </si>
  <si>
    <t>1.225.479</t>
  </si>
  <si>
    <t>2.766.236</t>
  </si>
  <si>
    <t>2.765.576</t>
  </si>
  <si>
    <t>2.789.892</t>
  </si>
  <si>
    <t>2.765.022</t>
  </si>
  <si>
    <t>1.222.356</t>
  </si>
  <si>
    <t>1.227.303</t>
  </si>
  <si>
    <t>2.770.353</t>
  </si>
  <si>
    <t>2.769.693</t>
  </si>
  <si>
    <t>2.794.011</t>
  </si>
  <si>
    <t>2.769.141</t>
  </si>
  <si>
    <t>2.763.648</t>
  </si>
  <si>
    <t>1.224.179</t>
  </si>
  <si>
    <t>1.229.126</t>
  </si>
  <si>
    <t>2.774.469</t>
  </si>
  <si>
    <t>2.773.810</t>
  </si>
  <si>
    <t>2.798.130</t>
  </si>
  <si>
    <t>2.773.259</t>
  </si>
  <si>
    <t>2.767.766</t>
  </si>
  <si>
    <t>1.226.002</t>
  </si>
  <si>
    <t>1.230.949</t>
  </si>
  <si>
    <t>2.778.586</t>
  </si>
  <si>
    <t>2.777.927</t>
  </si>
  <si>
    <t>2.802.248</t>
  </si>
  <si>
    <t>2.777.378</t>
  </si>
  <si>
    <t>2.771.884</t>
  </si>
  <si>
    <t>1.227.825</t>
  </si>
  <si>
    <t>1.232.773</t>
  </si>
  <si>
    <t>2.782.702</t>
  </si>
  <si>
    <t>2.782.044</t>
  </si>
  <si>
    <t>2.806.367</t>
  </si>
  <si>
    <t>2.781.497</t>
  </si>
  <si>
    <t>2.776.002</t>
  </si>
  <si>
    <t>1.229.648</t>
  </si>
  <si>
    <t>1.234.596</t>
  </si>
  <si>
    <t>2.786.819</t>
  </si>
  <si>
    <t>2.786.161</t>
  </si>
  <si>
    <t>2.810.486</t>
  </si>
  <si>
    <t>2.785.615</t>
  </si>
  <si>
    <t>2.780.121</t>
  </si>
  <si>
    <t>1.231.471</t>
  </si>
  <si>
    <t>1.236.420</t>
  </si>
  <si>
    <t>2.790.935</t>
  </si>
  <si>
    <t>2.790.277</t>
  </si>
  <si>
    <t>2.814.604</t>
  </si>
  <si>
    <t>2.789.734</t>
  </si>
  <si>
    <t>2.784.239</t>
  </si>
  <si>
    <t>1.233.294</t>
  </si>
  <si>
    <t>1.238.243</t>
  </si>
  <si>
    <t>2.795.052</t>
  </si>
  <si>
    <t>2.794.394</t>
  </si>
  <si>
    <t>2.818.723</t>
  </si>
  <si>
    <t>2.793.852</t>
  </si>
  <si>
    <t>2.788.357</t>
  </si>
  <si>
    <t>1.235.117</t>
  </si>
  <si>
    <t>1.240.067</t>
  </si>
  <si>
    <t>2.799.168</t>
  </si>
  <si>
    <t>2.798.511</t>
  </si>
  <si>
    <t>2.822.842</t>
  </si>
  <si>
    <t>2.797.971</t>
  </si>
  <si>
    <t>2.792.476</t>
  </si>
  <si>
    <t>1.236.940</t>
  </si>
  <si>
    <t>1.241.890</t>
  </si>
  <si>
    <t>2.803.285</t>
  </si>
  <si>
    <t>2.802.628</t>
  </si>
  <si>
    <t>2.826.960</t>
  </si>
  <si>
    <t>2.802.090</t>
  </si>
  <si>
    <t>2.796.594</t>
  </si>
  <si>
    <t>1.238.763</t>
  </si>
  <si>
    <t>1.243.713</t>
  </si>
  <si>
    <t>2.807.401</t>
  </si>
  <si>
    <t>2.806.745</t>
  </si>
  <si>
    <t>2.831.079</t>
  </si>
  <si>
    <t>2.806.208</t>
  </si>
  <si>
    <t>2.800.712</t>
  </si>
  <si>
    <t>1.240.586</t>
  </si>
  <si>
    <t>1.245.537</t>
  </si>
  <si>
    <t>2.811.518</t>
  </si>
  <si>
    <t>2.810.862</t>
  </si>
  <si>
    <t>2.835.198</t>
  </si>
  <si>
    <t>2.810.327</t>
  </si>
  <si>
    <t>2.804.830</t>
  </si>
  <si>
    <t>1.242.409</t>
  </si>
  <si>
    <t>1.247.360</t>
  </si>
  <si>
    <t>2.815.634</t>
  </si>
  <si>
    <t>2.814.979</t>
  </si>
  <si>
    <t>2.839.316</t>
  </si>
  <si>
    <t>2.814.446</t>
  </si>
  <si>
    <t>2.808.949</t>
  </si>
  <si>
    <t>1.244.232</t>
  </si>
  <si>
    <t>1.249.184</t>
  </si>
  <si>
    <t>2.819.751</t>
  </si>
  <si>
    <t>2.819.095</t>
  </si>
  <si>
    <t>2.843.435</t>
  </si>
  <si>
    <t>2.818.564</t>
  </si>
  <si>
    <t>2.813.067</t>
  </si>
  <si>
    <t>1.246.055</t>
  </si>
  <si>
    <t>1.251.007</t>
  </si>
  <si>
    <t>2.823.867</t>
  </si>
  <si>
    <t>2.823.212</t>
  </si>
  <si>
    <t>2.847.554</t>
  </si>
  <si>
    <t>2.822.683</t>
  </si>
  <si>
    <t>2.817.185</t>
  </si>
  <si>
    <t>1.247.878</t>
  </si>
  <si>
    <t>1.252.831</t>
  </si>
  <si>
    <t>2.827.984</t>
  </si>
  <si>
    <t>2.827.329</t>
  </si>
  <si>
    <t>2.851.672</t>
  </si>
  <si>
    <t>2.826.802</t>
  </si>
  <si>
    <t>2.821.304</t>
  </si>
  <si>
    <t>1.249.701</t>
  </si>
  <si>
    <t>1.254.654</t>
  </si>
  <si>
    <t>2.832.100</t>
  </si>
  <si>
    <t>2.831.446</t>
  </si>
  <si>
    <t>2.855.791</t>
  </si>
  <si>
    <t>2.830.920</t>
  </si>
  <si>
    <t>2.825.422</t>
  </si>
  <si>
    <t>1.251.524</t>
  </si>
  <si>
    <t>1.256.477</t>
  </si>
  <si>
    <t>2.836.217</t>
  </si>
  <si>
    <t>2.835.563</t>
  </si>
  <si>
    <t>2.859.910</t>
  </si>
  <si>
    <t>2.835.039</t>
  </si>
  <si>
    <t>2.829.540</t>
  </si>
  <si>
    <t>1.253.347</t>
  </si>
  <si>
    <t>1.258.301</t>
  </si>
  <si>
    <t>2.840.333</t>
  </si>
  <si>
    <t>2.839.680</t>
  </si>
  <si>
    <t>2.864.028</t>
  </si>
  <si>
    <t>2.839.158</t>
  </si>
  <si>
    <t>2.833.658</t>
  </si>
  <si>
    <t>1.255.170</t>
  </si>
  <si>
    <t>1.260.124</t>
  </si>
  <si>
    <t>2.844.450</t>
  </si>
  <si>
    <t>2.868.147</t>
  </si>
  <si>
    <t>2.843.276</t>
  </si>
  <si>
    <t>2.837.777</t>
  </si>
  <si>
    <t>1.256.993</t>
  </si>
  <si>
    <t>1.261.948</t>
  </si>
  <si>
    <t>2.848.566</t>
  </si>
  <si>
    <t>2.847.913</t>
  </si>
  <si>
    <t>2.872.265</t>
  </si>
  <si>
    <t>2.847.395</t>
  </si>
  <si>
    <t>2.841.895</t>
  </si>
  <si>
    <t>1.258.816</t>
  </si>
  <si>
    <t>1.263.771</t>
  </si>
  <si>
    <t>2.852.683</t>
  </si>
  <si>
    <t>2.852.030</t>
  </si>
  <si>
    <t>2.876.384</t>
  </si>
  <si>
    <t>2.851.514</t>
  </si>
  <si>
    <t>2.846.013</t>
  </si>
  <si>
    <t>1.260.639</t>
  </si>
  <si>
    <t>1.265.595</t>
  </si>
  <si>
    <t>2.856.799</t>
  </si>
  <si>
    <t>2.856.147</t>
  </si>
  <si>
    <t>2.880.503</t>
  </si>
  <si>
    <t>2.855.632</t>
  </si>
  <si>
    <t>2.850.132</t>
  </si>
  <si>
    <t>1.262.462</t>
  </si>
  <si>
    <t>1.267.418</t>
  </si>
  <si>
    <t>2.860.916</t>
  </si>
  <si>
    <t>2.860.264</t>
  </si>
  <si>
    <t>2.884.621</t>
  </si>
  <si>
    <t>2.859.751</t>
  </si>
  <si>
    <t>2.854.250</t>
  </si>
  <si>
    <t>1.264.285</t>
  </si>
  <si>
    <t>1.269.241</t>
  </si>
  <si>
    <t>2.865.032</t>
  </si>
  <si>
    <t>2.864.381</t>
  </si>
  <si>
    <t>2.888.740</t>
  </si>
  <si>
    <t>2.863.870</t>
  </si>
  <si>
    <t>2.858.368</t>
  </si>
  <si>
    <t>1.266.108</t>
  </si>
  <si>
    <t>1.271.065</t>
  </si>
  <si>
    <t>2.869.149</t>
  </si>
  <si>
    <t>2.868.498</t>
  </si>
  <si>
    <t>2.892.859</t>
  </si>
  <si>
    <t>2.867.988</t>
  </si>
  <si>
    <t>2.862.487</t>
  </si>
  <si>
    <t>1.267.931</t>
  </si>
  <si>
    <t>1.272.888</t>
  </si>
  <si>
    <t>2.873.265</t>
  </si>
  <si>
    <t>2.872.614</t>
  </si>
  <si>
    <t>2.896.977</t>
  </si>
  <si>
    <t>2.872.107</t>
  </si>
  <si>
    <t>2.866.605</t>
  </si>
  <si>
    <t>1.269.754</t>
  </si>
  <si>
    <t>1.274.712</t>
  </si>
  <si>
    <t>2.877.382</t>
  </si>
  <si>
    <t>2.876.731</t>
  </si>
  <si>
    <t>2.901.096</t>
  </si>
  <si>
    <t>2.876.225</t>
  </si>
  <si>
    <t>2.870.723</t>
  </si>
  <si>
    <t>1.271.577</t>
  </si>
  <si>
    <t>1.276.535</t>
  </si>
  <si>
    <t>2.881.498</t>
  </si>
  <si>
    <t>2.880.848</t>
  </si>
  <si>
    <t>2.905.215</t>
  </si>
  <si>
    <t>2.880.344</t>
  </si>
  <si>
    <t>2.874.841</t>
  </si>
  <si>
    <t>1.273.400</t>
  </si>
  <si>
    <t>1.278.359</t>
  </si>
  <si>
    <t>2.885.615</t>
  </si>
  <si>
    <t>2.884.965</t>
  </si>
  <si>
    <t>2.909.333</t>
  </si>
  <si>
    <t>2.884.463</t>
  </si>
  <si>
    <t>2.878.960</t>
  </si>
  <si>
    <t>1.275.223</t>
  </si>
  <si>
    <t>1.280.182</t>
  </si>
  <si>
    <t>2.889.731</t>
  </si>
  <si>
    <t>2.889.082</t>
  </si>
  <si>
    <t>2.913.452</t>
  </si>
  <si>
    <t>2.888.581</t>
  </si>
  <si>
    <t>2.883.078</t>
  </si>
  <si>
    <t>1.277.046</t>
  </si>
  <si>
    <t>1.282.005</t>
  </si>
  <si>
    <t>2.893.848</t>
  </si>
  <si>
    <t>2.893.199</t>
  </si>
  <si>
    <t>2.917.571</t>
  </si>
  <si>
    <t>2.892.700</t>
  </si>
  <si>
    <t>2.887.196</t>
  </si>
  <si>
    <t>1.278.869</t>
  </si>
  <si>
    <t>1.283.829</t>
  </si>
  <si>
    <t>2.897.964</t>
  </si>
  <si>
    <t>2.897.316</t>
  </si>
  <si>
    <t>2.912.452</t>
  </si>
  <si>
    <t>2.921.689</t>
  </si>
  <si>
    <t>2.896.819</t>
  </si>
  <si>
    <t>2.891.315</t>
  </si>
  <si>
    <t>1.280.693</t>
  </si>
  <si>
    <t>1.285.652</t>
  </si>
  <si>
    <t>2.902.081</t>
  </si>
  <si>
    <t>2.901.432</t>
  </si>
  <si>
    <t>2.916.570</t>
  </si>
  <si>
    <t>2.925.808</t>
  </si>
  <si>
    <t>2.900.937</t>
  </si>
  <si>
    <t>2.895.433</t>
  </si>
  <si>
    <t>1.282.516</t>
  </si>
  <si>
    <t>1.287.476</t>
  </si>
  <si>
    <t>2.906.197</t>
  </si>
  <si>
    <t>2.905.549</t>
  </si>
  <si>
    <t>2.920.688</t>
  </si>
  <si>
    <t>2.929.927</t>
  </si>
  <si>
    <t>2.905.056</t>
  </si>
  <si>
    <t>2.899.551</t>
  </si>
  <si>
    <t>1.284.339</t>
  </si>
  <si>
    <t>1.289.299</t>
  </si>
  <si>
    <t>2.910.314</t>
  </si>
  <si>
    <t>2.909.666</t>
  </si>
  <si>
    <t>2.924.805</t>
  </si>
  <si>
    <t>2.934.045</t>
  </si>
  <si>
    <t>2.909.175</t>
  </si>
  <si>
    <t>2.903.669</t>
  </si>
  <si>
    <t>1.286.162</t>
  </si>
  <si>
    <t>1.291.123</t>
  </si>
  <si>
    <t>2.914.430</t>
  </si>
  <si>
    <t>2.913.783</t>
  </si>
  <si>
    <t>2.928.923</t>
  </si>
  <si>
    <t>2.938.164</t>
  </si>
  <si>
    <t>2.913.293</t>
  </si>
  <si>
    <t>2.907.788</t>
  </si>
  <si>
    <t>1.292.946</t>
  </si>
  <si>
    <t>2.918.547</t>
  </si>
  <si>
    <t>2.917.900</t>
  </si>
  <si>
    <t>2.933.041</t>
  </si>
  <si>
    <t>2.942.283</t>
  </si>
  <si>
    <t>2.917.412</t>
  </si>
  <si>
    <t>2.911.906</t>
  </si>
  <si>
    <t>1.289.808</t>
  </si>
  <si>
    <t>1.294.769</t>
  </si>
  <si>
    <t>2.922.663</t>
  </si>
  <si>
    <t>2.922.017</t>
  </si>
  <si>
    <t>2.937.158</t>
  </si>
  <si>
    <t>2.946.401</t>
  </si>
  <si>
    <t>2.921.531</t>
  </si>
  <si>
    <t>2.916.024</t>
  </si>
  <si>
    <t>1.291.631</t>
  </si>
  <si>
    <t>1.296.593</t>
  </si>
  <si>
    <t>2.926.779</t>
  </si>
  <si>
    <t>2.926.134</t>
  </si>
  <si>
    <t>2.941.276</t>
  </si>
  <si>
    <t>2.950.520</t>
  </si>
  <si>
    <t>2.925.649</t>
  </si>
  <si>
    <t>2.920.143</t>
  </si>
  <si>
    <t>1.293.454</t>
  </si>
  <si>
    <t>1.298.416</t>
  </si>
  <si>
    <t>2.930.896</t>
  </si>
  <si>
    <t>2.930.250</t>
  </si>
  <si>
    <t>2.945.394</t>
  </si>
  <si>
    <t>2.954.638</t>
  </si>
  <si>
    <t>2.929.768</t>
  </si>
  <si>
    <t>2.924.261</t>
  </si>
  <si>
    <t>1.295.277</t>
  </si>
  <si>
    <t>1.300.240</t>
  </si>
  <si>
    <t>2.935.012</t>
  </si>
  <si>
    <t>2.934.367</t>
  </si>
  <si>
    <t>2.949.512</t>
  </si>
  <si>
    <t>2.958.757</t>
  </si>
  <si>
    <t>2.933.887</t>
  </si>
  <si>
    <t>1.297.100</t>
  </si>
  <si>
    <t>1.302.063</t>
  </si>
  <si>
    <t>2.939.129</t>
  </si>
  <si>
    <t>2.938.484</t>
  </si>
  <si>
    <t>2.953.629</t>
  </si>
  <si>
    <t>2.962.876</t>
  </si>
  <si>
    <t>2.938.005</t>
  </si>
  <si>
    <t>2.932.497</t>
  </si>
  <si>
    <t>1.298.923</t>
  </si>
  <si>
    <t>1.303.887</t>
  </si>
  <si>
    <t>2.943.245</t>
  </si>
  <si>
    <t>2.942.601</t>
  </si>
  <si>
    <t>2.957.747</t>
  </si>
  <si>
    <t>2.966.994</t>
  </si>
  <si>
    <t>2.942.124</t>
  </si>
  <si>
    <t>2.936.616</t>
  </si>
  <si>
    <t>1.300.746</t>
  </si>
  <si>
    <t>1.305.710</t>
  </si>
  <si>
    <t>2.947.362</t>
  </si>
  <si>
    <t>2.946.718</t>
  </si>
  <si>
    <t>2.961.865</t>
  </si>
  <si>
    <t>2.971.114</t>
  </si>
  <si>
    <t>2.946.243</t>
  </si>
  <si>
    <t>2.940.734</t>
  </si>
  <si>
    <t>1.302.569</t>
  </si>
  <si>
    <t>1.307.533</t>
  </si>
  <si>
    <t>2.951.478</t>
  </si>
  <si>
    <t>2.950.835</t>
  </si>
  <si>
    <t>2.965.982</t>
  </si>
  <si>
    <t>2.975.234</t>
  </si>
  <si>
    <t>2.950.361</t>
  </si>
  <si>
    <t>2.944.852</t>
  </si>
  <si>
    <t>1.304.392</t>
  </si>
  <si>
    <t>1.309.357</t>
  </si>
  <si>
    <t>2.955.595</t>
  </si>
  <si>
    <t>2.954.951</t>
  </si>
  <si>
    <t>2.970.100</t>
  </si>
  <si>
    <t>2.979.354</t>
  </si>
  <si>
    <t>2.954.480</t>
  </si>
  <si>
    <t>2.948.971</t>
  </si>
  <si>
    <t>1.311.180</t>
  </si>
  <si>
    <t>2.959.711</t>
  </si>
  <si>
    <t>2.959.068</t>
  </si>
  <si>
    <t>2.974.218</t>
  </si>
  <si>
    <t>2.983.474</t>
  </si>
  <si>
    <t>2.958.598</t>
  </si>
  <si>
    <t>2.953.089</t>
  </si>
  <si>
    <t>1.308.038</t>
  </si>
  <si>
    <t>1.313.004</t>
  </si>
  <si>
    <t>2.963.828</t>
  </si>
  <si>
    <t>2.978.335</t>
  </si>
  <si>
    <t>2.987.594</t>
  </si>
  <si>
    <t>2.962.717</t>
  </si>
  <si>
    <t>2.957.207</t>
  </si>
  <si>
    <t>1.309.861</t>
  </si>
  <si>
    <t>1.314.827</t>
  </si>
  <si>
    <t>2.967.946</t>
  </si>
  <si>
    <t>2.967.302</t>
  </si>
  <si>
    <t>2.982.454</t>
  </si>
  <si>
    <t>2.991.714</t>
  </si>
  <si>
    <t>2.966.837</t>
  </si>
  <si>
    <t>2.961.325</t>
  </si>
  <si>
    <t>1.311.684</t>
  </si>
  <si>
    <t>1.316.651</t>
  </si>
  <si>
    <t>2.972.064</t>
  </si>
  <si>
    <t>2.971.420</t>
  </si>
  <si>
    <t>2.986.572</t>
  </si>
  <si>
    <t>2.995.834</t>
  </si>
  <si>
    <t>2.970.957</t>
  </si>
  <si>
    <t>1.313.508</t>
  </si>
  <si>
    <t>1.318.475</t>
  </si>
  <si>
    <t>2.976.182</t>
  </si>
  <si>
    <t>2.990.691</t>
  </si>
  <si>
    <t>2.999.954</t>
  </si>
  <si>
    <t>2.975.077</t>
  </si>
  <si>
    <t>2.969.563</t>
  </si>
  <si>
    <t>1.315.331</t>
  </si>
  <si>
    <t>1.320.299</t>
  </si>
  <si>
    <t>2.980.301</t>
  </si>
  <si>
    <t>2.979.657</t>
  </si>
  <si>
    <t>2.994.809</t>
  </si>
  <si>
    <t>3.004.074</t>
  </si>
  <si>
    <t>2.979.197</t>
  </si>
  <si>
    <t>2.973.682</t>
  </si>
  <si>
    <t>1.317.155</t>
  </si>
  <si>
    <t>1.322.122</t>
  </si>
  <si>
    <t>2.984.419</t>
  </si>
  <si>
    <t>2.983.775</t>
  </si>
  <si>
    <t>2.998.927</t>
  </si>
  <si>
    <t>3.008.194</t>
  </si>
  <si>
    <t>2.983.317</t>
  </si>
  <si>
    <t>2.977.801</t>
  </si>
  <si>
    <t>1.318.978</t>
  </si>
  <si>
    <t>1.323.946</t>
  </si>
  <si>
    <t>2.988.537</t>
  </si>
  <si>
    <t>2.987.893</t>
  </si>
  <si>
    <t>3.003.046</t>
  </si>
  <si>
    <t>3.012.314</t>
  </si>
  <si>
    <t>2.987.437</t>
  </si>
  <si>
    <t>2.981.920</t>
  </si>
  <si>
    <t>1.320.801</t>
  </si>
  <si>
    <t>1.325.770</t>
  </si>
  <si>
    <t>2.992.655</t>
  </si>
  <si>
    <t>2.992.011</t>
  </si>
  <si>
    <t>3.007.164</t>
  </si>
  <si>
    <t>3.016.434</t>
  </si>
  <si>
    <t>2.991.557</t>
  </si>
  <si>
    <t>2.986.039</t>
  </si>
  <si>
    <t>1.322.625</t>
  </si>
  <si>
    <t>1.327.594</t>
  </si>
  <si>
    <t>2.996.773</t>
  </si>
  <si>
    <t>2.996.129</t>
  </si>
  <si>
    <t>3.011.282</t>
  </si>
  <si>
    <t>3.020.554</t>
  </si>
  <si>
    <t>2.995.677</t>
  </si>
  <si>
    <t>2.990.158</t>
  </si>
  <si>
    <t>1.324.448</t>
  </si>
  <si>
    <t>1.329.418</t>
  </si>
  <si>
    <t>3.000.891</t>
  </si>
  <si>
    <t>3.000.247</t>
  </si>
  <si>
    <t>3.015.401</t>
  </si>
  <si>
    <t>3.024.674</t>
  </si>
  <si>
    <t>2.999.797</t>
  </si>
  <si>
    <t>2.994.277</t>
  </si>
  <si>
    <t>1.326.272</t>
  </si>
  <si>
    <t>1.331.242</t>
  </si>
  <si>
    <t>3.005.010</t>
  </si>
  <si>
    <t>3.004.366</t>
  </si>
  <si>
    <t>3.019.519</t>
  </si>
  <si>
    <t>3.028.794</t>
  </si>
  <si>
    <t>3.003.917</t>
  </si>
  <si>
    <t>2.998.395</t>
  </si>
  <si>
    <t>1.328.095</t>
  </si>
  <si>
    <t>1.333.065</t>
  </si>
  <si>
    <t>3.009.128</t>
  </si>
  <si>
    <t>3.008.484</t>
  </si>
  <si>
    <t>3.023.637</t>
  </si>
  <si>
    <t>3.032.914</t>
  </si>
  <si>
    <t>3.008.037</t>
  </si>
  <si>
    <t>3.002.514</t>
  </si>
  <si>
    <t>1.329.919</t>
  </si>
  <si>
    <t>1.334.889</t>
  </si>
  <si>
    <t>3.013.246</t>
  </si>
  <si>
    <t>3.012.602</t>
  </si>
  <si>
    <t>3.027.756</t>
  </si>
  <si>
    <t>3.037.034</t>
  </si>
  <si>
    <t>3.012.157</t>
  </si>
  <si>
    <t>3.006.633</t>
  </si>
  <si>
    <t>1.331.742</t>
  </si>
  <si>
    <t>1.336.713</t>
  </si>
  <si>
    <t>3.017.364</t>
  </si>
  <si>
    <t>3.016.720</t>
  </si>
  <si>
    <t>3.031.874</t>
  </si>
  <si>
    <t>3.041.154</t>
  </si>
  <si>
    <t>3.016.277</t>
  </si>
  <si>
    <t>3.010.752</t>
  </si>
  <si>
    <t>1.333.565</t>
  </si>
  <si>
    <t>1.338.537</t>
  </si>
  <si>
    <t>3.021.482</t>
  </si>
  <si>
    <t>3.020.838</t>
  </si>
  <si>
    <t>3.035.992</t>
  </si>
  <si>
    <t>3.045.274</t>
  </si>
  <si>
    <t>3.020.397</t>
  </si>
  <si>
    <t>3.014.871</t>
  </si>
  <si>
    <t>1.335.389</t>
  </si>
  <si>
    <t>1.340.361</t>
  </si>
  <si>
    <t>3.025.600</t>
  </si>
  <si>
    <t>3.024.956</t>
  </si>
  <si>
    <t>3.040.111</t>
  </si>
  <si>
    <t>3.049.394</t>
  </si>
  <si>
    <t>3.024.517</t>
  </si>
  <si>
    <t>3.018.990</t>
  </si>
  <si>
    <t>1.337.212</t>
  </si>
  <si>
    <t>1.342.184</t>
  </si>
  <si>
    <t>3.029.719</t>
  </si>
  <si>
    <t>3.029.075</t>
  </si>
  <si>
    <t>3.044.229</t>
  </si>
  <si>
    <t>3.053.514</t>
  </si>
  <si>
    <t>3.028.637</t>
  </si>
  <si>
    <t>3.023.109</t>
  </si>
  <si>
    <t>1.339.036</t>
  </si>
  <si>
    <t>1.344.008</t>
  </si>
  <si>
    <t>3.033.837</t>
  </si>
  <si>
    <t>3.033.193</t>
  </si>
  <si>
    <t>3.048.348</t>
  </si>
  <si>
    <t>3.057.634</t>
  </si>
  <si>
    <t>3.032.757</t>
  </si>
  <si>
    <t>3.027.228</t>
  </si>
  <si>
    <t>1.340.859</t>
  </si>
  <si>
    <t>1.345.832</t>
  </si>
  <si>
    <t>3.037.955</t>
  </si>
  <si>
    <t>3.037.311</t>
  </si>
  <si>
    <t>3.052.466</t>
  </si>
  <si>
    <t>3.061.754</t>
  </si>
  <si>
    <t>3.036.877</t>
  </si>
  <si>
    <t>3.031.347</t>
  </si>
  <si>
    <t>1.342.682</t>
  </si>
  <si>
    <t>1.347.656</t>
  </si>
  <si>
    <t>3.042.073</t>
  </si>
  <si>
    <t>3.041.429</t>
  </si>
  <si>
    <t>3.056.584</t>
  </si>
  <si>
    <t>3.065.874</t>
  </si>
  <si>
    <t>3.040.997</t>
  </si>
  <si>
    <t>3.035.466</t>
  </si>
  <si>
    <t>1.344.506</t>
  </si>
  <si>
    <t>1.349.480</t>
  </si>
  <si>
    <t>3.046.191</t>
  </si>
  <si>
    <t>3.045.547</t>
  </si>
  <si>
    <t>3.060.703</t>
  </si>
  <si>
    <t>3.069.994</t>
  </si>
  <si>
    <t>3.045.117</t>
  </si>
  <si>
    <t>3.039.584</t>
  </si>
  <si>
    <t>1.346.329</t>
  </si>
  <si>
    <t>1.351.303</t>
  </si>
  <si>
    <t>3.050.309</t>
  </si>
  <si>
    <t>3.049.665</t>
  </si>
  <si>
    <t>3.064.821</t>
  </si>
  <si>
    <t>3.074.114</t>
  </si>
  <si>
    <t>3.049.236</t>
  </si>
  <si>
    <t>3.043.703</t>
  </si>
  <si>
    <t>1.348.153</t>
  </si>
  <si>
    <t>1.353.127</t>
  </si>
  <si>
    <t>3.054.428</t>
  </si>
  <si>
    <t>3.053.784</t>
  </si>
  <si>
    <t>3.068.939</t>
  </si>
  <si>
    <t>3.078.234</t>
  </si>
  <si>
    <t>3.053.356</t>
  </si>
  <si>
    <t>3.047.822</t>
  </si>
  <si>
    <t>1.349.976</t>
  </si>
  <si>
    <t>1.354.951</t>
  </si>
  <si>
    <t>3.058.546</t>
  </si>
  <si>
    <t>3.057.902</t>
  </si>
  <si>
    <t>3.073.058</t>
  </si>
  <si>
    <t>3.082.354</t>
  </si>
  <si>
    <t>3.057.476</t>
  </si>
  <si>
    <t>3.051.941</t>
  </si>
  <si>
    <t>1.351.799</t>
  </si>
  <si>
    <t>1.356.775</t>
  </si>
  <si>
    <t>3.062.664</t>
  </si>
  <si>
    <t>3.062.020</t>
  </si>
  <si>
    <t>3.077.176</t>
  </si>
  <si>
    <t>3.086.474</t>
  </si>
  <si>
    <t>3.061.596</t>
  </si>
  <si>
    <t>3.056.060</t>
  </si>
  <si>
    <t>1.353.623</t>
  </si>
  <si>
    <t>1.358.599</t>
  </si>
  <si>
    <t>3.066.782</t>
  </si>
  <si>
    <t>3.066.138</t>
  </si>
  <si>
    <t>3.081.294</t>
  </si>
  <si>
    <t>3.090.594</t>
  </si>
  <si>
    <t>3.065.716</t>
  </si>
  <si>
    <t>3.060.179</t>
  </si>
  <si>
    <t>1.355.446</t>
  </si>
  <si>
    <t>1.360.422</t>
  </si>
  <si>
    <t>3.070.900</t>
  </si>
  <si>
    <t>3.070.256</t>
  </si>
  <si>
    <t>3.085.413</t>
  </si>
  <si>
    <t>3.094.713</t>
  </si>
  <si>
    <t>3.069.836</t>
  </si>
  <si>
    <t>3.064.298</t>
  </si>
  <si>
    <t>1.357.270</t>
  </si>
  <si>
    <t>1.362.246</t>
  </si>
  <si>
    <t>3.075.018</t>
  </si>
  <si>
    <t>3.074.374</t>
  </si>
  <si>
    <t>3.089.531</t>
  </si>
  <si>
    <t>3.098.833</t>
  </si>
  <si>
    <t>3.073.956</t>
  </si>
  <si>
    <t>3.068.417</t>
  </si>
  <si>
    <t>1.359.093</t>
  </si>
  <si>
    <t>1.364.070</t>
  </si>
  <si>
    <t>3.078.493</t>
  </si>
  <si>
    <t>3.093.650</t>
  </si>
  <si>
    <t>3.102.953</t>
  </si>
  <si>
    <t>3.078.076</t>
  </si>
  <si>
    <t>3.072.536</t>
  </si>
  <si>
    <t>1.360.916</t>
  </si>
  <si>
    <t>1.365.894</t>
  </si>
  <si>
    <t>3.083.255</t>
  </si>
  <si>
    <t>3.082.611</t>
  </si>
  <si>
    <t>3.097.768</t>
  </si>
  <si>
    <t>3.107.073</t>
  </si>
  <si>
    <t>3.082.196</t>
  </si>
  <si>
    <t>3.076.654</t>
  </si>
  <si>
    <t>1.362.740</t>
  </si>
  <si>
    <t>3.087.373</t>
  </si>
  <si>
    <t>3.086.729</t>
  </si>
  <si>
    <t>3.101.886</t>
  </si>
  <si>
    <t>3.111.193</t>
  </si>
  <si>
    <t>3.086.316</t>
  </si>
  <si>
    <t>3.080.773</t>
  </si>
  <si>
    <t>1.364.563</t>
  </si>
  <si>
    <t>1.369.542</t>
  </si>
  <si>
    <t>3.091.491</t>
  </si>
  <si>
    <t>3.090.847</t>
  </si>
  <si>
    <t>3.106.005</t>
  </si>
  <si>
    <t>3.115.313</t>
  </si>
  <si>
    <t>3.090.436</t>
  </si>
  <si>
    <t>3.084.892</t>
  </si>
  <si>
    <t>1.366.387</t>
  </si>
  <si>
    <t>1.371.365</t>
  </si>
  <si>
    <t>3.095.609</t>
  </si>
  <si>
    <t>3.094.965</t>
  </si>
  <si>
    <t>3.110.123</t>
  </si>
  <si>
    <t>3.119.433</t>
  </si>
  <si>
    <t>3.094.556</t>
  </si>
  <si>
    <t>3.089.011</t>
  </si>
  <si>
    <t>1.368.210</t>
  </si>
  <si>
    <t>1.373.189</t>
  </si>
  <si>
    <t>3.099.728</t>
  </si>
  <si>
    <t>3.099.083</t>
  </si>
  <si>
    <t>3.114.241</t>
  </si>
  <si>
    <t>3.123.553</t>
  </si>
  <si>
    <t>3.098.676</t>
  </si>
  <si>
    <t>3.093.130</t>
  </si>
  <si>
    <t>1.370.034</t>
  </si>
  <si>
    <t>1.375.013</t>
  </si>
  <si>
    <t>3.103.846</t>
  </si>
  <si>
    <t>3.103.202</t>
  </si>
  <si>
    <t>3.118.360</t>
  </si>
  <si>
    <t>3.127.673</t>
  </si>
  <si>
    <t>3.102.796</t>
  </si>
  <si>
    <t>3.097.249</t>
  </si>
  <si>
    <t>1.371.857</t>
  </si>
  <si>
    <t>1.376.837</t>
  </si>
  <si>
    <t>3.107.964</t>
  </si>
  <si>
    <t>3.107.320</t>
  </si>
  <si>
    <t>3.122.478</t>
  </si>
  <si>
    <t>3.131.793</t>
  </si>
  <si>
    <t>3.106.916</t>
  </si>
  <si>
    <t>3.101.368</t>
  </si>
  <si>
    <t>1.373.680</t>
  </si>
  <si>
    <t>1.378.661</t>
  </si>
  <si>
    <t>3.112.082</t>
  </si>
  <si>
    <t>3.111.438</t>
  </si>
  <si>
    <t>3.126.596</t>
  </si>
  <si>
    <t>3.135.913</t>
  </si>
  <si>
    <t>3.111.036</t>
  </si>
  <si>
    <t>3.105.487</t>
  </si>
  <si>
    <t>1.375.504</t>
  </si>
  <si>
    <t>1.380.484</t>
  </si>
  <si>
    <t>3.116.200</t>
  </si>
  <si>
    <t>3.115.556</t>
  </si>
  <si>
    <t>3.130.715</t>
  </si>
  <si>
    <t>3.140.033</t>
  </si>
  <si>
    <t>3.115.156</t>
  </si>
  <si>
    <t>3.109.606</t>
  </si>
  <si>
    <t>1.377.327</t>
  </si>
  <si>
    <t>1.382.308</t>
  </si>
  <si>
    <t>3.120.318</t>
  </si>
  <si>
    <t>3.119.674</t>
  </si>
  <si>
    <t>3.134.833</t>
  </si>
  <si>
    <t>3.144.153</t>
  </si>
  <si>
    <t>3.119.276</t>
  </si>
  <si>
    <t>3.113.724</t>
  </si>
  <si>
    <t>1.379.151</t>
  </si>
  <si>
    <t>1.384.132</t>
  </si>
  <si>
    <t>3.124.437</t>
  </si>
  <si>
    <t>3.123.792</t>
  </si>
  <si>
    <t>3.138.951</t>
  </si>
  <si>
    <t>3.148.273</t>
  </si>
  <si>
    <t>3.123.396</t>
  </si>
  <si>
    <t>3.117.843</t>
  </si>
  <si>
    <t>1.380.974</t>
  </si>
  <si>
    <t>1.385.956</t>
  </si>
  <si>
    <t>3.128.555</t>
  </si>
  <si>
    <t>3.127.911</t>
  </si>
  <si>
    <t>3.143.070</t>
  </si>
  <si>
    <t>3.152.393</t>
  </si>
  <si>
    <t>3.127.516</t>
  </si>
  <si>
    <t>3.121.962</t>
  </si>
  <si>
    <t>1.382.797</t>
  </si>
  <si>
    <t>1.387.780</t>
  </si>
  <si>
    <t>3.132.673</t>
  </si>
  <si>
    <t>3.132.029</t>
  </si>
  <si>
    <t>3.147.188</t>
  </si>
  <si>
    <t>3.156.513</t>
  </si>
  <si>
    <t>3.131.636</t>
  </si>
  <si>
    <t>3.126.081</t>
  </si>
  <si>
    <t>1.384.621</t>
  </si>
  <si>
    <t>1.389.603</t>
  </si>
  <si>
    <t>3.136.791</t>
  </si>
  <si>
    <t>3.136.147</t>
  </si>
  <si>
    <t>3.151.307</t>
  </si>
  <si>
    <t>3.160.633</t>
  </si>
  <si>
    <t>3.135.756</t>
  </si>
  <si>
    <t>3.130.200</t>
  </si>
  <si>
    <t>1.386.444</t>
  </si>
  <si>
    <t>1.391.427</t>
  </si>
  <si>
    <t>3.140.909</t>
  </si>
  <si>
    <t>3.140.265</t>
  </si>
  <si>
    <t>3.155.425</t>
  </si>
  <si>
    <t>3.164.753</t>
  </si>
  <si>
    <t>3.139.876</t>
  </si>
  <si>
    <t>3.134.319</t>
  </si>
  <si>
    <t>1.388.268</t>
  </si>
  <si>
    <t>1.393.251</t>
  </si>
  <si>
    <t>3.145.027</t>
  </si>
  <si>
    <t>3.144.383</t>
  </si>
  <si>
    <t>3.159.543</t>
  </si>
  <si>
    <t>3.168.873</t>
  </si>
  <si>
    <t>3.143.996</t>
  </si>
  <si>
    <t>3.138.438</t>
  </si>
  <si>
    <t>1.390.091</t>
  </si>
  <si>
    <t>1.395.075</t>
  </si>
  <si>
    <t>3.149.146</t>
  </si>
  <si>
    <t>3.148.501</t>
  </si>
  <si>
    <t>3.163.662</t>
  </si>
  <si>
    <t>3.172.993</t>
  </si>
  <si>
    <t>3.148.116</t>
  </si>
  <si>
    <t>3.142.557</t>
  </si>
  <si>
    <t>1.391.914</t>
  </si>
  <si>
    <t>1.396.899</t>
  </si>
  <si>
    <t>3.153.264</t>
  </si>
  <si>
    <t>3.152.620</t>
  </si>
  <si>
    <t>3.167.780</t>
  </si>
  <si>
    <t>3.177.113</t>
  </si>
  <si>
    <t>3.152.236</t>
  </si>
  <si>
    <t>3.146.676</t>
  </si>
  <si>
    <t>1.393.738</t>
  </si>
  <si>
    <t>1.398.722</t>
  </si>
  <si>
    <t>3.157.382</t>
  </si>
  <si>
    <t>3.156.738</t>
  </si>
  <si>
    <t>3.171.898</t>
  </si>
  <si>
    <t>3.181.233</t>
  </si>
  <si>
    <t>3.156.356</t>
  </si>
  <si>
    <t>3.150.794</t>
  </si>
  <si>
    <t>1.395.561</t>
  </si>
  <si>
    <t>1.400.546</t>
  </si>
  <si>
    <t>3.161.500</t>
  </si>
  <si>
    <t>3.160.856</t>
  </si>
  <si>
    <t>3.176.017</t>
  </si>
  <si>
    <t>3.185.353</t>
  </si>
  <si>
    <t>3.160.476</t>
  </si>
  <si>
    <t>3.154.913</t>
  </si>
  <si>
    <t>1.397.385</t>
  </si>
  <si>
    <t>1.402.370</t>
  </si>
  <si>
    <t>3.165.618</t>
  </si>
  <si>
    <t>3.164.974</t>
  </si>
  <si>
    <t>3.180.135</t>
  </si>
  <si>
    <t>3.189.473</t>
  </si>
  <si>
    <t>3.164.596</t>
  </si>
  <si>
    <t>3.159.032</t>
  </si>
  <si>
    <t>1.399.208</t>
  </si>
  <si>
    <t>1.404.194</t>
  </si>
  <si>
    <t>3.169.736</t>
  </si>
  <si>
    <t>3.169.092</t>
  </si>
  <si>
    <t>3.184.253</t>
  </si>
  <si>
    <t>3.193.593</t>
  </si>
  <si>
    <t>3.168.716</t>
  </si>
  <si>
    <t>3.163.151</t>
  </si>
  <si>
    <t>1.401.032</t>
  </si>
  <si>
    <t>1.406.018</t>
  </si>
  <si>
    <t>3.173.855</t>
  </si>
  <si>
    <t>3.173.211</t>
  </si>
  <si>
    <t>3.188.372</t>
  </si>
  <si>
    <t>3.197.713</t>
  </si>
  <si>
    <t>3.172.836</t>
  </si>
  <si>
    <t>3.167.270</t>
  </si>
  <si>
    <t>1.402.855</t>
  </si>
  <si>
    <t>1.407.842</t>
  </si>
  <si>
    <t>3.177.973</t>
  </si>
  <si>
    <t>3.177.329</t>
  </si>
  <si>
    <t>3.192.490</t>
  </si>
  <si>
    <t>3.201.833</t>
  </si>
  <si>
    <t>3.176.956</t>
  </si>
  <si>
    <t>3.171.389</t>
  </si>
  <si>
    <t>1.404.678</t>
  </si>
  <si>
    <t>1.409.665</t>
  </si>
  <si>
    <t>3.182.091</t>
  </si>
  <si>
    <t>3.181.447</t>
  </si>
  <si>
    <t>3.196.609</t>
  </si>
  <si>
    <t>3.205.953</t>
  </si>
  <si>
    <t>3.181.076</t>
  </si>
  <si>
    <t>3.175.508</t>
  </si>
  <si>
    <t>1.406.502</t>
  </si>
  <si>
    <t>1.411.489</t>
  </si>
  <si>
    <t>3.186.209</t>
  </si>
  <si>
    <t>3.185.565</t>
  </si>
  <si>
    <t>3.200.727</t>
  </si>
  <si>
    <t>3.210.073</t>
  </si>
  <si>
    <t>3.185.195</t>
  </si>
  <si>
    <t>3.179.627</t>
  </si>
  <si>
    <t>1.408.325</t>
  </si>
  <si>
    <t>1.413.313</t>
  </si>
  <si>
    <t>3.190.327</t>
  </si>
  <si>
    <t>3.189.683</t>
  </si>
  <si>
    <t>3.204.845</t>
  </si>
  <si>
    <t>3.214.193</t>
  </si>
  <si>
    <t>3.189.315</t>
  </si>
  <si>
    <t>3.183.746</t>
  </si>
  <si>
    <t>1.410.149</t>
  </si>
  <si>
    <t>1.415.137</t>
  </si>
  <si>
    <t>3.194.445</t>
  </si>
  <si>
    <t>3.193.801</t>
  </si>
  <si>
    <t>3.208.964</t>
  </si>
  <si>
    <t>3.218.313</t>
  </si>
  <si>
    <t>3.193.435</t>
  </si>
  <si>
    <t>3.187.864</t>
  </si>
  <si>
    <t>1.411.972</t>
  </si>
  <si>
    <t>1.416.961</t>
  </si>
  <si>
    <t>3.198.564</t>
  </si>
  <si>
    <t>3.197.920</t>
  </si>
  <si>
    <t>3.213.082</t>
  </si>
  <si>
    <t>3.222.433</t>
  </si>
  <si>
    <t>3.197.555</t>
  </si>
  <si>
    <t>3.191.983</t>
  </si>
  <si>
    <t>1.413.795</t>
  </si>
  <si>
    <t>1.418.784</t>
  </si>
  <si>
    <t>3.202.682</t>
  </si>
  <si>
    <t>3.202.038</t>
  </si>
  <si>
    <t>3.217.200</t>
  </si>
  <si>
    <t>3.226.553</t>
  </si>
  <si>
    <t>3.201.675</t>
  </si>
  <si>
    <t>3.196.102</t>
  </si>
  <si>
    <t>1.415.619</t>
  </si>
  <si>
    <t>1.420.608</t>
  </si>
  <si>
    <t>3.206.800</t>
  </si>
  <si>
    <t>3.206.156</t>
  </si>
  <si>
    <t>3.221.319</t>
  </si>
  <si>
    <t>3.230.672</t>
  </si>
  <si>
    <t>3.205.795</t>
  </si>
  <si>
    <t>3.200.221</t>
  </si>
  <si>
    <t>1.417.442</t>
  </si>
  <si>
    <t>1.422.432</t>
  </si>
  <si>
    <t>3.210.918</t>
  </si>
  <si>
    <t>3.210.274</t>
  </si>
  <si>
    <t>3.225.437</t>
  </si>
  <si>
    <t>3.234.792</t>
  </si>
  <si>
    <t>3.209.915</t>
  </si>
  <si>
    <t>3.204.340</t>
  </si>
  <si>
    <t>1.419.266</t>
  </si>
  <si>
    <t>1.424.256</t>
  </si>
  <si>
    <t>3.215.036</t>
  </si>
  <si>
    <t>3.214.392</t>
  </si>
  <si>
    <t>3.229.555</t>
  </si>
  <si>
    <t>3.238.912</t>
  </si>
  <si>
    <t>3.214.035</t>
  </si>
  <si>
    <t>3.208.459</t>
  </si>
  <si>
    <t>1.421.089</t>
  </si>
  <si>
    <t>1.426.080</t>
  </si>
  <si>
    <t>3.219.154</t>
  </si>
  <si>
    <t>3.218.510</t>
  </si>
  <si>
    <t>3.233.674</t>
  </si>
  <si>
    <t>3.243.032</t>
  </si>
  <si>
    <t>3.218.155</t>
  </si>
  <si>
    <t>3.212.578</t>
  </si>
  <si>
    <t>1.422.912</t>
  </si>
  <si>
    <t>1.427.903</t>
  </si>
  <si>
    <t>3.223.273</t>
  </si>
  <si>
    <t>3.222.629</t>
  </si>
  <si>
    <t>3.247.152</t>
  </si>
  <si>
    <t>3.222.275</t>
  </si>
  <si>
    <t>3.216.697</t>
  </si>
  <si>
    <t>1.424.736</t>
  </si>
  <si>
    <t>1.429.727</t>
  </si>
  <si>
    <t>3.227.391</t>
  </si>
  <si>
    <t>3.226.747</t>
  </si>
  <si>
    <t>3.241.910</t>
  </si>
  <si>
    <t>3.251.272</t>
  </si>
  <si>
    <t>3.226.395</t>
  </si>
  <si>
    <t>3.220.816</t>
  </si>
  <si>
    <t>1.426.559</t>
  </si>
  <si>
    <t>1.431.551</t>
  </si>
  <si>
    <t>3.231.509</t>
  </si>
  <si>
    <t>3.230.865</t>
  </si>
  <si>
    <t>3.246.029</t>
  </si>
  <si>
    <t>3.255.392</t>
  </si>
  <si>
    <t>3.230.515</t>
  </si>
  <si>
    <t>3.224.934</t>
  </si>
  <si>
    <t>1.428.383</t>
  </si>
  <si>
    <t>1.433.375</t>
  </si>
  <si>
    <t>3.235.627</t>
  </si>
  <si>
    <t>3.234.983</t>
  </si>
  <si>
    <t>3.250.147</t>
  </si>
  <si>
    <t>3.259.512</t>
  </si>
  <si>
    <t>3.234.635</t>
  </si>
  <si>
    <t>3.229.053</t>
  </si>
  <si>
    <t>1.430.206</t>
  </si>
  <si>
    <t>1.435.199</t>
  </si>
  <si>
    <t>3.239.745</t>
  </si>
  <si>
    <t>3.239.101</t>
  </si>
  <si>
    <t>3.254.266</t>
  </si>
  <si>
    <t>3.263.632</t>
  </si>
  <si>
    <t>3.238.755</t>
  </si>
  <si>
    <t>3.233.172</t>
  </si>
  <si>
    <t>1.432.029</t>
  </si>
  <si>
    <t>1.437.022</t>
  </si>
  <si>
    <t>3.243.863</t>
  </si>
  <si>
    <t>3.258.384</t>
  </si>
  <si>
    <t>3.267.752</t>
  </si>
  <si>
    <t>3.242.875</t>
  </si>
  <si>
    <t>3.237.291</t>
  </si>
  <si>
    <t>1.433.853</t>
  </si>
  <si>
    <t>1.438.846</t>
  </si>
  <si>
    <t>3.247.982</t>
  </si>
  <si>
    <t>3.247.338</t>
  </si>
  <si>
    <t>3.262.502</t>
  </si>
  <si>
    <t>3.271.872</t>
  </si>
  <si>
    <t>3.246.995</t>
  </si>
  <si>
    <t>3.241.410</t>
  </si>
  <si>
    <t>1.435.676</t>
  </si>
  <si>
    <t>1.440.670</t>
  </si>
  <si>
    <t>3.252.100</t>
  </si>
  <si>
    <t>3.251.456</t>
  </si>
  <si>
    <t>3.266.621</t>
  </si>
  <si>
    <t>3.275.992</t>
  </si>
  <si>
    <t>3.251.115</t>
  </si>
  <si>
    <t>3.245.529</t>
  </si>
  <si>
    <t>1.437.500</t>
  </si>
  <si>
    <t>1.442.494</t>
  </si>
  <si>
    <t>3.256.218</t>
  </si>
  <si>
    <t>3.255.574</t>
  </si>
  <si>
    <t>3.270.739</t>
  </si>
  <si>
    <t>3.280.112</t>
  </si>
  <si>
    <t>3.255.235</t>
  </si>
  <si>
    <t>3.249.648</t>
  </si>
  <si>
    <t>1.439.323</t>
  </si>
  <si>
    <t>1.444.318</t>
  </si>
  <si>
    <t>3.260.336</t>
  </si>
  <si>
    <t>3.259.692</t>
  </si>
  <si>
    <t>3.274.857</t>
  </si>
  <si>
    <t>3.284.232</t>
  </si>
  <si>
    <t>3.259.355</t>
  </si>
  <si>
    <t>3.253.767</t>
  </si>
  <si>
    <t>1.441.147</t>
  </si>
  <si>
    <t>1.446.142</t>
  </si>
  <si>
    <t>3.264.454</t>
  </si>
  <si>
    <t>3.263.810</t>
  </si>
  <si>
    <t>3.278.976</t>
  </si>
  <si>
    <t>3.288.352</t>
  </si>
  <si>
    <t>3.263.475</t>
  </si>
  <si>
    <t>3.257.886</t>
  </si>
  <si>
    <t>1.442.970</t>
  </si>
  <si>
    <t>1.447.965</t>
  </si>
  <si>
    <t>3.268.572</t>
  </si>
  <si>
    <t>3.267.928</t>
  </si>
  <si>
    <t>3.283.094</t>
  </si>
  <si>
    <t>3.292.472</t>
  </si>
  <si>
    <t>3.267.595</t>
  </si>
  <si>
    <t>3.262.004</t>
  </si>
  <si>
    <t>1.444.793</t>
  </si>
  <si>
    <t>1.449.789</t>
  </si>
  <si>
    <t>3.272.691</t>
  </si>
  <si>
    <t>3.272.047</t>
  </si>
  <si>
    <t>3.287.212</t>
  </si>
  <si>
    <t>3.296.592</t>
  </si>
  <si>
    <t>3.271.715</t>
  </si>
  <si>
    <t>3.266.123</t>
  </si>
  <si>
    <t>1.446.617</t>
  </si>
  <si>
    <t>1.451.613</t>
  </si>
  <si>
    <t>3.276.809</t>
  </si>
  <si>
    <t>3.276.165</t>
  </si>
  <si>
    <t>3.291.331</t>
  </si>
  <si>
    <t>3.300.712</t>
  </si>
  <si>
    <t>3.275.835</t>
  </si>
  <si>
    <t>3.270.242</t>
  </si>
  <si>
    <t>1.448.440</t>
  </si>
  <si>
    <t>1.453.437</t>
  </si>
  <si>
    <t>3.280.927</t>
  </si>
  <si>
    <t>3.280.283</t>
  </si>
  <si>
    <t>3.295.449</t>
  </si>
  <si>
    <t>3.304.832</t>
  </si>
  <si>
    <t>3.279.955</t>
  </si>
  <si>
    <t>3.274.361</t>
  </si>
  <si>
    <t>1.450.264</t>
  </si>
  <si>
    <t>1.455.261</t>
  </si>
  <si>
    <t>3.285.045</t>
  </si>
  <si>
    <t>3.284.401</t>
  </si>
  <si>
    <t>3.299.568</t>
  </si>
  <si>
    <t>3.308.952</t>
  </si>
  <si>
    <t>3.284.075</t>
  </si>
  <si>
    <t>3.278.480</t>
  </si>
  <si>
    <t>1.452.087</t>
  </si>
  <si>
    <t>1.457.084</t>
  </si>
  <si>
    <t>3.289.163</t>
  </si>
  <si>
    <t>3.288.519</t>
  </si>
  <si>
    <t>3.303.686</t>
  </si>
  <si>
    <t>3.313.072</t>
  </si>
  <si>
    <t>3.288.195</t>
  </si>
  <si>
    <t>3.282.599</t>
  </si>
  <si>
    <t>1.453.910</t>
  </si>
  <si>
    <t>1.458.908</t>
  </si>
  <si>
    <t>3.293.282</t>
  </si>
  <si>
    <t>3.292.637</t>
  </si>
  <si>
    <t>3.307.804</t>
  </si>
  <si>
    <t>3.317.192</t>
  </si>
  <si>
    <t>3.292.315</t>
  </si>
  <si>
    <t>3.286.718</t>
  </si>
  <si>
    <t>1.455.734</t>
  </si>
  <si>
    <t>1.460.732</t>
  </si>
  <si>
    <t>3.297.400</t>
  </si>
  <si>
    <t>3.296.756</t>
  </si>
  <si>
    <t>3.311.923</t>
  </si>
  <si>
    <t>3.321.312</t>
  </si>
  <si>
    <t>3.296.435</t>
  </si>
  <si>
    <t>3.290.837</t>
  </si>
  <si>
    <t>1.457.557</t>
  </si>
  <si>
    <t>1.462.556</t>
  </si>
  <si>
    <t>3.301.518</t>
  </si>
  <si>
    <t>3.300.874</t>
  </si>
  <si>
    <t>3.316.041</t>
  </si>
  <si>
    <t>3.325.432</t>
  </si>
  <si>
    <t>3.300.555</t>
  </si>
  <si>
    <t>3.294.956</t>
  </si>
  <si>
    <t>1.459.381</t>
  </si>
  <si>
    <t>1.464.380</t>
  </si>
  <si>
    <t>3.305.636</t>
  </si>
  <si>
    <t>3.304.992</t>
  </si>
  <si>
    <t>3.320.159</t>
  </si>
  <si>
    <t>3.329.552</t>
  </si>
  <si>
    <t>3.304.675</t>
  </si>
  <si>
    <t>3.299.074</t>
  </si>
  <si>
    <t>1.461.204</t>
  </si>
  <si>
    <t>1.466.203</t>
  </si>
  <si>
    <t>3.309.754</t>
  </si>
  <si>
    <t>3.309.110</t>
  </si>
  <si>
    <t>3.324.278</t>
  </si>
  <si>
    <t>3.333.672</t>
  </si>
  <si>
    <t>3.308.795</t>
  </si>
  <si>
    <t>3.303.193</t>
  </si>
  <si>
    <t>1.463.027</t>
  </si>
  <si>
    <t>1.468.027</t>
  </si>
  <si>
    <t>3.313.872</t>
  </si>
  <si>
    <t>3.313.228</t>
  </si>
  <si>
    <t>3.328.396</t>
  </si>
  <si>
    <t>3.337.792</t>
  </si>
  <si>
    <t>3.312.915</t>
  </si>
  <si>
    <t>3.307.312</t>
  </si>
  <si>
    <t>1.464.851</t>
  </si>
  <si>
    <t>1.469.851</t>
  </si>
  <si>
    <t>3.317.991</t>
  </si>
  <si>
    <t>3.317.346</t>
  </si>
  <si>
    <t>3.332.514</t>
  </si>
  <si>
    <t>3.341.912</t>
  </si>
  <si>
    <t>3.317.035</t>
  </si>
  <si>
    <t>3.311.431</t>
  </si>
  <si>
    <t>1.466.674</t>
  </si>
  <si>
    <t>1.471.675</t>
  </si>
  <si>
    <t>3.322.109</t>
  </si>
  <si>
    <t>3.321.465</t>
  </si>
  <si>
    <t>3.336.633</t>
  </si>
  <si>
    <t>3.346.032</t>
  </si>
  <si>
    <t>3.321.154</t>
  </si>
  <si>
    <t>3.315.550</t>
  </si>
  <si>
    <t>1.468.498</t>
  </si>
  <si>
    <t>1.473.499</t>
  </si>
  <si>
    <t>3.326.227</t>
  </si>
  <si>
    <t>3.325.583</t>
  </si>
  <si>
    <t>3.340.751</t>
  </si>
  <si>
    <t>3.350.152</t>
  </si>
  <si>
    <t>3.325.274</t>
  </si>
  <si>
    <t>3.319.669</t>
  </si>
  <si>
    <t>1.470.321</t>
  </si>
  <si>
    <t>1.475.322</t>
  </si>
  <si>
    <t>3.330.345</t>
  </si>
  <si>
    <t>3.329.701</t>
  </si>
  <si>
    <t>3.344.869</t>
  </si>
  <si>
    <t>3.354.272</t>
  </si>
  <si>
    <t>3.329.394</t>
  </si>
  <si>
    <t>3.323.788</t>
  </si>
  <si>
    <t>1.472.144</t>
  </si>
  <si>
    <t>1.477.146</t>
  </si>
  <si>
    <t>3.334.463</t>
  </si>
  <si>
    <t>3.333.819</t>
  </si>
  <si>
    <t>3.348.988</t>
  </si>
  <si>
    <t>3.358.392</t>
  </si>
  <si>
    <t>3.333.514</t>
  </si>
  <si>
    <t>3.327.907</t>
  </si>
  <si>
    <t>1.473.968</t>
  </si>
  <si>
    <t>1.478.970</t>
  </si>
  <si>
    <t>3.337.937</t>
  </si>
  <si>
    <t>3.353.106</t>
  </si>
  <si>
    <t>3.362.512</t>
  </si>
  <si>
    <t>3.337.634</t>
  </si>
  <si>
    <t>3.332.026</t>
  </si>
  <si>
    <t>1.475.791</t>
  </si>
  <si>
    <t>1.480.794</t>
  </si>
  <si>
    <t>3.342.700</t>
  </si>
  <si>
    <t>3.342.055</t>
  </si>
  <si>
    <t>3.357.225</t>
  </si>
  <si>
    <t>3.366.631</t>
  </si>
  <si>
    <t>3.341.754</t>
  </si>
  <si>
    <t>3.336.144</t>
  </si>
  <si>
    <t>1.477.615</t>
  </si>
  <si>
    <t>1.482.618</t>
  </si>
  <si>
    <t>3.346.818</t>
  </si>
  <si>
    <t>3.346.174</t>
  </si>
  <si>
    <t>3.361.343</t>
  </si>
  <si>
    <t>3.370.751</t>
  </si>
  <si>
    <t>3.345.874</t>
  </si>
  <si>
    <t>3.340.263</t>
  </si>
  <si>
    <t>1.479.438</t>
  </si>
  <si>
    <t>1.484.442</t>
  </si>
  <si>
    <t>3.350.936</t>
  </si>
  <si>
    <t>3.350.292</t>
  </si>
  <si>
    <t>3.365.461</t>
  </si>
  <si>
    <t>3.374.871</t>
  </si>
  <si>
    <t>3.349.994</t>
  </si>
  <si>
    <t>3.344.382</t>
  </si>
  <si>
    <t>1.481.262</t>
  </si>
  <si>
    <t>1.486.265</t>
  </si>
  <si>
    <t>3.355.054</t>
  </si>
  <si>
    <t>3.354.410</t>
  </si>
  <si>
    <t>3.369.580</t>
  </si>
  <si>
    <t>3.378.991</t>
  </si>
  <si>
    <t>3.354.114</t>
  </si>
  <si>
    <t>3.348.501</t>
  </si>
  <si>
    <t>1.483.085</t>
  </si>
  <si>
    <t>1.488.089</t>
  </si>
  <si>
    <t>3.359.172</t>
  </si>
  <si>
    <t>3.358.528</t>
  </si>
  <si>
    <t>3.373.698</t>
  </si>
  <si>
    <t>3.383.111</t>
  </si>
  <si>
    <t>3.358.234</t>
  </si>
  <si>
    <t>3.352.620</t>
  </si>
  <si>
    <t>1.484.908</t>
  </si>
  <si>
    <t>1.489.913</t>
  </si>
  <si>
    <t>3.363.290</t>
  </si>
  <si>
    <t>3.362.646</t>
  </si>
  <si>
    <t>3.377.816</t>
  </si>
  <si>
    <t>3.387.231</t>
  </si>
  <si>
    <t>3.362.354</t>
  </si>
  <si>
    <t>3.356.739</t>
  </si>
  <si>
    <t>1.486.732</t>
  </si>
  <si>
    <t>1.491.737</t>
  </si>
  <si>
    <t>3.367.409</t>
  </si>
  <si>
    <t>3.366.764</t>
  </si>
  <si>
    <t>3.381.935</t>
  </si>
  <si>
    <t>3.391.351</t>
  </si>
  <si>
    <t>3.366.474</t>
  </si>
  <si>
    <t>3.360.858</t>
  </si>
  <si>
    <t>1.488.555</t>
  </si>
  <si>
    <t>1.493.561</t>
  </si>
  <si>
    <t>3.371.527</t>
  </si>
  <si>
    <t>3.370.883</t>
  </si>
  <si>
    <t>3.386.053</t>
  </si>
  <si>
    <t>3.370.594</t>
  </si>
  <si>
    <t>3.364.977</t>
  </si>
  <si>
    <t>1.490.379</t>
  </si>
  <si>
    <t>1.495.384</t>
  </si>
  <si>
    <t>3.375.645</t>
  </si>
  <si>
    <t>3.375.001</t>
  </si>
  <si>
    <t>3.390.171</t>
  </si>
  <si>
    <t>3.399.591</t>
  </si>
  <si>
    <t>3.374.714</t>
  </si>
  <si>
    <t>3.369.096</t>
  </si>
  <si>
    <t>1.492.202</t>
  </si>
  <si>
    <t>1.497.208</t>
  </si>
  <si>
    <t>3.379.763</t>
  </si>
  <si>
    <t>3.379.119</t>
  </si>
  <si>
    <t>3.394.290</t>
  </si>
  <si>
    <t>3.403.711</t>
  </si>
  <si>
    <t>3.378.834</t>
  </si>
  <si>
    <t>3.373.214</t>
  </si>
  <si>
    <t>1.494.025</t>
  </si>
  <si>
    <t>1.499.032</t>
  </si>
  <si>
    <t>3.383.881</t>
  </si>
  <si>
    <t>3.383.237</t>
  </si>
  <si>
    <t>3.398.408</t>
  </si>
  <si>
    <t>3.407.831</t>
  </si>
  <si>
    <t>3.382.954</t>
  </si>
  <si>
    <t>3.377.333</t>
  </si>
  <si>
    <t>1.495.849</t>
  </si>
  <si>
    <t>1.500.856</t>
  </si>
  <si>
    <t>3.387.999</t>
  </si>
  <si>
    <t>3.387.355</t>
  </si>
  <si>
    <t>3.402.527</t>
  </si>
  <si>
    <t>3.411.951</t>
  </si>
  <si>
    <t>3.387.074</t>
  </si>
  <si>
    <t>3.381.452</t>
  </si>
  <si>
    <t>1.497.672</t>
  </si>
  <si>
    <t>1.502.680</t>
  </si>
  <si>
    <t>3.392.118</t>
  </si>
  <si>
    <t>3.391.474</t>
  </si>
  <si>
    <t>3.406.645</t>
  </si>
  <si>
    <t>3.416.071</t>
  </si>
  <si>
    <t>3.391.194</t>
  </si>
  <si>
    <t>3.385.571</t>
  </si>
  <si>
    <t>1.499.496</t>
  </si>
  <si>
    <t>1.504.503</t>
  </si>
  <si>
    <t>3.396.236</t>
  </si>
  <si>
    <t>3.395.592</t>
  </si>
  <si>
    <t>3.410.763</t>
  </si>
  <si>
    <t>3.420.191</t>
  </si>
  <si>
    <t>3.395.314</t>
  </si>
  <si>
    <t>3.389.690</t>
  </si>
  <si>
    <t>1.501.319</t>
  </si>
  <si>
    <t>1.506.327</t>
  </si>
  <si>
    <t>3.400.354</t>
  </si>
  <si>
    <t>3.399.710</t>
  </si>
  <si>
    <t>3.414.882</t>
  </si>
  <si>
    <t>3.424.311</t>
  </si>
  <si>
    <t>3.399.434</t>
  </si>
  <si>
    <t>3.393.809</t>
  </si>
  <si>
    <t>1.503.142</t>
  </si>
  <si>
    <t>1.508.151</t>
  </si>
  <si>
    <t>3.404.472</t>
  </si>
  <si>
    <t>3.403.828</t>
  </si>
  <si>
    <t>3.419.000</t>
  </si>
  <si>
    <t>3.428.431</t>
  </si>
  <si>
    <t>3.403.554</t>
  </si>
  <si>
    <t>3.397.928</t>
  </si>
  <si>
    <t>1.504.966</t>
  </si>
  <si>
    <t>1.509.975</t>
  </si>
  <si>
    <t>3.408.590</t>
  </si>
  <si>
    <t>3.407.946</t>
  </si>
  <si>
    <t>3.423.118</t>
  </si>
  <si>
    <t>3.432.551</t>
  </si>
  <si>
    <t>3.407.674</t>
  </si>
  <si>
    <t>3.402.047</t>
  </si>
  <si>
    <t>1.506.789</t>
  </si>
  <si>
    <t>1.511.799</t>
  </si>
  <si>
    <t>3.412.708</t>
  </si>
  <si>
    <t>3.412.064</t>
  </si>
  <si>
    <t>3.427.237</t>
  </si>
  <si>
    <t>3.436.671</t>
  </si>
  <si>
    <t>3.411.794</t>
  </si>
  <si>
    <t>3.406.166</t>
  </si>
  <si>
    <t>1.508.613</t>
  </si>
  <si>
    <t>1.513.623</t>
  </si>
  <si>
    <t>3.416.827</t>
  </si>
  <si>
    <t>3.416.183</t>
  </si>
  <si>
    <t>3.431.355</t>
  </si>
  <si>
    <t>3.440.791</t>
  </si>
  <si>
    <t>3.415.914</t>
  </si>
  <si>
    <t>3.410.284</t>
  </si>
  <si>
    <t>1.510.436</t>
  </si>
  <si>
    <t>1.515.446</t>
  </si>
  <si>
    <t>3.420.945</t>
  </si>
  <si>
    <t>3.420.301</t>
  </si>
  <si>
    <t>3.435.473</t>
  </si>
  <si>
    <t>3.444.911</t>
  </si>
  <si>
    <t>3.420.034</t>
  </si>
  <si>
    <t>3.414.403</t>
  </si>
  <si>
    <t>1.512.260</t>
  </si>
  <si>
    <t>1.517.270</t>
  </si>
  <si>
    <t>3.425.063</t>
  </si>
  <si>
    <t>3.424.419</t>
  </si>
  <si>
    <t>3.439.592</t>
  </si>
  <si>
    <t>3.449.031</t>
  </si>
  <si>
    <t>3.424.154</t>
  </si>
  <si>
    <t>3.418.522</t>
  </si>
  <si>
    <t>1.514.083</t>
  </si>
  <si>
    <t>1.519.094</t>
  </si>
  <si>
    <t>3.429.181</t>
  </si>
  <si>
    <t>3.428.537</t>
  </si>
  <si>
    <t>3.443.710</t>
  </si>
  <si>
    <t>3.453.151</t>
  </si>
  <si>
    <t>3.428.274</t>
  </si>
  <si>
    <t>3.422.641</t>
  </si>
  <si>
    <t>1.515.906</t>
  </si>
  <si>
    <t>1.520.918</t>
  </si>
  <si>
    <t>3.433.299</t>
  </si>
  <si>
    <t>3.432.655</t>
  </si>
  <si>
    <t>3.447.828</t>
  </si>
  <si>
    <t>3.457.271</t>
  </si>
  <si>
    <t>3.432.394</t>
  </si>
  <si>
    <t>3.426.760</t>
  </si>
  <si>
    <t>1.517.730</t>
  </si>
  <si>
    <t>1.522.742</t>
  </si>
  <si>
    <t>3.437.417</t>
  </si>
  <si>
    <t>3.436.773</t>
  </si>
  <si>
    <t>3.451.947</t>
  </si>
  <si>
    <t>3.461.391</t>
  </si>
  <si>
    <t>3.436.514</t>
  </si>
  <si>
    <t>3.430.879</t>
  </si>
  <si>
    <t>1.519.553</t>
  </si>
  <si>
    <t>1.524.565</t>
  </si>
  <si>
    <t>3.441.536</t>
  </si>
  <si>
    <t>3.440.892</t>
  </si>
  <si>
    <t>3.456.065</t>
  </si>
  <si>
    <t>3.465.511</t>
  </si>
  <si>
    <t>3.440.634</t>
  </si>
  <si>
    <t>3.434.998</t>
  </si>
  <si>
    <t>1.526.389</t>
  </si>
  <si>
    <t>3.445.654</t>
  </si>
  <si>
    <t>3.445.010</t>
  </si>
  <si>
    <t>3.460.184</t>
  </si>
  <si>
    <t>3.469.631</t>
  </si>
  <si>
    <t>3.444.754</t>
  </si>
  <si>
    <t>3.439.117</t>
  </si>
  <si>
    <t>1.523.200</t>
  </si>
  <si>
    <t>1.528.213</t>
  </si>
  <si>
    <t>3.449.772</t>
  </si>
  <si>
    <t>3.449.128</t>
  </si>
  <si>
    <t>3.464.302</t>
  </si>
  <si>
    <t>3.473.751</t>
  </si>
  <si>
    <t>3.448.874</t>
  </si>
  <si>
    <t>3.443.236</t>
  </si>
  <si>
    <t>1.530.037</t>
  </si>
  <si>
    <t>3.453.890</t>
  </si>
  <si>
    <t>3.453.246</t>
  </si>
  <si>
    <t>3.468.420</t>
  </si>
  <si>
    <t>3.477.871</t>
  </si>
  <si>
    <t>3.452.994</t>
  </si>
  <si>
    <t>3.447.355</t>
  </si>
  <si>
    <t>1.526.847</t>
  </si>
  <si>
    <t>1.531.861</t>
  </si>
  <si>
    <t>3.458.008</t>
  </si>
  <si>
    <t>3.457.364</t>
  </si>
  <si>
    <t>3.472.539</t>
  </si>
  <si>
    <t>3.481.991</t>
  </si>
  <si>
    <t>3.457.114</t>
  </si>
  <si>
    <t>3.451.473</t>
  </si>
  <si>
    <t>1.528.670</t>
  </si>
  <si>
    <t>1.533.684</t>
  </si>
  <si>
    <t>3.462.126</t>
  </si>
  <si>
    <t>3.461.482</t>
  </si>
  <si>
    <t>3.476.657</t>
  </si>
  <si>
    <t>3.486.111</t>
  </si>
  <si>
    <t>3.455.592</t>
  </si>
  <si>
    <t>1.530.494</t>
  </si>
  <si>
    <t>1.535.508</t>
  </si>
  <si>
    <t>3.466.245</t>
  </si>
  <si>
    <t>3.465.601</t>
  </si>
  <si>
    <t>3.480.775</t>
  </si>
  <si>
    <t>3.490.231</t>
  </si>
  <si>
    <t>3.465.353</t>
  </si>
  <si>
    <t>3.459.711</t>
  </si>
  <si>
    <t>1.532.317</t>
  </si>
  <si>
    <t>1.537.332</t>
  </si>
  <si>
    <t>3.470.363</t>
  </si>
  <si>
    <t>3.469.719</t>
  </si>
  <si>
    <t>3.484.894</t>
  </si>
  <si>
    <t>3.494.351</t>
  </si>
  <si>
    <t>3.469.473</t>
  </si>
  <si>
    <t>3.463.830</t>
  </si>
  <si>
    <t>1.539.156</t>
  </si>
  <si>
    <t>3.474.481</t>
  </si>
  <si>
    <t>3.473.837</t>
  </si>
  <si>
    <t>3.489.012</t>
  </si>
  <si>
    <t>3.498.471</t>
  </si>
  <si>
    <t>3.473.593</t>
  </si>
  <si>
    <t>3.467.949</t>
  </si>
  <si>
    <t>1.535.964</t>
  </si>
  <si>
    <t>1.540.980</t>
  </si>
  <si>
    <t>3.478.599</t>
  </si>
  <si>
    <t>3.477.955</t>
  </si>
  <si>
    <t>3.493.130</t>
  </si>
  <si>
    <t>3.502.591</t>
  </si>
  <si>
    <t>3.477.713</t>
  </si>
  <si>
    <t>3.472.068</t>
  </si>
  <si>
    <t>1.537.787</t>
  </si>
  <si>
    <t>1.542.803</t>
  </si>
  <si>
    <t>3.482.717</t>
  </si>
  <si>
    <t>3.482.073</t>
  </si>
  <si>
    <t>3.497.249</t>
  </si>
  <si>
    <t>3.506.710</t>
  </si>
  <si>
    <t>3.481.833</t>
  </si>
  <si>
    <t>3.476.187</t>
  </si>
  <si>
    <t>1.539.611</t>
  </si>
  <si>
    <t>1.544.627</t>
  </si>
  <si>
    <t>3.486.835</t>
  </si>
  <si>
    <t>3.486.191</t>
  </si>
  <si>
    <t>3.501.367</t>
  </si>
  <si>
    <t>3.510.830</t>
  </si>
  <si>
    <t>3.485.953</t>
  </si>
  <si>
    <t>3.480.306</t>
  </si>
  <si>
    <t>1.541.434</t>
  </si>
  <si>
    <t>1.546.451</t>
  </si>
  <si>
    <t>3.490.954</t>
  </si>
  <si>
    <t>3.490.310</t>
  </si>
  <si>
    <t>3.505.486</t>
  </si>
  <si>
    <t>3.514.950</t>
  </si>
  <si>
    <t>3.490.073</t>
  </si>
  <si>
    <t>3.484.425</t>
  </si>
  <si>
    <t>1.543.257</t>
  </si>
  <si>
    <t>1.548.275</t>
  </si>
  <si>
    <t>3.495.072</t>
  </si>
  <si>
    <t>3.494.428</t>
  </si>
  <si>
    <t>3.509.604</t>
  </si>
  <si>
    <t>3.519.070</t>
  </si>
  <si>
    <t>3.494.193</t>
  </si>
  <si>
    <t>3.488.543</t>
  </si>
  <si>
    <t>1.545.081</t>
  </si>
  <si>
    <t>1.550.099</t>
  </si>
  <si>
    <t>3.499.190</t>
  </si>
  <si>
    <t>3.498.546</t>
  </si>
  <si>
    <t>3.513.722</t>
  </si>
  <si>
    <t>3.523.190</t>
  </si>
  <si>
    <t>3.498.313</t>
  </si>
  <si>
    <t>3.492.662</t>
  </si>
  <si>
    <t>1.551.923</t>
  </si>
  <si>
    <t>3.503.308</t>
  </si>
  <si>
    <t>3.502.664</t>
  </si>
  <si>
    <t>3.517.841</t>
  </si>
  <si>
    <t>3.527.310</t>
  </si>
  <si>
    <t>3.502.433</t>
  </si>
  <si>
    <t>3.496.781</t>
  </si>
  <si>
    <t>1.548.728</t>
  </si>
  <si>
    <t>1.553.746</t>
  </si>
  <si>
    <t>3.507.426</t>
  </si>
  <si>
    <t>3.506.782</t>
  </si>
  <si>
    <t>3.521.959</t>
  </si>
  <si>
    <t>3.531.430</t>
  </si>
  <si>
    <t>3.506.553</t>
  </si>
  <si>
    <t>3.500.900</t>
  </si>
  <si>
    <t>1.550.551</t>
  </si>
  <si>
    <t>1.555.570</t>
  </si>
  <si>
    <t>3.511.545</t>
  </si>
  <si>
    <t>3.510.900</t>
  </si>
  <si>
    <t>3.526.077</t>
  </si>
  <si>
    <t>3.535.550</t>
  </si>
  <si>
    <t>3.510.673</t>
  </si>
  <si>
    <t>3.505.019</t>
  </si>
  <si>
    <t>1.552.375</t>
  </si>
  <si>
    <t>1.557.394</t>
  </si>
  <si>
    <t>3.515.663</t>
  </si>
  <si>
    <t>3.515.019</t>
  </si>
  <si>
    <t>3.530.196</t>
  </si>
  <si>
    <t>3.539.670</t>
  </si>
  <si>
    <t>3.514.793</t>
  </si>
  <si>
    <t>3.509.138</t>
  </si>
  <si>
    <t>1.554.198</t>
  </si>
  <si>
    <t>1.559.218</t>
  </si>
  <si>
    <t>3.519.781</t>
  </si>
  <si>
    <t>3.519.137</t>
  </si>
  <si>
    <t>3.534.314</t>
  </si>
  <si>
    <t>3.543.790</t>
  </si>
  <si>
    <t>3.518.913</t>
  </si>
  <si>
    <t>3.513.257</t>
  </si>
  <si>
    <t>1.556.021</t>
  </si>
  <si>
    <t>1.561.042</t>
  </si>
  <si>
    <t>3.523.899</t>
  </si>
  <si>
    <t>3.523.255</t>
  </si>
  <si>
    <t>3.538.432</t>
  </si>
  <si>
    <t>3.547.910</t>
  </si>
  <si>
    <t>3.523.033</t>
  </si>
  <si>
    <t>3.517.376</t>
  </si>
  <si>
    <t>1.557.845</t>
  </si>
  <si>
    <t>1.562.865</t>
  </si>
  <si>
    <t>3.528.017</t>
  </si>
  <si>
    <t>3.527.373</t>
  </si>
  <si>
    <t>3.542.551</t>
  </si>
  <si>
    <t>3.552.030</t>
  </si>
  <si>
    <t>3.527.153</t>
  </si>
  <si>
    <t>3.521.495</t>
  </si>
  <si>
    <t>1.559.668</t>
  </si>
  <si>
    <t>1.564.689</t>
  </si>
  <si>
    <t>3.532.135</t>
  </si>
  <si>
    <t>3.531.491</t>
  </si>
  <si>
    <t>3.546.669</t>
  </si>
  <si>
    <t>3.556.150</t>
  </si>
  <si>
    <t>3.531.273</t>
  </si>
  <si>
    <t>3.525.613</t>
  </si>
  <si>
    <t>1.561.492</t>
  </si>
  <si>
    <t>1.566.513</t>
  </si>
  <si>
    <t>3.536.254</t>
  </si>
  <si>
    <t>3.535.609</t>
  </si>
  <si>
    <t>3.550.787</t>
  </si>
  <si>
    <t>3.560.270</t>
  </si>
  <si>
    <t>3.535.393</t>
  </si>
  <si>
    <t>3.529.732</t>
  </si>
  <si>
    <t>1.563.315</t>
  </si>
  <si>
    <t>1.568.337</t>
  </si>
  <si>
    <t>3.540.372</t>
  </si>
  <si>
    <t>3.539.728</t>
  </si>
  <si>
    <t>3.554.906</t>
  </si>
  <si>
    <t>3.564.390</t>
  </si>
  <si>
    <t>3.539.513</t>
  </si>
  <si>
    <t>3.533.851</t>
  </si>
  <si>
    <t>1.565.138</t>
  </si>
  <si>
    <t>1.570.161</t>
  </si>
  <si>
    <t>3.544.490</t>
  </si>
  <si>
    <t>3.543.846</t>
  </si>
  <si>
    <t>3.559.024</t>
  </si>
  <si>
    <t>3.568.510</t>
  </si>
  <si>
    <t>3.543.633</t>
  </si>
  <si>
    <t>3.537.970</t>
  </si>
  <si>
    <t>1.566.962</t>
  </si>
  <si>
    <t>1.571.984</t>
  </si>
  <si>
    <t>3.548.608</t>
  </si>
  <si>
    <t>3.547.964</t>
  </si>
  <si>
    <t>3.563.143</t>
  </si>
  <si>
    <t>3.572.630</t>
  </si>
  <si>
    <t>3.547.753</t>
  </si>
  <si>
    <t>3.542.089</t>
  </si>
  <si>
    <t>1.568.785</t>
  </si>
  <si>
    <t>1.573.808</t>
  </si>
  <si>
    <t>3.552.726</t>
  </si>
  <si>
    <t>3.552.082</t>
  </si>
  <si>
    <t>3.567.261</t>
  </si>
  <si>
    <t>3.576.750</t>
  </si>
  <si>
    <t>3:551.873</t>
  </si>
  <si>
    <t>3.546.208</t>
  </si>
  <si>
    <t>1.570.609</t>
  </si>
  <si>
    <t>1.575.632</t>
  </si>
  <si>
    <t>3.556.844</t>
  </si>
  <si>
    <t>3.556.200</t>
  </si>
  <si>
    <t>3.571.379</t>
  </si>
  <si>
    <t>3.580.870</t>
  </si>
  <si>
    <t>3.550.327</t>
  </si>
  <si>
    <t>1.572.432</t>
  </si>
  <si>
    <t>1.577.456</t>
  </si>
  <si>
    <t>3.560.963</t>
  </si>
  <si>
    <t>3.560.318</t>
  </si>
  <si>
    <t>3.575.498</t>
  </si>
  <si>
    <t>3.584.990</t>
  </si>
  <si>
    <t>3.560.113</t>
  </si>
  <si>
    <t>3.554.446</t>
  </si>
  <si>
    <t>1.579.280</t>
  </si>
  <si>
    <t>3.565.081</t>
  </si>
  <si>
    <t>3.564.437</t>
  </si>
  <si>
    <t>3.579.616</t>
  </si>
  <si>
    <t>3.589.110</t>
  </si>
  <si>
    <t>3.564.233</t>
  </si>
  <si>
    <t>3.558.565</t>
  </si>
  <si>
    <t>1.576.079</t>
  </si>
  <si>
    <t>1.581.103</t>
  </si>
  <si>
    <t>3.569.199</t>
  </si>
  <si>
    <t>3.568.555</t>
  </si>
  <si>
    <t>3.583.734</t>
  </si>
  <si>
    <t>3.593.230</t>
  </si>
  <si>
    <t>3.568.353</t>
  </si>
  <si>
    <t>3.562.683</t>
  </si>
  <si>
    <t>1.577.902</t>
  </si>
  <si>
    <t>1.582.927</t>
  </si>
  <si>
    <t>3.573.317</t>
  </si>
  <si>
    <t>3.572.673</t>
  </si>
  <si>
    <t>3.587.853</t>
  </si>
  <si>
    <t>3.597.350</t>
  </si>
  <si>
    <t>3.572.473</t>
  </si>
  <si>
    <t>3.566.802</t>
  </si>
  <si>
    <t>1.579.726</t>
  </si>
  <si>
    <t>1.584.751</t>
  </si>
  <si>
    <t>3.577.435</t>
  </si>
  <si>
    <t>3.576.791</t>
  </si>
  <si>
    <t>3.591.971</t>
  </si>
  <si>
    <t>3.601.470</t>
  </si>
  <si>
    <t>3.576.593</t>
  </si>
  <si>
    <t>3.570.921</t>
  </si>
  <si>
    <t>1.581.549</t>
  </si>
  <si>
    <t>1.586.575</t>
  </si>
  <si>
    <t>3.581.553</t>
  </si>
  <si>
    <t>3.580.909</t>
  </si>
  <si>
    <t>3.596.089</t>
  </si>
  <si>
    <t>3.605.590</t>
  </si>
  <si>
    <t>3.580.713</t>
  </si>
  <si>
    <t>3.575.040</t>
  </si>
  <si>
    <t>1.583.373</t>
  </si>
  <si>
    <t>1.588.399</t>
  </si>
  <si>
    <t>3.585.672</t>
  </si>
  <si>
    <t>3.585.028</t>
  </si>
  <si>
    <t>3.600.208</t>
  </si>
  <si>
    <t>3.609.710</t>
  </si>
  <si>
    <t>3.584.833</t>
  </si>
  <si>
    <t>3.579.159</t>
  </si>
  <si>
    <t>1.585.196</t>
  </si>
  <si>
    <t>1.590.223</t>
  </si>
  <si>
    <t>3.589.790</t>
  </si>
  <si>
    <t>3.589.146</t>
  </si>
  <si>
    <t>3.604.326</t>
  </si>
  <si>
    <t>3.613.830</t>
  </si>
  <si>
    <t>3.588.953</t>
  </si>
  <si>
    <t>3.583.278</t>
  </si>
  <si>
    <t>1.587.019</t>
  </si>
  <si>
    <t>1.592.046</t>
  </si>
  <si>
    <t>3.593.908</t>
  </si>
  <si>
    <t>3.593.264</t>
  </si>
  <si>
    <t>3.608.445</t>
  </si>
  <si>
    <t>3.617.950</t>
  </si>
  <si>
    <t>3.593.073</t>
  </si>
  <si>
    <t>3.587.397</t>
  </si>
  <si>
    <t>1.588.843</t>
  </si>
  <si>
    <t>1.593.870</t>
  </si>
  <si>
    <t>3.598.026</t>
  </si>
  <si>
    <t>3.597.382</t>
  </si>
  <si>
    <t>3.612.563</t>
  </si>
  <si>
    <t>3.622.070</t>
  </si>
  <si>
    <t>3.597.192</t>
  </si>
  <si>
    <t>3.591.516</t>
  </si>
  <si>
    <t>1.590.666</t>
  </si>
  <si>
    <t>1.595.694</t>
  </si>
  <si>
    <t>3.602.144</t>
  </si>
  <si>
    <t>3.601.500</t>
  </si>
  <si>
    <t>3.616.681</t>
  </si>
  <si>
    <t>3.626.190</t>
  </si>
  <si>
    <t>3.601.312</t>
  </si>
  <si>
    <t>3.595.635</t>
  </si>
  <si>
    <t>1.592.490</t>
  </si>
  <si>
    <t>1.597.518</t>
  </si>
  <si>
    <t>3.606.262</t>
  </si>
  <si>
    <t>3.605.618</t>
  </si>
  <si>
    <t>3.620.800</t>
  </si>
  <si>
    <t>3.630.310</t>
  </si>
  <si>
    <t>3.605.432</t>
  </si>
  <si>
    <t>3.599.753</t>
  </si>
  <si>
    <t>1.594.313</t>
  </si>
  <si>
    <t>1.599.342</t>
  </si>
  <si>
    <t>3.610.381</t>
  </si>
  <si>
    <t>3.609.737</t>
  </si>
  <si>
    <t>3.624.918</t>
  </si>
  <si>
    <t>3.634.430</t>
  </si>
  <si>
    <t>3.609.552</t>
  </si>
  <si>
    <t>3.603.872</t>
  </si>
  <si>
    <t>1.596.136</t>
  </si>
  <si>
    <t>1.601.165</t>
  </si>
  <si>
    <t>3.614.499</t>
  </si>
  <si>
    <t>3.613.855</t>
  </si>
  <si>
    <t>3.629.036</t>
  </si>
  <si>
    <t>3.638.550</t>
  </si>
  <si>
    <t>3.613.672</t>
  </si>
  <si>
    <t>3.607.991</t>
  </si>
  <si>
    <t>1.597.960</t>
  </si>
  <si>
    <t>1.602.989</t>
  </si>
  <si>
    <t>3.618.617</t>
  </si>
  <si>
    <t>3.617.973</t>
  </si>
  <si>
    <t>3.633.155</t>
  </si>
  <si>
    <t>3.642.669</t>
  </si>
  <si>
    <t>3.617.792</t>
  </si>
  <si>
    <t>3.612.110</t>
  </si>
  <si>
    <t>1.599.783</t>
  </si>
  <si>
    <t>1.604.813</t>
  </si>
  <si>
    <t>3.622.735</t>
  </si>
  <si>
    <t>3.622.091</t>
  </si>
  <si>
    <t>3.637.273</t>
  </si>
  <si>
    <t>3.646.789</t>
  </si>
  <si>
    <t>3.616.229</t>
  </si>
  <si>
    <t>1.601.607</t>
  </si>
  <si>
    <t>1.606.637</t>
  </si>
  <si>
    <t>3.626.853</t>
  </si>
  <si>
    <t>3.626.209</t>
  </si>
  <si>
    <t>3.641.391</t>
  </si>
  <si>
    <t>3.650.909</t>
  </si>
  <si>
    <t>3.626.032</t>
  </si>
  <si>
    <t>3.620.348</t>
  </si>
  <si>
    <t>1.603.430</t>
  </si>
  <si>
    <t>1.608.461</t>
  </si>
  <si>
    <t>3.630.971</t>
  </si>
  <si>
    <t>3.630.327</t>
  </si>
  <si>
    <t>3.645.510</t>
  </si>
  <si>
    <t>3.655.029</t>
  </si>
  <si>
    <t>3.630.152</t>
  </si>
  <si>
    <t>3.624.467</t>
  </si>
  <si>
    <t>1.605.253</t>
  </si>
  <si>
    <t>1.610.284</t>
  </si>
  <si>
    <t>3.635.090</t>
  </si>
  <si>
    <t>3.634.446</t>
  </si>
  <si>
    <t>3.649.628</t>
  </si>
  <si>
    <t>3.659.149</t>
  </si>
  <si>
    <t>3.634.272</t>
  </si>
  <si>
    <t>3.628.586</t>
  </si>
  <si>
    <t>1.607.077</t>
  </si>
  <si>
    <t>1.612.108</t>
  </si>
  <si>
    <t>3.639.208</t>
  </si>
  <si>
    <t>3.638.564</t>
  </si>
  <si>
    <t>3.653.746</t>
  </si>
  <si>
    <t>3.663.269</t>
  </si>
  <si>
    <t>3.638.392</t>
  </si>
  <si>
    <t>3.632.705</t>
  </si>
  <si>
    <t>1.608.900</t>
  </si>
  <si>
    <t>1.613.932</t>
  </si>
  <si>
    <t>3.643.326</t>
  </si>
  <si>
    <t>3.642.682</t>
  </si>
  <si>
    <t>3.657.865</t>
  </si>
  <si>
    <t>3.667.389</t>
  </si>
  <si>
    <t>3.642.512</t>
  </si>
  <si>
    <t>3.636.823</t>
  </si>
  <si>
    <t>1.610.724</t>
  </si>
  <si>
    <t>1.615.756</t>
  </si>
  <si>
    <t>3.647.444</t>
  </si>
  <si>
    <t>3.646.800</t>
  </si>
  <si>
    <t>3.661.983</t>
  </si>
  <si>
    <t>3.671.509</t>
  </si>
  <si>
    <t>3.646.632</t>
  </si>
  <si>
    <t>3.640.942</t>
  </si>
  <si>
    <t>1.612.547</t>
  </si>
  <si>
    <t>1.617.580</t>
  </si>
  <si>
    <t>3.651.562</t>
  </si>
  <si>
    <t>3.650.918</t>
  </si>
  <si>
    <t>3.666.102</t>
  </si>
  <si>
    <t>3.675.629</t>
  </si>
  <si>
    <t>3.650.752</t>
  </si>
  <si>
    <t>3.645.061</t>
  </si>
  <si>
    <t>1.614.370</t>
  </si>
  <si>
    <t>1.619.403</t>
  </si>
  <si>
    <t>3.655.680</t>
  </si>
  <si>
    <t>3.655.036</t>
  </si>
  <si>
    <t>3.670.220</t>
  </si>
  <si>
    <t>3.679.749</t>
  </si>
  <si>
    <t>3.654.872</t>
  </si>
  <si>
    <t>3.649.180</t>
  </si>
  <si>
    <t>1.616.194</t>
  </si>
  <si>
    <t>1.621.227</t>
  </si>
  <si>
    <t>3.659.799</t>
  </si>
  <si>
    <t>3.659.155</t>
  </si>
  <si>
    <t>3.674.338</t>
  </si>
  <si>
    <t>3.683.869</t>
  </si>
  <si>
    <t>3.658.992</t>
  </si>
  <si>
    <t>3.653.299</t>
  </si>
  <si>
    <t>1.618.017</t>
  </si>
  <si>
    <t>1.623.051</t>
  </si>
  <si>
    <t>3.663.917</t>
  </si>
  <si>
    <t>3.663.273</t>
  </si>
  <si>
    <t>3.678.457</t>
  </si>
  <si>
    <t>3.687.989</t>
  </si>
  <si>
    <t>3.663.112</t>
  </si>
  <si>
    <t>3.657.418</t>
  </si>
  <si>
    <t>1.619.841</t>
  </si>
  <si>
    <t>1.624.875</t>
  </si>
  <si>
    <t>3.668.035</t>
  </si>
  <si>
    <t>3.667.391</t>
  </si>
  <si>
    <t>3.682.575</t>
  </si>
  <si>
    <t>3.692.109</t>
  </si>
  <si>
    <t>3.667.232</t>
  </si>
  <si>
    <t>3.661.537</t>
  </si>
  <si>
    <t>1.621.664</t>
  </si>
  <si>
    <t>1.626.699</t>
  </si>
  <si>
    <t>3.672.153</t>
  </si>
  <si>
    <t>3.686.693</t>
  </si>
  <si>
    <t>3.696.229</t>
  </si>
  <si>
    <t>3.671.352</t>
  </si>
  <si>
    <t>3.665.656</t>
  </si>
  <si>
    <t>1.623.488</t>
  </si>
  <si>
    <t>1.628.523</t>
  </si>
  <si>
    <t>3.676.271</t>
  </si>
  <si>
    <t>3.675.627</t>
  </si>
  <si>
    <t>3.690.812</t>
  </si>
  <si>
    <t>3.700.349</t>
  </si>
  <si>
    <t>3.675.472</t>
  </si>
  <si>
    <t>3.669.775</t>
  </si>
  <si>
    <t>1.625.311</t>
  </si>
  <si>
    <t>1.630.346</t>
  </si>
  <si>
    <t>3.680.389</t>
  </si>
  <si>
    <t>3.679.745</t>
  </si>
  <si>
    <t>3.694.930</t>
  </si>
  <si>
    <t>3.704.470</t>
  </si>
  <si>
    <t>3.679.592</t>
  </si>
  <si>
    <t>3.673.893</t>
  </si>
  <si>
    <t>1.627.134</t>
  </si>
  <si>
    <t>3.684.508</t>
  </si>
  <si>
    <t>3.683.864</t>
  </si>
  <si>
    <t>3.699.048</t>
  </si>
  <si>
    <t>3.708.591</t>
  </si>
  <si>
    <t>3.683.712</t>
  </si>
  <si>
    <t>3.678.012</t>
  </si>
  <si>
    <t>1.628.958</t>
  </si>
  <si>
    <t>1.633.994</t>
  </si>
  <si>
    <t>3.688.626</t>
  </si>
  <si>
    <t>3.687.982</t>
  </si>
  <si>
    <t>3.703.167</t>
  </si>
  <si>
    <t>3.712.712</t>
  </si>
  <si>
    <t>3.682.131</t>
  </si>
  <si>
    <t>1.630.781</t>
  </si>
  <si>
    <t>1.635.818</t>
  </si>
  <si>
    <t>3.692.744</t>
  </si>
  <si>
    <t>3.692.100</t>
  </si>
  <si>
    <t>3.707.285</t>
  </si>
  <si>
    <t>3.716.833</t>
  </si>
  <si>
    <t>3.691.952</t>
  </si>
  <si>
    <t>3.686.250</t>
  </si>
  <si>
    <t>1.632.605</t>
  </si>
  <si>
    <t>1.637.642</t>
  </si>
  <si>
    <t>3.696.862</t>
  </si>
  <si>
    <t>3.696.218</t>
  </si>
  <si>
    <t>3.711.404</t>
  </si>
  <si>
    <t>3.720.954</t>
  </si>
  <si>
    <t>3.696.072</t>
  </si>
  <si>
    <t>3.690.369</t>
  </si>
  <si>
    <t>1.634.428</t>
  </si>
  <si>
    <t>3.700.982</t>
  </si>
  <si>
    <t>3.700.336</t>
  </si>
  <si>
    <t>3.715.523</t>
  </si>
  <si>
    <t>3.725.075</t>
  </si>
  <si>
    <t>3.700.193</t>
  </si>
  <si>
    <t>3.694.488</t>
  </si>
  <si>
    <t>1.636.252</t>
  </si>
  <si>
    <t>1.641.289</t>
  </si>
  <si>
    <t>3.705.103</t>
  </si>
  <si>
    <t>3.704.457</t>
  </si>
  <si>
    <t>3.719.643</t>
  </si>
  <si>
    <t>3.729.196</t>
  </si>
  <si>
    <t>3.704.314</t>
  </si>
  <si>
    <t>3.698.609</t>
  </si>
  <si>
    <t>1.638.075</t>
  </si>
  <si>
    <t>1.643.113</t>
  </si>
  <si>
    <t>3.709.223</t>
  </si>
  <si>
    <t>3.708.577</t>
  </si>
  <si>
    <t>3.723.763</t>
  </si>
  <si>
    <t>3.733.317</t>
  </si>
  <si>
    <t>3.708.436</t>
  </si>
  <si>
    <t>3.702.729</t>
  </si>
  <si>
    <t>1.639.899</t>
  </si>
  <si>
    <t>1.644.937</t>
  </si>
  <si>
    <t>3.713.343</t>
  </si>
  <si>
    <t>3.712.697</t>
  </si>
  <si>
    <t>3.727.882</t>
  </si>
  <si>
    <t>3.737.438</t>
  </si>
  <si>
    <t>3.712.557</t>
  </si>
  <si>
    <t>3.706.850</t>
  </si>
  <si>
    <t>1.641.722</t>
  </si>
  <si>
    <t>1.646.761</t>
  </si>
  <si>
    <t>3.717.463</t>
  </si>
  <si>
    <t>3.716.817</t>
  </si>
  <si>
    <t>3.732.002</t>
  </si>
  <si>
    <t>3.741.559</t>
  </si>
  <si>
    <t>3.716.678</t>
  </si>
  <si>
    <t>3.710.970</t>
  </si>
  <si>
    <t>1.643.546</t>
  </si>
  <si>
    <t>1.648.585</t>
  </si>
  <si>
    <t>3.721.584</t>
  </si>
  <si>
    <t>3.720.937</t>
  </si>
  <si>
    <t>3.736.122</t>
  </si>
  <si>
    <t>3.745.680</t>
  </si>
  <si>
    <t>3.720.800</t>
  </si>
  <si>
    <t>3.715.091</t>
  </si>
  <si>
    <t>1.645.369</t>
  </si>
  <si>
    <t>1.650.409</t>
  </si>
  <si>
    <t>3.725.704</t>
  </si>
  <si>
    <t>3.725.058</t>
  </si>
  <si>
    <t>3.740.242</t>
  </si>
  <si>
    <t>3.749.801</t>
  </si>
  <si>
    <t>3.724.921</t>
  </si>
  <si>
    <t>3.719.212</t>
  </si>
  <si>
    <t>1.647.193</t>
  </si>
  <si>
    <t>1.652.233</t>
  </si>
  <si>
    <t>3.729.824</t>
  </si>
  <si>
    <t>3.729.178</t>
  </si>
  <si>
    <t>3.744.361</t>
  </si>
  <si>
    <t>3.753.922</t>
  </si>
  <si>
    <t>3.729.042</t>
  </si>
  <si>
    <t>3.723.332</t>
  </si>
  <si>
    <t>1.649.017</t>
  </si>
  <si>
    <t>1.654.057</t>
  </si>
  <si>
    <t>3.733.944</t>
  </si>
  <si>
    <t>3.733.298</t>
  </si>
  <si>
    <t>3.748.481</t>
  </si>
  <si>
    <t>3.758.043</t>
  </si>
  <si>
    <t>3.733.164</t>
  </si>
  <si>
    <t>3.727.453</t>
  </si>
  <si>
    <t>1.650.840</t>
  </si>
  <si>
    <t>1.655.881</t>
  </si>
  <si>
    <t>3.738.065</t>
  </si>
  <si>
    <t>3.737.418</t>
  </si>
  <si>
    <t>3.752.601</t>
  </si>
  <si>
    <t>3.762.163</t>
  </si>
  <si>
    <t>3.737.285</t>
  </si>
  <si>
    <t>3.731.573</t>
  </si>
  <si>
    <t>1.652.664</t>
  </si>
  <si>
    <t>1.657.705</t>
  </si>
  <si>
    <t>3.742.185</t>
  </si>
  <si>
    <t>3.741.539</t>
  </si>
  <si>
    <t>3.756.720</t>
  </si>
  <si>
    <t>3.766.284</t>
  </si>
  <si>
    <t>3.741.406</t>
  </si>
  <si>
    <t>3.735.694</t>
  </si>
  <si>
    <t>1.654.487</t>
  </si>
  <si>
    <t>1.659.529</t>
  </si>
  <si>
    <t>3.746.305</t>
  </si>
  <si>
    <t>3.745.659</t>
  </si>
  <si>
    <t>3.760.840</t>
  </si>
  <si>
    <t>3.770.405</t>
  </si>
  <si>
    <t>3.745.528</t>
  </si>
  <si>
    <t>3.739.815</t>
  </si>
  <si>
    <t>1.656.311</t>
  </si>
  <si>
    <t>1.661.353</t>
  </si>
  <si>
    <t>3.750.425</t>
  </si>
  <si>
    <t>3.749.779</t>
  </si>
  <si>
    <t>3.764.960</t>
  </si>
  <si>
    <t>3.774.526</t>
  </si>
  <si>
    <t>3.749.649</t>
  </si>
  <si>
    <t>3.743.935</t>
  </si>
  <si>
    <t>1.658.134</t>
  </si>
  <si>
    <t>1.663.177</t>
  </si>
  <si>
    <t>3.754.546</t>
  </si>
  <si>
    <t>3.753.899</t>
  </si>
  <si>
    <t>3.769.080</t>
  </si>
  <si>
    <t>3.778.647</t>
  </si>
  <si>
    <t>3.748.056</t>
  </si>
  <si>
    <t>1.659.958</t>
  </si>
  <si>
    <t>1.665.001</t>
  </si>
  <si>
    <t>3.758.666</t>
  </si>
  <si>
    <t>3.758.020</t>
  </si>
  <si>
    <t>3.773.199</t>
  </si>
  <si>
    <t>3.782.768</t>
  </si>
  <si>
    <t>3.757.892</t>
  </si>
  <si>
    <t>3.752.176</t>
  </si>
  <si>
    <t>1.661.782</t>
  </si>
  <si>
    <t>1.666.824</t>
  </si>
  <si>
    <t>3.762.786</t>
  </si>
  <si>
    <t>3.762.140</t>
  </si>
  <si>
    <t>3.777.319</t>
  </si>
  <si>
    <t>3.786.889</t>
  </si>
  <si>
    <t>3.762.013</t>
  </si>
  <si>
    <t>3.756.297</t>
  </si>
  <si>
    <t>1.663.605</t>
  </si>
  <si>
    <t>1.668.648</t>
  </si>
  <si>
    <t>3.766.906</t>
  </si>
  <si>
    <t>3.766.260</t>
  </si>
  <si>
    <t>3.781.439</t>
  </si>
  <si>
    <t>3.791.010</t>
  </si>
  <si>
    <t>3.766.134</t>
  </si>
  <si>
    <t>3.760.418</t>
  </si>
  <si>
    <t>1.665.429</t>
  </si>
  <si>
    <t>1.670.472</t>
  </si>
  <si>
    <t>3.771.026</t>
  </si>
  <si>
    <t>3.770.380</t>
  </si>
  <si>
    <t>3.785.558</t>
  </si>
  <si>
    <t>3.795.131</t>
  </si>
  <si>
    <t>3.770.256</t>
  </si>
  <si>
    <t>3.764.538</t>
  </si>
  <si>
    <t>1.667.252</t>
  </si>
  <si>
    <t>1.672.296</t>
  </si>
  <si>
    <t>3.775.147</t>
  </si>
  <si>
    <t>3.774.501</t>
  </si>
  <si>
    <t>3.789.678</t>
  </si>
  <si>
    <t>3.799.252</t>
  </si>
  <si>
    <t>3.774.377</t>
  </si>
  <si>
    <t>3.768.659</t>
  </si>
  <si>
    <t>1.669.076</t>
  </si>
  <si>
    <t>1.674.120</t>
  </si>
  <si>
    <t>3.779.267</t>
  </si>
  <si>
    <t>3.778.621</t>
  </si>
  <si>
    <t>3.793.798</t>
  </si>
  <si>
    <t>3.803.373</t>
  </si>
  <si>
    <t>3.778.498</t>
  </si>
  <si>
    <t>3.772.779</t>
  </si>
  <si>
    <t>1.670.899</t>
  </si>
  <si>
    <t>1.675.944</t>
  </si>
  <si>
    <t>3.783.387</t>
  </si>
  <si>
    <t>3.782.741</t>
  </si>
  <si>
    <t>3.797.918</t>
  </si>
  <si>
    <t>3.807.494</t>
  </si>
  <si>
    <t>3.782.619</t>
  </si>
  <si>
    <t>3.776.900</t>
  </si>
  <si>
    <t>1.672.723</t>
  </si>
  <si>
    <t>1.677.768</t>
  </si>
  <si>
    <t>3.787.507</t>
  </si>
  <si>
    <t>3.786.861</t>
  </si>
  <si>
    <t>3.802.037</t>
  </si>
  <si>
    <t>3.811.615</t>
  </si>
  <si>
    <t>3.786.741</t>
  </si>
  <si>
    <t>3.781.021</t>
  </si>
  <si>
    <t>1.674.547</t>
  </si>
  <si>
    <t>1.679.592</t>
  </si>
  <si>
    <t>3.791.628</t>
  </si>
  <si>
    <t>3.790.982</t>
  </si>
  <si>
    <t>3.806.157</t>
  </si>
  <si>
    <t>3.815.736</t>
  </si>
  <si>
    <t>3.790.862</t>
  </si>
  <si>
    <t>3.785.141</t>
  </si>
  <si>
    <t>1.676.370</t>
  </si>
  <si>
    <t>1.681.416</t>
  </si>
  <si>
    <t>3.795.748</t>
  </si>
  <si>
    <t>3.795.102</t>
  </si>
  <si>
    <t>3.810.277</t>
  </si>
  <si>
    <t>3.819.857</t>
  </si>
  <si>
    <t>3.794.983</t>
  </si>
  <si>
    <t>3.789.262</t>
  </si>
  <si>
    <t>1.678.194</t>
  </si>
  <si>
    <t>1.683.240</t>
  </si>
  <si>
    <t>3.799.868</t>
  </si>
  <si>
    <t>3.799.222</t>
  </si>
  <si>
    <t>3.814.397</t>
  </si>
  <si>
    <t>3.823.978</t>
  </si>
  <si>
    <t>3.799.105</t>
  </si>
  <si>
    <t>3.793.382</t>
  </si>
  <si>
    <t>1.680.017</t>
  </si>
  <si>
    <t>1.685.064</t>
  </si>
  <si>
    <t>3.803.988</t>
  </si>
  <si>
    <t>3.803.342</t>
  </si>
  <si>
    <t>3.818.516</t>
  </si>
  <si>
    <t>3.828.099</t>
  </si>
  <si>
    <t>3.803.226</t>
  </si>
  <si>
    <t>3.797.503</t>
  </si>
  <si>
    <t>1.681.841</t>
  </si>
  <si>
    <t>1.686.888</t>
  </si>
  <si>
    <t>3.808.109</t>
  </si>
  <si>
    <t>3.807.463</t>
  </si>
  <si>
    <t>3.822.636</t>
  </si>
  <si>
    <t>3.832.220</t>
  </si>
  <si>
    <t>3.807.347</t>
  </si>
  <si>
    <t>3.801.624</t>
  </si>
  <si>
    <t>1.683.664</t>
  </si>
  <si>
    <t>1.688.712</t>
  </si>
  <si>
    <t>3.812.229</t>
  </si>
  <si>
    <t>3.811.583</t>
  </si>
  <si>
    <t>3.826.756</t>
  </si>
  <si>
    <t>3.836.341</t>
  </si>
  <si>
    <t>3.811.469</t>
  </si>
  <si>
    <t>3.805.744</t>
  </si>
  <si>
    <t>1.685.488</t>
  </si>
  <si>
    <t>1.690.536</t>
  </si>
  <si>
    <t>3.816.349</t>
  </si>
  <si>
    <t>3.815.703</t>
  </si>
  <si>
    <t>3.830.875</t>
  </si>
  <si>
    <t>3.840.462</t>
  </si>
  <si>
    <t>3.815.590</t>
  </si>
  <si>
    <t>3.809.865</t>
  </si>
  <si>
    <t>1.687.312</t>
  </si>
  <si>
    <t>1.692.360</t>
  </si>
  <si>
    <t>3.820.469</t>
  </si>
  <si>
    <t>3.819.823</t>
  </si>
  <si>
    <t>3.834.995</t>
  </si>
  <si>
    <t>3.844.583</t>
  </si>
  <si>
    <t>3.819.711</t>
  </si>
  <si>
    <t>3.813.985</t>
  </si>
  <si>
    <t>1.689.135</t>
  </si>
  <si>
    <t>1.694.184</t>
  </si>
  <si>
    <t>3.824.590</t>
  </si>
  <si>
    <t>3.823.943</t>
  </si>
  <si>
    <t>3.839.115</t>
  </si>
  <si>
    <t>3.848.704</t>
  </si>
  <si>
    <t>3.823.833</t>
  </si>
  <si>
    <t>3.818.106</t>
  </si>
  <si>
    <t>1.690.959</t>
  </si>
  <si>
    <t>1.696.008</t>
  </si>
  <si>
    <t>3.828.710</t>
  </si>
  <si>
    <t>3.828.064</t>
  </si>
  <si>
    <t>3.843.235</t>
  </si>
  <si>
    <t>3.852.825</t>
  </si>
  <si>
    <t>3.827.954</t>
  </si>
  <si>
    <t>3.822.227</t>
  </si>
  <si>
    <t>1.692.782</t>
  </si>
  <si>
    <t>1.697.831</t>
  </si>
  <si>
    <t>3.832.830</t>
  </si>
  <si>
    <t>3.832.184</t>
  </si>
  <si>
    <t>3.847.354</t>
  </si>
  <si>
    <t>3.856.946</t>
  </si>
  <si>
    <t>3.832.075</t>
  </si>
  <si>
    <t>3.826.347</t>
  </si>
  <si>
    <t>1.694.606</t>
  </si>
  <si>
    <t>1.699.655</t>
  </si>
  <si>
    <t>3.836.950</t>
  </si>
  <si>
    <t>3.836.304</t>
  </si>
  <si>
    <t>3.851.474</t>
  </si>
  <si>
    <t>3.861.067</t>
  </si>
  <si>
    <t>3.836.197</t>
  </si>
  <si>
    <t>3.830.468</t>
  </si>
  <si>
    <t>1.696.429</t>
  </si>
  <si>
    <t>1.701.479</t>
  </si>
  <si>
    <t>3.841.071</t>
  </si>
  <si>
    <t>3.840.424</t>
  </si>
  <si>
    <t>3.855.594</t>
  </si>
  <si>
    <t>3.865.187</t>
  </si>
  <si>
    <t>3.840.318</t>
  </si>
  <si>
    <t>3.834.588</t>
  </si>
  <si>
    <t>1.698.253</t>
  </si>
  <si>
    <t>1.703.303</t>
  </si>
  <si>
    <t>3.845.191</t>
  </si>
  <si>
    <t>3.844.545</t>
  </si>
  <si>
    <t>3.859.713</t>
  </si>
  <si>
    <t>3.869.308</t>
  </si>
  <si>
    <t>3.844.439</t>
  </si>
  <si>
    <t>3.838.709</t>
  </si>
  <si>
    <t>1.700.077</t>
  </si>
  <si>
    <t>1.705.127</t>
  </si>
  <si>
    <t>3.849.311</t>
  </si>
  <si>
    <t>3.848.665</t>
  </si>
  <si>
    <t>3.863.833</t>
  </si>
  <si>
    <t>3.873.429</t>
  </si>
  <si>
    <t>3.848.561</t>
  </si>
  <si>
    <t>3.842.830</t>
  </si>
  <si>
    <t>1.701.900</t>
  </si>
  <si>
    <t>1.706.951</t>
  </si>
  <si>
    <t>3.853.431</t>
  </si>
  <si>
    <t>3.852.785</t>
  </si>
  <si>
    <t>3.867.953</t>
  </si>
  <si>
    <t>3.877.550</t>
  </si>
  <si>
    <t>3.852.682</t>
  </si>
  <si>
    <t>3.846.950</t>
  </si>
  <si>
    <t>1.703.724</t>
  </si>
  <si>
    <t>1.708.775</t>
  </si>
  <si>
    <t>3.857.552</t>
  </si>
  <si>
    <t>3.856.905</t>
  </si>
  <si>
    <t>3.872.073</t>
  </si>
  <si>
    <t>3.881.671</t>
  </si>
  <si>
    <t>3.856.803</t>
  </si>
  <si>
    <t>3.851.071</t>
  </si>
  <si>
    <t>1.705.547</t>
  </si>
  <si>
    <t>1.710.599</t>
  </si>
  <si>
    <t>3.861.672</t>
  </si>
  <si>
    <t>3.861.026</t>
  </si>
  <si>
    <t>3.876.192</t>
  </si>
  <si>
    <t>3.885.792</t>
  </si>
  <si>
    <t>3.860.925</t>
  </si>
  <si>
    <t>3.855.191</t>
  </si>
  <si>
    <t>1.707.371</t>
  </si>
  <si>
    <t>1.712.423</t>
  </si>
  <si>
    <t>3.865.792</t>
  </si>
  <si>
    <t>3.865.146</t>
  </si>
  <si>
    <t>3.880.312</t>
  </si>
  <si>
    <t>3.889.913</t>
  </si>
  <si>
    <t>3.865.046</t>
  </si>
  <si>
    <t>3.859.312</t>
  </si>
  <si>
    <t>1.709.194</t>
  </si>
  <si>
    <t>1.714.247</t>
  </si>
  <si>
    <t>3.869.912</t>
  </si>
  <si>
    <t>3.869.266</t>
  </si>
  <si>
    <t>3.884.432</t>
  </si>
  <si>
    <t>3.894.034</t>
  </si>
  <si>
    <t>3.869.167</t>
  </si>
  <si>
    <t>3.863.433</t>
  </si>
  <si>
    <t>1.711.018</t>
  </si>
  <si>
    <t>1.716.071</t>
  </si>
  <si>
    <t>3.874.032</t>
  </si>
  <si>
    <t>3.873.386</t>
  </si>
  <si>
    <t>3.888.551</t>
  </si>
  <si>
    <t>3.898.155</t>
  </si>
  <si>
    <t>3.873.289</t>
  </si>
  <si>
    <t>3.867.553</t>
  </si>
  <si>
    <t>1.712.841</t>
  </si>
  <si>
    <t>1.717.895</t>
  </si>
  <si>
    <t>3.878.153</t>
  </si>
  <si>
    <t>3.877.507</t>
  </si>
  <si>
    <t>3.892.671</t>
  </si>
  <si>
    <t>3.902.276</t>
  </si>
  <si>
    <t>3.877.410</t>
  </si>
  <si>
    <t>3.871.674</t>
  </si>
  <si>
    <t>1.714.665</t>
  </si>
  <si>
    <t>1.719.719</t>
  </si>
  <si>
    <t>3.882.273</t>
  </si>
  <si>
    <t>3.881.627</t>
  </si>
  <si>
    <t>3.896.791</t>
  </si>
  <si>
    <t>3.906.397</t>
  </si>
  <si>
    <t>3.881.531</t>
  </si>
  <si>
    <t>3.875.794</t>
  </si>
  <si>
    <t>1.716.489</t>
  </si>
  <si>
    <t>1.721.543</t>
  </si>
  <si>
    <t>3.886.393</t>
  </si>
  <si>
    <t>3.885.747</t>
  </si>
  <si>
    <t>3.900.911</t>
  </si>
  <si>
    <t>3.910.518</t>
  </si>
  <si>
    <t>3.885.652</t>
  </si>
  <si>
    <t>3.879.915</t>
  </si>
  <si>
    <t>1.718.312</t>
  </si>
  <si>
    <t>1.723.367</t>
  </si>
  <si>
    <t>3.890.513</t>
  </si>
  <si>
    <t>3.889.867</t>
  </si>
  <si>
    <t>3.905.030</t>
  </si>
  <si>
    <t>3.914.639</t>
  </si>
  <si>
    <t>3.889.774</t>
  </si>
  <si>
    <t>3.884.036</t>
  </si>
  <si>
    <t>1.720.136</t>
  </si>
  <si>
    <t>1.725.191</t>
  </si>
  <si>
    <t>3.894.634</t>
  </si>
  <si>
    <t>3.893.988</t>
  </si>
  <si>
    <t>3.909.150</t>
  </si>
  <si>
    <t>3.918.760</t>
  </si>
  <si>
    <t>3.893.895</t>
  </si>
  <si>
    <t>3.888.156</t>
  </si>
  <si>
    <t>1.721.959</t>
  </si>
  <si>
    <t>1.727.015</t>
  </si>
  <si>
    <t>3.898.754</t>
  </si>
  <si>
    <t>3.898.108</t>
  </si>
  <si>
    <t>3.913.270</t>
  </si>
  <si>
    <t>3.922.881</t>
  </si>
  <si>
    <t>3.898.016</t>
  </si>
  <si>
    <t>3.892.277</t>
  </si>
  <si>
    <t>1.723.783</t>
  </si>
  <si>
    <t>1.728.838</t>
  </si>
  <si>
    <t>3.902.874</t>
  </si>
  <si>
    <t>3.902.228</t>
  </si>
  <si>
    <t>3.917.390</t>
  </si>
  <si>
    <t>3.927.002</t>
  </si>
  <si>
    <t>3.902.138</t>
  </si>
  <si>
    <t>3.896.397</t>
  </si>
  <si>
    <t>1.725.606</t>
  </si>
  <si>
    <t>1.730.662</t>
  </si>
  <si>
    <t>3.906.994</t>
  </si>
  <si>
    <t>3.906.348</t>
  </si>
  <si>
    <t>3.921.509</t>
  </si>
  <si>
    <t>3.931.123</t>
  </si>
  <si>
    <t>3.906.259</t>
  </si>
  <si>
    <t>3.900.518</t>
  </si>
  <si>
    <t>1.727.430</t>
  </si>
  <si>
    <t>1.732.486</t>
  </si>
  <si>
    <t>3.911.115</t>
  </si>
  <si>
    <t>3.910.469</t>
  </si>
  <si>
    <t>3.925.629</t>
  </si>
  <si>
    <t>3.935.244</t>
  </si>
  <si>
    <t>3.910.380</t>
  </si>
  <si>
    <t>3.904.639</t>
  </si>
  <si>
    <t>1.729.254</t>
  </si>
  <si>
    <t>1.734.310</t>
  </si>
  <si>
    <t>3.915.235</t>
  </si>
  <si>
    <t>3.914.589</t>
  </si>
  <si>
    <t>3.929.749</t>
  </si>
  <si>
    <t>3.939.365</t>
  </si>
  <si>
    <t>3.914.502</t>
  </si>
  <si>
    <t>3.908.759</t>
  </si>
  <si>
    <t>1.731.077</t>
  </si>
  <si>
    <t>1.736.134</t>
  </si>
  <si>
    <t>3.919.355</t>
  </si>
  <si>
    <t>3.918.709</t>
  </si>
  <si>
    <t>3.933.868</t>
  </si>
  <si>
    <t>3.943.486</t>
  </si>
  <si>
    <t>3.918.623</t>
  </si>
  <si>
    <t>3.912.880</t>
  </si>
  <si>
    <t>1.732.901</t>
  </si>
  <si>
    <t>1.737.958</t>
  </si>
  <si>
    <t>3.923.475</t>
  </si>
  <si>
    <t>3.922.829</t>
  </si>
  <si>
    <t>3.937.988</t>
  </si>
  <si>
    <t>3.947.607</t>
  </si>
  <si>
    <t>3.922.744</t>
  </si>
  <si>
    <t>3.917.000</t>
  </si>
  <si>
    <t>1.734.724</t>
  </si>
  <si>
    <t>1.739.782</t>
  </si>
  <si>
    <t>3.927.596</t>
  </si>
  <si>
    <t>3.926.949</t>
  </si>
  <si>
    <t>3.942.108</t>
  </si>
  <si>
    <t>3.951.728</t>
  </si>
  <si>
    <t>3.926.866</t>
  </si>
  <si>
    <t>3.921.121</t>
  </si>
  <si>
    <t>1.736.548</t>
  </si>
  <si>
    <t>1.741.606</t>
  </si>
  <si>
    <t>3.931.716</t>
  </si>
  <si>
    <t>3.931.070</t>
  </si>
  <si>
    <t>3.946.228</t>
  </si>
  <si>
    <t>3.955.849</t>
  </si>
  <si>
    <t>3.930.987</t>
  </si>
  <si>
    <t>3.925.242</t>
  </si>
  <si>
    <t>1.738.371</t>
  </si>
  <si>
    <t>1.743.430</t>
  </si>
  <si>
    <t>3.935.836</t>
  </si>
  <si>
    <t>3.935.190</t>
  </si>
  <si>
    <t>3.950.347</t>
  </si>
  <si>
    <t>3.959.970</t>
  </si>
  <si>
    <t>3.935.108</t>
  </si>
  <si>
    <t>3.929.362</t>
  </si>
  <si>
    <t>1.740.195</t>
  </si>
  <si>
    <t>1.745.254</t>
  </si>
  <si>
    <t>3.939.956</t>
  </si>
  <si>
    <t>3.939.310</t>
  </si>
  <si>
    <t>3.954.467</t>
  </si>
  <si>
    <t>3.964.091</t>
  </si>
  <si>
    <t>3.939.230</t>
  </si>
  <si>
    <t>3.933.483</t>
  </si>
  <si>
    <t>1.742.019</t>
  </si>
  <si>
    <t>1.747.078</t>
  </si>
  <si>
    <t>3.944.077</t>
  </si>
  <si>
    <t>3.943.430</t>
  </si>
  <si>
    <t>3.958.587</t>
  </si>
  <si>
    <t>3.968.211</t>
  </si>
  <si>
    <t>3.943.351</t>
  </si>
  <si>
    <t>3.937.603</t>
  </si>
  <si>
    <t>1.743.842</t>
  </si>
  <si>
    <t>1.748.902</t>
  </si>
  <si>
    <t>3.948.197</t>
  </si>
  <si>
    <t>3.947.551</t>
  </si>
  <si>
    <t>3.962.706</t>
  </si>
  <si>
    <t>3.972.332</t>
  </si>
  <si>
    <t>3.947.472</t>
  </si>
  <si>
    <t>3.941.724</t>
  </si>
  <si>
    <t>1.745.666</t>
  </si>
  <si>
    <t>1.750.726</t>
  </si>
  <si>
    <t>3.952.317</t>
  </si>
  <si>
    <t>3.951.671</t>
  </si>
  <si>
    <t>3.966.826</t>
  </si>
  <si>
    <t>3.976.453</t>
  </si>
  <si>
    <t>3.951.594</t>
  </si>
  <si>
    <t>3.945.845</t>
  </si>
  <si>
    <t>1.747.489</t>
  </si>
  <si>
    <t>1.752.550</t>
  </si>
  <si>
    <t>3.956.437</t>
  </si>
  <si>
    <t>3.955.791</t>
  </si>
  <si>
    <t>3.970.946</t>
  </si>
  <si>
    <t>3.980.574</t>
  </si>
  <si>
    <t>3.955.715</t>
  </si>
  <si>
    <t>3.949.965</t>
  </si>
  <si>
    <t>1.749.313</t>
  </si>
  <si>
    <t>1.754.374</t>
  </si>
  <si>
    <t>3.960.558</t>
  </si>
  <si>
    <t>3.959.911</t>
  </si>
  <si>
    <t>3.975.066</t>
  </si>
  <si>
    <t>3.984.695</t>
  </si>
  <si>
    <t>3.959.836</t>
  </si>
  <si>
    <t>3.954.086</t>
  </si>
  <si>
    <t>1.751.136</t>
  </si>
  <si>
    <t>1.756.198</t>
  </si>
  <si>
    <t>3.964.678</t>
  </si>
  <si>
    <t>3.964.032</t>
  </si>
  <si>
    <t>3.979.185</t>
  </si>
  <si>
    <t>3.988.816</t>
  </si>
  <si>
    <t>3.963.958</t>
  </si>
  <si>
    <t>3.958.206</t>
  </si>
  <si>
    <t>1.752.960</t>
  </si>
  <si>
    <t>1.758.021</t>
  </si>
  <si>
    <t>3.968.798</t>
  </si>
  <si>
    <t>3.968.152</t>
  </si>
  <si>
    <t>3.983.305</t>
  </si>
  <si>
    <t>3.992.937</t>
  </si>
  <si>
    <t>3.968.079</t>
  </si>
  <si>
    <t>3.962.327</t>
  </si>
  <si>
    <t>1.754.784</t>
  </si>
  <si>
    <t>1.759.845</t>
  </si>
  <si>
    <t>3.972.918</t>
  </si>
  <si>
    <t>3.972.272</t>
  </si>
  <si>
    <t>3.987.425</t>
  </si>
  <si>
    <t>3.997.058</t>
  </si>
  <si>
    <t>3.972.200</t>
  </si>
  <si>
    <t>3.966.448</t>
  </si>
  <si>
    <t>1.756.607</t>
  </si>
  <si>
    <t>1.761.669</t>
  </si>
  <si>
    <t>3.977.038</t>
  </si>
  <si>
    <t>3.976.392</t>
  </si>
  <si>
    <t>3.991.544</t>
  </si>
  <si>
    <t>4.001.179</t>
  </si>
  <si>
    <t>3.976.322</t>
  </si>
  <si>
    <t>3.970.568</t>
  </si>
  <si>
    <t>1.758.431</t>
  </si>
  <si>
    <t>1.763.493</t>
  </si>
  <si>
    <t>3.981.159</t>
  </si>
  <si>
    <t>3.980.513</t>
  </si>
  <si>
    <t>3.995.664</t>
  </si>
  <si>
    <t>4.005.300</t>
  </si>
  <si>
    <t>3.980.443</t>
  </si>
  <si>
    <t>3.974.689</t>
  </si>
  <si>
    <t>1.760.254</t>
  </si>
  <si>
    <t>1.765.317</t>
  </si>
  <si>
    <t>3.985.279</t>
  </si>
  <si>
    <t>3.984.633</t>
  </si>
  <si>
    <t>3.999.784</t>
  </si>
  <si>
    <t>4.009.421</t>
  </si>
  <si>
    <t>3.984.564</t>
  </si>
  <si>
    <t>3.978.809</t>
  </si>
  <si>
    <t>1.762.078</t>
  </si>
  <si>
    <t>1.767.141</t>
  </si>
  <si>
    <t>3.989.399</t>
  </si>
  <si>
    <t>3.988.753</t>
  </si>
  <si>
    <t>4.003.904</t>
  </si>
  <si>
    <t>4.013.542</t>
  </si>
  <si>
    <t>3.988.685</t>
  </si>
  <si>
    <t>3.982.930</t>
  </si>
  <si>
    <t>1.763.901</t>
  </si>
  <si>
    <t>1.768.965</t>
  </si>
  <si>
    <t>3.993.519</t>
  </si>
  <si>
    <t>3.992.873</t>
  </si>
  <si>
    <t>4.008.023</t>
  </si>
  <si>
    <t>4.017.663</t>
  </si>
  <si>
    <t>3.992.807</t>
  </si>
  <si>
    <t>3.987.051</t>
  </si>
  <si>
    <t>1.765.725</t>
  </si>
  <si>
    <t>1.770.789</t>
  </si>
  <si>
    <t>3.997.640</t>
  </si>
  <si>
    <t>3.996.994</t>
  </si>
  <si>
    <t>4.012.143</t>
  </si>
  <si>
    <t>4.021.784</t>
  </si>
  <si>
    <t>3.996.928</t>
  </si>
  <si>
    <t>3.991.171</t>
  </si>
  <si>
    <t>1.767.549</t>
  </si>
  <si>
    <t>1.772.613</t>
  </si>
  <si>
    <t>4.001.760</t>
  </si>
  <si>
    <t>4.001.114</t>
  </si>
  <si>
    <t>4.016.263</t>
  </si>
  <si>
    <t>4.025.905</t>
  </si>
  <si>
    <t>4.001.049</t>
  </si>
  <si>
    <t>3.995.292</t>
  </si>
  <si>
    <t>1.769.372</t>
  </si>
  <si>
    <t>1.774.437</t>
  </si>
  <si>
    <t>4.005.880</t>
  </si>
  <si>
    <t>4.005.234</t>
  </si>
  <si>
    <t>4.020.383</t>
  </si>
  <si>
    <t>4.030.026</t>
  </si>
  <si>
    <t>4.005.171</t>
  </si>
  <si>
    <t>3.999.412</t>
  </si>
  <si>
    <t>1.771.196</t>
  </si>
  <si>
    <t>1.776.261</t>
  </si>
  <si>
    <t>4.010.000</t>
  </si>
  <si>
    <t>4.009.354</t>
  </si>
  <si>
    <t>4.024.502</t>
  </si>
  <si>
    <t>4.034.147</t>
  </si>
  <si>
    <t>4.009.292</t>
  </si>
  <si>
    <t>4.003.533</t>
  </si>
  <si>
    <t>1.773.019</t>
  </si>
  <si>
    <t>1.778.085</t>
  </si>
  <si>
    <t>4.014.121</t>
  </si>
  <si>
    <t>4.013.475</t>
  </si>
  <si>
    <t>4.028.622</t>
  </si>
  <si>
    <t>4.038.268</t>
  </si>
  <si>
    <t>4.013.413</t>
  </si>
  <si>
    <t>4.007.654</t>
  </si>
  <si>
    <t>1.774.843</t>
  </si>
  <si>
    <t>1.779.909</t>
  </si>
  <si>
    <t>4.018.241</t>
  </si>
  <si>
    <t>4.017.595</t>
  </si>
  <si>
    <t>4.032.742</t>
  </si>
  <si>
    <t>4.042.389</t>
  </si>
  <si>
    <t>4.017.535</t>
  </si>
  <si>
    <t>4.011.774</t>
  </si>
  <si>
    <t>1.776.666</t>
  </si>
  <si>
    <t>1.781.733</t>
  </si>
  <si>
    <t>4.022.361</t>
  </si>
  <si>
    <t>4.021.715</t>
  </si>
  <si>
    <t>4.036.861</t>
  </si>
  <si>
    <t>4.046.510</t>
  </si>
  <si>
    <t>4.021.656</t>
  </si>
  <si>
    <t>4.015.895</t>
  </si>
  <si>
    <t>1.778.490</t>
  </si>
  <si>
    <t>1.783.557</t>
  </si>
  <si>
    <t>4.026.481</t>
  </si>
  <si>
    <t>4.025.835</t>
  </si>
  <si>
    <t>4.040.981</t>
  </si>
  <si>
    <t>4.050.631</t>
  </si>
  <si>
    <t>4.025.777</t>
  </si>
  <si>
    <t>4.020.015</t>
  </si>
  <si>
    <t>1.780.314</t>
  </si>
  <si>
    <t>1.785.381</t>
  </si>
  <si>
    <t>4.030.602</t>
  </si>
  <si>
    <t>4.029.955</t>
  </si>
  <si>
    <t>4.045.101</t>
  </si>
  <si>
    <t>4.054.752</t>
  </si>
  <si>
    <t>4.029.899</t>
  </si>
  <si>
    <t>4.024.136</t>
  </si>
  <si>
    <t>1.782.137</t>
  </si>
  <si>
    <t>1.787.205</t>
  </si>
  <si>
    <t>4.034.722</t>
  </si>
  <si>
    <t>4.034.076</t>
  </si>
  <si>
    <t>4.049.221</t>
  </si>
  <si>
    <t>4.058.873</t>
  </si>
  <si>
    <t>4.034.020</t>
  </si>
  <si>
    <t>4.028.257</t>
  </si>
  <si>
    <t>1.783.961</t>
  </si>
  <si>
    <t>1.789.028</t>
  </si>
  <si>
    <t>4.038.842</t>
  </si>
  <si>
    <t>4.038.196</t>
  </si>
  <si>
    <t>4.053.340</t>
  </si>
  <si>
    <t>4.062.994</t>
  </si>
  <si>
    <t>4.038.141</t>
  </si>
  <si>
    <t>4.032.377</t>
  </si>
  <si>
    <t>1.785.784</t>
  </si>
  <si>
    <t>1.790.852</t>
  </si>
  <si>
    <t>4.042.962</t>
  </si>
  <si>
    <t>4.042.316</t>
  </si>
  <si>
    <t>4.057.460</t>
  </si>
  <si>
    <t>4.067.115</t>
  </si>
  <si>
    <t>4.042.263</t>
  </si>
  <si>
    <t>4.036.498</t>
  </si>
  <si>
    <t>1.787.608</t>
  </si>
  <si>
    <t>1.792.676</t>
  </si>
  <si>
    <t>4.047.083</t>
  </si>
  <si>
    <t>4.046.436</t>
  </si>
  <si>
    <t>4.061.580</t>
  </si>
  <si>
    <t>4.071.235</t>
  </si>
  <si>
    <t>4.046.384</t>
  </si>
  <si>
    <t>4.040.618</t>
  </si>
  <si>
    <t>1.789.431</t>
  </si>
  <si>
    <t>1.794.500</t>
  </si>
  <si>
    <t>4.050.557</t>
  </si>
  <si>
    <t>4.065.699</t>
  </si>
  <si>
    <t>4.075.356</t>
  </si>
  <si>
    <t>4.050.505</t>
  </si>
  <si>
    <t>4.044.739</t>
  </si>
  <si>
    <t>1.791.255</t>
  </si>
  <si>
    <t>1.796.324</t>
  </si>
  <si>
    <t>4.055.323</t>
  </si>
  <si>
    <t>4.054.677</t>
  </si>
  <si>
    <t>4.069.819</t>
  </si>
  <si>
    <t>4.079.477</t>
  </si>
  <si>
    <t>4.054.627</t>
  </si>
  <si>
    <t>4.048.860</t>
  </si>
  <si>
    <t>1.793.079</t>
  </si>
  <si>
    <t>1.798.148</t>
  </si>
  <si>
    <t>4.059.443</t>
  </si>
  <si>
    <t>4.058.797</t>
  </si>
  <si>
    <t>4.073.939</t>
  </si>
  <si>
    <t>4.083.598</t>
  </si>
  <si>
    <t>4.058.748</t>
  </si>
  <si>
    <t>4.052.980</t>
  </si>
  <si>
    <t>1.794.902</t>
  </si>
  <si>
    <t>1.799.972</t>
  </si>
  <si>
    <t>4.063.564</t>
  </si>
  <si>
    <t>4.062.917</t>
  </si>
  <si>
    <t>4.078.059</t>
  </si>
  <si>
    <t>4.087.719</t>
  </si>
  <si>
    <t>4.062.869</t>
  </si>
  <si>
    <t>4.057.101</t>
  </si>
  <si>
    <t>1.796.726</t>
  </si>
  <si>
    <t>1.801.796</t>
  </si>
  <si>
    <t>4.067.684</t>
  </si>
  <si>
    <t>4.067.038</t>
  </si>
  <si>
    <t>4.082.178</t>
  </si>
  <si>
    <t>4.091.840</t>
  </si>
  <si>
    <t>4.066.991</t>
  </si>
  <si>
    <t>4.061.221</t>
  </si>
  <si>
    <t>1.798.549</t>
  </si>
  <si>
    <t>1.803.620</t>
  </si>
  <si>
    <t>4.071.804</t>
  </si>
  <si>
    <t>4.071.158</t>
  </si>
  <si>
    <t>4.086.298</t>
  </si>
  <si>
    <t>4.095.961</t>
  </si>
  <si>
    <t>4.071.112</t>
  </si>
  <si>
    <t>4.065.342</t>
  </si>
  <si>
    <t>1.800.373</t>
  </si>
  <si>
    <t>1.805.444</t>
  </si>
  <si>
    <t>4.075.924</t>
  </si>
  <si>
    <t>4.075.278</t>
  </si>
  <si>
    <t>4.090.418</t>
  </si>
  <si>
    <t>4.100.082</t>
  </si>
  <si>
    <t>4.075.233</t>
  </si>
  <si>
    <t>4.069.463</t>
  </si>
  <si>
    <t>1.802.196</t>
  </si>
  <si>
    <t>1.807.268</t>
  </si>
  <si>
    <t>4.079.398</t>
  </si>
  <si>
    <t>4.094.537</t>
  </si>
  <si>
    <t>4.104.203</t>
  </si>
  <si>
    <t>4.079.355</t>
  </si>
  <si>
    <t>4.073.583</t>
  </si>
  <si>
    <t>1.804.020</t>
  </si>
  <si>
    <t>1.809.092</t>
  </si>
  <si>
    <t>4.084.165</t>
  </si>
  <si>
    <t>4.083.519</t>
  </si>
  <si>
    <t>4.098.657</t>
  </si>
  <si>
    <t>4.108.324</t>
  </si>
  <si>
    <t>4.083.476</t>
  </si>
  <si>
    <t>4.077.704</t>
  </si>
  <si>
    <t>1.805.844</t>
  </si>
  <si>
    <t>1.810.916</t>
  </si>
  <si>
    <t>4.088.285</t>
  </si>
  <si>
    <t>4.087.639</t>
  </si>
  <si>
    <t>4.102.777</t>
  </si>
  <si>
    <t>4.112.445</t>
  </si>
  <si>
    <t>4.087.597</t>
  </si>
  <si>
    <t>4.081.824</t>
  </si>
  <si>
    <t>1.807.667</t>
  </si>
  <si>
    <t>1.812.740</t>
  </si>
  <si>
    <t>4.092.405</t>
  </si>
  <si>
    <t>4.091.759</t>
  </si>
  <si>
    <t>4.106.897</t>
  </si>
  <si>
    <t>4.116.566</t>
  </si>
  <si>
    <t>4.091.718</t>
  </si>
  <si>
    <t>4.085.945</t>
  </si>
  <si>
    <t>1.809.491</t>
  </si>
  <si>
    <t>1.814.564</t>
  </si>
  <si>
    <t>4.096.525</t>
  </si>
  <si>
    <t>4.095.879</t>
  </si>
  <si>
    <t>4.111.016</t>
  </si>
  <si>
    <t>4.120.687</t>
  </si>
  <si>
    <t>4.095.840</t>
  </si>
  <si>
    <t>4.090.066</t>
  </si>
  <si>
    <t>1.811.314</t>
  </si>
  <si>
    <t>1.816.388</t>
  </si>
  <si>
    <t>4.100.646</t>
  </si>
  <si>
    <t>4.100.000</t>
  </si>
  <si>
    <t>4.115.136</t>
  </si>
  <si>
    <t>4.124.808</t>
  </si>
  <si>
    <t>4.099.961</t>
  </si>
  <si>
    <t>4.094.186</t>
  </si>
  <si>
    <t>1.813.138</t>
  </si>
  <si>
    <t>1.818.212</t>
  </si>
  <si>
    <t>4.104.766</t>
  </si>
  <si>
    <t>4.104.120</t>
  </si>
  <si>
    <t>4.119.256</t>
  </si>
  <si>
    <t>4.128.929</t>
  </si>
  <si>
    <t>4.104.082</t>
  </si>
  <si>
    <t>4.098.307</t>
  </si>
  <si>
    <t>1.814.961</t>
  </si>
  <si>
    <t>1.820.035</t>
  </si>
  <si>
    <t>4.108.886</t>
  </si>
  <si>
    <t>4.108.240</t>
  </si>
  <si>
    <t>4.123.376</t>
  </si>
  <si>
    <t>4.133.050</t>
  </si>
  <si>
    <t>4.108.204</t>
  </si>
  <si>
    <t>4.102.427</t>
  </si>
  <si>
    <t>1.816.785</t>
  </si>
  <si>
    <t>1.821.859</t>
  </si>
  <si>
    <t>4.113.006</t>
  </si>
  <si>
    <t>4.112.360</t>
  </si>
  <si>
    <t>4.127.495</t>
  </si>
  <si>
    <t>4.137.171</t>
  </si>
  <si>
    <t>4.112.325</t>
  </si>
  <si>
    <t>4.106.548</t>
  </si>
  <si>
    <t>1.818.609</t>
  </si>
  <si>
    <t>4.117.127</t>
  </si>
  <si>
    <t>4.116.481</t>
  </si>
  <si>
    <t>4.131.615</t>
  </si>
  <si>
    <t>4.141.292</t>
  </si>
  <si>
    <t>4.116.446</t>
  </si>
  <si>
    <t>4.110.669</t>
  </si>
  <si>
    <t>1.820.432</t>
  </si>
  <si>
    <t>1.825.507</t>
  </si>
  <si>
    <t>4.121.247</t>
  </si>
  <si>
    <t>4.120.601</t>
  </si>
  <si>
    <t>4.135.735</t>
  </si>
  <si>
    <t>4.145.413</t>
  </si>
  <si>
    <t>4.120.568</t>
  </si>
  <si>
    <t>4.114.789</t>
  </si>
  <si>
    <t>1.822.256</t>
  </si>
  <si>
    <t>1.827.331</t>
  </si>
  <si>
    <t>4.125.367</t>
  </si>
  <si>
    <t>4.124.721</t>
  </si>
  <si>
    <t>4.139.854</t>
  </si>
  <si>
    <t>4.149.534</t>
  </si>
  <si>
    <t>4.124.689</t>
  </si>
  <si>
    <t>4.118.910</t>
  </si>
  <si>
    <t>1.824.079</t>
  </si>
  <si>
    <t>1.829.155</t>
  </si>
  <si>
    <t>4.129.487</t>
  </si>
  <si>
    <t>4.128.841</t>
  </si>
  <si>
    <t>4.143.974</t>
  </si>
  <si>
    <t>4.153.655</t>
  </si>
  <si>
    <t>4.128.810</t>
  </si>
  <si>
    <t>4.123.030</t>
  </si>
  <si>
    <t>1.825.903</t>
  </si>
  <si>
    <t>1.830.979</t>
  </si>
  <si>
    <t>4.133.608</t>
  </si>
  <si>
    <t>4.132.961</t>
  </si>
  <si>
    <t>4.148.094</t>
  </si>
  <si>
    <t>4.157.776</t>
  </si>
  <si>
    <t>4.132.932</t>
  </si>
  <si>
    <t>4.127.151</t>
  </si>
  <si>
    <t>1.827.726</t>
  </si>
  <si>
    <t>1.832.803</t>
  </si>
  <si>
    <t>4.137.728</t>
  </si>
  <si>
    <t>4.137.082</t>
  </si>
  <si>
    <t>4.152.214</t>
  </si>
  <si>
    <t>4.161.897</t>
  </si>
  <si>
    <t>4.137.053</t>
  </si>
  <si>
    <t>4.131.272</t>
  </si>
  <si>
    <t>1.829.550</t>
  </si>
  <si>
    <t>1.834.627</t>
  </si>
  <si>
    <t>4.141.848</t>
  </si>
  <si>
    <t>4.141.202</t>
  </si>
  <si>
    <t>4.156.333</t>
  </si>
  <si>
    <t>4.166.018</t>
  </si>
  <si>
    <t>4.141.174</t>
  </si>
  <si>
    <t>4.135.392</t>
  </si>
  <si>
    <t>1.831.374</t>
  </si>
  <si>
    <t>1.836.451</t>
  </si>
  <si>
    <t>4.145.968</t>
  </si>
  <si>
    <t>4.145.322</t>
  </si>
  <si>
    <t>4.160.453</t>
  </si>
  <si>
    <t>4.170.139</t>
  </si>
  <si>
    <t>4.145.296</t>
  </si>
  <si>
    <t>4.139.513</t>
  </si>
  <si>
    <t>1.833.197</t>
  </si>
  <si>
    <t>1.838.275</t>
  </si>
  <si>
    <t>4.150.089</t>
  </si>
  <si>
    <t>4.149.442</t>
  </si>
  <si>
    <t>4.164.573</t>
  </si>
  <si>
    <t>4.174.259</t>
  </si>
  <si>
    <t>4.149.417</t>
  </si>
  <si>
    <t>4.143.633</t>
  </si>
  <si>
    <t>1.835.021</t>
  </si>
  <si>
    <t>1.840.099</t>
  </si>
  <si>
    <t>4.154.209</t>
  </si>
  <si>
    <t>4.153.563</t>
  </si>
  <si>
    <t>4.168.692</t>
  </si>
  <si>
    <t>4.178.380</t>
  </si>
  <si>
    <t>4.153.538</t>
  </si>
  <si>
    <t>4.147.754</t>
  </si>
  <si>
    <t>1.836.844</t>
  </si>
  <si>
    <t>1.841.923</t>
  </si>
  <si>
    <t>4.158.329</t>
  </si>
  <si>
    <t>4.157.683</t>
  </si>
  <si>
    <t>4.172.812</t>
  </si>
  <si>
    <t>4.182.501</t>
  </si>
  <si>
    <t>4.157.660</t>
  </si>
  <si>
    <t>4.151.875</t>
  </si>
  <si>
    <t>1.838.668</t>
  </si>
  <si>
    <t>1.843.747</t>
  </si>
  <si>
    <t>4.162.449</t>
  </si>
  <si>
    <t>4.161.803</t>
  </si>
  <si>
    <t>4.176.932</t>
  </si>
  <si>
    <t>4.186.622</t>
  </si>
  <si>
    <t>4.161.781</t>
  </si>
  <si>
    <t>4.155.995</t>
  </si>
  <si>
    <t>1.840.491</t>
  </si>
  <si>
    <t>1.845.571</t>
  </si>
  <si>
    <t>4.166.570</t>
  </si>
  <si>
    <t>4.165.923</t>
  </si>
  <si>
    <t>4.181.052</t>
  </si>
  <si>
    <t>4.190.743</t>
  </si>
  <si>
    <t>4.165.902</t>
  </si>
  <si>
    <t>4.160.116</t>
  </si>
  <si>
    <t>1.842.315</t>
  </si>
  <si>
    <t>1.847.395</t>
  </si>
  <si>
    <t>4.170.690</t>
  </si>
  <si>
    <t>4.170.044</t>
  </si>
  <si>
    <t>4.185.171</t>
  </si>
  <si>
    <t>4.194.864</t>
  </si>
  <si>
    <t>4.170.024</t>
  </si>
  <si>
    <t>4.164.236</t>
  </si>
  <si>
    <t>1.844.139</t>
  </si>
  <si>
    <t>1.849.218</t>
  </si>
  <si>
    <t>4.174.810</t>
  </si>
  <si>
    <t>4.174.164</t>
  </si>
  <si>
    <t>4.189.291</t>
  </si>
  <si>
    <t>4.198.985</t>
  </si>
  <si>
    <t>4.174.145</t>
  </si>
  <si>
    <t>4.168.357</t>
  </si>
  <si>
    <t>1.845.962</t>
  </si>
  <si>
    <t>1.851.042</t>
  </si>
  <si>
    <t>4.178.930</t>
  </si>
  <si>
    <t>4.178.284</t>
  </si>
  <si>
    <t>4.193.411</t>
  </si>
  <si>
    <t>4.203.106</t>
  </si>
  <si>
    <t>4.178.266</t>
  </si>
  <si>
    <t>4.172.478</t>
  </si>
  <si>
    <t>1.847.786</t>
  </si>
  <si>
    <t>1.852.866</t>
  </si>
  <si>
    <t>4.183.050</t>
  </si>
  <si>
    <t>4.182.404</t>
  </si>
  <si>
    <t>4.197.530</t>
  </si>
  <si>
    <t>4.207.227</t>
  </si>
  <si>
    <t>4.182.388</t>
  </si>
  <si>
    <t>4.176.598</t>
  </si>
  <si>
    <t>1.849.609</t>
  </si>
  <si>
    <t>1.854.690</t>
  </si>
  <si>
    <t>4.187.171</t>
  </si>
  <si>
    <t>4.186.525</t>
  </si>
  <si>
    <t>4.201.650</t>
  </si>
  <si>
    <t>4.211.348</t>
  </si>
  <si>
    <t>4.186.509</t>
  </si>
  <si>
    <t>4.180.719</t>
  </si>
  <si>
    <t>1.851.433</t>
  </si>
  <si>
    <t>1.856.514</t>
  </si>
  <si>
    <t>4.191.291</t>
  </si>
  <si>
    <t>4.190.645</t>
  </si>
  <si>
    <t>4.205.770</t>
  </si>
  <si>
    <t>4.215.469</t>
  </si>
  <si>
    <t>4.190.630</t>
  </si>
  <si>
    <t>4.184.839</t>
  </si>
  <si>
    <t>1.853.256</t>
  </si>
  <si>
    <t>1.858.338</t>
  </si>
  <si>
    <t>4.195.411</t>
  </si>
  <si>
    <t>4.194.765</t>
  </si>
  <si>
    <t>4.209.890</t>
  </si>
  <si>
    <t>4.219.590</t>
  </si>
  <si>
    <t>4.194.751</t>
  </si>
  <si>
    <t>4.188.960</t>
  </si>
  <si>
    <t>1.855.080</t>
  </si>
  <si>
    <t>1.860.162</t>
  </si>
  <si>
    <t>4.199.531</t>
  </si>
  <si>
    <t>4.198.885</t>
  </si>
  <si>
    <t>4.214.009</t>
  </si>
  <si>
    <t>4.223.711</t>
  </si>
  <si>
    <t>4.198.873</t>
  </si>
  <si>
    <t>4.193.081</t>
  </si>
  <si>
    <t>1.856.904</t>
  </si>
  <si>
    <t>1.861.986</t>
  </si>
  <si>
    <t>4.203.652</t>
  </si>
  <si>
    <t>4.203.006</t>
  </si>
  <si>
    <t>4.218.129</t>
  </si>
  <si>
    <t>4.227.832</t>
  </si>
  <si>
    <t>4.202.994</t>
  </si>
  <si>
    <t>4.197.201</t>
  </si>
  <si>
    <t>1.858.727</t>
  </si>
  <si>
    <t>1.863.810</t>
  </si>
  <si>
    <t>4.207.772</t>
  </si>
  <si>
    <t>4.207.126</t>
  </si>
  <si>
    <t>4.222.249</t>
  </si>
  <si>
    <t>4.231.953</t>
  </si>
  <si>
    <t>4.207.115</t>
  </si>
  <si>
    <t>4.201.322</t>
  </si>
  <si>
    <t>1.860.551</t>
  </si>
  <si>
    <t>1.865.634</t>
  </si>
  <si>
    <t>4.211.892</t>
  </si>
  <si>
    <t>4.211.246</t>
  </si>
  <si>
    <t>4.226.369</t>
  </si>
  <si>
    <t>4.236.074</t>
  </si>
  <si>
    <t>4.211.237</t>
  </si>
  <si>
    <t>4.205.442</t>
  </si>
  <si>
    <t>1.862.374</t>
  </si>
  <si>
    <t>1.867.458</t>
  </si>
  <si>
    <t>4.216.012</t>
  </si>
  <si>
    <t>4.215.366</t>
  </si>
  <si>
    <t>4.230.488</t>
  </si>
  <si>
    <t>4.240.195</t>
  </si>
  <si>
    <t>4.215.358</t>
  </si>
  <si>
    <t>4.209.563</t>
  </si>
  <si>
    <t>1.864.198</t>
  </si>
  <si>
    <t>1.869.282</t>
  </si>
  <si>
    <t>4.220.133</t>
  </si>
  <si>
    <t>4.219.487</t>
  </si>
  <si>
    <t>4.234.608</t>
  </si>
  <si>
    <t>4.244.316</t>
  </si>
  <si>
    <t>4.219.479</t>
  </si>
  <si>
    <t>4.213.684</t>
  </si>
  <si>
    <t>1.866.021</t>
  </si>
  <si>
    <t>1.871.106</t>
  </si>
  <si>
    <t>4.224.253</t>
  </si>
  <si>
    <t>4.223.607</t>
  </si>
  <si>
    <t>4.238.728</t>
  </si>
  <si>
    <t>4.248.437</t>
  </si>
  <si>
    <t>4.223.601</t>
  </si>
  <si>
    <t>4.217.804</t>
  </si>
  <si>
    <t>1.867.845</t>
  </si>
  <si>
    <t>1.872.930</t>
  </si>
  <si>
    <t>4.228.373</t>
  </si>
  <si>
    <t>4.227.727</t>
  </si>
  <si>
    <t>4.242.847</t>
  </si>
  <si>
    <t>4.252.558</t>
  </si>
  <si>
    <t>4.227.722</t>
  </si>
  <si>
    <t>4.221.925</t>
  </si>
  <si>
    <t>1.869.669</t>
  </si>
  <si>
    <t>1.874.754</t>
  </si>
  <si>
    <t>4.232.493</t>
  </si>
  <si>
    <t>4.231.847</t>
  </si>
  <si>
    <t>4.246.967</t>
  </si>
  <si>
    <t>4.256.679</t>
  </si>
  <si>
    <t>4.231.843</t>
  </si>
  <si>
    <t>4.226.045</t>
  </si>
  <si>
    <t>1.871.492</t>
  </si>
  <si>
    <t>1.876.578</t>
  </si>
  <si>
    <t>4.236.614</t>
  </si>
  <si>
    <t>4.235.967</t>
  </si>
  <si>
    <t>4.251.087</t>
  </si>
  <si>
    <t>4.260.800</t>
  </si>
  <si>
    <t>4.235.965</t>
  </si>
  <si>
    <t>4.230.166</t>
  </si>
  <si>
    <t>1.873.316</t>
  </si>
  <si>
    <t>1.878.402</t>
  </si>
  <si>
    <t>4.240.734</t>
  </si>
  <si>
    <t>4.240.088</t>
  </si>
  <si>
    <t>4.255.207</t>
  </si>
  <si>
    <t>4.264.921</t>
  </si>
  <si>
    <t>4.240.086</t>
  </si>
  <si>
    <t>1.875.139</t>
  </si>
  <si>
    <t>1.880.225</t>
  </si>
  <si>
    <t>4.244.854</t>
  </si>
  <si>
    <t>4.244.208</t>
  </si>
  <si>
    <t>4.259.326</t>
  </si>
  <si>
    <t>4.269.042</t>
  </si>
  <si>
    <t>4.244.207</t>
  </si>
  <si>
    <t>4.238.407</t>
  </si>
  <si>
    <t>1.876.963</t>
  </si>
  <si>
    <t>1.882.049</t>
  </si>
  <si>
    <t>4.248.974</t>
  </si>
  <si>
    <t>4.248.328</t>
  </si>
  <si>
    <t>4.263.446</t>
  </si>
  <si>
    <t>4.273.163</t>
  </si>
  <si>
    <t>4.248.329</t>
  </si>
  <si>
    <t>4.242.528</t>
  </si>
  <si>
    <t>1.878.786</t>
  </si>
  <si>
    <t>1.883.873</t>
  </si>
  <si>
    <t>4.253.095</t>
  </si>
  <si>
    <t>4.252.448</t>
  </si>
  <si>
    <t>4.267.566</t>
  </si>
  <si>
    <t>4.277.283</t>
  </si>
  <si>
    <t>4.252.450</t>
  </si>
  <si>
    <t>4.246.648</t>
  </si>
  <si>
    <t>1.880.610</t>
  </si>
  <si>
    <t>1.885.697</t>
  </si>
  <si>
    <t>4.257.215</t>
  </si>
  <si>
    <t>4.256.569</t>
  </si>
  <si>
    <t>4.271.685</t>
  </si>
  <si>
    <t>4.281.404</t>
  </si>
  <si>
    <t>4.256.571</t>
  </si>
  <si>
    <t>4.250.769</t>
  </si>
  <si>
    <t>1.882.434</t>
  </si>
  <si>
    <t>1.887.521</t>
  </si>
  <si>
    <t>4.261.335</t>
  </si>
  <si>
    <t>4.260.689</t>
  </si>
  <si>
    <t>4.275.805</t>
  </si>
  <si>
    <t>4.285.525</t>
  </si>
  <si>
    <t>4.260.693</t>
  </si>
  <si>
    <t>4.254.890</t>
  </si>
  <si>
    <t>1.884.257</t>
  </si>
  <si>
    <t>1.889.345</t>
  </si>
  <si>
    <t>4.265.455</t>
  </si>
  <si>
    <t>4.264.809</t>
  </si>
  <si>
    <t>4.279.925</t>
  </si>
  <si>
    <t>4.289.646</t>
  </si>
  <si>
    <t>4.264.814</t>
  </si>
  <si>
    <t>4.259.010</t>
  </si>
  <si>
    <t>1.886.081</t>
  </si>
  <si>
    <t>1.891.169</t>
  </si>
  <si>
    <t>4.269.576</t>
  </si>
  <si>
    <t>4.268.929</t>
  </si>
  <si>
    <t>4.284.045</t>
  </si>
  <si>
    <t>4.293.767</t>
  </si>
  <si>
    <t>4.268.935</t>
  </si>
  <si>
    <t>4.263.131</t>
  </si>
  <si>
    <t>1.887.904</t>
  </si>
  <si>
    <t>1.892.993</t>
  </si>
  <si>
    <t>4.273.696</t>
  </si>
  <si>
    <t>4.273.050</t>
  </si>
  <si>
    <t>4.288.164</t>
  </si>
  <si>
    <t>4.297.888</t>
  </si>
  <si>
    <t>4.273.057</t>
  </si>
  <si>
    <t>4.267.251</t>
  </si>
  <si>
    <t>1.889.728</t>
  </si>
  <si>
    <t>1.894.817</t>
  </si>
  <si>
    <t>4.277.816</t>
  </si>
  <si>
    <t>4.277.170</t>
  </si>
  <si>
    <t>4.292.284</t>
  </si>
  <si>
    <t>4.302.009</t>
  </si>
  <si>
    <t>4.277.178</t>
  </si>
  <si>
    <t>4.271.372</t>
  </si>
  <si>
    <t>1.891.551</t>
  </si>
  <si>
    <t>1.896.641</t>
  </si>
  <si>
    <t>4.281.936</t>
  </si>
  <si>
    <t>4.281.290</t>
  </si>
  <si>
    <t>4.296.404</t>
  </si>
  <si>
    <t>4.306.130</t>
  </si>
  <si>
    <t>4.281.299</t>
  </si>
  <si>
    <t>4.275.493</t>
  </si>
  <si>
    <t>1.893.375</t>
  </si>
  <si>
    <t>1.898.465</t>
  </si>
  <si>
    <t>4.286.056</t>
  </si>
  <si>
    <t>4.285.410</t>
  </si>
  <si>
    <t>4.300.523</t>
  </si>
  <si>
    <t>4.310.251</t>
  </si>
  <si>
    <t>4.285.421</t>
  </si>
  <si>
    <t>4.279.613</t>
  </si>
  <si>
    <t>1.895.198</t>
  </si>
  <si>
    <t>1.900.289</t>
  </si>
  <si>
    <t>4.290.177</t>
  </si>
  <si>
    <t>4.289.531</t>
  </si>
  <si>
    <t>4.304.643</t>
  </si>
  <si>
    <t>4.314.372</t>
  </si>
  <si>
    <t>4.289.542</t>
  </si>
  <si>
    <t>4.283.734</t>
  </si>
  <si>
    <t>1.897.022</t>
  </si>
  <si>
    <t>1.902.113</t>
  </si>
  <si>
    <t>4.294.297</t>
  </si>
  <si>
    <t>4.293.651</t>
  </si>
  <si>
    <t>4.308.763</t>
  </si>
  <si>
    <t>4.293.663</t>
  </si>
  <si>
    <t>4.287.854</t>
  </si>
  <si>
    <t>1.898.846</t>
  </si>
  <si>
    <t>1.903.937</t>
  </si>
  <si>
    <t>4.298.417</t>
  </si>
  <si>
    <t>4.297.771</t>
  </si>
  <si>
    <t>4.312.883</t>
  </si>
  <si>
    <t>4.322.614</t>
  </si>
  <si>
    <t>4.297.784</t>
  </si>
  <si>
    <t>4.291.975</t>
  </si>
  <si>
    <t>1.900.669</t>
  </si>
  <si>
    <t>1.905.761</t>
  </si>
  <si>
    <t>4.302.537</t>
  </si>
  <si>
    <t>4.301.891</t>
  </si>
  <si>
    <t>4.317.002</t>
  </si>
  <si>
    <t>4.326.735</t>
  </si>
  <si>
    <t>4.301.906</t>
  </si>
  <si>
    <t>4.296.096</t>
  </si>
  <si>
    <t>1.902.493</t>
  </si>
  <si>
    <t>1.907.585</t>
  </si>
  <si>
    <t>4.306.658</t>
  </si>
  <si>
    <t>4.306.012</t>
  </si>
  <si>
    <t>4.321.122</t>
  </si>
  <si>
    <t>4.330.856</t>
  </si>
  <si>
    <t>4.306.027</t>
  </si>
  <si>
    <t>4.300.216</t>
  </si>
  <si>
    <t>1.904.316</t>
  </si>
  <si>
    <t>1.909.409</t>
  </si>
  <si>
    <t>4.310.778</t>
  </si>
  <si>
    <t>4.310.132</t>
  </si>
  <si>
    <t>4.325.242</t>
  </si>
  <si>
    <t>4.334.977</t>
  </si>
  <si>
    <t>4.310.148</t>
  </si>
  <si>
    <t>4.304.337</t>
  </si>
  <si>
    <t>1.906.140</t>
  </si>
  <si>
    <t>1.911.232</t>
  </si>
  <si>
    <t>4.314.898</t>
  </si>
  <si>
    <t>4.314.252</t>
  </si>
  <si>
    <t>4.329.362</t>
  </si>
  <si>
    <t>4.339.098</t>
  </si>
  <si>
    <t>4.314.270</t>
  </si>
  <si>
    <t>4.308.457</t>
  </si>
  <si>
    <t>1.907.963</t>
  </si>
  <si>
    <t>1.913.056</t>
  </si>
  <si>
    <t>4.319.018</t>
  </si>
  <si>
    <t>4.318.372</t>
  </si>
  <si>
    <t>4.333.481</t>
  </si>
  <si>
    <t>4.343.219</t>
  </si>
  <si>
    <t>4.318.391</t>
  </si>
  <si>
    <t>4.312.578</t>
  </si>
  <si>
    <t>1.909.787</t>
  </si>
  <si>
    <t>1.914.880</t>
  </si>
  <si>
    <t>4.323.139</t>
  </si>
  <si>
    <t>4.322.493</t>
  </si>
  <si>
    <t>4.337.601</t>
  </si>
  <si>
    <t>4.347.340</t>
  </si>
  <si>
    <t>4.322.512</t>
  </si>
  <si>
    <t>4.316.699</t>
  </si>
  <si>
    <t>1.911.611</t>
  </si>
  <si>
    <t>1.916.704</t>
  </si>
  <si>
    <t>4.327.259</t>
  </si>
  <si>
    <t>4.326.613</t>
  </si>
  <si>
    <t>4.341.721</t>
  </si>
  <si>
    <t>4.351.461</t>
  </si>
  <si>
    <t>4.326.634</t>
  </si>
  <si>
    <t>4.320.819</t>
  </si>
  <si>
    <t>1.913.434</t>
  </si>
  <si>
    <t>1.918.528</t>
  </si>
  <si>
    <t>4.331.379</t>
  </si>
  <si>
    <t>4.330.733</t>
  </si>
  <si>
    <t>4.345.840</t>
  </si>
  <si>
    <t>4.355.582</t>
  </si>
  <si>
    <t>4.330.755</t>
  </si>
  <si>
    <t>4.324.940</t>
  </si>
  <si>
    <t>1.915.258</t>
  </si>
  <si>
    <t>1.920.352</t>
  </si>
  <si>
    <t>4.335.499</t>
  </si>
  <si>
    <t>4.334.853</t>
  </si>
  <si>
    <t>4.349.960</t>
  </si>
  <si>
    <t>4.359.703</t>
  </si>
  <si>
    <t>4.334.876</t>
  </si>
  <si>
    <t>4.329.060</t>
  </si>
  <si>
    <t>1.917.081</t>
  </si>
  <si>
    <t>1.922.176</t>
  </si>
  <si>
    <t>4.339.620</t>
  </si>
  <si>
    <t>4.338.973</t>
  </si>
  <si>
    <t>4.354.080</t>
  </si>
  <si>
    <t>4.363.824</t>
  </si>
  <si>
    <t>4.338.998</t>
  </si>
  <si>
    <t>4.333.181</t>
  </si>
  <si>
    <t>1.918.905</t>
  </si>
  <si>
    <t>1.924.000</t>
  </si>
  <si>
    <t>4.343.740</t>
  </si>
  <si>
    <t>4.343.094</t>
  </si>
  <si>
    <t>4.358.200</t>
  </si>
  <si>
    <t>4.367.945</t>
  </si>
  <si>
    <t>4.343.119</t>
  </si>
  <si>
    <t>4.337.302</t>
  </si>
  <si>
    <t>1.920.728</t>
  </si>
  <si>
    <t>1.925.824</t>
  </si>
  <si>
    <t>4.347.860</t>
  </si>
  <si>
    <t>4.347.214</t>
  </si>
  <si>
    <t>4.362.319</t>
  </si>
  <si>
    <t>4.372.066</t>
  </si>
  <si>
    <t>4.347.240</t>
  </si>
  <si>
    <t>4.341.422</t>
  </si>
  <si>
    <t>1.922.552</t>
  </si>
  <si>
    <t>1.927.648</t>
  </si>
  <si>
    <t>4.351.980</t>
  </si>
  <si>
    <t>4.351.334</t>
  </si>
  <si>
    <t>4.366.439</t>
  </si>
  <si>
    <t>4.376.187</t>
  </si>
  <si>
    <t>4.351.362</t>
  </si>
  <si>
    <t>4.345.543</t>
  </si>
  <si>
    <t>1.924.376</t>
  </si>
  <si>
    <t>1.929.472</t>
  </si>
  <si>
    <t>4.356.101</t>
  </si>
  <si>
    <t>4.355.454</t>
  </si>
  <si>
    <t>4.370.559</t>
  </si>
  <si>
    <t>4.380.307</t>
  </si>
  <si>
    <t>4.355.483</t>
  </si>
  <si>
    <t>4.349.663</t>
  </si>
  <si>
    <t>1.926.199</t>
  </si>
  <si>
    <t>1.931.296</t>
  </si>
  <si>
    <t>4.360.221</t>
  </si>
  <si>
    <t>4.359.575</t>
  </si>
  <si>
    <t>4.374.678</t>
  </si>
  <si>
    <t>4.384.428</t>
  </si>
  <si>
    <t>4.359.604</t>
  </si>
  <si>
    <t>4.353.784</t>
  </si>
  <si>
    <t>1.928.023</t>
  </si>
  <si>
    <t>1.933.120</t>
  </si>
  <si>
    <t>4.364.341</t>
  </si>
  <si>
    <t>4.363.695</t>
  </si>
  <si>
    <t>4.378.798</t>
  </si>
  <si>
    <t>4.388.549</t>
  </si>
  <si>
    <t>4.363.726</t>
  </si>
  <si>
    <t>4.357.905</t>
  </si>
  <si>
    <t>1.929.846</t>
  </si>
  <si>
    <t>1.934.944</t>
  </si>
  <si>
    <t>4.368.461</t>
  </si>
  <si>
    <t>4.367.815</t>
  </si>
  <si>
    <t>4.382.918</t>
  </si>
  <si>
    <t>4.392.670</t>
  </si>
  <si>
    <t>4.367.847</t>
  </si>
  <si>
    <t>4.362.025</t>
  </si>
  <si>
    <t>1.931.670</t>
  </si>
  <si>
    <t>1.936.768</t>
  </si>
  <si>
    <t>4.372.582</t>
  </si>
  <si>
    <t>4.371.935</t>
  </si>
  <si>
    <t>4.387.038</t>
  </si>
  <si>
    <t>4.396.791</t>
  </si>
  <si>
    <t>4.371.968</t>
  </si>
  <si>
    <t>4.366.146</t>
  </si>
  <si>
    <t>1.933.493</t>
  </si>
  <si>
    <t>1.938.592</t>
  </si>
  <si>
    <t>4.376.702</t>
  </si>
  <si>
    <t>4.376.056</t>
  </si>
  <si>
    <t>4.391.157</t>
  </si>
  <si>
    <t>4.400.912</t>
  </si>
  <si>
    <t>4.376.090</t>
  </si>
  <si>
    <t>4.370.266</t>
  </si>
  <si>
    <t>1.935.317</t>
  </si>
  <si>
    <t>1.940.415</t>
  </si>
  <si>
    <t>4.380.822</t>
  </si>
  <si>
    <t>4.380.176</t>
  </si>
  <si>
    <t>4.395.277</t>
  </si>
  <si>
    <t>4.405.033</t>
  </si>
  <si>
    <t>4.380.211</t>
  </si>
  <si>
    <t>4.374.387</t>
  </si>
  <si>
    <t>1.937.141</t>
  </si>
  <si>
    <t>1.942.239</t>
  </si>
  <si>
    <t>4.384.942</t>
  </si>
  <si>
    <t>4.384.296</t>
  </si>
  <si>
    <t>4.399.397</t>
  </si>
  <si>
    <t>4.409.154</t>
  </si>
  <si>
    <t>4.384.332</t>
  </si>
  <si>
    <t>4.378.508</t>
  </si>
  <si>
    <t>1.938.964</t>
  </si>
  <si>
    <t>1.944.063</t>
  </si>
  <si>
    <t>4.389.062</t>
  </si>
  <si>
    <t>4.388.416</t>
  </si>
  <si>
    <t>4.403.516</t>
  </si>
  <si>
    <t>4.413.275</t>
  </si>
  <si>
    <t>4.388.454</t>
  </si>
  <si>
    <t>4.382.628</t>
  </si>
  <si>
    <t>1.940.788</t>
  </si>
  <si>
    <t>1.945.887</t>
  </si>
  <si>
    <t>4.393.183</t>
  </si>
  <si>
    <t>4.392.537</t>
  </si>
  <si>
    <t>4.407.636</t>
  </si>
  <si>
    <t>4.417.396</t>
  </si>
  <si>
    <t>4.392.575</t>
  </si>
  <si>
    <t>4.386.749</t>
  </si>
  <si>
    <t>1.942.611</t>
  </si>
  <si>
    <t>1.947.711</t>
  </si>
  <si>
    <t>4.397.303</t>
  </si>
  <si>
    <t>4.396.657</t>
  </si>
  <si>
    <t>4.411.756</t>
  </si>
  <si>
    <t>4.421.517</t>
  </si>
  <si>
    <t>4.396.696</t>
  </si>
  <si>
    <t>4.390.869</t>
  </si>
  <si>
    <t>1.944.435</t>
  </si>
  <si>
    <t>1.949.535</t>
  </si>
  <si>
    <t>4.401.423</t>
  </si>
  <si>
    <t>4.400.777</t>
  </si>
  <si>
    <t>4.415.876</t>
  </si>
  <si>
    <t>4.425.638</t>
  </si>
  <si>
    <t>4.400.817</t>
  </si>
  <si>
    <t>4.394.990</t>
  </si>
  <si>
    <t>1.946.258</t>
  </si>
  <si>
    <t>1.951.359</t>
  </si>
  <si>
    <t>4.405.543</t>
  </si>
  <si>
    <t>4.404.897</t>
  </si>
  <si>
    <t>4.419.995</t>
  </si>
  <si>
    <t>4.429.759</t>
  </si>
  <si>
    <t>4.404.939</t>
  </si>
  <si>
    <t>4.399.111</t>
  </si>
  <si>
    <t>1.948.082</t>
  </si>
  <si>
    <t>1.953.183</t>
  </si>
  <si>
    <t>4.409.664</t>
  </si>
  <si>
    <t>4.409.018</t>
  </si>
  <si>
    <t>4.424.115</t>
  </si>
  <si>
    <t>4.433.880</t>
  </si>
  <si>
    <t>4.409.060</t>
  </si>
  <si>
    <t>4.403.231</t>
  </si>
  <si>
    <t>1.949.906</t>
  </si>
  <si>
    <t>1.955.007</t>
  </si>
  <si>
    <t>4.413.784</t>
  </si>
  <si>
    <t>4.413.138</t>
  </si>
  <si>
    <t>4.428.235</t>
  </si>
  <si>
    <t>4.438.002</t>
  </si>
  <si>
    <t>4.413.181</t>
  </si>
  <si>
    <t>4.407.352</t>
  </si>
  <si>
    <t>1.951.729</t>
  </si>
  <si>
    <t>1.956.831</t>
  </si>
  <si>
    <t>4.417.904</t>
  </si>
  <si>
    <t>4.417.258</t>
  </si>
  <si>
    <t>4.432.355</t>
  </si>
  <si>
    <t>4.442.125</t>
  </si>
  <si>
    <t>4.417.303</t>
  </si>
  <si>
    <t>4.411.472</t>
  </si>
  <si>
    <t>1.953.553</t>
  </si>
  <si>
    <t>1.958.655</t>
  </si>
  <si>
    <t>4.422.024</t>
  </si>
  <si>
    <t>4.421.378</t>
  </si>
  <si>
    <t>4.436.474</t>
  </si>
  <si>
    <t>4.446.247</t>
  </si>
  <si>
    <t>4.421.424</t>
  </si>
  <si>
    <t>4.415.593</t>
  </si>
  <si>
    <t>1.955.376</t>
  </si>
  <si>
    <t>1.960.479</t>
  </si>
  <si>
    <t>4.426.145</t>
  </si>
  <si>
    <t>4.425.499</t>
  </si>
  <si>
    <t>4.440.594</t>
  </si>
  <si>
    <t>4.450.369</t>
  </si>
  <si>
    <t>4.425.545</t>
  </si>
  <si>
    <t>4.419.714</t>
  </si>
  <si>
    <t>1.957.200</t>
  </si>
  <si>
    <t>1.962.303</t>
  </si>
  <si>
    <t>4.430.265</t>
  </si>
  <si>
    <t>4.429.619</t>
  </si>
  <si>
    <t>4.444.714</t>
  </si>
  <si>
    <t>4.454.491</t>
  </si>
  <si>
    <t>4.429.667</t>
  </si>
  <si>
    <t>4.423.834</t>
  </si>
  <si>
    <t>1.959.023</t>
  </si>
  <si>
    <t>1.964.127</t>
  </si>
  <si>
    <t>4.434.386</t>
  </si>
  <si>
    <t>4.433.739</t>
  </si>
  <si>
    <t>4.448.834</t>
  </si>
  <si>
    <t>4.458.614</t>
  </si>
  <si>
    <t>4.433.789</t>
  </si>
  <si>
    <t>4.427.955</t>
  </si>
  <si>
    <t>1.960.847</t>
  </si>
  <si>
    <t>1.965.951</t>
  </si>
  <si>
    <t>4.438.507</t>
  </si>
  <si>
    <t>4.437.861</t>
  </si>
  <si>
    <t>4.452.954</t>
  </si>
  <si>
    <t>4.462.736</t>
  </si>
  <si>
    <t>4.437.911</t>
  </si>
  <si>
    <t>4.432.076</t>
  </si>
  <si>
    <t>1.962.671</t>
  </si>
  <si>
    <t>1.967.775</t>
  </si>
  <si>
    <t>4.442.628</t>
  </si>
  <si>
    <t>4.441.982</t>
  </si>
  <si>
    <t>4.457.074</t>
  </si>
  <si>
    <t>4.466.858</t>
  </si>
  <si>
    <t>4.442.034</t>
  </si>
  <si>
    <t>4.436.197</t>
  </si>
  <si>
    <t>1.964.495</t>
  </si>
  <si>
    <t>1.969.600</t>
  </si>
  <si>
    <t>4.446.750</t>
  </si>
  <si>
    <t>4.446.104</t>
  </si>
  <si>
    <t>4.461.193</t>
  </si>
  <si>
    <t>4.470.980</t>
  </si>
  <si>
    <t>4.446.156</t>
  </si>
  <si>
    <t>4.440.318</t>
  </si>
  <si>
    <t>1.966.319</t>
  </si>
  <si>
    <t>1.971.424</t>
  </si>
  <si>
    <t>4.450.871</t>
  </si>
  <si>
    <t>4.450.225</t>
  </si>
  <si>
    <t>4.465.313</t>
  </si>
  <si>
    <t>4.475.103</t>
  </si>
  <si>
    <t>4.450.278</t>
  </si>
  <si>
    <t>4.444.440</t>
  </si>
  <si>
    <t>1.968.143</t>
  </si>
  <si>
    <t>1.973.248</t>
  </si>
  <si>
    <t>4.454.992</t>
  </si>
  <si>
    <t>4.454.347</t>
  </si>
  <si>
    <t>4.469.433</t>
  </si>
  <si>
    <t>4.479.225</t>
  </si>
  <si>
    <t>4.454.400</t>
  </si>
  <si>
    <t>4.448.561</t>
  </si>
  <si>
    <t>1.969.967</t>
  </si>
  <si>
    <t>1.975.073</t>
  </si>
  <si>
    <t>4.459.113</t>
  </si>
  <si>
    <t>4.458.468</t>
  </si>
  <si>
    <t>4.473.553</t>
  </si>
  <si>
    <t>4.483.347</t>
  </si>
  <si>
    <t>4.458.523</t>
  </si>
  <si>
    <t>4.452.682</t>
  </si>
  <si>
    <t>1.971.791</t>
  </si>
  <si>
    <t>1.976.897</t>
  </si>
  <si>
    <t>4.463.234</t>
  </si>
  <si>
    <t>4.462.590</t>
  </si>
  <si>
    <t>4.477.673</t>
  </si>
  <si>
    <t>4.487.470</t>
  </si>
  <si>
    <t>4.462.645</t>
  </si>
  <si>
    <t>4.456.803</t>
  </si>
  <si>
    <t>1.973.615</t>
  </si>
  <si>
    <t>1.978.721</t>
  </si>
  <si>
    <t>4.467.356</t>
  </si>
  <si>
    <t>4.466.711</t>
  </si>
  <si>
    <t>4.481.793</t>
  </si>
  <si>
    <t>4.491.592</t>
  </si>
  <si>
    <t>4.466.767</t>
  </si>
  <si>
    <t>4.460.924</t>
  </si>
  <si>
    <t>1.975.439</t>
  </si>
  <si>
    <t>1.980.546</t>
  </si>
  <si>
    <t>4.471.477</t>
  </si>
  <si>
    <t>4.470.833</t>
  </si>
  <si>
    <t>4.485.913</t>
  </si>
  <si>
    <t>4.495.714</t>
  </si>
  <si>
    <t>4.470.890</t>
  </si>
  <si>
    <t>4.465.046</t>
  </si>
  <si>
    <t>1.977.263</t>
  </si>
  <si>
    <t>1.982.370</t>
  </si>
  <si>
    <t>4.475.598</t>
  </si>
  <si>
    <t>4.474.955</t>
  </si>
  <si>
    <t>4.490.033</t>
  </si>
  <si>
    <t>4.499.836</t>
  </si>
  <si>
    <t>4.475.012</t>
  </si>
  <si>
    <t>4.469.167</t>
  </si>
  <si>
    <t>1.979.087</t>
  </si>
  <si>
    <t>1.984.194</t>
  </si>
  <si>
    <t>4.479.719</t>
  </si>
  <si>
    <t>4.479.076</t>
  </si>
  <si>
    <t>4.494.153</t>
  </si>
  <si>
    <t>4.503.959</t>
  </si>
  <si>
    <t>4.479.134</t>
  </si>
  <si>
    <t>4.473.288</t>
  </si>
  <si>
    <t>1.980.911</t>
  </si>
  <si>
    <t>.986.019</t>
  </si>
  <si>
    <t>4.483.840</t>
  </si>
  <si>
    <t>4.483.198</t>
  </si>
  <si>
    <t>4.498.273</t>
  </si>
  <si>
    <t>4.508.081</t>
  </si>
  <si>
    <t>4.483.256</t>
  </si>
  <si>
    <t>4.477.409</t>
  </si>
  <si>
    <t>1.982.735</t>
  </si>
  <si>
    <t>1.987.843</t>
  </si>
  <si>
    <t>4.487.962</t>
  </si>
  <si>
    <t>4.487.319</t>
  </si>
  <si>
    <t>4.502.393</t>
  </si>
  <si>
    <t>4.512.203</t>
  </si>
  <si>
    <t>4.487.379</t>
  </si>
  <si>
    <t>4.481.530</t>
  </si>
  <si>
    <t>1.984.559</t>
  </si>
  <si>
    <t>1.989.667</t>
  </si>
  <si>
    <t>4.492.083</t>
  </si>
  <si>
    <t>4.491.441</t>
  </si>
  <si>
    <t>4.506.513</t>
  </si>
  <si>
    <t>4.516.326</t>
  </si>
  <si>
    <t>4.491.501</t>
  </si>
  <si>
    <t>4.485.652</t>
  </si>
  <si>
    <t>1.986.383</t>
  </si>
  <si>
    <t>1.991.492</t>
  </si>
  <si>
    <t>4.496.204</t>
  </si>
  <si>
    <t>4.495.562</t>
  </si>
  <si>
    <t>4.510.633</t>
  </si>
  <si>
    <t>4.520.448</t>
  </si>
  <si>
    <t>4.495.623</t>
  </si>
  <si>
    <t>4.489.773</t>
  </si>
  <si>
    <t>1.988.207</t>
  </si>
  <si>
    <t>1.993.316</t>
  </si>
  <si>
    <t>4.500.325</t>
  </si>
  <si>
    <t>4.499.684</t>
  </si>
  <si>
    <t>4.514.753</t>
  </si>
  <si>
    <t>4.524.570</t>
  </si>
  <si>
    <t>4.503.868</t>
  </si>
  <si>
    <t>4.493.894</t>
  </si>
  <si>
    <t>1.990.031</t>
  </si>
  <si>
    <t>1.995.140</t>
  </si>
  <si>
    <t>4.504.446</t>
  </si>
  <si>
    <t>4.503.806</t>
  </si>
  <si>
    <t>4.518.873</t>
  </si>
  <si>
    <t>4.528.692</t>
  </si>
  <si>
    <t>4.507.990</t>
  </si>
  <si>
    <t>4.498.015</t>
  </si>
  <si>
    <t>1.991.855</t>
  </si>
  <si>
    <t>1.996.965</t>
  </si>
  <si>
    <t>4.508.568</t>
  </si>
  <si>
    <t>4.507.927</t>
  </si>
  <si>
    <t>4.522.993</t>
  </si>
  <si>
    <t>4.532.815</t>
  </si>
  <si>
    <t>4.512.112</t>
  </si>
  <si>
    <t>4.502.136</t>
  </si>
  <si>
    <t>1.993.679</t>
  </si>
  <si>
    <t>1.998.789</t>
  </si>
  <si>
    <t>4.512.689</t>
  </si>
  <si>
    <t>4.512.049</t>
  </si>
  <si>
    <t>4.527.112</t>
  </si>
  <si>
    <t>4.536.937</t>
  </si>
  <si>
    <t>4.516.235</t>
  </si>
  <si>
    <t>4.506.258</t>
  </si>
  <si>
    <t>1.995.503</t>
  </si>
  <si>
    <t>2.000.613</t>
  </si>
  <si>
    <t>4.516.810</t>
  </si>
  <si>
    <t>4.516.170</t>
  </si>
  <si>
    <t>4.531.232</t>
  </si>
  <si>
    <t>4.541.059</t>
  </si>
  <si>
    <t>4.520.357</t>
  </si>
  <si>
    <t>4.510.379</t>
  </si>
  <si>
    <t>1.997.327</t>
  </si>
  <si>
    <t>2.002.438</t>
  </si>
  <si>
    <t>4.520.931</t>
  </si>
  <si>
    <t>4.520.292</t>
  </si>
  <si>
    <t>4.535.352</t>
  </si>
  <si>
    <t>4.545.182</t>
  </si>
  <si>
    <t>4.524.479</t>
  </si>
  <si>
    <t>4.514.500</t>
  </si>
  <si>
    <t>1.999.151</t>
  </si>
  <si>
    <t>2.004.262</t>
  </si>
  <si>
    <t>4.525.052</t>
  </si>
  <si>
    <t>4.524.413</t>
  </si>
  <si>
    <t>4.539.472</t>
  </si>
  <si>
    <t>4.549.304</t>
  </si>
  <si>
    <t>4.528.601</t>
  </si>
  <si>
    <t>4.518.621</t>
  </si>
  <si>
    <t>2.000.975</t>
  </si>
  <si>
    <t>2.006.086</t>
  </si>
  <si>
    <t>4.529.174</t>
  </si>
  <si>
    <t>4.528.535</t>
  </si>
  <si>
    <t>4.543.592</t>
  </si>
  <si>
    <t>4.553.426</t>
  </si>
  <si>
    <t>4.532.724</t>
  </si>
  <si>
    <t>4.522.742</t>
  </si>
  <si>
    <t>2.002.798</t>
  </si>
  <si>
    <t>2.007.911</t>
  </si>
  <si>
    <t>4.533.295</t>
  </si>
  <si>
    <t>4.532.656</t>
  </si>
  <si>
    <t>4.547.712</t>
  </si>
  <si>
    <t>4.557.548</t>
  </si>
  <si>
    <t>4.536.846</t>
  </si>
  <si>
    <t>4.526.864</t>
  </si>
  <si>
    <t>2.004.622</t>
  </si>
  <si>
    <t>2.009.735</t>
  </si>
  <si>
    <t>4.537.416</t>
  </si>
  <si>
    <t>4.536.778</t>
  </si>
  <si>
    <t>4.551.832</t>
  </si>
  <si>
    <t>4.561.671</t>
  </si>
  <si>
    <t>4.540.968</t>
  </si>
  <si>
    <t>4.530.985</t>
  </si>
  <si>
    <t>2.006.446</t>
  </si>
  <si>
    <t>2.011.559</t>
  </si>
  <si>
    <t>4.541.537</t>
  </si>
  <si>
    <t>4.540.900</t>
  </si>
  <si>
    <t>4.555.952</t>
  </si>
  <si>
    <t>4.565.793</t>
  </si>
  <si>
    <t>4.545.091</t>
  </si>
  <si>
    <t>4.535.106</t>
  </si>
  <si>
    <t>2.008.270</t>
  </si>
  <si>
    <t>2.013.384</t>
  </si>
  <si>
    <t>4.545.658</t>
  </si>
  <si>
    <t>4.545.021</t>
  </si>
  <si>
    <t>4.560.072</t>
  </si>
  <si>
    <t>4.569.915</t>
  </si>
  <si>
    <t>4.549.213</t>
  </si>
  <si>
    <t>4.539.227</t>
  </si>
  <si>
    <t>2.010.094</t>
  </si>
  <si>
    <t>2.015.208</t>
  </si>
  <si>
    <t>4.549.143</t>
  </si>
  <si>
    <t>4.564.192</t>
  </si>
  <si>
    <t>4.574.037</t>
  </si>
  <si>
    <t>4.553.335</t>
  </si>
  <si>
    <t>4.543.348</t>
  </si>
  <si>
    <t>2.011.918</t>
  </si>
  <si>
    <t>2.017.032</t>
  </si>
  <si>
    <t>4.553.901</t>
  </si>
  <si>
    <t>4.553.264</t>
  </si>
  <si>
    <t>4.568.312</t>
  </si>
  <si>
    <t>4.578.160</t>
  </si>
  <si>
    <t>4.557.457</t>
  </si>
  <si>
    <t>4.547.470</t>
  </si>
  <si>
    <t>2.013.742</t>
  </si>
  <si>
    <t>2.018.857</t>
  </si>
  <si>
    <t>4.558.022</t>
  </si>
  <si>
    <t>4.557.386</t>
  </si>
  <si>
    <t>4.572.432</t>
  </si>
  <si>
    <t>4.582.282</t>
  </si>
  <si>
    <t>4.561.580</t>
  </si>
  <si>
    <t>4.551.591</t>
  </si>
  <si>
    <t>2.015.566</t>
  </si>
  <si>
    <t>2.020.681</t>
  </si>
  <si>
    <t>4.562.143</t>
  </si>
  <si>
    <t>4.561.507</t>
  </si>
  <si>
    <t>4.576.552</t>
  </si>
  <si>
    <t>4.586.404</t>
  </si>
  <si>
    <t>4.565.702</t>
  </si>
  <si>
    <t>4.555.712</t>
  </si>
  <si>
    <t>2.017.390</t>
  </si>
  <si>
    <t>2.022.505</t>
  </si>
  <si>
    <t>4.566.264</t>
  </si>
  <si>
    <t>4.565.629</t>
  </si>
  <si>
    <t>4.580.672</t>
  </si>
  <si>
    <t>4.590.527</t>
  </si>
  <si>
    <t>4.569.824</t>
  </si>
  <si>
    <t>4.559.833</t>
  </si>
  <si>
    <t>2.019.214</t>
  </si>
  <si>
    <t>2.024.330</t>
  </si>
  <si>
    <t>4.570.386</t>
  </si>
  <si>
    <t>4.569.750</t>
  </si>
  <si>
    <t>4.584.792</t>
  </si>
  <si>
    <t>4.594.649</t>
  </si>
  <si>
    <t>4.573.947</t>
  </si>
  <si>
    <t>4.563.954</t>
  </si>
  <si>
    <t>2.021.038</t>
  </si>
  <si>
    <t>2.026.154</t>
  </si>
  <si>
    <t>4.574.507</t>
  </si>
  <si>
    <t>4.573.872</t>
  </si>
  <si>
    <t>4.588.912</t>
  </si>
  <si>
    <t>4.598.771</t>
  </si>
  <si>
    <t>4.578.069</t>
  </si>
  <si>
    <t>4.568.076</t>
  </si>
  <si>
    <t>2.022.862</t>
  </si>
  <si>
    <t>2.027.978</t>
  </si>
  <si>
    <t>4.578.628</t>
  </si>
  <si>
    <t>4.577.994</t>
  </si>
  <si>
    <t>4.593.032</t>
  </si>
  <si>
    <t>4.602.893</t>
  </si>
  <si>
    <t>4.582.191</t>
  </si>
  <si>
    <t>4.572.197</t>
  </si>
  <si>
    <t>2.024.686</t>
  </si>
  <si>
    <t>2.029.803</t>
  </si>
  <si>
    <t>4.582.749</t>
  </si>
  <si>
    <t>4.582.115</t>
  </si>
  <si>
    <t>4.597.151</t>
  </si>
  <si>
    <t>4.607.016</t>
  </si>
  <si>
    <t>4.586.313</t>
  </si>
  <si>
    <t>4.576.318</t>
  </si>
  <si>
    <t>2.026.510</t>
  </si>
  <si>
    <t>2.031.627</t>
  </si>
  <si>
    <t>4.586.870</t>
  </si>
  <si>
    <t>4.586.237</t>
  </si>
  <si>
    <t>4.601.271</t>
  </si>
  <si>
    <t>4.611.138</t>
  </si>
  <si>
    <t>4.590.436</t>
  </si>
  <si>
    <t>4.580.439</t>
  </si>
  <si>
    <t>2.028.334</t>
  </si>
  <si>
    <t>2.033.451</t>
  </si>
  <si>
    <t>4.590.992</t>
  </si>
  <si>
    <t>4.590.358</t>
  </si>
  <si>
    <t>4.605.391</t>
  </si>
  <si>
    <t>4.615.260</t>
  </si>
  <si>
    <t>4.594.558</t>
  </si>
  <si>
    <t>4.584.560</t>
  </si>
  <si>
    <t>2.030.158</t>
  </si>
  <si>
    <t>2.035.276</t>
  </si>
  <si>
    <t>4.595.113</t>
  </si>
  <si>
    <t>4.594.480</t>
  </si>
  <si>
    <t>4.609.511</t>
  </si>
  <si>
    <t>4.619.383</t>
  </si>
  <si>
    <t>4.598.680</t>
  </si>
  <si>
    <t>4.588.682</t>
  </si>
  <si>
    <t>2.031.982</t>
  </si>
  <si>
    <t>2.037.100</t>
  </si>
  <si>
    <t>4.599.234</t>
  </si>
  <si>
    <t>4.598.601</t>
  </si>
  <si>
    <t>4.613.631</t>
  </si>
  <si>
    <t>4.623.505</t>
  </si>
  <si>
    <t>4.602.802</t>
  </si>
  <si>
    <t>4.592.803</t>
  </si>
  <si>
    <t>2.033.806</t>
  </si>
  <si>
    <t>2.038.924</t>
  </si>
  <si>
    <t>4.603.355</t>
  </si>
  <si>
    <t>4.602.723</t>
  </si>
  <si>
    <t>4.617.751</t>
  </si>
  <si>
    <t>4.627.627</t>
  </si>
  <si>
    <t>4.606.925</t>
  </si>
  <si>
    <t>4.596.924</t>
  </si>
  <si>
    <t>2.035.630</t>
  </si>
  <si>
    <t>2.040.749</t>
  </si>
  <si>
    <t>4.607.476</t>
  </si>
  <si>
    <t>4.606.845</t>
  </si>
  <si>
    <t>4.621.871</t>
  </si>
  <si>
    <t>4.631.749</t>
  </si>
  <si>
    <t>4.611.047</t>
  </si>
  <si>
    <t>4.601.045</t>
  </si>
  <si>
    <t>2.037.454</t>
  </si>
  <si>
    <t>2.042.573</t>
  </si>
  <si>
    <t>4.611.598</t>
  </si>
  <si>
    <t>4.610.966</t>
  </si>
  <si>
    <t>4.625.991</t>
  </si>
  <si>
    <t>4.635.872</t>
  </si>
  <si>
    <t>4.615.169</t>
  </si>
  <si>
    <t>4.605.166</t>
  </si>
  <si>
    <t>2.039.278</t>
  </si>
  <si>
    <t>2.044.397</t>
  </si>
  <si>
    <t>4.615.719</t>
  </si>
  <si>
    <t>4.615.088</t>
  </si>
  <si>
    <t>4.630.111</t>
  </si>
  <si>
    <t>4.639.994</t>
  </si>
  <si>
    <t>4.619.292</t>
  </si>
  <si>
    <t>4.609.288</t>
  </si>
  <si>
    <t>2.041.102</t>
  </si>
  <si>
    <t>2.046.222</t>
  </si>
  <si>
    <t>4.619.840</t>
  </si>
  <si>
    <t>4.619.209</t>
  </si>
  <si>
    <t>4.634.231</t>
  </si>
  <si>
    <t>4.644.116</t>
  </si>
  <si>
    <t>4.623.414</t>
  </si>
  <si>
    <t>4.613.409</t>
  </si>
  <si>
    <t>2.042.926</t>
  </si>
  <si>
    <t>2.048.046</t>
  </si>
  <si>
    <t>4.623.961</t>
  </si>
  <si>
    <t>4.623.331</t>
  </si>
  <si>
    <t>4.638.351</t>
  </si>
  <si>
    <t>4.648.239</t>
  </si>
  <si>
    <t>4.627.536</t>
  </si>
  <si>
    <t>4.617.530</t>
  </si>
  <si>
    <t>2.044.750</t>
  </si>
  <si>
    <t>2.049.870</t>
  </si>
  <si>
    <t>4.628.082</t>
  </si>
  <si>
    <t>4.627.452</t>
  </si>
  <si>
    <t>4.642.471</t>
  </si>
  <si>
    <t>4.652.361</t>
  </si>
  <si>
    <t>4.631.658</t>
  </si>
  <si>
    <t>4.621.651</t>
  </si>
  <si>
    <t>2.046.574</t>
  </si>
  <si>
    <t>2.051.695</t>
  </si>
  <si>
    <t>4.632.204</t>
  </si>
  <si>
    <t>4.646.591</t>
  </si>
  <si>
    <t>4.656.483</t>
  </si>
  <si>
    <t>4.635.781</t>
  </si>
  <si>
    <t>4.625.772</t>
  </si>
  <si>
    <t>2.048.397</t>
  </si>
  <si>
    <t>2.053.519</t>
  </si>
  <si>
    <t>4.636.325</t>
  </si>
  <si>
    <t>4.635.695</t>
  </si>
  <si>
    <t>4.650.711</t>
  </si>
  <si>
    <t>4.660.605</t>
  </si>
  <si>
    <t>4.639.903</t>
  </si>
  <si>
    <t>4.629.894</t>
  </si>
  <si>
    <t>2.050.221</t>
  </si>
  <si>
    <t>2.055.343</t>
  </si>
  <si>
    <t>4.640.446</t>
  </si>
  <si>
    <t>4.639.817</t>
  </si>
  <si>
    <t>4.654.831</t>
  </si>
  <si>
    <t>4.664.728</t>
  </si>
  <si>
    <t>4.644.025</t>
  </si>
  <si>
    <t>4.634.015</t>
  </si>
  <si>
    <t>2.052.045</t>
  </si>
  <si>
    <t>2.057.168</t>
  </si>
  <si>
    <t>4.644.567</t>
  </si>
  <si>
    <t>4.658.951</t>
  </si>
  <si>
    <t>4.668.850</t>
  </si>
  <si>
    <t>4.648.148</t>
  </si>
  <si>
    <t>4.638.136</t>
  </si>
  <si>
    <t>2.053.869</t>
  </si>
  <si>
    <t>2.058.992</t>
  </si>
  <si>
    <t>4.648.688</t>
  </si>
  <si>
    <t>4.648.060</t>
  </si>
  <si>
    <t>4.663.071</t>
  </si>
  <si>
    <t>4.672.972</t>
  </si>
  <si>
    <t>4.652.270</t>
  </si>
  <si>
    <t>4.642.257</t>
  </si>
  <si>
    <t>2.055.693</t>
  </si>
  <si>
    <t>2.060.816</t>
  </si>
  <si>
    <t>4.652.810</t>
  </si>
  <si>
    <t>4.652.182</t>
  </si>
  <si>
    <t>4.667.190</t>
  </si>
  <si>
    <t>4.677.094</t>
  </si>
  <si>
    <t>4.656.392</t>
  </si>
  <si>
    <t>4.646.378</t>
  </si>
  <si>
    <t>2.057.517</t>
  </si>
  <si>
    <t>2.062.641</t>
  </si>
  <si>
    <t>4.656.931</t>
  </si>
  <si>
    <t>4.656.303</t>
  </si>
  <si>
    <t>4.671.310</t>
  </si>
  <si>
    <t>4.681.217</t>
  </si>
  <si>
    <t>4.660.514</t>
  </si>
  <si>
    <t>4.650.500</t>
  </si>
  <si>
    <t>2.059.341</t>
  </si>
  <si>
    <t>2.064.465</t>
  </si>
  <si>
    <t>4.661.052</t>
  </si>
  <si>
    <t>4.660.425</t>
  </si>
  <si>
    <t>4.675.430</t>
  </si>
  <si>
    <t>4.685.339</t>
  </si>
  <si>
    <t>4.664.637</t>
  </si>
  <si>
    <t>4.654.621</t>
  </si>
  <si>
    <t>2.061.165</t>
  </si>
  <si>
    <t>2.066.289</t>
  </si>
  <si>
    <t>4.665.173</t>
  </si>
  <si>
    <t>4.664.546</t>
  </si>
  <si>
    <t>4.679.550</t>
  </si>
  <si>
    <t>4.689.461</t>
  </si>
  <si>
    <t>4.668.759</t>
  </si>
  <si>
    <t>4.658.742</t>
  </si>
  <si>
    <t>2.062.989</t>
  </si>
  <si>
    <t>2.068.114</t>
  </si>
  <si>
    <t>4.669.294</t>
  </si>
  <si>
    <t>4.668.668</t>
  </si>
  <si>
    <t>4.683.670</t>
  </si>
  <si>
    <t>4.693.584</t>
  </si>
  <si>
    <t>4.672.881</t>
  </si>
  <si>
    <t>4.662.863</t>
  </si>
  <si>
    <t>2.064.813</t>
  </si>
  <si>
    <t>2.069.938</t>
  </si>
  <si>
    <t>4.673.416</t>
  </si>
  <si>
    <t>4.672.789</t>
  </si>
  <si>
    <t>4.687.790</t>
  </si>
  <si>
    <t>4.697.706</t>
  </si>
  <si>
    <t>4.677.004</t>
  </si>
  <si>
    <t>4.666.984</t>
  </si>
  <si>
    <t>2.066.637</t>
  </si>
  <si>
    <t>2.071.762</t>
  </si>
  <si>
    <t>4.677.537</t>
  </si>
  <si>
    <t>4.676.911</t>
  </si>
  <si>
    <t>4.691.910</t>
  </si>
  <si>
    <t>4.701.828</t>
  </si>
  <si>
    <t>4.681.126</t>
  </si>
  <si>
    <t>4.671.106</t>
  </si>
  <si>
    <t>2.068.461</t>
  </si>
  <si>
    <t>2.073.587</t>
  </si>
  <si>
    <t>4.681.033</t>
  </si>
  <si>
    <t>4.696.030</t>
  </si>
  <si>
    <t>4.705.950</t>
  </si>
  <si>
    <t>4.685.248</t>
  </si>
  <si>
    <t>4.675.227</t>
  </si>
  <si>
    <t>2.070.285</t>
  </si>
  <si>
    <t>2.075.411</t>
  </si>
  <si>
    <t>4.685.779</t>
  </si>
  <si>
    <t>4.685.154</t>
  </si>
  <si>
    <t>4.700.150</t>
  </si>
  <si>
    <t>4.710.073</t>
  </si>
  <si>
    <t>4.689.370</t>
  </si>
  <si>
    <t>4.679.348</t>
  </si>
  <si>
    <t>2.072.109</t>
  </si>
  <si>
    <t>2.077.235</t>
  </si>
  <si>
    <t>4.689.900</t>
  </si>
  <si>
    <t>4.689.276</t>
  </si>
  <si>
    <t>4.704.270</t>
  </si>
  <si>
    <t>4.714.195</t>
  </si>
  <si>
    <t>4.693.493</t>
  </si>
  <si>
    <t>4.683.469</t>
  </si>
  <si>
    <t>2.073.933</t>
  </si>
  <si>
    <t>2.079.060</t>
  </si>
  <si>
    <t>4.694.022</t>
  </si>
  <si>
    <t>4.693.397</t>
  </si>
  <si>
    <t>4.708.390</t>
  </si>
  <si>
    <t>4.718.317</t>
  </si>
  <si>
    <t>4.697.615</t>
  </si>
  <si>
    <t>4.687.590</t>
  </si>
  <si>
    <t>2.075.757</t>
  </si>
  <si>
    <t>2.080.884</t>
  </si>
  <si>
    <t>4.698.143</t>
  </si>
  <si>
    <t>4.697.519</t>
  </si>
  <si>
    <t>4.712.510</t>
  </si>
  <si>
    <t>4.722.440</t>
  </si>
  <si>
    <t>4.701.737</t>
  </si>
  <si>
    <t>4.691.712</t>
  </si>
  <si>
    <t>2.077.581</t>
  </si>
  <si>
    <t>2.082.708</t>
  </si>
  <si>
    <t>4.702.264</t>
  </si>
  <si>
    <t>4.701.640</t>
  </si>
  <si>
    <t>4.716.630</t>
  </si>
  <si>
    <t>4.726.562</t>
  </si>
  <si>
    <t>4.705.859</t>
  </si>
  <si>
    <t>4.695.833</t>
  </si>
  <si>
    <t>2.079.405</t>
  </si>
  <si>
    <t>2.084.532</t>
  </si>
  <si>
    <t>4.706.385</t>
  </si>
  <si>
    <t>4.705.762</t>
  </si>
  <si>
    <t>4.720.750</t>
  </si>
  <si>
    <t>4.730.684</t>
  </si>
  <si>
    <t>4.709.982</t>
  </si>
  <si>
    <t>4.699.954</t>
  </si>
  <si>
    <t>2.081.229</t>
  </si>
  <si>
    <t>2.086.357</t>
  </si>
  <si>
    <t>4.710.506</t>
  </si>
  <si>
    <t>4.709.884</t>
  </si>
  <si>
    <t>4.724.870</t>
  </si>
  <si>
    <t>4.734.806</t>
  </si>
  <si>
    <t>4.714.104</t>
  </si>
  <si>
    <t>4.704.075</t>
  </si>
  <si>
    <t>2.083.053</t>
  </si>
  <si>
    <t>2.088.181</t>
  </si>
  <si>
    <t>4.714.628</t>
  </si>
  <si>
    <t>4.714.005</t>
  </si>
  <si>
    <t>4.728.990</t>
  </si>
  <si>
    <t>4.738.929</t>
  </si>
  <si>
    <t>4.718.226</t>
  </si>
  <si>
    <t>4.708.196</t>
  </si>
  <si>
    <t>2.084.877</t>
  </si>
  <si>
    <t>2.090.005</t>
  </si>
  <si>
    <t>4.718.749</t>
  </si>
  <si>
    <t>4.718.127</t>
  </si>
  <si>
    <t>4.733.109</t>
  </si>
  <si>
    <t>4.743.051</t>
  </si>
  <si>
    <t>4.722.349</t>
  </si>
  <si>
    <t>4.712.318</t>
  </si>
  <si>
    <t>2.086.701</t>
  </si>
  <si>
    <t>2.091.830</t>
  </si>
  <si>
    <t>4.722.870</t>
  </si>
  <si>
    <t>4.722.248</t>
  </si>
  <si>
    <t>4.737.229</t>
  </si>
  <si>
    <t>4.747.173</t>
  </si>
  <si>
    <t>4.726.471</t>
  </si>
  <si>
    <t>4.716.439</t>
  </si>
  <si>
    <t>2.088.525</t>
  </si>
  <si>
    <t>2.093.654</t>
  </si>
  <si>
    <t>4.726.991</t>
  </si>
  <si>
    <t>4.726.370</t>
  </si>
  <si>
    <t>4.741.349</t>
  </si>
  <si>
    <t>4.751.296</t>
  </si>
  <si>
    <t>4.720.560</t>
  </si>
  <si>
    <t>2.090.349</t>
  </si>
  <si>
    <t>2.095.478</t>
  </si>
  <si>
    <t>4.731.112</t>
  </si>
  <si>
    <t>4.730.491</t>
  </si>
  <si>
    <t>4.745.469</t>
  </si>
  <si>
    <t>4.755.418</t>
  </si>
  <si>
    <t>4.734.715</t>
  </si>
  <si>
    <t>4.724.681</t>
  </si>
  <si>
    <t>2.092.173</t>
  </si>
  <si>
    <t>2.097.303</t>
  </si>
  <si>
    <t>4.735.234</t>
  </si>
  <si>
    <t>4.734.613</t>
  </si>
  <si>
    <t>4.749.589</t>
  </si>
  <si>
    <t>4.759.540</t>
  </si>
  <si>
    <t>4.738.838</t>
  </si>
  <si>
    <t>4.728.802</t>
  </si>
  <si>
    <t>2.093.996</t>
  </si>
  <si>
    <t>2.099.127</t>
  </si>
  <si>
    <t>4.739.355</t>
  </si>
  <si>
    <t>4.738.734</t>
  </si>
  <si>
    <t>4.753.709</t>
  </si>
  <si>
    <t>4.763.662</t>
  </si>
  <si>
    <t>4.742.960</t>
  </si>
  <si>
    <t>4.732.924</t>
  </si>
  <si>
    <t>2.095.820</t>
  </si>
  <si>
    <t>2.100.951</t>
  </si>
  <si>
    <t>4.743.476</t>
  </si>
  <si>
    <t>4.742.856</t>
  </si>
  <si>
    <t>4.757.829</t>
  </si>
  <si>
    <t>4.767.785</t>
  </si>
  <si>
    <t>4.747.082</t>
  </si>
  <si>
    <t>4.737.045</t>
  </si>
  <si>
    <t>2.097.644</t>
  </si>
  <si>
    <t>2.102.776</t>
  </si>
  <si>
    <t>4.747.597</t>
  </si>
  <si>
    <t>4.746.978</t>
  </si>
  <si>
    <t>4.761.949</t>
  </si>
  <si>
    <t>4.771.907</t>
  </si>
  <si>
    <t>4.751.205</t>
  </si>
  <si>
    <t>4.741.166</t>
  </si>
  <si>
    <t>2.099.468</t>
  </si>
  <si>
    <t>2.104.600</t>
  </si>
  <si>
    <t>4.751.718</t>
  </si>
  <si>
    <t>4.751.099</t>
  </si>
  <si>
    <t>4.766.069</t>
  </si>
  <si>
    <t>4.776.029</t>
  </si>
  <si>
    <t>4.755.327</t>
  </si>
  <si>
    <t>4.745.287</t>
  </si>
  <si>
    <t>2.101.292</t>
  </si>
  <si>
    <t>2.106.424</t>
  </si>
  <si>
    <t>4.755.221</t>
  </si>
  <si>
    <t>4.770.189</t>
  </si>
  <si>
    <t>4.780.151</t>
  </si>
  <si>
    <t>4.759.449</t>
  </si>
  <si>
    <t>4.749.408</t>
  </si>
  <si>
    <t>2.103.116</t>
  </si>
  <si>
    <t>2.108.249</t>
  </si>
  <si>
    <t>4.759.961</t>
  </si>
  <si>
    <t>4.759.342</t>
  </si>
  <si>
    <t>4.774.309</t>
  </si>
  <si>
    <t>4.784.274</t>
  </si>
  <si>
    <t>4.763.571</t>
  </si>
  <si>
    <t>4.753.530</t>
  </si>
  <si>
    <t>2.104.940</t>
  </si>
  <si>
    <t>2.110.073</t>
  </si>
  <si>
    <t>4.764.082</t>
  </si>
  <si>
    <t>4.763.464</t>
  </si>
  <si>
    <t>4.778.429</t>
  </si>
  <si>
    <t>4.788.396</t>
  </si>
  <si>
    <t>4.767.694</t>
  </si>
  <si>
    <t>4.757.651</t>
  </si>
  <si>
    <t>2.106.764</t>
  </si>
  <si>
    <t>2.111.897</t>
  </si>
  <si>
    <t>4.768.203</t>
  </si>
  <si>
    <t>4.767.585</t>
  </si>
  <si>
    <t>4.782.549</t>
  </si>
  <si>
    <t>4.792.518</t>
  </si>
  <si>
    <t>4.771.816</t>
  </si>
  <si>
    <t>4.761.772</t>
  </si>
  <si>
    <t>2.108.588</t>
  </si>
  <si>
    <t>2.113.722</t>
  </si>
  <si>
    <t>4.772.324</t>
  </si>
  <si>
    <t>4.771.707</t>
  </si>
  <si>
    <t>4.786.669</t>
  </si>
  <si>
    <t>4.796.641</t>
  </si>
  <si>
    <t>4.775.938</t>
  </si>
  <si>
    <t>4.765.893</t>
  </si>
  <si>
    <t>2.110.412</t>
  </si>
  <si>
    <t>2.115.546</t>
  </si>
  <si>
    <t>4.776.446</t>
  </si>
  <si>
    <t>4.775.828</t>
  </si>
  <si>
    <t>4.790.789</t>
  </si>
  <si>
    <t>4.800.763</t>
  </si>
  <si>
    <t>4.780.061</t>
  </si>
  <si>
    <t>4.770.014</t>
  </si>
  <si>
    <t>2.112.236</t>
  </si>
  <si>
    <t>2.117.370</t>
  </si>
  <si>
    <t>4.779.950</t>
  </si>
  <si>
    <t>4.794.909</t>
  </si>
  <si>
    <t>4.804.885</t>
  </si>
  <si>
    <t>4.774.136</t>
  </si>
  <si>
    <t>2.114.060</t>
  </si>
  <si>
    <t>2.119.195</t>
  </si>
  <si>
    <t>4.784.688</t>
  </si>
  <si>
    <t>4.784.072</t>
  </si>
  <si>
    <t>4.799.029</t>
  </si>
  <si>
    <t>4.809.007</t>
  </si>
  <si>
    <t>4.788.305</t>
  </si>
  <si>
    <t>4.778.257</t>
  </si>
  <si>
    <t>2.115.884</t>
  </si>
  <si>
    <t>2.121.019</t>
  </si>
  <si>
    <t>4.788.809</t>
  </si>
  <si>
    <t>4.788.193</t>
  </si>
  <si>
    <t>4.803.148</t>
  </si>
  <si>
    <t>4.813.130</t>
  </si>
  <si>
    <t>4.792.427</t>
  </si>
  <si>
    <t>4.782.378</t>
  </si>
  <si>
    <t>2.117.708</t>
  </si>
  <si>
    <t>2.122.843</t>
  </si>
  <si>
    <t>4.792.930</t>
  </si>
  <si>
    <t>4.792.315</t>
  </si>
  <si>
    <t>4.807.268</t>
  </si>
  <si>
    <t>4.817.252</t>
  </si>
  <si>
    <t>4.796.550</t>
  </si>
  <si>
    <t>4.786.499</t>
  </si>
  <si>
    <t>2.119.532</t>
  </si>
  <si>
    <t>2.124.668</t>
  </si>
  <si>
    <t>4.797.052</t>
  </si>
  <si>
    <t>4.796.436</t>
  </si>
  <si>
    <t>4.811.388</t>
  </si>
  <si>
    <t>4.821.374</t>
  </si>
  <si>
    <t>4.800.672</t>
  </si>
  <si>
    <t>4.790.620</t>
  </si>
  <si>
    <t>2.121.356</t>
  </si>
  <si>
    <t>2A26.492</t>
  </si>
  <si>
    <t>4.801.173</t>
  </si>
  <si>
    <t>4.800.558</t>
  </si>
  <si>
    <t>4.815.508</t>
  </si>
  <si>
    <t>4.825.497</t>
  </si>
  <si>
    <t>4.804.794</t>
  </si>
  <si>
    <t>4.794.742</t>
  </si>
  <si>
    <t>2.123.180</t>
  </si>
  <si>
    <t>2.128.316</t>
  </si>
  <si>
    <t>4.805.294</t>
  </si>
  <si>
    <t>4.804.679</t>
  </si>
  <si>
    <t>4.819.628</t>
  </si>
  <si>
    <t>4.829.619</t>
  </si>
  <si>
    <t>4.808.916</t>
  </si>
  <si>
    <t>4.798.863</t>
  </si>
  <si>
    <t>2.125.004</t>
  </si>
  <si>
    <t>2.130.141</t>
  </si>
  <si>
    <t>4.809.415</t>
  </si>
  <si>
    <t>4.808.801</t>
  </si>
  <si>
    <t>4.823.748</t>
  </si>
  <si>
    <t>4.833.741</t>
  </si>
  <si>
    <t>4.813.039</t>
  </si>
  <si>
    <t>4.802.984</t>
  </si>
  <si>
    <t>2.126.828</t>
  </si>
  <si>
    <t>2.131.965</t>
  </si>
  <si>
    <t>4.813.536</t>
  </si>
  <si>
    <t>4.812.923</t>
  </si>
  <si>
    <t>4.827.868</t>
  </si>
  <si>
    <t>4.837.863</t>
  </si>
  <si>
    <t>4.817.161</t>
  </si>
  <si>
    <t>4.807.105</t>
  </si>
  <si>
    <t>2.128.652</t>
  </si>
  <si>
    <t>2.133.789</t>
  </si>
  <si>
    <t>4.817.658</t>
  </si>
  <si>
    <t>4.817.044</t>
  </si>
  <si>
    <t>4.831.988</t>
  </si>
  <si>
    <t>4.841.986</t>
  </si>
  <si>
    <t>4.821.283</t>
  </si>
  <si>
    <t>4.811.226</t>
  </si>
  <si>
    <t>2.130.476</t>
  </si>
  <si>
    <t>2.135.614</t>
  </si>
  <si>
    <t>4.821.779</t>
  </si>
  <si>
    <t>4.821.166</t>
  </si>
  <si>
    <t>4.836.108</t>
  </si>
  <si>
    <t>4.846.108</t>
  </si>
  <si>
    <t>4.825.406</t>
  </si>
  <si>
    <t>4.815.348</t>
  </si>
  <si>
    <t>2.132.300</t>
  </si>
  <si>
    <t>2.137.438</t>
  </si>
  <si>
    <t>4.825.900</t>
  </si>
  <si>
    <t>4.825.287</t>
  </si>
  <si>
    <t>4.840.228</t>
  </si>
  <si>
    <t>4.850.230</t>
  </si>
  <si>
    <t>4.829.528</t>
  </si>
  <si>
    <t>4.819.469</t>
  </si>
  <si>
    <t>2.134.124</t>
  </si>
  <si>
    <t>2.139.262</t>
  </si>
  <si>
    <t>4.830.021</t>
  </si>
  <si>
    <t>4.829.409</t>
  </si>
  <si>
    <t>4.844.348</t>
  </si>
  <si>
    <t>4.854.353</t>
  </si>
  <si>
    <t>4.833.650</t>
  </si>
  <si>
    <t>4.823.590</t>
  </si>
  <si>
    <t>2.135.948</t>
  </si>
  <si>
    <t>2.141.087</t>
  </si>
  <si>
    <t>4.834.142</t>
  </si>
  <si>
    <t>4.833.530</t>
  </si>
  <si>
    <t>4.848.468</t>
  </si>
  <si>
    <t>4.858.475</t>
  </si>
  <si>
    <t>4.837.772</t>
  </si>
  <si>
    <t>4.827.711</t>
  </si>
  <si>
    <t>2.137.772</t>
  </si>
  <si>
    <t>2.142.911</t>
  </si>
  <si>
    <t>4.838.264</t>
  </si>
  <si>
    <t>4.837.652</t>
  </si>
  <si>
    <t>4.852.588</t>
  </si>
  <si>
    <t>4.862.597</t>
  </si>
  <si>
    <t>4.841.895</t>
  </si>
  <si>
    <t>4.831.832</t>
  </si>
  <si>
    <t>2.139.595</t>
  </si>
  <si>
    <t>2.144.735</t>
  </si>
  <si>
    <t>4.842.385</t>
  </si>
  <si>
    <t>4.841.773</t>
  </si>
  <si>
    <t>4.856.708</t>
  </si>
  <si>
    <t>4.866.719</t>
  </si>
  <si>
    <t>4.846.017</t>
  </si>
  <si>
    <t>4.835.954</t>
  </si>
  <si>
    <t>2.141.419</t>
  </si>
  <si>
    <t>2.146.560</t>
  </si>
  <si>
    <t>4.846.506</t>
  </si>
  <si>
    <t>4.845.895</t>
  </si>
  <si>
    <t>4.860.828</t>
  </si>
  <si>
    <t>4.870.842</t>
  </si>
  <si>
    <t>4.850.139</t>
  </si>
  <si>
    <t>4.840.075</t>
  </si>
  <si>
    <t>2.143.243</t>
  </si>
  <si>
    <t>2.148.384</t>
  </si>
  <si>
    <t>4.850.627</t>
  </si>
  <si>
    <t>4.850.017</t>
  </si>
  <si>
    <t>4.864.948</t>
  </si>
  <si>
    <t>4.874.964</t>
  </si>
  <si>
    <t>4.854.262</t>
  </si>
  <si>
    <t>4.844.196</t>
  </si>
  <si>
    <t>2.145.067</t>
  </si>
  <si>
    <t>2.150.208</t>
  </si>
  <si>
    <t>4.854.748</t>
  </si>
  <si>
    <t>4.854.138</t>
  </si>
  <si>
    <t>4.869.068</t>
  </si>
  <si>
    <t>4.879.086</t>
  </si>
  <si>
    <t>4.858.384</t>
  </si>
  <si>
    <t>4.848.317</t>
  </si>
  <si>
    <t>2.146.891</t>
  </si>
  <si>
    <t>2.152.033</t>
  </si>
  <si>
    <t>4.858.870</t>
  </si>
  <si>
    <t>4.858.260</t>
  </si>
  <si>
    <t>4.873.187</t>
  </si>
  <si>
    <t>4.883.208</t>
  </si>
  <si>
    <t>4.862.506</t>
  </si>
  <si>
    <t>4.852.438</t>
  </si>
  <si>
    <t>2.148.715</t>
  </si>
  <si>
    <t>2.153.857</t>
  </si>
  <si>
    <t>4.862.991</t>
  </si>
  <si>
    <t>4.862.381</t>
  </si>
  <si>
    <t>4.877.307</t>
  </si>
  <si>
    <t>4.887.331</t>
  </si>
  <si>
    <t>4.866.628</t>
  </si>
  <si>
    <t>4.856.560</t>
  </si>
  <si>
    <t>2.150.539</t>
  </si>
  <si>
    <t>2.155.681</t>
  </si>
  <si>
    <t>4.867.112</t>
  </si>
  <si>
    <t>4.866.503</t>
  </si>
  <si>
    <t>4.881.427</t>
  </si>
  <si>
    <t>4.891.453</t>
  </si>
  <si>
    <t>4.870.751</t>
  </si>
  <si>
    <t>4.860.681</t>
  </si>
  <si>
    <t>2.152.363</t>
  </si>
  <si>
    <t>2.157.506</t>
  </si>
  <si>
    <t>4.871.233</t>
  </si>
  <si>
    <t>4.870.624</t>
  </si>
  <si>
    <t>4.885.547</t>
  </si>
  <si>
    <t>4.895.575</t>
  </si>
  <si>
    <t>4.874.873</t>
  </si>
  <si>
    <t>4.864.802</t>
  </si>
  <si>
    <t>2.154.187</t>
  </si>
  <si>
    <t>2.159.330</t>
  </si>
  <si>
    <t>4.875.354</t>
  </si>
  <si>
    <t>4.874.746</t>
  </si>
  <si>
    <t>4.889.667</t>
  </si>
  <si>
    <t>4.899.698</t>
  </si>
  <si>
    <t>4.878.995</t>
  </si>
  <si>
    <t>4.868.923</t>
  </si>
  <si>
    <t>2.156.011</t>
  </si>
  <si>
    <t>2.161.154</t>
  </si>
  <si>
    <t>4.879.476</t>
  </si>
  <si>
    <t>4.878.867</t>
  </si>
  <si>
    <t>4.893.787</t>
  </si>
  <si>
    <t>4.903.820</t>
  </si>
  <si>
    <t>4.883.118</t>
  </si>
  <si>
    <t>4.873.044</t>
  </si>
  <si>
    <t>2.157.835</t>
  </si>
  <si>
    <t>2.162.979</t>
  </si>
  <si>
    <t>4.883.597</t>
  </si>
  <si>
    <t>4.882.989</t>
  </si>
  <si>
    <t>4.897.907</t>
  </si>
  <si>
    <t>4.907.942</t>
  </si>
  <si>
    <t>4.887.240</t>
  </si>
  <si>
    <t>4.877.166</t>
  </si>
  <si>
    <t>2.159.659</t>
  </si>
  <si>
    <t>2.164.803</t>
  </si>
  <si>
    <t>4.887.718</t>
  </si>
  <si>
    <t>4.887.111</t>
  </si>
  <si>
    <t>4.902.027</t>
  </si>
  <si>
    <t>4.912.064</t>
  </si>
  <si>
    <t>4.891.362</t>
  </si>
  <si>
    <t>4.881.287</t>
  </si>
  <si>
    <t>2.161.483</t>
  </si>
  <si>
    <t>2.166.627</t>
  </si>
  <si>
    <t>4.891.839</t>
  </si>
  <si>
    <t>4.891.232</t>
  </si>
  <si>
    <t>4.906.147</t>
  </si>
  <si>
    <t>4.895.484</t>
  </si>
  <si>
    <t>4.885.408</t>
  </si>
  <si>
    <t>2.163.307</t>
  </si>
  <si>
    <t>2.168.452</t>
  </si>
  <si>
    <t>4.895.960</t>
  </si>
  <si>
    <t>4.895.354</t>
  </si>
  <si>
    <t>4.910.267</t>
  </si>
  <si>
    <t>4.920.309</t>
  </si>
  <si>
    <t>4.899.607</t>
  </si>
  <si>
    <t>4.889.529</t>
  </si>
  <si>
    <t>2.165.131</t>
  </si>
  <si>
    <t>2.170.276</t>
  </si>
  <si>
    <t>4.900.082</t>
  </si>
  <si>
    <t>4.899.475</t>
  </si>
  <si>
    <t>4.914.387</t>
  </si>
  <si>
    <t>4.924.431</t>
  </si>
  <si>
    <t>4.903.729</t>
  </si>
  <si>
    <t>4.893.650</t>
  </si>
  <si>
    <t>2.166.955</t>
  </si>
  <si>
    <t>2.172.100</t>
  </si>
  <si>
    <t>4.904.203</t>
  </si>
  <si>
    <t>4.903.597</t>
  </si>
  <si>
    <t>4.918.507</t>
  </si>
  <si>
    <t>4.928.554</t>
  </si>
  <si>
    <t>4.907.851</t>
  </si>
  <si>
    <t>4.897.772</t>
  </si>
  <si>
    <t>2.168.779</t>
  </si>
  <si>
    <t>2.173.925</t>
  </si>
  <si>
    <t>4.908.324</t>
  </si>
  <si>
    <t>4.907.718</t>
  </si>
  <si>
    <t>4.922.627</t>
  </si>
  <si>
    <t>4.932.676</t>
  </si>
  <si>
    <t>4.911.973</t>
  </si>
  <si>
    <t>4.901.893</t>
  </si>
  <si>
    <t>2.170.603</t>
  </si>
  <si>
    <t>2.175.749</t>
  </si>
  <si>
    <t>4.912.445</t>
  </si>
  <si>
    <t>4.911.840</t>
  </si>
  <si>
    <t>4.926.747</t>
  </si>
  <si>
    <t>4.936.798</t>
  </si>
  <si>
    <t>4.916.096</t>
  </si>
  <si>
    <t>4.906.014</t>
  </si>
  <si>
    <t>2.172.427</t>
  </si>
  <si>
    <t>2.177.573</t>
  </si>
  <si>
    <t>4.916.566</t>
  </si>
  <si>
    <t>4.915.962</t>
  </si>
  <si>
    <t>4.930.867</t>
  </si>
  <si>
    <t>4.940.920</t>
  </si>
  <si>
    <t>4.920.218</t>
  </si>
  <si>
    <t>4.910.135</t>
  </si>
  <si>
    <t>2.174.251</t>
  </si>
  <si>
    <t>2.179.398</t>
  </si>
  <si>
    <t>4.920.688</t>
  </si>
  <si>
    <t>4.920.083</t>
  </si>
  <si>
    <t>4.934.987</t>
  </si>
  <si>
    <t>4.945.043</t>
  </si>
  <si>
    <t>4.924.340</t>
  </si>
  <si>
    <t>4.914.256</t>
  </si>
  <si>
    <t>2.176.075</t>
  </si>
  <si>
    <t>2.181.222</t>
  </si>
  <si>
    <t>4.924.809</t>
  </si>
  <si>
    <t>4.924.205</t>
  </si>
  <si>
    <t>4.939.106</t>
  </si>
  <si>
    <t>4.949.165</t>
  </si>
  <si>
    <t>4.928.463</t>
  </si>
  <si>
    <t>4.918.378</t>
  </si>
  <si>
    <t>2.177.899</t>
  </si>
  <si>
    <t>2.183.046</t>
  </si>
  <si>
    <t>4.928.930</t>
  </si>
  <si>
    <t>4.928.326</t>
  </si>
  <si>
    <t>4.943.226</t>
  </si>
  <si>
    <t>4.953.287</t>
  </si>
  <si>
    <t>4.932.585</t>
  </si>
  <si>
    <t>4.922.499</t>
  </si>
  <si>
    <t>2.179.723</t>
  </si>
  <si>
    <t>2.184.871</t>
  </si>
  <si>
    <t>4.933.051</t>
  </si>
  <si>
    <t>4.932.448</t>
  </si>
  <si>
    <t>4.947.346</t>
  </si>
  <si>
    <t>4.957.410</t>
  </si>
  <si>
    <t>4.936.707</t>
  </si>
  <si>
    <t>4.926.620</t>
  </si>
  <si>
    <t>2.181.547</t>
  </si>
  <si>
    <t>2.186.695</t>
  </si>
  <si>
    <t>4.937.172</t>
  </si>
  <si>
    <t>4.936.569</t>
  </si>
  <si>
    <t>4.951.466</t>
  </si>
  <si>
    <t>4.961.532</t>
  </si>
  <si>
    <t>4.940.829</t>
  </si>
  <si>
    <t>4.930.741</t>
  </si>
  <si>
    <t>2.183.371</t>
  </si>
  <si>
    <t>2.188.519</t>
  </si>
  <si>
    <t>4.941.294</t>
  </si>
  <si>
    <t>4.940.691</t>
  </si>
  <si>
    <t>4.955.586</t>
  </si>
  <si>
    <t>4.965.654</t>
  </si>
  <si>
    <t>4.944.952</t>
  </si>
  <si>
    <t>4.934.862</t>
  </si>
  <si>
    <t>2.185.194</t>
  </si>
  <si>
    <t>2.190.344</t>
  </si>
  <si>
    <t>4.945.415</t>
  </si>
  <si>
    <t>4.944.812</t>
  </si>
  <si>
    <t>4.959.706</t>
  </si>
  <si>
    <t>4.969.776</t>
  </si>
  <si>
    <t>4.949.074</t>
  </si>
  <si>
    <t>4.938.984</t>
  </si>
  <si>
    <t>2.187.018</t>
  </si>
  <si>
    <t>2.192.168</t>
  </si>
  <si>
    <t>4.949.536</t>
  </si>
  <si>
    <t>4.948.934</t>
  </si>
  <si>
    <t>4.963.826</t>
  </si>
  <si>
    <t>4.973.899</t>
  </si>
  <si>
    <t>4.953.196</t>
  </si>
  <si>
    <t>4.943.105</t>
  </si>
  <si>
    <t>2.188.842</t>
  </si>
  <si>
    <t>2.193.992</t>
  </si>
  <si>
    <t>4.953.657</t>
  </si>
  <si>
    <t>4.953.056</t>
  </si>
  <si>
    <t>4.967.946</t>
  </si>
  <si>
    <t>4.978.021</t>
  </si>
  <si>
    <t>4.957.319</t>
  </si>
  <si>
    <t>4.947.226</t>
  </si>
  <si>
    <t>2.190.666</t>
  </si>
  <si>
    <t>2.195.817</t>
  </si>
  <si>
    <t>4.957.778</t>
  </si>
  <si>
    <t>4.957.177</t>
  </si>
  <si>
    <t>4.972.066</t>
  </si>
  <si>
    <t>4.982.143</t>
  </si>
  <si>
    <t>4.961.441</t>
  </si>
  <si>
    <t>4.951.347</t>
  </si>
  <si>
    <t>2.192.490</t>
  </si>
  <si>
    <t>2.197.641</t>
  </si>
  <si>
    <t>4.961.900</t>
  </si>
  <si>
    <t>4.961.299</t>
  </si>
  <si>
    <t>4.976.186</t>
  </si>
  <si>
    <t>4.986.265</t>
  </si>
  <si>
    <t>4.965.563</t>
  </si>
  <si>
    <t>4.955.468</t>
  </si>
  <si>
    <t>2.194.314</t>
  </si>
  <si>
    <t>2.199.465</t>
  </si>
  <si>
    <t>4.966.021</t>
  </si>
  <si>
    <t>4.965.420</t>
  </si>
  <si>
    <t>4.980.306</t>
  </si>
  <si>
    <t>4.990.388</t>
  </si>
  <si>
    <t>4.969.685</t>
  </si>
  <si>
    <t>4.959.590</t>
  </si>
  <si>
    <t>2.196.138</t>
  </si>
  <si>
    <t>2.201.290</t>
  </si>
  <si>
    <t>4.970.142</t>
  </si>
  <si>
    <t>4.969.542</t>
  </si>
  <si>
    <t>4.984.426</t>
  </si>
  <si>
    <t>4.994.510</t>
  </si>
  <si>
    <t>4.973.808</t>
  </si>
  <si>
    <t>4.963.711</t>
  </si>
  <si>
    <t>2.197.962</t>
  </si>
  <si>
    <t>2.203.114</t>
  </si>
  <si>
    <t>4.974.263</t>
  </si>
  <si>
    <t>4.973.663</t>
  </si>
  <si>
    <t>4.988.546</t>
  </si>
  <si>
    <t>4.998.632</t>
  </si>
  <si>
    <t>4.977.930</t>
  </si>
  <si>
    <t>4.967.832</t>
  </si>
  <si>
    <t>2.199.786</t>
  </si>
  <si>
    <t>2.204.938</t>
  </si>
  <si>
    <t>4.978.384</t>
  </si>
  <si>
    <t>4.977.785</t>
  </si>
  <si>
    <t>4.992.666</t>
  </si>
  <si>
    <t>5.002.755</t>
  </si>
  <si>
    <t>4.982.052</t>
  </si>
  <si>
    <t>4.971.953</t>
  </si>
  <si>
    <t>2.201.610</t>
  </si>
  <si>
    <t>2.206.763</t>
  </si>
  <si>
    <t>4.982.506</t>
  </si>
  <si>
    <t>4.981.906</t>
  </si>
  <si>
    <t>4.996.786</t>
  </si>
  <si>
    <t>5.006.877</t>
  </si>
  <si>
    <t>4.986.175</t>
  </si>
  <si>
    <t>4.976.074</t>
  </si>
  <si>
    <t>2.203.434</t>
  </si>
  <si>
    <t>2.208.587</t>
  </si>
  <si>
    <t>4.986.627</t>
  </si>
  <si>
    <t>4.986.028</t>
  </si>
  <si>
    <t>5.000.906</t>
  </si>
  <si>
    <t>5.010.999</t>
  </si>
  <si>
    <t>4.990.297</t>
  </si>
  <si>
    <t>4.980.196</t>
  </si>
  <si>
    <t>2.205.258</t>
  </si>
  <si>
    <t>2.210.411</t>
  </si>
  <si>
    <t>4.990.748</t>
  </si>
  <si>
    <t>4.990.150</t>
  </si>
  <si>
    <t>5.005.026</t>
  </si>
  <si>
    <t>5.015.121</t>
  </si>
  <si>
    <t>4.994.419</t>
  </si>
  <si>
    <t>4.984.317</t>
  </si>
  <si>
    <t>2.207.082</t>
  </si>
  <si>
    <t>2.212.236</t>
  </si>
  <si>
    <t>4.994.869</t>
  </si>
  <si>
    <t>4.994.271</t>
  </si>
  <si>
    <t>5.009.145</t>
  </si>
  <si>
    <t>5.019.244</t>
  </si>
  <si>
    <t>4.998.541</t>
  </si>
  <si>
    <t>4.988.438</t>
  </si>
  <si>
    <t>2.208.906</t>
  </si>
  <si>
    <t>2.214.060</t>
  </si>
  <si>
    <t>4.998.990</t>
  </si>
  <si>
    <t>4.998.393</t>
  </si>
  <si>
    <t>5.013.265</t>
  </si>
  <si>
    <t>5.023.366</t>
  </si>
  <si>
    <t>5.002.664</t>
  </si>
  <si>
    <t>4.992.559</t>
  </si>
  <si>
    <t>2.210.730</t>
  </si>
  <si>
    <t>2.215.884</t>
  </si>
  <si>
    <t>5.003.112</t>
  </si>
  <si>
    <t>5.002.514</t>
  </si>
  <si>
    <t>5.017.385</t>
  </si>
  <si>
    <t>5.027.488</t>
  </si>
  <si>
    <t>5.006.786</t>
  </si>
  <si>
    <t>4.996.680</t>
  </si>
  <si>
    <t>2.212.554</t>
  </si>
  <si>
    <t>2.217.709</t>
  </si>
  <si>
    <t>5.007.233</t>
  </si>
  <si>
    <t>5.006.636</t>
  </si>
  <si>
    <t>5.021.505</t>
  </si>
  <si>
    <t>5.031.611</t>
  </si>
  <si>
    <t>5.010.908</t>
  </si>
  <si>
    <t>5.000.802</t>
  </si>
  <si>
    <t>2.214.378</t>
  </si>
  <si>
    <t>2.219.533</t>
  </si>
  <si>
    <t>5.011.354</t>
  </si>
  <si>
    <t>5.010.757</t>
  </si>
  <si>
    <t>5.025.625</t>
  </si>
  <si>
    <t>5.035.733</t>
  </si>
  <si>
    <t>5.015.030</t>
  </si>
  <si>
    <t>5.004.923</t>
  </si>
  <si>
    <t>2.216.202</t>
  </si>
  <si>
    <t>2.221.357</t>
  </si>
  <si>
    <t>5.015.475</t>
  </si>
  <si>
    <t>5.014.879</t>
  </si>
  <si>
    <t>5.029.745</t>
  </si>
  <si>
    <t>5.039.855</t>
  </si>
  <si>
    <t>5.019.153</t>
  </si>
  <si>
    <t>5.009.044</t>
  </si>
  <si>
    <t>2.218.026</t>
  </si>
  <si>
    <t>2.223.182</t>
  </si>
  <si>
    <t>5.019.596</t>
  </si>
  <si>
    <t>5.019.001</t>
  </si>
  <si>
    <t>5.033.865</t>
  </si>
  <si>
    <t>5.043.977</t>
  </si>
  <si>
    <t>5.023.275</t>
  </si>
  <si>
    <t>5.013.165</t>
  </si>
  <si>
    <t>2.219.850</t>
  </si>
  <si>
    <t>2.225.006</t>
  </si>
  <si>
    <t>5.023.718</t>
  </si>
  <si>
    <t>5.023.122</t>
  </si>
  <si>
    <t>5.037.985</t>
  </si>
  <si>
    <t>5.048.100</t>
  </si>
  <si>
    <t>5.027.397</t>
  </si>
  <si>
    <t>5.017.286</t>
  </si>
  <si>
    <t>2.221.674</t>
  </si>
  <si>
    <t>2.226.830</t>
  </si>
  <si>
    <t>5.027.839</t>
  </si>
  <si>
    <t>5.027.244</t>
  </si>
  <si>
    <t>5.042.105</t>
  </si>
  <si>
    <t>5.052.222</t>
  </si>
  <si>
    <t>5.031.520</t>
  </si>
  <si>
    <t>5.021.408</t>
  </si>
  <si>
    <t>2.223.498</t>
  </si>
  <si>
    <t>2.228.655</t>
  </si>
  <si>
    <t>5.031.960</t>
  </si>
  <si>
    <t>5.031.365</t>
  </si>
  <si>
    <t>5.046.225</t>
  </si>
  <si>
    <t>5.056.344</t>
  </si>
  <si>
    <t>5.035.642</t>
  </si>
  <si>
    <t>5.025.529</t>
  </si>
  <si>
    <t>2.225.322</t>
  </si>
  <si>
    <t>2.230.479</t>
  </si>
  <si>
    <t>5.036.081</t>
  </si>
  <si>
    <t>5.035.487</t>
  </si>
  <si>
    <t>5.050.345</t>
  </si>
  <si>
    <t>5.060.467</t>
  </si>
  <si>
    <t>5.039.764</t>
  </si>
  <si>
    <t>5.029.650</t>
  </si>
  <si>
    <t>2.227.146</t>
  </si>
  <si>
    <t>2.232.303</t>
  </si>
  <si>
    <t>5.040.202</t>
  </si>
  <si>
    <t>5.039.608</t>
  </si>
  <si>
    <t>5.054.465</t>
  </si>
  <si>
    <t>5.064.589</t>
  </si>
  <si>
    <t>5.043.886</t>
  </si>
  <si>
    <t>5.033.771</t>
  </si>
  <si>
    <t>2.228.970</t>
  </si>
  <si>
    <t>2.234.128</t>
  </si>
  <si>
    <t>5.044.324</t>
  </si>
  <si>
    <t>5.043.730</t>
  </si>
  <si>
    <t>5.058.585</t>
  </si>
  <si>
    <t>5.068.711</t>
  </si>
  <si>
    <t>5.048.009</t>
  </si>
  <si>
    <t>5.037.892</t>
  </si>
  <si>
    <t>2.230.793</t>
  </si>
  <si>
    <t>2.235.952</t>
  </si>
  <si>
    <t>5.048.445</t>
  </si>
  <si>
    <t>5.047.851</t>
  </si>
  <si>
    <t>5.062.705</t>
  </si>
  <si>
    <t>5.072.833</t>
  </si>
  <si>
    <t>5.052.131</t>
  </si>
  <si>
    <t>5.042.014</t>
  </si>
  <si>
    <t>2.232.617</t>
  </si>
  <si>
    <t>2.237.776</t>
  </si>
  <si>
    <t>5.052.566</t>
  </si>
  <si>
    <t>5.051.973</t>
  </si>
  <si>
    <t>5.066.825</t>
  </si>
  <si>
    <t>5.076.956</t>
  </si>
  <si>
    <t>5.056.253</t>
  </si>
  <si>
    <t>5.046.135</t>
  </si>
  <si>
    <t>2.234.441</t>
  </si>
  <si>
    <t>2.239.601</t>
  </si>
  <si>
    <t>5.056.687</t>
  </si>
  <si>
    <t>5.060.216</t>
  </si>
  <si>
    <t>5.070.945</t>
  </si>
  <si>
    <t>5.081.078</t>
  </si>
  <si>
    <t>5.060.376</t>
  </si>
  <si>
    <t>5.050.256</t>
  </si>
  <si>
    <t>2.236.265</t>
  </si>
  <si>
    <t>2.241.425</t>
  </si>
  <si>
    <t>5.060.808</t>
  </si>
  <si>
    <t>5.064.338</t>
  </si>
  <si>
    <t>5.075.065</t>
  </si>
  <si>
    <t>5.085.200</t>
  </si>
  <si>
    <t>5.064.498</t>
  </si>
  <si>
    <t>5.054.377</t>
  </si>
  <si>
    <t>2.238.089</t>
  </si>
  <si>
    <t>2.243.249</t>
  </si>
  <si>
    <t>5.064.930</t>
  </si>
  <si>
    <t>5.068.459</t>
  </si>
  <si>
    <t>5.079.184</t>
  </si>
  <si>
    <t>5.089.322</t>
  </si>
  <si>
    <t>5.068.620</t>
  </si>
  <si>
    <t>5.058.498</t>
  </si>
  <si>
    <t>2.239.913</t>
  </si>
  <si>
    <t>2.245.074</t>
  </si>
  <si>
    <t>5.069.051</t>
  </si>
  <si>
    <t>5.072.581</t>
  </si>
  <si>
    <t>5.083.304</t>
  </si>
  <si>
    <t>5.093.445</t>
  </si>
  <si>
    <t>5.072.742</t>
  </si>
  <si>
    <t>5.062.620</t>
  </si>
  <si>
    <t>2.241.737</t>
  </si>
  <si>
    <t>2.246.898</t>
  </si>
  <si>
    <t>5.073.172</t>
  </si>
  <si>
    <t>5.076.702</t>
  </si>
  <si>
    <t>5.087.424</t>
  </si>
  <si>
    <t>5.097.567</t>
  </si>
  <si>
    <t>5.076.865</t>
  </si>
  <si>
    <t>5.066.741</t>
  </si>
  <si>
    <t>2.243.561</t>
  </si>
  <si>
    <t>2.248.722</t>
  </si>
  <si>
    <t>5.077.293</t>
  </si>
  <si>
    <t>5.080.824</t>
  </si>
  <si>
    <t>5.091.544</t>
  </si>
  <si>
    <t>5.101.689</t>
  </si>
  <si>
    <t>5.080.987</t>
  </si>
  <si>
    <t>5.070.862</t>
  </si>
  <si>
    <t>2.250.547</t>
  </si>
  <si>
    <t>5.081.414</t>
  </si>
  <si>
    <t>5.084.945</t>
  </si>
  <si>
    <t>5.095.664</t>
  </si>
  <si>
    <t>5.105.812</t>
  </si>
  <si>
    <t>5.085.109</t>
  </si>
  <si>
    <t>5.074.983</t>
  </si>
  <si>
    <t>2.247.209</t>
  </si>
  <si>
    <t>2.252.371</t>
  </si>
  <si>
    <t>5.085.536</t>
  </si>
  <si>
    <t>5.089.067</t>
  </si>
  <si>
    <t>5.099.784</t>
  </si>
  <si>
    <t>5.109.934</t>
  </si>
  <si>
    <t>5.089.232</t>
  </si>
  <si>
    <t>5.079.104</t>
  </si>
  <si>
    <t>2.249.033</t>
  </si>
  <si>
    <t>2.254.195</t>
  </si>
  <si>
    <t>5.089.657</t>
  </si>
  <si>
    <t>5.093.189</t>
  </si>
  <si>
    <t>5.103.904</t>
  </si>
  <si>
    <t>5.114.056</t>
  </si>
  <si>
    <t>5.093.354</t>
  </si>
  <si>
    <t>5.083.226</t>
  </si>
  <si>
    <t>2.250.857</t>
  </si>
  <si>
    <t>2.256.020</t>
  </si>
  <si>
    <t>5.093.778</t>
  </si>
  <si>
    <t>5.097.310</t>
  </si>
  <si>
    <t>5.108.024</t>
  </si>
  <si>
    <t>5.118.178</t>
  </si>
  <si>
    <t>5.097.476</t>
  </si>
  <si>
    <t>5.087.347</t>
  </si>
  <si>
    <t>2.252.681</t>
  </si>
  <si>
    <t>2.257.844</t>
  </si>
  <si>
    <t>5.097.899</t>
  </si>
  <si>
    <t>5.101.432</t>
  </si>
  <si>
    <t>5.112.144</t>
  </si>
  <si>
    <t>5.122.301</t>
  </si>
  <si>
    <t>5.101.598</t>
  </si>
  <si>
    <t>5.091.468</t>
  </si>
  <si>
    <t>2.254.505</t>
  </si>
  <si>
    <t>2.259.668</t>
  </si>
  <si>
    <t>5.102.020</t>
  </si>
  <si>
    <t>5.105.553</t>
  </si>
  <si>
    <t>5.116.264</t>
  </si>
  <si>
    <t>5.126.423</t>
  </si>
  <si>
    <t>5.105.721</t>
  </si>
  <si>
    <t>5.095.589</t>
  </si>
  <si>
    <t>2.256.329</t>
  </si>
  <si>
    <t>2.261.493</t>
  </si>
  <si>
    <t>5.106.142</t>
  </si>
  <si>
    <t>5.109.675</t>
  </si>
  <si>
    <t>5.120.384</t>
  </si>
  <si>
    <t>5.130.545</t>
  </si>
  <si>
    <t>5.109.843</t>
  </si>
  <si>
    <t>5.099.710</t>
  </si>
  <si>
    <t>2.258.153</t>
  </si>
  <si>
    <t>2.263.317</t>
  </si>
  <si>
    <t>5.110.263</t>
  </si>
  <si>
    <t>5.113.796</t>
  </si>
  <si>
    <t>5.124.504</t>
  </si>
  <si>
    <t>5.134.668</t>
  </si>
  <si>
    <t>5.113.965</t>
  </si>
  <si>
    <t>5.103.832</t>
  </si>
  <si>
    <t>2.259.977</t>
  </si>
  <si>
    <t>2.265.141</t>
  </si>
  <si>
    <t>5.114.384</t>
  </si>
  <si>
    <t>5.117.918</t>
  </si>
  <si>
    <t>5.128.624</t>
  </si>
  <si>
    <t>5.138.790</t>
  </si>
  <si>
    <t>5.118.087</t>
  </si>
  <si>
    <t>5.107.953</t>
  </si>
  <si>
    <t>2.261.801</t>
  </si>
  <si>
    <t>2.266.965</t>
  </si>
  <si>
    <t>5.118.505</t>
  </si>
  <si>
    <t>5.122.040</t>
  </si>
  <si>
    <t>5.132.744</t>
  </si>
  <si>
    <t>5.142.912</t>
  </si>
  <si>
    <t>5.122.210</t>
  </si>
  <si>
    <t>5.112.074</t>
  </si>
  <si>
    <t>2.263.625</t>
  </si>
  <si>
    <t>2.268.790</t>
  </si>
  <si>
    <t>5.122.626</t>
  </si>
  <si>
    <t>5.126.161</t>
  </si>
  <si>
    <t>5.136.864</t>
  </si>
  <si>
    <t>5.147.034</t>
  </si>
  <si>
    <t>5.126.332</t>
  </si>
  <si>
    <t>5.116.195</t>
  </si>
  <si>
    <t>2.265.449</t>
  </si>
  <si>
    <t>2.270.614</t>
  </si>
  <si>
    <t>5.126.748</t>
  </si>
  <si>
    <t>5.130.283</t>
  </si>
  <si>
    <t>5.140.984</t>
  </si>
  <si>
    <t>5.151.157</t>
  </si>
  <si>
    <t>5.130.454</t>
  </si>
  <si>
    <t>5.120.316</t>
  </si>
  <si>
    <t>2.267.273</t>
  </si>
  <si>
    <t>2.272.438</t>
  </si>
  <si>
    <t>5.130.869</t>
  </si>
  <si>
    <t>5.134.404</t>
  </si>
  <si>
    <t>5.145.103</t>
  </si>
  <si>
    <t>5.155.279</t>
  </si>
  <si>
    <t>5.134.577</t>
  </si>
  <si>
    <t>5.124.438</t>
  </si>
  <si>
    <t>2.269.097</t>
  </si>
  <si>
    <t>2.274.263</t>
  </si>
  <si>
    <t>5.134.990</t>
  </si>
  <si>
    <t>5.138.526</t>
  </si>
  <si>
    <t>5.149.223</t>
  </si>
  <si>
    <t>5.159.401</t>
  </si>
  <si>
    <t>5.138.699</t>
  </si>
  <si>
    <t>5.128.559</t>
  </si>
  <si>
    <t>2.270.921</t>
  </si>
  <si>
    <t>2.276.087</t>
  </si>
  <si>
    <t>5.139.111</t>
  </si>
  <si>
    <t>5.142.647</t>
  </si>
  <si>
    <t>5.153.343</t>
  </si>
  <si>
    <t>5.163.524</t>
  </si>
  <si>
    <t>5.142.821</t>
  </si>
  <si>
    <t>5.132.680</t>
  </si>
  <si>
    <t>2.272.745</t>
  </si>
  <si>
    <t>2.277.911</t>
  </si>
  <si>
    <t>5.143.232</t>
  </si>
  <si>
    <t>5.146.769</t>
  </si>
  <si>
    <t>5.157.463</t>
  </si>
  <si>
    <t>5.167.646</t>
  </si>
  <si>
    <t>5.146.943</t>
  </si>
  <si>
    <t>5.136.801</t>
  </si>
  <si>
    <t>2.274.569</t>
  </si>
  <si>
    <t>2.279.736</t>
  </si>
  <si>
    <t>5.147.354</t>
  </si>
  <si>
    <t>5.150.890</t>
  </si>
  <si>
    <t>5.161.583</t>
  </si>
  <si>
    <t>5.171.769</t>
  </si>
  <si>
    <t>5.151.066</t>
  </si>
  <si>
    <t>5.140.922</t>
  </si>
  <si>
    <t>2.276.392</t>
  </si>
  <si>
    <t>2.281.560</t>
  </si>
  <si>
    <t>5.151.475</t>
  </si>
  <si>
    <t>5.155.012</t>
  </si>
  <si>
    <t>5.165.703</t>
  </si>
  <si>
    <t>5.175.892</t>
  </si>
  <si>
    <t>5.155.188</t>
  </si>
  <si>
    <t>5.145.044</t>
  </si>
  <si>
    <t>2.278.216</t>
  </si>
  <si>
    <t>2.283.384</t>
  </si>
  <si>
    <t>5.155.596</t>
  </si>
  <si>
    <t>5.169.823</t>
  </si>
  <si>
    <t>5.180.016</t>
  </si>
  <si>
    <t>5.159.310</t>
  </si>
  <si>
    <t>5.149.165</t>
  </si>
  <si>
    <t>2.280.040</t>
  </si>
  <si>
    <t>2.285.209</t>
  </si>
  <si>
    <t>5.159.717</t>
  </si>
  <si>
    <t>5.163.255</t>
  </si>
  <si>
    <t>5.173.943</t>
  </si>
  <si>
    <t>5.184.139</t>
  </si>
  <si>
    <t>5.163.433</t>
  </si>
  <si>
    <t>5.153.286</t>
  </si>
  <si>
    <t>2.281.864</t>
  </si>
  <si>
    <t>2.287.033</t>
  </si>
  <si>
    <t>5.163.838</t>
  </si>
  <si>
    <t>5.167.377</t>
  </si>
  <si>
    <t>5.178.063</t>
  </si>
  <si>
    <t>5.188.262</t>
  </si>
  <si>
    <t>5.167.556</t>
  </si>
  <si>
    <t>5.157.407</t>
  </si>
  <si>
    <t>2.283.688</t>
  </si>
  <si>
    <t>2.288.857</t>
  </si>
  <si>
    <t>5.167.961</t>
  </si>
  <si>
    <t>5.171.500</t>
  </si>
  <si>
    <t>5.182.184</t>
  </si>
  <si>
    <t>5.192.385</t>
  </si>
  <si>
    <t>5.171.680</t>
  </si>
  <si>
    <t>5.161.528</t>
  </si>
  <si>
    <t>2.285.512</t>
  </si>
  <si>
    <t>5.172.084</t>
  </si>
  <si>
    <t>5.175.622</t>
  </si>
  <si>
    <t>5.186.305</t>
  </si>
  <si>
    <t>5.196.509</t>
  </si>
  <si>
    <t>5.175.803</t>
  </si>
  <si>
    <t>5.165.651</t>
  </si>
  <si>
    <t>2.287.337</t>
  </si>
  <si>
    <t>2.292.506</t>
  </si>
  <si>
    <t>5.176.206</t>
  </si>
  <si>
    <t>5.179.745</t>
  </si>
  <si>
    <t>5.190.426</t>
  </si>
  <si>
    <t>5.200.632</t>
  </si>
  <si>
    <t>5.179.927</t>
  </si>
  <si>
    <t>5.169.773</t>
  </si>
  <si>
    <t>2.289.161</t>
  </si>
  <si>
    <t>2.294.331</t>
  </si>
  <si>
    <t>5.180.329</t>
  </si>
  <si>
    <t>5.183.868</t>
  </si>
  <si>
    <t>5.194.547</t>
  </si>
  <si>
    <t>5.204.755</t>
  </si>
  <si>
    <t>5.184.051</t>
  </si>
  <si>
    <t>5.173.896</t>
  </si>
  <si>
    <t>2.290.985</t>
  </si>
  <si>
    <t>2.296.155</t>
  </si>
  <si>
    <t>5.184.451</t>
  </si>
  <si>
    <t>5.187.991</t>
  </si>
  <si>
    <t>5.198.668</t>
  </si>
  <si>
    <t>5.208.878</t>
  </si>
  <si>
    <t>5.188.174</t>
  </si>
  <si>
    <t>5.178.018</t>
  </si>
  <si>
    <t>2.292.809</t>
  </si>
  <si>
    <t>2.297.980</t>
  </si>
  <si>
    <t>5.188.574</t>
  </si>
  <si>
    <t>5.192.114</t>
  </si>
  <si>
    <t>5.202.789</t>
  </si>
  <si>
    <t>5.213.002</t>
  </si>
  <si>
    <t>5.192.298</t>
  </si>
  <si>
    <t>5.182.141</t>
  </si>
  <si>
    <t>2.294.633</t>
  </si>
  <si>
    <t>2.299.804</t>
  </si>
  <si>
    <t>5.192.696</t>
  </si>
  <si>
    <t>5.196.237</t>
  </si>
  <si>
    <t>5.206.910</t>
  </si>
  <si>
    <t>5.217.125</t>
  </si>
  <si>
    <t>5.196.421</t>
  </si>
  <si>
    <t>5.186.263</t>
  </si>
  <si>
    <t>2.296.457</t>
  </si>
  <si>
    <t>2.301.629</t>
  </si>
  <si>
    <t>5.196.819</t>
  </si>
  <si>
    <t>5.200.360</t>
  </si>
  <si>
    <t>5.211.031</t>
  </si>
  <si>
    <t>5.221.248</t>
  </si>
  <si>
    <t>5.200.545</t>
  </si>
  <si>
    <t>5.190.386</t>
  </si>
  <si>
    <t>2.303.453</t>
  </si>
  <si>
    <t>5.200.941</t>
  </si>
  <si>
    <t>5.204.483</t>
  </si>
  <si>
    <t>5.215.153</t>
  </si>
  <si>
    <t>5.225.371</t>
  </si>
  <si>
    <t>5.204.669</t>
  </si>
  <si>
    <t>5.194.509</t>
  </si>
  <si>
    <t>2.300.105</t>
  </si>
  <si>
    <t>2.305.278</t>
  </si>
  <si>
    <t>5.205.064</t>
  </si>
  <si>
    <t>5.208.606</t>
  </si>
  <si>
    <t>5.219.274</t>
  </si>
  <si>
    <t>5.229.495</t>
  </si>
  <si>
    <t>5.208.792</t>
  </si>
  <si>
    <t>5.198.631</t>
  </si>
  <si>
    <t>2.301.929</t>
  </si>
  <si>
    <t>2.307.102</t>
  </si>
  <si>
    <t>5.209.186</t>
  </si>
  <si>
    <t>5.212.728</t>
  </si>
  <si>
    <t>5.223.395</t>
  </si>
  <si>
    <t>5.233.618</t>
  </si>
  <si>
    <t>5.212.916</t>
  </si>
  <si>
    <t>5.202.754</t>
  </si>
  <si>
    <t>2.303.754</t>
  </si>
  <si>
    <t>2.308.927</t>
  </si>
  <si>
    <t>5.213.309</t>
  </si>
  <si>
    <t>5.216.851</t>
  </si>
  <si>
    <t>5.227.516</t>
  </si>
  <si>
    <t>5.237.741</t>
  </si>
  <si>
    <t>5.217.039</t>
  </si>
  <si>
    <t>5.206.876</t>
  </si>
  <si>
    <t>2.305.578</t>
  </si>
  <si>
    <t>2.310.751</t>
  </si>
  <si>
    <t>5.217.431</t>
  </si>
  <si>
    <t>5.220.974</t>
  </si>
  <si>
    <t>5.231.637</t>
  </si>
  <si>
    <t>5.241.864</t>
  </si>
  <si>
    <t>5.221.163</t>
  </si>
  <si>
    <t>5.210.999</t>
  </si>
  <si>
    <t>2.307.402</t>
  </si>
  <si>
    <t>2.312.576</t>
  </si>
  <si>
    <t>5.221.554</t>
  </si>
  <si>
    <t>5.225.097</t>
  </si>
  <si>
    <t>5.235.758</t>
  </si>
  <si>
    <t>5.245.988</t>
  </si>
  <si>
    <t>5.225.287</t>
  </si>
  <si>
    <t>5.215.121</t>
  </si>
  <si>
    <t>2.309.226</t>
  </si>
  <si>
    <t>2.314.400</t>
  </si>
  <si>
    <t>5.225.676</t>
  </si>
  <si>
    <t>5.229.220</t>
  </si>
  <si>
    <t>5.239.879</t>
  </si>
  <si>
    <t>5.250.111</t>
  </si>
  <si>
    <t>5.229.410</t>
  </si>
  <si>
    <t>5.219.244</t>
  </si>
  <si>
    <t>2.311.050</t>
  </si>
  <si>
    <t>2.316.225</t>
  </si>
  <si>
    <t>5.229.799</t>
  </si>
  <si>
    <t>5.233.343</t>
  </si>
  <si>
    <t>5.244.000</t>
  </si>
  <si>
    <t>5.254.234</t>
  </si>
  <si>
    <t>5.233.534</t>
  </si>
  <si>
    <t>5.223.366</t>
  </si>
  <si>
    <t>2.312.874</t>
  </si>
  <si>
    <t>2.318.049</t>
  </si>
  <si>
    <t>5.233.921</t>
  </si>
  <si>
    <t>5.237.466</t>
  </si>
  <si>
    <t>5.248.121</t>
  </si>
  <si>
    <t>5.258.357</t>
  </si>
  <si>
    <t>5.237.658</t>
  </si>
  <si>
    <t>5.227.489</t>
  </si>
  <si>
    <t>2.314.698</t>
  </si>
  <si>
    <t>2.319.873</t>
  </si>
  <si>
    <t>5.238.044</t>
  </si>
  <si>
    <t>5.241.589</t>
  </si>
  <si>
    <t>5.252.242</t>
  </si>
  <si>
    <t>5.262.481</t>
  </si>
  <si>
    <t>5.241.781</t>
  </si>
  <si>
    <t>5.231.611</t>
  </si>
  <si>
    <t>2.316.522</t>
  </si>
  <si>
    <t>2.321.698</t>
  </si>
  <si>
    <t>5.242.167</t>
  </si>
  <si>
    <t>5.245.712</t>
  </si>
  <si>
    <t>5.256.363</t>
  </si>
  <si>
    <t>5.266.604</t>
  </si>
  <si>
    <t>5.245.905</t>
  </si>
  <si>
    <t>2.318.346</t>
  </si>
  <si>
    <t>2.323.522</t>
  </si>
  <si>
    <t>5.246.289</t>
  </si>
  <si>
    <t>5.249.834</t>
  </si>
  <si>
    <t>5.260.484</t>
  </si>
  <si>
    <t>5.270.727</t>
  </si>
  <si>
    <t>5.250.028</t>
  </si>
  <si>
    <t>5.239.856</t>
  </si>
  <si>
    <t>2.320.171</t>
  </si>
  <si>
    <t>2.325.347</t>
  </si>
  <si>
    <t>5.250.412</t>
  </si>
  <si>
    <t>5.253.957</t>
  </si>
  <si>
    <t>5.264.605</t>
  </si>
  <si>
    <t>5.274.850</t>
  </si>
  <si>
    <t>5.254.152</t>
  </si>
  <si>
    <t>5.243.979</t>
  </si>
  <si>
    <t>2.321.995</t>
  </si>
  <si>
    <t>2.327.171</t>
  </si>
  <si>
    <t>5.254.534</t>
  </si>
  <si>
    <t>5.258.080</t>
  </si>
  <si>
    <t>5.268.726</t>
  </si>
  <si>
    <t>5.278.974</t>
  </si>
  <si>
    <t>5.258.276</t>
  </si>
  <si>
    <t>5.248.101</t>
  </si>
  <si>
    <t>2.323.819</t>
  </si>
  <si>
    <t>2.328.996</t>
  </si>
  <si>
    <t>5.258.657</t>
  </si>
  <si>
    <t>5.262.203</t>
  </si>
  <si>
    <t>5.272.847</t>
  </si>
  <si>
    <t>5.283.097</t>
  </si>
  <si>
    <t>5.262.399</t>
  </si>
  <si>
    <t>5.252.224</t>
  </si>
  <si>
    <t>2.325.643</t>
  </si>
  <si>
    <t>2.330.820</t>
  </si>
  <si>
    <t>5.262.779</t>
  </si>
  <si>
    <t>5.266.326</t>
  </si>
  <si>
    <t>5.276.968</t>
  </si>
  <si>
    <t>5.287.220</t>
  </si>
  <si>
    <t>5.266.523</t>
  </si>
  <si>
    <t>5.256.346</t>
  </si>
  <si>
    <t>2.327.467</t>
  </si>
  <si>
    <t>2.332.645</t>
  </si>
  <si>
    <t>5.266.902</t>
  </si>
  <si>
    <t>5.270.449</t>
  </si>
  <si>
    <t>5.281.090</t>
  </si>
  <si>
    <t>5.291.343</t>
  </si>
  <si>
    <t>5.270.646</t>
  </si>
  <si>
    <t>5.260.469</t>
  </si>
  <si>
    <t>2.329.291</t>
  </si>
  <si>
    <t>2.334.469</t>
  </si>
  <si>
    <t>5.271.024</t>
  </si>
  <si>
    <t>5.274.572</t>
  </si>
  <si>
    <t>5.285.211</t>
  </si>
  <si>
    <t>5.295.467</t>
  </si>
  <si>
    <t>5.274.770</t>
  </si>
  <si>
    <t>5.264.592</t>
  </si>
  <si>
    <t>2.331.115</t>
  </si>
  <si>
    <t>2.336.294</t>
  </si>
  <si>
    <t>5.275.147</t>
  </si>
  <si>
    <t>5.278.695</t>
  </si>
  <si>
    <t>5.289.332</t>
  </si>
  <si>
    <t>5.299.590</t>
  </si>
  <si>
    <t>5.278.894</t>
  </si>
  <si>
    <t>5.268.714</t>
  </si>
  <si>
    <t>2.332.939</t>
  </si>
  <si>
    <t>2.338.118</t>
  </si>
  <si>
    <t>5.279.269</t>
  </si>
  <si>
    <t>5.282.818</t>
  </si>
  <si>
    <t>5.293.453</t>
  </si>
  <si>
    <t>5.303.713</t>
  </si>
  <si>
    <t>5.283.017</t>
  </si>
  <si>
    <t>5.272.837</t>
  </si>
  <si>
    <t>2.334.763</t>
  </si>
  <si>
    <t>2.339.943</t>
  </si>
  <si>
    <t>5.283.392</t>
  </si>
  <si>
    <t>5.286.940</t>
  </si>
  <si>
    <t>5.297.574</t>
  </si>
  <si>
    <t>5.307.836</t>
  </si>
  <si>
    <t>5.287.141</t>
  </si>
  <si>
    <t>5.276.959</t>
  </si>
  <si>
    <t>2.336.588</t>
  </si>
  <si>
    <t>2.341.767</t>
  </si>
  <si>
    <t>5.287.514</t>
  </si>
  <si>
    <t>5.291.063</t>
  </si>
  <si>
    <t>5.301.695</t>
  </si>
  <si>
    <t>5.311.960</t>
  </si>
  <si>
    <t>5.291.264</t>
  </si>
  <si>
    <t>5.281.082</t>
  </si>
  <si>
    <t>2.338.412</t>
  </si>
  <si>
    <t>2.343.592</t>
  </si>
  <si>
    <t>5.291.637</t>
  </si>
  <si>
    <t>5.295.186</t>
  </si>
  <si>
    <t>5.305.816</t>
  </si>
  <si>
    <t>5.316.083</t>
  </si>
  <si>
    <t>5.295.388</t>
  </si>
  <si>
    <t>5.285.204</t>
  </si>
  <si>
    <t>2.340.236</t>
  </si>
  <si>
    <t>2.345.416</t>
  </si>
  <si>
    <t>5.295.759</t>
  </si>
  <si>
    <t>5.299.309</t>
  </si>
  <si>
    <t>5.309.937</t>
  </si>
  <si>
    <t>5.320.206</t>
  </si>
  <si>
    <t>5.299.512</t>
  </si>
  <si>
    <t>5.289.327</t>
  </si>
  <si>
    <t>2.342.060</t>
  </si>
  <si>
    <t>2.347.240</t>
  </si>
  <si>
    <t>5.299.882</t>
  </si>
  <si>
    <t>5.303.432</t>
  </si>
  <si>
    <t>5.314.058</t>
  </si>
  <si>
    <t>5.324.329</t>
  </si>
  <si>
    <t>5.303.635</t>
  </si>
  <si>
    <t>5.293.449</t>
  </si>
  <si>
    <t>2.343.884</t>
  </si>
  <si>
    <t>2.349.065</t>
  </si>
  <si>
    <t>5.304.005</t>
  </si>
  <si>
    <t>5.307.555</t>
  </si>
  <si>
    <t>5.318.179</t>
  </si>
  <si>
    <t>5.307.759</t>
  </si>
  <si>
    <t>5.297.572</t>
  </si>
  <si>
    <t>2.345.708</t>
  </si>
  <si>
    <t>2.350.889</t>
  </si>
  <si>
    <t>5.308.127</t>
  </si>
  <si>
    <t>5.311.678</t>
  </si>
  <si>
    <t>5.322.300</t>
  </si>
  <si>
    <t>5.332.576</t>
  </si>
  <si>
    <t>5.311.883</t>
  </si>
  <si>
    <t>5.301.694</t>
  </si>
  <si>
    <t>2.347.532</t>
  </si>
  <si>
    <t>2.352.714</t>
  </si>
  <si>
    <t>5.312.250</t>
  </si>
  <si>
    <t>5.315.801</t>
  </si>
  <si>
    <t>5.326.421</t>
  </si>
  <si>
    <t>5.336.699</t>
  </si>
  <si>
    <t>5.316.006</t>
  </si>
  <si>
    <t>5.305.817</t>
  </si>
  <si>
    <t>2.349.356</t>
  </si>
  <si>
    <t>2.354.538</t>
  </si>
  <si>
    <t>5.316.372</t>
  </si>
  <si>
    <t>5.319.924</t>
  </si>
  <si>
    <t>5.330.542</t>
  </si>
  <si>
    <t>5.340.822</t>
  </si>
  <si>
    <t>5.320.130</t>
  </si>
  <si>
    <t>5.309.939</t>
  </si>
  <si>
    <t>2.351.180</t>
  </si>
  <si>
    <t>2.356.363</t>
  </si>
  <si>
    <t>5.320.495</t>
  </si>
  <si>
    <t>5.324.046</t>
  </si>
  <si>
    <t>5.334.663</t>
  </si>
  <si>
    <t>5.344.946</t>
  </si>
  <si>
    <t>5.324.253</t>
  </si>
  <si>
    <t>5.314.062</t>
  </si>
  <si>
    <t>2.353.005</t>
  </si>
  <si>
    <t>2.358.187</t>
  </si>
  <si>
    <t>5.324.617</t>
  </si>
  <si>
    <t>5.328.169</t>
  </si>
  <si>
    <t>5.338.784</t>
  </si>
  <si>
    <t>5.349.069</t>
  </si>
  <si>
    <t>5.328.377</t>
  </si>
  <si>
    <t>5.318.184</t>
  </si>
  <si>
    <t>2.354.829</t>
  </si>
  <si>
    <t>2.360.012</t>
  </si>
  <si>
    <t>5.328.740</t>
  </si>
  <si>
    <t>5.332.292</t>
  </si>
  <si>
    <t>5.342.905</t>
  </si>
  <si>
    <t>5.353.192</t>
  </si>
  <si>
    <t>5.332.501</t>
  </si>
  <si>
    <t>5.322.307</t>
  </si>
  <si>
    <t>2.356.653</t>
  </si>
  <si>
    <t>5.332.862</t>
  </si>
  <si>
    <t>5.336.415</t>
  </si>
  <si>
    <t>5.347.026</t>
  </si>
  <si>
    <t>5.357.315</t>
  </si>
  <si>
    <t>5.336.624</t>
  </si>
  <si>
    <t>5.326.430</t>
  </si>
  <si>
    <t>2.358.477</t>
  </si>
  <si>
    <t>2.363.661</t>
  </si>
  <si>
    <t>5.336.985</t>
  </si>
  <si>
    <t>5.340.538</t>
  </si>
  <si>
    <t>5.351.148</t>
  </si>
  <si>
    <t>5.361.439</t>
  </si>
  <si>
    <t>5.340.748</t>
  </si>
  <si>
    <t>5.330.552</t>
  </si>
  <si>
    <t>2.360.301</t>
  </si>
  <si>
    <t>2.365.485</t>
  </si>
  <si>
    <t>5.341.107</t>
  </si>
  <si>
    <t>5.344.661</t>
  </si>
  <si>
    <t>5.355.269</t>
  </si>
  <si>
    <t>5.365.562</t>
  </si>
  <si>
    <t>5.344.871</t>
  </si>
  <si>
    <t>5.334.675</t>
  </si>
  <si>
    <t>2.367.310</t>
  </si>
  <si>
    <t>5.345.230</t>
  </si>
  <si>
    <t>5.348.784</t>
  </si>
  <si>
    <t>5.359.390</t>
  </si>
  <si>
    <t>5.369.685</t>
  </si>
  <si>
    <t>5.348.995</t>
  </si>
  <si>
    <t>5.338.797</t>
  </si>
  <si>
    <t>2.363.949</t>
  </si>
  <si>
    <t>2.369.134</t>
  </si>
  <si>
    <t>5.349.352</t>
  </si>
  <si>
    <t>5.352.907</t>
  </si>
  <si>
    <t>5.363.511</t>
  </si>
  <si>
    <t>5.373.808</t>
  </si>
  <si>
    <t>5.353.119</t>
  </si>
  <si>
    <t>5.342.920</t>
  </si>
  <si>
    <t>2.370.959</t>
  </si>
  <si>
    <t>5.353.475</t>
  </si>
  <si>
    <t>5.357.030</t>
  </si>
  <si>
    <t>5.367.632</t>
  </si>
  <si>
    <t>5.377.932</t>
  </si>
  <si>
    <t>5.357.242</t>
  </si>
  <si>
    <t>5.347.042</t>
  </si>
  <si>
    <t>2.367.597</t>
  </si>
  <si>
    <t>2.372.783</t>
  </si>
  <si>
    <t>5.357.597</t>
  </si>
  <si>
    <t>5.361.152</t>
  </si>
  <si>
    <t>5.371.753</t>
  </si>
  <si>
    <t>5.382.055</t>
  </si>
  <si>
    <t>5.361.366</t>
  </si>
  <si>
    <t>5.351.165</t>
  </si>
  <si>
    <t>2.369.421</t>
  </si>
  <si>
    <t>2.374.608</t>
  </si>
  <si>
    <t>5.361.720</t>
  </si>
  <si>
    <t>5.365.275</t>
  </si>
  <si>
    <t>5.375.874</t>
  </si>
  <si>
    <t>5.386.178</t>
  </si>
  <si>
    <t>5.365.489</t>
  </si>
  <si>
    <t>5.355.287</t>
  </si>
  <si>
    <t>2.371.246</t>
  </si>
  <si>
    <t>2.376.432</t>
  </si>
  <si>
    <t>5.365.842</t>
  </si>
  <si>
    <t>5.369.398</t>
  </si>
  <si>
    <t>5.379.995</t>
  </si>
  <si>
    <t>5.390.301</t>
  </si>
  <si>
    <t>5.369.613</t>
  </si>
  <si>
    <t>5.359.410</t>
  </si>
  <si>
    <t>2.373.070</t>
  </si>
  <si>
    <t>2.378.256</t>
  </si>
  <si>
    <t>5.369.965</t>
  </si>
  <si>
    <t>5.373.521</t>
  </si>
  <si>
    <t>5.384.116</t>
  </si>
  <si>
    <t>5.394.425</t>
  </si>
  <si>
    <t>5.373.737</t>
  </si>
  <si>
    <t>5.363.532</t>
  </si>
  <si>
    <t>2.374.894</t>
  </si>
  <si>
    <t>2.380.081</t>
  </si>
  <si>
    <t>5.374.088</t>
  </si>
  <si>
    <t>5.377.644</t>
  </si>
  <si>
    <t>5.388.237</t>
  </si>
  <si>
    <t>5.398.548</t>
  </si>
  <si>
    <t>5.377.860</t>
  </si>
  <si>
    <t>5.367.655</t>
  </si>
  <si>
    <t>2.376.718</t>
  </si>
  <si>
    <t>2.381.905</t>
  </si>
  <si>
    <t>5.378.210</t>
  </si>
  <si>
    <t>5.381.767</t>
  </si>
  <si>
    <t>5.392.358</t>
  </si>
  <si>
    <t>5.402.671</t>
  </si>
  <si>
    <t>5.381.984</t>
  </si>
  <si>
    <t>5.371.777</t>
  </si>
  <si>
    <t>2.378.542</t>
  </si>
  <si>
    <t>2.383.730</t>
  </si>
  <si>
    <t>5.382.333</t>
  </si>
  <si>
    <t>5.385.890</t>
  </si>
  <si>
    <t>5.396.479</t>
  </si>
  <si>
    <t>5.406.794</t>
  </si>
  <si>
    <t>5.386.108</t>
  </si>
  <si>
    <t>5.375.900</t>
  </si>
  <si>
    <t>2.380.366</t>
  </si>
  <si>
    <t>2.385.554</t>
  </si>
  <si>
    <t>5.386.455</t>
  </si>
  <si>
    <t>5.390.013</t>
  </si>
  <si>
    <t>5.400.600</t>
  </si>
  <si>
    <t>5.410.918</t>
  </si>
  <si>
    <t>5.390.231</t>
  </si>
  <si>
    <t>5.380.022</t>
  </si>
  <si>
    <t>2.382.190</t>
  </si>
  <si>
    <t>2.387.379</t>
  </si>
  <si>
    <t>5.390.578</t>
  </si>
  <si>
    <t>5.394.136</t>
  </si>
  <si>
    <t>5.404.721</t>
  </si>
  <si>
    <t>5.415.041</t>
  </si>
  <si>
    <t>5.394.355</t>
  </si>
  <si>
    <t>5.384.145</t>
  </si>
  <si>
    <t>2.384.014</t>
  </si>
  <si>
    <t>2.389.203</t>
  </si>
  <si>
    <t>5.394.700</t>
  </si>
  <si>
    <t>5.398.259</t>
  </si>
  <si>
    <t>5.408.842</t>
  </si>
  <si>
    <t>5.419.164</t>
  </si>
  <si>
    <t>5.398.478</t>
  </si>
  <si>
    <t>5.388.267</t>
  </si>
  <si>
    <t>2.385.838</t>
  </si>
  <si>
    <t>2.391.028</t>
  </si>
  <si>
    <t>5.398.823</t>
  </si>
  <si>
    <t>5.402.381</t>
  </si>
  <si>
    <t>5.412.963</t>
  </si>
  <si>
    <t>5.423.287</t>
  </si>
  <si>
    <t>5.402.602</t>
  </si>
  <si>
    <t>5.392.390</t>
  </si>
  <si>
    <t>2.387.663</t>
  </si>
  <si>
    <t>2.392.852</t>
  </si>
  <si>
    <t>5.402.945</t>
  </si>
  <si>
    <t>5.406.504</t>
  </si>
  <si>
    <t>5.417.084</t>
  </si>
  <si>
    <t>5.427.411</t>
  </si>
  <si>
    <t>5.406.726</t>
  </si>
  <si>
    <t>5.396.513</t>
  </si>
  <si>
    <t>2.389.487</t>
  </si>
  <si>
    <t>2.394.677</t>
  </si>
  <si>
    <t>5.407.068</t>
  </si>
  <si>
    <t>5.410.627</t>
  </si>
  <si>
    <t>5.421.206</t>
  </si>
  <si>
    <t>5.431.534</t>
  </si>
  <si>
    <t>5.410.849</t>
  </si>
  <si>
    <t>5.400.635</t>
  </si>
  <si>
    <t>2.391.311</t>
  </si>
  <si>
    <t>2.396.501</t>
  </si>
  <si>
    <t>5.411.190</t>
  </si>
  <si>
    <t>5.414.750</t>
  </si>
  <si>
    <t>5.425.327</t>
  </si>
  <si>
    <t>5.435.657</t>
  </si>
  <si>
    <t>5.414.973</t>
  </si>
  <si>
    <t>5.404.758</t>
  </si>
  <si>
    <t>2.393.135</t>
  </si>
  <si>
    <t>2.398.326</t>
  </si>
  <si>
    <t>5.415.313</t>
  </si>
  <si>
    <t>5.418.873</t>
  </si>
  <si>
    <t>5.429.448</t>
  </si>
  <si>
    <t>5.439.780</t>
  </si>
  <si>
    <t>5.419.096</t>
  </si>
  <si>
    <t>5.408.880</t>
  </si>
  <si>
    <t>2.394.959</t>
  </si>
  <si>
    <t>2.400.150</t>
  </si>
  <si>
    <t>5.419.435</t>
  </si>
  <si>
    <t>5.422.996</t>
  </si>
  <si>
    <t>5.433.569</t>
  </si>
  <si>
    <t>5.443.904</t>
  </si>
  <si>
    <t>5.423.220</t>
  </si>
  <si>
    <t>5.413.003</t>
  </si>
  <si>
    <t>2.396.783</t>
  </si>
  <si>
    <t>2.401.975</t>
  </si>
  <si>
    <t>5.423.558</t>
  </si>
  <si>
    <t>5.427.119</t>
  </si>
  <si>
    <t>5.437.690</t>
  </si>
  <si>
    <t>5.448.027</t>
  </si>
  <si>
    <t>5.427.344</t>
  </si>
  <si>
    <t>5.417.125</t>
  </si>
  <si>
    <t>2.398.607</t>
  </si>
  <si>
    <t>2.403.799</t>
  </si>
  <si>
    <t>5.427.680</t>
  </si>
  <si>
    <t>5.431.242</t>
  </si>
  <si>
    <t>5.441.811</t>
  </si>
  <si>
    <t>5.452.150</t>
  </si>
  <si>
    <t>5.431.467</t>
  </si>
  <si>
    <t>5.421.248</t>
  </si>
  <si>
    <t>2.400.431</t>
  </si>
  <si>
    <t>2.405.624</t>
  </si>
  <si>
    <t>5.431.803</t>
  </si>
  <si>
    <t>5.435.365</t>
  </si>
  <si>
    <t>5.445.932</t>
  </si>
  <si>
    <t>5.456.273</t>
  </si>
  <si>
    <t>5.435.591</t>
  </si>
  <si>
    <t>5.425.370</t>
  </si>
  <si>
    <t>2.402.255</t>
  </si>
  <si>
    <t>2.407.448</t>
  </si>
  <si>
    <t>5.435.925</t>
  </si>
  <si>
    <t>5.439.487</t>
  </si>
  <si>
    <t>5.450.053</t>
  </si>
  <si>
    <t>5.460.397</t>
  </si>
  <si>
    <t>5.439.714</t>
  </si>
  <si>
    <t>5.429.493</t>
  </si>
  <si>
    <t>2.404.080</t>
  </si>
  <si>
    <t>2.409.272</t>
  </si>
  <si>
    <t>5.440.048</t>
  </si>
  <si>
    <t>5.443.610</t>
  </si>
  <si>
    <t>5.454.174</t>
  </si>
  <si>
    <t>5.464.520</t>
  </si>
  <si>
    <t>5.443.838</t>
  </si>
  <si>
    <t>5.433.615</t>
  </si>
  <si>
    <t>2.405.904</t>
  </si>
  <si>
    <t>2.411.097</t>
  </si>
  <si>
    <t>5.444.171</t>
  </si>
  <si>
    <t>5.447.733</t>
  </si>
  <si>
    <t>5.458.295</t>
  </si>
  <si>
    <t>5.468.643</t>
  </si>
  <si>
    <t>5.447.962</t>
  </si>
  <si>
    <t>5.437.738</t>
  </si>
  <si>
    <t>2.407.728</t>
  </si>
  <si>
    <t>2.412.921</t>
  </si>
  <si>
    <t>5.448.293</t>
  </si>
  <si>
    <t>5.451.856</t>
  </si>
  <si>
    <t>5.462.416</t>
  </si>
  <si>
    <t>5.472.766</t>
  </si>
  <si>
    <t>5.452.085</t>
  </si>
  <si>
    <t>5.441.860</t>
  </si>
  <si>
    <t>2.409.552</t>
  </si>
  <si>
    <t>2.414.746</t>
  </si>
  <si>
    <t>5.452.416</t>
  </si>
  <si>
    <t>5.455.979</t>
  </si>
  <si>
    <t>5.466.537</t>
  </si>
  <si>
    <t>5.476.890</t>
  </si>
  <si>
    <t>5.456.209</t>
  </si>
  <si>
    <t>5.445.983</t>
  </si>
  <si>
    <t>2.411.376</t>
  </si>
  <si>
    <t>2.416.570</t>
  </si>
  <si>
    <t>5.456.538</t>
  </si>
  <si>
    <t>5.460.102</t>
  </si>
  <si>
    <t>5.470.658</t>
  </si>
  <si>
    <t>5.481.013</t>
  </si>
  <si>
    <t>5.460.332</t>
  </si>
  <si>
    <t>5.450.105</t>
  </si>
  <si>
    <t>2.413.200</t>
  </si>
  <si>
    <t>2.418.395</t>
  </si>
  <si>
    <t>5.460.661</t>
  </si>
  <si>
    <t>5.464.225</t>
  </si>
  <si>
    <t>5.474.779</t>
  </si>
  <si>
    <t>5.485.136</t>
  </si>
  <si>
    <t>5.464.456</t>
  </si>
  <si>
    <t>5.454.228</t>
  </si>
  <si>
    <t>2.415.024</t>
  </si>
  <si>
    <t>2.420.219</t>
  </si>
  <si>
    <t>5.464.783</t>
  </si>
  <si>
    <t>5.468.348</t>
  </si>
  <si>
    <t>5.478.900</t>
  </si>
  <si>
    <t>5.489.259</t>
  </si>
  <si>
    <t>5.468.580</t>
  </si>
  <si>
    <t>5.458.350</t>
  </si>
  <si>
    <t>2.416.848</t>
  </si>
  <si>
    <t>2.422.044</t>
  </si>
  <si>
    <t>5.468.906</t>
  </si>
  <si>
    <t>5.472.471</t>
  </si>
  <si>
    <t>5.483.021</t>
  </si>
  <si>
    <t>5.493.383</t>
  </si>
  <si>
    <t>5.472.703</t>
  </si>
  <si>
    <t>5.462.473</t>
  </si>
  <si>
    <t>2.418.672</t>
  </si>
  <si>
    <t>2.423.868</t>
  </si>
  <si>
    <t>5.473.028</t>
  </si>
  <si>
    <t>5.476.593</t>
  </si>
  <si>
    <t>5.487.143</t>
  </si>
  <si>
    <t>5.497.506</t>
  </si>
  <si>
    <t>5.476.827</t>
  </si>
  <si>
    <t>5.466.596</t>
  </si>
  <si>
    <t>2.420.497</t>
  </si>
  <si>
    <t>2.425.693</t>
  </si>
  <si>
    <t>5.477.151</t>
  </si>
  <si>
    <t>5.480.716</t>
  </si>
  <si>
    <t>5.491.264</t>
  </si>
  <si>
    <t>5.501.629</t>
  </si>
  <si>
    <t>5.480.951</t>
  </si>
  <si>
    <t>5.470.718</t>
  </si>
  <si>
    <t>2.422.321</t>
  </si>
  <si>
    <t>2.427.517</t>
  </si>
  <si>
    <t>5.481.273</t>
  </si>
  <si>
    <t>5.484.839</t>
  </si>
  <si>
    <t>5.495.385</t>
  </si>
  <si>
    <t>5.505.752</t>
  </si>
  <si>
    <t>5.485.074</t>
  </si>
  <si>
    <t>5.474.841</t>
  </si>
  <si>
    <t>2.424.145</t>
  </si>
  <si>
    <t>2.429.342</t>
  </si>
  <si>
    <t>5.485.396</t>
  </si>
  <si>
    <t>5.488.962</t>
  </si>
  <si>
    <t>5.499.506</t>
  </si>
  <si>
    <t>5.509.876</t>
  </si>
  <si>
    <t>5.489.198</t>
  </si>
  <si>
    <t>5.478.963</t>
  </si>
  <si>
    <t>2.425.969</t>
  </si>
  <si>
    <t>2.431.166</t>
  </si>
  <si>
    <t>5.489.518</t>
  </si>
  <si>
    <t>5.493.085</t>
  </si>
  <si>
    <t>5.503.627</t>
  </si>
  <si>
    <t>5.513.999</t>
  </si>
  <si>
    <t>5.493.321</t>
  </si>
  <si>
    <t>5.483.086</t>
  </si>
  <si>
    <t>2.427.793</t>
  </si>
  <si>
    <t>2.432.991</t>
  </si>
  <si>
    <t>5.493.641</t>
  </si>
  <si>
    <t>5.497.208</t>
  </si>
  <si>
    <t>5.507.748</t>
  </si>
  <si>
    <t>5.518.122</t>
  </si>
  <si>
    <t>5.487.208</t>
  </si>
  <si>
    <t>2.429.617</t>
  </si>
  <si>
    <t>2.434.815</t>
  </si>
  <si>
    <t>5.497.763</t>
  </si>
  <si>
    <t>5.501.331</t>
  </si>
  <si>
    <t>5.511.869</t>
  </si>
  <si>
    <t>5.522.245</t>
  </si>
  <si>
    <t>5.501.569</t>
  </si>
  <si>
    <t>5.491.331</t>
  </si>
  <si>
    <t>2.431.441</t>
  </si>
  <si>
    <t>2.436.640</t>
  </si>
  <si>
    <t>5.501.886</t>
  </si>
  <si>
    <t>5.505.454</t>
  </si>
  <si>
    <t>5.515.990</t>
  </si>
  <si>
    <t>5.526.369</t>
  </si>
  <si>
    <t>5.505.692</t>
  </si>
  <si>
    <t>5.495.453</t>
  </si>
  <si>
    <t>2.433.265</t>
  </si>
  <si>
    <t>2.438.464</t>
  </si>
  <si>
    <t>5.506.008</t>
  </si>
  <si>
    <t>5.509.577</t>
  </si>
  <si>
    <t>5.520.111</t>
  </si>
  <si>
    <t>5.530.492</t>
  </si>
  <si>
    <t>5.509.816</t>
  </si>
  <si>
    <t>5.499.576</t>
  </si>
  <si>
    <t>2.435.089</t>
  </si>
  <si>
    <t>2.440.288</t>
  </si>
  <si>
    <t>5.510.131</t>
  </si>
  <si>
    <t>5.513.699</t>
  </si>
  <si>
    <t>5.524.232</t>
  </si>
  <si>
    <t>5.534.615</t>
  </si>
  <si>
    <t>5.513.939</t>
  </si>
  <si>
    <t>5.503.698</t>
  </si>
  <si>
    <t>2.436.914</t>
  </si>
  <si>
    <t>2.442.113</t>
  </si>
  <si>
    <t>5.514.254</t>
  </si>
  <si>
    <t>5.517.822</t>
  </si>
  <si>
    <t>5.528.353</t>
  </si>
  <si>
    <t>5.538.738</t>
  </si>
  <si>
    <t>5.518.063</t>
  </si>
  <si>
    <t>5.507.821</t>
  </si>
  <si>
    <t>2.438.738</t>
  </si>
  <si>
    <t>2.443.937</t>
  </si>
  <si>
    <t>5.518.376</t>
  </si>
  <si>
    <t>5.521.945</t>
  </si>
  <si>
    <t>5.532.474</t>
  </si>
  <si>
    <t>5.542.862</t>
  </si>
  <si>
    <t>5.522.187</t>
  </si>
  <si>
    <t>5.511.943</t>
  </si>
  <si>
    <t>2.440.562</t>
  </si>
  <si>
    <t>2.445.762</t>
  </si>
  <si>
    <t>5.522.499</t>
  </si>
  <si>
    <t>5.526.068</t>
  </si>
  <si>
    <t>5.536.595</t>
  </si>
  <si>
    <t>5.546.985</t>
  </si>
  <si>
    <t>5.526.310</t>
  </si>
  <si>
    <t>5.516.066</t>
  </si>
  <si>
    <t>2.442.386</t>
  </si>
  <si>
    <t>2.447.586</t>
  </si>
  <si>
    <t>5.526.621</t>
  </si>
  <si>
    <t>5.530.191</t>
  </si>
  <si>
    <t>5.540.716</t>
  </si>
  <si>
    <t>5.551.108</t>
  </si>
  <si>
    <t>5.530.434</t>
  </si>
  <si>
    <t>5.520.188</t>
  </si>
  <si>
    <t>2.444.210</t>
  </si>
  <si>
    <t>2.449.411</t>
  </si>
  <si>
    <t>5.530.744</t>
  </si>
  <si>
    <t>5.534.314</t>
  </si>
  <si>
    <t>5.544.837</t>
  </si>
  <si>
    <t>5.555.231</t>
  </si>
  <si>
    <t>5.534.557</t>
  </si>
  <si>
    <t>5.524.311</t>
  </si>
  <si>
    <t>2.446.034</t>
  </si>
  <si>
    <t>2.451.235</t>
  </si>
  <si>
    <t>5.534.866</t>
  </si>
  <si>
    <t>5.538.437</t>
  </si>
  <si>
    <t>5.548.958</t>
  </si>
  <si>
    <t>5.559.355</t>
  </si>
  <si>
    <t>5.538.681</t>
  </si>
  <si>
    <t>5.528.433</t>
  </si>
  <si>
    <t>2.447.858</t>
  </si>
  <si>
    <t>2.453.060</t>
  </si>
  <si>
    <t>5.538.989</t>
  </si>
  <si>
    <t>5.542.560</t>
  </si>
  <si>
    <t>5.553.079</t>
  </si>
  <si>
    <t>5.563.478</t>
  </si>
  <si>
    <t>5.542.805</t>
  </si>
  <si>
    <t>5.532.556</t>
  </si>
  <si>
    <t>2.449.682</t>
  </si>
  <si>
    <t>2.454.884</t>
  </si>
  <si>
    <t>5.543.111</t>
  </si>
  <si>
    <t>5.546.683</t>
  </si>
  <si>
    <t>5.557.201</t>
  </si>
  <si>
    <t>5.567.601</t>
  </si>
  <si>
    <t>5.546.928</t>
  </si>
  <si>
    <t>5.536.679</t>
  </si>
  <si>
    <t>2.451.506</t>
  </si>
  <si>
    <t>2.456.709</t>
  </si>
  <si>
    <t>5.547.234</t>
  </si>
  <si>
    <t>5.550.805</t>
  </si>
  <si>
    <t>5.561.322</t>
  </si>
  <si>
    <t>5.571.724</t>
  </si>
  <si>
    <t>5.551.052</t>
  </si>
  <si>
    <t>5.540.801</t>
  </si>
  <si>
    <t>2.453.331</t>
  </si>
  <si>
    <t>2.458.533</t>
  </si>
  <si>
    <t>5.551.356</t>
  </si>
  <si>
    <t>5.554.928</t>
  </si>
  <si>
    <t>5.565.443</t>
  </si>
  <si>
    <t>5.575.848</t>
  </si>
  <si>
    <t>5.555.176</t>
  </si>
  <si>
    <t>5.544.924</t>
  </si>
  <si>
    <t>2.455.155</t>
  </si>
  <si>
    <t>2.460.358</t>
  </si>
  <si>
    <t>5.555.479</t>
  </si>
  <si>
    <t>5.559.051</t>
  </si>
  <si>
    <t>5.569.564</t>
  </si>
  <si>
    <t>5.579.971</t>
  </si>
  <si>
    <t>5.559.299</t>
  </si>
  <si>
    <t>5.549.046</t>
  </si>
  <si>
    <t>2.456.979</t>
  </si>
  <si>
    <t>2.462.182</t>
  </si>
  <si>
    <t>5.559.601</t>
  </si>
  <si>
    <t>5.563.174</t>
  </si>
  <si>
    <t>5.573.685</t>
  </si>
  <si>
    <t>5.584.094</t>
  </si>
  <si>
    <t>5.563.423</t>
  </si>
  <si>
    <t>5.553.169</t>
  </si>
  <si>
    <t>2.458.803</t>
  </si>
  <si>
    <t>2.464.007</t>
  </si>
  <si>
    <t>5.563.724</t>
  </si>
  <si>
    <t>5.567.297</t>
  </si>
  <si>
    <t>5.577.806</t>
  </si>
  <si>
    <t>5.588.217</t>
  </si>
  <si>
    <t>5.567.546</t>
  </si>
  <si>
    <t>5.557.291</t>
  </si>
  <si>
    <t>2.460.627</t>
  </si>
  <si>
    <t>2.465.831</t>
  </si>
  <si>
    <t>5.567.846</t>
  </si>
  <si>
    <t>5.571.420</t>
  </si>
  <si>
    <t>5.581.927</t>
  </si>
  <si>
    <t>5.592.341</t>
  </si>
  <si>
    <t>5.571.670</t>
  </si>
  <si>
    <t>5.561.414</t>
  </si>
  <si>
    <t>2.462.451</t>
  </si>
  <si>
    <t>2.467.656</t>
  </si>
  <si>
    <t>5.571.969</t>
  </si>
  <si>
    <t>5.575.543</t>
  </si>
  <si>
    <t>5.586.048</t>
  </si>
  <si>
    <t>5.596.464</t>
  </si>
  <si>
    <t>5.575.794</t>
  </si>
  <si>
    <t>5.565.536</t>
  </si>
  <si>
    <t>2.464.275</t>
  </si>
  <si>
    <t>2.469.480</t>
  </si>
  <si>
    <t>5.576.091</t>
  </si>
  <si>
    <t>5.579.666</t>
  </si>
  <si>
    <t>5.590.169</t>
  </si>
  <si>
    <t>5.600.587</t>
  </si>
  <si>
    <t>5.579.917</t>
  </si>
  <si>
    <t>5.569.659</t>
  </si>
  <si>
    <t>2.466.099</t>
  </si>
  <si>
    <t>2.471.304</t>
  </si>
  <si>
    <t>5.580.214</t>
  </si>
  <si>
    <t>5.583.789</t>
  </si>
  <si>
    <t>5.594.290</t>
  </si>
  <si>
    <t>5.604.710</t>
  </si>
  <si>
    <t>5.584.041</t>
  </si>
  <si>
    <t>5.573.781</t>
  </si>
  <si>
    <t>2.467.923</t>
  </si>
  <si>
    <t>2.473.129</t>
  </si>
  <si>
    <t>5.584.337</t>
  </si>
  <si>
    <t>5.587.911</t>
  </si>
  <si>
    <t>5.598.411</t>
  </si>
  <si>
    <t>5.608.834</t>
  </si>
  <si>
    <t>5.588.164</t>
  </si>
  <si>
    <t>5.577.904</t>
  </si>
  <si>
    <t>2.469.748</t>
  </si>
  <si>
    <t>2.474.953</t>
  </si>
  <si>
    <t>5.588.459</t>
  </si>
  <si>
    <t>5.592.034</t>
  </si>
  <si>
    <t>5.602.532</t>
  </si>
  <si>
    <t>5.612.957</t>
  </si>
  <si>
    <t>5.592.288</t>
  </si>
  <si>
    <t>5.582.026</t>
  </si>
  <si>
    <t>2.471.572</t>
  </si>
  <si>
    <t>2.476.778</t>
  </si>
  <si>
    <t>5.592.582</t>
  </si>
  <si>
    <t>5.596.157</t>
  </si>
  <si>
    <t>5.606.653</t>
  </si>
  <si>
    <t>5.617.080</t>
  </si>
  <si>
    <t>5.596.412</t>
  </si>
  <si>
    <t>5.586.149</t>
  </si>
  <si>
    <t>2.473.396</t>
  </si>
  <si>
    <t>2.478.602</t>
  </si>
  <si>
    <t>5.596.704</t>
  </si>
  <si>
    <t>5.600.280</t>
  </si>
  <si>
    <t>5.610.774</t>
  </si>
  <si>
    <t>5.621.203</t>
  </si>
  <si>
    <t>5.600.535</t>
  </si>
  <si>
    <t>5.590.271</t>
  </si>
  <si>
    <t>2.475.220</t>
  </si>
  <si>
    <t>2.480.427</t>
  </si>
  <si>
    <t>5.600.827</t>
  </si>
  <si>
    <t>5.604.403</t>
  </si>
  <si>
    <t>5.614.895</t>
  </si>
  <si>
    <t>5.625.327</t>
  </si>
  <si>
    <t>5.604.659</t>
  </si>
  <si>
    <t>5.594.394</t>
  </si>
  <si>
    <t>2.477.044</t>
  </si>
  <si>
    <t>2.482.251</t>
  </si>
  <si>
    <t>5.604.949</t>
  </si>
  <si>
    <t>5.608.526</t>
  </si>
  <si>
    <t>5.619.016</t>
  </si>
  <si>
    <t>5.629.450</t>
  </si>
  <si>
    <t>5.608.782</t>
  </si>
  <si>
    <t>5.598.516</t>
  </si>
  <si>
    <t>2.478.868</t>
  </si>
  <si>
    <t>2.484.076</t>
  </si>
  <si>
    <t>5.609.072</t>
  </si>
  <si>
    <t>5.612.649</t>
  </si>
  <si>
    <t>5.623.137</t>
  </si>
  <si>
    <t>5.633.573</t>
  </si>
  <si>
    <t>5.612.906</t>
  </si>
  <si>
    <t>5.602.639</t>
  </si>
  <si>
    <t>2.480.692</t>
  </si>
  <si>
    <t>2.485.900</t>
  </si>
  <si>
    <t>5.613.194</t>
  </si>
  <si>
    <t>5.616.772</t>
  </si>
  <si>
    <t>5.627.259</t>
  </si>
  <si>
    <t>5.637.696</t>
  </si>
  <si>
    <t>5.617.030</t>
  </si>
  <si>
    <t>5.606.762</t>
  </si>
  <si>
    <t>2.482.516</t>
  </si>
  <si>
    <t>2.487.725</t>
  </si>
  <si>
    <t>5.617.317</t>
  </si>
  <si>
    <t>5.620.895</t>
  </si>
  <si>
    <t>5.631.380</t>
  </si>
  <si>
    <t>5.641.820</t>
  </si>
  <si>
    <t>5.621.153</t>
  </si>
  <si>
    <t>5.610.884</t>
  </si>
  <si>
    <t>2.484.340</t>
  </si>
  <si>
    <t>2.489.549</t>
  </si>
  <si>
    <t>5.621.439</t>
  </si>
  <si>
    <t>5.625.017</t>
  </si>
  <si>
    <t>5.635.501</t>
  </si>
  <si>
    <t>5.645.943</t>
  </si>
  <si>
    <t>5.625.277</t>
  </si>
  <si>
    <t>5.615.007</t>
  </si>
  <si>
    <t>2.486.165</t>
  </si>
  <si>
    <t>2.491.374</t>
  </si>
  <si>
    <t>5.625.562</t>
  </si>
  <si>
    <t>5.629.140</t>
  </si>
  <si>
    <t>5.639.622</t>
  </si>
  <si>
    <t>5.650.066</t>
  </si>
  <si>
    <t>5.629.400</t>
  </si>
  <si>
    <t>5.619.129</t>
  </si>
  <si>
    <t>2.487.989</t>
  </si>
  <si>
    <t>2.493.198</t>
  </si>
  <si>
    <t>5.629.684</t>
  </si>
  <si>
    <t>5.633.263</t>
  </si>
  <si>
    <t>5.643.743</t>
  </si>
  <si>
    <t>5.654.189</t>
  </si>
  <si>
    <t>5.633.524</t>
  </si>
  <si>
    <t>5.623.252</t>
  </si>
  <si>
    <t>2.489.813</t>
  </si>
  <si>
    <t>2.495.023</t>
  </si>
  <si>
    <t>5.633.807</t>
  </si>
  <si>
    <t>5.637.386</t>
  </si>
  <si>
    <t>5.647.864</t>
  </si>
  <si>
    <t>5.658.313</t>
  </si>
  <si>
    <t>5.637.648</t>
  </si>
  <si>
    <t>5.627.374</t>
  </si>
  <si>
    <t>2.491.637</t>
  </si>
  <si>
    <t>2.496.847</t>
  </si>
  <si>
    <t>5.637.929</t>
  </si>
  <si>
    <t>5.641.509</t>
  </si>
  <si>
    <t>5.651.985</t>
  </si>
  <si>
    <t>5.662.436</t>
  </si>
  <si>
    <t>5.641.771</t>
  </si>
  <si>
    <t>5.631.497</t>
  </si>
  <si>
    <t>2.493.461</t>
  </si>
  <si>
    <t>2.498.672</t>
  </si>
  <si>
    <t>5.642.052</t>
  </si>
  <si>
    <t>5.645.632</t>
  </si>
  <si>
    <t>5.656.106</t>
  </si>
  <si>
    <t>5.666.559</t>
  </si>
  <si>
    <t>5.645.895</t>
  </si>
  <si>
    <t>5.635.619</t>
  </si>
  <si>
    <t>2.495.285</t>
  </si>
  <si>
    <t>2.500.496</t>
  </si>
  <si>
    <t>5.646.174</t>
  </si>
  <si>
    <t>5.649.755</t>
  </si>
  <si>
    <t>5.660.227</t>
  </si>
  <si>
    <t>5.670.682</t>
  </si>
  <si>
    <t>5.650.019</t>
  </si>
  <si>
    <t>5.639.742</t>
  </si>
  <si>
    <t>2.497.109</t>
  </si>
  <si>
    <t>2.502.320</t>
  </si>
  <si>
    <t>5.650.297</t>
  </si>
  <si>
    <t>5.653.878</t>
  </si>
  <si>
    <t>5.664.348</t>
  </si>
  <si>
    <t>5.674.806</t>
  </si>
  <si>
    <t>5.654.142</t>
  </si>
  <si>
    <t>5.643.864</t>
  </si>
  <si>
    <t>2.498.933</t>
  </si>
  <si>
    <t>2.504.145</t>
  </si>
  <si>
    <t>5.654.420</t>
  </si>
  <si>
    <t>5.658.001</t>
  </si>
  <si>
    <t>5.668.469</t>
  </si>
  <si>
    <t>5.678.929</t>
  </si>
  <si>
    <t>5.658.266</t>
  </si>
  <si>
    <t>5.647.987</t>
  </si>
  <si>
    <t>2.500.757</t>
  </si>
  <si>
    <t>2.505.969</t>
  </si>
  <si>
    <t>5.658.542</t>
  </si>
  <si>
    <t>5.662.123</t>
  </si>
  <si>
    <t>5.672.590</t>
  </si>
  <si>
    <t>5.683.052</t>
  </si>
  <si>
    <t>5.662.389</t>
  </si>
  <si>
    <t>5.652.109</t>
  </si>
  <si>
    <t>2.502.582</t>
  </si>
  <si>
    <t>2.507.794</t>
  </si>
  <si>
    <t>5.662.665</t>
  </si>
  <si>
    <t>5.666.246</t>
  </si>
  <si>
    <t>5.676.711</t>
  </si>
  <si>
    <t>5.687.175</t>
  </si>
  <si>
    <t>5.666.513</t>
  </si>
  <si>
    <t>5.656.232</t>
  </si>
  <si>
    <t>2.504.406</t>
  </si>
  <si>
    <t>2.509.618</t>
  </si>
  <si>
    <t>5.666.787</t>
  </si>
  <si>
    <t>5.670.369</t>
  </si>
  <si>
    <t>5.680.832</t>
  </si>
  <si>
    <t>5.691.299</t>
  </si>
  <si>
    <t>5.670.637</t>
  </si>
  <si>
    <t>5.660.354</t>
  </si>
  <si>
    <t>2.506.230</t>
  </si>
  <si>
    <t>2.511.443</t>
  </si>
  <si>
    <t>5.670.910</t>
  </si>
  <si>
    <t>5.674.492</t>
  </si>
  <si>
    <t>5.684.953</t>
  </si>
  <si>
    <t>5.695.422</t>
  </si>
  <si>
    <t>5.674.760</t>
  </si>
  <si>
    <t>5.664.477</t>
  </si>
  <si>
    <t>2.508.054</t>
  </si>
  <si>
    <t>2.513.267</t>
  </si>
  <si>
    <t>5.675.032</t>
  </si>
  <si>
    <t>5.678.615</t>
  </si>
  <si>
    <t>5.689.074</t>
  </si>
  <si>
    <t>5.699.545</t>
  </si>
  <si>
    <t>5.678.884</t>
  </si>
  <si>
    <t>5.668.599</t>
  </si>
  <si>
    <t>2.509.878</t>
  </si>
  <si>
    <t>2.515.092</t>
  </si>
  <si>
    <t>5.679.155</t>
  </si>
  <si>
    <t>5.682.738</t>
  </si>
  <si>
    <t>5.693.196</t>
  </si>
  <si>
    <t>5.703.668</t>
  </si>
  <si>
    <t>5.683.007</t>
  </si>
  <si>
    <t>5.672.722</t>
  </si>
  <si>
    <t>2.511.702</t>
  </si>
  <si>
    <t>2.516.916</t>
  </si>
  <si>
    <t>5.683.277</t>
  </si>
  <si>
    <t>5.686.861</t>
  </si>
  <si>
    <t>5.697.317</t>
  </si>
  <si>
    <t>5.707.792</t>
  </si>
  <si>
    <t>5.687.131</t>
  </si>
  <si>
    <t>5.676.845</t>
  </si>
  <si>
    <t>2.513.526</t>
  </si>
  <si>
    <t>2.518.741</t>
  </si>
  <si>
    <t>5.687.400</t>
  </si>
  <si>
    <t>5.690.984</t>
  </si>
  <si>
    <t>5.701.438</t>
  </si>
  <si>
    <t>5.711.915</t>
  </si>
  <si>
    <t>5.691.255</t>
  </si>
  <si>
    <t>5.680.967</t>
  </si>
  <si>
    <t>2.515.350</t>
  </si>
  <si>
    <t>2.520.565</t>
  </si>
  <si>
    <t>5.691.522</t>
  </si>
  <si>
    <t>5.695.107</t>
  </si>
  <si>
    <t>5.705.559</t>
  </si>
  <si>
    <t>5.716.038</t>
  </si>
  <si>
    <t>5.695.378</t>
  </si>
  <si>
    <t>5.685.090</t>
  </si>
  <si>
    <t>2.517.174</t>
  </si>
  <si>
    <t>2.522.390</t>
  </si>
  <si>
    <t>5.695.645</t>
  </si>
  <si>
    <t>5.699.229</t>
  </si>
  <si>
    <t>5.709.680</t>
  </si>
  <si>
    <t>5.720.161</t>
  </si>
  <si>
    <t>5.699.502</t>
  </si>
  <si>
    <t>5.689.212</t>
  </si>
  <si>
    <t>2.518.999</t>
  </si>
  <si>
    <t>2.524.214</t>
  </si>
  <si>
    <t>5.699.767</t>
  </si>
  <si>
    <t>5.703.352</t>
  </si>
  <si>
    <t>5.713.801</t>
  </si>
  <si>
    <t>5.724.285</t>
  </si>
  <si>
    <t>5.703.625</t>
  </si>
  <si>
    <t>5.693.335</t>
  </si>
  <si>
    <t>2.520.823</t>
  </si>
  <si>
    <t>2.526.039</t>
  </si>
  <si>
    <t>5.703.890</t>
  </si>
  <si>
    <t>5.707.475</t>
  </si>
  <si>
    <t>5.717.922</t>
  </si>
  <si>
    <t>5.728.408</t>
  </si>
  <si>
    <t>5.707.749</t>
  </si>
  <si>
    <t>5.697.457</t>
  </si>
  <si>
    <t>2.522.647</t>
  </si>
  <si>
    <t>2.527.863</t>
  </si>
  <si>
    <t>5.708.012</t>
  </si>
  <si>
    <t>5.711.598</t>
  </si>
  <si>
    <t>5.722.043</t>
  </si>
  <si>
    <t>5.732.531</t>
  </si>
  <si>
    <t>5.711.873</t>
  </si>
  <si>
    <t>5.701.580</t>
  </si>
  <si>
    <t>2.524.471</t>
  </si>
  <si>
    <t>2.529.687</t>
  </si>
  <si>
    <t>5.712.135</t>
  </si>
  <si>
    <t>5.715.721</t>
  </si>
  <si>
    <t>5.726.164</t>
  </si>
  <si>
    <t>5.736.654</t>
  </si>
  <si>
    <t>5.715.996</t>
  </si>
  <si>
    <t>5.705.702</t>
  </si>
  <si>
    <t>2.526.295</t>
  </si>
  <si>
    <t>2.531.512</t>
  </si>
  <si>
    <t>5.716.258</t>
  </si>
  <si>
    <t>5.719.844</t>
  </si>
  <si>
    <t>5.730.285</t>
  </si>
  <si>
    <t>5.740.778</t>
  </si>
  <si>
    <t>5.720.120</t>
  </si>
  <si>
    <t>5.709.825</t>
  </si>
  <si>
    <t>2.528.119</t>
  </si>
  <si>
    <t>2.533.336</t>
  </si>
  <si>
    <t>5.720.380</t>
  </si>
  <si>
    <t>5.723.967</t>
  </si>
  <si>
    <t>5.734.406</t>
  </si>
  <si>
    <t>5.744.901</t>
  </si>
  <si>
    <t>5.724.244</t>
  </si>
  <si>
    <t>5.713.947</t>
  </si>
  <si>
    <t>2.529.943</t>
  </si>
  <si>
    <t>2.535.161</t>
  </si>
  <si>
    <t>5.724.503</t>
  </si>
  <si>
    <t>5.728.090</t>
  </si>
  <si>
    <t>5.738.527</t>
  </si>
  <si>
    <t>5.749.024</t>
  </si>
  <si>
    <t>5.728.367</t>
  </si>
  <si>
    <t>5.718.070</t>
  </si>
  <si>
    <t>2.531.767</t>
  </si>
  <si>
    <t>2.536.985</t>
  </si>
  <si>
    <t>5.728.625</t>
  </si>
  <si>
    <t>5.732.213</t>
  </si>
  <si>
    <t>5.742.648</t>
  </si>
  <si>
    <t>5.753.147</t>
  </si>
  <si>
    <t>5.732.491</t>
  </si>
  <si>
    <t>5.722.192</t>
  </si>
  <si>
    <t>2.533.591</t>
  </si>
  <si>
    <t>2.538.810</t>
  </si>
  <si>
    <t>5.732.748</t>
  </si>
  <si>
    <t>5.736.335</t>
  </si>
  <si>
    <t>5.746.769</t>
  </si>
  <si>
    <t>5.757.271</t>
  </si>
  <si>
    <t>5.736.614</t>
  </si>
  <si>
    <t>5.726.315</t>
  </si>
  <si>
    <t>2.535.416</t>
  </si>
  <si>
    <t>2.540.634</t>
  </si>
  <si>
    <t>5.736.870</t>
  </si>
  <si>
    <t>5.740.458</t>
  </si>
  <si>
    <t>5.750.890</t>
  </si>
  <si>
    <t>5.761.394</t>
  </si>
  <si>
    <t>5.740.738</t>
  </si>
  <si>
    <t>5.730.437</t>
  </si>
  <si>
    <t>2.537.240</t>
  </si>
  <si>
    <t>2.542.459</t>
  </si>
  <si>
    <t>5.740.993</t>
  </si>
  <si>
    <t>5.744.581</t>
  </si>
  <si>
    <t>5.755.011</t>
  </si>
  <si>
    <t>5.765.517</t>
  </si>
  <si>
    <t>5.744.862</t>
  </si>
  <si>
    <t>5.734.560</t>
  </si>
  <si>
    <t>2.539.064</t>
  </si>
  <si>
    <t>2.544.283</t>
  </si>
  <si>
    <t>5.745.115</t>
  </si>
  <si>
    <t>5.748.704</t>
  </si>
  <si>
    <t>5.759.132</t>
  </si>
  <si>
    <t>5.769.640</t>
  </si>
  <si>
    <t>5.748.985</t>
  </si>
  <si>
    <t>5.738.683</t>
  </si>
  <si>
    <t>2.540.888</t>
  </si>
  <si>
    <t>2.546.108</t>
  </si>
  <si>
    <t>5.749.238</t>
  </si>
  <si>
    <t>5.752.827</t>
  </si>
  <si>
    <t>5.763.254</t>
  </si>
  <si>
    <t>5.773.764</t>
  </si>
  <si>
    <t>5.753.109</t>
  </si>
  <si>
    <t>5.742.805</t>
  </si>
  <si>
    <t>2.542.712</t>
  </si>
  <si>
    <t>2.547.932</t>
  </si>
  <si>
    <t>5.753.360</t>
  </si>
  <si>
    <t>5.756.950</t>
  </si>
  <si>
    <t>5.767.375</t>
  </si>
  <si>
    <t>5.777.887</t>
  </si>
  <si>
    <t>5.757.232</t>
  </si>
  <si>
    <t>5.746.928</t>
  </si>
  <si>
    <t>2.544.536</t>
  </si>
  <si>
    <t>2.549.757</t>
  </si>
  <si>
    <t>5.757.483</t>
  </si>
  <si>
    <t>5.761.073</t>
  </si>
  <si>
    <t>5.771.496</t>
  </si>
  <si>
    <t>5.782.010</t>
  </si>
  <si>
    <t>5.761.356</t>
  </si>
  <si>
    <t>5.751.050</t>
  </si>
  <si>
    <t>2.546.360</t>
  </si>
  <si>
    <t>2.551.581</t>
  </si>
  <si>
    <t>5.761.605</t>
  </si>
  <si>
    <t>5.765.196</t>
  </si>
  <si>
    <t>5.775.617</t>
  </si>
  <si>
    <t>5.786.133</t>
  </si>
  <si>
    <t>5.765.480</t>
  </si>
  <si>
    <t>5.755.173</t>
  </si>
  <si>
    <t>2.548.184</t>
  </si>
  <si>
    <t>2.553.406</t>
  </si>
  <si>
    <t>5.765.728</t>
  </si>
  <si>
    <t>5.769.319</t>
  </si>
  <si>
    <t>5.779.738</t>
  </si>
  <si>
    <t>5.790.257</t>
  </si>
  <si>
    <t>5.769.603</t>
  </si>
  <si>
    <t>5.759.295</t>
  </si>
  <si>
    <t>2.550.008</t>
  </si>
  <si>
    <t>2.555.230</t>
  </si>
  <si>
    <t>5.769.850</t>
  </si>
  <si>
    <t>5.773.441</t>
  </si>
  <si>
    <t>5.783.859</t>
  </si>
  <si>
    <t>5.794.380</t>
  </si>
  <si>
    <t>5.773.727</t>
  </si>
  <si>
    <t>5.763.418</t>
  </si>
  <si>
    <t>2.551.832</t>
  </si>
  <si>
    <t>2.557.055</t>
  </si>
  <si>
    <t>5.773.973</t>
  </si>
  <si>
    <t>5.777.564</t>
  </si>
  <si>
    <t>5.787.980</t>
  </si>
  <si>
    <t>5.798.503</t>
  </si>
  <si>
    <t>5.777.850</t>
  </si>
  <si>
    <t>5.767.540</t>
  </si>
  <si>
    <t>2.553.657</t>
  </si>
  <si>
    <t>2.558.879</t>
  </si>
  <si>
    <t>5.778.095</t>
  </si>
  <si>
    <t>5.781.687</t>
  </si>
  <si>
    <t>5.792.101</t>
  </si>
  <si>
    <t>5.802.626</t>
  </si>
  <si>
    <t>5.781.974</t>
  </si>
  <si>
    <t>5.771.663</t>
  </si>
  <si>
    <t>2.555.481</t>
  </si>
  <si>
    <t>2.560.703</t>
  </si>
  <si>
    <t>5.782.218</t>
  </si>
  <si>
    <t>5.785.810</t>
  </si>
  <si>
    <t>5.796.222</t>
  </si>
  <si>
    <t>5.806.750</t>
  </si>
  <si>
    <t>5.786.098</t>
  </si>
  <si>
    <t>5.775.785</t>
  </si>
  <si>
    <t>2.557.305</t>
  </si>
  <si>
    <t>2.562.528</t>
  </si>
  <si>
    <t>5.786.341</t>
  </si>
  <si>
    <t>5.789.933</t>
  </si>
  <si>
    <t>5.800.343</t>
  </si>
  <si>
    <t>5.810.873</t>
  </si>
  <si>
    <t>5.790.221</t>
  </si>
  <si>
    <t>5.779.908</t>
  </si>
  <si>
    <t>2.559.129</t>
  </si>
  <si>
    <t>2.564.352</t>
  </si>
  <si>
    <t>5.790.463</t>
  </si>
  <si>
    <t>5.794.056</t>
  </si>
  <si>
    <t>5.804.464</t>
  </si>
  <si>
    <t>5.814.996</t>
  </si>
  <si>
    <t>5.794.345</t>
  </si>
  <si>
    <t>5.784.030</t>
  </si>
  <si>
    <t>2.560.953</t>
  </si>
  <si>
    <t>2.566.177</t>
  </si>
  <si>
    <t>5.794.586</t>
  </si>
  <si>
    <t>5.798.179</t>
  </si>
  <si>
    <t>5.808.585</t>
  </si>
  <si>
    <t>5.819.119</t>
  </si>
  <si>
    <t>5.798.469</t>
  </si>
  <si>
    <t>5.788.153</t>
  </si>
  <si>
    <t>2.562.777</t>
  </si>
  <si>
    <t>2.568.001</t>
  </si>
  <si>
    <t>5.798.708</t>
  </si>
  <si>
    <t>5.802.302</t>
  </si>
  <si>
    <t>5.812.706</t>
  </si>
  <si>
    <t>5.823.243</t>
  </si>
  <si>
    <t>5.802.592</t>
  </si>
  <si>
    <t>5.792.275</t>
  </si>
  <si>
    <t>2.564.601</t>
  </si>
  <si>
    <t>2.569.826</t>
  </si>
  <si>
    <t>5.806.425</t>
  </si>
  <si>
    <t>5.816.827</t>
  </si>
  <si>
    <t>5.827.366</t>
  </si>
  <si>
    <t>5.806.716</t>
  </si>
  <si>
    <t>5.796.398</t>
  </si>
  <si>
    <t>2.566.425</t>
  </si>
  <si>
    <t>2.571.650</t>
  </si>
  <si>
    <t>5.806.953</t>
  </si>
  <si>
    <t>5.810.548</t>
  </si>
  <si>
    <t>5.820.948</t>
  </si>
  <si>
    <t>5.831.489</t>
  </si>
  <si>
    <t>5.810.839</t>
  </si>
  <si>
    <t>5.800.520</t>
  </si>
  <si>
    <t>2.568.249</t>
  </si>
  <si>
    <t>5.811.076</t>
  </si>
  <si>
    <t>5.814.670</t>
  </si>
  <si>
    <t>5.825.069</t>
  </si>
  <si>
    <t>5.835.612</t>
  </si>
  <si>
    <t>5.814.963</t>
  </si>
  <si>
    <t>5.804.643</t>
  </si>
  <si>
    <t>2.570.074</t>
  </si>
  <si>
    <t>5.815.198</t>
  </si>
  <si>
    <t>5.818.793</t>
  </si>
  <si>
    <t>5.829.190</t>
  </si>
  <si>
    <t>5.839.736</t>
  </si>
  <si>
    <t>5.819.087</t>
  </si>
  <si>
    <t>5.808.766</t>
  </si>
  <si>
    <t>2.571.898</t>
  </si>
  <si>
    <t>2.577.124</t>
  </si>
  <si>
    <t>5.819.321</t>
  </si>
  <si>
    <t>5.822.916</t>
  </si>
  <si>
    <t>5.833.312</t>
  </si>
  <si>
    <t>5.843.859</t>
  </si>
  <si>
    <t>5.823.210</t>
  </si>
  <si>
    <t>5.812.888</t>
  </si>
  <si>
    <t>2.573.722</t>
  </si>
  <si>
    <t>2.578.948</t>
  </si>
  <si>
    <t>5.823.443</t>
  </si>
  <si>
    <t>5.827.039</t>
  </si>
  <si>
    <t>5.837.433</t>
  </si>
  <si>
    <t>5.847.982</t>
  </si>
  <si>
    <t>5.827.334</t>
  </si>
  <si>
    <t>5.817.011</t>
  </si>
  <si>
    <t>2.575.546</t>
  </si>
  <si>
    <t>2.580.773</t>
  </si>
  <si>
    <t>5.827.566</t>
  </si>
  <si>
    <t>5.831.162</t>
  </si>
  <si>
    <t>5.841.554</t>
  </si>
  <si>
    <t>5.852.105</t>
  </si>
  <si>
    <t>5.831.457</t>
  </si>
  <si>
    <t>5.821.133</t>
  </si>
  <si>
    <t>2.577.370</t>
  </si>
  <si>
    <t>2.582.597</t>
  </si>
  <si>
    <t>5.831.688</t>
  </si>
  <si>
    <t>5.835.285</t>
  </si>
  <si>
    <t>5.845.675</t>
  </si>
  <si>
    <t>5.856.229</t>
  </si>
  <si>
    <t>5.835.581</t>
  </si>
  <si>
    <t>5.825.256</t>
  </si>
  <si>
    <t>2.579.194</t>
  </si>
  <si>
    <t>2.584.422</t>
  </si>
  <si>
    <t>5.835.811</t>
  </si>
  <si>
    <t>5.839.408</t>
  </si>
  <si>
    <t>5.849.796</t>
  </si>
  <si>
    <t>5.860.352</t>
  </si>
  <si>
    <t>5.839.705</t>
  </si>
  <si>
    <t>5.829.378</t>
  </si>
  <si>
    <t>2.581.018</t>
  </si>
  <si>
    <t>2.586.246</t>
  </si>
  <si>
    <t>5.839.933</t>
  </si>
  <si>
    <t>5.843.531</t>
  </si>
  <si>
    <t>5.853.917</t>
  </si>
  <si>
    <t>5.864.475</t>
  </si>
  <si>
    <t>5.843.828</t>
  </si>
  <si>
    <t>5.833.501</t>
  </si>
  <si>
    <t>2.582.842</t>
  </si>
  <si>
    <t>2.588.071</t>
  </si>
  <si>
    <t>5.844.056</t>
  </si>
  <si>
    <t>5.847.654</t>
  </si>
  <si>
    <t>5.858.038</t>
  </si>
  <si>
    <t>5.868.598</t>
  </si>
  <si>
    <t>5.847.952</t>
  </si>
  <si>
    <t>5.837.623</t>
  </si>
  <si>
    <t>2.584.666</t>
  </si>
  <si>
    <t>2.589.895</t>
  </si>
  <si>
    <t>5.848.178</t>
  </si>
  <si>
    <t>5.851.776</t>
  </si>
  <si>
    <t>5.862.159</t>
  </si>
  <si>
    <t>5.872.722</t>
  </si>
  <si>
    <t>5.852.075</t>
  </si>
  <si>
    <t>5.841.746</t>
  </si>
  <si>
    <t>2.586.491</t>
  </si>
  <si>
    <t>2.591.719</t>
  </si>
  <si>
    <t>5.852.301</t>
  </si>
  <si>
    <t>5.855.899</t>
  </si>
  <si>
    <t>5.866.280</t>
  </si>
  <si>
    <t>5.876.845</t>
  </si>
  <si>
    <t>5.856.199</t>
  </si>
  <si>
    <t>5.845.868</t>
  </si>
  <si>
    <t>2.588.315</t>
  </si>
  <si>
    <t>2.593.544</t>
  </si>
  <si>
    <t>5.856.424</t>
  </si>
  <si>
    <t>5.860.022</t>
  </si>
  <si>
    <t>5.870.401</t>
  </si>
  <si>
    <t>5.880.968</t>
  </si>
  <si>
    <t>5.860.323</t>
  </si>
  <si>
    <t>5.849.991</t>
  </si>
  <si>
    <t>2.590.139</t>
  </si>
  <si>
    <t>2.595.368</t>
  </si>
  <si>
    <t>5.860.546</t>
  </si>
  <si>
    <t>5.864.145</t>
  </si>
  <si>
    <t>5.874.522</t>
  </si>
  <si>
    <t>5.885.091</t>
  </si>
  <si>
    <t>5.864.446</t>
  </si>
  <si>
    <t>5.854.113</t>
  </si>
  <si>
    <t>2.591.963</t>
  </si>
  <si>
    <t>2.597.193</t>
  </si>
  <si>
    <t>5.864.669</t>
  </si>
  <si>
    <t>5.868.268</t>
  </si>
  <si>
    <t>5.878.643</t>
  </si>
  <si>
    <t>5.889.215</t>
  </si>
  <si>
    <t>5.868.570</t>
  </si>
  <si>
    <t>5.858.236</t>
  </si>
  <si>
    <t>2.593.787</t>
  </si>
  <si>
    <t>2.599.017</t>
  </si>
  <si>
    <t>5.872.391</t>
  </si>
  <si>
    <t>5.882.764</t>
  </si>
  <si>
    <t>5.893.338</t>
  </si>
  <si>
    <t>5.872.693</t>
  </si>
  <si>
    <t>5.862.358</t>
  </si>
  <si>
    <t>2.595.611</t>
  </si>
  <si>
    <t>2.600.842</t>
  </si>
  <si>
    <t>5.872.914</t>
  </si>
  <si>
    <t>5.876.514</t>
  </si>
  <si>
    <t>5.886.885</t>
  </si>
  <si>
    <t>5.897.461</t>
  </si>
  <si>
    <t>5.876.817</t>
  </si>
  <si>
    <t>5.866.481</t>
  </si>
  <si>
    <t>2.597.435</t>
  </si>
  <si>
    <t>2.602.666</t>
  </si>
  <si>
    <t>5.877.036</t>
  </si>
  <si>
    <t>5.880.637</t>
  </si>
  <si>
    <t>5.891.006</t>
  </si>
  <si>
    <t>5.901.584</t>
  </si>
  <si>
    <t>5.880.941</t>
  </si>
  <si>
    <t>5.870.603</t>
  </si>
  <si>
    <t>2.599.259</t>
  </si>
  <si>
    <t>2.604.491</t>
  </si>
  <si>
    <t>5.881.159</t>
  </si>
  <si>
    <t>5.884.760</t>
  </si>
  <si>
    <t>5.895.127</t>
  </si>
  <si>
    <t>5.905.709</t>
  </si>
  <si>
    <t>5.885.064</t>
  </si>
  <si>
    <t>5.874.726</t>
  </si>
  <si>
    <t>2.601.083</t>
  </si>
  <si>
    <t>2.606.315</t>
  </si>
  <si>
    <t>5.885.281</t>
  </si>
  <si>
    <t>5.888.882</t>
  </si>
  <si>
    <t>5.899.249</t>
  </si>
  <si>
    <t>5.909.833</t>
  </si>
  <si>
    <t>5.889.188</t>
  </si>
  <si>
    <t>5.878.849</t>
  </si>
  <si>
    <t>2.602.908</t>
  </si>
  <si>
    <t>2.608.140</t>
  </si>
  <si>
    <t>5.889.404</t>
  </si>
  <si>
    <t>5.893.005</t>
  </si>
  <si>
    <t>5.903.370</t>
  </si>
  <si>
    <t>5.913.958</t>
  </si>
  <si>
    <t>5.893.312</t>
  </si>
  <si>
    <t>5.882.971</t>
  </si>
  <si>
    <t>2.604.732</t>
  </si>
  <si>
    <t>2.609.964</t>
  </si>
  <si>
    <t>5.893.526</t>
  </si>
  <si>
    <t>5.897.128</t>
  </si>
  <si>
    <t>5.907.491</t>
  </si>
  <si>
    <t>5.918.083</t>
  </si>
  <si>
    <t>5.897.435</t>
  </si>
  <si>
    <t>5.887.094</t>
  </si>
  <si>
    <t>2.606.556</t>
  </si>
  <si>
    <t>2.611.789</t>
  </si>
  <si>
    <t>5.897.649</t>
  </si>
  <si>
    <t>5.901.251</t>
  </si>
  <si>
    <t>5.911.612</t>
  </si>
  <si>
    <t>5.922.207</t>
  </si>
  <si>
    <t>5.901.560</t>
  </si>
  <si>
    <t>5.891.216</t>
  </si>
  <si>
    <t>2.608.380</t>
  </si>
  <si>
    <t>2.613.613</t>
  </si>
  <si>
    <t>5.901.773</t>
  </si>
  <si>
    <t>5.905.375</t>
  </si>
  <si>
    <t>5.915.734</t>
  </si>
  <si>
    <t>5.926.332</t>
  </si>
  <si>
    <t>5.905.684</t>
  </si>
  <si>
    <t>5.895.339</t>
  </si>
  <si>
    <t>2.610.203</t>
  </si>
  <si>
    <t>2.615.436</t>
  </si>
  <si>
    <t>5.905.897</t>
  </si>
  <si>
    <t>5.909.499</t>
  </si>
  <si>
    <t>5.919.856</t>
  </si>
  <si>
    <t>5.930.456</t>
  </si>
  <si>
    <t>5.909.809</t>
  </si>
  <si>
    <t>5.899.463</t>
  </si>
  <si>
    <t>2.612.025</t>
  </si>
  <si>
    <t>2.617.259</t>
  </si>
  <si>
    <t>5.910.020</t>
  </si>
  <si>
    <t>5.913.623</t>
  </si>
  <si>
    <t>5.923.978</t>
  </si>
  <si>
    <t>5.934.581</t>
  </si>
  <si>
    <t>5.913.934</t>
  </si>
  <si>
    <t>5.903.586</t>
  </si>
  <si>
    <t>2.613.848</t>
  </si>
  <si>
    <t>2.619.083</t>
  </si>
  <si>
    <t>5.914.144</t>
  </si>
  <si>
    <t>5.917.747</t>
  </si>
  <si>
    <t>5.928.100</t>
  </si>
  <si>
    <t>5.938.706</t>
  </si>
  <si>
    <t>5.918.058</t>
  </si>
  <si>
    <t>5.907.710</t>
  </si>
  <si>
    <t>2.615.671</t>
  </si>
  <si>
    <t>2.620.906</t>
  </si>
  <si>
    <t>5.918.268</t>
  </si>
  <si>
    <t>5.921.870</t>
  </si>
  <si>
    <t>5.932.222</t>
  </si>
  <si>
    <t>5.942.830</t>
  </si>
  <si>
    <t>5.922.183</t>
  </si>
  <si>
    <t>5.911.834</t>
  </si>
  <si>
    <t>2.617.494</t>
  </si>
  <si>
    <t>2.622.729</t>
  </si>
  <si>
    <t>5.922.392</t>
  </si>
  <si>
    <t>5.925.994</t>
  </si>
  <si>
    <t>5.936.344</t>
  </si>
  <si>
    <t>5.946.955</t>
  </si>
  <si>
    <t>5.926.307</t>
  </si>
  <si>
    <t>5.915.958</t>
  </si>
  <si>
    <t>2.619.317</t>
  </si>
  <si>
    <t>2.624.552</t>
  </si>
  <si>
    <t>5.926.516</t>
  </si>
  <si>
    <t>5.930.118</t>
  </si>
  <si>
    <t>5.940.466</t>
  </si>
  <si>
    <t>5.951.079</t>
  </si>
  <si>
    <t>5.930.432</t>
  </si>
  <si>
    <t>5.920.082</t>
  </si>
  <si>
    <t>2.621.139</t>
  </si>
  <si>
    <t>2.626.375</t>
  </si>
  <si>
    <t>5.930.640</t>
  </si>
  <si>
    <t>5.934.242</t>
  </si>
  <si>
    <t>5.944.589</t>
  </si>
  <si>
    <t>5.955.204</t>
  </si>
  <si>
    <t>5.934.556</t>
  </si>
  <si>
    <t>5.924.206</t>
  </si>
  <si>
    <t>2.622.962</t>
  </si>
  <si>
    <t>2.628.198</t>
  </si>
  <si>
    <t>5.934.764</t>
  </si>
  <si>
    <t>5.938.366</t>
  </si>
  <si>
    <t>5.948.711</t>
  </si>
  <si>
    <t>5.959.329</t>
  </si>
  <si>
    <t>5.938.681</t>
  </si>
  <si>
    <t>5.928.330</t>
  </si>
  <si>
    <t>2.624.785</t>
  </si>
  <si>
    <t>2.630.021</t>
  </si>
  <si>
    <t>5.938.887</t>
  </si>
  <si>
    <t>5.942.490</t>
  </si>
  <si>
    <t>5.952.833</t>
  </si>
  <si>
    <t>5.963.453</t>
  </si>
  <si>
    <t>5.942.806</t>
  </si>
  <si>
    <t>5.932.453</t>
  </si>
  <si>
    <t>2.626.608</t>
  </si>
  <si>
    <t>2.631.845</t>
  </si>
  <si>
    <t>5.946.614</t>
  </si>
  <si>
    <t>5.956.955</t>
  </si>
  <si>
    <t>5.967.578</t>
  </si>
  <si>
    <t>5.946.930</t>
  </si>
  <si>
    <t>5.936.577</t>
  </si>
  <si>
    <t>2.628.430</t>
  </si>
  <si>
    <t>2.633.668</t>
  </si>
  <si>
    <t>5.947.135</t>
  </si>
  <si>
    <t>5.950.737</t>
  </si>
  <si>
    <t>5.961.077</t>
  </si>
  <si>
    <t>5.971.702</t>
  </si>
  <si>
    <t>5.951.055</t>
  </si>
  <si>
    <t>5.940.701</t>
  </si>
  <si>
    <t>2.630.253</t>
  </si>
  <si>
    <t>2.635.491</t>
  </si>
  <si>
    <t>5.951.259</t>
  </si>
  <si>
    <t>5.954.861</t>
  </si>
  <si>
    <t>5.965.199</t>
  </si>
  <si>
    <t>5.975.827</t>
  </si>
  <si>
    <t>5.955.179</t>
  </si>
  <si>
    <t>5.944.825</t>
  </si>
  <si>
    <t>2.632.076</t>
  </si>
  <si>
    <t>2.637.314</t>
  </si>
  <si>
    <t>5.955.383</t>
  </si>
  <si>
    <t>5.958.985</t>
  </si>
  <si>
    <t>5.969.321</t>
  </si>
  <si>
    <t>5.979.951</t>
  </si>
  <si>
    <t>5.959.304</t>
  </si>
  <si>
    <t>5.948.949</t>
  </si>
  <si>
    <t>2.633.899</t>
  </si>
  <si>
    <t>2.639.137</t>
  </si>
  <si>
    <t>5.959.507</t>
  </si>
  <si>
    <t>5.963.109</t>
  </si>
  <si>
    <t>5.973.443</t>
  </si>
  <si>
    <t>5.984.076</t>
  </si>
  <si>
    <t>5.963.429</t>
  </si>
  <si>
    <t>5.953.073</t>
  </si>
  <si>
    <t>2.635.722</t>
  </si>
  <si>
    <t>2.640.960</t>
  </si>
  <si>
    <t>5.963.631</t>
  </si>
  <si>
    <t>5.967.233</t>
  </si>
  <si>
    <t>5.977.565</t>
  </si>
  <si>
    <t>5.988.201</t>
  </si>
  <si>
    <t>5.967.553</t>
  </si>
  <si>
    <t>5.957.197</t>
  </si>
  <si>
    <t>2.637.544</t>
  </si>
  <si>
    <t>2.642.784</t>
  </si>
  <si>
    <t>5.967.754</t>
  </si>
  <si>
    <t>5.971.357</t>
  </si>
  <si>
    <t>5.981.688</t>
  </si>
  <si>
    <t>5.992.325</t>
  </si>
  <si>
    <t>5.971.678</t>
  </si>
  <si>
    <t>5.961.320</t>
  </si>
  <si>
    <t>2.639.367</t>
  </si>
  <si>
    <t>2.644.607</t>
  </si>
  <si>
    <t>5.971.878</t>
  </si>
  <si>
    <t>5.975.481</t>
  </si>
  <si>
    <t>5.985.810</t>
  </si>
  <si>
    <t>5.996.450</t>
  </si>
  <si>
    <t>5.975.802</t>
  </si>
  <si>
    <t>5.965.444</t>
  </si>
  <si>
    <t>2.641.190</t>
  </si>
  <si>
    <t>2.646.430</t>
  </si>
  <si>
    <t>5.976.002</t>
  </si>
  <si>
    <t>5.979.604</t>
  </si>
  <si>
    <t>5.989.932</t>
  </si>
  <si>
    <t>6.000.574</t>
  </si>
  <si>
    <t>5.979.927</t>
  </si>
  <si>
    <t>5.969.568</t>
  </si>
  <si>
    <t>2.643.013</t>
  </si>
  <si>
    <t>2.648.253</t>
  </si>
  <si>
    <t>5.980.126</t>
  </si>
  <si>
    <t>5.983.728</t>
  </si>
  <si>
    <t>5.994.054</t>
  </si>
  <si>
    <t>6.004.699</t>
  </si>
  <si>
    <t>5.984.052</t>
  </si>
  <si>
    <t>5.973.692</t>
  </si>
  <si>
    <t>2.644.836</t>
  </si>
  <si>
    <t>2.650.076</t>
  </si>
  <si>
    <t>5.984.250</t>
  </si>
  <si>
    <t>5.987.852</t>
  </si>
  <si>
    <t>5.998.176</t>
  </si>
  <si>
    <t>6.008.824</t>
  </si>
  <si>
    <t>5.988.176</t>
  </si>
  <si>
    <t>5.977.816</t>
  </si>
  <si>
    <t>2.646.658</t>
  </si>
  <si>
    <t>2.651.899</t>
  </si>
  <si>
    <t>5.988.374</t>
  </si>
  <si>
    <t>5.991.976</t>
  </si>
  <si>
    <t>6.002.298</t>
  </si>
  <si>
    <t>6.012.948</t>
  </si>
  <si>
    <t>5.992.301</t>
  </si>
  <si>
    <t>5.981.940</t>
  </si>
  <si>
    <t>2.648.481</t>
  </si>
  <si>
    <t>2.653.722</t>
  </si>
  <si>
    <t>5.992.498</t>
  </si>
  <si>
    <t>5.996.100</t>
  </si>
  <si>
    <t>6.006.420</t>
  </si>
  <si>
    <t>6.017.073</t>
  </si>
  <si>
    <t>5.996.425</t>
  </si>
  <si>
    <t>5.986.064</t>
  </si>
  <si>
    <t>2.650.304</t>
  </si>
  <si>
    <t>2.655.546</t>
  </si>
  <si>
    <t>5.996.621</t>
  </si>
  <si>
    <t>6.000.224</t>
  </si>
  <si>
    <t>6.010.542</t>
  </si>
  <si>
    <t>6.021.197</t>
  </si>
  <si>
    <t>6.000.550</t>
  </si>
  <si>
    <t>5.990.187</t>
  </si>
  <si>
    <t>2.652.127</t>
  </si>
  <si>
    <t>2.657.369</t>
  </si>
  <si>
    <t>6.000.745</t>
  </si>
  <si>
    <t>6.004.348</t>
  </si>
  <si>
    <t>6.014.664</t>
  </si>
  <si>
    <t>6.025.322</t>
  </si>
  <si>
    <t>6.004.674</t>
  </si>
  <si>
    <t>5.994.311</t>
  </si>
  <si>
    <t>2.653.949</t>
  </si>
  <si>
    <t>2.659.192</t>
  </si>
  <si>
    <t>6.004.869</t>
  </si>
  <si>
    <t>6.008.471</t>
  </si>
  <si>
    <t>6.018.787</t>
  </si>
  <si>
    <t>6.029.447</t>
  </si>
  <si>
    <t>6.008.799</t>
  </si>
  <si>
    <t>5.998.435</t>
  </si>
  <si>
    <t>2.655.772</t>
  </si>
  <si>
    <t>2.661.015</t>
  </si>
  <si>
    <t>6.008.993</t>
  </si>
  <si>
    <t>6.012.595</t>
  </si>
  <si>
    <t>6.022.909</t>
  </si>
  <si>
    <t>6.033.571</t>
  </si>
  <si>
    <t>6.012.924</t>
  </si>
  <si>
    <t>6.002.559</t>
  </si>
  <si>
    <t>2.657.595</t>
  </si>
  <si>
    <t>2.662.838</t>
  </si>
  <si>
    <t>6.013.117</t>
  </si>
  <si>
    <t>6.016.719</t>
  </si>
  <si>
    <t>6.027.031</t>
  </si>
  <si>
    <t>6.037.696</t>
  </si>
  <si>
    <t>6.017.048</t>
  </si>
  <si>
    <t>6.006.683</t>
  </si>
  <si>
    <t>2.659.418</t>
  </si>
  <si>
    <t>2.664.661</t>
  </si>
  <si>
    <t>6.017.241</t>
  </si>
  <si>
    <t>6.020.843</t>
  </si>
  <si>
    <t>6.031.153</t>
  </si>
  <si>
    <t>6.041.820</t>
  </si>
  <si>
    <t>6.021.173</t>
  </si>
  <si>
    <t>6.010.807</t>
  </si>
  <si>
    <t>2.661.241</t>
  </si>
  <si>
    <t>2.666.484</t>
  </si>
  <si>
    <t>6.021.365</t>
  </si>
  <si>
    <t>6.024.967</t>
  </si>
  <si>
    <t>6.035.275</t>
  </si>
  <si>
    <t>6.045.945</t>
  </si>
  <si>
    <t>6.025.297</t>
  </si>
  <si>
    <t>6.014.931</t>
  </si>
  <si>
    <t>2.663.063</t>
  </si>
  <si>
    <t>2.668.308</t>
  </si>
  <si>
    <t>6.029.091</t>
  </si>
  <si>
    <t>6.039.397</t>
  </si>
  <si>
    <t>6.050.070</t>
  </si>
  <si>
    <t>6.029.422</t>
  </si>
  <si>
    <t>6.019.054</t>
  </si>
  <si>
    <t>2.664.886</t>
  </si>
  <si>
    <t>2.670.131</t>
  </si>
  <si>
    <t>6.029.612</t>
  </si>
  <si>
    <t>6.033.215</t>
  </si>
  <si>
    <t>6.043.519</t>
  </si>
  <si>
    <t>6.054.194</t>
  </si>
  <si>
    <t>6.033.547</t>
  </si>
  <si>
    <t>6.023.178</t>
  </si>
  <si>
    <t>2.666.709</t>
  </si>
  <si>
    <t>2.671.954</t>
  </si>
  <si>
    <t>6.033.736</t>
  </si>
  <si>
    <t>6.037.338</t>
  </si>
  <si>
    <t>6.047.641</t>
  </si>
  <si>
    <t>6.058.319</t>
  </si>
  <si>
    <t>6.037.671</t>
  </si>
  <si>
    <t>6.027.302</t>
  </si>
  <si>
    <t>2.668.532</t>
  </si>
  <si>
    <t>2.673.777</t>
  </si>
  <si>
    <t>6.037.860</t>
  </si>
  <si>
    <t>6.041.462</t>
  </si>
  <si>
    <t>6.051.763</t>
  </si>
  <si>
    <t>6.062.443</t>
  </si>
  <si>
    <t>6.041.796</t>
  </si>
  <si>
    <t>6.031.426</t>
  </si>
  <si>
    <t>2.670.354</t>
  </si>
  <si>
    <t>2.675.600</t>
  </si>
  <si>
    <t>6.041.984</t>
  </si>
  <si>
    <t>6.045.586</t>
  </si>
  <si>
    <t>6.055.886</t>
  </si>
  <si>
    <t>6.066.568</t>
  </si>
  <si>
    <t>6.045.920</t>
  </si>
  <si>
    <t>6.035.550</t>
  </si>
  <si>
    <t>2.672.177</t>
  </si>
  <si>
    <t>2.677.423</t>
  </si>
  <si>
    <t>6.046.108</t>
  </si>
  <si>
    <t>6.049.710</t>
  </si>
  <si>
    <t>6.060.008</t>
  </si>
  <si>
    <t>6.070.692</t>
  </si>
  <si>
    <t>6.050.045</t>
  </si>
  <si>
    <t>6.039.674</t>
  </si>
  <si>
    <t>2.674.000</t>
  </si>
  <si>
    <t>2.679.247</t>
  </si>
  <si>
    <t>6.050.232</t>
  </si>
  <si>
    <t>6.053.834</t>
  </si>
  <si>
    <t>6.064.130</t>
  </si>
  <si>
    <t>6.074.817</t>
  </si>
  <si>
    <t>6.054.170</t>
  </si>
  <si>
    <t>6.043.798</t>
  </si>
  <si>
    <t>2.675.823</t>
  </si>
  <si>
    <t>2.681.070</t>
  </si>
  <si>
    <t>6.054.356</t>
  </si>
  <si>
    <t>6.057.958</t>
  </si>
  <si>
    <t>6.068.252</t>
  </si>
  <si>
    <t>6.078.942</t>
  </si>
  <si>
    <t>6.058.294</t>
  </si>
  <si>
    <t>6.047.921</t>
  </si>
  <si>
    <t>2.677.646</t>
  </si>
  <si>
    <t>2.682.893</t>
  </si>
  <si>
    <t>6.058.479</t>
  </si>
  <si>
    <t>6.062.082</t>
  </si>
  <si>
    <t>6.072.374</t>
  </si>
  <si>
    <t>6.083.066</t>
  </si>
  <si>
    <t>6.062.419</t>
  </si>
  <si>
    <t>6.052.045</t>
  </si>
  <si>
    <t>2.679.468</t>
  </si>
  <si>
    <t>2.684.716</t>
  </si>
  <si>
    <t>6.062.603</t>
  </si>
  <si>
    <t>6.066.205</t>
  </si>
  <si>
    <t>6.076.496</t>
  </si>
  <si>
    <t>6.087.191</t>
  </si>
  <si>
    <t>6.066.543</t>
  </si>
  <si>
    <t>6.056.169</t>
  </si>
  <si>
    <t>2.681.291</t>
  </si>
  <si>
    <t>2.686.539</t>
  </si>
  <si>
    <t>6.066.727</t>
  </si>
  <si>
    <t>6.070.329</t>
  </si>
  <si>
    <t>6.080.618</t>
  </si>
  <si>
    <t>6.091.315</t>
  </si>
  <si>
    <t>6.070.668</t>
  </si>
  <si>
    <t>6.060.293</t>
  </si>
  <si>
    <t>2.683.114</t>
  </si>
  <si>
    <t>2.688.362</t>
  </si>
  <si>
    <t>6.070.851</t>
  </si>
  <si>
    <t>6.074.453</t>
  </si>
  <si>
    <t>6.084.740</t>
  </si>
  <si>
    <t>6.095.440</t>
  </si>
  <si>
    <t>6.074.793</t>
  </si>
  <si>
    <t>6.064.417</t>
  </si>
  <si>
    <t>2.684.937</t>
  </si>
  <si>
    <t>2.690.185</t>
  </si>
  <si>
    <t>6.074.975</t>
  </si>
  <si>
    <t>6.078.577</t>
  </si>
  <si>
    <t>6.088.862</t>
  </si>
  <si>
    <t>6.099.565</t>
  </si>
  <si>
    <t>6.068.541</t>
  </si>
  <si>
    <t>2.686.759</t>
  </si>
  <si>
    <t>2.692.009</t>
  </si>
  <si>
    <t>6.079.099</t>
  </si>
  <si>
    <t>6.082.701</t>
  </si>
  <si>
    <t>6.092.985</t>
  </si>
  <si>
    <t>6.103.689</t>
  </si>
  <si>
    <t>6.083.042</t>
  </si>
  <si>
    <t>6.072.665</t>
  </si>
  <si>
    <t>2.688.582</t>
  </si>
  <si>
    <t>2.693.832</t>
  </si>
  <si>
    <t>6.083.223</t>
  </si>
  <si>
    <t>6.086.825</t>
  </si>
  <si>
    <t>6.097.107</t>
  </si>
  <si>
    <t>6.107.814</t>
  </si>
  <si>
    <t>6.087.166</t>
  </si>
  <si>
    <t>6.076.788</t>
  </si>
  <si>
    <t>2.690.405</t>
  </si>
  <si>
    <t>2.695.655</t>
  </si>
  <si>
    <t>6.087.346</t>
  </si>
  <si>
    <t>6.090.949</t>
  </si>
  <si>
    <t>6.101.229</t>
  </si>
  <si>
    <t>6.111.938</t>
  </si>
  <si>
    <t>6.091.291</t>
  </si>
  <si>
    <t>6.080.912</t>
  </si>
  <si>
    <t>2.692.228</t>
  </si>
  <si>
    <t>2.697.478</t>
  </si>
  <si>
    <t>6.091.470</t>
  </si>
  <si>
    <t>6.095.073</t>
  </si>
  <si>
    <t>6.105.351</t>
  </si>
  <si>
    <t>6.116.063</t>
  </si>
  <si>
    <t>6.095.415</t>
  </si>
  <si>
    <t>6.085.036</t>
  </si>
  <si>
    <t>2.694.051</t>
  </si>
  <si>
    <t>2.699.301</t>
  </si>
  <si>
    <t>6.095.594</t>
  </si>
  <si>
    <t>6.099.196</t>
  </si>
  <si>
    <t>6.109.473</t>
  </si>
  <si>
    <t>6.120.188</t>
  </si>
  <si>
    <t>6.099.540</t>
  </si>
  <si>
    <t>6.089.160</t>
  </si>
  <si>
    <t>2.695.873</t>
  </si>
  <si>
    <t>2.701.124</t>
  </si>
  <si>
    <t>6.099.718</t>
  </si>
  <si>
    <t>6.103.320</t>
  </si>
  <si>
    <t>6.113.595</t>
  </si>
  <si>
    <t>6.124.312</t>
  </si>
  <si>
    <t>6.103.665</t>
  </si>
  <si>
    <t>6.093.284</t>
  </si>
  <si>
    <t>2.697.696</t>
  </si>
  <si>
    <t>2.702.947</t>
  </si>
  <si>
    <t>6.103.842</t>
  </si>
  <si>
    <t>6.107.444</t>
  </si>
  <si>
    <t>6.117.717</t>
  </si>
  <si>
    <t>6.128.437</t>
  </si>
  <si>
    <t>6.107.789</t>
  </si>
  <si>
    <t>6.097.408</t>
  </si>
  <si>
    <t>2.699.519</t>
  </si>
  <si>
    <t>2.704.771</t>
  </si>
  <si>
    <t>6.107.966</t>
  </si>
  <si>
    <t>6.111.568</t>
  </si>
  <si>
    <t>6.121.839</t>
  </si>
  <si>
    <t>6.132.561</t>
  </si>
  <si>
    <t>6.111.914</t>
  </si>
  <si>
    <t>6.101.532</t>
  </si>
  <si>
    <t>2.701.342</t>
  </si>
  <si>
    <t>2.706.594</t>
  </si>
  <si>
    <t>6.112.090</t>
  </si>
  <si>
    <t>6.115.692</t>
  </si>
  <si>
    <t>6.125.961</t>
  </si>
  <si>
    <t>6.136.686</t>
  </si>
  <si>
    <t>6.116.038</t>
  </si>
  <si>
    <t>6.105.656</t>
  </si>
  <si>
    <t>2.703.164</t>
  </si>
  <si>
    <t>2.708.417</t>
  </si>
  <si>
    <t>6.116.213</t>
  </si>
  <si>
    <t>6.119.816</t>
  </si>
  <si>
    <t>6.130.084</t>
  </si>
  <si>
    <t>6.140.811</t>
  </si>
  <si>
    <t>6.120.163</t>
  </si>
  <si>
    <t>6.109.779</t>
  </si>
  <si>
    <t>2.704.987</t>
  </si>
  <si>
    <t>2.710.240</t>
  </si>
  <si>
    <t>6.120.337</t>
  </si>
  <si>
    <t>6.123.940</t>
  </si>
  <si>
    <t>6.134.206</t>
  </si>
  <si>
    <t>6.144.935</t>
  </si>
  <si>
    <t>6.124.288</t>
  </si>
  <si>
    <t>6.113.903</t>
  </si>
  <si>
    <t>2.706.810</t>
  </si>
  <si>
    <t>2.712.063</t>
  </si>
  <si>
    <t>6.124.461</t>
  </si>
  <si>
    <t>6.128.063</t>
  </si>
  <si>
    <t>6.138.328</t>
  </si>
  <si>
    <t>6.149.060</t>
  </si>
  <si>
    <t>6.128.412</t>
  </si>
  <si>
    <t>6.118.027</t>
  </si>
  <si>
    <t>2.708.633</t>
  </si>
  <si>
    <t>2.713.886</t>
  </si>
  <si>
    <t>6.128.585</t>
  </si>
  <si>
    <t>6.132.187</t>
  </si>
  <si>
    <t>6.142.450</t>
  </si>
  <si>
    <t>6.153.184</t>
  </si>
  <si>
    <t>6.132.537</t>
  </si>
  <si>
    <t>6.122.151</t>
  </si>
  <si>
    <t>2.710.456</t>
  </si>
  <si>
    <t>2.715.710</t>
  </si>
  <si>
    <t>6.132.709</t>
  </si>
  <si>
    <t>6.136.311</t>
  </si>
  <si>
    <t>6.146.572</t>
  </si>
  <si>
    <t>6.157.309</t>
  </si>
  <si>
    <t>6.136.661</t>
  </si>
  <si>
    <t>6.126.275</t>
  </si>
  <si>
    <t>2.712.278</t>
  </si>
  <si>
    <t>2.717.533</t>
  </si>
  <si>
    <t>6.136.833</t>
  </si>
  <si>
    <t>6.140.435</t>
  </si>
  <si>
    <t>6.150.694</t>
  </si>
  <si>
    <t>6.161.433</t>
  </si>
  <si>
    <t>6.140.786</t>
  </si>
  <si>
    <t>6.130.399</t>
  </si>
  <si>
    <t>2.714.101</t>
  </si>
  <si>
    <t>2.719.356</t>
  </si>
  <si>
    <t>6.140.957</t>
  </si>
  <si>
    <t>6.144.559</t>
  </si>
  <si>
    <t>6.154.816</t>
  </si>
  <si>
    <t>6.165.558</t>
  </si>
  <si>
    <t>6.144.911</t>
  </si>
  <si>
    <t>6.134.523</t>
  </si>
  <si>
    <t>2.715.924</t>
  </si>
  <si>
    <t>2.721.179</t>
  </si>
  <si>
    <t>6.145.080</t>
  </si>
  <si>
    <t>6.148.683</t>
  </si>
  <si>
    <t>6.158.938</t>
  </si>
  <si>
    <t>6.169.683</t>
  </si>
  <si>
    <t>6.149.035</t>
  </si>
  <si>
    <t>6.138.646</t>
  </si>
  <si>
    <t>2.717.747</t>
  </si>
  <si>
    <t>2.723.002</t>
  </si>
  <si>
    <t>6.149.204</t>
  </si>
  <si>
    <t>6.152.807</t>
  </si>
  <si>
    <t>6.163.060</t>
  </si>
  <si>
    <t>6.173.807</t>
  </si>
  <si>
    <t>6.153.160</t>
  </si>
  <si>
    <t>6.142.770</t>
  </si>
  <si>
    <t>2.719.569</t>
  </si>
  <si>
    <t>2.724.825</t>
  </si>
  <si>
    <t>6.153.328</t>
  </si>
  <si>
    <t>6.156.930</t>
  </si>
  <si>
    <t>6.167.183</t>
  </si>
  <si>
    <t>6.177.932</t>
  </si>
  <si>
    <t>6.157.284</t>
  </si>
  <si>
    <t>6.146.894</t>
  </si>
  <si>
    <t>2.721.392</t>
  </si>
  <si>
    <t>2.726.648</t>
  </si>
  <si>
    <t>6.157.452</t>
  </si>
  <si>
    <t>6.161.054</t>
  </si>
  <si>
    <t>6.171.305</t>
  </si>
  <si>
    <t>6.182.056</t>
  </si>
  <si>
    <t>6.161.409</t>
  </si>
  <si>
    <t>6.151.018</t>
  </si>
  <si>
    <t>2.723.215</t>
  </si>
  <si>
    <t>2.728.472</t>
  </si>
  <si>
    <t>6.161.576</t>
  </si>
  <si>
    <t>6.165.178</t>
  </si>
  <si>
    <t>6.175.427</t>
  </si>
  <si>
    <t>6.186.181</t>
  </si>
  <si>
    <t>6.165.533</t>
  </si>
  <si>
    <t>6.155.142</t>
  </si>
  <si>
    <t>2.725.038</t>
  </si>
  <si>
    <t>2.730.295</t>
  </si>
  <si>
    <t>6.165.700</t>
  </si>
  <si>
    <t>6.169.302</t>
  </si>
  <si>
    <t>6.179.549</t>
  </si>
  <si>
    <t>6.190.306</t>
  </si>
  <si>
    <t>6.169.658</t>
  </si>
  <si>
    <t>6.159.266</t>
  </si>
  <si>
    <t>2.726.861</t>
  </si>
  <si>
    <t>2.732.118</t>
  </si>
  <si>
    <t>6.169.824</t>
  </si>
  <si>
    <t>6.173.426</t>
  </si>
  <si>
    <t>6.183.671</t>
  </si>
  <si>
    <t>6.194.430</t>
  </si>
  <si>
    <t>6.173.783</t>
  </si>
  <si>
    <t>6.163.390</t>
  </si>
  <si>
    <t>2.728.683</t>
  </si>
  <si>
    <t>2.733.941</t>
  </si>
  <si>
    <t>6.173.947</t>
  </si>
  <si>
    <t>6.177.550</t>
  </si>
  <si>
    <t>6.187.793</t>
  </si>
  <si>
    <t>6.198.555</t>
  </si>
  <si>
    <t>6.167.513</t>
  </si>
  <si>
    <t>2.730.506</t>
  </si>
  <si>
    <t>2.735.764</t>
  </si>
  <si>
    <t>6.178.071</t>
  </si>
  <si>
    <t>6.181.674</t>
  </si>
  <si>
    <t>6.191.915</t>
  </si>
  <si>
    <t>6.202.679</t>
  </si>
  <si>
    <t>6.182.032</t>
  </si>
  <si>
    <t>6.171.637</t>
  </si>
  <si>
    <t>2.732.329</t>
  </si>
  <si>
    <t>2.737.587</t>
  </si>
  <si>
    <t>6.182.195</t>
  </si>
  <si>
    <t>6.185.797</t>
  </si>
  <si>
    <t>6.196.037</t>
  </si>
  <si>
    <t>6.206.804</t>
  </si>
  <si>
    <t>6.186.156</t>
  </si>
  <si>
    <t>6.175.761</t>
  </si>
  <si>
    <t>2.734.152</t>
  </si>
  <si>
    <t>2.739.410</t>
  </si>
  <si>
    <t>6.186.319</t>
  </si>
  <si>
    <t>6.189.921</t>
  </si>
  <si>
    <t>6.200.159</t>
  </si>
  <si>
    <t>6.210.929</t>
  </si>
  <si>
    <t>6.190.281</t>
  </si>
  <si>
    <t>6.179.885</t>
  </si>
  <si>
    <t>2.735.975</t>
  </si>
  <si>
    <t>2.741.234</t>
  </si>
  <si>
    <t>6.190.443</t>
  </si>
  <si>
    <t>6.194.045</t>
  </si>
  <si>
    <t>6.204.282</t>
  </si>
  <si>
    <t>6.215.053</t>
  </si>
  <si>
    <t>6.194.406</t>
  </si>
  <si>
    <t>6.184.009</t>
  </si>
  <si>
    <t>2.737.797</t>
  </si>
  <si>
    <t>2.743.057</t>
  </si>
  <si>
    <t>6.194.567</t>
  </si>
  <si>
    <t>6.198.169</t>
  </si>
  <si>
    <t>6.208.404</t>
  </si>
  <si>
    <t>6.219.178</t>
  </si>
  <si>
    <t>6.198.530</t>
  </si>
  <si>
    <t>6.188.133</t>
  </si>
  <si>
    <t>2.739.620</t>
  </si>
  <si>
    <t>2.744.880</t>
  </si>
  <si>
    <t>6.198.691</t>
  </si>
  <si>
    <t>6.202.293</t>
  </si>
  <si>
    <t>6.212.526</t>
  </si>
  <si>
    <t>6.223.302</t>
  </si>
  <si>
    <t>6.202.655</t>
  </si>
  <si>
    <t>6.192.257</t>
  </si>
  <si>
    <t>2.741.443</t>
  </si>
  <si>
    <t>2.746.703</t>
  </si>
  <si>
    <t>6.202.814</t>
  </si>
  <si>
    <t>6.206.417</t>
  </si>
  <si>
    <t>6.216.648</t>
  </si>
  <si>
    <t>6.227.427</t>
  </si>
  <si>
    <t>6.206.779</t>
  </si>
  <si>
    <t>6.196.380</t>
  </si>
  <si>
    <t>2.743.266</t>
  </si>
  <si>
    <t>6.206.938</t>
  </si>
  <si>
    <t>6.210.541</t>
  </si>
  <si>
    <t>6.220.770</t>
  </si>
  <si>
    <t>6.231.551</t>
  </si>
  <si>
    <t>6.210.904</t>
  </si>
  <si>
    <t>6.200.504</t>
  </si>
  <si>
    <t>2.745.088</t>
  </si>
  <si>
    <t>2.750.349</t>
  </si>
  <si>
    <t>6.211.062</t>
  </si>
  <si>
    <t>6.214.664</t>
  </si>
  <si>
    <t>6.224.892</t>
  </si>
  <si>
    <t>6.235.676</t>
  </si>
  <si>
    <t>6.215.029</t>
  </si>
  <si>
    <t>6.204.628</t>
  </si>
  <si>
    <t>2.746.911</t>
  </si>
  <si>
    <t>2.752.173</t>
  </si>
  <si>
    <t>6.215.186</t>
  </si>
  <si>
    <t>6.218.788</t>
  </si>
  <si>
    <t>6.229.014</t>
  </si>
  <si>
    <t>6.239.801</t>
  </si>
  <si>
    <t>6.219.153</t>
  </si>
  <si>
    <t>6.208.752</t>
  </si>
  <si>
    <t>2.748.734</t>
  </si>
  <si>
    <t>2.753.996</t>
  </si>
  <si>
    <t>6.219.310</t>
  </si>
  <si>
    <t>6.222.912</t>
  </si>
  <si>
    <t>6.233.136</t>
  </si>
  <si>
    <t>6.243.925</t>
  </si>
  <si>
    <t>6.223.278</t>
  </si>
  <si>
    <t>6.212.876</t>
  </si>
  <si>
    <t>2.750.557</t>
  </si>
  <si>
    <t>2.755.819</t>
  </si>
  <si>
    <t>6.223.434</t>
  </si>
  <si>
    <t>6.227.036</t>
  </si>
  <si>
    <t>6.237.258</t>
  </si>
  <si>
    <t>6.248.050</t>
  </si>
  <si>
    <t>6.227.402</t>
  </si>
  <si>
    <t>6.217.000</t>
  </si>
  <si>
    <t>2.752.380</t>
  </si>
  <si>
    <t>2.757.642</t>
  </si>
  <si>
    <t>6.227.558</t>
  </si>
  <si>
    <t>6.231.160</t>
  </si>
  <si>
    <t>6.241.380</t>
  </si>
  <si>
    <t>6.252.174</t>
  </si>
  <si>
    <t>6.231.527</t>
  </si>
  <si>
    <t>6.221.124</t>
  </si>
  <si>
    <t>2.754.202</t>
  </si>
  <si>
    <t>2.759.465</t>
  </si>
  <si>
    <t>6.231.681</t>
  </si>
  <si>
    <t>6.235.284</t>
  </si>
  <si>
    <t>6.245.503</t>
  </si>
  <si>
    <t>6.256.299</t>
  </si>
  <si>
    <t>6.235.652</t>
  </si>
  <si>
    <t>6.225.247</t>
  </si>
  <si>
    <t>6.235.805</t>
  </si>
  <si>
    <t>6.239.408</t>
  </si>
  <si>
    <t>6.249.625</t>
  </si>
  <si>
    <t>6.260.424</t>
  </si>
  <si>
    <t>6.239.776</t>
  </si>
  <si>
    <t>6.229.371</t>
  </si>
  <si>
    <t>6.239.929</t>
  </si>
  <si>
    <t>6.243.531</t>
  </si>
  <si>
    <t>6.253.747</t>
  </si>
  <si>
    <t>6.264.548</t>
  </si>
  <si>
    <t>6.243.901</t>
  </si>
  <si>
    <t>6.233.495</t>
  </si>
  <si>
    <t>6.244.053</t>
  </si>
  <si>
    <t>6.247.655</t>
  </si>
  <si>
    <t>6.257.869</t>
  </si>
  <si>
    <t>6.268.673</t>
  </si>
  <si>
    <t>6.248.025</t>
  </si>
  <si>
    <t>6.237.619</t>
  </si>
  <si>
    <t>6.248.177</t>
  </si>
  <si>
    <t>6.251.779</t>
  </si>
  <si>
    <t>6.261.991</t>
  </si>
  <si>
    <t>6.272.797</t>
  </si>
  <si>
    <t>6.252.150</t>
  </si>
  <si>
    <t>6.241.743</t>
  </si>
  <si>
    <t>6.252.301</t>
  </si>
  <si>
    <t>6.255.903</t>
  </si>
  <si>
    <t>6.266.113</t>
  </si>
  <si>
    <t>6.276.922</t>
  </si>
  <si>
    <t>6.256.274</t>
  </si>
  <si>
    <t>6.245.867</t>
  </si>
  <si>
    <t>6.256.425</t>
  </si>
  <si>
    <t>6.260.027</t>
  </si>
  <si>
    <t>6.270.235</t>
  </si>
  <si>
    <t>6.281.047</t>
  </si>
  <si>
    <t>6.249.991</t>
  </si>
  <si>
    <t>6.260.549</t>
  </si>
  <si>
    <t>6.264.151</t>
  </si>
  <si>
    <t>6.274.357</t>
  </si>
  <si>
    <t>6.285.171</t>
  </si>
  <si>
    <t>6.264.524</t>
  </si>
  <si>
    <t>6.254.114</t>
  </si>
  <si>
    <t>6.264.672</t>
  </si>
  <si>
    <t>6.268.275</t>
  </si>
  <si>
    <t>6.278.479</t>
  </si>
  <si>
    <t>6.289.296</t>
  </si>
  <si>
    <t>6.268.648</t>
  </si>
  <si>
    <t>6.258.238</t>
  </si>
  <si>
    <t>6.268.796</t>
  </si>
  <si>
    <t>6.272.398</t>
  </si>
  <si>
    <t>6.282.602</t>
  </si>
  <si>
    <t>6.293.420</t>
  </si>
  <si>
    <t>6.272.773</t>
  </si>
  <si>
    <t>6.262.362</t>
  </si>
  <si>
    <t>6.272.920</t>
  </si>
  <si>
    <t>6.276.522</t>
  </si>
  <si>
    <t>6.286.724</t>
  </si>
  <si>
    <t>6.297.545</t>
  </si>
  <si>
    <t>6.276.897</t>
  </si>
  <si>
    <t>6.266.486</t>
  </si>
  <si>
    <t>6.277.044</t>
  </si>
  <si>
    <t>6.280.646</t>
  </si>
  <si>
    <t>6.290.846</t>
  </si>
  <si>
    <t>6.301.670</t>
  </si>
  <si>
    <t>6.281.022</t>
  </si>
  <si>
    <t>6.281.168</t>
  </si>
  <si>
    <t>6.284.770</t>
  </si>
  <si>
    <t>6.294.968</t>
  </si>
  <si>
    <t>6.305.794</t>
  </si>
  <si>
    <t>6.285.147</t>
  </si>
  <si>
    <t>6.274.734</t>
  </si>
  <si>
    <t>6.285.292</t>
  </si>
  <si>
    <t>6.288.894</t>
  </si>
  <si>
    <t>6.299.090</t>
  </si>
  <si>
    <t>6.309.919</t>
  </si>
  <si>
    <t>6.289.271</t>
  </si>
  <si>
    <t>6.278.858</t>
  </si>
  <si>
    <t>6.289.416</t>
  </si>
  <si>
    <t>6.293.018</t>
  </si>
  <si>
    <t>6.303.212</t>
  </si>
  <si>
    <t>6.314.043</t>
  </si>
  <si>
    <t>6.282.981</t>
  </si>
  <si>
    <t>6.293.539</t>
  </si>
  <si>
    <t>6.297.142</t>
  </si>
  <si>
    <t>6.307.334</t>
  </si>
  <si>
    <t>6.318.168</t>
  </si>
  <si>
    <t>6.297.520</t>
  </si>
  <si>
    <t>6.287.105</t>
  </si>
  <si>
    <t>6.297.663</t>
  </si>
  <si>
    <t>6.301.266</t>
  </si>
  <si>
    <t>6.311.456</t>
  </si>
  <si>
    <t>6.322.292</t>
  </si>
  <si>
    <t>6.301.645</t>
  </si>
  <si>
    <t>6.291.229</t>
  </si>
  <si>
    <t>6.301.787</t>
  </si>
  <si>
    <t>6.305.389</t>
  </si>
  <si>
    <t>6.315.578</t>
  </si>
  <si>
    <t>6.326.417</t>
  </si>
  <si>
    <t>6.305.770</t>
  </si>
  <si>
    <t>6.295.353</t>
  </si>
  <si>
    <t>6.305.911</t>
  </si>
  <si>
    <t>6.309.513</t>
  </si>
  <si>
    <t>6.319.701</t>
  </si>
  <si>
    <t>6.330.542</t>
  </si>
  <si>
    <t>6.309.894</t>
  </si>
  <si>
    <t>6.299.477</t>
  </si>
  <si>
    <t>6.310.035</t>
  </si>
  <si>
    <t>6.313.637</t>
  </si>
  <si>
    <t>6.323.823</t>
  </si>
  <si>
    <t>6.334.666</t>
  </si>
  <si>
    <t>6.314.019</t>
  </si>
  <si>
    <t>6.303.601</t>
  </si>
  <si>
    <t>6.314.159</t>
  </si>
  <si>
    <t>6.317.761</t>
  </si>
  <si>
    <t>6.327.945</t>
  </si>
  <si>
    <t>6.338.791</t>
  </si>
  <si>
    <t>6.318.143</t>
  </si>
  <si>
    <t>6.307.725</t>
  </si>
  <si>
    <t>6.318.283</t>
  </si>
  <si>
    <t>6.321.885</t>
  </si>
  <si>
    <t>6.332.067</t>
  </si>
  <si>
    <t>6.342.915</t>
  </si>
  <si>
    <t>6.322.268</t>
  </si>
  <si>
    <t>6.311.849</t>
  </si>
  <si>
    <t>6.322.406</t>
  </si>
  <si>
    <t>6.326.009</t>
  </si>
  <si>
    <t>6.336.189</t>
  </si>
  <si>
    <t>6.347.040</t>
  </si>
  <si>
    <t>6.315.972</t>
  </si>
  <si>
    <t>6.326.530</t>
  </si>
  <si>
    <t>6.330.133</t>
  </si>
  <si>
    <t>6.340.311</t>
  </si>
  <si>
    <t>6.351.165</t>
  </si>
  <si>
    <t>6.330.517</t>
  </si>
  <si>
    <t>6.320.096</t>
  </si>
  <si>
    <t>6.330.654</t>
  </si>
  <si>
    <t>6.334.256</t>
  </si>
  <si>
    <t>6.344.433</t>
  </si>
  <si>
    <t>6.355.289</t>
  </si>
  <si>
    <t>6.334.642</t>
  </si>
  <si>
    <t>6.324.220</t>
  </si>
  <si>
    <t>6.334.778</t>
  </si>
  <si>
    <t>6.338.380</t>
  </si>
  <si>
    <t>6.348.555</t>
  </si>
  <si>
    <t>6.359.414</t>
  </si>
  <si>
    <t>6.338.766</t>
  </si>
  <si>
    <t>6.328.344</t>
  </si>
  <si>
    <t>6.338.902</t>
  </si>
  <si>
    <t>6.342.504</t>
  </si>
  <si>
    <t>6.352.677</t>
  </si>
  <si>
    <t>6.363.538</t>
  </si>
  <si>
    <t>6.342.891</t>
  </si>
  <si>
    <t>6.332.468</t>
  </si>
  <si>
    <t>6.343.026</t>
  </si>
  <si>
    <t>6.346.628</t>
  </si>
  <si>
    <t>6.356.800</t>
  </si>
  <si>
    <t>6.367.663</t>
  </si>
  <si>
    <t>6.347.015</t>
  </si>
  <si>
    <t>6.336.592</t>
  </si>
  <si>
    <t>6.347.150</t>
  </si>
  <si>
    <t>6.350.752</t>
  </si>
  <si>
    <t>6.360.922</t>
  </si>
  <si>
    <t>6.371.788</t>
  </si>
  <si>
    <t>6.351.140</t>
  </si>
  <si>
    <t>6.340.716</t>
  </si>
  <si>
    <t>6.351.273</t>
  </si>
  <si>
    <t>6.354.876</t>
  </si>
  <si>
    <t>6.365.044</t>
  </si>
  <si>
    <t>6.375.912</t>
  </si>
  <si>
    <t>6.355.265</t>
  </si>
  <si>
    <t>6.344.839</t>
  </si>
  <si>
    <t>6.355.397</t>
  </si>
  <si>
    <t>6.359.000</t>
  </si>
  <si>
    <t>6.369.166</t>
  </si>
  <si>
    <t>6.380.037</t>
  </si>
  <si>
    <t>6.359.389</t>
  </si>
  <si>
    <t>6.348.963</t>
  </si>
  <si>
    <t>6.359.521</t>
  </si>
  <si>
    <t>6.363.123</t>
  </si>
  <si>
    <t>6.373.288</t>
  </si>
  <si>
    <t>6.384.161</t>
  </si>
  <si>
    <t>6.363.514</t>
  </si>
  <si>
    <t>6.353.087</t>
  </si>
  <si>
    <t>6.363.645</t>
  </si>
  <si>
    <t>6.367.247</t>
  </si>
  <si>
    <t>6.377.410</t>
  </si>
  <si>
    <t>6.388.286</t>
  </si>
  <si>
    <t>6.367.638</t>
  </si>
  <si>
    <t>6.357.211</t>
  </si>
  <si>
    <t>6.367.769</t>
  </si>
  <si>
    <t>6.371.371</t>
  </si>
  <si>
    <t>6.381.532</t>
  </si>
  <si>
    <t>6.392.410</t>
  </si>
  <si>
    <t>6.371.763</t>
  </si>
  <si>
    <t>6.361.335</t>
  </si>
  <si>
    <t>6.371.893</t>
  </si>
  <si>
    <t>6.375.495</t>
  </si>
  <si>
    <t>6.385.654</t>
  </si>
  <si>
    <t>6.396.535</t>
  </si>
  <si>
    <t>6.375.888</t>
  </si>
  <si>
    <t>6.365.459</t>
  </si>
  <si>
    <t>6.376.017</t>
  </si>
  <si>
    <t>6.379.619</t>
  </si>
  <si>
    <t>6.389.776</t>
  </si>
  <si>
    <t>6.400.660</t>
  </si>
  <si>
    <t>6.380.012</t>
  </si>
  <si>
    <t>6.369.583</t>
  </si>
  <si>
    <t>6.380.140</t>
  </si>
  <si>
    <t>6.383.743</t>
  </si>
  <si>
    <t>6.393.899</t>
  </si>
  <si>
    <t>6.404.784</t>
  </si>
  <si>
    <t>6.384.137</t>
  </si>
  <si>
    <t>6.373.706</t>
  </si>
  <si>
    <t>6.384.264</t>
  </si>
  <si>
    <t>6.387.867</t>
  </si>
  <si>
    <t>6.398.021</t>
  </si>
  <si>
    <t>6.408.909</t>
  </si>
  <si>
    <t>6.388.261</t>
  </si>
  <si>
    <t>6.377.830</t>
  </si>
  <si>
    <t>6.388.388</t>
  </si>
  <si>
    <t>6.391.990</t>
  </si>
  <si>
    <t>6.402.143</t>
  </si>
  <si>
    <t>6.413.033</t>
  </si>
  <si>
    <t>6.392.386</t>
  </si>
  <si>
    <t>6.381.954</t>
  </si>
  <si>
    <t>6.392.512</t>
  </si>
  <si>
    <t>6.396.114</t>
  </si>
  <si>
    <t>6.406.265</t>
  </si>
  <si>
    <t>6.417.158</t>
  </si>
  <si>
    <t>6.396.511</t>
  </si>
  <si>
    <t>6.386.078</t>
  </si>
  <si>
    <t>6.396.636</t>
  </si>
  <si>
    <t>6.400.238</t>
  </si>
  <si>
    <t>6.410.387</t>
  </si>
  <si>
    <t>6.421.283</t>
  </si>
  <si>
    <t>6.400.635</t>
  </si>
  <si>
    <t>6.390.202</t>
  </si>
  <si>
    <t>6.400.760</t>
  </si>
  <si>
    <t>6.404.362</t>
  </si>
  <si>
    <t>6.414.509</t>
  </si>
  <si>
    <t>6.425.407</t>
  </si>
  <si>
    <t>6.404.760</t>
  </si>
  <si>
    <t>6.394.326</t>
  </si>
  <si>
    <t>6.404.884</t>
  </si>
  <si>
    <t>6.408.486</t>
  </si>
  <si>
    <t>6.418.631</t>
  </si>
  <si>
    <t>6.429.532</t>
  </si>
  <si>
    <t>6.408.884</t>
  </si>
  <si>
    <t>6.398.450</t>
  </si>
  <si>
    <t>6.409.007</t>
  </si>
  <si>
    <t>6.412.610</t>
  </si>
  <si>
    <t>6.422.753</t>
  </si>
  <si>
    <t>6.433.656</t>
  </si>
  <si>
    <t>6.413.009</t>
  </si>
  <si>
    <t>6.402.573</t>
  </si>
  <si>
    <t>6.413.131</t>
  </si>
  <si>
    <t>6.416.734</t>
  </si>
  <si>
    <t>6.426.875</t>
  </si>
  <si>
    <t>6.437.781</t>
  </si>
  <si>
    <t>6.417.133</t>
  </si>
  <si>
    <t>6.406.697</t>
  </si>
  <si>
    <t>6.417.255</t>
  </si>
  <si>
    <t>6.420.857</t>
  </si>
  <si>
    <t>6.430.998</t>
  </si>
  <si>
    <t>6.441.906</t>
  </si>
  <si>
    <t>6.421.258</t>
  </si>
  <si>
    <t>6.410.821</t>
  </si>
  <si>
    <t>6.421.379</t>
  </si>
  <si>
    <t>6.424.981</t>
  </si>
  <si>
    <t>6.435.120</t>
  </si>
  <si>
    <t>6.446.030</t>
  </si>
  <si>
    <t>6.425.383</t>
  </si>
  <si>
    <t>6.414.945</t>
  </si>
  <si>
    <t>6.425.503</t>
  </si>
  <si>
    <t>6.429.105</t>
  </si>
  <si>
    <t>6.439.242</t>
  </si>
  <si>
    <t>6.450.155</t>
  </si>
  <si>
    <t>6.429.507</t>
  </si>
  <si>
    <t>6.419.069</t>
  </si>
  <si>
    <t>6.429.627</t>
  </si>
  <si>
    <t>6.433.229</t>
  </si>
  <si>
    <t>6.443.364</t>
  </si>
  <si>
    <t>6.454.279</t>
  </si>
  <si>
    <t>6.433.632</t>
  </si>
  <si>
    <t>6.423.193</t>
  </si>
  <si>
    <t>6.433.751</t>
  </si>
  <si>
    <t>6.437.353</t>
  </si>
  <si>
    <t>6.447.486</t>
  </si>
  <si>
    <t>6.458.404</t>
  </si>
  <si>
    <t>6.437.756</t>
  </si>
  <si>
    <t>6.427.317</t>
  </si>
  <si>
    <t>6.437.874</t>
  </si>
  <si>
    <t>6.441.477</t>
  </si>
  <si>
    <t>6.451.608</t>
  </si>
  <si>
    <t>6.462.529</t>
  </si>
  <si>
    <t>6.441.881</t>
  </si>
  <si>
    <t>6.431.440</t>
  </si>
  <si>
    <t>6.441.998</t>
  </si>
  <si>
    <t>6.445.601</t>
  </si>
  <si>
    <t>6.455.730</t>
  </si>
  <si>
    <t>6.466.653</t>
  </si>
  <si>
    <t>6.446.006</t>
  </si>
  <si>
    <t>6.435.564</t>
  </si>
  <si>
    <t>6.446.122</t>
  </si>
  <si>
    <t>6.449.724</t>
  </si>
  <si>
    <t>6.459.852</t>
  </si>
  <si>
    <t>6.470.778</t>
  </si>
  <si>
    <t>6.450.130</t>
  </si>
  <si>
    <t>6.439.688</t>
  </si>
  <si>
    <t>6.450.246</t>
  </si>
  <si>
    <t>6.453.848</t>
  </si>
  <si>
    <t>6.463.974</t>
  </si>
  <si>
    <t>6.474.902</t>
  </si>
  <si>
    <t>6.454.255</t>
  </si>
  <si>
    <t>6.443.812</t>
  </si>
  <si>
    <t>6.454.370</t>
  </si>
  <si>
    <t>6.457.972</t>
  </si>
  <si>
    <t>6.468.097</t>
  </si>
  <si>
    <t>6.479.027</t>
  </si>
  <si>
    <t>6.458.379</t>
  </si>
  <si>
    <t>6.447.936</t>
  </si>
  <si>
    <t>6.458.494</t>
  </si>
  <si>
    <t>6.462.096</t>
  </si>
  <si>
    <t>6.472.219</t>
  </si>
  <si>
    <t>6.483.151</t>
  </si>
  <si>
    <t>6.462.504</t>
  </si>
  <si>
    <t>6.452.060</t>
  </si>
  <si>
    <t>6.462.618</t>
  </si>
  <si>
    <t>6.466.220</t>
  </si>
  <si>
    <t>6.476.341</t>
  </si>
  <si>
    <t>6.487.276</t>
  </si>
  <si>
    <t>6.466.629</t>
  </si>
  <si>
    <t>6.456.184</t>
  </si>
  <si>
    <t>6.466.742</t>
  </si>
  <si>
    <t>6.470.344</t>
  </si>
  <si>
    <t>6.480.463</t>
  </si>
  <si>
    <t>6.491.401</t>
  </si>
  <si>
    <t>6.470.753</t>
  </si>
  <si>
    <t>6.460.307</t>
  </si>
  <si>
    <t>6.470.865</t>
  </si>
  <si>
    <t>6.474.468</t>
  </si>
  <si>
    <t>6.484.585</t>
  </si>
  <si>
    <t>6.495.525</t>
  </si>
  <si>
    <t>6.474.878</t>
  </si>
  <si>
    <t>6.464.431</t>
  </si>
  <si>
    <t>6.474.989</t>
  </si>
  <si>
    <t>6.478.591</t>
  </si>
  <si>
    <t>6.488.707</t>
  </si>
  <si>
    <t>6.499.650</t>
  </si>
  <si>
    <t>6.479.002</t>
  </si>
  <si>
    <t>6.468.555</t>
  </si>
  <si>
    <t>6.479.113</t>
  </si>
  <si>
    <t>6.482.715</t>
  </si>
  <si>
    <t>6.492.829</t>
  </si>
  <si>
    <t>6.503.774</t>
  </si>
  <si>
    <t>6.483.127</t>
  </si>
  <si>
    <t>6.472.679</t>
  </si>
  <si>
    <t>6.483.237</t>
  </si>
  <si>
    <t>6.486.839</t>
  </si>
  <si>
    <t>6.496.951</t>
  </si>
  <si>
    <t>6.507.899</t>
  </si>
  <si>
    <t>6.487.252</t>
  </si>
  <si>
    <t>6.476.803</t>
  </si>
  <si>
    <t>6.487.361</t>
  </si>
  <si>
    <t>6.490.963</t>
  </si>
  <si>
    <t>6.501.073</t>
  </si>
  <si>
    <t>6.512.024</t>
  </si>
  <si>
    <t>6.491.376</t>
  </si>
  <si>
    <t>6.480.927</t>
  </si>
  <si>
    <t>6.491.485</t>
  </si>
  <si>
    <t>6.495.087</t>
  </si>
  <si>
    <t>6.505.196</t>
  </si>
  <si>
    <t>6.516.148</t>
  </si>
  <si>
    <t>6.495.501</t>
  </si>
  <si>
    <t>6.485.051</t>
  </si>
  <si>
    <t>6.495.609</t>
  </si>
  <si>
    <t>6.499.211</t>
  </si>
  <si>
    <t>6.509.318</t>
  </si>
  <si>
    <t>6.520.273</t>
  </si>
  <si>
    <t>6.499.625</t>
  </si>
  <si>
    <t>6.489.174</t>
  </si>
  <si>
    <t>6.499.732</t>
  </si>
  <si>
    <t>6.503.335</t>
  </si>
  <si>
    <t>6.513.440</t>
  </si>
  <si>
    <t>6.524.397</t>
  </si>
  <si>
    <t>6.503.750</t>
  </si>
  <si>
    <t>6.493.298</t>
  </si>
  <si>
    <t>6.503.856</t>
  </si>
  <si>
    <t>6.507.459</t>
  </si>
  <si>
    <t>6.517.562</t>
  </si>
  <si>
    <t>6.528.522</t>
  </si>
  <si>
    <t>6.507.874</t>
  </si>
  <si>
    <t>6.497.422</t>
  </si>
  <si>
    <t>6.507.980</t>
  </si>
  <si>
    <t>6.511.582</t>
  </si>
  <si>
    <t>6.521.684</t>
  </si>
  <si>
    <t>6.532.647</t>
  </si>
  <si>
    <t>6.511.999</t>
  </si>
  <si>
    <t>6.501.546</t>
  </si>
  <si>
    <t>6.512.104</t>
  </si>
  <si>
    <t>6.515.706</t>
  </si>
  <si>
    <t>6.525.806</t>
  </si>
  <si>
    <t>6.536.771</t>
  </si>
  <si>
    <t>6.516.124</t>
  </si>
  <si>
    <t>6.505.670</t>
  </si>
  <si>
    <t>6.516.228</t>
  </si>
  <si>
    <t>6.519.830</t>
  </si>
  <si>
    <t>6.529.928</t>
  </si>
  <si>
    <t>6.540.896</t>
  </si>
  <si>
    <t>6.520.248</t>
  </si>
  <si>
    <t>6.509.794</t>
  </si>
  <si>
    <t>6.520.352</t>
  </si>
  <si>
    <t>6.523.954</t>
  </si>
  <si>
    <t>6.534.050</t>
  </si>
  <si>
    <t>6.545.020</t>
  </si>
  <si>
    <t>6.524.373</t>
  </si>
  <si>
    <t>6.513.918</t>
  </si>
  <si>
    <t>6.524.476</t>
  </si>
  <si>
    <t>6.528.078</t>
  </si>
  <si>
    <t>6.538.172</t>
  </si>
  <si>
    <t>6.549.145</t>
  </si>
  <si>
    <t>6.528.497</t>
  </si>
  <si>
    <t>6.518.042</t>
  </si>
  <si>
    <t>6.528.599</t>
  </si>
  <si>
    <t>6.532.202</t>
  </si>
  <si>
    <t>6.542.295</t>
  </si>
  <si>
    <t>6.553.270</t>
  </si>
  <si>
    <t>6.532.622</t>
  </si>
  <si>
    <t>6.522.165</t>
  </si>
  <si>
    <t>6.532.723</t>
  </si>
  <si>
    <t>6.536.326</t>
  </si>
  <si>
    <t>6.546.417</t>
  </si>
  <si>
    <t>6.557.394</t>
  </si>
  <si>
    <t>6.536.747</t>
  </si>
  <si>
    <t>6.526.289</t>
  </si>
  <si>
    <t>6.536.847</t>
  </si>
  <si>
    <t>6.540.449</t>
  </si>
  <si>
    <t>6.550.539</t>
  </si>
  <si>
    <t>6.561.519</t>
  </si>
  <si>
    <t>6.540.871</t>
  </si>
  <si>
    <t>6.530.413</t>
  </si>
  <si>
    <t>6.540.971</t>
  </si>
  <si>
    <t>6.544.573</t>
  </si>
  <si>
    <t>6.554.661</t>
  </si>
  <si>
    <t>6.565.643</t>
  </si>
  <si>
    <t>6.544.996</t>
  </si>
  <si>
    <t>6.534.537</t>
  </si>
  <si>
    <t>6.545.095</t>
  </si>
  <si>
    <t>6.548.697</t>
  </si>
  <si>
    <t>6.558.783</t>
  </si>
  <si>
    <t>6.569.768</t>
  </si>
  <si>
    <t>6.549.120</t>
  </si>
  <si>
    <t>6.538.661</t>
  </si>
  <si>
    <t>6.549.219</t>
  </si>
  <si>
    <t>6.552.821</t>
  </si>
  <si>
    <t>6.562.905</t>
  </si>
  <si>
    <t>6.573.892</t>
  </si>
  <si>
    <t>6.553.245</t>
  </si>
  <si>
    <t>6.542.785</t>
  </si>
  <si>
    <t>6.553.343</t>
  </si>
  <si>
    <t>6.556.945</t>
  </si>
  <si>
    <t>6.567.027</t>
  </si>
  <si>
    <t>6.578.017</t>
  </si>
  <si>
    <t>6.557.370</t>
  </si>
  <si>
    <t>6.546.909</t>
  </si>
  <si>
    <t>6.557.466</t>
  </si>
  <si>
    <t>6.561.069</t>
  </si>
  <si>
    <t>6.571.149</t>
  </si>
  <si>
    <t>6.582.142</t>
  </si>
  <si>
    <t>6.561.494</t>
  </si>
  <si>
    <t>6.551.032</t>
  </si>
  <si>
    <t>6.561.590</t>
  </si>
  <si>
    <t>6.565.193</t>
  </si>
  <si>
    <t>6.575.271</t>
  </si>
  <si>
    <t>6.586.266</t>
  </si>
  <si>
    <t>6.565.619</t>
  </si>
  <si>
    <t>6.555.156</t>
  </si>
  <si>
    <t>6.565.714</t>
  </si>
  <si>
    <t>6.569.316</t>
  </si>
  <si>
    <t>6.579.394</t>
  </si>
  <si>
    <t>6.590.391</t>
  </si>
  <si>
    <t>6.569.743</t>
  </si>
  <si>
    <t>6.559.280</t>
  </si>
  <si>
    <t>6.569.838</t>
  </si>
  <si>
    <t>6.573.440</t>
  </si>
  <si>
    <t>6.583.516</t>
  </si>
  <si>
    <t>6.594.515</t>
  </si>
  <si>
    <t>6.573.868</t>
  </si>
  <si>
    <t>6.563.404</t>
  </si>
  <si>
    <t>6.573.962</t>
  </si>
  <si>
    <t>6.577.564</t>
  </si>
  <si>
    <t>6.587.638</t>
  </si>
  <si>
    <t>6.598.640</t>
  </si>
  <si>
    <t>6.577.992</t>
  </si>
  <si>
    <t>6.567.528</t>
  </si>
  <si>
    <t>6.578.086</t>
  </si>
  <si>
    <t>6.581.688</t>
  </si>
  <si>
    <t>6.591.760</t>
  </si>
  <si>
    <t>6.602.765</t>
  </si>
  <si>
    <t>6.582.117</t>
  </si>
  <si>
    <t>6.571.652</t>
  </si>
  <si>
    <t>6.582.210</t>
  </si>
  <si>
    <t>6.585.812</t>
  </si>
  <si>
    <t>6.595.882</t>
  </si>
  <si>
    <t>6.606.889</t>
  </si>
  <si>
    <t>6.586.242</t>
  </si>
  <si>
    <t>6.575.776</t>
  </si>
  <si>
    <t>6.586.333</t>
  </si>
  <si>
    <t>6.589.936</t>
  </si>
  <si>
    <t>6.600.004</t>
  </si>
  <si>
    <t>6.611.014</t>
  </si>
  <si>
    <t>6.590.366</t>
  </si>
  <si>
    <t>6.579.899</t>
  </si>
  <si>
    <t>6.590.457</t>
  </si>
  <si>
    <t>6.594.060</t>
  </si>
  <si>
    <t>6.604.126</t>
  </si>
  <si>
    <t>6.615.138</t>
  </si>
  <si>
    <t>6.594.491</t>
  </si>
  <si>
    <t>6.584.023</t>
  </si>
  <si>
    <t>6.594.581</t>
  </si>
  <si>
    <t>6.598.183</t>
  </si>
  <si>
    <t>6.608.248</t>
  </si>
  <si>
    <t>6.619.263</t>
  </si>
  <si>
    <t>6.598.615</t>
  </si>
  <si>
    <t>6.588.147</t>
  </si>
  <si>
    <t>6.598.705</t>
  </si>
  <si>
    <t>6.602.307</t>
  </si>
  <si>
    <t>6.612.370</t>
  </si>
  <si>
    <t>6.623.388</t>
  </si>
  <si>
    <t>6.602.740</t>
  </si>
  <si>
    <t>6.592.271</t>
  </si>
  <si>
    <t>6.602.829</t>
  </si>
  <si>
    <t>6.606.431</t>
  </si>
  <si>
    <t>6.616.493</t>
  </si>
  <si>
    <t>6.627.512</t>
  </si>
  <si>
    <t>6.606.865</t>
  </si>
  <si>
    <t>6.596.395</t>
  </si>
  <si>
    <t>6.606.953</t>
  </si>
  <si>
    <t>6.610.555</t>
  </si>
  <si>
    <t>6.620.615</t>
  </si>
  <si>
    <t>6.631.637</t>
  </si>
  <si>
    <t>6.610.989</t>
  </si>
  <si>
    <t>6.600.519</t>
  </si>
  <si>
    <t>6.611.077</t>
  </si>
  <si>
    <t>6.614.679</t>
  </si>
  <si>
    <t>6.624.737</t>
  </si>
  <si>
    <t>6.635.761</t>
  </si>
  <si>
    <t>6.615.114</t>
  </si>
  <si>
    <t>6.604.643</t>
  </si>
  <si>
    <t>6.615.200</t>
  </si>
  <si>
    <t>6.618.803</t>
  </si>
  <si>
    <t>6.628.859</t>
  </si>
  <si>
    <t>6.639.883</t>
  </si>
  <si>
    <t>6.619.238</t>
  </si>
  <si>
    <t>6.608.766</t>
  </si>
  <si>
    <t>6.619.324</t>
  </si>
  <si>
    <t>6.622.927</t>
  </si>
  <si>
    <t>6.632.981</t>
  </si>
  <si>
    <t>6.644.005</t>
  </si>
  <si>
    <t>6.623.363</t>
  </si>
  <si>
    <t>6.612.890</t>
  </si>
  <si>
    <t>6.623.448</t>
  </si>
  <si>
    <t>6.627.050</t>
  </si>
  <si>
    <t>6.637.103</t>
  </si>
  <si>
    <t>6.648.127</t>
  </si>
  <si>
    <t>6.627.488</t>
  </si>
  <si>
    <t>6.617.014</t>
  </si>
  <si>
    <t>6.627.572</t>
  </si>
  <si>
    <t>6.631.174</t>
  </si>
  <si>
    <t>6.641.225</t>
  </si>
  <si>
    <t>6.652.249</t>
  </si>
  <si>
    <t>6.631.612</t>
  </si>
  <si>
    <t>6.621.138</t>
  </si>
  <si>
    <t>6.631.696</t>
  </si>
  <si>
    <t>6.635.298</t>
  </si>
  <si>
    <t>6.645.347</t>
  </si>
  <si>
    <t>6.656.371</t>
  </si>
  <si>
    <t>6.635.734</t>
  </si>
  <si>
    <t>6.625.262</t>
  </si>
  <si>
    <t>6.635.817</t>
  </si>
  <si>
    <t>6.639.419</t>
  </si>
  <si>
    <t>6.649.471</t>
  </si>
  <si>
    <t>6.660.493</t>
  </si>
  <si>
    <t>6.639.856</t>
  </si>
  <si>
    <t>6.629.386</t>
  </si>
  <si>
    <t>6.639.938</t>
  </si>
  <si>
    <t>6.643.540</t>
  </si>
  <si>
    <t>6.653.594</t>
  </si>
  <si>
    <t>6.664.614</t>
  </si>
  <si>
    <t>6.643.978</t>
  </si>
  <si>
    <t>6.633.507</t>
  </si>
  <si>
    <t>6.644.059</t>
  </si>
  <si>
    <t>6.647.661</t>
  </si>
  <si>
    <t>6.657.717</t>
  </si>
  <si>
    <t>6.668.736</t>
  </si>
  <si>
    <t>6.648.100</t>
  </si>
  <si>
    <t>6.637.627</t>
  </si>
  <si>
    <t>6.648.181</t>
  </si>
  <si>
    <t>6.651.783</t>
  </si>
  <si>
    <t>6.661.840</t>
  </si>
  <si>
    <t>6.672.858</t>
  </si>
  <si>
    <t>6.652.221</t>
  </si>
  <si>
    <t>6.641.748</t>
  </si>
  <si>
    <t>6.652.302</t>
  </si>
  <si>
    <t>6.655.904</t>
  </si>
  <si>
    <t>6.665.963</t>
  </si>
  <si>
    <t>6.676.980</t>
  </si>
  <si>
    <t>6.656.343</t>
  </si>
  <si>
    <t>6.645.869</t>
  </si>
  <si>
    <t>6.656.423</t>
  </si>
  <si>
    <t>6.660.025</t>
  </si>
  <si>
    <t>6.670.087</t>
  </si>
  <si>
    <t>6.681.102</t>
  </si>
  <si>
    <t>6.660.465</t>
  </si>
  <si>
    <t>6.649.990</t>
  </si>
  <si>
    <t>6.660.544</t>
  </si>
  <si>
    <t>6.664.146</t>
  </si>
  <si>
    <t>6.674.210</t>
  </si>
  <si>
    <t>6.685.224</t>
  </si>
  <si>
    <t>6.664.587</t>
  </si>
  <si>
    <t>6.654.111</t>
  </si>
  <si>
    <t>6.664.665</t>
  </si>
  <si>
    <t>6.668.267</t>
  </si>
  <si>
    <t>6.678.333</t>
  </si>
  <si>
    <t>6.689.346</t>
  </si>
  <si>
    <t>6.668.709</t>
  </si>
  <si>
    <t>6.658.231</t>
  </si>
  <si>
    <t>6.668.786</t>
  </si>
  <si>
    <t>6.672.388</t>
  </si>
  <si>
    <t>6.682.456</t>
  </si>
  <si>
    <t>6.693.468</t>
  </si>
  <si>
    <t>6.672.831</t>
  </si>
  <si>
    <t>6.662.352</t>
  </si>
  <si>
    <t>6.672.908</t>
  </si>
  <si>
    <t>6.676.509</t>
  </si>
  <si>
    <t>6.686.580</t>
  </si>
  <si>
    <t>6.697.590</t>
  </si>
  <si>
    <t>6.676.952</t>
  </si>
  <si>
    <t>6.666.473</t>
  </si>
  <si>
    <t>6.677.029</t>
  </si>
  <si>
    <t>6.680.630</t>
  </si>
  <si>
    <t>6.690.703</t>
  </si>
  <si>
    <t>6.701.711</t>
  </si>
  <si>
    <t>6.681.074</t>
  </si>
  <si>
    <t>6.670.594</t>
  </si>
  <si>
    <t>6.681.150</t>
  </si>
  <si>
    <t>6.684.751</t>
  </si>
  <si>
    <t>6.694.826</t>
  </si>
  <si>
    <t>6.705.833</t>
  </si>
  <si>
    <t>6.685.196</t>
  </si>
  <si>
    <t>6.674.715</t>
  </si>
  <si>
    <t>6.685.271</t>
  </si>
  <si>
    <t>6.688.872</t>
  </si>
  <si>
    <t>6.698.949</t>
  </si>
  <si>
    <t>6.709.955</t>
  </si>
  <si>
    <t>6.689.318</t>
  </si>
  <si>
    <t>6.678.835</t>
  </si>
  <si>
    <t>6.689.392</t>
  </si>
  <si>
    <t>6.692.993</t>
  </si>
  <si>
    <t>6.703.073</t>
  </si>
  <si>
    <t>6.714.077</t>
  </si>
  <si>
    <t>6.693.440</t>
  </si>
  <si>
    <t>6.682.956</t>
  </si>
  <si>
    <t>6.693.513</t>
  </si>
  <si>
    <t>6.697.115</t>
  </si>
  <si>
    <t>6.707.196</t>
  </si>
  <si>
    <t>6.718.199</t>
  </si>
  <si>
    <t>6.697.562</t>
  </si>
  <si>
    <t>6.687.077</t>
  </si>
  <si>
    <t>6.697.634</t>
  </si>
  <si>
    <t>6.701.236</t>
  </si>
  <si>
    <t>6.711.319</t>
  </si>
  <si>
    <t>6.722.321</t>
  </si>
  <si>
    <t>6.701.683</t>
  </si>
  <si>
    <t>6.691.198</t>
  </si>
  <si>
    <t>6.701.756</t>
  </si>
  <si>
    <t>6.705.357</t>
  </si>
  <si>
    <t>6.715.442</t>
  </si>
  <si>
    <t>6.726.443</t>
  </si>
  <si>
    <t>6.705.805</t>
  </si>
  <si>
    <t>6.695.319</t>
  </si>
  <si>
    <t>6.705.877</t>
  </si>
  <si>
    <t>6.709.478</t>
  </si>
  <si>
    <t>6.719.566</t>
  </si>
  <si>
    <t>6.730.565</t>
  </si>
  <si>
    <t>6.709.927</t>
  </si>
  <si>
    <t>6.699.439</t>
  </si>
  <si>
    <t>6.709.998</t>
  </si>
  <si>
    <t>6.713.599</t>
  </si>
  <si>
    <t>6.723.689</t>
  </si>
  <si>
    <t>6.734.686</t>
  </si>
  <si>
    <t>6.714.049</t>
  </si>
  <si>
    <t>6.703.560</t>
  </si>
  <si>
    <t>6.714.119</t>
  </si>
  <si>
    <t>6.717.720</t>
  </si>
  <si>
    <t>6.727.812</t>
  </si>
  <si>
    <t>6.738.808</t>
  </si>
  <si>
    <t>6.718.171</t>
  </si>
  <si>
    <t>6.707.681</t>
  </si>
  <si>
    <t>6.718.240</t>
  </si>
  <si>
    <t>6.721.841</t>
  </si>
  <si>
    <t>6.731.935</t>
  </si>
  <si>
    <t>6.742.930</t>
  </si>
  <si>
    <t>6.722.293</t>
  </si>
  <si>
    <t>6.711.802</t>
  </si>
  <si>
    <t>6.722.361</t>
  </si>
  <si>
    <t>6.725.962</t>
  </si>
  <si>
    <t>6.736.059</t>
  </si>
  <si>
    <t>6.747.052</t>
  </si>
  <si>
    <t>6.726.414</t>
  </si>
  <si>
    <t>6.715.923</t>
  </si>
  <si>
    <t>6.726.483</t>
  </si>
  <si>
    <t>6.730.083</t>
  </si>
  <si>
    <t>6.740.182</t>
  </si>
  <si>
    <t>6.751.174</t>
  </si>
  <si>
    <t>6.730.536</t>
  </si>
  <si>
    <t>6.720.044</t>
  </si>
  <si>
    <t>6.730.604</t>
  </si>
  <si>
    <t>6.734.204</t>
  </si>
  <si>
    <t>6.744.305</t>
  </si>
  <si>
    <t>6.755.296</t>
  </si>
  <si>
    <t>6.734.658</t>
  </si>
  <si>
    <t>6.724.164</t>
  </si>
  <si>
    <t>6.734.725</t>
  </si>
  <si>
    <t>6.738.325</t>
  </si>
  <si>
    <t>6.748.428</t>
  </si>
  <si>
    <t>6.759.418</t>
  </si>
  <si>
    <t>6.738.780</t>
  </si>
  <si>
    <t>6.728.285</t>
  </si>
  <si>
    <t>6.738.846</t>
  </si>
  <si>
    <t>6.742.447</t>
  </si>
  <si>
    <t>6.752.552</t>
  </si>
  <si>
    <t>6.763.540</t>
  </si>
  <si>
    <t>6.742.902</t>
  </si>
  <si>
    <t>6.732.406</t>
  </si>
  <si>
    <t>6.742.967</t>
  </si>
  <si>
    <t>6.746.568</t>
  </si>
  <si>
    <t>6.756.675</t>
  </si>
  <si>
    <t>6.767.661</t>
  </si>
  <si>
    <t>6.747.024</t>
  </si>
  <si>
    <t>6.736.527</t>
  </si>
  <si>
    <t>6.747.088</t>
  </si>
  <si>
    <t>6.750.689</t>
  </si>
  <si>
    <t>6.760.798</t>
  </si>
  <si>
    <t>6.771.783</t>
  </si>
  <si>
    <t>6.751.146</t>
  </si>
  <si>
    <t>6.740.648</t>
  </si>
  <si>
    <t>6.751.210</t>
  </si>
  <si>
    <t>6.754.810</t>
  </si>
  <si>
    <t>6.764.921</t>
  </si>
  <si>
    <t>6.775.905</t>
  </si>
  <si>
    <t>6.755.267</t>
  </si>
  <si>
    <t>6.744.768</t>
  </si>
  <si>
    <t>6.755.331</t>
  </si>
  <si>
    <t>6.758.931</t>
  </si>
  <si>
    <t>6.769.044</t>
  </si>
  <si>
    <t>6.780.027</t>
  </si>
  <si>
    <t>6.759.389</t>
  </si>
  <si>
    <t>6.748.889</t>
  </si>
  <si>
    <t>6.759.452</t>
  </si>
  <si>
    <t>6.763.052</t>
  </si>
  <si>
    <t>6.773.168</t>
  </si>
  <si>
    <t>6.784.149</t>
  </si>
  <si>
    <t>6.763.511</t>
  </si>
  <si>
    <t>6.753.010</t>
  </si>
  <si>
    <t>6.763.573</t>
  </si>
  <si>
    <t>6.767.173</t>
  </si>
  <si>
    <t>6.777.291</t>
  </si>
  <si>
    <t>6.788.271</t>
  </si>
  <si>
    <t>6.767.633</t>
  </si>
  <si>
    <t>6.757.131</t>
  </si>
  <si>
    <t>6.767.694</t>
  </si>
  <si>
    <t>6.771.294</t>
  </si>
  <si>
    <t>6.781.414</t>
  </si>
  <si>
    <t>6.792.393</t>
  </si>
  <si>
    <t>6.771.755</t>
  </si>
  <si>
    <t>6.761.252</t>
  </si>
  <si>
    <t>6.771.815</t>
  </si>
  <si>
    <t>6.775.415</t>
  </si>
  <si>
    <t>6.785.537</t>
  </si>
  <si>
    <t>6.796.515</t>
  </si>
  <si>
    <t>6.775.877</t>
  </si>
  <si>
    <t>6.765.372</t>
  </si>
  <si>
    <t>6.775.937</t>
  </si>
  <si>
    <t>6.779.536</t>
  </si>
  <si>
    <t>6.789.661</t>
  </si>
  <si>
    <t>6.800.637</t>
  </si>
  <si>
    <t>6.779.998</t>
  </si>
  <si>
    <t>6.769.493</t>
  </si>
  <si>
    <t>6.780.058</t>
  </si>
  <si>
    <t>6.783.657</t>
  </si>
  <si>
    <t>6.793.784</t>
  </si>
  <si>
    <t>6.804.758</t>
  </si>
  <si>
    <t>6.784.120</t>
  </si>
  <si>
    <t>6.773.614</t>
  </si>
  <si>
    <t>6.784.179</t>
  </si>
  <si>
    <t>6.787.778</t>
  </si>
  <si>
    <t>6.797.907</t>
  </si>
  <si>
    <t>6.808.880</t>
  </si>
  <si>
    <t>6.788.242</t>
  </si>
  <si>
    <t>6.777.735</t>
  </si>
  <si>
    <t>6.788.300</t>
  </si>
  <si>
    <t>6.791.900</t>
  </si>
  <si>
    <t>6.802.030</t>
  </si>
  <si>
    <t>6.813.002</t>
  </si>
  <si>
    <t>6.792.364</t>
  </si>
  <si>
    <t>6.781.856</t>
  </si>
  <si>
    <t>6.792.421</t>
  </si>
  <si>
    <t>6.796.021</t>
  </si>
  <si>
    <t>6.806.154</t>
  </si>
  <si>
    <t>6.817.124</t>
  </si>
  <si>
    <t>6.796.486</t>
  </si>
  <si>
    <t>6.785.977</t>
  </si>
  <si>
    <t>6.796.542</t>
  </si>
  <si>
    <t>6.800.142</t>
  </si>
  <si>
    <t>6.810.277</t>
  </si>
  <si>
    <t>6.821.246</t>
  </si>
  <si>
    <t>6.800.608</t>
  </si>
  <si>
    <t>6.790.097</t>
  </si>
  <si>
    <t>6.800.663</t>
  </si>
  <si>
    <t>6.804.263</t>
  </si>
  <si>
    <t>6.814.400</t>
  </si>
  <si>
    <t>6.825.368</t>
  </si>
  <si>
    <t>6.804.729</t>
  </si>
  <si>
    <t>6.794.218</t>
  </si>
  <si>
    <t>6.804.785</t>
  </si>
  <si>
    <t>6.808.384</t>
  </si>
  <si>
    <t>6.818.523</t>
  </si>
  <si>
    <t>6.829.490</t>
  </si>
  <si>
    <t>6.808.851</t>
  </si>
  <si>
    <t>6.798.339</t>
  </si>
  <si>
    <t>6.808.906</t>
  </si>
  <si>
    <t>6.812.505</t>
  </si>
  <si>
    <t>6.822.647</t>
  </si>
  <si>
    <t>6.833.612</t>
  </si>
  <si>
    <t>6.812.973</t>
  </si>
  <si>
    <t>6.802.460</t>
  </si>
  <si>
    <t>6.813.027</t>
  </si>
  <si>
    <t>6.816.626</t>
  </si>
  <si>
    <t>6.826.770</t>
  </si>
  <si>
    <t>6.837.733</t>
  </si>
  <si>
    <t>6.817.095</t>
  </si>
  <si>
    <t>6.806.581</t>
  </si>
  <si>
    <t>6.817.148</t>
  </si>
  <si>
    <t>6.820.747</t>
  </si>
  <si>
    <t>6.830.893</t>
  </si>
  <si>
    <t>6.841.855</t>
  </si>
  <si>
    <t>6.821.217</t>
  </si>
  <si>
    <t>6.810.701</t>
  </si>
  <si>
    <t>6.821.269</t>
  </si>
  <si>
    <t>6.824.868</t>
  </si>
  <si>
    <t>6.835.016</t>
  </si>
  <si>
    <t>6.845.977</t>
  </si>
  <si>
    <t>6.825.339</t>
  </si>
  <si>
    <t>6.814.822</t>
  </si>
  <si>
    <t>6.825.390</t>
  </si>
  <si>
    <t>6.828.989</t>
  </si>
  <si>
    <t>6.839.140</t>
  </si>
  <si>
    <t>6.850.099</t>
  </si>
  <si>
    <t>6.829.460</t>
  </si>
  <si>
    <t>6.818.943</t>
  </si>
  <si>
    <t>6.829.512</t>
  </si>
  <si>
    <t>6.833.110</t>
  </si>
  <si>
    <t>6.843.263</t>
  </si>
  <si>
    <t>6.854.221</t>
  </si>
  <si>
    <t>6.833.582</t>
  </si>
  <si>
    <t>6.823.064</t>
  </si>
  <si>
    <t>6.833.633</t>
  </si>
  <si>
    <t>6.837.232</t>
  </si>
  <si>
    <t>6.847.386</t>
  </si>
  <si>
    <t>6.858.343</t>
  </si>
  <si>
    <t>6.837.704</t>
  </si>
  <si>
    <t>6.827.185</t>
  </si>
  <si>
    <t>6.837.754</t>
  </si>
  <si>
    <t>6.841.353</t>
  </si>
  <si>
    <t>6.851.509</t>
  </si>
  <si>
    <t>6.862.465</t>
  </si>
  <si>
    <t>6.841.826</t>
  </si>
  <si>
    <t>6.831.305</t>
  </si>
  <si>
    <t>6.841.875</t>
  </si>
  <si>
    <t>6.845.474</t>
  </si>
  <si>
    <t>6.855.633</t>
  </si>
  <si>
    <t>6.866.587</t>
  </si>
  <si>
    <t>6.845.948</t>
  </si>
  <si>
    <t>6.835.426</t>
  </si>
  <si>
    <t>6.845.996</t>
  </si>
  <si>
    <t>6.849.595</t>
  </si>
  <si>
    <t>6.859.756</t>
  </si>
  <si>
    <t>6.870.708</t>
  </si>
  <si>
    <t>6.850.070</t>
  </si>
  <si>
    <t>6.839.547</t>
  </si>
  <si>
    <t>6.850.117</t>
  </si>
  <si>
    <t>6.853.716</t>
  </si>
  <si>
    <t>6.863.879</t>
  </si>
  <si>
    <t>6.874.830</t>
  </si>
  <si>
    <t>6.854.192</t>
  </si>
  <si>
    <t>6.843.668</t>
  </si>
  <si>
    <t>6.854.239</t>
  </si>
  <si>
    <t>6.857.837</t>
  </si>
  <si>
    <t>6.868.002</t>
  </si>
  <si>
    <t>6.878.952</t>
  </si>
  <si>
    <t>6.858.313</t>
  </si>
  <si>
    <t>6.847.789</t>
  </si>
  <si>
    <t>6.858.360</t>
  </si>
  <si>
    <t>6.861.958</t>
  </si>
  <si>
    <t>6.872.125</t>
  </si>
  <si>
    <t>6.883.074</t>
  </si>
  <si>
    <t>6.862.435</t>
  </si>
  <si>
    <t>6.851.909</t>
  </si>
  <si>
    <t>6.862.481</t>
  </si>
  <si>
    <t>6.866.079</t>
  </si>
  <si>
    <t>6.876.249</t>
  </si>
  <si>
    <t>6.887.196</t>
  </si>
  <si>
    <t>6.866.557</t>
  </si>
  <si>
    <t>6.856.030</t>
  </si>
  <si>
    <t>6.866.602</t>
  </si>
  <si>
    <t>6.870.200</t>
  </si>
  <si>
    <t>6.880.372</t>
  </si>
  <si>
    <t>6.891.318</t>
  </si>
  <si>
    <t>6.870.679</t>
  </si>
  <si>
    <t>6.860.151</t>
  </si>
  <si>
    <t>6.870.723</t>
  </si>
  <si>
    <t>6.874.321</t>
  </si>
  <si>
    <t>6.884.495</t>
  </si>
  <si>
    <t>6.895.440</t>
  </si>
  <si>
    <t>6.874.801</t>
  </si>
  <si>
    <t>6.864.272</t>
  </si>
  <si>
    <t>6.874.844</t>
  </si>
  <si>
    <t>6.878.442</t>
  </si>
  <si>
    <t>6.888.618</t>
  </si>
  <si>
    <t>6.899.562</t>
  </si>
  <si>
    <t>6.878.923</t>
  </si>
  <si>
    <t>6.868.393</t>
  </si>
  <si>
    <t>6.878.966</t>
  </si>
  <si>
    <t>6.882.564</t>
  </si>
  <si>
    <t>6.892.742</t>
  </si>
  <si>
    <t>6.903.684</t>
  </si>
  <si>
    <t>6.883.044</t>
  </si>
  <si>
    <t>6.872.514</t>
  </si>
  <si>
    <t>6.883.087</t>
  </si>
  <si>
    <t>6.886.685</t>
  </si>
  <si>
    <t>6.896.865</t>
  </si>
  <si>
    <t>6.907.808</t>
  </si>
  <si>
    <t>6.887.166</t>
  </si>
  <si>
    <t>6.876.634</t>
  </si>
  <si>
    <t>6.887.208</t>
  </si>
  <si>
    <t>6.890.806</t>
  </si>
  <si>
    <t>6.900.988</t>
  </si>
  <si>
    <t>6.911.927</t>
  </si>
  <si>
    <t>6.891.288</t>
  </si>
  <si>
    <t>6.880.755</t>
  </si>
  <si>
    <t>6.891.329</t>
  </si>
  <si>
    <t>6.894.927</t>
  </si>
  <si>
    <t>6.905.111</t>
  </si>
  <si>
    <t>6.916.049</t>
  </si>
  <si>
    <t>6.895.410</t>
  </si>
  <si>
    <t>6.884.876</t>
  </si>
  <si>
    <t>6.895.450</t>
  </si>
  <si>
    <t>6.899.048</t>
  </si>
  <si>
    <t>6.909.235</t>
  </si>
  <si>
    <t>6.920.171</t>
  </si>
  <si>
    <t>6.899.532</t>
  </si>
  <si>
    <t>6.888.997</t>
  </si>
  <si>
    <t>6.899.571</t>
  </si>
  <si>
    <t>6.903.169</t>
  </si>
  <si>
    <t>6.913.358</t>
  </si>
  <si>
    <t>6.924.293</t>
  </si>
  <si>
    <t>6.903.654</t>
  </si>
  <si>
    <t>6.893.118</t>
  </si>
  <si>
    <t>6.903.692</t>
  </si>
  <si>
    <t>6.907.290</t>
  </si>
  <si>
    <t>6.917.481</t>
  </si>
  <si>
    <t>6.928.415</t>
  </si>
  <si>
    <t>6.907.775</t>
  </si>
  <si>
    <t>6.897.238</t>
  </si>
  <si>
    <t>6.907.814</t>
  </si>
  <si>
    <t>6.911.411</t>
  </si>
  <si>
    <t>6.921.604</t>
  </si>
  <si>
    <t>6.932.537</t>
  </si>
  <si>
    <t>6.911.897</t>
  </si>
  <si>
    <t>6.901.359</t>
  </si>
  <si>
    <t>6.911.935</t>
  </si>
  <si>
    <t>6.915.532</t>
  </si>
  <si>
    <t>6.925.728</t>
  </si>
  <si>
    <t>6.936.659</t>
  </si>
  <si>
    <t>6.916.019</t>
  </si>
  <si>
    <t>6.905.480</t>
  </si>
  <si>
    <t>6.916.056</t>
  </si>
  <si>
    <t>6.919.653</t>
  </si>
  <si>
    <t>6.929.851</t>
  </si>
  <si>
    <t>6.940.780</t>
  </si>
  <si>
    <t>6.920.141</t>
  </si>
  <si>
    <t>6.909.601</t>
  </si>
  <si>
    <t>6.920.177</t>
  </si>
  <si>
    <t>6.923.774</t>
  </si>
  <si>
    <t>6.933.974</t>
  </si>
  <si>
    <t>6.944.902</t>
  </si>
  <si>
    <t>6.924.263</t>
  </si>
  <si>
    <t>6.913.722</t>
  </si>
  <si>
    <t>6.924.298</t>
  </si>
  <si>
    <t>6.927.896</t>
  </si>
  <si>
    <t>6.938.097</t>
  </si>
  <si>
    <t>6.949.024</t>
  </si>
  <si>
    <t>6.928.385</t>
  </si>
  <si>
    <t>6.917.842</t>
  </si>
  <si>
    <t>6.928.419</t>
  </si>
  <si>
    <t>6.932.017</t>
  </si>
  <si>
    <t>6.942.221</t>
  </si>
  <si>
    <t>6.953.146</t>
  </si>
  <si>
    <t>6.932.506</t>
  </si>
  <si>
    <t>6.921.963</t>
  </si>
  <si>
    <t>6.932.541</t>
  </si>
  <si>
    <t>6.936.138</t>
  </si>
  <si>
    <t>6.946.344</t>
  </si>
  <si>
    <t>6.957.268</t>
  </si>
  <si>
    <t>6.936.628</t>
  </si>
  <si>
    <t>6.926.084</t>
  </si>
  <si>
    <t>6.936.662</t>
  </si>
  <si>
    <t>6.940.259</t>
  </si>
  <si>
    <t>6.950.467</t>
  </si>
  <si>
    <t>6.961.390</t>
  </si>
  <si>
    <t>6.940.750</t>
  </si>
  <si>
    <t>6.930.205</t>
  </si>
  <si>
    <t>6.940.783</t>
  </si>
  <si>
    <t>6.944.380</t>
  </si>
  <si>
    <t>6.954.590</t>
  </si>
  <si>
    <t>6.965.512</t>
  </si>
  <si>
    <t>6.944.872</t>
  </si>
  <si>
    <t>6.934.326</t>
  </si>
  <si>
    <t>6.944.904</t>
  </si>
  <si>
    <t>6.948.501</t>
  </si>
  <si>
    <t>6.958.714</t>
  </si>
  <si>
    <t>6.969.634</t>
  </si>
  <si>
    <t>6.948.994</t>
  </si>
  <si>
    <t>6.938.446</t>
  </si>
  <si>
    <t>6.949.025</t>
  </si>
  <si>
    <t>6.952.622</t>
  </si>
  <si>
    <t>6.962.837</t>
  </si>
  <si>
    <t>6.973.755</t>
  </si>
  <si>
    <t>6.953.116</t>
  </si>
  <si>
    <t>6.942.567</t>
  </si>
  <si>
    <t>6.956.743</t>
  </si>
  <si>
    <t>6.966.960</t>
  </si>
  <si>
    <t>6.977.877</t>
  </si>
  <si>
    <t>6.957.238</t>
  </si>
  <si>
    <t>6.946.688</t>
  </si>
  <si>
    <t>6.960.864</t>
  </si>
  <si>
    <t>6.971.083</t>
  </si>
  <si>
    <t>6.981.999</t>
  </si>
  <si>
    <t>6.961.359</t>
  </si>
  <si>
    <t>6.950.809</t>
  </si>
  <si>
    <t>6.961.389</t>
  </si>
  <si>
    <t>6.964.985</t>
  </si>
  <si>
    <t>6.975.206</t>
  </si>
  <si>
    <t>6.986.121</t>
  </si>
  <si>
    <t>6.965.481</t>
  </si>
  <si>
    <t>6.954.930</t>
  </si>
  <si>
    <t>6.965.510</t>
  </si>
  <si>
    <t>6.969.106</t>
  </si>
  <si>
    <t>6.979.330</t>
  </si>
  <si>
    <t>6.990.243</t>
  </si>
  <si>
    <t>6.969.603</t>
  </si>
  <si>
    <t>6.959.051</t>
  </si>
  <si>
    <t>6.969.631</t>
  </si>
  <si>
    <t>6.973.228</t>
  </si>
  <si>
    <t>6.983.453</t>
  </si>
  <si>
    <t>6.994.365</t>
  </si>
  <si>
    <t>6.973.725</t>
  </si>
  <si>
    <t>6.963.171</t>
  </si>
  <si>
    <t>6.973.752</t>
  </si>
  <si>
    <t>6.977.349</t>
  </si>
  <si>
    <t>6.987.576</t>
  </si>
  <si>
    <t>6.998.487</t>
  </si>
  <si>
    <t>6.977.847</t>
  </si>
  <si>
    <t>6.967.292</t>
  </si>
  <si>
    <t>6.977.873</t>
  </si>
  <si>
    <t>6.981.470</t>
  </si>
  <si>
    <t>6.991.699</t>
  </si>
  <si>
    <t>7.002.609</t>
  </si>
  <si>
    <t>6.981.969</t>
  </si>
  <si>
    <t>6.971.413</t>
  </si>
  <si>
    <t>6.985.591</t>
  </si>
  <si>
    <t>6.995.823</t>
  </si>
  <si>
    <t>7.006.731</t>
  </si>
  <si>
    <t>6.986.090</t>
  </si>
  <si>
    <t>6.975.534</t>
  </si>
  <si>
    <t>6.986.116</t>
  </si>
  <si>
    <t>6.989.712</t>
  </si>
  <si>
    <t>6.999.946</t>
  </si>
  <si>
    <t>7.010.852</t>
  </si>
  <si>
    <t>6.990.212</t>
  </si>
  <si>
    <t>6.979.655</t>
  </si>
  <si>
    <t>6.990.237</t>
  </si>
  <si>
    <t>6.993.833</t>
  </si>
  <si>
    <t>7.004.069</t>
  </si>
  <si>
    <t>7.014.974</t>
  </si>
  <si>
    <t>6.994.334</t>
  </si>
  <si>
    <t>6.983.775</t>
  </si>
  <si>
    <t>6.994.358</t>
  </si>
  <si>
    <t>6.997.954</t>
  </si>
  <si>
    <t>7.008.192</t>
  </si>
  <si>
    <t>7.019.096</t>
  </si>
  <si>
    <t>6.998.456</t>
  </si>
  <si>
    <t>6.987.896</t>
  </si>
  <si>
    <t>6.998.479</t>
  </si>
  <si>
    <t>7.002.075</t>
  </si>
  <si>
    <t>7.012.316</t>
  </si>
  <si>
    <t>7.023.218</t>
  </si>
  <si>
    <t>7.002.578</t>
  </si>
  <si>
    <t>6.992.017</t>
  </si>
  <si>
    <t>7.002.600</t>
  </si>
  <si>
    <t>7.006.196</t>
  </si>
  <si>
    <t>7.016.439</t>
  </si>
  <si>
    <t>7.027.340</t>
  </si>
  <si>
    <t>7.006.700</t>
  </si>
  <si>
    <t>6.996.138</t>
  </si>
  <si>
    <t>7.006.721</t>
  </si>
  <si>
    <t>7.010.317</t>
  </si>
  <si>
    <t>7.020.562</t>
  </si>
  <si>
    <t>7.031.462</t>
  </si>
  <si>
    <t>7.010.821</t>
  </si>
  <si>
    <t>7.000.259</t>
  </si>
  <si>
    <t>7.010.843</t>
  </si>
  <si>
    <t>7.014.438</t>
  </si>
  <si>
    <t>7.024.685</t>
  </si>
  <si>
    <t>7.035.584</t>
  </si>
  <si>
    <t>7.014.943</t>
  </si>
  <si>
    <t>7.004.379</t>
  </si>
  <si>
    <t>7.014.964</t>
  </si>
  <si>
    <t>7.018.560</t>
  </si>
  <si>
    <t>7.028.809</t>
  </si>
  <si>
    <t>7.039.706</t>
  </si>
  <si>
    <t>7.019.065</t>
  </si>
  <si>
    <t>7.008.500</t>
  </si>
  <si>
    <t>7.019.085</t>
  </si>
  <si>
    <t>7.022.681</t>
  </si>
  <si>
    <t>7.032.932</t>
  </si>
  <si>
    <t>7.043.827</t>
  </si>
  <si>
    <t>7.023.187</t>
  </si>
  <si>
    <t>7.012.621</t>
  </si>
  <si>
    <t>7.023.206</t>
  </si>
  <si>
    <t>7.026.802</t>
  </si>
  <si>
    <t>7.037.055</t>
  </si>
  <si>
    <t>7.047.949</t>
  </si>
  <si>
    <t>7.027.309</t>
  </si>
  <si>
    <t>7.016.742</t>
  </si>
  <si>
    <t>7.027.327</t>
  </si>
  <si>
    <t>7.030.923</t>
  </si>
  <si>
    <t>7.041.178</t>
  </si>
  <si>
    <t>7.052.071</t>
  </si>
  <si>
    <t>7.031.431</t>
  </si>
  <si>
    <t>7.020.863</t>
  </si>
  <si>
    <t>7.031.448</t>
  </si>
  <si>
    <t>7.035.044</t>
  </si>
  <si>
    <t>7.045.302</t>
  </si>
  <si>
    <t>7.056.193</t>
  </si>
  <si>
    <t>7.035.552</t>
  </si>
  <si>
    <t>7.024.983</t>
  </si>
  <si>
    <t>7.035.570</t>
  </si>
  <si>
    <t>7.039.165</t>
  </si>
  <si>
    <t>7.049.425</t>
  </si>
  <si>
    <t>7.060.315</t>
  </si>
  <si>
    <t>7.039.674</t>
  </si>
  <si>
    <t>7.029.104</t>
  </si>
  <si>
    <t>7.039.691</t>
  </si>
  <si>
    <t>7.043.286</t>
  </si>
  <si>
    <t>7.053.548</t>
  </si>
  <si>
    <t>7.064.437</t>
  </si>
  <si>
    <t>7.043.796</t>
  </si>
  <si>
    <t>7.033.225</t>
  </si>
  <si>
    <t>7.043.812</t>
  </si>
  <si>
    <t>7.047.407</t>
  </si>
  <si>
    <t>7.057.671</t>
  </si>
  <si>
    <t>7.068.559</t>
  </si>
  <si>
    <t>7.047.918</t>
  </si>
  <si>
    <t>7.037.346</t>
  </si>
  <si>
    <t>7.047.933</t>
  </si>
  <si>
    <t>7.051.528</t>
  </si>
  <si>
    <t>7.061.795</t>
  </si>
  <si>
    <t>7.072.681</t>
  </si>
  <si>
    <t>7.052.040</t>
  </si>
  <si>
    <t>7.041.467</t>
  </si>
  <si>
    <t>7.052.054</t>
  </si>
  <si>
    <t>7.055.649</t>
  </si>
  <si>
    <t>7.065.918</t>
  </si>
  <si>
    <t>7.056.162</t>
  </si>
  <si>
    <t>7.045.588</t>
  </si>
  <si>
    <t>7.056.175</t>
  </si>
  <si>
    <t>7.059.770</t>
  </si>
  <si>
    <t>7.070.041</t>
  </si>
  <si>
    <t>7.060.284</t>
  </si>
  <si>
    <t>7.049.708</t>
  </si>
  <si>
    <t>7.060.297</t>
  </si>
  <si>
    <t>7.063.892</t>
  </si>
  <si>
    <t>7.074.164</t>
  </si>
  <si>
    <t>7.064.405</t>
  </si>
  <si>
    <t>7.053.829</t>
  </si>
  <si>
    <t>7.064.418</t>
  </si>
  <si>
    <t>7.068.013</t>
  </si>
  <si>
    <t>7.078.287</t>
  </si>
  <si>
    <t>7.057.950</t>
  </si>
  <si>
    <t>7.068.539</t>
  </si>
  <si>
    <t>7.062.071</t>
  </si>
  <si>
    <t>7.066.192</t>
  </si>
  <si>
    <t xml:space="preserve">MEDIÇÃO INICIAL - DESCARGA </t>
  </si>
  <si>
    <t>MEDIÇÃO FINAL - DESCARGA</t>
  </si>
  <si>
    <r>
      <rPr>
        <b/>
        <i/>
        <sz val="14"/>
        <color rgb="FFFF0000"/>
        <rFont val="Calibri"/>
        <family val="2"/>
        <scheme val="minor"/>
      </rPr>
      <t>Clique aqui:</t>
    </r>
    <r>
      <rPr>
        <i/>
        <sz val="14"/>
        <color rgb="FFFF0000"/>
        <rFont val="Calibri"/>
        <family val="2"/>
        <scheme val="minor"/>
      </rPr>
      <t xml:space="preserve"> </t>
    </r>
    <r>
      <rPr>
        <i/>
        <sz val="14"/>
        <color theme="0" tint="-0.499984740745262"/>
        <rFont val="Calibri"/>
        <family val="2"/>
        <scheme val="minor"/>
      </rPr>
      <t>Informações tabela de interpolação</t>
    </r>
  </si>
  <si>
    <t xml:space="preserve">TIPO DE OPERAÇÃO </t>
  </si>
  <si>
    <t>mov.20°</t>
  </si>
  <si>
    <t>TERMINAL</t>
  </si>
  <si>
    <t>LITROS</t>
  </si>
  <si>
    <t>RAIZEN2</t>
  </si>
  <si>
    <t>Total movimentado</t>
  </si>
  <si>
    <t>TANQUE30</t>
  </si>
  <si>
    <t>GRANEL T1</t>
  </si>
  <si>
    <t>temp.tanque</t>
  </si>
  <si>
    <t>temp.amostra</t>
  </si>
  <si>
    <t>dados inicial do tanque</t>
  </si>
  <si>
    <t>dados final do tanque</t>
  </si>
  <si>
    <t>peso</t>
  </si>
  <si>
    <t>data inicial</t>
  </si>
  <si>
    <t>altura inicial</t>
  </si>
  <si>
    <t>dens.amostra</t>
  </si>
  <si>
    <t>data final</t>
  </si>
  <si>
    <t>altura final</t>
  </si>
  <si>
    <t>Logo terminal</t>
  </si>
  <si>
    <t>GRANEL QUÍMICA</t>
  </si>
  <si>
    <t>INICIAL</t>
  </si>
  <si>
    <t>VOLUME</t>
  </si>
  <si>
    <t xml:space="preserve">FINAL </t>
  </si>
  <si>
    <t>RAIMUNDO</t>
  </si>
  <si>
    <t/>
  </si>
  <si>
    <t>TANQUE13</t>
  </si>
  <si>
    <t>BOMBEIO</t>
  </si>
  <si>
    <t xml:space="preserve">Relatório de movimentação </t>
  </si>
  <si>
    <t>TIPO OPERAÇÃO</t>
  </si>
  <si>
    <t>Observações</t>
  </si>
  <si>
    <t>Quant. Mov. Ambiente</t>
  </si>
  <si>
    <t>Quant. Mov. a 20</t>
  </si>
  <si>
    <t>Quant.Mov.(kg)</t>
  </si>
  <si>
    <t>CIENTE</t>
  </si>
  <si>
    <t>SABBÁ</t>
  </si>
  <si>
    <t>EXPEDIÇÃO</t>
  </si>
  <si>
    <t>RECEPÇÃO</t>
  </si>
  <si>
    <t>TIPO DE OPERAÇÃO</t>
  </si>
  <si>
    <t>RAIZEN 1</t>
  </si>
  <si>
    <t>PERÍODO</t>
  </si>
  <si>
    <t>DIFERENÇA GERAL ENTRE TERMINAIS</t>
  </si>
  <si>
    <t>ambiente</t>
  </si>
  <si>
    <t>BOMBEIO LINE DISPLACEMENT - RAIZEN 2 x GRANEL T1</t>
  </si>
  <si>
    <t>TQ-33,TQ-34</t>
  </si>
  <si>
    <t xml:space="preserve">BOMBEIO </t>
  </si>
  <si>
    <t>17/06/2021 A 18/06/2021</t>
  </si>
  <si>
    <t>TQ-33</t>
  </si>
  <si>
    <t>TQ-34</t>
  </si>
  <si>
    <t>LINE DISPLACEMENTE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</si>
</sst>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0.0"/>
    <numFmt numFmtId="165" formatCode="0.0000"/>
    <numFmt numFmtId="166" formatCode="d/m/yy\ h:mm;@"/>
    <numFmt numFmtId="167" formatCode="0.000"/>
    <numFmt numFmtId="168" formatCode="0.0000000000000000"/>
    <numFmt numFmtId="169" formatCode="0.000000000000000"/>
    <numFmt numFmtId="170" formatCode="#,##0.0000"/>
    <numFmt numFmtId="171" formatCode="_(* #,##0.0000000_);_(* \(#,##0.0000000\);_(* &quot;-&quot;??_);_(@_)"/>
    <numFmt numFmtId="172" formatCode="_(* #,##0.00000000_);_(* \(#,##0.00000000\);_(* &quot;-&quot;??_);_(@_)"/>
    <numFmt numFmtId="173" formatCode="_(* #,##0.000000000_);_(* \(#,##0.000000000\);_(* &quot;-&quot;??_);_(@_)"/>
    <numFmt numFmtId="174" formatCode="_(* #,##0.00000_);_(* \(#,##0.00000\);_(* &quot;-&quot;??_);_(@_)"/>
    <numFmt numFmtId="175" formatCode="#,##0.0000000"/>
    <numFmt numFmtId="176" formatCode="#,##0.00000000"/>
    <numFmt numFmtId="177" formatCode="_(* #,##0.0_);_(* \(#,##0.0\);_(* &quot;-&quot;??_);_(@_)"/>
    <numFmt numFmtId="178" formatCode="_(* #,##0.00000_);_(* \(#,##0.00000\);_(* &quot;-&quot;?????_);_(@_)"/>
    <numFmt numFmtId="179" formatCode="#,##0.00000"/>
    <numFmt numFmtId="180" formatCode="_(* #,##0.00_);_(* \(#,##0.00\);_(* &quot;-&quot;??_);_(@_)"/>
    <numFmt numFmtId="181" formatCode="_(* #,##0.0000_);_(* \(#,##0.0000\);_(* &quot;-&quot;??_);_(@_)"/>
    <numFmt numFmtId="182" formatCode="_(* #,##0.000_);_(* \(#,##0.000\);_(* &quot;-&quot;??_);_(@_)"/>
    <numFmt numFmtId="183" formatCode="_(* #,##0.000000_);_(* \(#,##0.000000\);_(* &quot;-&quot;??_);_(@_)"/>
  </numFmts>
  <fonts count="7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7"/>
      <color indexed="8"/>
      <name val="Arial"/>
      <family val="2"/>
    </font>
    <font>
      <b/>
      <sz val="7"/>
      <name val="Arial"/>
      <family val="2"/>
    </font>
    <font>
      <sz val="7"/>
      <color rgb="FFFF0000"/>
      <name val="Arial"/>
      <family val="2"/>
    </font>
    <font>
      <b/>
      <sz val="7"/>
      <color rgb="FFFF000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bscript"/>
      <sz val="11"/>
      <color theme="1"/>
      <name val="Calibri"/>
      <family val="2"/>
      <scheme val="minor"/>
    </font>
    <font>
      <sz val="7"/>
      <name val="Arial"/>
      <family val="2"/>
    </font>
    <font>
      <b/>
      <sz val="6"/>
      <name val="Arial"/>
      <family val="2"/>
    </font>
    <font>
      <b/>
      <sz val="8"/>
      <color theme="0"/>
      <name val="Arial"/>
      <family val="2"/>
    </font>
    <font>
      <b/>
      <sz val="8"/>
      <color theme="3" tint="-0.499984740745262"/>
      <name val="Arial"/>
      <family val="2"/>
    </font>
    <font>
      <b/>
      <sz val="16"/>
      <color rgb="FFFF0000"/>
      <name val="Bauhaus 93"/>
      <family val="5"/>
    </font>
    <font>
      <sz val="10"/>
      <color theme="3" tint="-0.499984740745262"/>
      <name val="Arial"/>
      <family val="2"/>
    </font>
    <font>
      <sz val="8"/>
      <color theme="0"/>
      <name val="Arial"/>
      <family val="2"/>
    </font>
    <font>
      <i/>
      <sz val="8"/>
      <color theme="0"/>
      <name val="Arial"/>
      <family val="2"/>
    </font>
    <font>
      <b/>
      <sz val="12"/>
      <color theme="3" tint="-0.499984740745262"/>
      <name val="Arial"/>
      <family val="2"/>
    </font>
    <font>
      <b/>
      <i/>
      <sz val="8"/>
      <color theme="0"/>
      <name val="Arial"/>
      <family val="2"/>
    </font>
    <font>
      <b/>
      <sz val="8"/>
      <color theme="0" tint="-0.499984740745262"/>
      <name val="Arial"/>
      <family val="2"/>
    </font>
    <font>
      <b/>
      <sz val="9"/>
      <color theme="3" tint="-0.499984740745262"/>
      <name val="Arial"/>
      <family val="2"/>
    </font>
    <font>
      <sz val="9"/>
      <color theme="3" tint="-0.499984740745262"/>
      <name val="Arial"/>
      <family val="2"/>
    </font>
    <font>
      <sz val="10"/>
      <name val="MS Sans Serif"/>
      <family val="2"/>
    </font>
    <font>
      <sz val="10"/>
      <name val="Calibri"/>
      <family val="2"/>
      <scheme val="minor"/>
    </font>
    <font>
      <sz val="9"/>
      <name val="MS Sans Serif"/>
      <family val="2"/>
    </font>
    <font>
      <sz val="10"/>
      <name val="MS Sans Serif"/>
      <family val="2"/>
    </font>
    <font>
      <sz val="10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Arial"/>
      <family val="2"/>
    </font>
    <font>
      <sz val="9"/>
      <color indexed="81"/>
      <name val="Segoe UI"/>
      <family val="2"/>
    </font>
    <font>
      <i/>
      <sz val="14"/>
      <color theme="0" tint="-0.499984740745262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i/>
      <sz val="14"/>
      <color rgb="FFFF0000"/>
      <name val="Calibri"/>
      <family val="2"/>
      <scheme val="minor"/>
    </font>
    <font>
      <b/>
      <sz val="11"/>
      <color theme="1"/>
      <name val="Bahnschrift"/>
      <family val="2"/>
    </font>
    <font>
      <sz val="11"/>
      <color theme="1"/>
      <name val="Bahnschrift"/>
      <family val="2"/>
    </font>
    <font>
      <b/>
      <sz val="16"/>
      <color theme="1"/>
      <name val="Arial Narrow"/>
      <family val="2"/>
    </font>
    <font>
      <sz val="10"/>
      <color theme="1"/>
      <name val="Bahnschrift"/>
      <family val="2"/>
    </font>
    <font>
      <b/>
      <sz val="10"/>
      <color theme="1"/>
      <name val="Bahnschrift"/>
      <family val="2"/>
    </font>
    <font>
      <b/>
      <sz val="11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b/>
      <sz val="8"/>
      <color theme="1"/>
      <name val="Bahnschrift"/>
      <family val="2"/>
    </font>
    <font>
      <b/>
      <sz val="11"/>
      <color theme="0"/>
      <name val="Bahnschrift"/>
      <family val="2"/>
    </font>
    <font>
      <b/>
      <sz val="10"/>
      <color theme="0"/>
      <name val="Bahnschrift"/>
      <family val="2"/>
    </font>
  </fonts>
  <fills count="19">
    <fill>
      <patternFill patternType="none"/>
    </fill>
    <fill>
      <patternFill patternType="gray125"/>
    </fill>
    <fill>
      <patternFill patternType="solid">
        <fgColor rgb="FF652B9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855B8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1E68E0"/>
        <bgColor indexed="64"/>
      </patternFill>
    </fill>
    <fill>
      <patternFill patternType="solid">
        <fgColor theme="0" tint="-4.9989318521683403E-2"/>
        <bgColor theme="0" tint="-0.14999847407452621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ck">
        <color rgb="FF652B9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1E68E0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0.5999633777886288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 tint="-0.14993743705557422"/>
      </left>
      <right/>
      <top/>
      <bottom/>
      <diagonal/>
    </border>
    <border>
      <left/>
      <right/>
      <top/>
      <bottom style="thick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3" fillId="0" borderId="0"/>
    <xf numFmtId="0" fontId="13" fillId="0" borderId="0"/>
    <xf numFmtId="0" fontId="4" fillId="0" borderId="0"/>
    <xf numFmtId="0" fontId="47" fillId="0" borderId="0"/>
    <xf numFmtId="40" fontId="50" fillId="0" borderId="0" applyFont="0" applyFill="0" applyBorder="0" applyAlignment="0" applyProtection="0"/>
  </cellStyleXfs>
  <cellXfs count="623">
    <xf numFmtId="0" fontId="0" fillId="0" borderId="0" xfId="0"/>
    <xf numFmtId="0" fontId="0" fillId="3" borderId="0" xfId="0" applyFill="1"/>
    <xf numFmtId="0" fontId="0" fillId="3" borderId="1" xfId="0" applyFill="1" applyBorder="1"/>
    <xf numFmtId="0" fontId="5" fillId="4" borderId="0" xfId="0" applyFont="1" applyFill="1" applyAlignment="1">
      <alignment horizontal="center" vertical="center"/>
    </xf>
    <xf numFmtId="0" fontId="6" fillId="5" borderId="10" xfId="0" applyFont="1" applyFill="1" applyBorder="1" applyAlignment="1" applyProtection="1">
      <alignment horizontal="center" vertical="center"/>
      <protection locked="0"/>
    </xf>
    <xf numFmtId="0" fontId="6" fillId="5" borderId="10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1" fillId="5" borderId="10" xfId="0" applyFont="1" applyFill="1" applyBorder="1" applyAlignment="1" applyProtection="1">
      <alignment horizontal="center"/>
      <protection locked="0"/>
    </xf>
    <xf numFmtId="3" fontId="9" fillId="4" borderId="26" xfId="0" applyNumberFormat="1" applyFont="1" applyFill="1" applyBorder="1" applyAlignment="1">
      <alignment horizontal="center"/>
    </xf>
    <xf numFmtId="3" fontId="9" fillId="4" borderId="27" xfId="0" applyNumberFormat="1" applyFont="1" applyFill="1" applyBorder="1" applyAlignment="1">
      <alignment horizontal="center"/>
    </xf>
    <xf numFmtId="0" fontId="9" fillId="4" borderId="27" xfId="0" applyFont="1" applyFill="1" applyBorder="1" applyAlignment="1">
      <alignment horizontal="center"/>
    </xf>
    <xf numFmtId="0" fontId="9" fillId="4" borderId="28" xfId="0" applyFont="1" applyFill="1" applyBorder="1" applyAlignment="1">
      <alignment horizontal="center"/>
    </xf>
    <xf numFmtId="3" fontId="6" fillId="5" borderId="26" xfId="0" applyNumberFormat="1" applyFont="1" applyFill="1" applyBorder="1" applyAlignment="1">
      <alignment horizontal="center"/>
    </xf>
    <xf numFmtId="0" fontId="2" fillId="0" borderId="29" xfId="0" applyFont="1" applyBorder="1" applyAlignment="1" applyProtection="1">
      <alignment horizontal="center" vertical="center"/>
      <protection locked="0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0" fontId="0" fillId="4" borderId="0" xfId="0" applyFill="1"/>
    <xf numFmtId="0" fontId="4" fillId="4" borderId="0" xfId="0" applyFont="1" applyFill="1" applyAlignment="1">
      <alignment vertical="center" wrapText="1"/>
    </xf>
    <xf numFmtId="3" fontId="0" fillId="4" borderId="0" xfId="0" applyNumberFormat="1" applyFill="1"/>
    <xf numFmtId="0" fontId="13" fillId="0" borderId="0" xfId="1" applyProtection="1">
      <protection locked="0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15" fillId="0" borderId="0" xfId="0" applyFont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164" fontId="9" fillId="4" borderId="16" xfId="0" applyNumberFormat="1" applyFont="1" applyFill="1" applyBorder="1" applyAlignment="1">
      <alignment horizontal="center" vertical="center"/>
    </xf>
    <xf numFmtId="1" fontId="9" fillId="4" borderId="16" xfId="0" applyNumberFormat="1" applyFont="1" applyFill="1" applyBorder="1" applyAlignment="1">
      <alignment horizontal="center" vertical="center"/>
    </xf>
    <xf numFmtId="3" fontId="9" fillId="4" borderId="16" xfId="0" applyNumberFormat="1" applyFont="1" applyFill="1" applyBorder="1" applyAlignment="1">
      <alignment horizontal="center" vertical="center"/>
    </xf>
    <xf numFmtId="164" fontId="9" fillId="0" borderId="0" xfId="0" applyNumberFormat="1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textRotation="89"/>
      <protection locked="0"/>
    </xf>
    <xf numFmtId="1" fontId="13" fillId="0" borderId="16" xfId="1" applyNumberFormat="1" applyBorder="1" applyAlignment="1" applyProtection="1">
      <alignment vertical="center"/>
      <protection locked="0"/>
    </xf>
    <xf numFmtId="0" fontId="13" fillId="0" borderId="16" xfId="1" applyBorder="1" applyAlignment="1" applyProtection="1">
      <alignment vertical="center"/>
      <protection locked="0"/>
    </xf>
    <xf numFmtId="0" fontId="0" fillId="0" borderId="40" xfId="0" applyBorder="1" applyProtection="1">
      <protection locked="0"/>
    </xf>
    <xf numFmtId="0" fontId="11" fillId="0" borderId="0" xfId="0" applyFont="1" applyAlignment="1" applyProtection="1">
      <alignment vertical="center" textRotation="89"/>
      <protection locked="0"/>
    </xf>
    <xf numFmtId="1" fontId="13" fillId="0" borderId="0" xfId="1" applyNumberFormat="1" applyProtection="1">
      <protection locked="0"/>
    </xf>
    <xf numFmtId="0" fontId="0" fillId="3" borderId="1" xfId="0" applyFill="1" applyBorder="1" applyProtection="1">
      <protection locked="0"/>
    </xf>
    <xf numFmtId="0" fontId="16" fillId="2" borderId="16" xfId="1" applyFont="1" applyFill="1" applyBorder="1" applyAlignment="1" applyProtection="1">
      <alignment horizontal="centerContinuous" vertical="justify"/>
      <protection locked="0"/>
    </xf>
    <xf numFmtId="0" fontId="17" fillId="2" borderId="16" xfId="1" applyFont="1" applyFill="1" applyBorder="1" applyAlignment="1" applyProtection="1">
      <alignment vertical="center"/>
      <protection locked="0"/>
    </xf>
    <xf numFmtId="1" fontId="17" fillId="2" borderId="16" xfId="1" applyNumberFormat="1" applyFont="1" applyFill="1" applyBorder="1" applyAlignment="1" applyProtection="1">
      <alignment vertical="center"/>
      <protection locked="0"/>
    </xf>
    <xf numFmtId="164" fontId="9" fillId="0" borderId="0" xfId="0" applyNumberFormat="1" applyFont="1" applyAlignment="1">
      <alignment horizontal="center" vertical="center"/>
    </xf>
    <xf numFmtId="0" fontId="0" fillId="3" borderId="38" xfId="0" applyFill="1" applyBorder="1"/>
    <xf numFmtId="14" fontId="7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/>
    <xf numFmtId="3" fontId="6" fillId="4" borderId="27" xfId="0" applyNumberFormat="1" applyFont="1" applyFill="1" applyBorder="1" applyAlignment="1" applyProtection="1">
      <alignment horizontal="center"/>
      <protection locked="0"/>
    </xf>
    <xf numFmtId="3" fontId="6" fillId="4" borderId="27" xfId="0" applyNumberFormat="1" applyFont="1" applyFill="1" applyBorder="1" applyAlignment="1" applyProtection="1">
      <alignment horizontal="center" vertical="center"/>
      <protection locked="0"/>
    </xf>
    <xf numFmtId="0" fontId="6" fillId="4" borderId="48" xfId="0" applyFont="1" applyFill="1" applyBorder="1" applyAlignment="1" applyProtection="1">
      <alignment horizontal="center" vertical="center" wrapText="1"/>
      <protection locked="0"/>
    </xf>
    <xf numFmtId="0" fontId="6" fillId="4" borderId="41" xfId="0" applyFont="1" applyFill="1" applyBorder="1" applyAlignment="1" applyProtection="1">
      <alignment horizontal="center" vertical="center" wrapText="1"/>
      <protection locked="0"/>
    </xf>
    <xf numFmtId="14" fontId="9" fillId="0" borderId="30" xfId="0" applyNumberFormat="1" applyFont="1" applyBorder="1" applyAlignment="1" applyProtection="1">
      <alignment horizontal="center" vertical="center"/>
      <protection locked="0"/>
    </xf>
    <xf numFmtId="164" fontId="9" fillId="0" borderId="50" xfId="0" applyNumberFormat="1" applyFont="1" applyBorder="1" applyAlignment="1" applyProtection="1">
      <alignment horizontal="center" vertical="center"/>
      <protection locked="0"/>
    </xf>
    <xf numFmtId="0" fontId="9" fillId="0" borderId="50" xfId="0" applyFont="1" applyBorder="1" applyAlignment="1" applyProtection="1">
      <alignment horizontal="center" vertical="center"/>
      <protection locked="0"/>
    </xf>
    <xf numFmtId="3" fontId="10" fillId="0" borderId="50" xfId="0" applyNumberFormat="1" applyFont="1" applyBorder="1" applyAlignment="1">
      <alignment horizontal="center" vertical="center"/>
    </xf>
    <xf numFmtId="3" fontId="4" fillId="0" borderId="50" xfId="0" applyNumberFormat="1" applyFont="1" applyBorder="1" applyAlignment="1" applyProtection="1">
      <alignment horizontal="center" vertical="center"/>
      <protection locked="0"/>
    </xf>
    <xf numFmtId="3" fontId="10" fillId="4" borderId="50" xfId="0" applyNumberFormat="1" applyFont="1" applyFill="1" applyBorder="1" applyAlignment="1">
      <alignment horizontal="center" vertical="center"/>
    </xf>
    <xf numFmtId="165" fontId="9" fillId="0" borderId="50" xfId="0" applyNumberFormat="1" applyFont="1" applyBorder="1" applyAlignment="1" applyProtection="1">
      <alignment horizontal="center" vertical="center"/>
      <protection locked="0"/>
    </xf>
    <xf numFmtId="165" fontId="9" fillId="4" borderId="50" xfId="0" applyNumberFormat="1" applyFont="1" applyFill="1" applyBorder="1" applyAlignment="1" applyProtection="1">
      <alignment horizontal="center" vertical="center"/>
      <protection locked="0"/>
    </xf>
    <xf numFmtId="3" fontId="10" fillId="4" borderId="35" xfId="0" applyNumberFormat="1" applyFont="1" applyFill="1" applyBorder="1" applyAlignment="1">
      <alignment horizontal="center" vertical="center"/>
    </xf>
    <xf numFmtId="14" fontId="9" fillId="0" borderId="29" xfId="0" applyNumberFormat="1" applyFont="1" applyBorder="1" applyAlignment="1" applyProtection="1">
      <alignment horizontal="center" vertical="center"/>
      <protection locked="0"/>
    </xf>
    <xf numFmtId="164" fontId="9" fillId="0" borderId="31" xfId="0" applyNumberFormat="1" applyFont="1" applyBorder="1" applyAlignment="1" applyProtection="1">
      <alignment horizontal="center" vertical="center"/>
      <protection locked="0"/>
    </xf>
    <xf numFmtId="0" fontId="9" fillId="0" borderId="31" xfId="0" applyFont="1" applyBorder="1" applyAlignment="1" applyProtection="1">
      <alignment horizontal="center" vertical="center"/>
      <protection locked="0"/>
    </xf>
    <xf numFmtId="3" fontId="10" fillId="0" borderId="31" xfId="0" applyNumberFormat="1" applyFont="1" applyBorder="1" applyAlignment="1">
      <alignment horizontal="center" vertical="center"/>
    </xf>
    <xf numFmtId="3" fontId="4" fillId="0" borderId="31" xfId="0" applyNumberFormat="1" applyFont="1" applyBorder="1" applyAlignment="1" applyProtection="1">
      <alignment horizontal="center" vertical="center"/>
      <protection locked="0"/>
    </xf>
    <xf numFmtId="3" fontId="10" fillId="4" borderId="31" xfId="0" applyNumberFormat="1" applyFont="1" applyFill="1" applyBorder="1" applyAlignment="1">
      <alignment horizontal="center" vertical="center"/>
    </xf>
    <xf numFmtId="165" fontId="9" fillId="0" borderId="31" xfId="0" applyNumberFormat="1" applyFont="1" applyBorder="1" applyAlignment="1" applyProtection="1">
      <alignment horizontal="center" vertical="center"/>
      <protection locked="0"/>
    </xf>
    <xf numFmtId="165" fontId="9" fillId="4" borderId="31" xfId="0" applyNumberFormat="1" applyFont="1" applyFill="1" applyBorder="1" applyAlignment="1" applyProtection="1">
      <alignment horizontal="center" vertical="center"/>
      <protection locked="0"/>
    </xf>
    <xf numFmtId="3" fontId="10" fillId="4" borderId="34" xfId="0" applyNumberFormat="1" applyFont="1" applyFill="1" applyBorder="1" applyAlignment="1">
      <alignment horizontal="center" vertical="center"/>
    </xf>
    <xf numFmtId="0" fontId="2" fillId="0" borderId="34" xfId="0" applyFont="1" applyBorder="1" applyAlignment="1" applyProtection="1">
      <alignment horizontal="center" vertical="center"/>
      <protection locked="0"/>
    </xf>
    <xf numFmtId="166" fontId="9" fillId="0" borderId="33" xfId="0" applyNumberFormat="1" applyFont="1" applyBorder="1" applyAlignment="1" applyProtection="1">
      <alignment horizontal="center" vertical="center"/>
      <protection locked="0"/>
    </xf>
    <xf numFmtId="166" fontId="9" fillId="0" borderId="49" xfId="0" applyNumberFormat="1" applyFont="1" applyBorder="1" applyAlignment="1" applyProtection="1">
      <alignment horizontal="center" vertical="center"/>
      <protection locked="0"/>
    </xf>
    <xf numFmtId="0" fontId="0" fillId="9" borderId="0" xfId="0" applyFill="1"/>
    <xf numFmtId="0" fontId="0" fillId="9" borderId="51" xfId="0" applyFill="1" applyBorder="1"/>
    <xf numFmtId="0" fontId="0" fillId="3" borderId="51" xfId="0" applyFill="1" applyBorder="1"/>
    <xf numFmtId="0" fontId="0" fillId="0" borderId="0" xfId="0" applyFill="1" applyBorder="1"/>
    <xf numFmtId="0" fontId="0" fillId="5" borderId="0" xfId="0" applyFill="1"/>
    <xf numFmtId="0" fontId="6" fillId="10" borderId="10" xfId="0" applyFont="1" applyFill="1" applyBorder="1" applyAlignment="1" applyProtection="1">
      <alignment horizontal="center" vertical="center"/>
      <protection locked="0"/>
    </xf>
    <xf numFmtId="0" fontId="6" fillId="10" borderId="10" xfId="0" applyFont="1" applyFill="1" applyBorder="1" applyAlignment="1" applyProtection="1">
      <alignment horizontal="center" vertical="center" wrapText="1"/>
      <protection locked="0"/>
    </xf>
    <xf numFmtId="0" fontId="0" fillId="10" borderId="0" xfId="0" applyFill="1"/>
    <xf numFmtId="0" fontId="1" fillId="10" borderId="10" xfId="0" applyFont="1" applyFill="1" applyBorder="1" applyAlignment="1" applyProtection="1">
      <alignment horizontal="center"/>
      <protection locked="0"/>
    </xf>
    <xf numFmtId="3" fontId="6" fillId="10" borderId="26" xfId="0" applyNumberFormat="1" applyFont="1" applyFill="1" applyBorder="1" applyAlignment="1">
      <alignment horizontal="center"/>
    </xf>
    <xf numFmtId="0" fontId="20" fillId="0" borderId="0" xfId="3" applyFont="1" applyProtection="1">
      <protection hidden="1"/>
    </xf>
    <xf numFmtId="0" fontId="22" fillId="0" borderId="0" xfId="3" applyFont="1" applyProtection="1">
      <protection hidden="1"/>
    </xf>
    <xf numFmtId="0" fontId="4" fillId="0" borderId="0" xfId="3"/>
    <xf numFmtId="0" fontId="23" fillId="8" borderId="15" xfId="2" applyFont="1" applyFill="1" applyBorder="1" applyAlignment="1" applyProtection="1">
      <alignment horizontal="center" vertical="center" wrapText="1"/>
      <protection hidden="1"/>
    </xf>
    <xf numFmtId="0" fontId="24" fillId="8" borderId="16" xfId="2" applyFont="1" applyFill="1" applyBorder="1" applyAlignment="1" applyProtection="1">
      <alignment horizontal="center" vertical="center" wrapText="1"/>
      <protection hidden="1"/>
    </xf>
    <xf numFmtId="0" fontId="24" fillId="8" borderId="18" xfId="2" applyFont="1" applyFill="1" applyBorder="1" applyAlignment="1" applyProtection="1">
      <alignment horizontal="center" vertical="center" wrapText="1"/>
      <protection hidden="1"/>
    </xf>
    <xf numFmtId="0" fontId="23" fillId="0" borderId="0" xfId="2" applyFont="1" applyAlignment="1" applyProtection="1">
      <alignment horizontal="center" vertical="center" wrapText="1"/>
      <protection hidden="1"/>
    </xf>
    <xf numFmtId="0" fontId="24" fillId="0" borderId="0" xfId="2" applyFont="1" applyAlignment="1" applyProtection="1">
      <alignment horizontal="center" vertical="center" wrapText="1"/>
      <protection hidden="1"/>
    </xf>
    <xf numFmtId="0" fontId="25" fillId="0" borderId="0" xfId="2" applyFont="1" applyAlignment="1" applyProtection="1">
      <alignment horizontal="center" vertical="center" wrapText="1"/>
      <protection hidden="1"/>
    </xf>
    <xf numFmtId="0" fontId="26" fillId="0" borderId="0" xfId="2" applyFont="1" applyAlignment="1" applyProtection="1">
      <alignment horizontal="center" vertical="center" wrapText="1"/>
      <protection hidden="1"/>
    </xf>
    <xf numFmtId="0" fontId="27" fillId="8" borderId="15" xfId="2" applyFont="1" applyFill="1" applyBorder="1" applyAlignment="1" applyProtection="1">
      <alignment horizontal="center" vertical="center" wrapText="1"/>
      <protection hidden="1"/>
    </xf>
    <xf numFmtId="167" fontId="28" fillId="8" borderId="16" xfId="2" applyNumberFormat="1" applyFont="1" applyFill="1" applyBorder="1" applyAlignment="1" applyProtection="1">
      <alignment horizontal="center" vertical="center" wrapText="1"/>
      <protection hidden="1"/>
    </xf>
    <xf numFmtId="168" fontId="28" fillId="8" borderId="16" xfId="2" applyNumberFormat="1" applyFont="1" applyFill="1" applyBorder="1" applyAlignment="1" applyProtection="1">
      <alignment horizontal="center" vertical="center" wrapText="1"/>
      <protection hidden="1"/>
    </xf>
    <xf numFmtId="168" fontId="28" fillId="8" borderId="18" xfId="2" applyNumberFormat="1" applyFont="1" applyFill="1" applyBorder="1" applyAlignment="1" applyProtection="1">
      <alignment horizontal="center" vertical="center" wrapText="1"/>
      <protection hidden="1"/>
    </xf>
    <xf numFmtId="0" fontId="27" fillId="0" borderId="0" xfId="2" applyFont="1" applyAlignment="1" applyProtection="1">
      <alignment horizontal="center" vertical="center" wrapText="1"/>
      <protection hidden="1"/>
    </xf>
    <xf numFmtId="167" fontId="28" fillId="0" borderId="0" xfId="2" applyNumberFormat="1" applyFont="1" applyAlignment="1" applyProtection="1">
      <alignment horizontal="center" vertical="center" wrapText="1"/>
      <protection hidden="1"/>
    </xf>
    <xf numFmtId="168" fontId="28" fillId="0" borderId="0" xfId="2" applyNumberFormat="1" applyFont="1" applyAlignment="1" applyProtection="1">
      <alignment horizontal="center" vertical="center" wrapText="1"/>
      <protection hidden="1"/>
    </xf>
    <xf numFmtId="0" fontId="29" fillId="0" borderId="0" xfId="2" applyFont="1" applyAlignment="1" applyProtection="1">
      <alignment horizontal="center" vertical="center" wrapText="1"/>
      <protection hidden="1"/>
    </xf>
    <xf numFmtId="167" fontId="30" fillId="0" borderId="0" xfId="2" applyNumberFormat="1" applyFont="1" applyAlignment="1" applyProtection="1">
      <alignment horizontal="center" vertical="center" wrapText="1"/>
      <protection hidden="1"/>
    </xf>
    <xf numFmtId="168" fontId="30" fillId="0" borderId="0" xfId="2" applyNumberFormat="1" applyFont="1" applyAlignment="1" applyProtection="1">
      <alignment horizontal="center" vertical="center" wrapText="1"/>
      <protection hidden="1"/>
    </xf>
    <xf numFmtId="0" fontId="28" fillId="8" borderId="16" xfId="2" applyFont="1" applyFill="1" applyBorder="1" applyAlignment="1" applyProtection="1">
      <alignment horizontal="center" vertical="center" wrapText="1"/>
      <protection hidden="1"/>
    </xf>
    <xf numFmtId="0" fontId="28" fillId="0" borderId="0" xfId="2" applyFont="1" applyAlignment="1" applyProtection="1">
      <alignment horizontal="center" vertical="center" wrapText="1"/>
      <protection hidden="1"/>
    </xf>
    <xf numFmtId="0" fontId="30" fillId="0" borderId="0" xfId="2" applyFont="1" applyAlignment="1" applyProtection="1">
      <alignment horizontal="center" vertical="center" wrapText="1"/>
      <protection hidden="1"/>
    </xf>
    <xf numFmtId="0" fontId="24" fillId="0" borderId="0" xfId="2" applyFont="1" applyAlignment="1" applyProtection="1">
      <alignment vertical="center" wrapText="1"/>
      <protection hidden="1"/>
    </xf>
    <xf numFmtId="0" fontId="27" fillId="8" borderId="55" xfId="2" applyFont="1" applyFill="1" applyBorder="1" applyAlignment="1" applyProtection="1">
      <alignment horizontal="center" vertical="center" wrapText="1"/>
      <protection hidden="1"/>
    </xf>
    <xf numFmtId="167" fontId="28" fillId="8" borderId="56" xfId="2" applyNumberFormat="1" applyFont="1" applyFill="1" applyBorder="1" applyAlignment="1" applyProtection="1">
      <alignment horizontal="center" vertical="center" wrapText="1"/>
      <protection hidden="1"/>
    </xf>
    <xf numFmtId="168" fontId="28" fillId="8" borderId="56" xfId="2" applyNumberFormat="1" applyFont="1" applyFill="1" applyBorder="1" applyAlignment="1" applyProtection="1">
      <alignment horizontal="center" vertical="center" wrapText="1"/>
      <protection hidden="1"/>
    </xf>
    <xf numFmtId="168" fontId="28" fillId="8" borderId="57" xfId="2" applyNumberFormat="1" applyFont="1" applyFill="1" applyBorder="1" applyAlignment="1" applyProtection="1">
      <alignment horizontal="center" vertical="center" wrapText="1"/>
      <protection hidden="1"/>
    </xf>
    <xf numFmtId="0" fontId="24" fillId="8" borderId="15" xfId="2" applyFont="1" applyFill="1" applyBorder="1" applyAlignment="1" applyProtection="1">
      <alignment horizontal="center" vertical="center" wrapText="1"/>
      <protection hidden="1"/>
    </xf>
    <xf numFmtId="0" fontId="32" fillId="6" borderId="16" xfId="2" applyFont="1" applyFill="1" applyBorder="1" applyAlignment="1" applyProtection="1">
      <alignment horizontal="center" vertical="center" wrapText="1"/>
      <protection hidden="1"/>
    </xf>
    <xf numFmtId="0" fontId="32" fillId="6" borderId="18" xfId="2" applyFont="1" applyFill="1" applyBorder="1" applyAlignment="1" applyProtection="1">
      <alignment horizontal="center" vertical="center" wrapText="1"/>
      <protection hidden="1"/>
    </xf>
    <xf numFmtId="165" fontId="32" fillId="6" borderId="16" xfId="2" applyNumberFormat="1" applyFont="1" applyFill="1" applyBorder="1" applyAlignment="1" applyProtection="1">
      <alignment horizontal="center" vertical="center" wrapText="1"/>
      <protection hidden="1"/>
    </xf>
    <xf numFmtId="165" fontId="32" fillId="6" borderId="18" xfId="2" applyNumberFormat="1" applyFont="1" applyFill="1" applyBorder="1" applyAlignment="1" applyProtection="1">
      <alignment horizontal="center" vertical="center" wrapText="1"/>
      <protection hidden="1"/>
    </xf>
    <xf numFmtId="164" fontId="32" fillId="6" borderId="16" xfId="2" applyNumberFormat="1" applyFont="1" applyFill="1" applyBorder="1" applyAlignment="1" applyProtection="1">
      <alignment horizontal="center" vertical="center" wrapText="1"/>
      <protection hidden="1"/>
    </xf>
    <xf numFmtId="164" fontId="32" fillId="6" borderId="18" xfId="2" applyNumberFormat="1" applyFont="1" applyFill="1" applyBorder="1" applyAlignment="1" applyProtection="1">
      <alignment horizontal="center" vertical="center" wrapText="1"/>
      <protection hidden="1"/>
    </xf>
    <xf numFmtId="168" fontId="32" fillId="6" borderId="16" xfId="2" applyNumberFormat="1" applyFont="1" applyFill="1" applyBorder="1" applyAlignment="1" applyProtection="1">
      <alignment horizontal="center" vertical="center" wrapText="1"/>
      <protection hidden="1"/>
    </xf>
    <xf numFmtId="168" fontId="32" fillId="6" borderId="18" xfId="2" applyNumberFormat="1" applyFont="1" applyFill="1" applyBorder="1" applyAlignment="1" applyProtection="1">
      <alignment horizontal="center" vertical="center" wrapText="1"/>
      <protection hidden="1"/>
    </xf>
    <xf numFmtId="168" fontId="32" fillId="6" borderId="16" xfId="2" quotePrefix="1" applyNumberFormat="1" applyFont="1" applyFill="1" applyBorder="1" applyAlignment="1" applyProtection="1">
      <alignment horizontal="center" vertical="center" wrapText="1"/>
      <protection hidden="1"/>
    </xf>
    <xf numFmtId="168" fontId="32" fillId="6" borderId="18" xfId="2" quotePrefix="1" applyNumberFormat="1" applyFont="1" applyFill="1" applyBorder="1" applyAlignment="1" applyProtection="1">
      <alignment horizontal="center" vertical="center" wrapText="1"/>
      <protection hidden="1"/>
    </xf>
    <xf numFmtId="0" fontId="32" fillId="8" borderId="15" xfId="2" applyFont="1" applyFill="1" applyBorder="1" applyAlignment="1" applyProtection="1">
      <alignment horizontal="center" vertical="center" wrapText="1"/>
      <protection hidden="1"/>
    </xf>
    <xf numFmtId="0" fontId="32" fillId="8" borderId="16" xfId="2" applyFont="1" applyFill="1" applyBorder="1" applyAlignment="1" applyProtection="1">
      <alignment horizontal="center" vertical="center" wrapText="1"/>
      <protection hidden="1"/>
    </xf>
    <xf numFmtId="2" fontId="32" fillId="6" borderId="16" xfId="2" applyNumberFormat="1" applyFont="1" applyFill="1" applyBorder="1" applyAlignment="1" applyProtection="1">
      <alignment horizontal="center" vertical="center" wrapText="1"/>
      <protection hidden="1"/>
    </xf>
    <xf numFmtId="2" fontId="32" fillId="6" borderId="18" xfId="2" applyNumberFormat="1" applyFont="1" applyFill="1" applyBorder="1" applyAlignment="1" applyProtection="1">
      <alignment horizontal="center" vertical="center" wrapText="1"/>
      <protection hidden="1"/>
    </xf>
    <xf numFmtId="169" fontId="32" fillId="6" borderId="16" xfId="2" applyNumberFormat="1" applyFont="1" applyFill="1" applyBorder="1" applyAlignment="1" applyProtection="1">
      <alignment horizontal="center" vertical="center" wrapText="1"/>
      <protection hidden="1"/>
    </xf>
    <xf numFmtId="169" fontId="32" fillId="6" borderId="18" xfId="2" applyNumberFormat="1" applyFont="1" applyFill="1" applyBorder="1" applyAlignment="1" applyProtection="1">
      <alignment horizontal="center" vertical="center" wrapText="1"/>
      <protection hidden="1"/>
    </xf>
    <xf numFmtId="0" fontId="34" fillId="8" borderId="19" xfId="2" applyFont="1" applyFill="1" applyBorder="1" applyAlignment="1" applyProtection="1">
      <alignment horizontal="center" vertical="center" wrapText="1"/>
      <protection hidden="1"/>
    </xf>
    <xf numFmtId="169" fontId="32" fillId="6" borderId="20" xfId="2" applyNumberFormat="1" applyFont="1" applyFill="1" applyBorder="1" applyAlignment="1" applyProtection="1">
      <alignment horizontal="center" vertical="center" wrapText="1"/>
      <protection hidden="1"/>
    </xf>
    <xf numFmtId="0" fontId="32" fillId="8" borderId="20" xfId="2" applyFont="1" applyFill="1" applyBorder="1" applyAlignment="1" applyProtection="1">
      <alignment horizontal="center" vertical="center" wrapText="1"/>
      <protection hidden="1"/>
    </xf>
    <xf numFmtId="169" fontId="32" fillId="6" borderId="22" xfId="2" applyNumberFormat="1" applyFont="1" applyFill="1" applyBorder="1" applyAlignment="1" applyProtection="1">
      <alignment horizontal="center" vertical="center" wrapText="1"/>
      <protection hidden="1"/>
    </xf>
    <xf numFmtId="0" fontId="24" fillId="8" borderId="36" xfId="2" applyFont="1" applyFill="1" applyBorder="1" applyAlignment="1" applyProtection="1">
      <alignment horizontal="center" vertical="center" wrapText="1"/>
      <protection hidden="1"/>
    </xf>
    <xf numFmtId="165" fontId="24" fillId="8" borderId="37" xfId="2" applyNumberFormat="1" applyFont="1" applyFill="1" applyBorder="1" applyAlignment="1" applyProtection="1">
      <alignment horizontal="center" vertical="center" wrapText="1"/>
      <protection hidden="1"/>
    </xf>
    <xf numFmtId="0" fontId="21" fillId="12" borderId="37" xfId="2" applyFont="1" applyFill="1" applyBorder="1" applyAlignment="1" applyProtection="1">
      <alignment horizontal="center" vertical="center" wrapText="1"/>
      <protection hidden="1"/>
    </xf>
    <xf numFmtId="165" fontId="21" fillId="12" borderId="37" xfId="2" applyNumberFormat="1" applyFont="1" applyFill="1" applyBorder="1" applyAlignment="1" applyProtection="1">
      <alignment horizontal="center" vertical="center" wrapText="1"/>
      <protection hidden="1"/>
    </xf>
    <xf numFmtId="165" fontId="21" fillId="12" borderId="45" xfId="2" applyNumberFormat="1" applyFont="1" applyFill="1" applyBorder="1" applyAlignment="1" applyProtection="1">
      <alignment horizontal="center" vertical="center" wrapText="1"/>
      <protection hidden="1"/>
    </xf>
    <xf numFmtId="0" fontId="23" fillId="8" borderId="13" xfId="2" applyFont="1" applyFill="1" applyBorder="1" applyAlignment="1" applyProtection="1">
      <alignment horizontal="center" vertical="center" wrapText="1"/>
      <protection hidden="1"/>
    </xf>
    <xf numFmtId="167" fontId="24" fillId="8" borderId="47" xfId="2" applyNumberFormat="1" applyFont="1" applyFill="1" applyBorder="1" applyAlignment="1" applyProtection="1">
      <alignment horizontal="center" vertical="center" wrapText="1"/>
      <protection hidden="1"/>
    </xf>
    <xf numFmtId="168" fontId="24" fillId="8" borderId="47" xfId="2" applyNumberFormat="1" applyFont="1" applyFill="1" applyBorder="1" applyAlignment="1" applyProtection="1">
      <alignment horizontal="center" vertical="center" wrapText="1"/>
      <protection hidden="1"/>
    </xf>
    <xf numFmtId="168" fontId="24" fillId="8" borderId="14" xfId="2" applyNumberFormat="1" applyFont="1" applyFill="1" applyBorder="1" applyAlignment="1" applyProtection="1">
      <alignment horizontal="center" vertical="center" wrapText="1"/>
      <protection hidden="1"/>
    </xf>
    <xf numFmtId="167" fontId="24" fillId="8" borderId="16" xfId="2" applyNumberFormat="1" applyFont="1" applyFill="1" applyBorder="1" applyAlignment="1" applyProtection="1">
      <alignment horizontal="center" vertical="center" wrapText="1"/>
      <protection hidden="1"/>
    </xf>
    <xf numFmtId="168" fontId="24" fillId="8" borderId="16" xfId="2" applyNumberFormat="1" applyFont="1" applyFill="1" applyBorder="1" applyAlignment="1" applyProtection="1">
      <alignment horizontal="center" vertical="center" wrapText="1"/>
      <protection hidden="1"/>
    </xf>
    <xf numFmtId="168" fontId="24" fillId="8" borderId="18" xfId="2" applyNumberFormat="1" applyFont="1" applyFill="1" applyBorder="1" applyAlignment="1" applyProtection="1">
      <alignment horizontal="center" vertical="center" wrapText="1"/>
      <protection hidden="1"/>
    </xf>
    <xf numFmtId="165" fontId="24" fillId="8" borderId="16" xfId="2" applyNumberFormat="1" applyFont="1" applyFill="1" applyBorder="1" applyAlignment="1" applyProtection="1">
      <alignment horizontal="center" vertical="center" wrapText="1"/>
      <protection hidden="1"/>
    </xf>
    <xf numFmtId="0" fontId="23" fillId="8" borderId="19" xfId="2" applyFont="1" applyFill="1" applyBorder="1" applyAlignment="1" applyProtection="1">
      <alignment horizontal="center" vertical="center" wrapText="1"/>
      <protection hidden="1"/>
    </xf>
    <xf numFmtId="165" fontId="24" fillId="8" borderId="20" xfId="2" applyNumberFormat="1" applyFont="1" applyFill="1" applyBorder="1" applyAlignment="1" applyProtection="1">
      <alignment horizontal="center" vertical="center" wrapText="1"/>
      <protection hidden="1"/>
    </xf>
    <xf numFmtId="168" fontId="24" fillId="8" borderId="20" xfId="2" applyNumberFormat="1" applyFont="1" applyFill="1" applyBorder="1" applyAlignment="1" applyProtection="1">
      <alignment horizontal="center" vertical="center" wrapText="1"/>
      <protection hidden="1"/>
    </xf>
    <xf numFmtId="168" fontId="24" fillId="8" borderId="22" xfId="2" applyNumberFormat="1" applyFont="1" applyFill="1" applyBorder="1" applyAlignment="1" applyProtection="1">
      <alignment horizontal="center" vertical="center" wrapText="1"/>
      <protection hidden="1"/>
    </xf>
    <xf numFmtId="0" fontId="20" fillId="0" borderId="5" xfId="3" applyFont="1" applyBorder="1" applyProtection="1">
      <protection hidden="1"/>
    </xf>
    <xf numFmtId="0" fontId="20" fillId="0" borderId="6" xfId="3" applyFont="1" applyBorder="1" applyProtection="1">
      <protection hidden="1"/>
    </xf>
    <xf numFmtId="1" fontId="24" fillId="8" borderId="13" xfId="2" applyNumberFormat="1" applyFont="1" applyFill="1" applyBorder="1" applyAlignment="1" applyProtection="1">
      <alignment horizontal="center" vertical="center" wrapText="1"/>
      <protection hidden="1"/>
    </xf>
    <xf numFmtId="165" fontId="24" fillId="8" borderId="47" xfId="2" applyNumberFormat="1" applyFont="1" applyFill="1" applyBorder="1" applyAlignment="1" applyProtection="1">
      <alignment horizontal="center" vertical="center" wrapText="1"/>
      <protection hidden="1"/>
    </xf>
    <xf numFmtId="168" fontId="35" fillId="8" borderId="47" xfId="2" applyNumberFormat="1" applyFont="1" applyFill="1" applyBorder="1" applyAlignment="1" applyProtection="1">
      <alignment horizontal="center" vertical="center" wrapText="1"/>
      <protection hidden="1"/>
    </xf>
    <xf numFmtId="168" fontId="35" fillId="8" borderId="14" xfId="2" applyNumberFormat="1" applyFont="1" applyFill="1" applyBorder="1" applyAlignment="1" applyProtection="1">
      <alignment horizontal="center" vertical="center" wrapText="1"/>
      <protection hidden="1"/>
    </xf>
    <xf numFmtId="1" fontId="24" fillId="8" borderId="19" xfId="2" applyNumberFormat="1" applyFont="1" applyFill="1" applyBorder="1" applyAlignment="1" applyProtection="1">
      <alignment horizontal="center" vertical="center" wrapText="1"/>
      <protection hidden="1"/>
    </xf>
    <xf numFmtId="168" fontId="35" fillId="8" borderId="20" xfId="2" applyNumberFormat="1" applyFont="1" applyFill="1" applyBorder="1" applyAlignment="1" applyProtection="1">
      <alignment horizontal="center" vertical="center" wrapText="1"/>
      <protection hidden="1"/>
    </xf>
    <xf numFmtId="168" fontId="35" fillId="8" borderId="22" xfId="2" applyNumberFormat="1" applyFont="1" applyFill="1" applyBorder="1" applyAlignment="1" applyProtection="1">
      <alignment horizontal="center" vertical="center" wrapText="1"/>
      <protection hidden="1"/>
    </xf>
    <xf numFmtId="168" fontId="37" fillId="4" borderId="0" xfId="2" applyNumberFormat="1" applyFont="1" applyFill="1" applyAlignment="1" applyProtection="1">
      <alignment horizontal="center" vertical="center" wrapText="1"/>
      <protection hidden="1"/>
    </xf>
    <xf numFmtId="0" fontId="28" fillId="0" borderId="0" xfId="2" applyFont="1" applyAlignment="1" applyProtection="1">
      <alignment horizontal="center" vertical="center"/>
      <protection hidden="1"/>
    </xf>
    <xf numFmtId="165" fontId="28" fillId="0" borderId="0" xfId="2" applyNumberFormat="1" applyFont="1" applyAlignment="1" applyProtection="1">
      <alignment horizontal="center" vertical="center"/>
      <protection hidden="1"/>
    </xf>
    <xf numFmtId="165" fontId="39" fillId="4" borderId="0" xfId="2" applyNumberFormat="1" applyFont="1" applyFill="1" applyProtection="1">
      <protection hidden="1"/>
    </xf>
    <xf numFmtId="164" fontId="28" fillId="0" borderId="0" xfId="2" applyNumberFormat="1" applyFont="1" applyAlignment="1" applyProtection="1">
      <alignment horizontal="center" vertical="center"/>
      <protection hidden="1"/>
    </xf>
    <xf numFmtId="0" fontId="39" fillId="4" borderId="0" xfId="2" applyFont="1" applyFill="1" applyProtection="1">
      <protection hidden="1"/>
    </xf>
    <xf numFmtId="0" fontId="40" fillId="0" borderId="0" xfId="2" applyFont="1" applyAlignment="1" applyProtection="1">
      <alignment vertical="center"/>
      <protection hidden="1"/>
    </xf>
    <xf numFmtId="3" fontId="41" fillId="0" borderId="0" xfId="2" applyNumberFormat="1" applyFont="1" applyAlignment="1" applyProtection="1">
      <alignment horizontal="right" vertical="center"/>
      <protection hidden="1"/>
    </xf>
    <xf numFmtId="0" fontId="42" fillId="4" borderId="0" xfId="2" applyFont="1" applyFill="1" applyAlignment="1" applyProtection="1">
      <alignment horizontal="center" vertical="center"/>
      <protection hidden="1"/>
    </xf>
    <xf numFmtId="165" fontId="41" fillId="0" borderId="0" xfId="2" applyNumberFormat="1" applyFont="1" applyAlignment="1" applyProtection="1">
      <alignment vertical="center"/>
      <protection hidden="1"/>
    </xf>
    <xf numFmtId="165" fontId="43" fillId="0" borderId="0" xfId="2" applyNumberFormat="1" applyFont="1" applyAlignment="1" applyProtection="1">
      <alignment vertical="center"/>
      <protection hidden="1"/>
    </xf>
    <xf numFmtId="0" fontId="37" fillId="8" borderId="15" xfId="2" applyFont="1" applyFill="1" applyBorder="1" applyAlignment="1" applyProtection="1">
      <alignment horizontal="center" vertical="center" wrapText="1"/>
      <protection hidden="1"/>
    </xf>
    <xf numFmtId="165" fontId="37" fillId="0" borderId="16" xfId="2" applyNumberFormat="1" applyFont="1" applyBorder="1" applyAlignment="1" applyProtection="1">
      <alignment horizontal="center" vertical="center"/>
      <protection locked="0"/>
    </xf>
    <xf numFmtId="165" fontId="37" fillId="0" borderId="16" xfId="2" applyNumberFormat="1" applyFont="1" applyBorder="1" applyAlignment="1" applyProtection="1">
      <alignment horizontal="center" vertical="center"/>
      <protection hidden="1"/>
    </xf>
    <xf numFmtId="165" fontId="43" fillId="0" borderId="0" xfId="2" applyNumberFormat="1" applyFont="1" applyAlignment="1" applyProtection="1">
      <alignment horizontal="right" vertical="center"/>
      <protection hidden="1"/>
    </xf>
    <xf numFmtId="0" fontId="37" fillId="8" borderId="15" xfId="2" applyFont="1" applyFill="1" applyBorder="1" applyAlignment="1" applyProtection="1">
      <alignment horizontal="center" vertical="center"/>
      <protection hidden="1"/>
    </xf>
    <xf numFmtId="2" fontId="37" fillId="0" borderId="16" xfId="2" applyNumberFormat="1" applyFont="1" applyBorder="1" applyAlignment="1" applyProtection="1">
      <alignment horizontal="center" vertical="center"/>
      <protection locked="0"/>
    </xf>
    <xf numFmtId="168" fontId="28" fillId="0" borderId="0" xfId="2" applyNumberFormat="1" applyFont="1" applyAlignment="1" applyProtection="1">
      <alignment horizontal="center" vertical="center"/>
      <protection hidden="1"/>
    </xf>
    <xf numFmtId="2" fontId="37" fillId="0" borderId="16" xfId="2" applyNumberFormat="1" applyFont="1" applyBorder="1" applyAlignment="1" applyProtection="1">
      <alignment horizontal="center" vertical="center"/>
      <protection hidden="1"/>
    </xf>
    <xf numFmtId="3" fontId="43" fillId="0" borderId="0" xfId="2" applyNumberFormat="1" applyFont="1" applyAlignment="1" applyProtection="1">
      <alignment horizontal="right" vertical="center"/>
      <protection hidden="1"/>
    </xf>
    <xf numFmtId="165" fontId="44" fillId="12" borderId="16" xfId="2" applyNumberFormat="1" applyFont="1" applyFill="1" applyBorder="1" applyAlignment="1" applyProtection="1">
      <alignment horizontal="center" vertical="center"/>
      <protection hidden="1"/>
    </xf>
    <xf numFmtId="170" fontId="43" fillId="0" borderId="0" xfId="2" applyNumberFormat="1" applyFont="1" applyAlignment="1" applyProtection="1">
      <alignment horizontal="right" vertical="center"/>
      <protection hidden="1"/>
    </xf>
    <xf numFmtId="0" fontId="22" fillId="0" borderId="7" xfId="3" applyFont="1" applyBorder="1" applyProtection="1">
      <protection hidden="1"/>
    </xf>
    <xf numFmtId="0" fontId="22" fillId="0" borderId="8" xfId="3" applyFont="1" applyBorder="1" applyProtection="1">
      <protection hidden="1"/>
    </xf>
    <xf numFmtId="0" fontId="39" fillId="4" borderId="8" xfId="2" applyFont="1" applyFill="1" applyBorder="1" applyProtection="1">
      <protection hidden="1"/>
    </xf>
    <xf numFmtId="0" fontId="46" fillId="4" borderId="8" xfId="2" applyFont="1" applyFill="1" applyBorder="1" applyAlignment="1" applyProtection="1">
      <alignment horizontal="center" vertical="center"/>
      <protection hidden="1"/>
    </xf>
    <xf numFmtId="2" fontId="46" fillId="4" borderId="8" xfId="2" applyNumberFormat="1" applyFont="1" applyFill="1" applyBorder="1" applyAlignment="1" applyProtection="1">
      <alignment horizontal="center" vertical="center"/>
      <protection hidden="1"/>
    </xf>
    <xf numFmtId="0" fontId="20" fillId="0" borderId="9" xfId="3" applyFont="1" applyBorder="1" applyProtection="1">
      <protection hidden="1"/>
    </xf>
    <xf numFmtId="0" fontId="46" fillId="4" borderId="0" xfId="2" applyFont="1" applyFill="1" applyAlignment="1" applyProtection="1">
      <alignment horizontal="center" vertical="center"/>
      <protection hidden="1"/>
    </xf>
    <xf numFmtId="2" fontId="46" fillId="4" borderId="0" xfId="2" applyNumberFormat="1" applyFont="1" applyFill="1" applyAlignment="1" applyProtection="1">
      <alignment horizontal="center" vertical="center"/>
      <protection hidden="1"/>
    </xf>
    <xf numFmtId="2" fontId="37" fillId="8" borderId="16" xfId="2" applyNumberFormat="1" applyFont="1" applyFill="1" applyBorder="1" applyAlignment="1" applyProtection="1">
      <alignment horizontal="center" vertical="center"/>
      <protection hidden="1"/>
    </xf>
    <xf numFmtId="165" fontId="44" fillId="0" borderId="0" xfId="2" applyNumberFormat="1" applyFont="1" applyAlignment="1" applyProtection="1">
      <alignment horizontal="center" vertical="center"/>
      <protection hidden="1"/>
    </xf>
    <xf numFmtId="0" fontId="4" fillId="0" borderId="0" xfId="3" applyProtection="1">
      <protection hidden="1"/>
    </xf>
    <xf numFmtId="0" fontId="49" fillId="0" borderId="0" xfId="4" applyFont="1" applyProtection="1">
      <protection hidden="1"/>
    </xf>
    <xf numFmtId="0" fontId="13" fillId="0" borderId="42" xfId="4" applyFont="1" applyBorder="1" applyAlignment="1" applyProtection="1">
      <alignment horizontal="center" vertical="center"/>
      <protection hidden="1"/>
    </xf>
    <xf numFmtId="0" fontId="13" fillId="0" borderId="16" xfId="4" applyFont="1" applyBorder="1" applyAlignment="1" applyProtection="1">
      <alignment horizontal="center" vertical="center"/>
      <protection hidden="1"/>
    </xf>
    <xf numFmtId="0" fontId="48" fillId="11" borderId="5" xfId="4" applyFont="1" applyFill="1" applyBorder="1" applyAlignment="1" applyProtection="1">
      <alignment horizontal="center" vertical="center"/>
      <protection hidden="1"/>
    </xf>
    <xf numFmtId="171" fontId="48" fillId="11" borderId="0" xfId="5" applyNumberFormat="1" applyFont="1" applyFill="1" applyBorder="1" applyAlignment="1" applyProtection="1">
      <alignment horizontal="center" vertical="center"/>
      <protection hidden="1"/>
    </xf>
    <xf numFmtId="172" fontId="48" fillId="11" borderId="0" xfId="5" applyNumberFormat="1" applyFont="1" applyFill="1" applyBorder="1" applyAlignment="1" applyProtection="1">
      <alignment horizontal="center" vertical="center"/>
      <protection hidden="1"/>
    </xf>
    <xf numFmtId="173" fontId="48" fillId="11" borderId="0" xfId="5" applyNumberFormat="1" applyFont="1" applyFill="1" applyBorder="1" applyAlignment="1" applyProtection="1">
      <alignment horizontal="center" vertical="center"/>
      <protection hidden="1"/>
    </xf>
    <xf numFmtId="174" fontId="48" fillId="11" borderId="0" xfId="5" applyNumberFormat="1" applyFont="1" applyFill="1" applyBorder="1" applyAlignment="1" applyProtection="1">
      <alignment horizontal="center" vertical="center"/>
      <protection hidden="1"/>
    </xf>
    <xf numFmtId="0" fontId="47" fillId="11" borderId="6" xfId="4" applyFill="1" applyBorder="1" applyAlignment="1" applyProtection="1">
      <alignment horizontal="center" vertical="center"/>
      <protection hidden="1"/>
    </xf>
    <xf numFmtId="175" fontId="48" fillId="11" borderId="0" xfId="5" applyNumberFormat="1" applyFont="1" applyFill="1" applyBorder="1" applyAlignment="1" applyProtection="1">
      <alignment horizontal="center" vertical="center"/>
      <protection hidden="1"/>
    </xf>
    <xf numFmtId="176" fontId="48" fillId="11" borderId="0" xfId="5" applyNumberFormat="1" applyFont="1" applyFill="1" applyBorder="1" applyAlignment="1" applyProtection="1">
      <alignment horizontal="center" vertical="center"/>
      <protection hidden="1"/>
    </xf>
    <xf numFmtId="0" fontId="48" fillId="11" borderId="0" xfId="4" applyFont="1" applyFill="1" applyAlignment="1" applyProtection="1">
      <alignment horizontal="center" vertical="center"/>
      <protection hidden="1"/>
    </xf>
    <xf numFmtId="177" fontId="48" fillId="11" borderId="0" xfId="5" applyNumberFormat="1" applyFont="1" applyFill="1" applyBorder="1" applyAlignment="1" applyProtection="1">
      <alignment horizontal="center" vertical="center"/>
      <protection hidden="1"/>
    </xf>
    <xf numFmtId="0" fontId="48" fillId="11" borderId="0" xfId="4" applyFont="1" applyFill="1" applyAlignment="1" applyProtection="1">
      <alignment horizontal="center" vertical="center" wrapText="1"/>
      <protection hidden="1"/>
    </xf>
    <xf numFmtId="0" fontId="48" fillId="11" borderId="6" xfId="4" applyFont="1" applyFill="1" applyBorder="1" applyAlignment="1" applyProtection="1">
      <alignment horizontal="center" vertical="center"/>
      <protection hidden="1"/>
    </xf>
    <xf numFmtId="178" fontId="48" fillId="12" borderId="0" xfId="4" applyNumberFormat="1" applyFont="1" applyFill="1" applyAlignment="1" applyProtection="1">
      <alignment horizontal="center" vertical="center"/>
      <protection hidden="1"/>
    </xf>
    <xf numFmtId="179" fontId="48" fillId="12" borderId="0" xfId="4" applyNumberFormat="1" applyFont="1" applyFill="1" applyAlignment="1" applyProtection="1">
      <alignment horizontal="center" vertical="center"/>
      <protection hidden="1"/>
    </xf>
    <xf numFmtId="180" fontId="48" fillId="11" borderId="0" xfId="5" applyNumberFormat="1" applyFont="1" applyFill="1" applyBorder="1" applyAlignment="1" applyProtection="1">
      <alignment horizontal="center" vertical="center"/>
      <protection hidden="1"/>
    </xf>
    <xf numFmtId="171" fontId="48" fillId="12" borderId="0" xfId="5" applyNumberFormat="1" applyFont="1" applyFill="1" applyBorder="1" applyAlignment="1" applyProtection="1">
      <alignment horizontal="center" vertical="center"/>
      <protection hidden="1"/>
    </xf>
    <xf numFmtId="181" fontId="48" fillId="11" borderId="0" xfId="5" applyNumberFormat="1" applyFont="1" applyFill="1" applyBorder="1" applyAlignment="1" applyProtection="1">
      <alignment horizontal="center" vertical="center"/>
      <protection hidden="1"/>
    </xf>
    <xf numFmtId="174" fontId="48" fillId="11" borderId="6" xfId="5" applyNumberFormat="1" applyFont="1" applyFill="1" applyBorder="1" applyAlignment="1" applyProtection="1">
      <alignment horizontal="center" vertical="center"/>
      <protection hidden="1"/>
    </xf>
    <xf numFmtId="178" fontId="48" fillId="11" borderId="0" xfId="4" applyNumberFormat="1" applyFont="1" applyFill="1" applyAlignment="1" applyProtection="1">
      <alignment horizontal="center" vertical="center"/>
      <protection hidden="1"/>
    </xf>
    <xf numFmtId="179" fontId="48" fillId="11" borderId="0" xfId="4" applyNumberFormat="1" applyFont="1" applyFill="1" applyAlignment="1" applyProtection="1">
      <alignment horizontal="center" vertical="center"/>
      <protection hidden="1"/>
    </xf>
    <xf numFmtId="182" fontId="48" fillId="12" borderId="0" xfId="5" applyNumberFormat="1" applyFont="1" applyFill="1" applyBorder="1" applyAlignment="1" applyProtection="1">
      <alignment horizontal="center" vertical="center"/>
      <protection hidden="1"/>
    </xf>
    <xf numFmtId="174" fontId="51" fillId="11" borderId="6" xfId="5" applyNumberFormat="1" applyFont="1" applyFill="1" applyBorder="1" applyAlignment="1" applyProtection="1">
      <alignment horizontal="center" vertical="center"/>
      <protection hidden="1"/>
    </xf>
    <xf numFmtId="182" fontId="48" fillId="11" borderId="0" xfId="5" applyNumberFormat="1" applyFont="1" applyFill="1" applyBorder="1" applyAlignment="1" applyProtection="1">
      <alignment horizontal="center" vertical="center"/>
      <protection hidden="1"/>
    </xf>
    <xf numFmtId="165" fontId="13" fillId="0" borderId="16" xfId="4" applyNumberFormat="1" applyFont="1" applyBorder="1" applyAlignment="1" applyProtection="1">
      <alignment horizontal="center" vertical="center"/>
      <protection hidden="1"/>
    </xf>
    <xf numFmtId="181" fontId="51" fillId="11" borderId="6" xfId="5" applyNumberFormat="1" applyFont="1" applyFill="1" applyBorder="1" applyAlignment="1" applyProtection="1">
      <alignment horizontal="center" vertical="center"/>
      <protection hidden="1"/>
    </xf>
    <xf numFmtId="183" fontId="52" fillId="12" borderId="26" xfId="5" applyNumberFormat="1" applyFont="1" applyFill="1" applyBorder="1" applyAlignment="1" applyProtection="1">
      <alignment horizontal="center" vertical="center"/>
      <protection hidden="1"/>
    </xf>
    <xf numFmtId="183" fontId="52" fillId="12" borderId="26" xfId="5" applyNumberFormat="1" applyFont="1" applyFill="1" applyBorder="1" applyAlignment="1" applyProtection="1">
      <alignment horizontal="center" vertical="center" wrapText="1"/>
      <protection hidden="1"/>
    </xf>
    <xf numFmtId="0" fontId="52" fillId="12" borderId="26" xfId="4" applyFont="1" applyFill="1" applyBorder="1" applyAlignment="1" applyProtection="1">
      <alignment horizontal="center" vertical="center" wrapText="1"/>
      <protection hidden="1"/>
    </xf>
    <xf numFmtId="180" fontId="52" fillId="13" borderId="10" xfId="5" applyNumberFormat="1" applyFont="1" applyFill="1" applyBorder="1" applyAlignment="1" applyProtection="1">
      <alignment horizontal="center" vertical="center"/>
      <protection hidden="1"/>
    </xf>
    <xf numFmtId="181" fontId="52" fillId="12" borderId="10" xfId="5" applyNumberFormat="1" applyFont="1" applyFill="1" applyBorder="1" applyAlignment="1" applyProtection="1">
      <alignment vertical="center"/>
      <protection hidden="1"/>
    </xf>
    <xf numFmtId="165" fontId="52" fillId="12" borderId="10" xfId="4" applyNumberFormat="1" applyFont="1" applyFill="1" applyBorder="1" applyAlignment="1" applyProtection="1">
      <alignment vertical="center" wrapText="1"/>
      <protection hidden="1"/>
    </xf>
    <xf numFmtId="171" fontId="48" fillId="11" borderId="10" xfId="5" applyNumberFormat="1" applyFont="1" applyFill="1" applyBorder="1" applyAlignment="1" applyProtection="1">
      <alignment horizontal="center" vertical="center" wrapText="1"/>
      <protection hidden="1"/>
    </xf>
    <xf numFmtId="171" fontId="48" fillId="11" borderId="24" xfId="5" applyNumberFormat="1" applyFont="1" applyFill="1" applyBorder="1" applyAlignment="1" applyProtection="1">
      <alignment horizontal="center" vertical="center" wrapText="1"/>
      <protection hidden="1"/>
    </xf>
    <xf numFmtId="171" fontId="53" fillId="11" borderId="10" xfId="5" applyNumberFormat="1" applyFont="1" applyFill="1" applyBorder="1" applyAlignment="1" applyProtection="1">
      <alignment horizontal="center" vertical="center"/>
      <protection hidden="1"/>
    </xf>
    <xf numFmtId="171" fontId="48" fillId="11" borderId="0" xfId="5" applyNumberFormat="1" applyFont="1" applyFill="1" applyBorder="1" applyAlignment="1" applyProtection="1">
      <alignment horizontal="center" vertical="center" wrapText="1"/>
      <protection hidden="1"/>
    </xf>
    <xf numFmtId="165" fontId="53" fillId="0" borderId="10" xfId="5" applyNumberFormat="1" applyFont="1" applyFill="1" applyBorder="1" applyAlignment="1" applyProtection="1">
      <alignment horizontal="center" vertical="center"/>
      <protection locked="0"/>
    </xf>
    <xf numFmtId="164" fontId="53" fillId="0" borderId="10" xfId="5" applyNumberFormat="1" applyFont="1" applyFill="1" applyBorder="1" applyAlignment="1" applyProtection="1">
      <alignment horizontal="center" vertical="center"/>
      <protection locked="0"/>
    </xf>
    <xf numFmtId="174" fontId="47" fillId="11" borderId="8" xfId="5" applyNumberFormat="1" applyFont="1" applyFill="1" applyBorder="1" applyAlignment="1" applyProtection="1">
      <alignment horizontal="center" vertical="center"/>
      <protection hidden="1"/>
    </xf>
    <xf numFmtId="177" fontId="47" fillId="11" borderId="8" xfId="5" applyNumberFormat="1" applyFont="1" applyFill="1" applyBorder="1" applyAlignment="1" applyProtection="1">
      <alignment horizontal="center" vertical="center"/>
      <protection hidden="1"/>
    </xf>
    <xf numFmtId="180" fontId="53" fillId="11" borderId="8" xfId="5" applyNumberFormat="1" applyFont="1" applyFill="1" applyBorder="1" applyAlignment="1" applyProtection="1">
      <alignment horizontal="center" vertical="center"/>
      <protection hidden="1"/>
    </xf>
    <xf numFmtId="177" fontId="53" fillId="11" borderId="8" xfId="5" applyNumberFormat="1" applyFont="1" applyFill="1" applyBorder="1" applyAlignment="1" applyProtection="1">
      <alignment horizontal="center" vertical="center"/>
      <protection hidden="1"/>
    </xf>
    <xf numFmtId="181" fontId="53" fillId="11" borderId="10" xfId="5" applyNumberFormat="1" applyFont="1" applyFill="1" applyBorder="1" applyAlignment="1" applyProtection="1">
      <alignment horizontal="center" vertical="center"/>
      <protection hidden="1"/>
    </xf>
    <xf numFmtId="165" fontId="53" fillId="0" borderId="10" xfId="5" applyNumberFormat="1" applyFont="1" applyFill="1" applyBorder="1" applyAlignment="1" applyProtection="1">
      <alignment horizontal="center" vertical="center"/>
      <protection hidden="1"/>
    </xf>
    <xf numFmtId="164" fontId="53" fillId="0" borderId="10" xfId="5" applyNumberFormat="1" applyFont="1" applyFill="1" applyBorder="1" applyAlignment="1" applyProtection="1">
      <alignment horizontal="center" vertical="center"/>
      <protection hidden="1"/>
    </xf>
    <xf numFmtId="0" fontId="48" fillId="0" borderId="0" xfId="4" applyFont="1" applyAlignment="1" applyProtection="1">
      <alignment horizontal="center" vertical="center"/>
      <protection hidden="1"/>
    </xf>
    <xf numFmtId="178" fontId="48" fillId="0" borderId="0" xfId="4" applyNumberFormat="1" applyFont="1" applyAlignment="1" applyProtection="1">
      <alignment horizontal="center" vertical="center"/>
      <protection hidden="1"/>
    </xf>
    <xf numFmtId="179" fontId="48" fillId="0" borderId="0" xfId="4" applyNumberFormat="1" applyFont="1" applyAlignment="1" applyProtection="1">
      <alignment horizontal="center" vertical="center"/>
      <protection hidden="1"/>
    </xf>
    <xf numFmtId="174" fontId="48" fillId="0" borderId="0" xfId="5" applyNumberFormat="1" applyFont="1" applyFill="1" applyBorder="1" applyAlignment="1" applyProtection="1">
      <alignment horizontal="center" vertical="center"/>
      <protection hidden="1"/>
    </xf>
    <xf numFmtId="181" fontId="47" fillId="0" borderId="0" xfId="5" applyNumberFormat="1" applyFont="1" applyFill="1" applyBorder="1" applyAlignment="1" applyProtection="1">
      <alignment horizontal="center" vertical="center"/>
      <protection hidden="1"/>
    </xf>
    <xf numFmtId="171" fontId="48" fillId="0" borderId="0" xfId="5" applyNumberFormat="1" applyFont="1" applyFill="1" applyBorder="1" applyAlignment="1" applyProtection="1">
      <alignment horizontal="center" vertical="center"/>
      <protection hidden="1"/>
    </xf>
    <xf numFmtId="181" fontId="48" fillId="0" borderId="0" xfId="5" applyNumberFormat="1" applyFont="1" applyFill="1" applyBorder="1" applyAlignment="1" applyProtection="1">
      <alignment horizontal="center" vertical="center"/>
      <protection hidden="1"/>
    </xf>
    <xf numFmtId="0" fontId="47" fillId="0" borderId="0" xfId="4" applyAlignment="1" applyProtection="1">
      <alignment horizontal="center" vertical="center"/>
      <protection hidden="1"/>
    </xf>
    <xf numFmtId="171" fontId="47" fillId="0" borderId="0" xfId="5" applyNumberFormat="1" applyFont="1" applyAlignment="1" applyProtection="1">
      <alignment horizontal="center" vertical="center"/>
      <protection hidden="1"/>
    </xf>
    <xf numFmtId="172" fontId="47" fillId="0" borderId="0" xfId="5" applyNumberFormat="1" applyFont="1" applyAlignment="1" applyProtection="1">
      <alignment horizontal="center" vertical="center"/>
      <protection hidden="1"/>
    </xf>
    <xf numFmtId="173" fontId="47" fillId="0" borderId="0" xfId="5" applyNumberFormat="1" applyFont="1" applyAlignment="1" applyProtection="1">
      <alignment horizontal="center" vertical="center"/>
      <protection hidden="1"/>
    </xf>
    <xf numFmtId="174" fontId="47" fillId="0" borderId="0" xfId="5" applyNumberFormat="1" applyFont="1" applyAlignment="1" applyProtection="1">
      <alignment horizontal="center" vertical="center"/>
      <protection hidden="1"/>
    </xf>
    <xf numFmtId="0" fontId="7" fillId="4" borderId="10" xfId="0" applyFont="1" applyFill="1" applyBorder="1" applyAlignment="1" applyProtection="1">
      <alignment horizontal="center" vertical="center"/>
      <protection locked="0"/>
    </xf>
    <xf numFmtId="0" fontId="23" fillId="8" borderId="60" xfId="2" applyFont="1" applyFill="1" applyBorder="1" applyAlignment="1" applyProtection="1">
      <alignment horizontal="center" vertical="center" wrapText="1"/>
      <protection hidden="1"/>
    </xf>
    <xf numFmtId="0" fontId="24" fillId="8" borderId="53" xfId="2" applyFont="1" applyFill="1" applyBorder="1" applyAlignment="1" applyProtection="1">
      <alignment horizontal="center" vertical="center" wrapText="1"/>
      <protection hidden="1"/>
    </xf>
    <xf numFmtId="0" fontId="24" fillId="8" borderId="54" xfId="2" applyFont="1" applyFill="1" applyBorder="1" applyAlignment="1" applyProtection="1">
      <alignment horizontal="center" vertical="center" wrapText="1"/>
      <protection hidden="1"/>
    </xf>
    <xf numFmtId="0" fontId="3" fillId="2" borderId="40" xfId="0" applyFont="1" applyFill="1" applyBorder="1" applyAlignment="1" applyProtection="1">
      <alignment horizontal="center" vertical="center"/>
      <protection locked="0"/>
    </xf>
    <xf numFmtId="0" fontId="0" fillId="2" borderId="0" xfId="0" applyFill="1"/>
    <xf numFmtId="0" fontId="0" fillId="2" borderId="0" xfId="0" applyFill="1" applyProtection="1">
      <protection locked="0"/>
    </xf>
    <xf numFmtId="0" fontId="13" fillId="0" borderId="0" xfId="1"/>
    <xf numFmtId="0" fontId="16" fillId="2" borderId="16" xfId="1" applyFont="1" applyFill="1" applyBorder="1" applyAlignment="1" applyProtection="1">
      <alignment vertical="center"/>
      <protection locked="0"/>
    </xf>
    <xf numFmtId="0" fontId="13" fillId="0" borderId="16" xfId="1" applyBorder="1" applyAlignment="1">
      <alignment vertical="center"/>
    </xf>
    <xf numFmtId="0" fontId="13" fillId="0" borderId="42" xfId="1" applyBorder="1" applyAlignment="1">
      <alignment vertical="center"/>
    </xf>
    <xf numFmtId="0" fontId="3" fillId="4" borderId="0" xfId="0" applyFont="1" applyFill="1"/>
    <xf numFmtId="0" fontId="3" fillId="4" borderId="0" xfId="0" applyFont="1" applyFill="1" applyAlignment="1">
      <alignment horizontal="center" vertical="center"/>
    </xf>
    <xf numFmtId="164" fontId="6" fillId="4" borderId="0" xfId="0" applyNumberFormat="1" applyFont="1" applyFill="1" applyAlignment="1">
      <alignment horizontal="center" vertical="center"/>
    </xf>
    <xf numFmtId="1" fontId="6" fillId="4" borderId="0" xfId="0" applyNumberFormat="1" applyFont="1" applyFill="1" applyAlignment="1">
      <alignment horizontal="center" vertical="center"/>
    </xf>
    <xf numFmtId="3" fontId="6" fillId="4" borderId="0" xfId="0" applyNumberFormat="1" applyFont="1" applyFill="1" applyAlignment="1">
      <alignment horizontal="center" vertical="center"/>
    </xf>
    <xf numFmtId="0" fontId="0" fillId="14" borderId="0" xfId="0" applyFill="1" applyProtection="1">
      <protection locked="0"/>
    </xf>
    <xf numFmtId="0" fontId="0" fillId="14" borderId="0" xfId="0" applyFill="1" applyAlignment="1" applyProtection="1">
      <alignment horizontal="left"/>
      <protection locked="0"/>
    </xf>
    <xf numFmtId="0" fontId="0" fillId="3" borderId="0" xfId="0" applyFill="1" applyAlignment="1" applyProtection="1">
      <alignment horizontal="left"/>
      <protection locked="0"/>
    </xf>
    <xf numFmtId="0" fontId="0" fillId="3" borderId="38" xfId="0" applyFill="1" applyBorder="1" applyProtection="1">
      <protection locked="0"/>
    </xf>
    <xf numFmtId="0" fontId="0" fillId="3" borderId="38" xfId="0" applyFill="1" applyBorder="1" applyAlignment="1" applyProtection="1">
      <alignment horizontal="left"/>
      <protection locked="0"/>
    </xf>
    <xf numFmtId="1" fontId="13" fillId="0" borderId="0" xfId="1" applyNumberFormat="1" applyAlignment="1" applyProtection="1">
      <alignment horizontal="left"/>
      <protection locked="0"/>
    </xf>
    <xf numFmtId="0" fontId="13" fillId="0" borderId="0" xfId="1" applyAlignment="1" applyProtection="1">
      <alignment horizontal="left"/>
      <protection locked="0"/>
    </xf>
    <xf numFmtId="0" fontId="16" fillId="14" borderId="16" xfId="1" applyFont="1" applyFill="1" applyBorder="1" applyAlignment="1" applyProtection="1">
      <alignment horizontal="centerContinuous" vertical="justify"/>
      <protection locked="0"/>
    </xf>
    <xf numFmtId="0" fontId="17" fillId="14" borderId="16" xfId="1" applyFont="1" applyFill="1" applyBorder="1" applyAlignment="1" applyProtection="1">
      <alignment vertical="center"/>
      <protection locked="0"/>
    </xf>
    <xf numFmtId="1" fontId="17" fillId="14" borderId="16" xfId="1" applyNumberFormat="1" applyFont="1" applyFill="1" applyBorder="1" applyAlignment="1" applyProtection="1">
      <alignment horizontal="left" vertical="center"/>
      <protection locked="0"/>
    </xf>
    <xf numFmtId="1" fontId="13" fillId="0" borderId="16" xfId="1" applyNumberFormat="1" applyBorder="1" applyAlignment="1" applyProtection="1">
      <alignment horizontal="left" vertical="center"/>
      <protection locked="0"/>
    </xf>
    <xf numFmtId="1" fontId="0" fillId="0" borderId="40" xfId="0" applyNumberFormat="1" applyBorder="1" applyProtection="1">
      <protection locked="0"/>
    </xf>
    <xf numFmtId="1" fontId="0" fillId="0" borderId="0" xfId="0" applyNumberFormat="1" applyProtection="1">
      <protection locked="0"/>
    </xf>
    <xf numFmtId="1" fontId="13" fillId="11" borderId="16" xfId="1" applyNumberFormat="1" applyFill="1" applyBorder="1" applyAlignment="1" applyProtection="1">
      <alignment vertical="center"/>
      <protection locked="0"/>
    </xf>
    <xf numFmtId="1" fontId="13" fillId="11" borderId="16" xfId="1" applyNumberFormat="1" applyFill="1" applyBorder="1" applyAlignment="1" applyProtection="1">
      <alignment horizontal="left" vertical="center"/>
      <protection locked="0"/>
    </xf>
    <xf numFmtId="3" fontId="13" fillId="0" borderId="16" xfId="1" applyNumberFormat="1" applyBorder="1" applyAlignment="1" applyProtection="1">
      <alignment horizontal="left" vertical="center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0" fillId="5" borderId="0" xfId="0" applyFill="1" applyProtection="1">
      <protection locked="0"/>
    </xf>
    <xf numFmtId="0" fontId="0" fillId="4" borderId="0" xfId="0" applyFill="1" applyProtection="1">
      <protection locked="0"/>
    </xf>
    <xf numFmtId="0" fontId="0" fillId="0" borderId="0" xfId="0" applyFill="1" applyBorder="1" applyProtection="1">
      <protection locked="0"/>
    </xf>
    <xf numFmtId="0" fontId="18" fillId="0" borderId="0" xfId="0" applyFont="1" applyProtection="1">
      <protection locked="0"/>
    </xf>
    <xf numFmtId="0" fontId="4" fillId="4" borderId="0" xfId="0" applyFont="1" applyFill="1" applyAlignment="1" applyProtection="1">
      <alignment vertical="center" wrapText="1"/>
      <protection locked="0"/>
    </xf>
    <xf numFmtId="0" fontId="5" fillId="4" borderId="0" xfId="0" applyFont="1" applyFill="1" applyAlignment="1" applyProtection="1">
      <alignment horizontal="center" vertical="center"/>
      <protection locked="0"/>
    </xf>
    <xf numFmtId="3" fontId="0" fillId="4" borderId="0" xfId="0" applyNumberFormat="1" applyFill="1" applyProtection="1">
      <protection locked="0"/>
    </xf>
    <xf numFmtId="3" fontId="0" fillId="0" borderId="0" xfId="0" applyNumberFormat="1" applyProtection="1">
      <protection locked="0"/>
    </xf>
    <xf numFmtId="3" fontId="10" fillId="0" borderId="31" xfId="0" applyNumberFormat="1" applyFont="1" applyBorder="1" applyAlignment="1" applyProtection="1">
      <alignment horizontal="center" vertical="center"/>
    </xf>
    <xf numFmtId="3" fontId="10" fillId="4" borderId="31" xfId="0" applyNumberFormat="1" applyFont="1" applyFill="1" applyBorder="1" applyAlignment="1" applyProtection="1">
      <alignment horizontal="center" vertical="center"/>
    </xf>
    <xf numFmtId="3" fontId="10" fillId="4" borderId="50" xfId="0" applyNumberFormat="1" applyFont="1" applyFill="1" applyBorder="1" applyAlignment="1" applyProtection="1">
      <alignment horizontal="center" vertical="center"/>
    </xf>
    <xf numFmtId="3" fontId="10" fillId="4" borderId="34" xfId="0" applyNumberFormat="1" applyFont="1" applyFill="1" applyBorder="1" applyAlignment="1" applyProtection="1">
      <alignment horizontal="center" vertical="center"/>
    </xf>
    <xf numFmtId="3" fontId="10" fillId="4" borderId="35" xfId="0" applyNumberFormat="1" applyFont="1" applyFill="1" applyBorder="1" applyAlignment="1" applyProtection="1">
      <alignment horizontal="center" vertical="center"/>
    </xf>
    <xf numFmtId="3" fontId="6" fillId="5" borderId="26" xfId="0" applyNumberFormat="1" applyFont="1" applyFill="1" applyBorder="1" applyAlignment="1" applyProtection="1">
      <alignment horizontal="center"/>
    </xf>
    <xf numFmtId="0" fontId="3" fillId="14" borderId="40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0" fillId="4" borderId="16" xfId="0" applyFill="1" applyBorder="1" applyAlignment="1" applyProtection="1">
      <alignment horizontal="center" vertical="center"/>
      <protection locked="0"/>
    </xf>
    <xf numFmtId="164" fontId="9" fillId="4" borderId="16" xfId="0" applyNumberFormat="1" applyFont="1" applyFill="1" applyBorder="1" applyAlignment="1" applyProtection="1">
      <alignment horizontal="center" vertical="center"/>
      <protection locked="0"/>
    </xf>
    <xf numFmtId="1" fontId="9" fillId="4" borderId="16" xfId="0" applyNumberFormat="1" applyFont="1" applyFill="1" applyBorder="1" applyAlignment="1" applyProtection="1">
      <alignment horizontal="center" vertical="center"/>
      <protection locked="0"/>
    </xf>
    <xf numFmtId="3" fontId="9" fillId="4" borderId="16" xfId="0" applyNumberFormat="1" applyFont="1" applyFill="1" applyBorder="1" applyAlignment="1" applyProtection="1">
      <alignment horizontal="center" vertical="center"/>
      <protection locked="0"/>
    </xf>
    <xf numFmtId="0" fontId="0" fillId="4" borderId="61" xfId="0" applyFill="1" applyBorder="1" applyAlignment="1" applyProtection="1">
      <alignment horizontal="center" vertical="center"/>
      <protection locked="0"/>
    </xf>
    <xf numFmtId="0" fontId="2" fillId="6" borderId="0" xfId="0" applyFont="1" applyFill="1" applyAlignment="1" applyProtection="1">
      <alignment horizontal="center"/>
      <protection locked="0"/>
    </xf>
    <xf numFmtId="0" fontId="1" fillId="4" borderId="0" xfId="0" applyFont="1" applyFill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 wrapText="1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164" fontId="6" fillId="4" borderId="0" xfId="0" applyNumberFormat="1" applyFont="1" applyFill="1" applyAlignment="1" applyProtection="1">
      <alignment horizontal="center" vertical="center"/>
      <protection locked="0"/>
    </xf>
    <xf numFmtId="1" fontId="6" fillId="4" borderId="0" xfId="0" applyNumberFormat="1" applyFont="1" applyFill="1" applyAlignment="1" applyProtection="1">
      <alignment horizontal="center" vertical="center"/>
      <protection locked="0"/>
    </xf>
    <xf numFmtId="3" fontId="6" fillId="4" borderId="0" xfId="0" applyNumberFormat="1" applyFont="1" applyFill="1" applyAlignment="1" applyProtection="1">
      <alignment horizontal="center" vertical="center"/>
      <protection locked="0"/>
    </xf>
    <xf numFmtId="0" fontId="9" fillId="0" borderId="39" xfId="0" applyFont="1" applyBorder="1" applyAlignment="1" applyProtection="1">
      <alignment horizontal="center" vertical="center"/>
      <protection locked="0"/>
    </xf>
    <xf numFmtId="0" fontId="3" fillId="14" borderId="43" xfId="0" applyFont="1" applyFill="1" applyBorder="1" applyAlignment="1" applyProtection="1">
      <alignment horizontal="center" vertical="center"/>
      <protection locked="0"/>
    </xf>
    <xf numFmtId="0" fontId="3" fillId="14" borderId="44" xfId="0" applyFont="1" applyFill="1" applyBorder="1" applyAlignment="1" applyProtection="1">
      <alignment horizontal="center" vertical="center"/>
      <protection locked="0"/>
    </xf>
    <xf numFmtId="0" fontId="3" fillId="14" borderId="62" xfId="0" applyFont="1" applyFill="1" applyBorder="1" applyAlignment="1" applyProtection="1">
      <alignment horizontal="center"/>
      <protection locked="0"/>
    </xf>
    <xf numFmtId="0" fontId="3" fillId="14" borderId="63" xfId="0" applyFont="1" applyFill="1" applyBorder="1" applyAlignment="1" applyProtection="1">
      <alignment horizontal="center"/>
      <protection locked="0"/>
    </xf>
    <xf numFmtId="0" fontId="3" fillId="14" borderId="64" xfId="0" applyFont="1" applyFill="1" applyBorder="1" applyAlignment="1" applyProtection="1">
      <alignment horizontal="center"/>
      <protection locked="0"/>
    </xf>
    <xf numFmtId="0" fontId="3" fillId="14" borderId="4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4" borderId="0" xfId="0" applyFill="1" applyAlignment="1" applyProtection="1">
      <alignment horizontal="center" vertical="center" wrapText="1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0" fontId="61" fillId="4" borderId="0" xfId="0" applyFont="1" applyFill="1" applyAlignment="1" applyProtection="1">
      <alignment horizontal="center" vertical="center" wrapText="1"/>
      <protection locked="0"/>
    </xf>
    <xf numFmtId="0" fontId="59" fillId="4" borderId="0" xfId="0" applyFont="1" applyFill="1" applyAlignment="1" applyProtection="1">
      <alignment horizontal="center" vertical="center" wrapText="1"/>
      <protection locked="0"/>
    </xf>
    <xf numFmtId="0" fontId="59" fillId="4" borderId="0" xfId="0" applyFont="1" applyFill="1" applyAlignment="1" applyProtection="1">
      <alignment horizontal="center" vertical="center"/>
      <protection locked="0"/>
    </xf>
    <xf numFmtId="0" fontId="65" fillId="0" borderId="0" xfId="0" applyFont="1" applyAlignment="1">
      <alignment horizontal="center"/>
    </xf>
    <xf numFmtId="3" fontId="65" fillId="0" borderId="0" xfId="0" applyNumberFormat="1" applyFont="1" applyAlignment="1">
      <alignment horizontal="center"/>
    </xf>
    <xf numFmtId="14" fontId="6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/>
    <xf numFmtId="0" fontId="62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Protection="1">
      <protection locked="0"/>
    </xf>
    <xf numFmtId="0" fontId="66" fillId="0" borderId="0" xfId="0" applyFont="1" applyProtection="1">
      <protection locked="0"/>
    </xf>
    <xf numFmtId="0" fontId="3" fillId="14" borderId="40" xfId="0" applyFont="1" applyFill="1" applyBorder="1" applyAlignment="1" applyProtection="1">
      <alignment horizontal="center" vertical="center"/>
      <protection locked="0"/>
    </xf>
    <xf numFmtId="0" fontId="9" fillId="0" borderId="39" xfId="0" applyFont="1" applyBorder="1" applyAlignment="1" applyProtection="1">
      <alignment horizontal="center" vertical="center"/>
      <protection locked="0"/>
    </xf>
    <xf numFmtId="0" fontId="2" fillId="6" borderId="41" xfId="0" applyFont="1" applyFill="1" applyBorder="1" applyAlignment="1" applyProtection="1">
      <alignment vertical="center"/>
      <protection locked="0"/>
    </xf>
    <xf numFmtId="0" fontId="0" fillId="0" borderId="0" xfId="0" applyFont="1"/>
    <xf numFmtId="0" fontId="63" fillId="8" borderId="65" xfId="0" applyFont="1" applyFill="1" applyBorder="1" applyAlignment="1">
      <alignment horizontal="center" vertical="center"/>
    </xf>
    <xf numFmtId="0" fontId="63" fillId="8" borderId="67" xfId="0" applyFont="1" applyFill="1" applyBorder="1" applyAlignment="1">
      <alignment horizontal="center" vertical="center"/>
    </xf>
    <xf numFmtId="3" fontId="63" fillId="8" borderId="65" xfId="0" applyNumberFormat="1" applyFont="1" applyFill="1" applyBorder="1" applyAlignment="1">
      <alignment horizontal="center" vertical="center"/>
    </xf>
    <xf numFmtId="165" fontId="66" fillId="0" borderId="0" xfId="0" applyNumberFormat="1" applyFont="1" applyProtection="1"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/>
    <xf numFmtId="0" fontId="0" fillId="0" borderId="0" xfId="0" applyFill="1" applyBorder="1" applyAlignment="1" applyProtection="1">
      <alignment horizontal="center" vertical="center"/>
      <protection locked="0"/>
    </xf>
    <xf numFmtId="3" fontId="2" fillId="4" borderId="0" xfId="0" applyNumberFormat="1" applyFont="1" applyFill="1" applyBorder="1" applyAlignment="1" applyProtection="1">
      <alignment horizontal="center" vertical="center" textRotation="180"/>
      <protection locked="0"/>
    </xf>
    <xf numFmtId="3" fontId="0" fillId="0" borderId="0" xfId="0" applyNumberFormat="1" applyFill="1" applyBorder="1" applyAlignment="1" applyProtection="1">
      <alignment horizontal="center" vertical="center"/>
      <protection locked="0"/>
    </xf>
    <xf numFmtId="3" fontId="2" fillId="4" borderId="0" xfId="0" applyNumberFormat="1" applyFont="1" applyFill="1" applyBorder="1" applyAlignment="1" applyProtection="1">
      <alignment vertical="center"/>
      <protection locked="0"/>
    </xf>
    <xf numFmtId="0" fontId="0" fillId="4" borderId="0" xfId="0" applyFill="1" applyBorder="1" applyProtection="1">
      <protection locked="0"/>
    </xf>
    <xf numFmtId="3" fontId="5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4" fillId="15" borderId="65" xfId="0" applyFont="1" applyFill="1" applyBorder="1" applyAlignment="1">
      <alignment horizontal="center" vertical="center"/>
    </xf>
    <xf numFmtId="0" fontId="64" fillId="3" borderId="65" xfId="0" applyFont="1" applyFill="1" applyBorder="1" applyAlignment="1">
      <alignment horizontal="center" vertical="center"/>
    </xf>
    <xf numFmtId="3" fontId="64" fillId="15" borderId="65" xfId="0" applyNumberFormat="1" applyFont="1" applyFill="1" applyBorder="1" applyAlignment="1">
      <alignment horizontal="center" vertical="center"/>
    </xf>
    <xf numFmtId="3" fontId="63" fillId="8" borderId="67" xfId="0" applyNumberFormat="1" applyFont="1" applyFill="1" applyBorder="1" applyAlignment="1">
      <alignment horizontal="center" vertical="center"/>
    </xf>
    <xf numFmtId="22" fontId="64" fillId="15" borderId="65" xfId="0" applyNumberFormat="1" applyFont="1" applyFill="1" applyBorder="1" applyAlignment="1">
      <alignment horizontal="center" vertical="center"/>
    </xf>
    <xf numFmtId="165" fontId="64" fillId="15" borderId="65" xfId="0" applyNumberFormat="1" applyFont="1" applyFill="1" applyBorder="1" applyAlignment="1">
      <alignment horizontal="center" vertical="center"/>
    </xf>
    <xf numFmtId="164" fontId="64" fillId="15" borderId="65" xfId="0" applyNumberFormat="1" applyFont="1" applyFill="1" applyBorder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3" fontId="0" fillId="0" borderId="16" xfId="0" applyNumberFormat="1" applyBorder="1" applyAlignment="1" applyProtection="1">
      <alignment horizontal="center" vertical="center"/>
      <protection locked="0"/>
    </xf>
    <xf numFmtId="166" fontId="0" fillId="0" borderId="16" xfId="0" applyNumberFormat="1" applyBorder="1" applyAlignment="1" applyProtection="1">
      <alignment horizontal="center" vertical="center"/>
      <protection locked="0"/>
    </xf>
    <xf numFmtId="164" fontId="0" fillId="0" borderId="16" xfId="0" applyNumberFormat="1" applyBorder="1" applyAlignment="1" applyProtection="1">
      <alignment horizontal="center" vertical="center"/>
      <protection locked="0"/>
    </xf>
    <xf numFmtId="165" fontId="0" fillId="0" borderId="16" xfId="0" applyNumberForma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165" fontId="10" fillId="4" borderId="31" xfId="0" applyNumberFormat="1" applyFont="1" applyFill="1" applyBorder="1" applyAlignment="1" applyProtection="1">
      <alignment horizontal="center" vertical="center"/>
    </xf>
    <xf numFmtId="165" fontId="10" fillId="4" borderId="50" xfId="0" applyNumberFormat="1" applyFont="1" applyFill="1" applyBorder="1" applyAlignment="1" applyProtection="1">
      <alignment horizontal="center" vertical="center"/>
    </xf>
    <xf numFmtId="22" fontId="63" fillId="15" borderId="65" xfId="0" applyNumberFormat="1" applyFont="1" applyFill="1" applyBorder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/>
      <protection locked="0"/>
    </xf>
    <xf numFmtId="0" fontId="0" fillId="16" borderId="0" xfId="0" applyFill="1"/>
    <xf numFmtId="0" fontId="3" fillId="0" borderId="0" xfId="0" applyFont="1" applyProtection="1">
      <protection locked="0"/>
    </xf>
    <xf numFmtId="0" fontId="67" fillId="10" borderId="0" xfId="0" applyFont="1" applyFill="1" applyBorder="1" applyAlignment="1">
      <alignment horizontal="center" vertical="center"/>
    </xf>
    <xf numFmtId="3" fontId="7" fillId="0" borderId="3" xfId="0" applyNumberFormat="1" applyFont="1" applyBorder="1" applyAlignment="1">
      <alignment horizontal="center" vertical="center"/>
    </xf>
    <xf numFmtId="3" fontId="6" fillId="4" borderId="27" xfId="0" applyNumberFormat="1" applyFont="1" applyFill="1" applyBorder="1" applyAlignment="1" applyProtection="1">
      <alignment horizontal="center"/>
    </xf>
    <xf numFmtId="3" fontId="6" fillId="4" borderId="27" xfId="0" applyNumberFormat="1" applyFont="1" applyFill="1" applyBorder="1" applyAlignment="1" applyProtection="1">
      <alignment horizontal="center" vertical="center"/>
    </xf>
    <xf numFmtId="3" fontId="9" fillId="4" borderId="27" xfId="0" applyNumberFormat="1" applyFont="1" applyFill="1" applyBorder="1" applyAlignment="1" applyProtection="1">
      <alignment horizontal="center"/>
    </xf>
    <xf numFmtId="0" fontId="9" fillId="4" borderId="27" xfId="0" applyFont="1" applyFill="1" applyBorder="1" applyAlignment="1" applyProtection="1">
      <alignment horizontal="center"/>
    </xf>
    <xf numFmtId="0" fontId="9" fillId="4" borderId="28" xfId="0" applyFont="1" applyFill="1" applyBorder="1" applyAlignment="1" applyProtection="1">
      <alignment horizontal="center"/>
    </xf>
    <xf numFmtId="0" fontId="0" fillId="3" borderId="70" xfId="0" applyFill="1" applyBorder="1" applyProtection="1">
      <protection locked="0"/>
    </xf>
    <xf numFmtId="3" fontId="64" fillId="3" borderId="65" xfId="0" applyNumberFormat="1" applyFont="1" applyFill="1" applyBorder="1" applyAlignment="1">
      <alignment horizontal="center" vertical="center"/>
    </xf>
    <xf numFmtId="22" fontId="64" fillId="3" borderId="65" xfId="0" applyNumberFormat="1" applyFont="1" applyFill="1" applyBorder="1" applyAlignment="1">
      <alignment horizontal="center" vertical="center"/>
    </xf>
    <xf numFmtId="0" fontId="3" fillId="2" borderId="40" xfId="0" applyFont="1" applyFill="1" applyBorder="1" applyAlignment="1" applyProtection="1">
      <alignment horizontal="center" vertical="center"/>
      <protection locked="0"/>
    </xf>
    <xf numFmtId="3" fontId="0" fillId="0" borderId="40" xfId="0" applyNumberFormat="1" applyBorder="1" applyProtection="1">
      <protection locked="0"/>
    </xf>
    <xf numFmtId="3" fontId="0" fillId="0" borderId="16" xfId="0" applyNumberFormat="1" applyBorder="1" applyAlignment="1">
      <alignment horizontal="center" vertical="center"/>
    </xf>
    <xf numFmtId="3" fontId="16" fillId="2" borderId="16" xfId="1" applyNumberFormat="1" applyFont="1" applyFill="1" applyBorder="1" applyAlignment="1" applyProtection="1">
      <alignment horizontal="centerContinuous" vertical="justify"/>
      <protection locked="0"/>
    </xf>
    <xf numFmtId="3" fontId="17" fillId="2" borderId="16" xfId="1" applyNumberFormat="1" applyFont="1" applyFill="1" applyBorder="1" applyAlignment="1" applyProtection="1">
      <alignment vertical="center"/>
      <protection locked="0"/>
    </xf>
    <xf numFmtId="3" fontId="0" fillId="2" borderId="0" xfId="0" applyNumberFormat="1" applyFill="1" applyProtection="1">
      <protection locked="0"/>
    </xf>
    <xf numFmtId="3" fontId="0" fillId="3" borderId="0" xfId="0" applyNumberFormat="1" applyFill="1" applyProtection="1">
      <protection locked="0"/>
    </xf>
    <xf numFmtId="3" fontId="0" fillId="3" borderId="1" xfId="0" applyNumberFormat="1" applyFill="1" applyBorder="1" applyProtection="1">
      <protection locked="0"/>
    </xf>
    <xf numFmtId="3" fontId="13" fillId="0" borderId="0" xfId="1" applyNumberFormat="1" applyProtection="1">
      <protection locked="0"/>
    </xf>
    <xf numFmtId="3" fontId="13" fillId="0" borderId="16" xfId="1" applyNumberFormat="1" applyBorder="1" applyAlignment="1" applyProtection="1">
      <alignment vertical="center"/>
      <protection locked="0"/>
    </xf>
    <xf numFmtId="3" fontId="9" fillId="4" borderId="26" xfId="0" applyNumberFormat="1" applyFont="1" applyFill="1" applyBorder="1" applyAlignment="1" applyProtection="1">
      <alignment horizontal="center"/>
    </xf>
    <xf numFmtId="3" fontId="58" fillId="4" borderId="0" xfId="0" applyNumberFormat="1" applyFont="1" applyFill="1" applyBorder="1" applyAlignment="1" applyProtection="1">
      <alignment horizontal="left" vertical="center" wrapText="1"/>
      <protection locked="0"/>
    </xf>
    <xf numFmtId="3" fontId="58" fillId="4" borderId="0" xfId="0" applyNumberFormat="1" applyFont="1" applyFill="1" applyBorder="1" applyAlignment="1" applyProtection="1">
      <alignment horizontal="center" vertical="center" wrapText="1"/>
    </xf>
    <xf numFmtId="0" fontId="59" fillId="4" borderId="7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  <protection locked="0"/>
    </xf>
    <xf numFmtId="3" fontId="59" fillId="0" borderId="15" xfId="0" applyNumberFormat="1" applyFont="1" applyBorder="1" applyAlignment="1" applyProtection="1">
      <alignment horizontal="center" vertical="center" wrapText="1"/>
      <protection locked="0"/>
    </xf>
    <xf numFmtId="3" fontId="59" fillId="0" borderId="16" xfId="0" applyNumberFormat="1" applyFont="1" applyBorder="1" applyAlignment="1" applyProtection="1">
      <alignment horizontal="center" vertical="center" wrapText="1"/>
    </xf>
    <xf numFmtId="3" fontId="59" fillId="0" borderId="19" xfId="0" applyNumberFormat="1" applyFont="1" applyBorder="1" applyAlignment="1" applyProtection="1">
      <alignment horizontal="center" vertical="center" wrapText="1"/>
      <protection locked="0"/>
    </xf>
    <xf numFmtId="3" fontId="59" fillId="0" borderId="20" xfId="0" applyNumberFormat="1" applyFont="1" applyBorder="1" applyAlignment="1" applyProtection="1">
      <alignment horizontal="center" vertical="center" wrapText="1"/>
    </xf>
    <xf numFmtId="3" fontId="59" fillId="0" borderId="16" xfId="0" applyNumberFormat="1" applyFont="1" applyBorder="1" applyAlignment="1" applyProtection="1">
      <alignment horizontal="center" vertical="center" wrapText="1"/>
      <protection locked="0"/>
    </xf>
    <xf numFmtId="3" fontId="59" fillId="0" borderId="20" xfId="0" applyNumberFormat="1" applyFont="1" applyBorder="1" applyAlignment="1" applyProtection="1">
      <alignment horizontal="center" vertical="center" wrapText="1"/>
      <protection locked="0"/>
    </xf>
    <xf numFmtId="3" fontId="59" fillId="0" borderId="53" xfId="0" applyNumberFormat="1" applyFont="1" applyBorder="1" applyAlignment="1" applyProtection="1">
      <alignment horizontal="center" vertical="center" wrapText="1"/>
      <protection locked="0"/>
    </xf>
    <xf numFmtId="3" fontId="59" fillId="0" borderId="53" xfId="0" applyNumberFormat="1" applyFont="1" applyBorder="1" applyAlignment="1" applyProtection="1">
      <alignment horizontal="center" vertical="center" wrapText="1"/>
    </xf>
    <xf numFmtId="3" fontId="59" fillId="0" borderId="37" xfId="0" applyNumberFormat="1" applyFont="1" applyFill="1" applyBorder="1" applyAlignment="1" applyProtection="1">
      <alignment horizontal="center" vertical="center"/>
      <protection locked="0"/>
    </xf>
    <xf numFmtId="3" fontId="59" fillId="0" borderId="45" xfId="0" applyNumberFormat="1" applyFont="1" applyFill="1" applyBorder="1" applyAlignment="1" applyProtection="1">
      <alignment horizontal="center" vertical="center"/>
      <protection locked="0"/>
    </xf>
    <xf numFmtId="3" fontId="59" fillId="0" borderId="18" xfId="0" applyNumberFormat="1" applyFont="1" applyBorder="1" applyAlignment="1" applyProtection="1">
      <alignment horizontal="center" vertical="center" wrapText="1"/>
    </xf>
    <xf numFmtId="3" fontId="59" fillId="0" borderId="22" xfId="0" applyNumberFormat="1" applyFont="1" applyBorder="1" applyAlignment="1" applyProtection="1">
      <alignment horizontal="center" vertical="center" wrapText="1"/>
    </xf>
    <xf numFmtId="3" fontId="59" fillId="0" borderId="60" xfId="0" applyNumberFormat="1" applyFont="1" applyBorder="1" applyAlignment="1" applyProtection="1">
      <alignment horizontal="center" vertical="center" wrapText="1"/>
      <protection locked="0"/>
    </xf>
    <xf numFmtId="3" fontId="59" fillId="0" borderId="54" xfId="0" applyNumberFormat="1" applyFont="1" applyBorder="1" applyAlignment="1" applyProtection="1">
      <alignment horizontal="center" vertical="center" wrapText="1"/>
    </xf>
    <xf numFmtId="0" fontId="59" fillId="0" borderId="71" xfId="0" applyFont="1" applyBorder="1" applyAlignment="1" applyProtection="1">
      <alignment horizontal="center" vertical="center" wrapText="1"/>
    </xf>
    <xf numFmtId="3" fontId="58" fillId="4" borderId="79" xfId="0" applyNumberFormat="1" applyFont="1" applyFill="1" applyBorder="1" applyAlignment="1" applyProtection="1">
      <alignment horizontal="center" vertical="center" wrapText="1"/>
    </xf>
    <xf numFmtId="3" fontId="58" fillId="4" borderId="68" xfId="0" applyNumberFormat="1" applyFont="1" applyFill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/>
      <protection locked="0"/>
    </xf>
    <xf numFmtId="0" fontId="73" fillId="17" borderId="36" xfId="0" applyFont="1" applyFill="1" applyBorder="1" applyAlignment="1" applyProtection="1">
      <alignment horizontal="center" vertical="center" wrapText="1"/>
      <protection locked="0"/>
    </xf>
    <xf numFmtId="0" fontId="73" fillId="17" borderId="37" xfId="0" applyFont="1" applyFill="1" applyBorder="1" applyAlignment="1" applyProtection="1">
      <alignment horizontal="center" vertical="center" wrapText="1"/>
      <protection locked="0"/>
    </xf>
    <xf numFmtId="0" fontId="73" fillId="17" borderId="45" xfId="0" applyFont="1" applyFill="1" applyBorder="1" applyAlignment="1" applyProtection="1">
      <alignment horizontal="center" vertical="center" wrapText="1"/>
      <protection locked="0"/>
    </xf>
    <xf numFmtId="0" fontId="72" fillId="18" borderId="76" xfId="0" applyFont="1" applyFill="1" applyBorder="1" applyAlignment="1" applyProtection="1">
      <alignment horizontal="center" vertical="center" wrapText="1"/>
      <protection locked="0"/>
    </xf>
    <xf numFmtId="0" fontId="72" fillId="18" borderId="77" xfId="0" applyFont="1" applyFill="1" applyBorder="1" applyAlignment="1" applyProtection="1">
      <alignment horizontal="center" vertical="center"/>
      <protection locked="0"/>
    </xf>
    <xf numFmtId="0" fontId="72" fillId="14" borderId="37" xfId="0" applyFont="1" applyFill="1" applyBorder="1" applyAlignment="1" applyProtection="1">
      <alignment horizontal="center" vertical="center" wrapText="1"/>
      <protection locked="0"/>
    </xf>
    <xf numFmtId="0" fontId="8" fillId="0" borderId="15" xfId="0" applyFont="1" applyBorder="1" applyAlignment="1" applyProtection="1">
      <alignment horizontal="left"/>
      <protection locked="0"/>
    </xf>
    <xf numFmtId="0" fontId="8" fillId="0" borderId="16" xfId="0" applyFont="1" applyBorder="1" applyAlignment="1" applyProtection="1">
      <alignment horizontal="left"/>
      <protection locked="0"/>
    </xf>
    <xf numFmtId="0" fontId="8" fillId="0" borderId="17" xfId="0" applyFont="1" applyBorder="1" applyAlignment="1" applyProtection="1">
      <alignment horizontal="left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72" fillId="14" borderId="37" xfId="0" applyFont="1" applyFill="1" applyBorder="1" applyAlignment="1" applyProtection="1">
      <alignment horizontal="center" vertical="center"/>
      <protection locked="0"/>
    </xf>
    <xf numFmtId="14" fontId="59" fillId="4" borderId="72" xfId="0" applyNumberFormat="1" applyFont="1" applyFill="1" applyBorder="1" applyAlignment="1" applyProtection="1">
      <alignment horizontal="center" vertical="center" wrapText="1"/>
    </xf>
    <xf numFmtId="0" fontId="72" fillId="14" borderId="45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center" vertical="center"/>
      <protection locked="0"/>
    </xf>
    <xf numFmtId="0" fontId="60" fillId="0" borderId="2" xfId="0" applyFont="1" applyBorder="1" applyAlignment="1" applyProtection="1">
      <alignment horizontal="center" vertical="center"/>
      <protection locked="0"/>
    </xf>
    <xf numFmtId="0" fontId="60" fillId="0" borderId="3" xfId="0" applyFont="1" applyBorder="1" applyAlignment="1" applyProtection="1">
      <alignment horizontal="center" vertical="center"/>
      <protection locked="0"/>
    </xf>
    <xf numFmtId="0" fontId="60" fillId="0" borderId="4" xfId="0" applyFont="1" applyBorder="1" applyAlignment="1" applyProtection="1">
      <alignment horizontal="center" vertical="center"/>
      <protection locked="0"/>
    </xf>
    <xf numFmtId="0" fontId="60" fillId="0" borderId="7" xfId="0" applyFont="1" applyBorder="1" applyAlignment="1" applyProtection="1">
      <alignment horizontal="center" vertical="center"/>
      <protection locked="0"/>
    </xf>
    <xf numFmtId="0" fontId="60" fillId="0" borderId="8" xfId="0" applyFont="1" applyBorder="1" applyAlignment="1" applyProtection="1">
      <alignment horizontal="center" vertical="center"/>
      <protection locked="0"/>
    </xf>
    <xf numFmtId="0" fontId="60" fillId="0" borderId="9" xfId="0" applyFont="1" applyBorder="1" applyAlignment="1" applyProtection="1">
      <alignment horizontal="center" vertical="center"/>
      <protection locked="0"/>
    </xf>
    <xf numFmtId="0" fontId="72" fillId="14" borderId="36" xfId="0" applyFont="1" applyFill="1" applyBorder="1" applyAlignment="1" applyProtection="1">
      <alignment horizontal="center" vertical="center" wrapText="1"/>
      <protection locked="0"/>
    </xf>
    <xf numFmtId="0" fontId="72" fillId="14" borderId="37" xfId="0" applyFont="1" applyFill="1" applyBorder="1" applyAlignment="1" applyProtection="1">
      <alignment horizontal="center" vertical="center" wrapText="1"/>
      <protection locked="0"/>
    </xf>
    <xf numFmtId="0" fontId="59" fillId="0" borderId="7" xfId="0" applyFont="1" applyBorder="1" applyAlignment="1" applyProtection="1">
      <alignment horizontal="center" vertical="center" wrapText="1"/>
    </xf>
    <xf numFmtId="0" fontId="59" fillId="0" borderId="8" xfId="0" applyFont="1" applyBorder="1" applyAlignment="1" applyProtection="1">
      <alignment horizontal="center" vertical="center" wrapText="1"/>
    </xf>
    <xf numFmtId="3" fontId="71" fillId="4" borderId="78" xfId="0" applyNumberFormat="1" applyFont="1" applyFill="1" applyBorder="1" applyAlignment="1" applyProtection="1">
      <alignment horizontal="left" vertical="center" wrapText="1"/>
      <protection locked="0"/>
    </xf>
    <xf numFmtId="3" fontId="71" fillId="4" borderId="79" xfId="0" applyNumberFormat="1" applyFont="1" applyFill="1" applyBorder="1" applyAlignment="1" applyProtection="1">
      <alignment horizontal="left" vertical="center" wrapText="1"/>
      <protection locked="0"/>
    </xf>
    <xf numFmtId="0" fontId="72" fillId="18" borderId="74" xfId="0" applyFont="1" applyFill="1" applyBorder="1" applyAlignment="1" applyProtection="1">
      <alignment horizontal="left" vertical="center" wrapText="1"/>
      <protection locked="0"/>
    </xf>
    <xf numFmtId="0" fontId="72" fillId="18" borderId="75" xfId="0" applyFont="1" applyFill="1" applyBorder="1" applyAlignment="1" applyProtection="1">
      <alignment horizontal="left" vertical="center" wrapText="1"/>
      <protection locked="0"/>
    </xf>
    <xf numFmtId="3" fontId="72" fillId="14" borderId="2" xfId="0" applyNumberFormat="1" applyFont="1" applyFill="1" applyBorder="1" applyAlignment="1" applyProtection="1">
      <alignment horizontal="center" vertical="center" wrapText="1"/>
      <protection locked="0"/>
    </xf>
    <xf numFmtId="3" fontId="72" fillId="14" borderId="3" xfId="0" applyNumberFormat="1" applyFont="1" applyFill="1" applyBorder="1" applyAlignment="1" applyProtection="1">
      <alignment horizontal="center" vertical="center" wrapText="1"/>
      <protection locked="0"/>
    </xf>
    <xf numFmtId="3" fontId="72" fillId="14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3" xfId="0" applyFill="1" applyBorder="1" applyAlignment="1" applyProtection="1">
      <alignment horizontal="center"/>
      <protection locked="0"/>
    </xf>
    <xf numFmtId="0" fontId="0" fillId="0" borderId="73" xfId="0" applyFill="1" applyBorder="1" applyAlignment="1" applyProtection="1">
      <alignment horizontal="center"/>
      <protection locked="0"/>
    </xf>
    <xf numFmtId="0" fontId="68" fillId="10" borderId="69" xfId="0" applyFont="1" applyFill="1" applyBorder="1" applyAlignment="1">
      <alignment horizontal="center" vertical="center"/>
    </xf>
    <xf numFmtId="0" fontId="68" fillId="10" borderId="0" xfId="0" applyFont="1" applyFill="1" applyBorder="1" applyAlignment="1">
      <alignment horizontal="center" vertical="center"/>
    </xf>
    <xf numFmtId="0" fontId="70" fillId="0" borderId="66" xfId="0" applyFont="1" applyFill="1" applyBorder="1" applyAlignment="1">
      <alignment horizontal="left"/>
    </xf>
    <xf numFmtId="0" fontId="7" fillId="4" borderId="23" xfId="0" applyFont="1" applyFill="1" applyBorder="1" applyAlignment="1" applyProtection="1">
      <alignment horizontal="center" vertical="center"/>
      <protection locked="0"/>
    </xf>
    <xf numFmtId="0" fontId="7" fillId="4" borderId="24" xfId="0" applyFont="1" applyFill="1" applyBorder="1" applyAlignment="1" applyProtection="1">
      <alignment horizontal="center" vertical="center"/>
      <protection locked="0"/>
    </xf>
    <xf numFmtId="0" fontId="7" fillId="4" borderId="25" xfId="0" applyFont="1" applyFill="1" applyBorder="1" applyAlignment="1" applyProtection="1">
      <alignment horizontal="center" vertical="center"/>
      <protection locked="0"/>
    </xf>
    <xf numFmtId="0" fontId="8" fillId="0" borderId="80" xfId="0" applyFont="1" applyBorder="1" applyAlignment="1" applyProtection="1">
      <alignment horizontal="left"/>
      <protection locked="0"/>
    </xf>
    <xf numFmtId="0" fontId="8" fillId="0" borderId="81" xfId="0" applyFont="1" applyBorder="1" applyAlignment="1" applyProtection="1">
      <alignment horizontal="left"/>
      <protection locked="0"/>
    </xf>
    <xf numFmtId="0" fontId="8" fillId="0" borderId="50" xfId="0" applyFont="1" applyBorder="1" applyAlignment="1" applyProtection="1">
      <alignment horizontal="left"/>
      <protection locked="0"/>
    </xf>
    <xf numFmtId="0" fontId="19" fillId="3" borderId="0" xfId="0" applyFont="1" applyFill="1" applyBorder="1" applyAlignment="1" applyProtection="1">
      <alignment horizontal="left" vertical="center" wrapText="1"/>
      <protection locked="0"/>
    </xf>
    <xf numFmtId="0" fontId="12" fillId="4" borderId="2" xfId="0" applyFont="1" applyFill="1" applyBorder="1" applyAlignment="1" applyProtection="1">
      <alignment horizontal="center" vertical="center"/>
      <protection locked="0"/>
    </xf>
    <xf numFmtId="0" fontId="12" fillId="4" borderId="3" xfId="0" applyFont="1" applyFill="1" applyBorder="1" applyAlignment="1" applyProtection="1">
      <alignment horizontal="center" vertical="center"/>
      <protection locked="0"/>
    </xf>
    <xf numFmtId="0" fontId="12" fillId="4" borderId="4" xfId="0" applyFont="1" applyFill="1" applyBorder="1" applyAlignment="1" applyProtection="1">
      <alignment horizontal="center" vertical="center"/>
      <protection locked="0"/>
    </xf>
    <xf numFmtId="0" fontId="12" fillId="4" borderId="5" xfId="0" applyFont="1" applyFill="1" applyBorder="1" applyAlignment="1" applyProtection="1">
      <alignment horizontal="center"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0" fontId="12" fillId="4" borderId="6" xfId="0" applyFont="1" applyFill="1" applyBorder="1" applyAlignment="1" applyProtection="1">
      <alignment horizontal="center" vertical="center"/>
      <protection locked="0"/>
    </xf>
    <xf numFmtId="0" fontId="12" fillId="4" borderId="7" xfId="0" applyFont="1" applyFill="1" applyBorder="1" applyAlignment="1" applyProtection="1">
      <alignment horizontal="center" vertical="center"/>
      <protection locked="0"/>
    </xf>
    <xf numFmtId="0" fontId="12" fillId="4" borderId="8" xfId="0" applyFont="1" applyFill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 applyProtection="1">
      <alignment horizontal="center" vertical="center"/>
      <protection locked="0"/>
    </xf>
    <xf numFmtId="0" fontId="6" fillId="4" borderId="11" xfId="0" applyFont="1" applyFill="1" applyBorder="1" applyAlignment="1" applyProtection="1">
      <alignment horizontal="center" vertical="center" wrapText="1"/>
      <protection locked="0"/>
    </xf>
    <xf numFmtId="0" fontId="6" fillId="4" borderId="12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2" fillId="0" borderId="0" xfId="0" applyFont="1" applyAlignment="1" applyProtection="1">
      <alignment horizontal="center" vertical="center" textRotation="90"/>
      <protection locked="0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0" borderId="9" xfId="0" applyFont="1" applyBorder="1" applyAlignment="1" applyProtection="1">
      <alignment horizontal="center" vertical="center" wrapText="1"/>
      <protection locked="0"/>
    </xf>
    <xf numFmtId="165" fontId="66" fillId="0" borderId="0" xfId="0" applyNumberFormat="1" applyFont="1" applyAlignment="1" applyProtection="1">
      <alignment horizontal="center"/>
      <protection locked="0"/>
    </xf>
    <xf numFmtId="0" fontId="8" fillId="0" borderId="15" xfId="0" applyFont="1" applyBorder="1" applyAlignment="1" applyProtection="1">
      <alignment horizontal="left"/>
      <protection locked="0"/>
    </xf>
    <xf numFmtId="0" fontId="8" fillId="0" borderId="16" xfId="0" applyFont="1" applyBorder="1" applyAlignment="1" applyProtection="1">
      <alignment horizontal="left"/>
      <protection locked="0"/>
    </xf>
    <xf numFmtId="0" fontId="8" fillId="0" borderId="17" xfId="0" applyFont="1" applyBorder="1" applyAlignment="1" applyProtection="1">
      <alignment horizontal="left"/>
      <protection locked="0"/>
    </xf>
    <xf numFmtId="0" fontId="2" fillId="0" borderId="32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3" fontId="6" fillId="5" borderId="23" xfId="0" applyNumberFormat="1" applyFont="1" applyFill="1" applyBorder="1" applyAlignment="1" applyProtection="1">
      <alignment horizontal="center"/>
    </xf>
    <xf numFmtId="3" fontId="6" fillId="5" borderId="24" xfId="0" applyNumberFormat="1" applyFont="1" applyFill="1" applyBorder="1" applyAlignment="1" applyProtection="1">
      <alignment horizontal="center"/>
    </xf>
    <xf numFmtId="3" fontId="6" fillId="5" borderId="25" xfId="0" applyNumberFormat="1" applyFont="1" applyFill="1" applyBorder="1" applyAlignment="1" applyProtection="1">
      <alignment horizontal="center"/>
    </xf>
    <xf numFmtId="0" fontId="8" fillId="0" borderId="82" xfId="0" applyFont="1" applyBorder="1" applyAlignment="1" applyProtection="1">
      <alignment horizontal="left"/>
      <protection locked="0"/>
    </xf>
    <xf numFmtId="0" fontId="8" fillId="0" borderId="83" xfId="0" applyFont="1" applyBorder="1" applyAlignment="1" applyProtection="1">
      <alignment horizontal="left"/>
      <protection locked="0"/>
    </xf>
    <xf numFmtId="0" fontId="8" fillId="0" borderId="35" xfId="0" applyFont="1" applyBorder="1" applyAlignment="1" applyProtection="1">
      <alignment horizontal="left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" fillId="5" borderId="2" xfId="0" applyFont="1" applyFill="1" applyBorder="1" applyAlignment="1" applyProtection="1">
      <alignment horizontal="center" vertical="center"/>
      <protection locked="0"/>
    </xf>
    <xf numFmtId="0" fontId="1" fillId="5" borderId="3" xfId="0" applyFont="1" applyFill="1" applyBorder="1" applyAlignment="1" applyProtection="1">
      <alignment horizontal="center" vertical="center"/>
      <protection locked="0"/>
    </xf>
    <xf numFmtId="0" fontId="1" fillId="5" borderId="4" xfId="0" applyFont="1" applyFill="1" applyBorder="1" applyAlignment="1" applyProtection="1">
      <alignment horizontal="center" vertical="center"/>
      <protection locked="0"/>
    </xf>
    <xf numFmtId="0" fontId="1" fillId="5" borderId="7" xfId="0" applyFont="1" applyFill="1" applyBorder="1" applyAlignment="1" applyProtection="1">
      <alignment horizontal="center" vertical="center"/>
      <protection locked="0"/>
    </xf>
    <xf numFmtId="0" fontId="1" fillId="5" borderId="8" xfId="0" applyFont="1" applyFill="1" applyBorder="1" applyAlignment="1" applyProtection="1">
      <alignment horizontal="center" vertical="center"/>
      <protection locked="0"/>
    </xf>
    <xf numFmtId="0" fontId="1" fillId="5" borderId="9" xfId="0" applyFont="1" applyFill="1" applyBorder="1" applyAlignment="1" applyProtection="1">
      <alignment horizontal="center" vertical="center"/>
      <protection locked="0"/>
    </xf>
    <xf numFmtId="0" fontId="1" fillId="5" borderId="23" xfId="0" applyFont="1" applyFill="1" applyBorder="1" applyAlignment="1" applyProtection="1">
      <alignment horizontal="center"/>
      <protection locked="0"/>
    </xf>
    <xf numFmtId="0" fontId="1" fillId="5" borderId="24" xfId="0" applyFont="1" applyFill="1" applyBorder="1" applyAlignment="1" applyProtection="1">
      <alignment horizontal="center"/>
      <protection locked="0"/>
    </xf>
    <xf numFmtId="0" fontId="1" fillId="5" borderId="25" xfId="0" applyFont="1" applyFill="1" applyBorder="1" applyAlignment="1" applyProtection="1">
      <alignment horizontal="center"/>
      <protection locked="0"/>
    </xf>
    <xf numFmtId="0" fontId="55" fillId="0" borderId="2" xfId="0" applyFont="1" applyBorder="1" applyAlignment="1" applyProtection="1">
      <alignment horizontal="left" vertical="center"/>
      <protection locked="0"/>
    </xf>
    <xf numFmtId="0" fontId="55" fillId="0" borderId="3" xfId="0" applyFont="1" applyBorder="1" applyAlignment="1" applyProtection="1">
      <alignment horizontal="left" vertical="center"/>
      <protection locked="0"/>
    </xf>
    <xf numFmtId="0" fontId="55" fillId="0" borderId="4" xfId="0" applyFont="1" applyBorder="1" applyAlignment="1" applyProtection="1">
      <alignment horizontal="left" vertical="center"/>
      <protection locked="0"/>
    </xf>
    <xf numFmtId="0" fontId="55" fillId="0" borderId="5" xfId="0" applyFont="1" applyBorder="1" applyAlignment="1" applyProtection="1">
      <alignment horizontal="left" vertical="center"/>
      <protection locked="0"/>
    </xf>
    <xf numFmtId="0" fontId="55" fillId="0" borderId="0" xfId="0" applyFont="1" applyBorder="1" applyAlignment="1" applyProtection="1">
      <alignment horizontal="left" vertical="center"/>
      <protection locked="0"/>
    </xf>
    <xf numFmtId="0" fontId="55" fillId="0" borderId="6" xfId="0" applyFont="1" applyBorder="1" applyAlignment="1" applyProtection="1">
      <alignment horizontal="left" vertical="center"/>
      <protection locked="0"/>
    </xf>
    <xf numFmtId="0" fontId="55" fillId="0" borderId="7" xfId="0" applyFont="1" applyBorder="1" applyAlignment="1" applyProtection="1">
      <alignment horizontal="left" vertical="center"/>
      <protection locked="0"/>
    </xf>
    <xf numFmtId="0" fontId="55" fillId="0" borderId="8" xfId="0" applyFont="1" applyBorder="1" applyAlignment="1" applyProtection="1">
      <alignment horizontal="left" vertical="center"/>
      <protection locked="0"/>
    </xf>
    <xf numFmtId="0" fontId="55" fillId="0" borderId="9" xfId="0" applyFont="1" applyBorder="1" applyAlignment="1" applyProtection="1">
      <alignment horizontal="left" vertical="center"/>
      <protection locked="0"/>
    </xf>
    <xf numFmtId="0" fontId="14" fillId="14" borderId="16" xfId="0" applyFont="1" applyFill="1" applyBorder="1" applyAlignment="1" applyProtection="1">
      <alignment horizontal="center" vertical="center" wrapText="1"/>
      <protection locked="0"/>
    </xf>
    <xf numFmtId="0" fontId="1" fillId="14" borderId="16" xfId="0" applyFont="1" applyFill="1" applyBorder="1" applyAlignment="1" applyProtection="1">
      <alignment horizontal="center" vertical="center"/>
      <protection locked="0"/>
    </xf>
    <xf numFmtId="0" fontId="14" fillId="14" borderId="16" xfId="0" applyFont="1" applyFill="1" applyBorder="1" applyAlignment="1" applyProtection="1">
      <alignment horizontal="center" vertical="center"/>
      <protection locked="0"/>
    </xf>
    <xf numFmtId="0" fontId="9" fillId="7" borderId="39" xfId="0" applyFont="1" applyFill="1" applyBorder="1" applyAlignment="1" applyProtection="1">
      <alignment horizontal="center" vertical="center"/>
      <protection locked="0"/>
    </xf>
    <xf numFmtId="0" fontId="3" fillId="14" borderId="40" xfId="0" applyFont="1" applyFill="1" applyBorder="1" applyAlignment="1" applyProtection="1">
      <alignment horizontal="center" vertical="center"/>
      <protection locked="0"/>
    </xf>
    <xf numFmtId="0" fontId="3" fillId="14" borderId="40" xfId="0" applyFont="1" applyFill="1" applyBorder="1" applyAlignment="1" applyProtection="1">
      <alignment horizontal="center"/>
      <protection locked="0"/>
    </xf>
    <xf numFmtId="0" fontId="9" fillId="6" borderId="39" xfId="0" applyFont="1" applyFill="1" applyBorder="1" applyAlignment="1" applyProtection="1">
      <alignment horizontal="center" vertical="center"/>
      <protection locked="0"/>
    </xf>
    <xf numFmtId="0" fontId="9" fillId="11" borderId="39" xfId="0" applyFont="1" applyFill="1" applyBorder="1" applyAlignment="1" applyProtection="1">
      <alignment horizontal="center" vertical="center"/>
      <protection locked="0"/>
    </xf>
    <xf numFmtId="0" fontId="2" fillId="6" borderId="41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 wrapText="1"/>
    </xf>
    <xf numFmtId="0" fontId="9" fillId="0" borderId="39" xfId="0" applyFont="1" applyBorder="1" applyAlignment="1" applyProtection="1">
      <alignment horizontal="center" vertical="center"/>
      <protection locked="0"/>
    </xf>
    <xf numFmtId="0" fontId="3" fillId="2" borderId="40" xfId="0" applyFont="1" applyFill="1" applyBorder="1" applyAlignment="1" applyProtection="1">
      <alignment horizontal="center" vertical="center"/>
      <protection locked="0"/>
    </xf>
    <xf numFmtId="0" fontId="3" fillId="2" borderId="40" xfId="0" applyFont="1" applyFill="1" applyBorder="1" applyAlignment="1" applyProtection="1">
      <alignment horizont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33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3" xfId="0" applyFont="1" applyBorder="1" applyAlignment="1">
      <alignment horizontal="right"/>
    </xf>
    <xf numFmtId="0" fontId="2" fillId="0" borderId="24" xfId="0" applyFont="1" applyBorder="1" applyAlignment="1">
      <alignment horizontal="right"/>
    </xf>
    <xf numFmtId="0" fontId="2" fillId="0" borderId="25" xfId="0" applyFont="1" applyBorder="1" applyAlignment="1">
      <alignment horizontal="right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27" xfId="0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8" fillId="0" borderId="19" xfId="0" applyFont="1" applyBorder="1" applyAlignment="1" applyProtection="1">
      <alignment horizontal="left"/>
      <protection locked="0"/>
    </xf>
    <xf numFmtId="0" fontId="8" fillId="0" borderId="20" xfId="0" applyFont="1" applyBorder="1" applyAlignment="1" applyProtection="1">
      <alignment horizontal="left"/>
      <protection locked="0"/>
    </xf>
    <xf numFmtId="0" fontId="8" fillId="0" borderId="21" xfId="0" applyFont="1" applyBorder="1" applyAlignment="1" applyProtection="1">
      <alignment horizontal="left"/>
      <protection locked="0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4" borderId="10" xfId="0" applyFont="1" applyFill="1" applyBorder="1" applyAlignment="1" applyProtection="1">
      <alignment horizontal="center" vertical="center"/>
      <protection locked="0"/>
    </xf>
    <xf numFmtId="0" fontId="19" fillId="3" borderId="0" xfId="0" applyFont="1" applyFill="1" applyBorder="1" applyAlignment="1">
      <alignment horizontal="left" vertical="center" wrapText="1"/>
    </xf>
    <xf numFmtId="0" fontId="1" fillId="10" borderId="2" xfId="0" applyFont="1" applyFill="1" applyBorder="1" applyAlignment="1" applyProtection="1">
      <alignment horizontal="center" vertical="center"/>
      <protection locked="0"/>
    </xf>
    <xf numFmtId="0" fontId="1" fillId="10" borderId="3" xfId="0" applyFont="1" applyFill="1" applyBorder="1" applyAlignment="1" applyProtection="1">
      <alignment horizontal="center" vertical="center"/>
      <protection locked="0"/>
    </xf>
    <xf numFmtId="0" fontId="1" fillId="10" borderId="4" xfId="0" applyFont="1" applyFill="1" applyBorder="1" applyAlignment="1" applyProtection="1">
      <alignment horizontal="center" vertical="center"/>
      <protection locked="0"/>
    </xf>
    <xf numFmtId="0" fontId="1" fillId="10" borderId="7" xfId="0" applyFont="1" applyFill="1" applyBorder="1" applyAlignment="1" applyProtection="1">
      <alignment horizontal="center" vertical="center"/>
      <protection locked="0"/>
    </xf>
    <xf numFmtId="0" fontId="1" fillId="10" borderId="8" xfId="0" applyFont="1" applyFill="1" applyBorder="1" applyAlignment="1" applyProtection="1">
      <alignment horizontal="center" vertical="center"/>
      <protection locked="0"/>
    </xf>
    <xf numFmtId="0" fontId="1" fillId="10" borderId="9" xfId="0" applyFont="1" applyFill="1" applyBorder="1" applyAlignment="1" applyProtection="1">
      <alignment horizontal="center" vertical="center"/>
      <protection locked="0"/>
    </xf>
    <xf numFmtId="0" fontId="1" fillId="10" borderId="23" xfId="0" applyFont="1" applyFill="1" applyBorder="1" applyAlignment="1" applyProtection="1">
      <alignment horizontal="center"/>
      <protection locked="0"/>
    </xf>
    <xf numFmtId="0" fontId="1" fillId="10" borderId="24" xfId="0" applyFont="1" applyFill="1" applyBorder="1" applyAlignment="1" applyProtection="1">
      <alignment horizontal="center"/>
      <protection locked="0"/>
    </xf>
    <xf numFmtId="0" fontId="1" fillId="10" borderId="25" xfId="0" applyFont="1" applyFill="1" applyBorder="1" applyAlignment="1" applyProtection="1">
      <alignment horizontal="center"/>
      <protection locked="0"/>
    </xf>
    <xf numFmtId="0" fontId="21" fillId="0" borderId="23" xfId="2" applyFont="1" applyBorder="1" applyAlignment="1" applyProtection="1">
      <alignment horizontal="center" vertical="center" wrapText="1"/>
      <protection hidden="1"/>
    </xf>
    <xf numFmtId="0" fontId="21" fillId="0" borderId="24" xfId="2" applyFont="1" applyBorder="1" applyAlignment="1" applyProtection="1">
      <alignment horizontal="center" vertical="center" wrapText="1"/>
      <protection hidden="1"/>
    </xf>
    <xf numFmtId="0" fontId="21" fillId="0" borderId="25" xfId="2" applyFont="1" applyBorder="1" applyAlignment="1" applyProtection="1">
      <alignment horizontal="center" vertical="center" wrapText="1"/>
      <protection hidden="1"/>
    </xf>
    <xf numFmtId="0" fontId="21" fillId="8" borderId="23" xfId="2" applyFont="1" applyFill="1" applyBorder="1" applyAlignment="1" applyProtection="1">
      <alignment horizontal="center" vertical="center" wrapText="1"/>
      <protection hidden="1"/>
    </xf>
    <xf numFmtId="0" fontId="21" fillId="8" borderId="24" xfId="2" applyFont="1" applyFill="1" applyBorder="1" applyAlignment="1" applyProtection="1">
      <alignment horizontal="center" vertical="center" wrapText="1"/>
      <protection hidden="1"/>
    </xf>
    <xf numFmtId="0" fontId="21" fillId="8" borderId="25" xfId="2" applyFont="1" applyFill="1" applyBorder="1" applyAlignment="1" applyProtection="1">
      <alignment horizontal="center" vertical="center" wrapText="1"/>
      <protection hidden="1"/>
    </xf>
    <xf numFmtId="0" fontId="24" fillId="0" borderId="0" xfId="2" applyFont="1" applyAlignment="1" applyProtection="1">
      <alignment horizontal="center" vertical="center" wrapText="1"/>
      <protection hidden="1"/>
    </xf>
    <xf numFmtId="0" fontId="31" fillId="8" borderId="13" xfId="2" applyFont="1" applyFill="1" applyBorder="1" applyAlignment="1" applyProtection="1">
      <alignment horizontal="center" vertical="center" wrapText="1"/>
      <protection hidden="1"/>
    </xf>
    <xf numFmtId="0" fontId="31" fillId="8" borderId="47" xfId="2" applyFont="1" applyFill="1" applyBorder="1" applyAlignment="1" applyProtection="1">
      <alignment horizontal="center" vertical="center" wrapText="1"/>
      <protection hidden="1"/>
    </xf>
    <xf numFmtId="0" fontId="31" fillId="8" borderId="14" xfId="2" applyFont="1" applyFill="1" applyBorder="1" applyAlignment="1" applyProtection="1">
      <alignment horizontal="center" vertical="center" wrapText="1"/>
      <protection hidden="1"/>
    </xf>
    <xf numFmtId="0" fontId="31" fillId="8" borderId="53" xfId="2" applyFont="1" applyFill="1" applyBorder="1" applyAlignment="1" applyProtection="1">
      <alignment horizontal="center" vertical="center" wrapText="1"/>
      <protection hidden="1"/>
    </xf>
    <xf numFmtId="0" fontId="24" fillId="8" borderId="16" xfId="2" applyFont="1" applyFill="1" applyBorder="1" applyAlignment="1" applyProtection="1">
      <alignment horizontal="center" vertical="center" wrapText="1"/>
      <protection hidden="1"/>
    </xf>
    <xf numFmtId="0" fontId="24" fillId="8" borderId="18" xfId="2" applyFont="1" applyFill="1" applyBorder="1" applyAlignment="1" applyProtection="1">
      <alignment horizontal="center" vertical="center" wrapText="1"/>
      <protection hidden="1"/>
    </xf>
    <xf numFmtId="0" fontId="24" fillId="8" borderId="15" xfId="2" applyFont="1" applyFill="1" applyBorder="1" applyAlignment="1" applyProtection="1">
      <alignment horizontal="center" vertical="center" wrapText="1"/>
      <protection hidden="1"/>
    </xf>
    <xf numFmtId="0" fontId="22" fillId="0" borderId="11" xfId="3" applyFont="1" applyBorder="1" applyAlignment="1" applyProtection="1">
      <alignment horizontal="center" vertical="center"/>
      <protection hidden="1"/>
    </xf>
    <xf numFmtId="0" fontId="22" fillId="0" borderId="12" xfId="3" applyFont="1" applyBorder="1" applyAlignment="1" applyProtection="1">
      <alignment horizontal="center" vertical="center"/>
      <protection hidden="1"/>
    </xf>
    <xf numFmtId="0" fontId="36" fillId="8" borderId="58" xfId="2" applyFont="1" applyFill="1" applyBorder="1" applyAlignment="1" applyProtection="1">
      <alignment horizontal="center" vertical="center" wrapText="1"/>
      <protection hidden="1"/>
    </xf>
    <xf numFmtId="0" fontId="36" fillId="8" borderId="59" xfId="2" applyFont="1" applyFill="1" applyBorder="1" applyAlignment="1" applyProtection="1">
      <alignment horizontal="center" vertical="center" wrapText="1"/>
      <protection hidden="1"/>
    </xf>
    <xf numFmtId="0" fontId="36" fillId="8" borderId="48" xfId="2" applyFont="1" applyFill="1" applyBorder="1" applyAlignment="1" applyProtection="1">
      <alignment horizontal="center" vertical="center" wrapText="1"/>
      <protection hidden="1"/>
    </xf>
    <xf numFmtId="0" fontId="36" fillId="8" borderId="52" xfId="2" applyFont="1" applyFill="1" applyBorder="1" applyAlignment="1" applyProtection="1">
      <alignment horizontal="center" vertical="center" wrapText="1"/>
      <protection hidden="1"/>
    </xf>
    <xf numFmtId="168" fontId="38" fillId="0" borderId="0" xfId="2" applyNumberFormat="1" applyFont="1" applyAlignment="1" applyProtection="1">
      <alignment horizontal="center" vertical="center" wrapText="1"/>
      <protection hidden="1"/>
    </xf>
    <xf numFmtId="0" fontId="36" fillId="8" borderId="15" xfId="2" applyFont="1" applyFill="1" applyBorder="1" applyAlignment="1" applyProtection="1">
      <alignment horizontal="center" vertical="center"/>
      <protection hidden="1"/>
    </xf>
    <xf numFmtId="0" fontId="36" fillId="8" borderId="16" xfId="2" applyFont="1" applyFill="1" applyBorder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center" vertical="center"/>
      <protection hidden="1"/>
    </xf>
    <xf numFmtId="0" fontId="45" fillId="4" borderId="0" xfId="2" applyFont="1" applyFill="1" applyAlignment="1" applyProtection="1">
      <alignment horizontal="center" vertical="center"/>
      <protection hidden="1"/>
    </xf>
    <xf numFmtId="0" fontId="21" fillId="8" borderId="2" xfId="2" applyFont="1" applyFill="1" applyBorder="1" applyAlignment="1" applyProtection="1">
      <alignment horizontal="center" vertical="center" wrapText="1"/>
      <protection hidden="1"/>
    </xf>
    <xf numFmtId="0" fontId="21" fillId="8" borderId="3" xfId="2" applyFont="1" applyFill="1" applyBorder="1" applyAlignment="1" applyProtection="1">
      <alignment horizontal="center" vertical="center" wrapText="1"/>
      <protection hidden="1"/>
    </xf>
    <xf numFmtId="0" fontId="21" fillId="8" borderId="4" xfId="2" applyFont="1" applyFill="1" applyBorder="1" applyAlignment="1" applyProtection="1">
      <alignment horizontal="center" vertical="center" wrapText="1"/>
      <protection hidden="1"/>
    </xf>
    <xf numFmtId="0" fontId="48" fillId="11" borderId="11" xfId="4" applyFont="1" applyFill="1" applyBorder="1" applyAlignment="1" applyProtection="1">
      <alignment horizontal="center" vertical="center"/>
      <protection hidden="1"/>
    </xf>
    <xf numFmtId="0" fontId="48" fillId="11" borderId="12" xfId="4" applyFont="1" applyFill="1" applyBorder="1" applyAlignment="1" applyProtection="1">
      <alignment horizontal="center" vertical="center"/>
      <protection hidden="1"/>
    </xf>
    <xf numFmtId="0" fontId="48" fillId="11" borderId="30" xfId="4" applyFont="1" applyFill="1" applyBorder="1" applyAlignment="1" applyProtection="1">
      <alignment horizontal="center" vertical="center"/>
      <protection hidden="1"/>
    </xf>
    <xf numFmtId="0" fontId="13" fillId="0" borderId="42" xfId="4" applyFont="1" applyBorder="1" applyAlignment="1" applyProtection="1">
      <alignment horizontal="center" vertical="center"/>
      <protection hidden="1"/>
    </xf>
    <xf numFmtId="0" fontId="13" fillId="0" borderId="16" xfId="4" applyFont="1" applyBorder="1" applyAlignment="1" applyProtection="1">
      <alignment horizontal="center" vertical="center"/>
      <protection hidden="1"/>
    </xf>
    <xf numFmtId="0" fontId="48" fillId="11" borderId="5" xfId="4" applyFont="1" applyFill="1" applyBorder="1" applyAlignment="1" applyProtection="1">
      <alignment horizontal="center" vertical="center" wrapText="1"/>
      <protection hidden="1"/>
    </xf>
    <xf numFmtId="0" fontId="48" fillId="11" borderId="0" xfId="4" applyFont="1" applyFill="1" applyAlignment="1" applyProtection="1">
      <alignment horizontal="center" vertical="center" wrapText="1"/>
      <protection hidden="1"/>
    </xf>
    <xf numFmtId="0" fontId="48" fillId="12" borderId="46" xfId="4" applyFont="1" applyFill="1" applyBorder="1" applyAlignment="1" applyProtection="1">
      <alignment horizontal="center" vertical="center"/>
      <protection hidden="1"/>
    </xf>
    <xf numFmtId="0" fontId="48" fillId="12" borderId="24" xfId="4" applyFont="1" applyFill="1" applyBorder="1" applyAlignment="1" applyProtection="1">
      <alignment horizontal="center" vertical="center"/>
      <protection hidden="1"/>
    </xf>
    <xf numFmtId="0" fontId="7" fillId="4" borderId="23" xfId="0" applyFont="1" applyFill="1" applyBorder="1" applyAlignment="1" applyProtection="1">
      <alignment horizontal="center" vertical="center" wrapText="1"/>
      <protection locked="0"/>
    </xf>
    <xf numFmtId="0" fontId="7" fillId="4" borderId="24" xfId="0" applyFont="1" applyFill="1" applyBorder="1" applyAlignment="1" applyProtection="1">
      <alignment horizontal="center" vertical="center" wrapText="1"/>
      <protection locked="0"/>
    </xf>
    <xf numFmtId="0" fontId="7" fillId="4" borderId="25" xfId="0" applyFont="1" applyFill="1" applyBorder="1" applyAlignment="1" applyProtection="1">
      <alignment horizontal="center" vertical="center" wrapText="1"/>
      <protection locked="0"/>
    </xf>
  </cellXfs>
  <cellStyles count="6">
    <cellStyle name="Normal" xfId="0" builtinId="0"/>
    <cellStyle name="Normal 2" xfId="1" xr:uid="{00000000-0005-0000-0000-000001000000}"/>
    <cellStyle name="Normal 2 2 2" xfId="4" xr:uid="{00000000-0005-0000-0000-000002000000}"/>
    <cellStyle name="Normal 3" xfId="2" xr:uid="{00000000-0005-0000-0000-000003000000}"/>
    <cellStyle name="Normal 4" xfId="3" xr:uid="{00000000-0005-0000-0000-000004000000}"/>
    <cellStyle name="Vírgula 2" xfId="5" xr:uid="{00000000-0005-0000-0000-000006000000}"/>
  </cellStyles>
  <dxfs count="115"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theme="1" tint="0.34998626667073579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color theme="0" tint="-0.499984740745262"/>
      </font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/>
        <i val="0"/>
        <color rgb="FFC00000"/>
      </font>
    </dxf>
    <dxf>
      <font>
        <b/>
        <i val="0"/>
        <color rgb="FF1E68E0"/>
      </font>
    </dxf>
  </dxfs>
  <tableStyles count="0" defaultTableStyle="TableStyleMedium2" defaultPivotStyle="PivotStyleLight16"/>
  <colors>
    <mruColors>
      <color rgb="FF1E68E0"/>
      <color rgb="FFCC3C6F"/>
      <color rgb="FF1855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DASHBOAR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1.wdp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3.png"/><Relationship Id="rId2" Type="http://schemas.openxmlformats.org/officeDocument/2006/relationships/image" Target="../media/image5.png"/><Relationship Id="rId1" Type="http://schemas.openxmlformats.org/officeDocument/2006/relationships/hyperlink" Target="#DASHBOARD!A1"/><Relationship Id="rId6" Type="http://schemas.openxmlformats.org/officeDocument/2006/relationships/hyperlink" Target="#'TABELA ARQUEA&#199;&#195;O - ULTRACARGO'!A1"/><Relationship Id="rId11" Type="http://schemas.openxmlformats.org/officeDocument/2006/relationships/hyperlink" Target="#MOVIMENTACAO!A1"/><Relationship Id="rId5" Type="http://schemas.openxmlformats.org/officeDocument/2006/relationships/image" Target="../media/image8.png"/><Relationship Id="rId15" Type="http://schemas.openxmlformats.org/officeDocument/2006/relationships/hyperlink" Target="#'TABELA ARQUEA&#199;&#195;O - RAIZEN'!A1"/><Relationship Id="rId10" Type="http://schemas.openxmlformats.org/officeDocument/2006/relationships/image" Target="../media/image12.emf"/><Relationship Id="rId4" Type="http://schemas.openxmlformats.org/officeDocument/2006/relationships/image" Target="../media/image7.png"/><Relationship Id="rId9" Type="http://schemas.openxmlformats.org/officeDocument/2006/relationships/image" Target="../media/image11.pn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hyperlink" Target="#DASHBOAR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hyperlink" Target="#DASHBOAR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hyperlink" Target="#DASHBOAR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hyperlink" Target="#GERAR_CACL!A1"/><Relationship Id="rId12" Type="http://schemas.openxmlformats.org/officeDocument/2006/relationships/image" Target="../media/image19.png"/><Relationship Id="rId2" Type="http://schemas.openxmlformats.org/officeDocument/2006/relationships/hyperlink" Target="#DASHBOARD!A1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hyperlink" Target="#TQ01_GRANEL!A90"/><Relationship Id="rId5" Type="http://schemas.openxmlformats.org/officeDocument/2006/relationships/image" Target="../media/image9.png"/><Relationship Id="rId10" Type="http://schemas.openxmlformats.org/officeDocument/2006/relationships/hyperlink" Target="#TQ01_GRANEL!A1"/><Relationship Id="rId4" Type="http://schemas.openxmlformats.org/officeDocument/2006/relationships/hyperlink" Target="#'TABELA ARQUEA&#199;&#195;O - GRANEL '!A1"/><Relationship Id="rId9" Type="http://schemas.openxmlformats.org/officeDocument/2006/relationships/image" Target="../media/image6.png"/><Relationship Id="rId1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hyperlink" Target="#GERAR_CACL!A1"/><Relationship Id="rId12" Type="http://schemas.openxmlformats.org/officeDocument/2006/relationships/image" Target="../media/image19.png"/><Relationship Id="rId2" Type="http://schemas.openxmlformats.org/officeDocument/2006/relationships/hyperlink" Target="#DASHBOARD!A1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hyperlink" Target="#TQ01_GRANEL!A90"/><Relationship Id="rId5" Type="http://schemas.openxmlformats.org/officeDocument/2006/relationships/image" Target="../media/image9.png"/><Relationship Id="rId10" Type="http://schemas.openxmlformats.org/officeDocument/2006/relationships/hyperlink" Target="#TQ01_GRANEL!A1"/><Relationship Id="rId4" Type="http://schemas.openxmlformats.org/officeDocument/2006/relationships/hyperlink" Target="#'TABELA ARQUEA&#199;&#195;O - GRANEL '!A1"/><Relationship Id="rId9" Type="http://schemas.openxmlformats.org/officeDocument/2006/relationships/image" Target="../media/image6.png"/><Relationship Id="rId14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0</xdr:row>
          <xdr:rowOff>0</xdr:rowOff>
        </xdr:from>
        <xdr:to>
          <xdr:col>8</xdr:col>
          <xdr:colOff>952500</xdr:colOff>
          <xdr:row>0</xdr:row>
          <xdr:rowOff>0</xdr:rowOff>
        </xdr:to>
        <xdr:sp macro="" textlink="">
          <xdr:nvSpPr>
            <xdr:cNvPr id="22529" name="btEmail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0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293931</xdr:colOff>
      <xdr:row>0</xdr:row>
      <xdr:rowOff>55584</xdr:rowOff>
    </xdr:from>
    <xdr:to>
      <xdr:col>17</xdr:col>
      <xdr:colOff>568944</xdr:colOff>
      <xdr:row>0</xdr:row>
      <xdr:rowOff>333349</xdr:rowOff>
    </xdr:to>
    <xdr:pic macro="[0]!CACL_DESCARGA_ULTRACARGO">
      <xdr:nvPicPr>
        <xdr:cNvPr id="9" name="Imagem 8">
          <a:hlinkClick xmlns:r="http://schemas.openxmlformats.org/officeDocument/2006/relationships" r:id="rId1" tooltip="home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8497338" flipH="1">
          <a:off x="23657380" y="56960"/>
          <a:ext cx="277765" cy="275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533399</xdr:colOff>
      <xdr:row>0</xdr:row>
      <xdr:rowOff>47626</xdr:rowOff>
    </xdr:from>
    <xdr:to>
      <xdr:col>22</xdr:col>
      <xdr:colOff>581025</xdr:colOff>
      <xdr:row>0</xdr:row>
      <xdr:rowOff>333376</xdr:rowOff>
    </xdr:to>
    <xdr:sp macro="[0]!LIMPAR_REL_MOVIMENTAÇÃO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4517349" y="47626"/>
          <a:ext cx="1266826" cy="285750"/>
        </a:xfrm>
        <a:prstGeom prst="roundRect">
          <a:avLst/>
        </a:prstGeom>
        <a:solidFill>
          <a:schemeClr val="bg2">
            <a:lumMod val="90000"/>
          </a:schemeClr>
        </a:solidFill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tx1">
                  <a:lumMod val="75000"/>
                  <a:lumOff val="25000"/>
                </a:schemeClr>
              </a:solidFill>
            </a:rPr>
            <a:t>Limpar histórico</a:t>
          </a:r>
        </a:p>
      </xdr:txBody>
    </xdr:sp>
    <xdr:clientData/>
  </xdr:twoCellAnchor>
  <xdr:twoCellAnchor>
    <xdr:from>
      <xdr:col>19</xdr:col>
      <xdr:colOff>361950</xdr:colOff>
      <xdr:row>0</xdr:row>
      <xdr:rowOff>47625</xdr:rowOff>
    </xdr:from>
    <xdr:to>
      <xdr:col>20</xdr:col>
      <xdr:colOff>485775</xdr:colOff>
      <xdr:row>0</xdr:row>
      <xdr:rowOff>342900</xdr:rowOff>
    </xdr:to>
    <xdr:sp macro="" textlink="">
      <xdr:nvSpPr>
        <xdr:cNvPr id="3" name="Retângulo: Cantos Arredondados 2">
          <a:hlinkClick xmlns:r="http://schemas.openxmlformats.org/officeDocument/2006/relationships" r:id="rId1" tooltip="Home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3736300" y="47625"/>
          <a:ext cx="733425" cy="29527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tx1">
                  <a:lumMod val="65000"/>
                  <a:lumOff val="35000"/>
                </a:schemeClr>
              </a:solidFill>
            </a:rPr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88613</xdr:colOff>
      <xdr:row>3</xdr:row>
      <xdr:rowOff>92313</xdr:rowOff>
    </xdr:from>
    <xdr:to>
      <xdr:col>2</xdr:col>
      <xdr:colOff>426829</xdr:colOff>
      <xdr:row>5</xdr:row>
      <xdr:rowOff>76200</xdr:rowOff>
    </xdr:to>
    <xdr:pic>
      <xdr:nvPicPr>
        <xdr:cNvPr id="4" name="Imagem 3">
          <a:hlinkClick xmlns:r="http://schemas.openxmlformats.org/officeDocument/2006/relationships" r:id="rId1" tooltip="DASHBOARD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3938" y="663813"/>
          <a:ext cx="338216" cy="36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>
    <xdr:from>
      <xdr:col>2</xdr:col>
      <xdr:colOff>552450</xdr:colOff>
      <xdr:row>3</xdr:row>
      <xdr:rowOff>47625</xdr:rowOff>
    </xdr:from>
    <xdr:to>
      <xdr:col>2</xdr:col>
      <xdr:colOff>552450</xdr:colOff>
      <xdr:row>5</xdr:row>
      <xdr:rowOff>133350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1247775" y="619125"/>
          <a:ext cx="0" cy="466725"/>
        </a:xfrm>
        <a:prstGeom prst="line">
          <a:avLst/>
        </a:prstGeom>
        <a:ln>
          <a:solidFill>
            <a:srgbClr val="7030A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31461</xdr:colOff>
      <xdr:row>0</xdr:row>
      <xdr:rowOff>0</xdr:rowOff>
    </xdr:from>
    <xdr:to>
      <xdr:col>5</xdr:col>
      <xdr:colOff>647700</xdr:colOff>
      <xdr:row>3</xdr:row>
      <xdr:rowOff>28575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726786" y="0"/>
          <a:ext cx="3549939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600" b="1">
              <a:solidFill>
                <a:schemeClr val="bg1"/>
              </a:solidFill>
              <a:latin typeface="Century Gothic" panose="020B0502020202020204" pitchFamily="34" charset="0"/>
            </a:rPr>
            <a:t>Painel de Controle </a:t>
          </a:r>
        </a:p>
      </xdr:txBody>
    </xdr:sp>
    <xdr:clientData/>
  </xdr:twoCellAnchor>
  <xdr:twoCellAnchor>
    <xdr:from>
      <xdr:col>3</xdr:col>
      <xdr:colOff>504825</xdr:colOff>
      <xdr:row>3</xdr:row>
      <xdr:rowOff>47625</xdr:rowOff>
    </xdr:from>
    <xdr:to>
      <xdr:col>3</xdr:col>
      <xdr:colOff>504825</xdr:colOff>
      <xdr:row>5</xdr:row>
      <xdr:rowOff>133350</xdr:rowOff>
    </xdr:to>
    <xdr:cxnSp macro="">
      <xdr:nvCxnSpPr>
        <xdr:cNvPr id="16" name="Conector ret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>
        <a:xfrm>
          <a:off x="2457450" y="619125"/>
          <a:ext cx="0" cy="466725"/>
        </a:xfrm>
        <a:prstGeom prst="line">
          <a:avLst/>
        </a:prstGeom>
        <a:ln>
          <a:solidFill>
            <a:srgbClr val="7030A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1228725</xdr:colOff>
      <xdr:row>10</xdr:row>
      <xdr:rowOff>9525</xdr:rowOff>
    </xdr:from>
    <xdr:to>
      <xdr:col>8</xdr:col>
      <xdr:colOff>9525</xdr:colOff>
      <xdr:row>14</xdr:row>
      <xdr:rowOff>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1924050" y="1371600"/>
          <a:ext cx="6315075" cy="942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600" b="1">
              <a:solidFill>
                <a:schemeClr val="tx1"/>
              </a:solidFill>
              <a:latin typeface="Arial Black" panose="020B0A04020102020204" pitchFamily="34" charset="0"/>
            </a:rPr>
            <a:t>CERTIFICADO DE ARQUEAÇÃO DE CARGAS LÍGUIDAS</a:t>
          </a:r>
        </a:p>
      </xdr:txBody>
    </xdr:sp>
    <xdr:clientData/>
  </xdr:twoCellAnchor>
  <xdr:twoCellAnchor>
    <xdr:from>
      <xdr:col>6</xdr:col>
      <xdr:colOff>409944</xdr:colOff>
      <xdr:row>3</xdr:row>
      <xdr:rowOff>67917</xdr:rowOff>
    </xdr:from>
    <xdr:to>
      <xdr:col>6</xdr:col>
      <xdr:colOff>1451114</xdr:colOff>
      <xdr:row>9</xdr:row>
      <xdr:rowOff>10767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pSpPr/>
      </xdr:nvGrpSpPr>
      <xdr:grpSpPr>
        <a:xfrm>
          <a:off x="5570009" y="639417"/>
          <a:ext cx="1041170" cy="522633"/>
          <a:chOff x="4969105" y="647700"/>
          <a:chExt cx="1041170" cy="523875"/>
        </a:xfrm>
      </xdr:grpSpPr>
      <xdr:sp macro="[0]!SALVARPDF_DESCARGA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/>
        </xdr:nvSpPr>
        <xdr:spPr>
          <a:xfrm>
            <a:off x="5281950" y="647700"/>
            <a:ext cx="728325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SALVAR</a:t>
            </a:r>
          </a:p>
        </xdr:txBody>
      </xdr:sp>
      <xdr:pic macro="[0]!SALVARPDF_DESCARGA">
        <xdr:nvPicPr>
          <xdr:cNvPr id="23" name="Imagem 2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4969105" y="693699"/>
            <a:ext cx="392151" cy="392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6</xdr:col>
      <xdr:colOff>1461880</xdr:colOff>
      <xdr:row>3</xdr:row>
      <xdr:rowOff>47625</xdr:rowOff>
    </xdr:from>
    <xdr:to>
      <xdr:col>6</xdr:col>
      <xdr:colOff>1461880</xdr:colOff>
      <xdr:row>5</xdr:row>
      <xdr:rowOff>133350</xdr:rowOff>
    </xdr:to>
    <xdr:cxnSp macro="">
      <xdr:nvCxnSpPr>
        <xdr:cNvPr id="24" name="Conector reto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CxnSpPr/>
      </xdr:nvCxnSpPr>
      <xdr:spPr>
        <a:xfrm>
          <a:off x="6624430" y="619125"/>
          <a:ext cx="0" cy="466725"/>
        </a:xfrm>
        <a:prstGeom prst="line">
          <a:avLst/>
        </a:prstGeom>
        <a:ln>
          <a:solidFill>
            <a:srgbClr val="7030A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2</xdr:col>
      <xdr:colOff>606655</xdr:colOff>
      <xdr:row>3</xdr:row>
      <xdr:rowOff>89039</xdr:rowOff>
    </xdr:from>
    <xdr:to>
      <xdr:col>3</xdr:col>
      <xdr:colOff>476250</xdr:colOff>
      <xdr:row>5</xdr:row>
      <xdr:rowOff>190501</xdr:rowOff>
    </xdr:to>
    <xdr:grpSp>
      <xdr:nvGrpSpPr>
        <xdr:cNvPr id="17" name="Agrupar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pSpPr>
          <a:grpSpLocks/>
        </xdr:cNvGrpSpPr>
      </xdr:nvGrpSpPr>
      <xdr:grpSpPr>
        <a:xfrm>
          <a:off x="1302394" y="660539"/>
          <a:ext cx="1128552" cy="482462"/>
          <a:chOff x="3626080" y="660539"/>
          <a:chExt cx="1126895" cy="482462"/>
        </a:xfrm>
      </xdr:grpSpPr>
      <xdr:pic macro="[0]!INCLUIR_MOVIMENTAÇÃO">
        <xdr:nvPicPr>
          <xdr:cNvPr id="49" name="Imagem 48">
            <a:extLst>
              <a:ext uri="{FF2B5EF4-FFF2-40B4-BE49-F238E27FC236}">
                <a16:creationId xmlns:a16="http://schemas.microsoft.com/office/drawing/2014/main" id="{00000000-0008-0000-02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tx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 rot="5400000">
            <a:off x="3626080" y="668438"/>
            <a:ext cx="402994" cy="40299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[0]!INCLUIR_MOVIMENTAÇÃO" textlink="">
        <xdr:nvSpPr>
          <xdr:cNvPr id="54" name="CaixaDeTexto 53">
            <a:extLst>
              <a:ext uri="{FF2B5EF4-FFF2-40B4-BE49-F238E27FC236}">
                <a16:creationId xmlns:a16="http://schemas.microsoft.com/office/drawing/2014/main" id="{00000000-0008-0000-0200-000036000000}"/>
              </a:ext>
            </a:extLst>
          </xdr:cNvPr>
          <xdr:cNvSpPr txBox="1"/>
        </xdr:nvSpPr>
        <xdr:spPr>
          <a:xfrm>
            <a:off x="4000500" y="660539"/>
            <a:ext cx="752475" cy="4824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LANÇAR </a:t>
            </a:r>
          </a:p>
          <a:p>
            <a:pPr algn="l"/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CACL</a:t>
            </a:r>
          </a:p>
        </xdr:txBody>
      </xdr:sp>
    </xdr:grpSp>
    <xdr:clientData fLocksWithSheet="0"/>
  </xdr:twoCellAnchor>
  <xdr:twoCellAnchor>
    <xdr:from>
      <xdr:col>6</xdr:col>
      <xdr:colOff>304386</xdr:colOff>
      <xdr:row>3</xdr:row>
      <xdr:rowOff>64190</xdr:rowOff>
    </xdr:from>
    <xdr:to>
      <xdr:col>6</xdr:col>
      <xdr:colOff>304386</xdr:colOff>
      <xdr:row>5</xdr:row>
      <xdr:rowOff>149915</xdr:rowOff>
    </xdr:to>
    <xdr:cxnSp macro="">
      <xdr:nvCxnSpPr>
        <xdr:cNvPr id="56" name="Conector re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CxnSpPr/>
      </xdr:nvCxnSpPr>
      <xdr:spPr>
        <a:xfrm>
          <a:off x="5464451" y="635690"/>
          <a:ext cx="0" cy="466725"/>
        </a:xfrm>
        <a:prstGeom prst="line">
          <a:avLst/>
        </a:prstGeom>
        <a:ln>
          <a:solidFill>
            <a:srgbClr val="7030A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631376</xdr:colOff>
      <xdr:row>3</xdr:row>
      <xdr:rowOff>74544</xdr:rowOff>
    </xdr:from>
    <xdr:to>
      <xdr:col>4</xdr:col>
      <xdr:colOff>838199</xdr:colOff>
      <xdr:row>9</xdr:row>
      <xdr:rowOff>18636</xdr:rowOff>
    </xdr:to>
    <xdr:grpSp>
      <xdr:nvGrpSpPr>
        <xdr:cNvPr id="7" name="Agrupar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>
          <a:grpSpLocks noChangeAspect="1"/>
        </xdr:cNvGrpSpPr>
      </xdr:nvGrpSpPr>
      <xdr:grpSpPr>
        <a:xfrm>
          <a:off x="2586072" y="646044"/>
          <a:ext cx="968823" cy="523875"/>
          <a:chOff x="4908102" y="646044"/>
          <a:chExt cx="1013939" cy="523875"/>
        </a:xfrm>
      </xdr:grpSpPr>
      <xdr:sp macro="[0]!Editar" textlink="">
        <xdr:nvSpPr>
          <xdr:cNvPr id="55" name="CaixaDeTexto 54">
            <a:extLst>
              <a:ext uri="{FF2B5EF4-FFF2-40B4-BE49-F238E27FC236}">
                <a16:creationId xmlns:a16="http://schemas.microsoft.com/office/drawing/2014/main" id="{00000000-0008-0000-0200-000037000000}"/>
              </a:ext>
            </a:extLst>
          </xdr:cNvPr>
          <xdr:cNvSpPr txBox="1"/>
        </xdr:nvSpPr>
        <xdr:spPr>
          <a:xfrm>
            <a:off x="5292586" y="646044"/>
            <a:ext cx="629455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pt-BR" sz="10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EDITAR</a:t>
            </a:r>
            <a:r>
              <a:rPr lang="pt-BR" sz="1100" b="1" baseline="0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 CACL</a:t>
            </a:r>
            <a:endParaRPr lang="pt-BR" sz="1100" b="1">
              <a:solidFill>
                <a:schemeClr val="tx1">
                  <a:lumMod val="50000"/>
                  <a:lumOff val="50000"/>
                </a:schemeClr>
              </a:solidFill>
              <a:latin typeface="Century Gothic" panose="020B0502020202020204" pitchFamily="34" charset="0"/>
            </a:endParaRPr>
          </a:p>
        </xdr:txBody>
      </xdr:sp>
      <xdr:pic macro="[0]!Editar">
        <xdr:nvPicPr>
          <xdr:cNvPr id="70" name="Imagem 69">
            <a:extLst>
              <a:ext uri="{FF2B5EF4-FFF2-40B4-BE49-F238E27FC236}">
                <a16:creationId xmlns:a16="http://schemas.microsoft.com/office/drawing/2014/main" id="{00000000-0008-0000-0200-00004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4908102" y="711041"/>
            <a:ext cx="365700" cy="3657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 fLocksWithSheet="0"/>
  </xdr:twoCellAnchor>
  <xdr:twoCellAnchor>
    <xdr:from>
      <xdr:col>5</xdr:col>
      <xdr:colOff>833644</xdr:colOff>
      <xdr:row>0</xdr:row>
      <xdr:rowOff>158444</xdr:rowOff>
    </xdr:from>
    <xdr:to>
      <xdr:col>6</xdr:col>
      <xdr:colOff>1066799</xdr:colOff>
      <xdr:row>2</xdr:row>
      <xdr:rowOff>52610</xdr:rowOff>
    </xdr:to>
    <xdr:grpSp>
      <xdr:nvGrpSpPr>
        <xdr:cNvPr id="2" name="Agrupar 1">
          <a:hlinkClick xmlns:r="http://schemas.openxmlformats.org/officeDocument/2006/relationships" r:id="rId6" tooltip="Ultra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461427" y="158444"/>
          <a:ext cx="1765437" cy="275166"/>
          <a:chOff x="4462669" y="234644"/>
          <a:chExt cx="1766680" cy="275166"/>
        </a:xfrm>
      </xdr:grpSpPr>
      <xdr:pic>
        <xdr:nvPicPr>
          <xdr:cNvPr id="10" name="Imagem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4462669" y="234644"/>
            <a:ext cx="274772" cy="275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CaixaDeTexto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SpPr txBox="1"/>
        </xdr:nvSpPr>
        <xdr:spPr>
          <a:xfrm>
            <a:off x="4657724" y="282437"/>
            <a:ext cx="1571625" cy="2223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50">
                <a:solidFill>
                  <a:schemeClr val="bg1"/>
                </a:solidFill>
                <a:latin typeface="Albertus MT" panose="020E0602030304020304" pitchFamily="34" charset="0"/>
              </a:rPr>
              <a:t>Editar</a:t>
            </a:r>
            <a:r>
              <a:rPr lang="pt-BR" sz="1050" baseline="0">
                <a:solidFill>
                  <a:schemeClr val="bg1"/>
                </a:solidFill>
                <a:latin typeface="Albertus MT" panose="020E0602030304020304" pitchFamily="34" charset="0"/>
              </a:rPr>
              <a:t> tabela Ultracargo</a:t>
            </a:r>
            <a:endParaRPr lang="pt-BR" sz="1050">
              <a:solidFill>
                <a:schemeClr val="bg1"/>
              </a:solidFill>
              <a:latin typeface="Albertus MT" panose="020E0602030304020304" pitchFamily="34" charset="0"/>
            </a:endParaRPr>
          </a:p>
        </xdr:txBody>
      </xdr:sp>
    </xdr:grpSp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1485900</xdr:colOff>
          <xdr:row>3</xdr:row>
          <xdr:rowOff>66675</xdr:rowOff>
        </xdr:from>
        <xdr:to>
          <xdr:col>7</xdr:col>
          <xdr:colOff>762000</xdr:colOff>
          <xdr:row>5</xdr:row>
          <xdr:rowOff>133350</xdr:rowOff>
        </xdr:to>
        <xdr:sp macro="" textlink="">
          <xdr:nvSpPr>
            <xdr:cNvPr id="12293" name="CommandButton1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2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781050</xdr:colOff>
          <xdr:row>3</xdr:row>
          <xdr:rowOff>57150</xdr:rowOff>
        </xdr:from>
        <xdr:to>
          <xdr:col>7</xdr:col>
          <xdr:colOff>1495425</xdr:colOff>
          <xdr:row>5</xdr:row>
          <xdr:rowOff>123825</xdr:rowOff>
        </xdr:to>
        <xdr:sp macro="" textlink="">
          <xdr:nvSpPr>
            <xdr:cNvPr id="12294" name="CommandButton2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2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432953</xdr:colOff>
      <xdr:row>73</xdr:row>
      <xdr:rowOff>173180</xdr:rowOff>
    </xdr:from>
    <xdr:to>
      <xdr:col>4</xdr:col>
      <xdr:colOff>389120</xdr:colOff>
      <xdr:row>74</xdr:row>
      <xdr:rowOff>857249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8278" y="15889430"/>
          <a:ext cx="1975467" cy="874569"/>
        </a:xfrm>
        <a:prstGeom prst="rect">
          <a:avLst/>
        </a:prstGeom>
      </xdr:spPr>
    </xdr:pic>
    <xdr:clientData/>
  </xdr:twoCellAnchor>
  <xdr:twoCellAnchor>
    <xdr:from>
      <xdr:col>2</xdr:col>
      <xdr:colOff>490147</xdr:colOff>
      <xdr:row>75</xdr:row>
      <xdr:rowOff>74882</xdr:rowOff>
    </xdr:from>
    <xdr:to>
      <xdr:col>4</xdr:col>
      <xdr:colOff>257175</xdr:colOff>
      <xdr:row>75</xdr:row>
      <xdr:rowOff>812579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472" y="16962707"/>
          <a:ext cx="1786328" cy="73769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406381</xdr:colOff>
          <xdr:row>36</xdr:row>
          <xdr:rowOff>67764</xdr:rowOff>
        </xdr:from>
        <xdr:to>
          <xdr:col>4</xdr:col>
          <xdr:colOff>640773</xdr:colOff>
          <xdr:row>42</xdr:row>
          <xdr:rowOff>114235</xdr:rowOff>
        </xdr:to>
        <xdr:pic>
          <xdr:nvPicPr>
            <xdr:cNvPr id="65" name="Imagem 64">
              <a:extLst>
                <a:ext uri="{FF2B5EF4-FFF2-40B4-BE49-F238E27FC236}">
                  <a16:creationId xmlns:a16="http://schemas.microsoft.com/office/drawing/2014/main" id="{00000000-0008-0000-0200-000041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" spid="_x0000_s1270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>
            <a:xfrm>
              <a:off x="1102120" y="7546960"/>
              <a:ext cx="2255349" cy="1206036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9111</xdr:colOff>
      <xdr:row>3</xdr:row>
      <xdr:rowOff>64190</xdr:rowOff>
    </xdr:from>
    <xdr:to>
      <xdr:col>5</xdr:col>
      <xdr:colOff>9111</xdr:colOff>
      <xdr:row>5</xdr:row>
      <xdr:rowOff>149915</xdr:rowOff>
    </xdr:to>
    <xdr:cxnSp macro="">
      <xdr:nvCxnSpPr>
        <xdr:cNvPr id="33" name="Conector reto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/>
      </xdr:nvCxnSpPr>
      <xdr:spPr>
        <a:xfrm>
          <a:off x="3638136" y="635690"/>
          <a:ext cx="0" cy="466725"/>
        </a:xfrm>
        <a:prstGeom prst="line">
          <a:avLst/>
        </a:prstGeom>
        <a:ln>
          <a:solidFill>
            <a:srgbClr val="7030A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76201</xdr:colOff>
      <xdr:row>3</xdr:row>
      <xdr:rowOff>38101</xdr:rowOff>
    </xdr:from>
    <xdr:to>
      <xdr:col>6</xdr:col>
      <xdr:colOff>266700</xdr:colOff>
      <xdr:row>5</xdr:row>
      <xdr:rowOff>180975</xdr:rowOff>
    </xdr:to>
    <xdr:grpSp>
      <xdr:nvGrpSpPr>
        <xdr:cNvPr id="26" name="Agrupar 25">
          <a:hlinkClick xmlns:r="http://schemas.openxmlformats.org/officeDocument/2006/relationships" r:id="rId11" tooltip="Movimentação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pSpPr/>
      </xdr:nvGrpSpPr>
      <xdr:grpSpPr>
        <a:xfrm>
          <a:off x="3703984" y="609601"/>
          <a:ext cx="1722781" cy="523874"/>
          <a:chOff x="3705226" y="609601"/>
          <a:chExt cx="1714499" cy="523874"/>
        </a:xfrm>
      </xdr:grpSpPr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 txBox="1"/>
        </xdr:nvSpPr>
        <xdr:spPr>
          <a:xfrm>
            <a:off x="4152901" y="676275"/>
            <a:ext cx="1266824" cy="428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1">
                <a:solidFill>
                  <a:schemeClr val="bg1">
                    <a:lumMod val="50000"/>
                  </a:schemeClr>
                </a:solidFill>
                <a:latin typeface="Century Gothic" panose="020B0502020202020204" pitchFamily="34" charset="0"/>
              </a:rPr>
              <a:t>MOVIMENTAÇÃO</a:t>
            </a:r>
          </a:p>
        </xdr:txBody>
      </xdr:sp>
      <xdr:pic>
        <xdr:nvPicPr>
          <xdr:cNvPr id="25" name="Imagem 24"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backgroundRemoval t="7556" b="92000" l="9778" r="89778">
                        <a14:foregroundMark x1="50222" y1="34222" x2="50222" y2="34222"/>
                        <a14:foregroundMark x1="52889" y1="7556" x2="52889" y2="7556"/>
                        <a14:foregroundMark x1="54667" y1="20000" x2="54667" y2="20000"/>
                        <a14:foregroundMark x1="22667" y1="49778" x2="22667" y2="49778"/>
                        <a14:foregroundMark x1="44889" y1="62222" x2="44889" y2="62222"/>
                        <a14:foregroundMark x1="53333" y1="92000" x2="53333" y2="92000"/>
                      </a14:backgroundRemoval>
                    </a14:imgEffect>
                    <a14:imgEffect>
                      <a14:saturation sat="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05226" y="609601"/>
            <a:ext cx="523874" cy="523874"/>
          </a:xfrm>
          <a:prstGeom prst="rect">
            <a:avLst/>
          </a:prstGeom>
        </xdr:spPr>
      </xdr:pic>
    </xdr:grpSp>
    <xdr:clientData/>
  </xdr:twoCellAnchor>
  <xdr:twoCellAnchor editAs="absolute">
    <xdr:from>
      <xdr:col>2</xdr:col>
      <xdr:colOff>514350</xdr:colOff>
      <xdr:row>76</xdr:row>
      <xdr:rowOff>891208</xdr:rowOff>
    </xdr:from>
    <xdr:to>
      <xdr:col>3</xdr:col>
      <xdr:colOff>481518</xdr:colOff>
      <xdr:row>81</xdr:row>
      <xdr:rowOff>20292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18135599"/>
          <a:ext cx="1224468" cy="1133475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6</xdr:col>
      <xdr:colOff>1157494</xdr:colOff>
      <xdr:row>0</xdr:row>
      <xdr:rowOff>158444</xdr:rowOff>
    </xdr:from>
    <xdr:to>
      <xdr:col>7</xdr:col>
      <xdr:colOff>1390649</xdr:colOff>
      <xdr:row>2</xdr:row>
      <xdr:rowOff>52610</xdr:rowOff>
    </xdr:to>
    <xdr:grpSp>
      <xdr:nvGrpSpPr>
        <xdr:cNvPr id="37" name="Agrupar 36">
          <a:hlinkClick xmlns:r="http://schemas.openxmlformats.org/officeDocument/2006/relationships" r:id="rId15" tooltip="Raizen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pSpPr/>
      </xdr:nvGrpSpPr>
      <xdr:grpSpPr>
        <a:xfrm>
          <a:off x="6317559" y="158444"/>
          <a:ext cx="1765438" cy="275166"/>
          <a:chOff x="4462669" y="234644"/>
          <a:chExt cx="1766680" cy="275166"/>
        </a:xfrm>
      </xdr:grpSpPr>
      <xdr:pic>
        <xdr:nvPicPr>
          <xdr:cNvPr id="38" name="Imagem 37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4462669" y="234644"/>
            <a:ext cx="274772" cy="2751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SpPr txBox="1"/>
        </xdr:nvSpPr>
        <xdr:spPr>
          <a:xfrm>
            <a:off x="4657724" y="282437"/>
            <a:ext cx="1571625" cy="2223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50">
                <a:solidFill>
                  <a:schemeClr val="bg1"/>
                </a:solidFill>
                <a:latin typeface="Albertus MT" panose="020E0602030304020304" pitchFamily="34" charset="0"/>
              </a:rPr>
              <a:t>Editar</a:t>
            </a:r>
            <a:r>
              <a:rPr lang="pt-BR" sz="1050" baseline="0">
                <a:solidFill>
                  <a:schemeClr val="bg1"/>
                </a:solidFill>
                <a:latin typeface="Albertus MT" panose="020E0602030304020304" pitchFamily="34" charset="0"/>
              </a:rPr>
              <a:t> tabela Raizen</a:t>
            </a:r>
            <a:endParaRPr lang="pt-BR" sz="1050">
              <a:solidFill>
                <a:schemeClr val="bg1"/>
              </a:solidFill>
              <a:latin typeface="Albertus MT" panose="020E0602030304020304" pitchFamily="34" charset="0"/>
            </a:endParaRPr>
          </a:p>
        </xdr:txBody>
      </xdr:sp>
    </xdr:grpSp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3</xdr:row>
      <xdr:rowOff>19050</xdr:rowOff>
    </xdr:from>
    <xdr:to>
      <xdr:col>2</xdr:col>
      <xdr:colOff>342498</xdr:colOff>
      <xdr:row>5</xdr:row>
      <xdr:rowOff>161925</xdr:rowOff>
    </xdr:to>
    <xdr:grpSp>
      <xdr:nvGrpSpPr>
        <xdr:cNvPr id="2" name="Agrupar 1">
          <a:hlinkClick xmlns:r="http://schemas.openxmlformats.org/officeDocument/2006/relationships" r:id="rId1" tooltip="DASHBOARD 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>
          <a:grpSpLocks noChangeAspect="1"/>
        </xdr:cNvGrpSpPr>
      </xdr:nvGrpSpPr>
      <xdr:grpSpPr>
        <a:xfrm>
          <a:off x="85725" y="590550"/>
          <a:ext cx="1980798" cy="523875"/>
          <a:chOff x="812512" y="590550"/>
          <a:chExt cx="1987838" cy="523875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biLevel thresh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812512" y="616188"/>
            <a:ext cx="435263" cy="4695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1257300" y="590550"/>
            <a:ext cx="1543050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DASHBOARD</a:t>
            </a:r>
          </a:p>
        </xdr:txBody>
      </xdr:sp>
    </xdr:grpSp>
    <xdr:clientData/>
  </xdr:twoCellAnchor>
  <xdr:twoCellAnchor>
    <xdr:from>
      <xdr:col>2</xdr:col>
      <xdr:colOff>330062</xdr:colOff>
      <xdr:row>3</xdr:row>
      <xdr:rowOff>47625</xdr:rowOff>
    </xdr:from>
    <xdr:to>
      <xdr:col>2</xdr:col>
      <xdr:colOff>330062</xdr:colOff>
      <xdr:row>5</xdr:row>
      <xdr:rowOff>133350</xdr:rowOff>
    </xdr:to>
    <xdr:cxnSp macro="">
      <xdr:nvCxnSpPr>
        <xdr:cNvPr id="11" name="Conector reto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>
          <a:off x="2054087" y="619125"/>
          <a:ext cx="0" cy="466725"/>
        </a:xfrm>
        <a:prstGeom prst="line">
          <a:avLst/>
        </a:prstGeom>
        <a:ln>
          <a:solidFill>
            <a:srgbClr val="1E68E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641073</xdr:colOff>
      <xdr:row>3</xdr:row>
      <xdr:rowOff>47625</xdr:rowOff>
    </xdr:from>
    <xdr:to>
      <xdr:col>3</xdr:col>
      <xdr:colOff>641073</xdr:colOff>
      <xdr:row>5</xdr:row>
      <xdr:rowOff>133350</xdr:rowOff>
    </xdr:to>
    <xdr:cxnSp macro="">
      <xdr:nvCxnSpPr>
        <xdr:cNvPr id="12" name="Conector ret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>
        <a:xfrm>
          <a:off x="4784448" y="619125"/>
          <a:ext cx="0" cy="466725"/>
        </a:xfrm>
        <a:prstGeom prst="line">
          <a:avLst/>
        </a:prstGeom>
        <a:ln>
          <a:solidFill>
            <a:srgbClr val="1E68E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599673</xdr:colOff>
      <xdr:row>2</xdr:row>
      <xdr:rowOff>142875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0"/>
          <a:ext cx="2323698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600" b="1">
              <a:solidFill>
                <a:schemeClr val="bg1"/>
              </a:solidFill>
              <a:latin typeface="Century Gothic" panose="020B0502020202020204" pitchFamily="34" charset="0"/>
            </a:rPr>
            <a:t>Painel de Controle</a:t>
          </a:r>
        </a:p>
      </xdr:txBody>
    </xdr:sp>
    <xdr:clientData/>
  </xdr:twoCellAnchor>
  <xdr:twoCellAnchor>
    <xdr:from>
      <xdr:col>2</xdr:col>
      <xdr:colOff>1256897</xdr:colOff>
      <xdr:row>0</xdr:row>
      <xdr:rowOff>0</xdr:rowOff>
    </xdr:from>
    <xdr:to>
      <xdr:col>5</xdr:col>
      <xdr:colOff>629478</xdr:colOff>
      <xdr:row>3</xdr:row>
      <xdr:rowOff>9524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2980922" y="0"/>
          <a:ext cx="5335231" cy="581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pt-BR" sz="1100">
              <a:solidFill>
                <a:schemeClr val="bg1"/>
              </a:solidFill>
              <a:latin typeface="Arial Narrow" panose="020B0606020202030204" pitchFamily="34" charset="0"/>
            </a:rPr>
            <a:t>Bem</a:t>
          </a:r>
          <a:r>
            <a:rPr lang="pt-BR" sz="1100" baseline="0">
              <a:solidFill>
                <a:schemeClr val="bg1"/>
              </a:solidFill>
              <a:latin typeface="Arial Narrow" panose="020B0606020202030204" pitchFamily="34" charset="0"/>
            </a:rPr>
            <a:t> - Vindos,</a:t>
          </a:r>
        </a:p>
        <a:p>
          <a:pPr algn="r"/>
          <a:r>
            <a:rPr lang="pt-BR" sz="1400" b="1" baseline="0">
              <a:solidFill>
                <a:schemeClr val="bg1"/>
              </a:solidFill>
              <a:latin typeface="Arial Narrow" panose="020B0606020202030204" pitchFamily="34" charset="0"/>
            </a:rPr>
            <a:t>Controle geral de movimentação Maritíma. </a:t>
          </a:r>
        </a:p>
        <a:p>
          <a:pPr algn="r"/>
          <a:endParaRPr lang="pt-BR" sz="1100" baseline="0">
            <a:solidFill>
              <a:schemeClr val="bg1"/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20</xdr:col>
      <xdr:colOff>524428</xdr:colOff>
      <xdr:row>6</xdr:row>
      <xdr:rowOff>33545</xdr:rowOff>
    </xdr:from>
    <xdr:to>
      <xdr:col>25</xdr:col>
      <xdr:colOff>171450</xdr:colOff>
      <xdr:row>8</xdr:row>
      <xdr:rowOff>142875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pSpPr/>
      </xdr:nvGrpSpPr>
      <xdr:grpSpPr>
        <a:xfrm>
          <a:off x="18298078" y="1186070"/>
          <a:ext cx="3352247" cy="499855"/>
          <a:chOff x="10047053" y="1186070"/>
          <a:chExt cx="3554647" cy="530035"/>
        </a:xfrm>
      </xdr:grpSpPr>
      <xdr:pic>
        <xdr:nvPicPr>
          <xdr:cNvPr id="15" name="Imagem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0047053" y="1213019"/>
            <a:ext cx="502672" cy="5030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/>
        </xdr:nvSpPr>
        <xdr:spPr>
          <a:xfrm>
            <a:off x="10344150" y="1186070"/>
            <a:ext cx="3257550" cy="524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1">
                <a:solidFill>
                  <a:srgbClr val="1E68E0"/>
                </a:solidFill>
                <a:latin typeface="Century Gothic" panose="020B0502020202020204" pitchFamily="34" charset="0"/>
              </a:rPr>
              <a:t>EDITAR TABELA VOLUMETRICA</a:t>
            </a:r>
          </a:p>
        </xdr:txBody>
      </xdr:sp>
    </xdr:grpSp>
    <xdr:clientData/>
  </xdr:twoCellAnchor>
  <xdr:twoCellAnchor>
    <xdr:from>
      <xdr:col>6</xdr:col>
      <xdr:colOff>569678</xdr:colOff>
      <xdr:row>9</xdr:row>
      <xdr:rowOff>71645</xdr:rowOff>
    </xdr:from>
    <xdr:to>
      <xdr:col>10</xdr:col>
      <xdr:colOff>590550</xdr:colOff>
      <xdr:row>11</xdr:row>
      <xdr:rowOff>49230</xdr:rowOff>
    </xdr:to>
    <xdr:grpSp>
      <xdr:nvGrpSpPr>
        <xdr:cNvPr id="22" name="Agrupar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pSpPr/>
      </xdr:nvGrpSpPr>
      <xdr:grpSpPr>
        <a:xfrm>
          <a:off x="8885003" y="1814720"/>
          <a:ext cx="3383197" cy="530035"/>
          <a:chOff x="10047053" y="1186070"/>
          <a:chExt cx="3554647" cy="530035"/>
        </a:xfrm>
      </xdr:grpSpPr>
      <xdr:pic>
        <xdr:nvPicPr>
          <xdr:cNvPr id="23" name="Imagem 22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0047053" y="1213019"/>
            <a:ext cx="502672" cy="5030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/>
        </xdr:nvSpPr>
        <xdr:spPr>
          <a:xfrm>
            <a:off x="10469291" y="1186070"/>
            <a:ext cx="3132409" cy="524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200" b="1">
                <a:solidFill>
                  <a:srgbClr val="1E68E0"/>
                </a:solidFill>
                <a:latin typeface="Century Gothic" panose="020B0502020202020204" pitchFamily="34" charset="0"/>
              </a:rPr>
              <a:t>EDITAR TABELA DE INTERPOLAÇÃO 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3</xdr:row>
      <xdr:rowOff>19050</xdr:rowOff>
    </xdr:from>
    <xdr:to>
      <xdr:col>2</xdr:col>
      <xdr:colOff>342498</xdr:colOff>
      <xdr:row>5</xdr:row>
      <xdr:rowOff>161925</xdr:rowOff>
    </xdr:to>
    <xdr:grpSp>
      <xdr:nvGrpSpPr>
        <xdr:cNvPr id="2" name="Agrupar 1">
          <a:hlinkClick xmlns:r="http://schemas.openxmlformats.org/officeDocument/2006/relationships" r:id="rId1" tooltip="DASHBOARD 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>
          <a:grpSpLocks noChangeAspect="1"/>
        </xdr:cNvGrpSpPr>
      </xdr:nvGrpSpPr>
      <xdr:grpSpPr>
        <a:xfrm>
          <a:off x="85725" y="590550"/>
          <a:ext cx="1980798" cy="523875"/>
          <a:chOff x="812512" y="590550"/>
          <a:chExt cx="1987838" cy="523875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biLevel thresh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812512" y="616188"/>
            <a:ext cx="435263" cy="4695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1257300" y="590550"/>
            <a:ext cx="1543050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DASHBOARD</a:t>
            </a:r>
          </a:p>
        </xdr:txBody>
      </xdr:sp>
    </xdr:grpSp>
    <xdr:clientData/>
  </xdr:twoCellAnchor>
  <xdr:twoCellAnchor editAs="absolute">
    <xdr:from>
      <xdr:col>2</xdr:col>
      <xdr:colOff>330062</xdr:colOff>
      <xdr:row>3</xdr:row>
      <xdr:rowOff>47625</xdr:rowOff>
    </xdr:from>
    <xdr:to>
      <xdr:col>2</xdr:col>
      <xdr:colOff>330062</xdr:colOff>
      <xdr:row>5</xdr:row>
      <xdr:rowOff>133350</xdr:rowOff>
    </xdr:to>
    <xdr:cxnSp macro="">
      <xdr:nvCxnSpPr>
        <xdr:cNvPr id="11" name="Conector re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>
          <a:cxnSpLocks noChangeAspect="1"/>
        </xdr:cNvCxnSpPr>
      </xdr:nvCxnSpPr>
      <xdr:spPr>
        <a:xfrm>
          <a:off x="2054087" y="619125"/>
          <a:ext cx="0" cy="466725"/>
        </a:xfrm>
        <a:prstGeom prst="line">
          <a:avLst/>
        </a:prstGeom>
        <a:ln>
          <a:solidFill>
            <a:srgbClr val="652B9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641073</xdr:colOff>
      <xdr:row>3</xdr:row>
      <xdr:rowOff>47625</xdr:rowOff>
    </xdr:from>
    <xdr:to>
      <xdr:col>3</xdr:col>
      <xdr:colOff>641073</xdr:colOff>
      <xdr:row>5</xdr:row>
      <xdr:rowOff>133350</xdr:rowOff>
    </xdr:to>
    <xdr:cxnSp macro="">
      <xdr:nvCxnSpPr>
        <xdr:cNvPr id="12" name="Conector ret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>
          <a:cxnSpLocks noChangeAspect="1"/>
        </xdr:cNvCxnSpPr>
      </xdr:nvCxnSpPr>
      <xdr:spPr>
        <a:xfrm>
          <a:off x="4784448" y="619125"/>
          <a:ext cx="0" cy="466725"/>
        </a:xfrm>
        <a:prstGeom prst="line">
          <a:avLst/>
        </a:prstGeom>
        <a:ln>
          <a:solidFill>
            <a:srgbClr val="652B9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599673</xdr:colOff>
      <xdr:row>2</xdr:row>
      <xdr:rowOff>142875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 noChangeAspect="1"/>
        </xdr:cNvSpPr>
      </xdr:nvSpPr>
      <xdr:spPr>
        <a:xfrm>
          <a:off x="0" y="0"/>
          <a:ext cx="2323698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600" b="1">
              <a:solidFill>
                <a:schemeClr val="bg1"/>
              </a:solidFill>
              <a:latin typeface="Century Gothic" panose="020B0502020202020204" pitchFamily="34" charset="0"/>
            </a:rPr>
            <a:t>Painel de Controle</a:t>
          </a:r>
        </a:p>
      </xdr:txBody>
    </xdr:sp>
    <xdr:clientData/>
  </xdr:twoCellAnchor>
  <xdr:twoCellAnchor>
    <xdr:from>
      <xdr:col>2</xdr:col>
      <xdr:colOff>1256897</xdr:colOff>
      <xdr:row>0</xdr:row>
      <xdr:rowOff>0</xdr:rowOff>
    </xdr:from>
    <xdr:to>
      <xdr:col>5</xdr:col>
      <xdr:colOff>629478</xdr:colOff>
      <xdr:row>3</xdr:row>
      <xdr:rowOff>9524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2980922" y="0"/>
          <a:ext cx="5335231" cy="581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pt-BR" sz="1100">
              <a:solidFill>
                <a:schemeClr val="bg1"/>
              </a:solidFill>
              <a:latin typeface="Arial Narrow" panose="020B0606020202030204" pitchFamily="34" charset="0"/>
            </a:rPr>
            <a:t>Bem</a:t>
          </a:r>
          <a:r>
            <a:rPr lang="pt-BR" sz="1100" baseline="0">
              <a:solidFill>
                <a:schemeClr val="bg1"/>
              </a:solidFill>
              <a:latin typeface="Arial Narrow" panose="020B0606020202030204" pitchFamily="34" charset="0"/>
            </a:rPr>
            <a:t> - Vindos,</a:t>
          </a:r>
        </a:p>
        <a:p>
          <a:pPr algn="r"/>
          <a:r>
            <a:rPr lang="pt-BR" sz="1400" b="1" baseline="0">
              <a:solidFill>
                <a:schemeClr val="bg1"/>
              </a:solidFill>
              <a:latin typeface="Arial Narrow" panose="020B0606020202030204" pitchFamily="34" charset="0"/>
            </a:rPr>
            <a:t>Controle geral de movimentação Maritíma. </a:t>
          </a:r>
        </a:p>
        <a:p>
          <a:pPr algn="r"/>
          <a:endParaRPr lang="pt-BR" sz="1100" baseline="0">
            <a:solidFill>
              <a:schemeClr val="bg1"/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7</xdr:col>
      <xdr:colOff>541103</xdr:colOff>
      <xdr:row>9</xdr:row>
      <xdr:rowOff>165269</xdr:rowOff>
    </xdr:from>
    <xdr:to>
      <xdr:col>13</xdr:col>
      <xdr:colOff>133351</xdr:colOff>
      <xdr:row>11</xdr:row>
      <xdr:rowOff>138734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pSpPr/>
      </xdr:nvGrpSpPr>
      <xdr:grpSpPr>
        <a:xfrm>
          <a:off x="9466028" y="1898819"/>
          <a:ext cx="4173773" cy="525915"/>
          <a:chOff x="541103" y="1898819"/>
          <a:chExt cx="4173773" cy="525915"/>
        </a:xfrm>
      </xdr:grpSpPr>
      <xdr:pic>
        <xdr:nvPicPr>
          <xdr:cNvPr id="15" name="Imagem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541103" y="1898819"/>
            <a:ext cx="502672" cy="5030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6" name="CaixaDeTexto 15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SpPr txBox="1"/>
        </xdr:nvSpPr>
        <xdr:spPr>
          <a:xfrm>
            <a:off x="1028700" y="1900445"/>
            <a:ext cx="3686176" cy="524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1">
                <a:solidFill>
                  <a:srgbClr val="652B91"/>
                </a:solidFill>
                <a:latin typeface="Century Gothic" panose="020B0502020202020204" pitchFamily="34" charset="0"/>
              </a:rPr>
              <a:t>EDITAR TABELA DE INTERPOLAÇÃO</a:t>
            </a:r>
          </a:p>
        </xdr:txBody>
      </xdr:sp>
    </xdr:grpSp>
    <xdr:clientData/>
  </xdr:twoCellAnchor>
  <xdr:twoCellAnchor>
    <xdr:from>
      <xdr:col>20</xdr:col>
      <xdr:colOff>531578</xdr:colOff>
      <xdr:row>6</xdr:row>
      <xdr:rowOff>60494</xdr:rowOff>
    </xdr:from>
    <xdr:to>
      <xdr:col>28</xdr:col>
      <xdr:colOff>390526</xdr:colOff>
      <xdr:row>9</xdr:row>
      <xdr:rowOff>5384</xdr:rowOff>
    </xdr:to>
    <xdr:grpSp>
      <xdr:nvGrpSpPr>
        <xdr:cNvPr id="22" name="Agrupar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pSpPr/>
      </xdr:nvGrpSpPr>
      <xdr:grpSpPr>
        <a:xfrm>
          <a:off x="18305228" y="1213019"/>
          <a:ext cx="4173773" cy="525915"/>
          <a:chOff x="541103" y="1898819"/>
          <a:chExt cx="4173773" cy="525915"/>
        </a:xfrm>
      </xdr:grpSpPr>
      <xdr:pic>
        <xdr:nvPicPr>
          <xdr:cNvPr id="23" name="Imagem 22">
            <a:extLst>
              <a:ext uri="{FF2B5EF4-FFF2-40B4-BE49-F238E27FC236}">
                <a16:creationId xmlns:a16="http://schemas.microsoft.com/office/drawing/2014/main" id="{00000000-0008-0000-04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541103" y="1898819"/>
            <a:ext cx="502672" cy="5030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0400-000018000000}"/>
              </a:ext>
            </a:extLst>
          </xdr:cNvPr>
          <xdr:cNvSpPr txBox="1"/>
        </xdr:nvSpPr>
        <xdr:spPr>
          <a:xfrm>
            <a:off x="1028700" y="1900445"/>
            <a:ext cx="3686176" cy="524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1">
                <a:solidFill>
                  <a:srgbClr val="652B91"/>
                </a:solidFill>
                <a:latin typeface="Century Gothic" panose="020B0502020202020204" pitchFamily="34" charset="0"/>
              </a:rPr>
              <a:t>EDITAR TABELA VOLUMETRICA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3</xdr:row>
      <xdr:rowOff>19050</xdr:rowOff>
    </xdr:from>
    <xdr:to>
      <xdr:col>2</xdr:col>
      <xdr:colOff>342498</xdr:colOff>
      <xdr:row>5</xdr:row>
      <xdr:rowOff>161925</xdr:rowOff>
    </xdr:to>
    <xdr:grpSp>
      <xdr:nvGrpSpPr>
        <xdr:cNvPr id="2" name="Agrupar 1">
          <a:hlinkClick xmlns:r="http://schemas.openxmlformats.org/officeDocument/2006/relationships" r:id="rId1" tooltip="DASHBOARD 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>
          <a:grpSpLocks noChangeAspect="1"/>
        </xdr:cNvGrpSpPr>
      </xdr:nvGrpSpPr>
      <xdr:grpSpPr>
        <a:xfrm>
          <a:off x="85725" y="590550"/>
          <a:ext cx="1980798" cy="523875"/>
          <a:chOff x="812512" y="590550"/>
          <a:chExt cx="1987838" cy="523875"/>
        </a:xfrm>
      </xdr:grpSpPr>
      <xdr:pic>
        <xdr:nvPicPr>
          <xdr:cNvPr id="3" name="Imagem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biLevel thresh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812512" y="616188"/>
            <a:ext cx="435263" cy="4695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1257300" y="590550"/>
            <a:ext cx="1543050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DASHBOARD</a:t>
            </a:r>
          </a:p>
        </xdr:txBody>
      </xdr:sp>
    </xdr:grpSp>
    <xdr:clientData/>
  </xdr:twoCellAnchor>
  <xdr:twoCellAnchor editAs="absolute">
    <xdr:from>
      <xdr:col>2</xdr:col>
      <xdr:colOff>330062</xdr:colOff>
      <xdr:row>3</xdr:row>
      <xdr:rowOff>47625</xdr:rowOff>
    </xdr:from>
    <xdr:to>
      <xdr:col>2</xdr:col>
      <xdr:colOff>330062</xdr:colOff>
      <xdr:row>5</xdr:row>
      <xdr:rowOff>133350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CxnSpPr>
          <a:cxnSpLocks noChangeAspect="1"/>
        </xdr:cNvCxnSpPr>
      </xdr:nvCxnSpPr>
      <xdr:spPr>
        <a:xfrm>
          <a:off x="2054087" y="619125"/>
          <a:ext cx="0" cy="466725"/>
        </a:xfrm>
        <a:prstGeom prst="line">
          <a:avLst/>
        </a:prstGeom>
        <a:ln>
          <a:solidFill>
            <a:srgbClr val="652B9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641073</xdr:colOff>
      <xdr:row>3</xdr:row>
      <xdr:rowOff>47625</xdr:rowOff>
    </xdr:from>
    <xdr:to>
      <xdr:col>3</xdr:col>
      <xdr:colOff>641073</xdr:colOff>
      <xdr:row>5</xdr:row>
      <xdr:rowOff>133350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>
          <a:cxnSpLocks noChangeAspect="1"/>
        </xdr:cNvCxnSpPr>
      </xdr:nvCxnSpPr>
      <xdr:spPr>
        <a:xfrm>
          <a:off x="4784448" y="619125"/>
          <a:ext cx="0" cy="466725"/>
        </a:xfrm>
        <a:prstGeom prst="line">
          <a:avLst/>
        </a:prstGeom>
        <a:ln>
          <a:solidFill>
            <a:srgbClr val="652B91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599673</xdr:colOff>
      <xdr:row>2</xdr:row>
      <xdr:rowOff>142875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spect="1"/>
        </xdr:cNvSpPr>
      </xdr:nvSpPr>
      <xdr:spPr>
        <a:xfrm>
          <a:off x="0" y="0"/>
          <a:ext cx="2323698" cy="523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600" b="1">
              <a:solidFill>
                <a:schemeClr val="bg1"/>
              </a:solidFill>
              <a:latin typeface="Century Gothic" panose="020B0502020202020204" pitchFamily="34" charset="0"/>
            </a:rPr>
            <a:t>Painel de Controle</a:t>
          </a:r>
        </a:p>
      </xdr:txBody>
    </xdr:sp>
    <xdr:clientData/>
  </xdr:twoCellAnchor>
  <xdr:twoCellAnchor>
    <xdr:from>
      <xdr:col>2</xdr:col>
      <xdr:colOff>1256897</xdr:colOff>
      <xdr:row>0</xdr:row>
      <xdr:rowOff>0</xdr:rowOff>
    </xdr:from>
    <xdr:to>
      <xdr:col>5</xdr:col>
      <xdr:colOff>629478</xdr:colOff>
      <xdr:row>3</xdr:row>
      <xdr:rowOff>9524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2980922" y="0"/>
          <a:ext cx="5335231" cy="581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pt-BR" sz="1100">
              <a:solidFill>
                <a:schemeClr val="bg1"/>
              </a:solidFill>
              <a:latin typeface="Arial Narrow" panose="020B0606020202030204" pitchFamily="34" charset="0"/>
            </a:rPr>
            <a:t>Bem</a:t>
          </a:r>
          <a:r>
            <a:rPr lang="pt-BR" sz="1100" baseline="0">
              <a:solidFill>
                <a:schemeClr val="bg1"/>
              </a:solidFill>
              <a:latin typeface="Arial Narrow" panose="020B0606020202030204" pitchFamily="34" charset="0"/>
            </a:rPr>
            <a:t> - Vindos,</a:t>
          </a:r>
        </a:p>
        <a:p>
          <a:pPr algn="r"/>
          <a:r>
            <a:rPr lang="pt-BR" sz="1400" b="1" baseline="0">
              <a:solidFill>
                <a:schemeClr val="bg1"/>
              </a:solidFill>
              <a:latin typeface="Arial Narrow" panose="020B0606020202030204" pitchFamily="34" charset="0"/>
            </a:rPr>
            <a:t>Controle geral de movimentação Maritíma. </a:t>
          </a:r>
        </a:p>
        <a:p>
          <a:pPr algn="r"/>
          <a:endParaRPr lang="pt-BR" sz="1100" baseline="0">
            <a:solidFill>
              <a:schemeClr val="bg1"/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7</xdr:col>
      <xdr:colOff>541103</xdr:colOff>
      <xdr:row>9</xdr:row>
      <xdr:rowOff>165269</xdr:rowOff>
    </xdr:from>
    <xdr:to>
      <xdr:col>13</xdr:col>
      <xdr:colOff>133351</xdr:colOff>
      <xdr:row>11</xdr:row>
      <xdr:rowOff>138734</xdr:rowOff>
    </xdr:to>
    <xdr:grpSp>
      <xdr:nvGrpSpPr>
        <xdr:cNvPr id="9" name="Agrupar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9466028" y="1898819"/>
          <a:ext cx="4173773" cy="525915"/>
          <a:chOff x="541103" y="1898819"/>
          <a:chExt cx="4173773" cy="525915"/>
        </a:xfrm>
      </xdr:grpSpPr>
      <xdr:pic>
        <xdr:nvPicPr>
          <xdr:cNvPr id="10" name="Imagem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541103" y="1898819"/>
            <a:ext cx="502672" cy="5030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/>
        </xdr:nvSpPr>
        <xdr:spPr>
          <a:xfrm>
            <a:off x="1028700" y="1900445"/>
            <a:ext cx="3686176" cy="524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1">
                <a:solidFill>
                  <a:srgbClr val="652B91"/>
                </a:solidFill>
                <a:latin typeface="Century Gothic" panose="020B0502020202020204" pitchFamily="34" charset="0"/>
              </a:rPr>
              <a:t>EDITAR TABELA DE INTERPOLAÇÃO</a:t>
            </a:r>
          </a:p>
        </xdr:txBody>
      </xdr:sp>
    </xdr:grpSp>
    <xdr:clientData/>
  </xdr:twoCellAnchor>
  <xdr:twoCellAnchor>
    <xdr:from>
      <xdr:col>20</xdr:col>
      <xdr:colOff>531578</xdr:colOff>
      <xdr:row>6</xdr:row>
      <xdr:rowOff>60494</xdr:rowOff>
    </xdr:from>
    <xdr:to>
      <xdr:col>28</xdr:col>
      <xdr:colOff>390526</xdr:colOff>
      <xdr:row>9</xdr:row>
      <xdr:rowOff>5384</xdr:rowOff>
    </xdr:to>
    <xdr:grpSp>
      <xdr:nvGrpSpPr>
        <xdr:cNvPr id="12" name="Agrupa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18305228" y="1213019"/>
          <a:ext cx="4173773" cy="525915"/>
          <a:chOff x="541103" y="1898819"/>
          <a:chExt cx="4173773" cy="525915"/>
        </a:xfrm>
      </xdr:grpSpPr>
      <xdr:pic>
        <xdr:nvPicPr>
          <xdr:cNvPr id="13" name="Imagem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541103" y="1898819"/>
            <a:ext cx="502672" cy="50308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aixaDeTexto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 txBox="1"/>
        </xdr:nvSpPr>
        <xdr:spPr>
          <a:xfrm>
            <a:off x="1028700" y="1900445"/>
            <a:ext cx="3686176" cy="52428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1">
                <a:solidFill>
                  <a:srgbClr val="652B91"/>
                </a:solidFill>
                <a:latin typeface="Century Gothic" panose="020B0502020202020204" pitchFamily="34" charset="0"/>
              </a:rPr>
              <a:t>EDITAR TABELA VOLUMETRICA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110574</xdr:colOff>
      <xdr:row>10</xdr:row>
      <xdr:rowOff>21535</xdr:rowOff>
    </xdr:from>
    <xdr:to>
      <xdr:col>2</xdr:col>
      <xdr:colOff>1049770</xdr:colOff>
      <xdr:row>13</xdr:row>
      <xdr:rowOff>135835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824" y="1342335"/>
          <a:ext cx="939196" cy="86360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2</xdr:col>
      <xdr:colOff>40988</xdr:colOff>
      <xdr:row>3</xdr:row>
      <xdr:rowOff>66675</xdr:rowOff>
    </xdr:from>
    <xdr:to>
      <xdr:col>3</xdr:col>
      <xdr:colOff>152400</xdr:colOff>
      <xdr:row>9</xdr:row>
      <xdr:rowOff>9525</xdr:rowOff>
    </xdr:to>
    <xdr:grpSp>
      <xdr:nvGrpSpPr>
        <xdr:cNvPr id="3" name="Agrupar 2">
          <a:hlinkClick xmlns:r="http://schemas.openxmlformats.org/officeDocument/2006/relationships" r:id="rId2" tooltip="INICIO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735753" y="638175"/>
          <a:ext cx="1366471" cy="525556"/>
          <a:chOff x="736313" y="638175"/>
          <a:chExt cx="1368712" cy="523875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biLevel thresh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736313" y="663813"/>
            <a:ext cx="338216" cy="3648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/>
        </xdr:nvSpPr>
        <xdr:spPr>
          <a:xfrm>
            <a:off x="1066800" y="638175"/>
            <a:ext cx="1038225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5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DASHBOARD</a:t>
            </a:r>
          </a:p>
        </xdr:txBody>
      </xdr:sp>
    </xdr:grpSp>
    <xdr:clientData/>
  </xdr:twoCellAnchor>
  <xdr:twoCellAnchor>
    <xdr:from>
      <xdr:col>3</xdr:col>
      <xdr:colOff>123825</xdr:colOff>
      <xdr:row>3</xdr:row>
      <xdr:rowOff>47625</xdr:rowOff>
    </xdr:from>
    <xdr:to>
      <xdr:col>3</xdr:col>
      <xdr:colOff>123825</xdr:colOff>
      <xdr:row>5</xdr:row>
      <xdr:rowOff>133350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CxnSpPr/>
      </xdr:nvCxnSpPr>
      <xdr:spPr>
        <a:xfrm>
          <a:off x="2168525" y="600075"/>
          <a:ext cx="0" cy="454025"/>
        </a:xfrm>
        <a:prstGeom prst="line">
          <a:avLst/>
        </a:prstGeom>
        <a:ln>
          <a:solidFill>
            <a:srgbClr val="1E68E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809625</xdr:colOff>
      <xdr:row>3</xdr:row>
      <xdr:rowOff>47625</xdr:rowOff>
    </xdr:from>
    <xdr:to>
      <xdr:col>4</xdr:col>
      <xdr:colOff>809625</xdr:colOff>
      <xdr:row>5</xdr:row>
      <xdr:rowOff>133350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CxnSpPr/>
      </xdr:nvCxnSpPr>
      <xdr:spPr>
        <a:xfrm>
          <a:off x="3654425" y="600075"/>
          <a:ext cx="0" cy="454025"/>
        </a:xfrm>
        <a:prstGeom prst="line">
          <a:avLst/>
        </a:prstGeom>
        <a:ln>
          <a:solidFill>
            <a:srgbClr val="1E68E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31462</xdr:colOff>
      <xdr:row>0</xdr:row>
      <xdr:rowOff>0</xdr:rowOff>
    </xdr:from>
    <xdr:to>
      <xdr:col>4</xdr:col>
      <xdr:colOff>342900</xdr:colOff>
      <xdr:row>2</xdr:row>
      <xdr:rowOff>142875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761712" y="0"/>
          <a:ext cx="2425988" cy="511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600" b="1">
              <a:solidFill>
                <a:schemeClr val="bg1"/>
              </a:solidFill>
              <a:latin typeface="Century Gothic" panose="020B0502020202020204" pitchFamily="34" charset="0"/>
            </a:rPr>
            <a:t>Painel de Controle</a:t>
          </a:r>
        </a:p>
      </xdr:txBody>
    </xdr:sp>
    <xdr:clientData/>
  </xdr:twoCellAnchor>
  <xdr:twoCellAnchor editAs="absolute">
    <xdr:from>
      <xdr:col>6</xdr:col>
      <xdr:colOff>1058755</xdr:colOff>
      <xdr:row>3</xdr:row>
      <xdr:rowOff>19050</xdr:rowOff>
    </xdr:from>
    <xdr:to>
      <xdr:col>8</xdr:col>
      <xdr:colOff>104775</xdr:colOff>
      <xdr:row>5</xdr:row>
      <xdr:rowOff>161925</xdr:rowOff>
    </xdr:to>
    <xdr:grpSp>
      <xdr:nvGrpSpPr>
        <xdr:cNvPr id="9" name="Agrupar 8">
          <a:hlinkClick xmlns:r="http://schemas.openxmlformats.org/officeDocument/2006/relationships" r:id="rId4" tooltip="EDITAR ARQUEAÇÃO 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pSpPr>
          <a:grpSpLocks noChangeAspect="1"/>
        </xdr:cNvGrpSpPr>
      </xdr:nvGrpSpPr>
      <xdr:grpSpPr>
        <a:xfrm>
          <a:off x="6224667" y="590550"/>
          <a:ext cx="2116432" cy="523875"/>
          <a:chOff x="5897455" y="590550"/>
          <a:chExt cx="2113070" cy="523875"/>
        </a:xfrm>
      </xdr:grpSpPr>
      <xdr:pic>
        <xdr:nvPicPr>
          <xdr:cNvPr id="10" name="Imagem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5897455" y="607974"/>
            <a:ext cx="502672" cy="5026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/>
        </xdr:nvSpPr>
        <xdr:spPr>
          <a:xfrm>
            <a:off x="6372225" y="590550"/>
            <a:ext cx="1638300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EDITAR</a:t>
            </a:r>
            <a:r>
              <a:rPr lang="pt-BR" sz="1100" b="1" baseline="0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 TABELA DE ARQUEAÇÃO </a:t>
            </a:r>
            <a:endParaRPr lang="pt-BR" sz="1100" b="1">
              <a:solidFill>
                <a:schemeClr val="tx1">
                  <a:lumMod val="50000"/>
                  <a:lumOff val="50000"/>
                </a:schemeClr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  <xdr:twoCellAnchor>
    <xdr:from>
      <xdr:col>5</xdr:col>
      <xdr:colOff>85725</xdr:colOff>
      <xdr:row>0</xdr:row>
      <xdr:rowOff>0</xdr:rowOff>
    </xdr:from>
    <xdr:to>
      <xdr:col>8</xdr:col>
      <xdr:colOff>0</xdr:colOff>
      <xdr:row>3</xdr:row>
      <xdr:rowOff>9524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3889375" y="0"/>
          <a:ext cx="4733925" cy="5619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pt-BR" sz="1100">
              <a:solidFill>
                <a:schemeClr val="bg1"/>
              </a:solidFill>
              <a:latin typeface="Arial Narrow" panose="020B0606020202030204" pitchFamily="34" charset="0"/>
            </a:rPr>
            <a:t>Bem</a:t>
          </a:r>
          <a:r>
            <a:rPr lang="pt-BR" sz="1100" baseline="0">
              <a:solidFill>
                <a:schemeClr val="bg1"/>
              </a:solidFill>
              <a:latin typeface="Arial Narrow" panose="020B0606020202030204" pitchFamily="34" charset="0"/>
            </a:rPr>
            <a:t> - Vindos,</a:t>
          </a:r>
        </a:p>
        <a:p>
          <a:pPr algn="r"/>
          <a:r>
            <a:rPr lang="pt-BR" sz="1400" b="1" baseline="0">
              <a:solidFill>
                <a:schemeClr val="bg1"/>
              </a:solidFill>
              <a:latin typeface="Arial Narrow" panose="020B0606020202030204" pitchFamily="34" charset="0"/>
            </a:rPr>
            <a:t>Controle geral de movimentação Maritíma. </a:t>
          </a:r>
        </a:p>
        <a:p>
          <a:pPr algn="r"/>
          <a:endParaRPr lang="pt-BR" sz="1100" baseline="0">
            <a:solidFill>
              <a:schemeClr val="bg1"/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3</xdr:col>
      <xdr:colOff>187555</xdr:colOff>
      <xdr:row>3</xdr:row>
      <xdr:rowOff>66675</xdr:rowOff>
    </xdr:from>
    <xdr:to>
      <xdr:col>5</xdr:col>
      <xdr:colOff>9525</xdr:colOff>
      <xdr:row>9</xdr:row>
      <xdr:rowOff>9525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pSpPr/>
      </xdr:nvGrpSpPr>
      <xdr:grpSpPr>
        <a:xfrm>
          <a:off x="2137379" y="638175"/>
          <a:ext cx="1502852" cy="525556"/>
          <a:chOff x="2140180" y="638175"/>
          <a:chExt cx="1498370" cy="523875"/>
        </a:xfrm>
      </xdr:grpSpPr>
      <xdr:sp macro="[0]!CACL_DESCARGA_RAIZEN" textlink="">
        <xdr:nvSpPr>
          <xdr:cNvPr id="14" name="CaixaDeTexto 13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/>
        </xdr:nvSpPr>
        <xdr:spPr>
          <a:xfrm>
            <a:off x="2376825" y="638175"/>
            <a:ext cx="1261725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5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LANÇAR CACL</a:t>
            </a:r>
          </a:p>
        </xdr:txBody>
      </xdr:sp>
      <xdr:pic macro="[0]!CACL_DESCARGA_RAIZEN">
        <xdr:nvPicPr>
          <xdr:cNvPr id="15" name="Imagem 14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2140180" y="703224"/>
            <a:ext cx="354051" cy="3540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5</xdr:col>
      <xdr:colOff>1285875</xdr:colOff>
      <xdr:row>3</xdr:row>
      <xdr:rowOff>47625</xdr:rowOff>
    </xdr:from>
    <xdr:to>
      <xdr:col>5</xdr:col>
      <xdr:colOff>1285875</xdr:colOff>
      <xdr:row>5</xdr:row>
      <xdr:rowOff>133350</xdr:rowOff>
    </xdr:to>
    <xdr:cxnSp macro="">
      <xdr:nvCxnSpPr>
        <xdr:cNvPr id="16" name="Conector reto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CxnSpPr/>
      </xdr:nvCxnSpPr>
      <xdr:spPr>
        <a:xfrm>
          <a:off x="5089525" y="600075"/>
          <a:ext cx="0" cy="454025"/>
        </a:xfrm>
        <a:prstGeom prst="line">
          <a:avLst/>
        </a:prstGeom>
        <a:ln>
          <a:solidFill>
            <a:srgbClr val="1E68E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863830</xdr:colOff>
      <xdr:row>3</xdr:row>
      <xdr:rowOff>66675</xdr:rowOff>
    </xdr:from>
    <xdr:to>
      <xdr:col>5</xdr:col>
      <xdr:colOff>1428750</xdr:colOff>
      <xdr:row>9</xdr:row>
      <xdr:rowOff>9525</xdr:rowOff>
    </xdr:to>
    <xdr:grpSp>
      <xdr:nvGrpSpPr>
        <xdr:cNvPr id="17" name="Agrupar 16">
          <a:hlinkClick xmlns:r="http://schemas.openxmlformats.org/officeDocument/2006/relationships" r:id="rId7" tooltip="EDITAR LANÇAMENTO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pSpPr/>
      </xdr:nvGrpSpPr>
      <xdr:grpSpPr>
        <a:xfrm>
          <a:off x="3575654" y="638175"/>
          <a:ext cx="1483802" cy="525556"/>
          <a:chOff x="3578455" y="638175"/>
          <a:chExt cx="1479320" cy="523875"/>
        </a:xfrm>
      </xdr:grpSpPr>
      <xdr:sp macro="[0]!inserir_dados_ULTRA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 txBox="1"/>
        </xdr:nvSpPr>
        <xdr:spPr>
          <a:xfrm>
            <a:off x="3796050" y="638175"/>
            <a:ext cx="1261725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5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EDITAR</a:t>
            </a:r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 CACL</a:t>
            </a:r>
          </a:p>
        </xdr:txBody>
      </xdr:sp>
      <xdr:pic macro="[0]!inserir_dados_ULTRA">
        <xdr:nvPicPr>
          <xdr:cNvPr id="19" name="Imagem 18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3578455" y="703224"/>
            <a:ext cx="382626" cy="3826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1228725</xdr:colOff>
      <xdr:row>10</xdr:row>
      <xdr:rowOff>9525</xdr:rowOff>
    </xdr:from>
    <xdr:to>
      <xdr:col>8</xdr:col>
      <xdr:colOff>9525</xdr:colOff>
      <xdr:row>14</xdr:row>
      <xdr:rowOff>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958975" y="1330325"/>
          <a:ext cx="667385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600" b="1">
              <a:solidFill>
                <a:schemeClr val="tx1"/>
              </a:solidFill>
              <a:latin typeface="Arial Black" panose="020B0A04020102020204" pitchFamily="34" charset="0"/>
            </a:rPr>
            <a:t>CERTIFICADO DE ARQUEAÇÃO DE CARGAS LÍGUIDAS</a:t>
          </a:r>
        </a:p>
      </xdr:txBody>
    </xdr:sp>
    <xdr:clientData/>
  </xdr:twoCellAnchor>
  <xdr:twoCellAnchor>
    <xdr:from>
      <xdr:col>5</xdr:col>
      <xdr:colOff>1416280</xdr:colOff>
      <xdr:row>3</xdr:row>
      <xdr:rowOff>76200</xdr:rowOff>
    </xdr:from>
    <xdr:to>
      <xdr:col>6</xdr:col>
      <xdr:colOff>923925</xdr:colOff>
      <xdr:row>9</xdr:row>
      <xdr:rowOff>19050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pSpPr/>
      </xdr:nvGrpSpPr>
      <xdr:grpSpPr>
        <a:xfrm>
          <a:off x="5046986" y="647700"/>
          <a:ext cx="1042851" cy="525556"/>
          <a:chOff x="4969105" y="647700"/>
          <a:chExt cx="1041170" cy="523875"/>
        </a:xfrm>
      </xdr:grpSpPr>
      <xdr:sp macro="[0]!SALVARPDF_DESCARGA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0700-000016000000}"/>
              </a:ext>
            </a:extLst>
          </xdr:cNvPr>
          <xdr:cNvSpPr txBox="1"/>
        </xdr:nvSpPr>
        <xdr:spPr>
          <a:xfrm>
            <a:off x="5281950" y="647700"/>
            <a:ext cx="728325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SALVAR</a:t>
            </a:r>
          </a:p>
        </xdr:txBody>
      </xdr:sp>
      <xdr:pic macro="[0]!SALVARPDF_DESCARGA">
        <xdr:nvPicPr>
          <xdr:cNvPr id="23" name="Imagem 22">
            <a:extLst>
              <a:ext uri="{FF2B5EF4-FFF2-40B4-BE49-F238E27FC236}">
                <a16:creationId xmlns:a16="http://schemas.microsoft.com/office/drawing/2014/main" id="{00000000-0008-0000-07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4969105" y="693699"/>
            <a:ext cx="392151" cy="392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6</xdr:col>
      <xdr:colOff>923925</xdr:colOff>
      <xdr:row>3</xdr:row>
      <xdr:rowOff>47625</xdr:rowOff>
    </xdr:from>
    <xdr:to>
      <xdr:col>6</xdr:col>
      <xdr:colOff>923925</xdr:colOff>
      <xdr:row>5</xdr:row>
      <xdr:rowOff>133350</xdr:rowOff>
    </xdr:to>
    <xdr:cxnSp macro="">
      <xdr:nvCxnSpPr>
        <xdr:cNvPr id="24" name="Conector reto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CxnSpPr/>
      </xdr:nvCxnSpPr>
      <xdr:spPr>
        <a:xfrm>
          <a:off x="6334125" y="600075"/>
          <a:ext cx="0" cy="454025"/>
        </a:xfrm>
        <a:prstGeom prst="line">
          <a:avLst/>
        </a:prstGeom>
        <a:ln>
          <a:solidFill>
            <a:srgbClr val="1E68E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110574</xdr:colOff>
      <xdr:row>52</xdr:row>
      <xdr:rowOff>21535</xdr:rowOff>
    </xdr:from>
    <xdr:to>
      <xdr:col>2</xdr:col>
      <xdr:colOff>1049770</xdr:colOff>
      <xdr:row>55</xdr:row>
      <xdr:rowOff>135835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824" y="10803835"/>
          <a:ext cx="939196" cy="86360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2</xdr:col>
      <xdr:colOff>1228725</xdr:colOff>
      <xdr:row>52</xdr:row>
      <xdr:rowOff>9525</xdr:rowOff>
    </xdr:from>
    <xdr:to>
      <xdr:col>8</xdr:col>
      <xdr:colOff>9525</xdr:colOff>
      <xdr:row>56</xdr:row>
      <xdr:rowOff>0</xdr:rowOff>
    </xdr:to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1958975" y="10791825"/>
          <a:ext cx="667385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600" b="1">
              <a:solidFill>
                <a:schemeClr val="tx1"/>
              </a:solidFill>
              <a:latin typeface="Arial Black" panose="020B0A04020102020204" pitchFamily="34" charset="0"/>
            </a:rPr>
            <a:t>CERTIFICADO DE ARQUEAÇÃO DE CARGAS LÍGUIDAS</a:t>
          </a:r>
        </a:p>
      </xdr:txBody>
    </xdr:sp>
    <xdr:clientData/>
  </xdr:twoCellAnchor>
  <xdr:twoCellAnchor>
    <xdr:from>
      <xdr:col>13</xdr:col>
      <xdr:colOff>101830</xdr:colOff>
      <xdr:row>56</xdr:row>
      <xdr:rowOff>161925</xdr:rowOff>
    </xdr:from>
    <xdr:to>
      <xdr:col>16</xdr:col>
      <xdr:colOff>0</xdr:colOff>
      <xdr:row>58</xdr:row>
      <xdr:rowOff>57150</xdr:rowOff>
    </xdr:to>
    <xdr:grpSp>
      <xdr:nvGrpSpPr>
        <xdr:cNvPr id="27" name="Agrupar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pSpPr/>
      </xdr:nvGrpSpPr>
      <xdr:grpSpPr>
        <a:xfrm>
          <a:off x="10164712" y="12073778"/>
          <a:ext cx="1489406" cy="522754"/>
          <a:chOff x="2140180" y="638175"/>
          <a:chExt cx="1498370" cy="523875"/>
        </a:xfrm>
      </xdr:grpSpPr>
      <xdr:sp macro="[0]!CACL_LINE_RAIZEN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0700-00001C000000}"/>
              </a:ext>
            </a:extLst>
          </xdr:cNvPr>
          <xdr:cNvSpPr txBox="1"/>
        </xdr:nvSpPr>
        <xdr:spPr>
          <a:xfrm>
            <a:off x="2647950" y="638175"/>
            <a:ext cx="990600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900" b="1">
                <a:solidFill>
                  <a:schemeClr val="bg1"/>
                </a:solidFill>
                <a:latin typeface="Century Gothic" panose="020B0502020202020204" pitchFamily="34" charset="0"/>
              </a:rPr>
              <a:t>LANÇAR CACL</a:t>
            </a:r>
          </a:p>
        </xdr:txBody>
      </xdr:sp>
      <xdr:pic macro="[0]!CACL_LINE_RAIZEN">
        <xdr:nvPicPr>
          <xdr:cNvPr id="29" name="Imagem 28">
            <a:extLst>
              <a:ext uri="{FF2B5EF4-FFF2-40B4-BE49-F238E27FC236}">
                <a16:creationId xmlns:a16="http://schemas.microsoft.com/office/drawing/2014/main" id="{00000000-0008-0000-07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2140180" y="703224"/>
            <a:ext cx="354051" cy="3540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13</xdr:col>
      <xdr:colOff>9525</xdr:colOff>
      <xdr:row>59</xdr:row>
      <xdr:rowOff>361949</xdr:rowOff>
    </xdr:from>
    <xdr:to>
      <xdr:col>16</xdr:col>
      <xdr:colOff>0</xdr:colOff>
      <xdr:row>60</xdr:row>
      <xdr:rowOff>323850</xdr:rowOff>
    </xdr:to>
    <xdr:grpSp>
      <xdr:nvGrpSpPr>
        <xdr:cNvPr id="30" name="Agrupar 29">
          <a:hlinkClick xmlns:r="http://schemas.openxmlformats.org/officeDocument/2006/relationships" r:id="rId10" tooltip="DESCARGA"/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pSpPr/>
      </xdr:nvGrpSpPr>
      <xdr:grpSpPr>
        <a:xfrm>
          <a:off x="10072407" y="13327155"/>
          <a:ext cx="1581711" cy="410136"/>
          <a:chOff x="10067925" y="14401799"/>
          <a:chExt cx="1590675" cy="409576"/>
        </a:xfrm>
      </xdr:grpSpPr>
      <xdr:sp macro="" textlink="">
        <xdr:nvSpPr>
          <xdr:cNvPr id="31" name="Retângulo 30">
            <a:extLst>
              <a:ext uri="{FF2B5EF4-FFF2-40B4-BE49-F238E27FC236}">
                <a16:creationId xmlns:a16="http://schemas.microsoft.com/office/drawing/2014/main" id="{00000000-0008-0000-0700-00001F000000}"/>
              </a:ext>
            </a:extLst>
          </xdr:cNvPr>
          <xdr:cNvSpPr/>
        </xdr:nvSpPr>
        <xdr:spPr>
          <a:xfrm>
            <a:off x="10067925" y="14401799"/>
            <a:ext cx="638175" cy="4095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2" name="Seta: para Baixo 31">
            <a:hlinkClick xmlns:r="http://schemas.openxmlformats.org/officeDocument/2006/relationships" r:id="rId10" tooltip="DESCARGA"/>
            <a:extLst>
              <a:ext uri="{FF2B5EF4-FFF2-40B4-BE49-F238E27FC236}">
                <a16:creationId xmlns:a16="http://schemas.microsoft.com/office/drawing/2014/main" id="{00000000-0008-0000-0700-000020000000}"/>
              </a:ext>
            </a:extLst>
          </xdr:cNvPr>
          <xdr:cNvSpPr/>
        </xdr:nvSpPr>
        <xdr:spPr>
          <a:xfrm flipV="1">
            <a:off x="10144125" y="14449425"/>
            <a:ext cx="400050" cy="352425"/>
          </a:xfrm>
          <a:prstGeom prst="downArrow">
            <a:avLst/>
          </a:prstGeom>
          <a:solidFill>
            <a:schemeClr val="bg2">
              <a:lumMod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700-000021000000}"/>
              </a:ext>
            </a:extLst>
          </xdr:cNvPr>
          <xdr:cNvSpPr/>
        </xdr:nvSpPr>
        <xdr:spPr>
          <a:xfrm>
            <a:off x="10658475" y="14401799"/>
            <a:ext cx="1000125" cy="409575"/>
          </a:xfrm>
          <a:prstGeom prst="rect">
            <a:avLst/>
          </a:prstGeom>
          <a:solidFill>
            <a:srgbClr val="1E68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0700-000022000000}"/>
              </a:ext>
            </a:extLst>
          </xdr:cNvPr>
          <xdr:cNvSpPr txBox="1"/>
        </xdr:nvSpPr>
        <xdr:spPr>
          <a:xfrm>
            <a:off x="10658475" y="14420851"/>
            <a:ext cx="1000125" cy="3714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DESCARGA</a:t>
            </a:r>
          </a:p>
        </xdr:txBody>
      </xdr:sp>
      <xdr:cxnSp macro="">
        <xdr:nvCxnSpPr>
          <xdr:cNvPr id="35" name="Conector reto 34">
            <a:extLst>
              <a:ext uri="{FF2B5EF4-FFF2-40B4-BE49-F238E27FC236}">
                <a16:creationId xmlns:a16="http://schemas.microsoft.com/office/drawing/2014/main" id="{00000000-0008-0000-0700-000023000000}"/>
              </a:ext>
            </a:extLst>
          </xdr:cNvPr>
          <xdr:cNvCxnSpPr/>
        </xdr:nvCxnSpPr>
        <xdr:spPr>
          <a:xfrm>
            <a:off x="10067925" y="14811375"/>
            <a:ext cx="1590675" cy="0"/>
          </a:xfrm>
          <a:prstGeom prst="line">
            <a:avLst/>
          </a:prstGeom>
          <a:ln w="19050">
            <a:solidFill>
              <a:schemeClr val="accent1">
                <a:lumMod val="40000"/>
                <a:lumOff val="6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9525</xdr:colOff>
      <xdr:row>58</xdr:row>
      <xdr:rowOff>190499</xdr:rowOff>
    </xdr:from>
    <xdr:to>
      <xdr:col>16</xdr:col>
      <xdr:colOff>0</xdr:colOff>
      <xdr:row>59</xdr:row>
      <xdr:rowOff>182601</xdr:rowOff>
    </xdr:to>
    <xdr:grpSp>
      <xdr:nvGrpSpPr>
        <xdr:cNvPr id="36" name="Agrupar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GrpSpPr/>
      </xdr:nvGrpSpPr>
      <xdr:grpSpPr>
        <a:xfrm>
          <a:off x="10072407" y="12729881"/>
          <a:ext cx="1581711" cy="417926"/>
          <a:chOff x="10067925" y="14430374"/>
          <a:chExt cx="1590675" cy="420727"/>
        </a:xfrm>
      </xdr:grpSpPr>
      <xdr:sp macro="[0]!SALVARPDF_LINE" textlink="">
        <xdr:nvSpPr>
          <xdr:cNvPr id="37" name="Retângulo 36">
            <a:extLst>
              <a:ext uri="{FF2B5EF4-FFF2-40B4-BE49-F238E27FC236}">
                <a16:creationId xmlns:a16="http://schemas.microsoft.com/office/drawing/2014/main" id="{00000000-0008-0000-0700-000025000000}"/>
              </a:ext>
            </a:extLst>
          </xdr:cNvPr>
          <xdr:cNvSpPr/>
        </xdr:nvSpPr>
        <xdr:spPr>
          <a:xfrm>
            <a:off x="10067925" y="14430374"/>
            <a:ext cx="638175" cy="4095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[0]!SALVARPDF_LINE" textlink="">
        <xdr:nvSpPr>
          <xdr:cNvPr id="38" name="Retângulo 37">
            <a:extLst>
              <a:ext uri="{FF2B5EF4-FFF2-40B4-BE49-F238E27FC236}">
                <a16:creationId xmlns:a16="http://schemas.microsoft.com/office/drawing/2014/main" id="{00000000-0008-0000-0700-000026000000}"/>
              </a:ext>
            </a:extLst>
          </xdr:cNvPr>
          <xdr:cNvSpPr/>
        </xdr:nvSpPr>
        <xdr:spPr>
          <a:xfrm>
            <a:off x="10658475" y="14430374"/>
            <a:ext cx="1000125" cy="409575"/>
          </a:xfrm>
          <a:prstGeom prst="rect">
            <a:avLst/>
          </a:prstGeom>
          <a:solidFill>
            <a:srgbClr val="1E68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[0]!SALVARPDF_LINE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00000000-0008-0000-0700-000027000000}"/>
              </a:ext>
            </a:extLst>
          </xdr:cNvPr>
          <xdr:cNvSpPr txBox="1"/>
        </xdr:nvSpPr>
        <xdr:spPr>
          <a:xfrm>
            <a:off x="10658475" y="14449426"/>
            <a:ext cx="1000125" cy="3714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SALVAR PDF</a:t>
            </a:r>
          </a:p>
        </xdr:txBody>
      </xdr:sp>
      <xdr:cxnSp macro="[0]!SALVARPDF_LINE">
        <xdr:nvCxnSpPr>
          <xdr:cNvPr id="40" name="Conector reto 39">
            <a:extLst>
              <a:ext uri="{FF2B5EF4-FFF2-40B4-BE49-F238E27FC236}">
                <a16:creationId xmlns:a16="http://schemas.microsoft.com/office/drawing/2014/main" id="{00000000-0008-0000-0700-000028000000}"/>
              </a:ext>
            </a:extLst>
          </xdr:cNvPr>
          <xdr:cNvCxnSpPr/>
        </xdr:nvCxnSpPr>
        <xdr:spPr>
          <a:xfrm>
            <a:off x="10067925" y="14839950"/>
            <a:ext cx="1590675" cy="0"/>
          </a:xfrm>
          <a:prstGeom prst="line">
            <a:avLst/>
          </a:prstGeom>
          <a:ln w="19050">
            <a:solidFill>
              <a:schemeClr val="accent1">
                <a:lumMod val="40000"/>
                <a:lumOff val="6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 macro="[0]!SALVARPDF_LINE">
        <xdr:nvPicPr>
          <xdr:cNvPr id="41" name="Imagem 40">
            <a:extLst>
              <a:ext uri="{FF2B5EF4-FFF2-40B4-BE49-F238E27FC236}">
                <a16:creationId xmlns:a16="http://schemas.microsoft.com/office/drawing/2014/main" id="{00000000-0008-0000-07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0191750" y="14458950"/>
            <a:ext cx="392151" cy="392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13</xdr:col>
      <xdr:colOff>9525</xdr:colOff>
      <xdr:row>10</xdr:row>
      <xdr:rowOff>47625</xdr:rowOff>
    </xdr:from>
    <xdr:to>
      <xdr:col>16</xdr:col>
      <xdr:colOff>0</xdr:colOff>
      <xdr:row>12</xdr:row>
      <xdr:rowOff>76201</xdr:rowOff>
    </xdr:to>
    <xdr:grpSp>
      <xdr:nvGrpSpPr>
        <xdr:cNvPr id="42" name="Agrupar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GrpSpPr/>
      </xdr:nvGrpSpPr>
      <xdr:grpSpPr>
        <a:xfrm>
          <a:off x="10072407" y="1414743"/>
          <a:ext cx="1581711" cy="409576"/>
          <a:chOff x="10067925" y="1409700"/>
          <a:chExt cx="1590675" cy="409576"/>
        </a:xfrm>
      </xdr:grpSpPr>
      <xdr:sp macro="" textlink="">
        <xdr:nvSpPr>
          <xdr:cNvPr id="43" name="Retângulo 42">
            <a:hlinkClick xmlns:r="http://schemas.openxmlformats.org/officeDocument/2006/relationships" r:id="rId11" tooltip="LINE"/>
            <a:extLst>
              <a:ext uri="{FF2B5EF4-FFF2-40B4-BE49-F238E27FC236}">
                <a16:creationId xmlns:a16="http://schemas.microsoft.com/office/drawing/2014/main" id="{00000000-0008-0000-0700-00002B000000}"/>
              </a:ext>
            </a:extLst>
          </xdr:cNvPr>
          <xdr:cNvSpPr/>
        </xdr:nvSpPr>
        <xdr:spPr>
          <a:xfrm>
            <a:off x="10067925" y="1409700"/>
            <a:ext cx="638175" cy="4095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4" name="Seta: para Baixo 43">
            <a:hlinkClick xmlns:r="http://schemas.openxmlformats.org/officeDocument/2006/relationships" r:id="rId10" tooltip="DESCARGA"/>
            <a:extLst>
              <a:ext uri="{FF2B5EF4-FFF2-40B4-BE49-F238E27FC236}">
                <a16:creationId xmlns:a16="http://schemas.microsoft.com/office/drawing/2014/main" id="{00000000-0008-0000-0700-00002C000000}"/>
              </a:ext>
            </a:extLst>
          </xdr:cNvPr>
          <xdr:cNvSpPr/>
        </xdr:nvSpPr>
        <xdr:spPr>
          <a:xfrm>
            <a:off x="10144125" y="1457326"/>
            <a:ext cx="400050" cy="352425"/>
          </a:xfrm>
          <a:prstGeom prst="downArrow">
            <a:avLst/>
          </a:prstGeom>
          <a:solidFill>
            <a:schemeClr val="bg2">
              <a:lumMod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5" name="Retângulo 44">
            <a:extLst>
              <a:ext uri="{FF2B5EF4-FFF2-40B4-BE49-F238E27FC236}">
                <a16:creationId xmlns:a16="http://schemas.microsoft.com/office/drawing/2014/main" id="{00000000-0008-0000-0700-00002D000000}"/>
              </a:ext>
            </a:extLst>
          </xdr:cNvPr>
          <xdr:cNvSpPr/>
        </xdr:nvSpPr>
        <xdr:spPr>
          <a:xfrm>
            <a:off x="10658475" y="1409700"/>
            <a:ext cx="1000125" cy="409575"/>
          </a:xfrm>
          <a:prstGeom prst="rect">
            <a:avLst/>
          </a:prstGeom>
          <a:solidFill>
            <a:srgbClr val="1E68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cxnSp macro="">
        <xdr:nvCxnSpPr>
          <xdr:cNvPr id="46" name="Conector reto 45">
            <a:extLst>
              <a:ext uri="{FF2B5EF4-FFF2-40B4-BE49-F238E27FC236}">
                <a16:creationId xmlns:a16="http://schemas.microsoft.com/office/drawing/2014/main" id="{00000000-0008-0000-0700-00002E000000}"/>
              </a:ext>
            </a:extLst>
          </xdr:cNvPr>
          <xdr:cNvCxnSpPr/>
        </xdr:nvCxnSpPr>
        <xdr:spPr>
          <a:xfrm>
            <a:off x="10067925" y="1819276"/>
            <a:ext cx="1590675" cy="0"/>
          </a:xfrm>
          <a:prstGeom prst="line">
            <a:avLst/>
          </a:prstGeom>
          <a:ln w="19050">
            <a:solidFill>
              <a:schemeClr val="accent1">
                <a:lumMod val="40000"/>
                <a:lumOff val="6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9525</xdr:colOff>
      <xdr:row>3</xdr:row>
      <xdr:rowOff>57150</xdr:rowOff>
    </xdr:from>
    <xdr:to>
      <xdr:col>16</xdr:col>
      <xdr:colOff>0</xdr:colOff>
      <xdr:row>9</xdr:row>
      <xdr:rowOff>123825</xdr:rowOff>
    </xdr:to>
    <xdr:grpSp>
      <xdr:nvGrpSpPr>
        <xdr:cNvPr id="47" name="Agrupar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GrpSpPr/>
      </xdr:nvGrpSpPr>
      <xdr:grpSpPr>
        <a:xfrm>
          <a:off x="10072407" y="628650"/>
          <a:ext cx="1581711" cy="649381"/>
          <a:chOff x="10067925" y="495300"/>
          <a:chExt cx="1590675" cy="647700"/>
        </a:xfrm>
      </xdr:grpSpPr>
      <xdr:grpSp>
        <xdr:nvGrpSpPr>
          <xdr:cNvPr id="48" name="Agrupar 47">
            <a:extLst>
              <a:ext uri="{FF2B5EF4-FFF2-40B4-BE49-F238E27FC236}">
                <a16:creationId xmlns:a16="http://schemas.microsoft.com/office/drawing/2014/main" id="{00000000-0008-0000-0700-000030000000}"/>
              </a:ext>
            </a:extLst>
          </xdr:cNvPr>
          <xdr:cNvGrpSpPr/>
        </xdr:nvGrpSpPr>
        <xdr:grpSpPr>
          <a:xfrm>
            <a:off x="10067925" y="495300"/>
            <a:ext cx="1590675" cy="647700"/>
            <a:chOff x="10020300" y="1724025"/>
            <a:chExt cx="1590675" cy="657225"/>
          </a:xfrm>
        </xdr:grpSpPr>
        <xdr:sp macro="" textlink="">
          <xdr:nvSpPr>
            <xdr:cNvPr id="50" name="Retângulo 49">
              <a:extLst>
                <a:ext uri="{FF2B5EF4-FFF2-40B4-BE49-F238E27FC236}">
                  <a16:creationId xmlns:a16="http://schemas.microsoft.com/office/drawing/2014/main" id="{00000000-0008-0000-0700-000032000000}"/>
                </a:ext>
              </a:extLst>
            </xdr:cNvPr>
            <xdr:cNvSpPr/>
          </xdr:nvSpPr>
          <xdr:spPr>
            <a:xfrm>
              <a:off x="10020300" y="1847850"/>
              <a:ext cx="638175" cy="40957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51" name="Retângulo 50">
              <a:extLst>
                <a:ext uri="{FF2B5EF4-FFF2-40B4-BE49-F238E27FC236}">
                  <a16:creationId xmlns:a16="http://schemas.microsoft.com/office/drawing/2014/main" id="{00000000-0008-0000-0700-000033000000}"/>
                </a:ext>
              </a:extLst>
            </xdr:cNvPr>
            <xdr:cNvSpPr/>
          </xdr:nvSpPr>
          <xdr:spPr>
            <a:xfrm>
              <a:off x="10610850" y="1847850"/>
              <a:ext cx="1000125" cy="409575"/>
            </a:xfrm>
            <a:prstGeom prst="rect">
              <a:avLst/>
            </a:prstGeom>
            <a:solidFill>
              <a:srgbClr val="1E68E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52" name="CaixaDeTexto 51">
              <a:extLst>
                <a:ext uri="{FF2B5EF4-FFF2-40B4-BE49-F238E27FC236}">
                  <a16:creationId xmlns:a16="http://schemas.microsoft.com/office/drawing/2014/main" id="{00000000-0008-0000-0700-000034000000}"/>
                </a:ext>
              </a:extLst>
            </xdr:cNvPr>
            <xdr:cNvSpPr txBox="1"/>
          </xdr:nvSpPr>
          <xdr:spPr>
            <a:xfrm>
              <a:off x="10610850" y="1724025"/>
              <a:ext cx="1000125" cy="657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pt-BR" sz="1100" b="1">
                  <a:solidFill>
                    <a:schemeClr val="bg1"/>
                  </a:solidFill>
                </a:rPr>
                <a:t>BOLETIM  GRANEL</a:t>
              </a:r>
            </a:p>
          </xdr:txBody>
        </xdr:sp>
        <xdr:cxnSp macro="">
          <xdr:nvCxnSpPr>
            <xdr:cNvPr id="53" name="Conector reto 52">
              <a:extLst>
                <a:ext uri="{FF2B5EF4-FFF2-40B4-BE49-F238E27FC236}">
                  <a16:creationId xmlns:a16="http://schemas.microsoft.com/office/drawing/2014/main" id="{00000000-0008-0000-0700-000035000000}"/>
                </a:ext>
              </a:extLst>
            </xdr:cNvPr>
            <xdr:cNvCxnSpPr/>
          </xdr:nvCxnSpPr>
          <xdr:spPr>
            <a:xfrm>
              <a:off x="10020300" y="2257426"/>
              <a:ext cx="1590675" cy="0"/>
            </a:xfrm>
            <a:prstGeom prst="line">
              <a:avLst/>
            </a:prstGeom>
            <a:ln w="19050">
              <a:solidFill>
                <a:schemeClr val="accent1">
                  <a:lumMod val="40000"/>
                  <a:lumOff val="6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 macro="[0]!Limpar_CACL_GRANEL">
        <xdr:nvPicPr>
          <xdr:cNvPr id="49" name="Imagem 48">
            <a:extLst>
              <a:ext uri="{FF2B5EF4-FFF2-40B4-BE49-F238E27FC236}">
                <a16:creationId xmlns:a16="http://schemas.microsoft.com/office/drawing/2014/main" id="{00000000-0008-0000-07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0106025" y="610486"/>
            <a:ext cx="390525" cy="408687"/>
          </a:xfrm>
          <a:prstGeom prst="rect">
            <a:avLst/>
          </a:prstGeom>
          <a:effectLst>
            <a:glow rad="63500">
              <a:schemeClr val="accent3">
                <a:satMod val="175000"/>
                <a:alpha val="40000"/>
              </a:schemeClr>
            </a:glow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13</xdr:col>
      <xdr:colOff>9525</xdr:colOff>
      <xdr:row>0</xdr:row>
      <xdr:rowOff>0</xdr:rowOff>
    </xdr:from>
    <xdr:to>
      <xdr:col>16</xdr:col>
      <xdr:colOff>0</xdr:colOff>
      <xdr:row>3</xdr:row>
      <xdr:rowOff>0</xdr:rowOff>
    </xdr:to>
    <xdr:grpSp>
      <xdr:nvGrpSpPr>
        <xdr:cNvPr id="54" name="Agrupar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GrpSpPr/>
      </xdr:nvGrpSpPr>
      <xdr:grpSpPr>
        <a:xfrm>
          <a:off x="10072407" y="0"/>
          <a:ext cx="1581711" cy="571500"/>
          <a:chOff x="10020300" y="1724025"/>
          <a:chExt cx="1590675" cy="657225"/>
        </a:xfrm>
      </xdr:grpSpPr>
      <xdr:sp macro="" textlink="">
        <xdr:nvSpPr>
          <xdr:cNvPr id="55" name="Retângulo 54">
            <a:extLst>
              <a:ext uri="{FF2B5EF4-FFF2-40B4-BE49-F238E27FC236}">
                <a16:creationId xmlns:a16="http://schemas.microsoft.com/office/drawing/2014/main" id="{00000000-0008-0000-0700-000037000000}"/>
              </a:ext>
            </a:extLst>
          </xdr:cNvPr>
          <xdr:cNvSpPr/>
        </xdr:nvSpPr>
        <xdr:spPr>
          <a:xfrm>
            <a:off x="10020300" y="1847850"/>
            <a:ext cx="638175" cy="4095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6" name="Retângulo 55">
            <a:extLst>
              <a:ext uri="{FF2B5EF4-FFF2-40B4-BE49-F238E27FC236}">
                <a16:creationId xmlns:a16="http://schemas.microsoft.com/office/drawing/2014/main" id="{00000000-0008-0000-0700-000038000000}"/>
              </a:ext>
            </a:extLst>
          </xdr:cNvPr>
          <xdr:cNvSpPr/>
        </xdr:nvSpPr>
        <xdr:spPr>
          <a:xfrm>
            <a:off x="10610850" y="1847850"/>
            <a:ext cx="1000125" cy="409575"/>
          </a:xfrm>
          <a:prstGeom prst="rect">
            <a:avLst/>
          </a:prstGeom>
          <a:solidFill>
            <a:srgbClr val="1E68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7" name="CaixaDeTexto 56">
            <a:extLst>
              <a:ext uri="{FF2B5EF4-FFF2-40B4-BE49-F238E27FC236}">
                <a16:creationId xmlns:a16="http://schemas.microsoft.com/office/drawing/2014/main" id="{00000000-0008-0000-0700-000039000000}"/>
              </a:ext>
            </a:extLst>
          </xdr:cNvPr>
          <xdr:cNvSpPr txBox="1"/>
        </xdr:nvSpPr>
        <xdr:spPr>
          <a:xfrm>
            <a:off x="10610850" y="1724025"/>
            <a:ext cx="1000125" cy="657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LIMPAR </a:t>
            </a:r>
            <a:r>
              <a:rPr lang="pt-BR" sz="800" b="1">
                <a:solidFill>
                  <a:schemeClr val="bg1"/>
                </a:solidFill>
              </a:rPr>
              <a:t>MOVIMENTAÇÃO</a:t>
            </a:r>
            <a:endParaRPr lang="pt-BR" sz="1100" b="1">
              <a:solidFill>
                <a:schemeClr val="bg1"/>
              </a:solidFill>
            </a:endParaRPr>
          </a:p>
        </xdr:txBody>
      </xdr:sp>
      <xdr:cxnSp macro="">
        <xdr:nvCxnSpPr>
          <xdr:cNvPr id="58" name="Conector reto 57">
            <a:extLst>
              <a:ext uri="{FF2B5EF4-FFF2-40B4-BE49-F238E27FC236}">
                <a16:creationId xmlns:a16="http://schemas.microsoft.com/office/drawing/2014/main" id="{00000000-0008-0000-0700-00003A000000}"/>
              </a:ext>
            </a:extLst>
          </xdr:cNvPr>
          <xdr:cNvCxnSpPr/>
        </xdr:nvCxnSpPr>
        <xdr:spPr>
          <a:xfrm>
            <a:off x="10020300" y="2257426"/>
            <a:ext cx="1590675" cy="0"/>
          </a:xfrm>
          <a:prstGeom prst="line">
            <a:avLst/>
          </a:prstGeom>
          <a:ln w="19050">
            <a:solidFill>
              <a:schemeClr val="accent1">
                <a:lumMod val="40000"/>
                <a:lumOff val="6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38101</xdr:colOff>
      <xdr:row>0</xdr:row>
      <xdr:rowOff>85725</xdr:rowOff>
    </xdr:from>
    <xdr:to>
      <xdr:col>13</xdr:col>
      <xdr:colOff>419101</xdr:colOff>
      <xdr:row>2</xdr:row>
      <xdr:rowOff>95250</xdr:rowOff>
    </xdr:to>
    <xdr:pic macro="[0]!Limpar_CACL_GRANEL">
      <xdr:nvPicPr>
        <xdr:cNvPr id="59" name="Imagem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5451" y="85725"/>
          <a:ext cx="381000" cy="377825"/>
        </a:xfrm>
        <a:prstGeom prst="rect">
          <a:avLst/>
        </a:prstGeom>
      </xdr:spPr>
    </xdr:pic>
    <xdr:clientData/>
  </xdr:twoCellAnchor>
  <xdr:twoCellAnchor>
    <xdr:from>
      <xdr:col>13</xdr:col>
      <xdr:colOff>600075</xdr:colOff>
      <xdr:row>9</xdr:row>
      <xdr:rowOff>133350</xdr:rowOff>
    </xdr:from>
    <xdr:to>
      <xdr:col>16</xdr:col>
      <xdr:colOff>0</xdr:colOff>
      <xdr:row>12</xdr:row>
      <xdr:rowOff>200025</xdr:rowOff>
    </xdr:to>
    <xdr:sp macro="" textlink="">
      <xdr:nvSpPr>
        <xdr:cNvPr id="60" name="CaixaDeTexto 59">
          <a:hlinkClick xmlns:r="http://schemas.openxmlformats.org/officeDocument/2006/relationships" r:id="rId11" tooltip="LINE"/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SpPr txBox="1"/>
      </xdr:nvSpPr>
      <xdr:spPr>
        <a:xfrm>
          <a:off x="11147425" y="1244600"/>
          <a:ext cx="108267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LINE </a:t>
          </a:r>
          <a:r>
            <a:rPr lang="pt-BR" sz="900" b="1">
              <a:solidFill>
                <a:schemeClr val="bg1"/>
              </a:solidFill>
            </a:rPr>
            <a:t>DISPLACEMENTE</a:t>
          </a:r>
          <a:endParaRPr lang="pt-B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752475</xdr:colOff>
      <xdr:row>38</xdr:row>
      <xdr:rowOff>0</xdr:rowOff>
    </xdr:from>
    <xdr:to>
      <xdr:col>4</xdr:col>
      <xdr:colOff>177225</xdr:colOff>
      <xdr:row>41</xdr:row>
      <xdr:rowOff>24847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2725" y="8077200"/>
          <a:ext cx="1539300" cy="596347"/>
        </a:xfrm>
        <a:prstGeom prst="rect">
          <a:avLst/>
        </a:prstGeom>
      </xdr:spPr>
    </xdr:pic>
    <xdr:clientData/>
  </xdr:twoCellAnchor>
  <xdr:twoCellAnchor>
    <xdr:from>
      <xdr:col>2</xdr:col>
      <xdr:colOff>790575</xdr:colOff>
      <xdr:row>80</xdr:row>
      <xdr:rowOff>47625</xdr:rowOff>
    </xdr:from>
    <xdr:to>
      <xdr:col>4</xdr:col>
      <xdr:colOff>215325</xdr:colOff>
      <xdr:row>83</xdr:row>
      <xdr:rowOff>72472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825" y="17586325"/>
          <a:ext cx="1539300" cy="596347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37</xdr:row>
      <xdr:rowOff>173933</xdr:rowOff>
    </xdr:from>
    <xdr:to>
      <xdr:col>4</xdr:col>
      <xdr:colOff>183820</xdr:colOff>
      <xdr:row>41</xdr:row>
      <xdr:rowOff>8280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0" y="8060633"/>
          <a:ext cx="1536370" cy="5963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110574</xdr:colOff>
      <xdr:row>10</xdr:row>
      <xdr:rowOff>21535</xdr:rowOff>
    </xdr:from>
    <xdr:to>
      <xdr:col>2</xdr:col>
      <xdr:colOff>1049770</xdr:colOff>
      <xdr:row>13</xdr:row>
      <xdr:rowOff>135835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824" y="1342335"/>
          <a:ext cx="939196" cy="86360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2</xdr:col>
      <xdr:colOff>40988</xdr:colOff>
      <xdr:row>3</xdr:row>
      <xdr:rowOff>66675</xdr:rowOff>
    </xdr:from>
    <xdr:to>
      <xdr:col>3</xdr:col>
      <xdr:colOff>152400</xdr:colOff>
      <xdr:row>9</xdr:row>
      <xdr:rowOff>9525</xdr:rowOff>
    </xdr:to>
    <xdr:grpSp>
      <xdr:nvGrpSpPr>
        <xdr:cNvPr id="3" name="Agrupar 2">
          <a:hlinkClick xmlns:r="http://schemas.openxmlformats.org/officeDocument/2006/relationships" r:id="rId2" tooltip="INICIO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35753" y="638175"/>
          <a:ext cx="1366471" cy="525556"/>
          <a:chOff x="736313" y="638175"/>
          <a:chExt cx="1368712" cy="523875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biLevel thresh="7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736313" y="663813"/>
            <a:ext cx="338216" cy="3648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/>
        </xdr:nvSpPr>
        <xdr:spPr>
          <a:xfrm>
            <a:off x="1066800" y="638175"/>
            <a:ext cx="1038225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5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DASHBOARD</a:t>
            </a:r>
          </a:p>
        </xdr:txBody>
      </xdr:sp>
    </xdr:grpSp>
    <xdr:clientData/>
  </xdr:twoCellAnchor>
  <xdr:twoCellAnchor>
    <xdr:from>
      <xdr:col>3</xdr:col>
      <xdr:colOff>123825</xdr:colOff>
      <xdr:row>3</xdr:row>
      <xdr:rowOff>47625</xdr:rowOff>
    </xdr:from>
    <xdr:to>
      <xdr:col>3</xdr:col>
      <xdr:colOff>123825</xdr:colOff>
      <xdr:row>5</xdr:row>
      <xdr:rowOff>133350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CxnSpPr/>
      </xdr:nvCxnSpPr>
      <xdr:spPr>
        <a:xfrm>
          <a:off x="2168525" y="600075"/>
          <a:ext cx="0" cy="454025"/>
        </a:xfrm>
        <a:prstGeom prst="line">
          <a:avLst/>
        </a:prstGeom>
        <a:ln>
          <a:solidFill>
            <a:srgbClr val="1E68E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809625</xdr:colOff>
      <xdr:row>3</xdr:row>
      <xdr:rowOff>47625</xdr:rowOff>
    </xdr:from>
    <xdr:to>
      <xdr:col>4</xdr:col>
      <xdr:colOff>809625</xdr:colOff>
      <xdr:row>5</xdr:row>
      <xdr:rowOff>133350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CxnSpPr/>
      </xdr:nvCxnSpPr>
      <xdr:spPr>
        <a:xfrm>
          <a:off x="3654425" y="600075"/>
          <a:ext cx="0" cy="454025"/>
        </a:xfrm>
        <a:prstGeom prst="line">
          <a:avLst/>
        </a:prstGeom>
        <a:ln>
          <a:solidFill>
            <a:srgbClr val="1E68E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31462</xdr:colOff>
      <xdr:row>0</xdr:row>
      <xdr:rowOff>0</xdr:rowOff>
    </xdr:from>
    <xdr:to>
      <xdr:col>4</xdr:col>
      <xdr:colOff>342900</xdr:colOff>
      <xdr:row>2</xdr:row>
      <xdr:rowOff>142875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761712" y="0"/>
          <a:ext cx="2425988" cy="511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600" b="1">
              <a:solidFill>
                <a:schemeClr val="bg1"/>
              </a:solidFill>
              <a:latin typeface="Century Gothic" panose="020B0502020202020204" pitchFamily="34" charset="0"/>
            </a:rPr>
            <a:t>Painel de Controle</a:t>
          </a:r>
        </a:p>
      </xdr:txBody>
    </xdr:sp>
    <xdr:clientData/>
  </xdr:twoCellAnchor>
  <xdr:twoCellAnchor editAs="absolute">
    <xdr:from>
      <xdr:col>6</xdr:col>
      <xdr:colOff>1058755</xdr:colOff>
      <xdr:row>3</xdr:row>
      <xdr:rowOff>19050</xdr:rowOff>
    </xdr:from>
    <xdr:to>
      <xdr:col>8</xdr:col>
      <xdr:colOff>104775</xdr:colOff>
      <xdr:row>5</xdr:row>
      <xdr:rowOff>161925</xdr:rowOff>
    </xdr:to>
    <xdr:grpSp>
      <xdr:nvGrpSpPr>
        <xdr:cNvPr id="9" name="Agrupar 8">
          <a:hlinkClick xmlns:r="http://schemas.openxmlformats.org/officeDocument/2006/relationships" r:id="rId4" tooltip="EDITAR ARQUEAÇÃO 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>
          <a:grpSpLocks noChangeAspect="1"/>
        </xdr:cNvGrpSpPr>
      </xdr:nvGrpSpPr>
      <xdr:grpSpPr>
        <a:xfrm>
          <a:off x="6224667" y="590550"/>
          <a:ext cx="2116432" cy="523875"/>
          <a:chOff x="5897455" y="590550"/>
          <a:chExt cx="2113070" cy="523875"/>
        </a:xfrm>
      </xdr:grpSpPr>
      <xdr:pic>
        <xdr:nvPicPr>
          <xdr:cNvPr id="10" name="Imagem 9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5897455" y="607974"/>
            <a:ext cx="502672" cy="5026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/>
        </xdr:nvSpPr>
        <xdr:spPr>
          <a:xfrm>
            <a:off x="6372225" y="590550"/>
            <a:ext cx="1638300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EDITAR</a:t>
            </a:r>
            <a:r>
              <a:rPr lang="pt-BR" sz="1100" b="1" baseline="0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 TABELA DE ARQUEAÇÃO </a:t>
            </a:r>
            <a:endParaRPr lang="pt-BR" sz="1100" b="1">
              <a:solidFill>
                <a:schemeClr val="tx1">
                  <a:lumMod val="50000"/>
                  <a:lumOff val="50000"/>
                </a:schemeClr>
              </a:solidFill>
              <a:latin typeface="Century Gothic" panose="020B0502020202020204" pitchFamily="34" charset="0"/>
            </a:endParaRPr>
          </a:p>
        </xdr:txBody>
      </xdr:sp>
    </xdr:grpSp>
    <xdr:clientData/>
  </xdr:twoCellAnchor>
  <xdr:twoCellAnchor>
    <xdr:from>
      <xdr:col>5</xdr:col>
      <xdr:colOff>85725</xdr:colOff>
      <xdr:row>0</xdr:row>
      <xdr:rowOff>0</xdr:rowOff>
    </xdr:from>
    <xdr:to>
      <xdr:col>8</xdr:col>
      <xdr:colOff>0</xdr:colOff>
      <xdr:row>3</xdr:row>
      <xdr:rowOff>9524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889375" y="0"/>
          <a:ext cx="4733925" cy="5619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pt-BR" sz="1100">
              <a:solidFill>
                <a:schemeClr val="bg1"/>
              </a:solidFill>
              <a:latin typeface="Arial Narrow" panose="020B0606020202030204" pitchFamily="34" charset="0"/>
            </a:rPr>
            <a:t>Bem</a:t>
          </a:r>
          <a:r>
            <a:rPr lang="pt-BR" sz="1100" baseline="0">
              <a:solidFill>
                <a:schemeClr val="bg1"/>
              </a:solidFill>
              <a:latin typeface="Arial Narrow" panose="020B0606020202030204" pitchFamily="34" charset="0"/>
            </a:rPr>
            <a:t> - Vindos,</a:t>
          </a:r>
        </a:p>
        <a:p>
          <a:pPr algn="r"/>
          <a:r>
            <a:rPr lang="pt-BR" sz="1400" b="1" baseline="0">
              <a:solidFill>
                <a:schemeClr val="bg1"/>
              </a:solidFill>
              <a:latin typeface="Arial Narrow" panose="020B0606020202030204" pitchFamily="34" charset="0"/>
            </a:rPr>
            <a:t>Controle geral de movimentação Maritíma. </a:t>
          </a:r>
        </a:p>
        <a:p>
          <a:pPr algn="r"/>
          <a:endParaRPr lang="pt-BR" sz="1100" baseline="0">
            <a:solidFill>
              <a:schemeClr val="bg1"/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3</xdr:col>
      <xdr:colOff>187555</xdr:colOff>
      <xdr:row>3</xdr:row>
      <xdr:rowOff>66675</xdr:rowOff>
    </xdr:from>
    <xdr:to>
      <xdr:col>5</xdr:col>
      <xdr:colOff>9525</xdr:colOff>
      <xdr:row>9</xdr:row>
      <xdr:rowOff>9525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GrpSpPr/>
      </xdr:nvGrpSpPr>
      <xdr:grpSpPr>
        <a:xfrm>
          <a:off x="2137379" y="638175"/>
          <a:ext cx="1502852" cy="525556"/>
          <a:chOff x="2140180" y="638175"/>
          <a:chExt cx="1498370" cy="523875"/>
        </a:xfrm>
      </xdr:grpSpPr>
      <xdr:sp macro="[0]!CACL_DESCARGA_ULTRACARGO" textlink="">
        <xdr:nvSpPr>
          <xdr:cNvPr id="14" name="CaixaDeTexto 13">
            <a:extLst>
              <a:ext uri="{FF2B5EF4-FFF2-40B4-BE49-F238E27FC236}">
                <a16:creationId xmlns:a16="http://schemas.microsoft.com/office/drawing/2014/main" id="{00000000-0008-0000-0800-00000E000000}"/>
              </a:ext>
            </a:extLst>
          </xdr:cNvPr>
          <xdr:cNvSpPr txBox="1"/>
        </xdr:nvSpPr>
        <xdr:spPr>
          <a:xfrm>
            <a:off x="2376825" y="638175"/>
            <a:ext cx="1261725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5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LANÇAR CACL</a:t>
            </a:r>
          </a:p>
        </xdr:txBody>
      </xdr:sp>
      <xdr:pic macro="[0]!CACL_DESCARGA_ULTRACARGO">
        <xdr:nvPicPr>
          <xdr:cNvPr id="15" name="Imagem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2140180" y="703224"/>
            <a:ext cx="354051" cy="3540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5</xdr:col>
      <xdr:colOff>1285875</xdr:colOff>
      <xdr:row>3</xdr:row>
      <xdr:rowOff>47625</xdr:rowOff>
    </xdr:from>
    <xdr:to>
      <xdr:col>5</xdr:col>
      <xdr:colOff>1285875</xdr:colOff>
      <xdr:row>5</xdr:row>
      <xdr:rowOff>133350</xdr:rowOff>
    </xdr:to>
    <xdr:cxnSp macro="">
      <xdr:nvCxnSpPr>
        <xdr:cNvPr id="16" name="Conector reto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CxnSpPr/>
      </xdr:nvCxnSpPr>
      <xdr:spPr>
        <a:xfrm>
          <a:off x="5089525" y="600075"/>
          <a:ext cx="0" cy="454025"/>
        </a:xfrm>
        <a:prstGeom prst="line">
          <a:avLst/>
        </a:prstGeom>
        <a:ln>
          <a:solidFill>
            <a:srgbClr val="1E68E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863830</xdr:colOff>
      <xdr:row>3</xdr:row>
      <xdr:rowOff>66675</xdr:rowOff>
    </xdr:from>
    <xdr:to>
      <xdr:col>5</xdr:col>
      <xdr:colOff>1428750</xdr:colOff>
      <xdr:row>9</xdr:row>
      <xdr:rowOff>9525</xdr:rowOff>
    </xdr:to>
    <xdr:grpSp>
      <xdr:nvGrpSpPr>
        <xdr:cNvPr id="17" name="Agrupar 16">
          <a:hlinkClick xmlns:r="http://schemas.openxmlformats.org/officeDocument/2006/relationships" r:id="rId7" tooltip="EDITAR LANÇAMENTO"/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pSpPr/>
      </xdr:nvGrpSpPr>
      <xdr:grpSpPr>
        <a:xfrm>
          <a:off x="3575654" y="638175"/>
          <a:ext cx="1483802" cy="525556"/>
          <a:chOff x="3578455" y="638175"/>
          <a:chExt cx="1479320" cy="523875"/>
        </a:xfrm>
      </xdr:grpSpPr>
      <xdr:sp macro="[0]!inserir_dados_ULTRA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 txBox="1"/>
        </xdr:nvSpPr>
        <xdr:spPr>
          <a:xfrm>
            <a:off x="3796050" y="638175"/>
            <a:ext cx="1261725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5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EDITAR</a:t>
            </a:r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 CACL</a:t>
            </a:r>
          </a:p>
        </xdr:txBody>
      </xdr:sp>
      <xdr:pic macro="[0]!inserir_dados_ULTRA">
        <xdr:nvPicPr>
          <xdr:cNvPr id="19" name="Imagem 18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3578455" y="703224"/>
            <a:ext cx="382626" cy="3826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1228725</xdr:colOff>
      <xdr:row>10</xdr:row>
      <xdr:rowOff>9525</xdr:rowOff>
    </xdr:from>
    <xdr:to>
      <xdr:col>8</xdr:col>
      <xdr:colOff>9525</xdr:colOff>
      <xdr:row>14</xdr:row>
      <xdr:rowOff>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1958975" y="1330325"/>
          <a:ext cx="667385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600" b="1">
              <a:solidFill>
                <a:schemeClr val="tx1"/>
              </a:solidFill>
              <a:latin typeface="Arial Black" panose="020B0A04020102020204" pitchFamily="34" charset="0"/>
            </a:rPr>
            <a:t>CERTIFICADO DE ARQUEAÇÃO DE CARGAS LÍGUIDAS</a:t>
          </a:r>
        </a:p>
      </xdr:txBody>
    </xdr:sp>
    <xdr:clientData/>
  </xdr:twoCellAnchor>
  <xdr:twoCellAnchor>
    <xdr:from>
      <xdr:col>5</xdr:col>
      <xdr:colOff>1416280</xdr:colOff>
      <xdr:row>3</xdr:row>
      <xdr:rowOff>76200</xdr:rowOff>
    </xdr:from>
    <xdr:to>
      <xdr:col>6</xdr:col>
      <xdr:colOff>923925</xdr:colOff>
      <xdr:row>9</xdr:row>
      <xdr:rowOff>19050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GrpSpPr/>
      </xdr:nvGrpSpPr>
      <xdr:grpSpPr>
        <a:xfrm>
          <a:off x="5046986" y="647700"/>
          <a:ext cx="1042851" cy="525556"/>
          <a:chOff x="4969105" y="647700"/>
          <a:chExt cx="1041170" cy="523875"/>
        </a:xfrm>
      </xdr:grpSpPr>
      <xdr:sp macro="[0]!SALVARPDF_DESCARGA" textlink="">
        <xdr:nvSpPr>
          <xdr:cNvPr id="22" name="CaixaDeTexto 21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 txBox="1"/>
        </xdr:nvSpPr>
        <xdr:spPr>
          <a:xfrm>
            <a:off x="5281950" y="647700"/>
            <a:ext cx="728325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tx1">
                    <a:lumMod val="50000"/>
                    <a:lumOff val="50000"/>
                  </a:schemeClr>
                </a:solidFill>
                <a:latin typeface="Century Gothic" panose="020B0502020202020204" pitchFamily="34" charset="0"/>
              </a:rPr>
              <a:t>SALVAR</a:t>
            </a:r>
          </a:p>
        </xdr:txBody>
      </xdr:sp>
      <xdr:pic macro="[0]!SALVARPDF_DESCARGA">
        <xdr:nvPicPr>
          <xdr:cNvPr id="23" name="Imagem 22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4969105" y="693699"/>
            <a:ext cx="392151" cy="392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6</xdr:col>
      <xdr:colOff>923925</xdr:colOff>
      <xdr:row>3</xdr:row>
      <xdr:rowOff>47625</xdr:rowOff>
    </xdr:from>
    <xdr:to>
      <xdr:col>6</xdr:col>
      <xdr:colOff>923925</xdr:colOff>
      <xdr:row>5</xdr:row>
      <xdr:rowOff>133350</xdr:rowOff>
    </xdr:to>
    <xdr:cxnSp macro="">
      <xdr:nvCxnSpPr>
        <xdr:cNvPr id="24" name="Conector reto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CxnSpPr/>
      </xdr:nvCxnSpPr>
      <xdr:spPr>
        <a:xfrm>
          <a:off x="6334125" y="600075"/>
          <a:ext cx="0" cy="454025"/>
        </a:xfrm>
        <a:prstGeom prst="line">
          <a:avLst/>
        </a:prstGeom>
        <a:ln>
          <a:solidFill>
            <a:srgbClr val="1E68E0"/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110574</xdr:colOff>
      <xdr:row>52</xdr:row>
      <xdr:rowOff>21535</xdr:rowOff>
    </xdr:from>
    <xdr:to>
      <xdr:col>2</xdr:col>
      <xdr:colOff>1049770</xdr:colOff>
      <xdr:row>55</xdr:row>
      <xdr:rowOff>135835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824" y="10803835"/>
          <a:ext cx="939196" cy="86360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2</xdr:col>
      <xdr:colOff>1228725</xdr:colOff>
      <xdr:row>52</xdr:row>
      <xdr:rowOff>9525</xdr:rowOff>
    </xdr:from>
    <xdr:to>
      <xdr:col>8</xdr:col>
      <xdr:colOff>9525</xdr:colOff>
      <xdr:row>56</xdr:row>
      <xdr:rowOff>0</xdr:rowOff>
    </xdr:to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1958975" y="10791825"/>
          <a:ext cx="6673850" cy="936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600" b="1">
              <a:solidFill>
                <a:schemeClr val="tx1"/>
              </a:solidFill>
              <a:latin typeface="Arial Black" panose="020B0A04020102020204" pitchFamily="34" charset="0"/>
            </a:rPr>
            <a:t>CERTIFICADO DE ARQUEAÇÃO DE CARGAS LÍGUIDAS</a:t>
          </a:r>
        </a:p>
      </xdr:txBody>
    </xdr:sp>
    <xdr:clientData/>
  </xdr:twoCellAnchor>
  <xdr:twoCellAnchor>
    <xdr:from>
      <xdr:col>13</xdr:col>
      <xdr:colOff>101830</xdr:colOff>
      <xdr:row>56</xdr:row>
      <xdr:rowOff>161925</xdr:rowOff>
    </xdr:from>
    <xdr:to>
      <xdr:col>16</xdr:col>
      <xdr:colOff>0</xdr:colOff>
      <xdr:row>58</xdr:row>
      <xdr:rowOff>57150</xdr:rowOff>
    </xdr:to>
    <xdr:grpSp>
      <xdr:nvGrpSpPr>
        <xdr:cNvPr id="27" name="Agrupar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GrpSpPr/>
      </xdr:nvGrpSpPr>
      <xdr:grpSpPr>
        <a:xfrm>
          <a:off x="10164712" y="12073778"/>
          <a:ext cx="1489406" cy="522754"/>
          <a:chOff x="2140180" y="638175"/>
          <a:chExt cx="1498370" cy="523875"/>
        </a:xfrm>
      </xdr:grpSpPr>
      <xdr:sp macro="[0]!CACL_LINE_ULTRACARGO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00000000-0008-0000-0800-00001C000000}"/>
              </a:ext>
            </a:extLst>
          </xdr:cNvPr>
          <xdr:cNvSpPr txBox="1"/>
        </xdr:nvSpPr>
        <xdr:spPr>
          <a:xfrm>
            <a:off x="2647950" y="638175"/>
            <a:ext cx="990600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900" b="1">
                <a:solidFill>
                  <a:schemeClr val="bg1"/>
                </a:solidFill>
                <a:latin typeface="Century Gothic" panose="020B0502020202020204" pitchFamily="34" charset="0"/>
              </a:rPr>
              <a:t>LANÇAR CACL</a:t>
            </a:r>
          </a:p>
        </xdr:txBody>
      </xdr:sp>
      <xdr:pic macro="[0]!CACL_LINE_ULTRACARGO">
        <xdr:nvPicPr>
          <xdr:cNvPr id="29" name="Imagem 28">
            <a:extLst>
              <a:ext uri="{FF2B5EF4-FFF2-40B4-BE49-F238E27FC236}">
                <a16:creationId xmlns:a16="http://schemas.microsoft.com/office/drawing/2014/main" id="{00000000-0008-0000-08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2140180" y="703224"/>
            <a:ext cx="354051" cy="3540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13</xdr:col>
      <xdr:colOff>9525</xdr:colOff>
      <xdr:row>59</xdr:row>
      <xdr:rowOff>361949</xdr:rowOff>
    </xdr:from>
    <xdr:to>
      <xdr:col>16</xdr:col>
      <xdr:colOff>0</xdr:colOff>
      <xdr:row>60</xdr:row>
      <xdr:rowOff>323850</xdr:rowOff>
    </xdr:to>
    <xdr:grpSp>
      <xdr:nvGrpSpPr>
        <xdr:cNvPr id="30" name="Agrupar 29">
          <a:hlinkClick xmlns:r="http://schemas.openxmlformats.org/officeDocument/2006/relationships" r:id="rId10" tooltip="DESCARGA"/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GrpSpPr/>
      </xdr:nvGrpSpPr>
      <xdr:grpSpPr>
        <a:xfrm>
          <a:off x="10072407" y="13327155"/>
          <a:ext cx="1581711" cy="410136"/>
          <a:chOff x="10067925" y="14401799"/>
          <a:chExt cx="1590675" cy="409576"/>
        </a:xfrm>
      </xdr:grpSpPr>
      <xdr:sp macro="" textlink="">
        <xdr:nvSpPr>
          <xdr:cNvPr id="31" name="Retângulo 30"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SpPr/>
        </xdr:nvSpPr>
        <xdr:spPr>
          <a:xfrm>
            <a:off x="10067925" y="14401799"/>
            <a:ext cx="638175" cy="4095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2" name="Seta: para Baixo 31">
            <a:hlinkClick xmlns:r="http://schemas.openxmlformats.org/officeDocument/2006/relationships" r:id="rId10" tooltip="DESCARGA"/>
            <a:extLst>
              <a:ext uri="{FF2B5EF4-FFF2-40B4-BE49-F238E27FC236}">
                <a16:creationId xmlns:a16="http://schemas.microsoft.com/office/drawing/2014/main" id="{00000000-0008-0000-0800-000020000000}"/>
              </a:ext>
            </a:extLst>
          </xdr:cNvPr>
          <xdr:cNvSpPr/>
        </xdr:nvSpPr>
        <xdr:spPr>
          <a:xfrm flipV="1">
            <a:off x="10144125" y="14449425"/>
            <a:ext cx="400050" cy="352425"/>
          </a:xfrm>
          <a:prstGeom prst="downArrow">
            <a:avLst/>
          </a:prstGeom>
          <a:solidFill>
            <a:schemeClr val="bg2">
              <a:lumMod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800-000021000000}"/>
              </a:ext>
            </a:extLst>
          </xdr:cNvPr>
          <xdr:cNvSpPr/>
        </xdr:nvSpPr>
        <xdr:spPr>
          <a:xfrm>
            <a:off x="10658475" y="14401799"/>
            <a:ext cx="1000125" cy="409575"/>
          </a:xfrm>
          <a:prstGeom prst="rect">
            <a:avLst/>
          </a:prstGeom>
          <a:solidFill>
            <a:srgbClr val="1E68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00000000-0008-0000-0800-000022000000}"/>
              </a:ext>
            </a:extLst>
          </xdr:cNvPr>
          <xdr:cNvSpPr txBox="1"/>
        </xdr:nvSpPr>
        <xdr:spPr>
          <a:xfrm>
            <a:off x="10658475" y="14420851"/>
            <a:ext cx="1000125" cy="3714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DESCARGA</a:t>
            </a:r>
          </a:p>
        </xdr:txBody>
      </xdr:sp>
      <xdr:cxnSp macro="">
        <xdr:nvCxnSpPr>
          <xdr:cNvPr id="35" name="Conector reto 34">
            <a:extLst>
              <a:ext uri="{FF2B5EF4-FFF2-40B4-BE49-F238E27FC236}">
                <a16:creationId xmlns:a16="http://schemas.microsoft.com/office/drawing/2014/main" id="{00000000-0008-0000-0800-000023000000}"/>
              </a:ext>
            </a:extLst>
          </xdr:cNvPr>
          <xdr:cNvCxnSpPr/>
        </xdr:nvCxnSpPr>
        <xdr:spPr>
          <a:xfrm>
            <a:off x="10067925" y="14811375"/>
            <a:ext cx="1590675" cy="0"/>
          </a:xfrm>
          <a:prstGeom prst="line">
            <a:avLst/>
          </a:prstGeom>
          <a:ln w="19050">
            <a:solidFill>
              <a:schemeClr val="accent1">
                <a:lumMod val="40000"/>
                <a:lumOff val="6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9525</xdr:colOff>
      <xdr:row>58</xdr:row>
      <xdr:rowOff>190499</xdr:rowOff>
    </xdr:from>
    <xdr:to>
      <xdr:col>16</xdr:col>
      <xdr:colOff>0</xdr:colOff>
      <xdr:row>59</xdr:row>
      <xdr:rowOff>182601</xdr:rowOff>
    </xdr:to>
    <xdr:grpSp>
      <xdr:nvGrpSpPr>
        <xdr:cNvPr id="36" name="Agrupar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GrpSpPr/>
      </xdr:nvGrpSpPr>
      <xdr:grpSpPr>
        <a:xfrm>
          <a:off x="10072407" y="12729881"/>
          <a:ext cx="1581711" cy="417926"/>
          <a:chOff x="10067925" y="14430374"/>
          <a:chExt cx="1590675" cy="420727"/>
        </a:xfrm>
      </xdr:grpSpPr>
      <xdr:sp macro="[0]!SALVARPDF_LINE" textlink="">
        <xdr:nvSpPr>
          <xdr:cNvPr id="37" name="Retângulo 36">
            <a:extLst>
              <a:ext uri="{FF2B5EF4-FFF2-40B4-BE49-F238E27FC236}">
                <a16:creationId xmlns:a16="http://schemas.microsoft.com/office/drawing/2014/main" id="{00000000-0008-0000-0800-000025000000}"/>
              </a:ext>
            </a:extLst>
          </xdr:cNvPr>
          <xdr:cNvSpPr/>
        </xdr:nvSpPr>
        <xdr:spPr>
          <a:xfrm>
            <a:off x="10067925" y="14430374"/>
            <a:ext cx="638175" cy="4095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[0]!SALVARPDF_LINE" textlink="">
        <xdr:nvSpPr>
          <xdr:cNvPr id="38" name="Retângulo 37">
            <a:extLst>
              <a:ext uri="{FF2B5EF4-FFF2-40B4-BE49-F238E27FC236}">
                <a16:creationId xmlns:a16="http://schemas.microsoft.com/office/drawing/2014/main" id="{00000000-0008-0000-0800-000026000000}"/>
              </a:ext>
            </a:extLst>
          </xdr:cNvPr>
          <xdr:cNvSpPr/>
        </xdr:nvSpPr>
        <xdr:spPr>
          <a:xfrm>
            <a:off x="10658475" y="14430374"/>
            <a:ext cx="1000125" cy="409575"/>
          </a:xfrm>
          <a:prstGeom prst="rect">
            <a:avLst/>
          </a:prstGeom>
          <a:solidFill>
            <a:srgbClr val="1E68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[0]!SALVARPDF_LINE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00000000-0008-0000-0800-000027000000}"/>
              </a:ext>
            </a:extLst>
          </xdr:cNvPr>
          <xdr:cNvSpPr txBox="1"/>
        </xdr:nvSpPr>
        <xdr:spPr>
          <a:xfrm>
            <a:off x="10658475" y="14449426"/>
            <a:ext cx="1000125" cy="3714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SALVAR PDF</a:t>
            </a:r>
          </a:p>
        </xdr:txBody>
      </xdr:sp>
      <xdr:cxnSp macro="[0]!SALVARPDF_LINE">
        <xdr:nvCxnSpPr>
          <xdr:cNvPr id="40" name="Conector reto 39">
            <a:extLst>
              <a:ext uri="{FF2B5EF4-FFF2-40B4-BE49-F238E27FC236}">
                <a16:creationId xmlns:a16="http://schemas.microsoft.com/office/drawing/2014/main" id="{00000000-0008-0000-0800-000028000000}"/>
              </a:ext>
            </a:extLst>
          </xdr:cNvPr>
          <xdr:cNvCxnSpPr/>
        </xdr:nvCxnSpPr>
        <xdr:spPr>
          <a:xfrm>
            <a:off x="10067925" y="14839950"/>
            <a:ext cx="1590675" cy="0"/>
          </a:xfrm>
          <a:prstGeom prst="line">
            <a:avLst/>
          </a:prstGeom>
          <a:ln w="19050">
            <a:solidFill>
              <a:schemeClr val="accent1">
                <a:lumMod val="40000"/>
                <a:lumOff val="6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 macro="[0]!SALVARPDF_LINE">
        <xdr:nvPicPr>
          <xdr:cNvPr id="41" name="Imagem 40">
            <a:extLst>
              <a:ext uri="{FF2B5EF4-FFF2-40B4-BE49-F238E27FC236}">
                <a16:creationId xmlns:a16="http://schemas.microsoft.com/office/drawing/2014/main" id="{00000000-0008-0000-08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0191750" y="14458950"/>
            <a:ext cx="392151" cy="392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13</xdr:col>
      <xdr:colOff>9525</xdr:colOff>
      <xdr:row>10</xdr:row>
      <xdr:rowOff>47625</xdr:rowOff>
    </xdr:from>
    <xdr:to>
      <xdr:col>16</xdr:col>
      <xdr:colOff>0</xdr:colOff>
      <xdr:row>12</xdr:row>
      <xdr:rowOff>76201</xdr:rowOff>
    </xdr:to>
    <xdr:grpSp>
      <xdr:nvGrpSpPr>
        <xdr:cNvPr id="42" name="Agrupar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GrpSpPr/>
      </xdr:nvGrpSpPr>
      <xdr:grpSpPr>
        <a:xfrm>
          <a:off x="10072407" y="1414743"/>
          <a:ext cx="1581711" cy="409576"/>
          <a:chOff x="10067925" y="1409700"/>
          <a:chExt cx="1590675" cy="409576"/>
        </a:xfrm>
      </xdr:grpSpPr>
      <xdr:sp macro="" textlink="">
        <xdr:nvSpPr>
          <xdr:cNvPr id="43" name="Retângulo 42">
            <a:hlinkClick xmlns:r="http://schemas.openxmlformats.org/officeDocument/2006/relationships" r:id="rId11" tooltip="LINE"/>
            <a:extLst>
              <a:ext uri="{FF2B5EF4-FFF2-40B4-BE49-F238E27FC236}">
                <a16:creationId xmlns:a16="http://schemas.microsoft.com/office/drawing/2014/main" id="{00000000-0008-0000-0800-00002B000000}"/>
              </a:ext>
            </a:extLst>
          </xdr:cNvPr>
          <xdr:cNvSpPr/>
        </xdr:nvSpPr>
        <xdr:spPr>
          <a:xfrm>
            <a:off x="10067925" y="1409700"/>
            <a:ext cx="638175" cy="4095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4" name="Seta: para Baixo 43">
            <a:hlinkClick xmlns:r="http://schemas.openxmlformats.org/officeDocument/2006/relationships" r:id="rId10" tooltip="DESCARGA"/>
            <a:extLst>
              <a:ext uri="{FF2B5EF4-FFF2-40B4-BE49-F238E27FC236}">
                <a16:creationId xmlns:a16="http://schemas.microsoft.com/office/drawing/2014/main" id="{00000000-0008-0000-0800-00002C000000}"/>
              </a:ext>
            </a:extLst>
          </xdr:cNvPr>
          <xdr:cNvSpPr/>
        </xdr:nvSpPr>
        <xdr:spPr>
          <a:xfrm>
            <a:off x="10144125" y="1457326"/>
            <a:ext cx="400050" cy="352425"/>
          </a:xfrm>
          <a:prstGeom prst="downArrow">
            <a:avLst/>
          </a:prstGeom>
          <a:solidFill>
            <a:schemeClr val="bg2">
              <a:lumMod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5" name="Retângulo 44">
            <a:extLst>
              <a:ext uri="{FF2B5EF4-FFF2-40B4-BE49-F238E27FC236}">
                <a16:creationId xmlns:a16="http://schemas.microsoft.com/office/drawing/2014/main" id="{00000000-0008-0000-0800-00002D000000}"/>
              </a:ext>
            </a:extLst>
          </xdr:cNvPr>
          <xdr:cNvSpPr/>
        </xdr:nvSpPr>
        <xdr:spPr>
          <a:xfrm>
            <a:off x="10658475" y="1409700"/>
            <a:ext cx="1000125" cy="409575"/>
          </a:xfrm>
          <a:prstGeom prst="rect">
            <a:avLst/>
          </a:prstGeom>
          <a:solidFill>
            <a:srgbClr val="1E68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cxnSp macro="">
        <xdr:nvCxnSpPr>
          <xdr:cNvPr id="46" name="Conector reto 45">
            <a:extLst>
              <a:ext uri="{FF2B5EF4-FFF2-40B4-BE49-F238E27FC236}">
                <a16:creationId xmlns:a16="http://schemas.microsoft.com/office/drawing/2014/main" id="{00000000-0008-0000-0800-00002E000000}"/>
              </a:ext>
            </a:extLst>
          </xdr:cNvPr>
          <xdr:cNvCxnSpPr/>
        </xdr:nvCxnSpPr>
        <xdr:spPr>
          <a:xfrm>
            <a:off x="10067925" y="1819276"/>
            <a:ext cx="1590675" cy="0"/>
          </a:xfrm>
          <a:prstGeom prst="line">
            <a:avLst/>
          </a:prstGeom>
          <a:ln w="19050">
            <a:solidFill>
              <a:schemeClr val="accent1">
                <a:lumMod val="40000"/>
                <a:lumOff val="6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9525</xdr:colOff>
      <xdr:row>3</xdr:row>
      <xdr:rowOff>57150</xdr:rowOff>
    </xdr:from>
    <xdr:to>
      <xdr:col>16</xdr:col>
      <xdr:colOff>0</xdr:colOff>
      <xdr:row>9</xdr:row>
      <xdr:rowOff>123825</xdr:rowOff>
    </xdr:to>
    <xdr:grpSp>
      <xdr:nvGrpSpPr>
        <xdr:cNvPr id="47" name="Agrupar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GrpSpPr/>
      </xdr:nvGrpSpPr>
      <xdr:grpSpPr>
        <a:xfrm>
          <a:off x="10072407" y="628650"/>
          <a:ext cx="1581711" cy="649381"/>
          <a:chOff x="10067925" y="495300"/>
          <a:chExt cx="1590675" cy="647700"/>
        </a:xfrm>
      </xdr:grpSpPr>
      <xdr:grpSp>
        <xdr:nvGrpSpPr>
          <xdr:cNvPr id="48" name="Agrupar 47">
            <a:extLst>
              <a:ext uri="{FF2B5EF4-FFF2-40B4-BE49-F238E27FC236}">
                <a16:creationId xmlns:a16="http://schemas.microsoft.com/office/drawing/2014/main" id="{00000000-0008-0000-0800-000030000000}"/>
              </a:ext>
            </a:extLst>
          </xdr:cNvPr>
          <xdr:cNvGrpSpPr/>
        </xdr:nvGrpSpPr>
        <xdr:grpSpPr>
          <a:xfrm>
            <a:off x="10067925" y="495300"/>
            <a:ext cx="1590675" cy="647700"/>
            <a:chOff x="10020300" y="1724025"/>
            <a:chExt cx="1590675" cy="657225"/>
          </a:xfrm>
        </xdr:grpSpPr>
        <xdr:sp macro="" textlink="">
          <xdr:nvSpPr>
            <xdr:cNvPr id="50" name="Retângulo 49">
              <a:extLst>
                <a:ext uri="{FF2B5EF4-FFF2-40B4-BE49-F238E27FC236}">
                  <a16:creationId xmlns:a16="http://schemas.microsoft.com/office/drawing/2014/main" id="{00000000-0008-0000-0800-000032000000}"/>
                </a:ext>
              </a:extLst>
            </xdr:cNvPr>
            <xdr:cNvSpPr/>
          </xdr:nvSpPr>
          <xdr:spPr>
            <a:xfrm>
              <a:off x="10020300" y="1847850"/>
              <a:ext cx="638175" cy="40957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51" name="Retângulo 50">
              <a:extLst>
                <a:ext uri="{FF2B5EF4-FFF2-40B4-BE49-F238E27FC236}">
                  <a16:creationId xmlns:a16="http://schemas.microsoft.com/office/drawing/2014/main" id="{00000000-0008-0000-0800-000033000000}"/>
                </a:ext>
              </a:extLst>
            </xdr:cNvPr>
            <xdr:cNvSpPr/>
          </xdr:nvSpPr>
          <xdr:spPr>
            <a:xfrm>
              <a:off x="10610850" y="1847850"/>
              <a:ext cx="1000125" cy="409575"/>
            </a:xfrm>
            <a:prstGeom prst="rect">
              <a:avLst/>
            </a:prstGeom>
            <a:solidFill>
              <a:srgbClr val="1E68E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sp macro="" textlink="">
          <xdr:nvSpPr>
            <xdr:cNvPr id="52" name="CaixaDeTexto 51">
              <a:extLst>
                <a:ext uri="{FF2B5EF4-FFF2-40B4-BE49-F238E27FC236}">
                  <a16:creationId xmlns:a16="http://schemas.microsoft.com/office/drawing/2014/main" id="{00000000-0008-0000-0800-000034000000}"/>
                </a:ext>
              </a:extLst>
            </xdr:cNvPr>
            <xdr:cNvSpPr txBox="1"/>
          </xdr:nvSpPr>
          <xdr:spPr>
            <a:xfrm>
              <a:off x="10610850" y="1724025"/>
              <a:ext cx="1000125" cy="6572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pt-BR" sz="1100" b="1">
                  <a:solidFill>
                    <a:schemeClr val="bg1"/>
                  </a:solidFill>
                </a:rPr>
                <a:t>BOLETIM  GRANEL</a:t>
              </a:r>
            </a:p>
          </xdr:txBody>
        </xdr:sp>
        <xdr:cxnSp macro="">
          <xdr:nvCxnSpPr>
            <xdr:cNvPr id="53" name="Conector reto 52">
              <a:extLst>
                <a:ext uri="{FF2B5EF4-FFF2-40B4-BE49-F238E27FC236}">
                  <a16:creationId xmlns:a16="http://schemas.microsoft.com/office/drawing/2014/main" id="{00000000-0008-0000-0800-000035000000}"/>
                </a:ext>
              </a:extLst>
            </xdr:cNvPr>
            <xdr:cNvCxnSpPr/>
          </xdr:nvCxnSpPr>
          <xdr:spPr>
            <a:xfrm>
              <a:off x="10020300" y="2257426"/>
              <a:ext cx="1590675" cy="0"/>
            </a:xfrm>
            <a:prstGeom prst="line">
              <a:avLst/>
            </a:prstGeom>
            <a:ln w="19050">
              <a:solidFill>
                <a:schemeClr val="accent1">
                  <a:lumMod val="40000"/>
                  <a:lumOff val="60000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 macro="[0]!Limpar_CACL_GRANEL">
        <xdr:nvPicPr>
          <xdr:cNvPr id="49" name="Imagem 48">
            <a:extLst>
              <a:ext uri="{FF2B5EF4-FFF2-40B4-BE49-F238E27FC236}">
                <a16:creationId xmlns:a16="http://schemas.microsoft.com/office/drawing/2014/main" id="{00000000-0008-0000-08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0106025" y="610486"/>
            <a:ext cx="390525" cy="408687"/>
          </a:xfrm>
          <a:prstGeom prst="rect">
            <a:avLst/>
          </a:prstGeom>
          <a:effectLst>
            <a:glow rad="63500">
              <a:schemeClr val="accent3">
                <a:satMod val="175000"/>
                <a:alpha val="40000"/>
              </a:schemeClr>
            </a:glow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13</xdr:col>
      <xdr:colOff>9525</xdr:colOff>
      <xdr:row>0</xdr:row>
      <xdr:rowOff>0</xdr:rowOff>
    </xdr:from>
    <xdr:to>
      <xdr:col>16</xdr:col>
      <xdr:colOff>0</xdr:colOff>
      <xdr:row>3</xdr:row>
      <xdr:rowOff>0</xdr:rowOff>
    </xdr:to>
    <xdr:grpSp>
      <xdr:nvGrpSpPr>
        <xdr:cNvPr id="54" name="Agrupar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GrpSpPr/>
      </xdr:nvGrpSpPr>
      <xdr:grpSpPr>
        <a:xfrm>
          <a:off x="10072407" y="0"/>
          <a:ext cx="1581711" cy="571500"/>
          <a:chOff x="10020300" y="1724025"/>
          <a:chExt cx="1590675" cy="657225"/>
        </a:xfrm>
      </xdr:grpSpPr>
      <xdr:sp macro="" textlink="">
        <xdr:nvSpPr>
          <xdr:cNvPr id="55" name="Retângulo 54">
            <a:extLst>
              <a:ext uri="{FF2B5EF4-FFF2-40B4-BE49-F238E27FC236}">
                <a16:creationId xmlns:a16="http://schemas.microsoft.com/office/drawing/2014/main" id="{00000000-0008-0000-0800-000037000000}"/>
              </a:ext>
            </a:extLst>
          </xdr:cNvPr>
          <xdr:cNvSpPr/>
        </xdr:nvSpPr>
        <xdr:spPr>
          <a:xfrm>
            <a:off x="10020300" y="1847850"/>
            <a:ext cx="638175" cy="4095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6" name="Retângulo 55">
            <a:extLst>
              <a:ext uri="{FF2B5EF4-FFF2-40B4-BE49-F238E27FC236}">
                <a16:creationId xmlns:a16="http://schemas.microsoft.com/office/drawing/2014/main" id="{00000000-0008-0000-0800-000038000000}"/>
              </a:ext>
            </a:extLst>
          </xdr:cNvPr>
          <xdr:cNvSpPr/>
        </xdr:nvSpPr>
        <xdr:spPr>
          <a:xfrm>
            <a:off x="10610850" y="1847850"/>
            <a:ext cx="1000125" cy="409575"/>
          </a:xfrm>
          <a:prstGeom prst="rect">
            <a:avLst/>
          </a:prstGeom>
          <a:solidFill>
            <a:srgbClr val="1E68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57" name="CaixaDeTexto 56">
            <a:extLst>
              <a:ext uri="{FF2B5EF4-FFF2-40B4-BE49-F238E27FC236}">
                <a16:creationId xmlns:a16="http://schemas.microsoft.com/office/drawing/2014/main" id="{00000000-0008-0000-0800-000039000000}"/>
              </a:ext>
            </a:extLst>
          </xdr:cNvPr>
          <xdr:cNvSpPr txBox="1"/>
        </xdr:nvSpPr>
        <xdr:spPr>
          <a:xfrm>
            <a:off x="10610850" y="1724025"/>
            <a:ext cx="1000125" cy="657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100" b="1">
                <a:solidFill>
                  <a:schemeClr val="bg1"/>
                </a:solidFill>
              </a:rPr>
              <a:t>LIMPAR </a:t>
            </a:r>
            <a:r>
              <a:rPr lang="pt-BR" sz="800" b="1">
                <a:solidFill>
                  <a:schemeClr val="bg1"/>
                </a:solidFill>
              </a:rPr>
              <a:t>MOVIMENTAÇÃO</a:t>
            </a:r>
            <a:endParaRPr lang="pt-BR" sz="1100" b="1">
              <a:solidFill>
                <a:schemeClr val="bg1"/>
              </a:solidFill>
            </a:endParaRPr>
          </a:p>
        </xdr:txBody>
      </xdr:sp>
      <xdr:cxnSp macro="">
        <xdr:nvCxnSpPr>
          <xdr:cNvPr id="58" name="Conector reto 57">
            <a:extLst>
              <a:ext uri="{FF2B5EF4-FFF2-40B4-BE49-F238E27FC236}">
                <a16:creationId xmlns:a16="http://schemas.microsoft.com/office/drawing/2014/main" id="{00000000-0008-0000-0800-00003A000000}"/>
              </a:ext>
            </a:extLst>
          </xdr:cNvPr>
          <xdr:cNvCxnSpPr/>
        </xdr:nvCxnSpPr>
        <xdr:spPr>
          <a:xfrm>
            <a:off x="10020300" y="2257426"/>
            <a:ext cx="1590675" cy="0"/>
          </a:xfrm>
          <a:prstGeom prst="line">
            <a:avLst/>
          </a:prstGeom>
          <a:ln w="19050">
            <a:solidFill>
              <a:schemeClr val="accent1">
                <a:lumMod val="40000"/>
                <a:lumOff val="60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38101</xdr:colOff>
      <xdr:row>0</xdr:row>
      <xdr:rowOff>85725</xdr:rowOff>
    </xdr:from>
    <xdr:to>
      <xdr:col>13</xdr:col>
      <xdr:colOff>419101</xdr:colOff>
      <xdr:row>2</xdr:row>
      <xdr:rowOff>95250</xdr:rowOff>
    </xdr:to>
    <xdr:pic macro="[0]!Limpar_CACL_GRANEL">
      <xdr:nvPicPr>
        <xdr:cNvPr id="59" name="Imagem 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5451" y="85725"/>
          <a:ext cx="381000" cy="377825"/>
        </a:xfrm>
        <a:prstGeom prst="rect">
          <a:avLst/>
        </a:prstGeom>
      </xdr:spPr>
    </xdr:pic>
    <xdr:clientData/>
  </xdr:twoCellAnchor>
  <xdr:twoCellAnchor>
    <xdr:from>
      <xdr:col>13</xdr:col>
      <xdr:colOff>600075</xdr:colOff>
      <xdr:row>9</xdr:row>
      <xdr:rowOff>133350</xdr:rowOff>
    </xdr:from>
    <xdr:to>
      <xdr:col>16</xdr:col>
      <xdr:colOff>0</xdr:colOff>
      <xdr:row>12</xdr:row>
      <xdr:rowOff>200025</xdr:rowOff>
    </xdr:to>
    <xdr:sp macro="" textlink="">
      <xdr:nvSpPr>
        <xdr:cNvPr id="60" name="CaixaDeTexto 59">
          <a:hlinkClick xmlns:r="http://schemas.openxmlformats.org/officeDocument/2006/relationships" r:id="rId11" tooltip="LINE"/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SpPr txBox="1"/>
      </xdr:nvSpPr>
      <xdr:spPr>
        <a:xfrm>
          <a:off x="11147425" y="1244600"/>
          <a:ext cx="1082675" cy="657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LINE </a:t>
          </a:r>
          <a:r>
            <a:rPr lang="pt-BR" sz="900" b="1">
              <a:solidFill>
                <a:schemeClr val="bg1"/>
              </a:solidFill>
            </a:rPr>
            <a:t>DISPLACEMENTE</a:t>
          </a:r>
          <a:endParaRPr lang="pt-B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561975</xdr:colOff>
      <xdr:row>38</xdr:row>
      <xdr:rowOff>9525</xdr:rowOff>
    </xdr:from>
    <xdr:to>
      <xdr:col>4</xdr:col>
      <xdr:colOff>126108</xdr:colOff>
      <xdr:row>41</xdr:row>
      <xdr:rowOff>140535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92225" y="8086725"/>
          <a:ext cx="1678683" cy="702510"/>
        </a:xfrm>
        <a:prstGeom prst="rect">
          <a:avLst/>
        </a:prstGeom>
      </xdr:spPr>
    </xdr:pic>
    <xdr:clientData/>
  </xdr:twoCellAnchor>
  <xdr:twoCellAnchor>
    <xdr:from>
      <xdr:col>2</xdr:col>
      <xdr:colOff>828675</xdr:colOff>
      <xdr:row>80</xdr:row>
      <xdr:rowOff>66675</xdr:rowOff>
    </xdr:from>
    <xdr:to>
      <xdr:col>4</xdr:col>
      <xdr:colOff>392808</xdr:colOff>
      <xdr:row>84</xdr:row>
      <xdr:rowOff>7185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58925" y="17605375"/>
          <a:ext cx="1678683" cy="7025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.xml"/><Relationship Id="rId5" Type="http://schemas.openxmlformats.org/officeDocument/2006/relationships/image" Target="../media/image3.emf"/><Relationship Id="rId4" Type="http://schemas.openxmlformats.org/officeDocument/2006/relationships/control" Target="../activeX/activeX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FD883-B9B0-4060-95E6-6499C3EC892D}">
  <sheetPr codeName="Planilha12">
    <tabColor rgb="FF6666FF"/>
    <pageSetUpPr fitToPage="1"/>
  </sheetPr>
  <dimension ref="A1:N34"/>
  <sheetViews>
    <sheetView showGridLines="0" tabSelected="1" zoomScale="115" zoomScaleNormal="115" zoomScaleSheetLayoutView="100" workbookViewId="0">
      <pane xSplit="8" ySplit="3" topLeftCell="I4" activePane="bottomRight" state="frozen"/>
      <selection pane="topRight" activeCell="I1" sqref="I1"/>
      <selection pane="bottomLeft" activeCell="A4" sqref="A4"/>
      <selection pane="bottomRight" activeCell="B6" sqref="B6:C6"/>
    </sheetView>
  </sheetViews>
  <sheetFormatPr defaultColWidth="9.140625" defaultRowHeight="52.5" customHeight="1"/>
  <cols>
    <col min="1" max="1" width="2.28515625" style="326" customWidth="1"/>
    <col min="2" max="3" width="21.5703125" style="326" customWidth="1"/>
    <col min="4" max="4" width="21.85546875" style="326" bestFit="1" customWidth="1"/>
    <col min="5" max="5" width="17.28515625" style="326" bestFit="1" customWidth="1"/>
    <col min="6" max="6" width="24" style="326" bestFit="1" customWidth="1"/>
    <col min="7" max="7" width="3.140625" style="326" customWidth="1"/>
    <col min="8" max="8" width="3" style="326" customWidth="1"/>
    <col min="9" max="9" width="17.28515625" style="388" customWidth="1"/>
    <col min="10" max="10" width="3.7109375" style="326" customWidth="1"/>
    <col min="11" max="13" width="3" style="326" customWidth="1"/>
    <col min="14" max="14" width="14.85546875" style="326" customWidth="1"/>
    <col min="15" max="16384" width="9.140625" style="326"/>
  </cols>
  <sheetData>
    <row r="1" spans="1:14" ht="14.25" customHeight="1" thickBot="1">
      <c r="A1" s="278"/>
      <c r="B1" s="278"/>
      <c r="C1" s="278"/>
      <c r="D1" s="278"/>
      <c r="E1" s="278"/>
      <c r="F1" s="278"/>
      <c r="G1" s="278"/>
      <c r="H1" s="278"/>
      <c r="I1" s="315"/>
      <c r="J1" s="278"/>
      <c r="K1" s="278"/>
      <c r="L1" s="278"/>
      <c r="M1" s="278"/>
      <c r="N1" s="278"/>
    </row>
    <row r="2" spans="1:14" ht="24.75" customHeight="1">
      <c r="A2" s="278"/>
      <c r="B2" s="429"/>
      <c r="C2" s="430"/>
      <c r="D2" s="430"/>
      <c r="E2" s="430"/>
      <c r="F2" s="431"/>
      <c r="G2" s="278"/>
      <c r="H2" s="278"/>
      <c r="I2" s="315"/>
      <c r="J2" s="278"/>
      <c r="K2" s="278"/>
      <c r="L2" s="278"/>
      <c r="M2" s="278"/>
      <c r="N2" s="278"/>
    </row>
    <row r="3" spans="1:14" ht="60" customHeight="1" thickBot="1">
      <c r="A3" s="278"/>
      <c r="B3" s="432"/>
      <c r="C3" s="433"/>
      <c r="D3" s="433"/>
      <c r="E3" s="433"/>
      <c r="F3" s="434"/>
      <c r="G3" s="278"/>
      <c r="H3" s="278"/>
      <c r="I3" s="315"/>
      <c r="J3" s="278"/>
      <c r="K3" s="278"/>
      <c r="L3" s="278"/>
      <c r="M3" s="278"/>
      <c r="N3" s="278"/>
    </row>
    <row r="4" spans="1:14" ht="12" customHeight="1">
      <c r="A4" s="278"/>
      <c r="B4" s="314"/>
      <c r="C4" s="314"/>
      <c r="D4" s="314"/>
      <c r="E4" s="315"/>
      <c r="F4" s="315"/>
      <c r="G4" s="278"/>
      <c r="H4" s="278"/>
      <c r="I4" s="315"/>
      <c r="J4" s="278"/>
      <c r="K4" s="278"/>
      <c r="L4" s="278"/>
      <c r="M4" s="278"/>
      <c r="N4" s="278"/>
    </row>
    <row r="5" spans="1:14" ht="8.25" customHeight="1" thickBot="1">
      <c r="A5" s="278"/>
      <c r="B5" s="314"/>
      <c r="C5" s="314"/>
      <c r="D5" s="314"/>
      <c r="E5" s="315"/>
      <c r="F5" s="315"/>
      <c r="G5" s="278"/>
      <c r="H5" s="278"/>
      <c r="I5" s="338"/>
      <c r="J5" s="278"/>
      <c r="K5" s="278"/>
      <c r="L5" s="278"/>
      <c r="M5" s="278"/>
      <c r="N5" s="278"/>
    </row>
    <row r="6" spans="1:14" ht="28.5" customHeight="1" thickBot="1">
      <c r="A6" s="278"/>
      <c r="B6" s="435" t="s">
        <v>10734</v>
      </c>
      <c r="C6" s="436"/>
      <c r="D6" s="412" t="s">
        <v>146</v>
      </c>
      <c r="E6" s="425" t="s">
        <v>10727</v>
      </c>
      <c r="F6" s="427" t="s">
        <v>10738</v>
      </c>
      <c r="G6" s="278"/>
      <c r="H6" s="278"/>
      <c r="I6" s="336"/>
      <c r="J6" s="339"/>
      <c r="K6" s="278"/>
      <c r="L6" s="278"/>
      <c r="M6" s="278"/>
      <c r="N6" s="278"/>
    </row>
    <row r="7" spans="1:14" ht="28.5" customHeight="1" thickBot="1">
      <c r="A7" s="278"/>
      <c r="B7" s="437" t="s">
        <v>8</v>
      </c>
      <c r="C7" s="438"/>
      <c r="D7" s="403" t="s">
        <v>149</v>
      </c>
      <c r="E7" s="387" t="s">
        <v>10725</v>
      </c>
      <c r="F7" s="426" t="s">
        <v>10744</v>
      </c>
      <c r="G7" s="278"/>
      <c r="H7" s="278"/>
      <c r="I7" s="340"/>
      <c r="J7" s="339"/>
      <c r="K7" s="278"/>
      <c r="L7" s="278"/>
      <c r="M7" s="278"/>
      <c r="N7" s="278"/>
    </row>
    <row r="8" spans="1:14" ht="12.75" customHeight="1" thickBot="1">
      <c r="A8" s="278"/>
      <c r="B8" s="316"/>
      <c r="C8" s="316"/>
      <c r="D8" s="317"/>
      <c r="E8" s="317"/>
      <c r="F8" s="317"/>
      <c r="G8" s="278"/>
      <c r="H8" s="278"/>
      <c r="I8" s="338"/>
      <c r="J8" s="341"/>
      <c r="K8" s="278"/>
      <c r="L8" s="278"/>
      <c r="M8" s="278"/>
      <c r="N8" s="278"/>
    </row>
    <row r="9" spans="1:14" ht="18.75" customHeight="1" thickBot="1">
      <c r="A9" s="278"/>
      <c r="B9" s="407" t="s">
        <v>10701</v>
      </c>
      <c r="C9" s="408" t="s">
        <v>3</v>
      </c>
      <c r="D9" s="408" t="s">
        <v>28</v>
      </c>
      <c r="E9" s="408" t="s">
        <v>147</v>
      </c>
      <c r="F9" s="409" t="s">
        <v>148</v>
      </c>
      <c r="G9" s="278"/>
      <c r="H9" s="278"/>
      <c r="I9" s="325"/>
      <c r="J9" s="341"/>
      <c r="K9" s="278"/>
      <c r="L9" s="278"/>
      <c r="M9" s="278"/>
      <c r="N9" s="278"/>
    </row>
    <row r="10" spans="1:14" ht="28.5" customHeight="1">
      <c r="A10" s="278"/>
      <c r="B10" s="401" t="s">
        <v>8</v>
      </c>
      <c r="C10" s="395" t="s">
        <v>41</v>
      </c>
      <c r="D10" s="396">
        <v>7766456</v>
      </c>
      <c r="E10" s="396">
        <v>7710050</v>
      </c>
      <c r="F10" s="402">
        <v>6367750</v>
      </c>
      <c r="G10" s="278"/>
      <c r="H10" s="278"/>
      <c r="I10" s="338"/>
      <c r="J10" s="342"/>
      <c r="K10" s="278"/>
      <c r="L10" s="278"/>
      <c r="M10" s="278"/>
      <c r="N10" s="278"/>
    </row>
    <row r="11" spans="1:14" ht="28.5" customHeight="1">
      <c r="A11" s="278"/>
      <c r="B11" s="389" t="s">
        <v>8</v>
      </c>
      <c r="C11" s="393" t="s">
        <v>41</v>
      </c>
      <c r="D11" s="390">
        <v>284401</v>
      </c>
      <c r="E11" s="390">
        <v>278157</v>
      </c>
      <c r="F11" s="399">
        <v>235837</v>
      </c>
      <c r="G11" s="278"/>
      <c r="H11" s="278"/>
      <c r="I11" s="338"/>
      <c r="J11" s="342"/>
      <c r="K11" s="278"/>
      <c r="L11" s="278"/>
      <c r="M11" s="278"/>
      <c r="N11" s="278"/>
    </row>
    <row r="12" spans="1:14" ht="28.5" customHeight="1">
      <c r="A12" s="278"/>
      <c r="B12" s="389"/>
      <c r="C12" s="393"/>
      <c r="D12" s="390"/>
      <c r="E12" s="390"/>
      <c r="F12" s="399"/>
      <c r="G12" s="278"/>
      <c r="H12" s="278"/>
      <c r="I12" s="338"/>
      <c r="J12" s="342"/>
      <c r="K12" s="278"/>
      <c r="L12" s="278"/>
      <c r="M12" s="278"/>
      <c r="N12" s="278"/>
    </row>
    <row r="13" spans="1:14" ht="18.75" customHeight="1" thickBot="1">
      <c r="A13" s="278"/>
      <c r="B13" s="441" t="s">
        <v>10728</v>
      </c>
      <c r="C13" s="442"/>
      <c r="D13" s="410" t="s">
        <v>10729</v>
      </c>
      <c r="E13" s="410" t="s">
        <v>10730</v>
      </c>
      <c r="F13" s="411" t="s">
        <v>10731</v>
      </c>
      <c r="G13" s="278"/>
      <c r="H13" s="278"/>
      <c r="I13" s="338"/>
      <c r="J13" s="342"/>
      <c r="K13" s="278"/>
      <c r="L13" s="278"/>
      <c r="M13" s="278"/>
      <c r="N13" s="278"/>
    </row>
    <row r="14" spans="1:14" ht="28.5" customHeight="1" thickBot="1">
      <c r="A14" s="278"/>
      <c r="B14" s="439"/>
      <c r="C14" s="440"/>
      <c r="D14" s="404">
        <f>SUM(D10:D12)</f>
        <v>8050857</v>
      </c>
      <c r="E14" s="404">
        <f>SUM(E10:E12)</f>
        <v>7988207</v>
      </c>
      <c r="F14" s="405">
        <f>SUM(F10:F12)</f>
        <v>6603587</v>
      </c>
      <c r="G14" s="278"/>
      <c r="H14" s="278"/>
      <c r="I14" s="343"/>
      <c r="J14" s="278"/>
      <c r="K14" s="278"/>
      <c r="L14" s="278"/>
      <c r="M14" s="278"/>
      <c r="N14" s="278"/>
    </row>
    <row r="15" spans="1:14" ht="11.25" customHeight="1" thickBot="1">
      <c r="A15" s="278"/>
      <c r="B15" s="385"/>
      <c r="C15" s="385"/>
      <c r="D15" s="386"/>
      <c r="E15" s="386"/>
      <c r="F15" s="386"/>
      <c r="G15" s="278"/>
      <c r="H15" s="278"/>
      <c r="I15" s="343"/>
      <c r="J15" s="278"/>
      <c r="K15" s="278"/>
      <c r="L15" s="278"/>
      <c r="M15" s="278"/>
      <c r="N15" s="278"/>
    </row>
    <row r="16" spans="1:14" ht="28.5" customHeight="1" thickBot="1">
      <c r="A16" s="278"/>
      <c r="B16" s="435" t="s">
        <v>10735</v>
      </c>
      <c r="C16" s="436"/>
      <c r="D16" s="412" t="s">
        <v>146</v>
      </c>
      <c r="E16" s="425" t="s">
        <v>10727</v>
      </c>
      <c r="F16" s="427" t="s">
        <v>10738</v>
      </c>
      <c r="G16" s="278"/>
      <c r="H16" s="278"/>
      <c r="I16" s="336"/>
      <c r="J16" s="339"/>
      <c r="K16" s="278"/>
      <c r="L16" s="278"/>
      <c r="M16" s="278"/>
      <c r="N16" s="278"/>
    </row>
    <row r="17" spans="1:14" ht="28.5" customHeight="1" thickBot="1">
      <c r="A17" s="278"/>
      <c r="B17" s="437" t="s">
        <v>10706</v>
      </c>
      <c r="C17" s="438"/>
      <c r="D17" s="403" t="s">
        <v>149</v>
      </c>
      <c r="E17" s="387" t="s">
        <v>10725</v>
      </c>
      <c r="F17" s="426" t="s">
        <v>10744</v>
      </c>
      <c r="G17" s="278"/>
      <c r="H17" s="278"/>
      <c r="I17" s="340"/>
      <c r="J17" s="339"/>
      <c r="K17" s="278"/>
      <c r="L17" s="278"/>
      <c r="M17" s="278"/>
      <c r="N17" s="278"/>
    </row>
    <row r="18" spans="1:14" ht="6.75" customHeight="1">
      <c r="A18" s="278"/>
      <c r="B18" s="317"/>
      <c r="C18" s="317"/>
      <c r="D18" s="317"/>
      <c r="E18" s="318"/>
      <c r="F18" s="318"/>
      <c r="G18" s="278"/>
      <c r="H18" s="278"/>
      <c r="I18" s="315"/>
      <c r="J18" s="278"/>
      <c r="K18" s="278"/>
      <c r="L18" s="278"/>
      <c r="M18" s="278"/>
      <c r="N18" s="278"/>
    </row>
    <row r="19" spans="1:14" ht="6.75" customHeight="1" thickBot="1">
      <c r="A19" s="278"/>
      <c r="B19" s="317"/>
      <c r="C19" s="317"/>
      <c r="D19" s="317"/>
      <c r="E19" s="318"/>
      <c r="F19" s="318"/>
      <c r="G19" s="278"/>
      <c r="H19" s="278"/>
      <c r="I19" s="315"/>
      <c r="J19" s="278"/>
      <c r="K19" s="278"/>
      <c r="L19" s="278"/>
      <c r="M19" s="278"/>
      <c r="N19" s="278"/>
    </row>
    <row r="20" spans="1:14" ht="18.75" customHeight="1" thickBot="1">
      <c r="A20" s="278"/>
      <c r="B20" s="407" t="s">
        <v>10701</v>
      </c>
      <c r="C20" s="408" t="s">
        <v>3</v>
      </c>
      <c r="D20" s="408" t="s">
        <v>28</v>
      </c>
      <c r="E20" s="408" t="s">
        <v>147</v>
      </c>
      <c r="F20" s="409" t="s">
        <v>148</v>
      </c>
      <c r="G20" s="278"/>
      <c r="H20" s="278"/>
      <c r="I20" s="325"/>
      <c r="J20" s="341"/>
      <c r="K20" s="278"/>
      <c r="L20" s="278"/>
      <c r="M20" s="278"/>
      <c r="N20" s="278"/>
    </row>
    <row r="21" spans="1:14" ht="28.5" customHeight="1">
      <c r="A21" s="278"/>
      <c r="B21" s="401" t="s">
        <v>10706</v>
      </c>
      <c r="C21" s="395" t="s">
        <v>10745</v>
      </c>
      <c r="D21" s="396">
        <v>3393084</v>
      </c>
      <c r="E21" s="396">
        <v>3370350</v>
      </c>
      <c r="F21" s="402">
        <v>2786535</v>
      </c>
      <c r="G21" s="278"/>
      <c r="H21" s="278"/>
      <c r="I21" s="338"/>
      <c r="J21" s="342"/>
      <c r="K21" s="278"/>
      <c r="L21" s="278"/>
      <c r="M21" s="278"/>
      <c r="N21" s="278"/>
    </row>
    <row r="22" spans="1:14" ht="28.5" customHeight="1">
      <c r="A22" s="278"/>
      <c r="B22" s="389" t="s">
        <v>10706</v>
      </c>
      <c r="C22" s="393" t="s">
        <v>10746</v>
      </c>
      <c r="D22" s="390">
        <v>4361439</v>
      </c>
      <c r="E22" s="390">
        <v>4329842</v>
      </c>
      <c r="F22" s="399">
        <v>3578688</v>
      </c>
      <c r="G22" s="278"/>
      <c r="H22" s="278"/>
      <c r="I22" s="338"/>
      <c r="J22" s="342"/>
      <c r="K22" s="278"/>
      <c r="L22" s="278"/>
      <c r="M22" s="278"/>
      <c r="N22" s="278"/>
    </row>
    <row r="23" spans="1:14" ht="28.5" hidden="1" customHeight="1">
      <c r="A23" s="278"/>
      <c r="B23" s="389"/>
      <c r="C23" s="393"/>
      <c r="D23" s="390"/>
      <c r="E23" s="390"/>
      <c r="F23" s="399"/>
      <c r="G23" s="278"/>
      <c r="H23" s="278"/>
      <c r="I23" s="338"/>
      <c r="J23" s="342"/>
      <c r="K23" s="278"/>
      <c r="L23" s="278"/>
      <c r="M23" s="278"/>
      <c r="N23" s="278"/>
    </row>
    <row r="24" spans="1:14" ht="28.5" hidden="1" customHeight="1">
      <c r="A24" s="278"/>
      <c r="B24" s="389"/>
      <c r="C24" s="393"/>
      <c r="D24" s="390"/>
      <c r="E24" s="390"/>
      <c r="F24" s="399"/>
      <c r="G24" s="278"/>
      <c r="H24" s="278"/>
      <c r="I24" s="338"/>
      <c r="J24" s="342"/>
      <c r="K24" s="278"/>
      <c r="L24" s="278"/>
      <c r="M24" s="278"/>
      <c r="N24" s="278"/>
    </row>
    <row r="25" spans="1:14" ht="28.5" hidden="1" customHeight="1" thickBot="1">
      <c r="A25" s="278"/>
      <c r="B25" s="391"/>
      <c r="C25" s="394"/>
      <c r="D25" s="392"/>
      <c r="E25" s="392"/>
      <c r="F25" s="400"/>
      <c r="G25" s="278"/>
      <c r="H25" s="278"/>
      <c r="I25" s="338"/>
      <c r="J25" s="342"/>
      <c r="K25" s="278"/>
      <c r="L25" s="278"/>
      <c r="M25" s="278"/>
      <c r="N25" s="278"/>
    </row>
    <row r="26" spans="1:14" ht="18.75" customHeight="1" thickBot="1">
      <c r="A26" s="278"/>
      <c r="B26" s="441" t="s">
        <v>10728</v>
      </c>
      <c r="C26" s="442"/>
      <c r="D26" s="410" t="s">
        <v>10729</v>
      </c>
      <c r="E26" s="410" t="s">
        <v>10730</v>
      </c>
      <c r="F26" s="411" t="s">
        <v>10731</v>
      </c>
      <c r="G26" s="278"/>
      <c r="H26" s="278"/>
      <c r="I26" s="338"/>
      <c r="J26" s="342"/>
      <c r="K26" s="278"/>
      <c r="L26" s="278"/>
      <c r="M26" s="278"/>
      <c r="N26" s="278"/>
    </row>
    <row r="27" spans="1:14" ht="28.5" customHeight="1" thickBot="1">
      <c r="A27" s="278"/>
      <c r="B27" s="439"/>
      <c r="C27" s="440"/>
      <c r="D27" s="404">
        <f>SUM(D21:D25)</f>
        <v>7754523</v>
      </c>
      <c r="E27" s="404">
        <f>SUM(E21:E25)</f>
        <v>7700192</v>
      </c>
      <c r="F27" s="405">
        <f>SUM(F21:F25)</f>
        <v>6365223</v>
      </c>
      <c r="G27" s="278"/>
      <c r="H27" s="278"/>
      <c r="I27" s="343"/>
      <c r="J27" s="278"/>
      <c r="K27" s="278"/>
      <c r="L27" s="278"/>
      <c r="M27" s="278"/>
      <c r="N27" s="278"/>
    </row>
    <row r="28" spans="1:14" ht="7.5" customHeight="1" thickBot="1">
      <c r="A28" s="278"/>
      <c r="B28" s="278"/>
      <c r="C28" s="278"/>
      <c r="D28" s="278"/>
      <c r="E28" s="278"/>
      <c r="F28" s="278"/>
      <c r="G28" s="278"/>
      <c r="H28" s="278"/>
      <c r="I28" s="315"/>
      <c r="J28" s="278"/>
      <c r="K28" s="278"/>
      <c r="L28" s="278"/>
      <c r="M28" s="278"/>
      <c r="N28" s="278"/>
    </row>
    <row r="29" spans="1:14" ht="17.25" customHeight="1" thickBot="1">
      <c r="A29" s="278"/>
      <c r="B29" s="443" t="s">
        <v>10739</v>
      </c>
      <c r="C29" s="444"/>
      <c r="D29" s="444"/>
      <c r="E29" s="444"/>
      <c r="F29" s="445"/>
      <c r="G29" s="278"/>
      <c r="H29" s="278"/>
      <c r="I29" s="338"/>
      <c r="J29" s="342"/>
      <c r="K29" s="278"/>
      <c r="L29" s="278"/>
      <c r="M29" s="278"/>
      <c r="N29" s="278"/>
    </row>
    <row r="30" spans="1:14" ht="20.25" customHeight="1" thickBot="1">
      <c r="A30" s="278"/>
      <c r="B30" s="407" t="s">
        <v>10701</v>
      </c>
      <c r="C30" s="408" t="s">
        <v>10732</v>
      </c>
      <c r="D30" s="408" t="s">
        <v>28</v>
      </c>
      <c r="E30" s="408" t="s">
        <v>147</v>
      </c>
      <c r="F30" s="409" t="s">
        <v>148</v>
      </c>
      <c r="G30" s="278"/>
      <c r="H30" s="278"/>
      <c r="I30" s="325"/>
      <c r="J30" s="341"/>
      <c r="K30" s="278"/>
      <c r="L30" s="278"/>
      <c r="M30" s="278"/>
      <c r="N30" s="278"/>
    </row>
    <row r="31" spans="1:14" ht="28.5" customHeight="1">
      <c r="A31" s="278"/>
      <c r="B31" s="389" t="str">
        <f>B7</f>
        <v>RAIZEN 2</v>
      </c>
      <c r="C31" s="393" t="s">
        <v>10733</v>
      </c>
      <c r="D31" s="390">
        <f>D14</f>
        <v>8050857</v>
      </c>
      <c r="E31" s="390">
        <f t="shared" ref="E31:F31" si="0">E14</f>
        <v>7988207</v>
      </c>
      <c r="F31" s="399">
        <f t="shared" si="0"/>
        <v>6603587</v>
      </c>
      <c r="G31" s="278"/>
      <c r="H31" s="278"/>
      <c r="I31" s="338"/>
      <c r="J31" s="342"/>
      <c r="K31" s="278"/>
      <c r="L31" s="278"/>
      <c r="M31" s="278"/>
      <c r="N31" s="278"/>
    </row>
    <row r="32" spans="1:14" ht="28.5" customHeight="1" thickBot="1">
      <c r="A32" s="278"/>
      <c r="B32" s="391" t="str">
        <f>B17</f>
        <v>GRANEL T1</v>
      </c>
      <c r="C32" s="394" t="s">
        <v>10733</v>
      </c>
      <c r="D32" s="392">
        <f>D27</f>
        <v>7754523</v>
      </c>
      <c r="E32" s="392">
        <f t="shared" ref="E32:F32" si="1">E27</f>
        <v>7700192</v>
      </c>
      <c r="F32" s="400">
        <f t="shared" si="1"/>
        <v>6365223</v>
      </c>
      <c r="G32" s="278"/>
      <c r="H32" s="278"/>
      <c r="I32" s="338"/>
      <c r="J32" s="342"/>
      <c r="K32" s="278"/>
      <c r="L32" s="278"/>
      <c r="M32" s="278"/>
      <c r="N32" s="278"/>
    </row>
    <row r="33" spans="1:14" ht="18.75" customHeight="1" thickBot="1">
      <c r="A33" s="278"/>
      <c r="B33" s="441" t="s">
        <v>10728</v>
      </c>
      <c r="C33" s="442"/>
      <c r="D33" s="410" t="s">
        <v>10729</v>
      </c>
      <c r="E33" s="410" t="s">
        <v>10730</v>
      </c>
      <c r="F33" s="411" t="s">
        <v>10731</v>
      </c>
      <c r="G33" s="278"/>
      <c r="H33" s="278"/>
      <c r="I33" s="338"/>
      <c r="J33" s="342"/>
      <c r="K33" s="278"/>
      <c r="L33" s="278"/>
      <c r="M33" s="278"/>
      <c r="N33" s="278"/>
    </row>
    <row r="34" spans="1:14" ht="33.75" customHeight="1" thickBot="1">
      <c r="B34" s="446"/>
      <c r="C34" s="447"/>
      <c r="D34" s="397">
        <f>D32-D31</f>
        <v>-296334</v>
      </c>
      <c r="E34" s="397">
        <f>E32-E31</f>
        <v>-288015</v>
      </c>
      <c r="F34" s="398">
        <f>F32-F31</f>
        <v>-238364</v>
      </c>
    </row>
  </sheetData>
  <mergeCells count="12">
    <mergeCell ref="B29:F29"/>
    <mergeCell ref="B33:C33"/>
    <mergeCell ref="B34:C34"/>
    <mergeCell ref="B14:C14"/>
    <mergeCell ref="B13:C13"/>
    <mergeCell ref="B2:F3"/>
    <mergeCell ref="B6:C6"/>
    <mergeCell ref="B7:C7"/>
    <mergeCell ref="B27:C27"/>
    <mergeCell ref="B26:C26"/>
    <mergeCell ref="B16:C16"/>
    <mergeCell ref="B17:C17"/>
  </mergeCells>
  <conditionalFormatting sqref="D34:F34">
    <cfRule type="cellIs" dxfId="114" priority="1" operator="greaterThan">
      <formula>0</formula>
    </cfRule>
    <cfRule type="cellIs" dxfId="113" priority="2" operator="lessThan">
      <formula>0</formula>
    </cfRule>
  </conditionalFormatting>
  <dataValidations count="3">
    <dataValidation type="list" allowBlank="1" showInputMessage="1" showErrorMessage="1" sqref="D7 D17" xr:uid="{F756AC51-4932-4DE9-991A-39D096B1C9D5}">
      <formula1>"GASOLINA,ANIDRO,DIESEL S-10,DIESEL S-500"</formula1>
    </dataValidation>
    <dataValidation type="list" allowBlank="1" showInputMessage="1" showErrorMessage="1" sqref="C21:C25 C10:C12" xr:uid="{342E6C35-CF13-47AF-BCB1-0505E811FD34}">
      <formula1>"TQ-01,TQ-02,TQ-03,TQ-04,TQ-05,TQ-06,TQ-07,TQ-08,TQ-09,TQ-10,TQ-11,TQ-12,TQ-13,TQ-14,TQ-15,TQ-16,TQ-17,TQ-18,TQ-19,TQ-20,TQ-21,TQ-22,TQ-23,TQ-24,TQ-25,TQ-26,TQ-27,TQ-28,TQ-29,TQ-30,TQ-31,TQ-32,TQ-33,TQ-34,TQ-35"</formula1>
    </dataValidation>
    <dataValidation type="list" allowBlank="1" showInputMessage="1" showErrorMessage="1" sqref="B16:C16 B6:C6" xr:uid="{B92EFAFA-0F53-43B8-8E49-DD8FBB5D4335}">
      <formula1>"EXPEDIÇÃO,RECEPÇÃO"</formula1>
    </dataValidation>
  </dataValidations>
  <printOptions horizontalCentered="1" verticalCentered="1"/>
  <pageMargins left="0" right="0" top="0" bottom="0" header="0" footer="0"/>
  <pageSetup paperSize="9" scale="89" orientation="landscape" r:id="rId1"/>
  <rowBreaks count="1" manualBreakCount="1">
    <brk id="16" min="1" max="5" man="1"/>
  </rowBreaks>
  <drawing r:id="rId2"/>
  <legacyDrawing r:id="rId3"/>
  <controls>
    <mc:AlternateContent xmlns:mc="http://schemas.openxmlformats.org/markup-compatibility/2006">
      <mc:Choice Requires="x14">
        <control shapeId="22529" r:id="rId4" name="btEmail">
          <controlPr defaultSize="0" autoLine="0" autoPict="0" r:id="rId5">
            <anchor moveWithCells="1">
              <from>
                <xdr:col>8</xdr:col>
                <xdr:colOff>0</xdr:colOff>
                <xdr:row>0</xdr:row>
                <xdr:rowOff>0</xdr:rowOff>
              </from>
              <to>
                <xdr:col>8</xdr:col>
                <xdr:colOff>952500</xdr:colOff>
                <xdr:row>0</xdr:row>
                <xdr:rowOff>0</xdr:rowOff>
              </to>
            </anchor>
          </controlPr>
        </control>
      </mc:Choice>
      <mc:Fallback>
        <control shapeId="22529" r:id="rId4" name="btEmail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6"/>
  <dimension ref="A1:MW61"/>
  <sheetViews>
    <sheetView showGridLines="0" zoomScale="70" zoomScaleNormal="70" workbookViewId="0">
      <pane xSplit="2" ySplit="1" topLeftCell="C2" activePane="bottomRight" state="frozen"/>
      <selection activeCell="F155" sqref="F154:F155"/>
      <selection pane="topRight" activeCell="F155" sqref="F154:F155"/>
      <selection pane="bottomLeft" activeCell="F155" sqref="F154:F155"/>
      <selection pane="bottomRight" activeCell="F155" sqref="F154:F155"/>
    </sheetView>
  </sheetViews>
  <sheetFormatPr defaultColWidth="10.28515625" defaultRowHeight="15.75"/>
  <cols>
    <col min="1" max="1" width="6.28515625" style="185" hidden="1" customWidth="1"/>
    <col min="2" max="2" width="9.85546875" style="185" hidden="1" customWidth="1"/>
    <col min="3" max="3" width="13.5703125" style="239" customWidth="1"/>
    <col min="4" max="4" width="15.28515625" style="240" customWidth="1"/>
    <col min="5" max="5" width="13.140625" style="241" customWidth="1"/>
    <col min="6" max="6" width="11.5703125" style="240" customWidth="1"/>
    <col min="7" max="7" width="13.42578125" style="241" customWidth="1"/>
    <col min="8" max="8" width="15.42578125" style="242" customWidth="1"/>
    <col min="9" max="9" width="13.85546875" style="243" customWidth="1"/>
    <col min="10" max="10" width="11.28515625" style="239" customWidth="1"/>
    <col min="11" max="11" width="2.7109375" style="184" customWidth="1"/>
    <col min="12" max="12" width="13.5703125" style="239" customWidth="1"/>
    <col min="13" max="13" width="15.28515625" style="240" customWidth="1"/>
    <col min="14" max="14" width="13.140625" style="241" customWidth="1"/>
    <col min="15" max="15" width="11.5703125" style="240" customWidth="1"/>
    <col min="16" max="16" width="13.42578125" style="241" customWidth="1"/>
    <col min="17" max="17" width="15.42578125" style="242" customWidth="1"/>
    <col min="18" max="18" width="13.85546875" style="243" customWidth="1"/>
    <col min="19" max="19" width="11.28515625" style="239" customWidth="1"/>
    <col min="20" max="20" width="2.7109375" style="184" customWidth="1"/>
    <col min="21" max="21" width="13.5703125" style="239" customWidth="1"/>
    <col min="22" max="22" width="15.28515625" style="240" customWidth="1"/>
    <col min="23" max="23" width="13.140625" style="241" customWidth="1"/>
    <col min="24" max="24" width="11.5703125" style="240" customWidth="1"/>
    <col min="25" max="25" width="13.42578125" style="241" customWidth="1"/>
    <col min="26" max="26" width="15.42578125" style="242" customWidth="1"/>
    <col min="27" max="27" width="13.85546875" style="243" customWidth="1"/>
    <col min="28" max="28" width="11.28515625" style="239" customWidth="1"/>
    <col min="29" max="29" width="2.7109375" style="184" customWidth="1"/>
    <col min="30" max="30" width="13.5703125" style="239" customWidth="1"/>
    <col min="31" max="31" width="15.28515625" style="240" customWidth="1"/>
    <col min="32" max="32" width="13.140625" style="241" customWidth="1"/>
    <col min="33" max="33" width="11.5703125" style="240" customWidth="1"/>
    <col min="34" max="34" width="13.42578125" style="241" customWidth="1"/>
    <col min="35" max="35" width="15.42578125" style="242" customWidth="1"/>
    <col min="36" max="36" width="13.85546875" style="243" customWidth="1"/>
    <col min="37" max="37" width="11.28515625" style="239" customWidth="1"/>
    <col min="38" max="38" width="2.7109375" style="184" customWidth="1"/>
    <col min="39" max="39" width="13.5703125" style="239" hidden="1" customWidth="1"/>
    <col min="40" max="40" width="15.28515625" style="240" hidden="1" customWidth="1"/>
    <col min="41" max="41" width="13.140625" style="241" hidden="1" customWidth="1"/>
    <col min="42" max="42" width="11.5703125" style="240" hidden="1" customWidth="1"/>
    <col min="43" max="43" width="13.42578125" style="241" hidden="1" customWidth="1"/>
    <col min="44" max="44" width="15.42578125" style="242" hidden="1" customWidth="1"/>
    <col min="45" max="45" width="13.85546875" style="243" hidden="1" customWidth="1"/>
    <col min="46" max="46" width="11.28515625" style="239" hidden="1" customWidth="1"/>
    <col min="47" max="47" width="2.7109375" style="184" hidden="1" customWidth="1"/>
    <col min="48" max="48" width="13.5703125" style="239" hidden="1" customWidth="1"/>
    <col min="49" max="49" width="15.28515625" style="240" hidden="1" customWidth="1"/>
    <col min="50" max="50" width="13.140625" style="241" hidden="1" customWidth="1"/>
    <col min="51" max="51" width="11.5703125" style="240" hidden="1" customWidth="1"/>
    <col min="52" max="52" width="13.42578125" style="241" hidden="1" customWidth="1"/>
    <col min="53" max="53" width="15.42578125" style="242" hidden="1" customWidth="1"/>
    <col min="54" max="54" width="13.85546875" style="243" hidden="1" customWidth="1"/>
    <col min="55" max="55" width="11.28515625" style="239" hidden="1" customWidth="1"/>
    <col min="56" max="56" width="2.7109375" style="184" hidden="1" customWidth="1"/>
    <col min="57" max="57" width="13.5703125" style="239" hidden="1" customWidth="1"/>
    <col min="58" max="58" width="15.28515625" style="240" hidden="1" customWidth="1"/>
    <col min="59" max="59" width="13.140625" style="241" hidden="1" customWidth="1"/>
    <col min="60" max="60" width="11.5703125" style="240" hidden="1" customWidth="1"/>
    <col min="61" max="61" width="13.42578125" style="241" hidden="1" customWidth="1"/>
    <col min="62" max="62" width="15.42578125" style="242" hidden="1" customWidth="1"/>
    <col min="63" max="63" width="13.85546875" style="243" hidden="1" customWidth="1"/>
    <col min="64" max="64" width="11.28515625" style="239" hidden="1" customWidth="1"/>
    <col min="65" max="65" width="2.7109375" style="184" hidden="1" customWidth="1"/>
    <col min="66" max="66" width="13.5703125" style="239" hidden="1" customWidth="1"/>
    <col min="67" max="67" width="15.28515625" style="240" hidden="1" customWidth="1"/>
    <col min="68" max="68" width="13.140625" style="241" hidden="1" customWidth="1"/>
    <col min="69" max="69" width="11.5703125" style="240" hidden="1" customWidth="1"/>
    <col min="70" max="70" width="13.42578125" style="241" hidden="1" customWidth="1"/>
    <col min="71" max="71" width="15.42578125" style="242" hidden="1" customWidth="1"/>
    <col min="72" max="72" width="13.85546875" style="243" hidden="1" customWidth="1"/>
    <col min="73" max="73" width="11.28515625" style="239" hidden="1" customWidth="1"/>
    <col min="74" max="74" width="2.7109375" style="184" hidden="1" customWidth="1"/>
    <col min="75" max="75" width="13.5703125" style="239" hidden="1" customWidth="1"/>
    <col min="76" max="76" width="15.28515625" style="240" hidden="1" customWidth="1"/>
    <col min="77" max="77" width="13.140625" style="241" hidden="1" customWidth="1"/>
    <col min="78" max="78" width="11.5703125" style="240" hidden="1" customWidth="1"/>
    <col min="79" max="79" width="13.42578125" style="241" hidden="1" customWidth="1"/>
    <col min="80" max="80" width="15.42578125" style="242" hidden="1" customWidth="1"/>
    <col min="81" max="81" width="13.85546875" style="243" hidden="1" customWidth="1"/>
    <col min="82" max="82" width="11.28515625" style="239" hidden="1" customWidth="1"/>
    <col min="83" max="83" width="2.7109375" style="184" hidden="1" customWidth="1"/>
    <col min="84" max="84" width="13.5703125" style="239" hidden="1" customWidth="1"/>
    <col min="85" max="85" width="15.28515625" style="240" hidden="1" customWidth="1"/>
    <col min="86" max="86" width="13.140625" style="241" hidden="1" customWidth="1"/>
    <col min="87" max="87" width="11.5703125" style="240" hidden="1" customWidth="1"/>
    <col min="88" max="88" width="13.42578125" style="241" hidden="1" customWidth="1"/>
    <col min="89" max="89" width="15.42578125" style="242" hidden="1" customWidth="1"/>
    <col min="90" max="90" width="13.85546875" style="243" hidden="1" customWidth="1"/>
    <col min="91" max="91" width="11.28515625" style="239" hidden="1" customWidth="1"/>
    <col min="92" max="92" width="2.7109375" style="184" hidden="1" customWidth="1"/>
    <col min="93" max="93" width="13.5703125" style="239" hidden="1" customWidth="1"/>
    <col min="94" max="94" width="15.28515625" style="240" hidden="1" customWidth="1"/>
    <col min="95" max="95" width="13.140625" style="241" hidden="1" customWidth="1"/>
    <col min="96" max="96" width="11.5703125" style="240" hidden="1" customWidth="1"/>
    <col min="97" max="97" width="13.42578125" style="241" hidden="1" customWidth="1"/>
    <col min="98" max="98" width="15.42578125" style="242" hidden="1" customWidth="1"/>
    <col min="99" max="99" width="13.85546875" style="243" hidden="1" customWidth="1"/>
    <col min="100" max="100" width="11.28515625" style="239" hidden="1" customWidth="1"/>
    <col min="101" max="101" width="2.7109375" style="184" hidden="1" customWidth="1"/>
    <col min="102" max="102" width="13.5703125" style="239" hidden="1" customWidth="1"/>
    <col min="103" max="103" width="15.28515625" style="240" hidden="1" customWidth="1"/>
    <col min="104" max="104" width="13.140625" style="241" hidden="1" customWidth="1"/>
    <col min="105" max="105" width="11.5703125" style="240" hidden="1" customWidth="1"/>
    <col min="106" max="106" width="13.42578125" style="241" hidden="1" customWidth="1"/>
    <col min="107" max="107" width="15.42578125" style="242" hidden="1" customWidth="1"/>
    <col min="108" max="108" width="13.85546875" style="243" hidden="1" customWidth="1"/>
    <col min="109" max="109" width="11.28515625" style="239" hidden="1" customWidth="1"/>
    <col min="110" max="110" width="2.7109375" style="184" hidden="1" customWidth="1"/>
    <col min="111" max="111" width="13.5703125" style="239" hidden="1" customWidth="1"/>
    <col min="112" max="112" width="15.28515625" style="240" hidden="1" customWidth="1"/>
    <col min="113" max="113" width="13.140625" style="241" hidden="1" customWidth="1"/>
    <col min="114" max="114" width="11.5703125" style="240" hidden="1" customWidth="1"/>
    <col min="115" max="115" width="13.42578125" style="241" hidden="1" customWidth="1"/>
    <col min="116" max="116" width="15.42578125" style="242" hidden="1" customWidth="1"/>
    <col min="117" max="117" width="13.85546875" style="243" hidden="1" customWidth="1"/>
    <col min="118" max="118" width="11.28515625" style="239" hidden="1" customWidth="1"/>
    <col min="119" max="119" width="2.7109375" style="184" hidden="1" customWidth="1"/>
    <col min="120" max="120" width="13.5703125" style="239" hidden="1" customWidth="1"/>
    <col min="121" max="121" width="15.28515625" style="240" hidden="1" customWidth="1"/>
    <col min="122" max="122" width="13.140625" style="241" hidden="1" customWidth="1"/>
    <col min="123" max="123" width="11.5703125" style="240" hidden="1" customWidth="1"/>
    <col min="124" max="124" width="13.42578125" style="241" hidden="1" customWidth="1"/>
    <col min="125" max="125" width="15.42578125" style="242" hidden="1" customWidth="1"/>
    <col min="126" max="126" width="13.85546875" style="243" hidden="1" customWidth="1"/>
    <col min="127" max="127" width="11.28515625" style="239" hidden="1" customWidth="1"/>
    <col min="128" max="128" width="2.7109375" style="184" hidden="1" customWidth="1"/>
    <col min="129" max="129" width="13.5703125" style="239" hidden="1" customWidth="1"/>
    <col min="130" max="130" width="15.28515625" style="240" hidden="1" customWidth="1"/>
    <col min="131" max="131" width="13.140625" style="241" hidden="1" customWidth="1"/>
    <col min="132" max="132" width="11.5703125" style="240" hidden="1" customWidth="1"/>
    <col min="133" max="133" width="13.42578125" style="241" hidden="1" customWidth="1"/>
    <col min="134" max="134" width="15.42578125" style="242" hidden="1" customWidth="1"/>
    <col min="135" max="135" width="13.85546875" style="243" hidden="1" customWidth="1"/>
    <col min="136" max="136" width="11.28515625" style="239" hidden="1" customWidth="1"/>
    <col min="137" max="137" width="2.7109375" style="184" hidden="1" customWidth="1"/>
    <col min="138" max="138" width="13.5703125" style="239" hidden="1" customWidth="1"/>
    <col min="139" max="139" width="15.28515625" style="240" hidden="1" customWidth="1"/>
    <col min="140" max="140" width="13.140625" style="241" hidden="1" customWidth="1"/>
    <col min="141" max="141" width="11.5703125" style="240" hidden="1" customWidth="1"/>
    <col min="142" max="142" width="13.42578125" style="241" hidden="1" customWidth="1"/>
    <col min="143" max="143" width="15.42578125" style="242" hidden="1" customWidth="1"/>
    <col min="144" max="144" width="13.85546875" style="243" hidden="1" customWidth="1"/>
    <col min="145" max="145" width="11.28515625" style="239" hidden="1" customWidth="1"/>
    <col min="146" max="146" width="2.7109375" style="184" hidden="1" customWidth="1"/>
    <col min="147" max="147" width="13.5703125" style="239" hidden="1" customWidth="1"/>
    <col min="148" max="148" width="15.28515625" style="240" hidden="1" customWidth="1"/>
    <col min="149" max="149" width="13.140625" style="241" hidden="1" customWidth="1"/>
    <col min="150" max="150" width="11.5703125" style="240" hidden="1" customWidth="1"/>
    <col min="151" max="151" width="13.42578125" style="241" hidden="1" customWidth="1"/>
    <col min="152" max="152" width="15.42578125" style="242" hidden="1" customWidth="1"/>
    <col min="153" max="153" width="13.85546875" style="243" hidden="1" customWidth="1"/>
    <col min="154" max="154" width="11.28515625" style="239" hidden="1" customWidth="1"/>
    <col min="155" max="155" width="2.7109375" style="184" hidden="1" customWidth="1"/>
    <col min="156" max="156" width="13.5703125" style="239" hidden="1" customWidth="1"/>
    <col min="157" max="157" width="15.28515625" style="240" hidden="1" customWidth="1"/>
    <col min="158" max="158" width="13.140625" style="241" hidden="1" customWidth="1"/>
    <col min="159" max="159" width="11.5703125" style="240" hidden="1" customWidth="1"/>
    <col min="160" max="160" width="13.42578125" style="241" hidden="1" customWidth="1"/>
    <col min="161" max="161" width="15.42578125" style="242" hidden="1" customWidth="1"/>
    <col min="162" max="162" width="13.85546875" style="243" hidden="1" customWidth="1"/>
    <col min="163" max="163" width="11.28515625" style="239" hidden="1" customWidth="1"/>
    <col min="164" max="164" width="2.7109375" style="184" hidden="1" customWidth="1"/>
    <col min="165" max="165" width="13.5703125" style="239" hidden="1" customWidth="1"/>
    <col min="166" max="166" width="15.28515625" style="240" hidden="1" customWidth="1"/>
    <col min="167" max="167" width="13.140625" style="241" hidden="1" customWidth="1"/>
    <col min="168" max="168" width="11.5703125" style="240" hidden="1" customWidth="1"/>
    <col min="169" max="169" width="13.42578125" style="241" hidden="1" customWidth="1"/>
    <col min="170" max="170" width="15.42578125" style="242" hidden="1" customWidth="1"/>
    <col min="171" max="171" width="13.85546875" style="243" hidden="1" customWidth="1"/>
    <col min="172" max="172" width="11.28515625" style="239" hidden="1" customWidth="1"/>
    <col min="173" max="173" width="2.7109375" style="184" hidden="1" customWidth="1"/>
    <col min="174" max="174" width="13.5703125" style="239" hidden="1" customWidth="1"/>
    <col min="175" max="175" width="15.28515625" style="240" hidden="1" customWidth="1"/>
    <col min="176" max="176" width="13.140625" style="241" hidden="1" customWidth="1"/>
    <col min="177" max="177" width="11.5703125" style="240" hidden="1" customWidth="1"/>
    <col min="178" max="178" width="13.42578125" style="241" hidden="1" customWidth="1"/>
    <col min="179" max="179" width="15.42578125" style="242" hidden="1" customWidth="1"/>
    <col min="180" max="180" width="13.85546875" style="243" hidden="1" customWidth="1"/>
    <col min="181" max="181" width="11.28515625" style="239" hidden="1" customWidth="1"/>
    <col min="182" max="182" width="2.7109375" style="184" hidden="1" customWidth="1"/>
    <col min="183" max="183" width="13.5703125" style="239" hidden="1" customWidth="1"/>
    <col min="184" max="184" width="15.28515625" style="240" hidden="1" customWidth="1"/>
    <col min="185" max="185" width="13.140625" style="241" hidden="1" customWidth="1"/>
    <col min="186" max="186" width="11.5703125" style="240" hidden="1" customWidth="1"/>
    <col min="187" max="187" width="13.42578125" style="241" hidden="1" customWidth="1"/>
    <col min="188" max="188" width="15.42578125" style="242" hidden="1" customWidth="1"/>
    <col min="189" max="189" width="13.85546875" style="243" hidden="1" customWidth="1"/>
    <col min="190" max="190" width="11.28515625" style="239" hidden="1" customWidth="1"/>
    <col min="191" max="191" width="2.7109375" style="184" hidden="1" customWidth="1"/>
    <col min="192" max="192" width="13.5703125" style="239" hidden="1" customWidth="1"/>
    <col min="193" max="193" width="15.28515625" style="240" hidden="1" customWidth="1"/>
    <col min="194" max="194" width="13.140625" style="241" hidden="1" customWidth="1"/>
    <col min="195" max="195" width="11.5703125" style="240" hidden="1" customWidth="1"/>
    <col min="196" max="196" width="13.42578125" style="241" hidden="1" customWidth="1"/>
    <col min="197" max="197" width="15.42578125" style="242" hidden="1" customWidth="1"/>
    <col min="198" max="198" width="13.85546875" style="243" hidden="1" customWidth="1"/>
    <col min="199" max="199" width="11.28515625" style="239" hidden="1" customWidth="1"/>
    <col min="200" max="200" width="2.7109375" style="184" hidden="1" customWidth="1"/>
    <col min="201" max="201" width="13.5703125" style="239" hidden="1" customWidth="1"/>
    <col min="202" max="202" width="15.28515625" style="240" hidden="1" customWidth="1"/>
    <col min="203" max="203" width="13.140625" style="241" hidden="1" customWidth="1"/>
    <col min="204" max="204" width="11.5703125" style="240" hidden="1" customWidth="1"/>
    <col min="205" max="205" width="13.42578125" style="241" hidden="1" customWidth="1"/>
    <col min="206" max="206" width="15.42578125" style="242" hidden="1" customWidth="1"/>
    <col min="207" max="207" width="13.85546875" style="243" hidden="1" customWidth="1"/>
    <col min="208" max="208" width="11.28515625" style="239" hidden="1" customWidth="1"/>
    <col min="209" max="209" width="2.7109375" style="184" hidden="1" customWidth="1"/>
    <col min="210" max="210" width="13.5703125" style="239" hidden="1" customWidth="1"/>
    <col min="211" max="211" width="15.28515625" style="240" hidden="1" customWidth="1"/>
    <col min="212" max="212" width="13.140625" style="241" hidden="1" customWidth="1"/>
    <col min="213" max="213" width="11.5703125" style="240" hidden="1" customWidth="1"/>
    <col min="214" max="214" width="13.42578125" style="241" hidden="1" customWidth="1"/>
    <col min="215" max="215" width="15.42578125" style="242" hidden="1" customWidth="1"/>
    <col min="216" max="216" width="13.85546875" style="243" hidden="1" customWidth="1"/>
    <col min="217" max="217" width="11.28515625" style="239" hidden="1" customWidth="1"/>
    <col min="218" max="218" width="2.7109375" style="184" hidden="1" customWidth="1"/>
    <col min="219" max="219" width="13.5703125" style="239" hidden="1" customWidth="1"/>
    <col min="220" max="220" width="15.28515625" style="240" hidden="1" customWidth="1"/>
    <col min="221" max="221" width="13.140625" style="241" hidden="1" customWidth="1"/>
    <col min="222" max="222" width="11.5703125" style="240" hidden="1" customWidth="1"/>
    <col min="223" max="223" width="13.42578125" style="241" hidden="1" customWidth="1"/>
    <col min="224" max="224" width="15.42578125" style="242" hidden="1" customWidth="1"/>
    <col min="225" max="225" width="13.85546875" style="243" hidden="1" customWidth="1"/>
    <col min="226" max="226" width="11.28515625" style="239" hidden="1" customWidth="1"/>
    <col min="227" max="227" width="2.7109375" style="184" hidden="1" customWidth="1"/>
    <col min="228" max="228" width="13.5703125" style="239" hidden="1" customWidth="1"/>
    <col min="229" max="229" width="15.28515625" style="240" hidden="1" customWidth="1"/>
    <col min="230" max="230" width="13.140625" style="241" hidden="1" customWidth="1"/>
    <col min="231" max="231" width="11.5703125" style="240" hidden="1" customWidth="1"/>
    <col min="232" max="232" width="13.42578125" style="241" hidden="1" customWidth="1"/>
    <col min="233" max="233" width="15.42578125" style="242" hidden="1" customWidth="1"/>
    <col min="234" max="234" width="13.85546875" style="243" hidden="1" customWidth="1"/>
    <col min="235" max="235" width="11.28515625" style="239" hidden="1" customWidth="1"/>
    <col min="236" max="236" width="2.7109375" style="184" hidden="1" customWidth="1"/>
    <col min="237" max="237" width="13.5703125" style="239" hidden="1" customWidth="1"/>
    <col min="238" max="238" width="15.28515625" style="240" hidden="1" customWidth="1"/>
    <col min="239" max="239" width="13.140625" style="241" hidden="1" customWidth="1"/>
    <col min="240" max="240" width="11.5703125" style="240" hidden="1" customWidth="1"/>
    <col min="241" max="241" width="13.42578125" style="241" hidden="1" customWidth="1"/>
    <col min="242" max="242" width="15.42578125" style="242" hidden="1" customWidth="1"/>
    <col min="243" max="243" width="13.85546875" style="243" hidden="1" customWidth="1"/>
    <col min="244" max="244" width="11.28515625" style="239" hidden="1" customWidth="1"/>
    <col min="245" max="245" width="2.7109375" style="184" hidden="1" customWidth="1"/>
    <col min="246" max="246" width="13.5703125" style="239" hidden="1" customWidth="1"/>
    <col min="247" max="247" width="15.28515625" style="240" hidden="1" customWidth="1"/>
    <col min="248" max="248" width="13.140625" style="241" hidden="1" customWidth="1"/>
    <col min="249" max="249" width="11.5703125" style="240" hidden="1" customWidth="1"/>
    <col min="250" max="250" width="13.42578125" style="241" hidden="1" customWidth="1"/>
    <col min="251" max="251" width="15.42578125" style="242" hidden="1" customWidth="1"/>
    <col min="252" max="252" width="13.85546875" style="243" hidden="1" customWidth="1"/>
    <col min="253" max="253" width="11.28515625" style="239" hidden="1" customWidth="1"/>
    <col min="254" max="254" width="2.7109375" style="184" hidden="1" customWidth="1"/>
    <col min="255" max="255" width="13.5703125" style="239" hidden="1" customWidth="1"/>
    <col min="256" max="256" width="15.28515625" style="240" hidden="1" customWidth="1"/>
    <col min="257" max="257" width="13.140625" style="241" hidden="1" customWidth="1"/>
    <col min="258" max="258" width="11.5703125" style="240" hidden="1" customWidth="1"/>
    <col min="259" max="259" width="13.42578125" style="241" hidden="1" customWidth="1"/>
    <col min="260" max="260" width="15.42578125" style="242" hidden="1" customWidth="1"/>
    <col min="261" max="261" width="13.85546875" style="243" hidden="1" customWidth="1"/>
    <col min="262" max="262" width="11.28515625" style="239" hidden="1" customWidth="1"/>
    <col min="263" max="263" width="2.7109375" style="184" hidden="1" customWidth="1"/>
    <col min="264" max="264" width="13.5703125" style="239" hidden="1" customWidth="1"/>
    <col min="265" max="265" width="15.28515625" style="240" hidden="1" customWidth="1"/>
    <col min="266" max="266" width="13.140625" style="241" hidden="1" customWidth="1"/>
    <col min="267" max="267" width="11.5703125" style="240" hidden="1" customWidth="1"/>
    <col min="268" max="268" width="13.42578125" style="241" hidden="1" customWidth="1"/>
    <col min="269" max="269" width="15.42578125" style="242" hidden="1" customWidth="1"/>
    <col min="270" max="270" width="13.85546875" style="243" hidden="1" customWidth="1"/>
    <col min="271" max="271" width="11.28515625" style="239" hidden="1" customWidth="1"/>
    <col min="272" max="272" width="2.7109375" style="184" hidden="1" customWidth="1"/>
    <col min="273" max="273" width="13.5703125" style="239" hidden="1" customWidth="1"/>
    <col min="274" max="274" width="15.28515625" style="240" hidden="1" customWidth="1"/>
    <col min="275" max="275" width="13.140625" style="241" hidden="1" customWidth="1"/>
    <col min="276" max="276" width="11.5703125" style="240" hidden="1" customWidth="1"/>
    <col min="277" max="277" width="13.42578125" style="241" hidden="1" customWidth="1"/>
    <col min="278" max="278" width="15.42578125" style="242" hidden="1" customWidth="1"/>
    <col min="279" max="279" width="13.85546875" style="243" hidden="1" customWidth="1"/>
    <col min="280" max="280" width="11.28515625" style="239" hidden="1" customWidth="1"/>
    <col min="281" max="281" width="2.7109375" style="184" hidden="1" customWidth="1"/>
    <col min="282" max="282" width="13.5703125" style="239" hidden="1" customWidth="1"/>
    <col min="283" max="283" width="15.28515625" style="240" hidden="1" customWidth="1"/>
    <col min="284" max="284" width="13.140625" style="241" hidden="1" customWidth="1"/>
    <col min="285" max="285" width="11.5703125" style="240" hidden="1" customWidth="1"/>
    <col min="286" max="286" width="13.42578125" style="241" hidden="1" customWidth="1"/>
    <col min="287" max="287" width="15.42578125" style="242" hidden="1" customWidth="1"/>
    <col min="288" max="288" width="13.85546875" style="243" hidden="1" customWidth="1"/>
    <col min="289" max="289" width="11.28515625" style="239" hidden="1" customWidth="1"/>
    <col min="290" max="290" width="2.7109375" style="184" hidden="1" customWidth="1"/>
    <col min="291" max="291" width="13.5703125" style="239" hidden="1" customWidth="1"/>
    <col min="292" max="292" width="15.28515625" style="240" hidden="1" customWidth="1"/>
    <col min="293" max="293" width="13.140625" style="241" hidden="1" customWidth="1"/>
    <col min="294" max="294" width="11.5703125" style="240" hidden="1" customWidth="1"/>
    <col min="295" max="295" width="13.42578125" style="241" hidden="1" customWidth="1"/>
    <col min="296" max="296" width="15.42578125" style="242" hidden="1" customWidth="1"/>
    <col min="297" max="297" width="13.85546875" style="243" hidden="1" customWidth="1"/>
    <col min="298" max="298" width="11.28515625" style="239" hidden="1" customWidth="1"/>
    <col min="299" max="299" width="2.7109375" style="184" hidden="1" customWidth="1"/>
    <col min="300" max="300" width="13.5703125" style="239" hidden="1" customWidth="1"/>
    <col min="301" max="301" width="15.28515625" style="240" hidden="1" customWidth="1"/>
    <col min="302" max="302" width="13.140625" style="241" hidden="1" customWidth="1"/>
    <col min="303" max="303" width="11.5703125" style="240" hidden="1" customWidth="1"/>
    <col min="304" max="304" width="13.42578125" style="241" hidden="1" customWidth="1"/>
    <col min="305" max="305" width="15.42578125" style="242" hidden="1" customWidth="1"/>
    <col min="306" max="306" width="13.85546875" style="243" hidden="1" customWidth="1"/>
    <col min="307" max="307" width="11.28515625" style="239" hidden="1" customWidth="1"/>
    <col min="308" max="308" width="2.7109375" style="184" hidden="1" customWidth="1"/>
    <col min="309" max="309" width="13.5703125" style="239" hidden="1" customWidth="1"/>
    <col min="310" max="310" width="15.28515625" style="240" hidden="1" customWidth="1"/>
    <col min="311" max="311" width="13.140625" style="241" hidden="1" customWidth="1"/>
    <col min="312" max="312" width="11.5703125" style="240" hidden="1" customWidth="1"/>
    <col min="313" max="313" width="13.42578125" style="241" hidden="1" customWidth="1"/>
    <col min="314" max="314" width="15.42578125" style="242" hidden="1" customWidth="1"/>
    <col min="315" max="315" width="13.85546875" style="243" hidden="1" customWidth="1"/>
    <col min="316" max="316" width="11.28515625" style="239" hidden="1" customWidth="1"/>
    <col min="317" max="317" width="2.7109375" style="184" hidden="1" customWidth="1"/>
    <col min="318" max="318" width="13.5703125" style="239" hidden="1" customWidth="1"/>
    <col min="319" max="319" width="15.28515625" style="240" hidden="1" customWidth="1"/>
    <col min="320" max="320" width="13.140625" style="241" hidden="1" customWidth="1"/>
    <col min="321" max="321" width="11.5703125" style="240" hidden="1" customWidth="1"/>
    <col min="322" max="322" width="13.42578125" style="241" hidden="1" customWidth="1"/>
    <col min="323" max="323" width="15.42578125" style="242" hidden="1" customWidth="1"/>
    <col min="324" max="324" width="13.85546875" style="243" hidden="1" customWidth="1"/>
    <col min="325" max="325" width="11.28515625" style="239" hidden="1" customWidth="1"/>
    <col min="326" max="326" width="2.7109375" style="184" hidden="1" customWidth="1"/>
    <col min="327" max="327" width="13.5703125" style="239" hidden="1" customWidth="1"/>
    <col min="328" max="328" width="15.28515625" style="240" hidden="1" customWidth="1"/>
    <col min="329" max="329" width="13.140625" style="241" hidden="1" customWidth="1"/>
    <col min="330" max="330" width="11.5703125" style="240" hidden="1" customWidth="1"/>
    <col min="331" max="331" width="13.42578125" style="241" hidden="1" customWidth="1"/>
    <col min="332" max="332" width="15.42578125" style="242" hidden="1" customWidth="1"/>
    <col min="333" max="333" width="13.85546875" style="243" hidden="1" customWidth="1"/>
    <col min="334" max="334" width="11.28515625" style="239" hidden="1" customWidth="1"/>
    <col min="335" max="335" width="2.7109375" style="184" hidden="1" customWidth="1"/>
    <col min="336" max="336" width="13.5703125" style="239" hidden="1" customWidth="1"/>
    <col min="337" max="337" width="15.28515625" style="240" hidden="1" customWidth="1"/>
    <col min="338" max="338" width="13.140625" style="241" hidden="1" customWidth="1"/>
    <col min="339" max="339" width="11.5703125" style="240" hidden="1" customWidth="1"/>
    <col min="340" max="340" width="13.42578125" style="241" hidden="1" customWidth="1"/>
    <col min="341" max="341" width="15.42578125" style="242" hidden="1" customWidth="1"/>
    <col min="342" max="342" width="13.85546875" style="243" hidden="1" customWidth="1"/>
    <col min="343" max="343" width="11.28515625" style="239" hidden="1" customWidth="1"/>
    <col min="344" max="344" width="2.7109375" style="184" hidden="1" customWidth="1"/>
    <col min="345" max="345" width="13.5703125" style="239" hidden="1" customWidth="1"/>
    <col min="346" max="346" width="15.28515625" style="240" hidden="1" customWidth="1"/>
    <col min="347" max="347" width="13.140625" style="241" hidden="1" customWidth="1"/>
    <col min="348" max="348" width="11.5703125" style="240" hidden="1" customWidth="1"/>
    <col min="349" max="349" width="13.42578125" style="241" hidden="1" customWidth="1"/>
    <col min="350" max="350" width="15.42578125" style="242" hidden="1" customWidth="1"/>
    <col min="351" max="351" width="13.85546875" style="243" hidden="1" customWidth="1"/>
    <col min="352" max="352" width="11.28515625" style="239" hidden="1" customWidth="1"/>
    <col min="353" max="353" width="2.7109375" style="184" hidden="1" customWidth="1"/>
    <col min="354" max="354" width="13.5703125" style="239" hidden="1" customWidth="1"/>
    <col min="355" max="355" width="15.28515625" style="240" hidden="1" customWidth="1"/>
    <col min="356" max="356" width="13.140625" style="241" hidden="1" customWidth="1"/>
    <col min="357" max="357" width="11.5703125" style="240" hidden="1" customWidth="1"/>
    <col min="358" max="358" width="13.42578125" style="241" hidden="1" customWidth="1"/>
    <col min="359" max="359" width="15.42578125" style="242" hidden="1" customWidth="1"/>
    <col min="360" max="360" width="13.85546875" style="243" hidden="1" customWidth="1"/>
    <col min="361" max="361" width="11.28515625" style="239" hidden="1" customWidth="1"/>
    <col min="362" max="16384" width="10.28515625" style="185"/>
  </cols>
  <sheetData>
    <row r="1" spans="1:361" ht="17.25" customHeight="1">
      <c r="A1" s="614" t="s">
        <v>119</v>
      </c>
      <c r="B1" s="615"/>
      <c r="C1" s="611">
        <v>1</v>
      </c>
      <c r="D1" s="612"/>
      <c r="E1" s="612"/>
      <c r="F1" s="612"/>
      <c r="G1" s="612"/>
      <c r="H1" s="612"/>
      <c r="I1" s="612"/>
      <c r="J1" s="613"/>
      <c r="L1" s="611">
        <f>C1+1</f>
        <v>2</v>
      </c>
      <c r="M1" s="612"/>
      <c r="N1" s="612"/>
      <c r="O1" s="612"/>
      <c r="P1" s="612"/>
      <c r="Q1" s="612"/>
      <c r="R1" s="612"/>
      <c r="S1" s="613"/>
      <c r="U1" s="611">
        <f>L1+1</f>
        <v>3</v>
      </c>
      <c r="V1" s="612"/>
      <c r="W1" s="612"/>
      <c r="X1" s="612"/>
      <c r="Y1" s="612"/>
      <c r="Z1" s="612"/>
      <c r="AA1" s="612"/>
      <c r="AB1" s="613"/>
      <c r="AD1" s="611">
        <f>U1+1</f>
        <v>4</v>
      </c>
      <c r="AE1" s="612"/>
      <c r="AF1" s="612"/>
      <c r="AG1" s="612"/>
      <c r="AH1" s="612"/>
      <c r="AI1" s="612"/>
      <c r="AJ1" s="612"/>
      <c r="AK1" s="613"/>
      <c r="AM1" s="611">
        <f>AD1+1</f>
        <v>5</v>
      </c>
      <c r="AN1" s="612"/>
      <c r="AO1" s="612"/>
      <c r="AP1" s="612"/>
      <c r="AQ1" s="612"/>
      <c r="AR1" s="612"/>
      <c r="AS1" s="612"/>
      <c r="AT1" s="613"/>
      <c r="AV1" s="611">
        <f>AM1+1</f>
        <v>6</v>
      </c>
      <c r="AW1" s="612"/>
      <c r="AX1" s="612"/>
      <c r="AY1" s="612"/>
      <c r="AZ1" s="612"/>
      <c r="BA1" s="612"/>
      <c r="BB1" s="612"/>
      <c r="BC1" s="613"/>
      <c r="BE1" s="611">
        <f>AV1+1</f>
        <v>7</v>
      </c>
      <c r="BF1" s="612"/>
      <c r="BG1" s="612"/>
      <c r="BH1" s="612"/>
      <c r="BI1" s="612"/>
      <c r="BJ1" s="612"/>
      <c r="BK1" s="612"/>
      <c r="BL1" s="613"/>
      <c r="BN1" s="611">
        <f>BE1+1</f>
        <v>8</v>
      </c>
      <c r="BO1" s="612"/>
      <c r="BP1" s="612"/>
      <c r="BQ1" s="612"/>
      <c r="BR1" s="612"/>
      <c r="BS1" s="612"/>
      <c r="BT1" s="612"/>
      <c r="BU1" s="613"/>
      <c r="BW1" s="611">
        <f>BN1+1</f>
        <v>9</v>
      </c>
      <c r="BX1" s="612"/>
      <c r="BY1" s="612"/>
      <c r="BZ1" s="612"/>
      <c r="CA1" s="612"/>
      <c r="CB1" s="612"/>
      <c r="CC1" s="612"/>
      <c r="CD1" s="613"/>
      <c r="CF1" s="611">
        <f>BW1+1</f>
        <v>10</v>
      </c>
      <c r="CG1" s="612"/>
      <c r="CH1" s="612"/>
      <c r="CI1" s="612"/>
      <c r="CJ1" s="612"/>
      <c r="CK1" s="612"/>
      <c r="CL1" s="612"/>
      <c r="CM1" s="613"/>
      <c r="CO1" s="611">
        <f>CF1+1</f>
        <v>11</v>
      </c>
      <c r="CP1" s="612"/>
      <c r="CQ1" s="612"/>
      <c r="CR1" s="612"/>
      <c r="CS1" s="612"/>
      <c r="CT1" s="612"/>
      <c r="CU1" s="612"/>
      <c r="CV1" s="613"/>
      <c r="CX1" s="611">
        <f>CO1+1</f>
        <v>12</v>
      </c>
      <c r="CY1" s="612"/>
      <c r="CZ1" s="612"/>
      <c r="DA1" s="612"/>
      <c r="DB1" s="612"/>
      <c r="DC1" s="612"/>
      <c r="DD1" s="612"/>
      <c r="DE1" s="613"/>
      <c r="DG1" s="611">
        <f>CX1+1</f>
        <v>13</v>
      </c>
      <c r="DH1" s="612"/>
      <c r="DI1" s="612"/>
      <c r="DJ1" s="612"/>
      <c r="DK1" s="612"/>
      <c r="DL1" s="612"/>
      <c r="DM1" s="612"/>
      <c r="DN1" s="613"/>
      <c r="DP1" s="611">
        <f>DG1+1</f>
        <v>14</v>
      </c>
      <c r="DQ1" s="612"/>
      <c r="DR1" s="612"/>
      <c r="DS1" s="612"/>
      <c r="DT1" s="612"/>
      <c r="DU1" s="612"/>
      <c r="DV1" s="612"/>
      <c r="DW1" s="613"/>
      <c r="DY1" s="611">
        <f>DP1+1</f>
        <v>15</v>
      </c>
      <c r="DZ1" s="612"/>
      <c r="EA1" s="612"/>
      <c r="EB1" s="612"/>
      <c r="EC1" s="612"/>
      <c r="ED1" s="612"/>
      <c r="EE1" s="612"/>
      <c r="EF1" s="613"/>
      <c r="EH1" s="611">
        <f>DY1+1</f>
        <v>16</v>
      </c>
      <c r="EI1" s="612"/>
      <c r="EJ1" s="612"/>
      <c r="EK1" s="612"/>
      <c r="EL1" s="612"/>
      <c r="EM1" s="612"/>
      <c r="EN1" s="612"/>
      <c r="EO1" s="613"/>
      <c r="EQ1" s="611">
        <f>EH1+1</f>
        <v>17</v>
      </c>
      <c r="ER1" s="612"/>
      <c r="ES1" s="612"/>
      <c r="ET1" s="612"/>
      <c r="EU1" s="612"/>
      <c r="EV1" s="612"/>
      <c r="EW1" s="612"/>
      <c r="EX1" s="613"/>
      <c r="EZ1" s="611">
        <f>EQ1+1</f>
        <v>18</v>
      </c>
      <c r="FA1" s="612"/>
      <c r="FB1" s="612"/>
      <c r="FC1" s="612"/>
      <c r="FD1" s="612"/>
      <c r="FE1" s="612"/>
      <c r="FF1" s="612"/>
      <c r="FG1" s="613"/>
      <c r="FI1" s="611">
        <f>EZ1+1</f>
        <v>19</v>
      </c>
      <c r="FJ1" s="612"/>
      <c r="FK1" s="612"/>
      <c r="FL1" s="612"/>
      <c r="FM1" s="612"/>
      <c r="FN1" s="612"/>
      <c r="FO1" s="612"/>
      <c r="FP1" s="613"/>
      <c r="FR1" s="611">
        <f>FI1+1</f>
        <v>20</v>
      </c>
      <c r="FS1" s="612"/>
      <c r="FT1" s="612"/>
      <c r="FU1" s="612"/>
      <c r="FV1" s="612"/>
      <c r="FW1" s="612"/>
      <c r="FX1" s="612"/>
      <c r="FY1" s="613"/>
      <c r="GA1" s="611">
        <f>FR1+1</f>
        <v>21</v>
      </c>
      <c r="GB1" s="612"/>
      <c r="GC1" s="612"/>
      <c r="GD1" s="612"/>
      <c r="GE1" s="612"/>
      <c r="GF1" s="612"/>
      <c r="GG1" s="612"/>
      <c r="GH1" s="613"/>
      <c r="GJ1" s="611">
        <f>GA1+1</f>
        <v>22</v>
      </c>
      <c r="GK1" s="612"/>
      <c r="GL1" s="612"/>
      <c r="GM1" s="612"/>
      <c r="GN1" s="612"/>
      <c r="GO1" s="612"/>
      <c r="GP1" s="612"/>
      <c r="GQ1" s="613"/>
      <c r="GS1" s="611">
        <f>GJ1+1</f>
        <v>23</v>
      </c>
      <c r="GT1" s="612"/>
      <c r="GU1" s="612"/>
      <c r="GV1" s="612"/>
      <c r="GW1" s="612"/>
      <c r="GX1" s="612"/>
      <c r="GY1" s="612"/>
      <c r="GZ1" s="613"/>
      <c r="HB1" s="611">
        <f>GS1+1</f>
        <v>24</v>
      </c>
      <c r="HC1" s="612"/>
      <c r="HD1" s="612"/>
      <c r="HE1" s="612"/>
      <c r="HF1" s="612"/>
      <c r="HG1" s="612"/>
      <c r="HH1" s="612"/>
      <c r="HI1" s="613"/>
      <c r="HK1" s="611">
        <f>HB1+1</f>
        <v>25</v>
      </c>
      <c r="HL1" s="612"/>
      <c r="HM1" s="612"/>
      <c r="HN1" s="612"/>
      <c r="HO1" s="612"/>
      <c r="HP1" s="612"/>
      <c r="HQ1" s="612"/>
      <c r="HR1" s="613"/>
      <c r="HT1" s="611">
        <f>HK1+1</f>
        <v>26</v>
      </c>
      <c r="HU1" s="612"/>
      <c r="HV1" s="612"/>
      <c r="HW1" s="612"/>
      <c r="HX1" s="612"/>
      <c r="HY1" s="612"/>
      <c r="HZ1" s="612"/>
      <c r="IA1" s="613"/>
      <c r="IC1" s="611">
        <f>HT1+1</f>
        <v>27</v>
      </c>
      <c r="ID1" s="612"/>
      <c r="IE1" s="612"/>
      <c r="IF1" s="612"/>
      <c r="IG1" s="612"/>
      <c r="IH1" s="612"/>
      <c r="II1" s="612"/>
      <c r="IJ1" s="613"/>
      <c r="IL1" s="611">
        <f>IC1+1</f>
        <v>28</v>
      </c>
      <c r="IM1" s="612"/>
      <c r="IN1" s="612"/>
      <c r="IO1" s="612"/>
      <c r="IP1" s="612"/>
      <c r="IQ1" s="612"/>
      <c r="IR1" s="612"/>
      <c r="IS1" s="613"/>
      <c r="IU1" s="611">
        <f>IL1+1</f>
        <v>29</v>
      </c>
      <c r="IV1" s="612"/>
      <c r="IW1" s="612"/>
      <c r="IX1" s="612"/>
      <c r="IY1" s="612"/>
      <c r="IZ1" s="612"/>
      <c r="JA1" s="612"/>
      <c r="JB1" s="613"/>
      <c r="JD1" s="611">
        <f>IU1+1</f>
        <v>30</v>
      </c>
      <c r="JE1" s="612"/>
      <c r="JF1" s="612"/>
      <c r="JG1" s="612"/>
      <c r="JH1" s="612"/>
      <c r="JI1" s="612"/>
      <c r="JJ1" s="612"/>
      <c r="JK1" s="613"/>
      <c r="JM1" s="611">
        <f>JD1+1</f>
        <v>31</v>
      </c>
      <c r="JN1" s="612"/>
      <c r="JO1" s="612"/>
      <c r="JP1" s="612"/>
      <c r="JQ1" s="612"/>
      <c r="JR1" s="612"/>
      <c r="JS1" s="612"/>
      <c r="JT1" s="613"/>
      <c r="JV1" s="611">
        <f>JM1+1</f>
        <v>32</v>
      </c>
      <c r="JW1" s="612"/>
      <c r="JX1" s="612"/>
      <c r="JY1" s="612"/>
      <c r="JZ1" s="612"/>
      <c r="KA1" s="612"/>
      <c r="KB1" s="612"/>
      <c r="KC1" s="613"/>
      <c r="KE1" s="611">
        <f>JV1+1</f>
        <v>33</v>
      </c>
      <c r="KF1" s="612"/>
      <c r="KG1" s="612"/>
      <c r="KH1" s="612"/>
      <c r="KI1" s="612"/>
      <c r="KJ1" s="612"/>
      <c r="KK1" s="612"/>
      <c r="KL1" s="613"/>
      <c r="KN1" s="611">
        <f>KE1+1</f>
        <v>34</v>
      </c>
      <c r="KO1" s="612"/>
      <c r="KP1" s="612"/>
      <c r="KQ1" s="612"/>
      <c r="KR1" s="612"/>
      <c r="KS1" s="612"/>
      <c r="KT1" s="612"/>
      <c r="KU1" s="613"/>
      <c r="KW1" s="611">
        <f>KN1+1</f>
        <v>35</v>
      </c>
      <c r="KX1" s="612"/>
      <c r="KY1" s="612"/>
      <c r="KZ1" s="612"/>
      <c r="LA1" s="612"/>
      <c r="LB1" s="612"/>
      <c r="LC1" s="612"/>
      <c r="LD1" s="613"/>
      <c r="LF1" s="611">
        <f>KW1+1</f>
        <v>36</v>
      </c>
      <c r="LG1" s="612"/>
      <c r="LH1" s="612"/>
      <c r="LI1" s="612"/>
      <c r="LJ1" s="612"/>
      <c r="LK1" s="612"/>
      <c r="LL1" s="612"/>
      <c r="LM1" s="613"/>
      <c r="LO1" s="611">
        <f>LF1+1</f>
        <v>37</v>
      </c>
      <c r="LP1" s="612"/>
      <c r="LQ1" s="612"/>
      <c r="LR1" s="612"/>
      <c r="LS1" s="612"/>
      <c r="LT1" s="612"/>
      <c r="LU1" s="612"/>
      <c r="LV1" s="613"/>
      <c r="LX1" s="611">
        <f>LO1+1</f>
        <v>38</v>
      </c>
      <c r="LY1" s="612"/>
      <c r="LZ1" s="612"/>
      <c r="MA1" s="612"/>
      <c r="MB1" s="612"/>
      <c r="MC1" s="612"/>
      <c r="MD1" s="612"/>
      <c r="ME1" s="613"/>
      <c r="MG1" s="611">
        <f>LX1+1</f>
        <v>39</v>
      </c>
      <c r="MH1" s="612"/>
      <c r="MI1" s="612"/>
      <c r="MJ1" s="612"/>
      <c r="MK1" s="612"/>
      <c r="ML1" s="612"/>
      <c r="MM1" s="612"/>
      <c r="MN1" s="613"/>
      <c r="MP1" s="611">
        <f>MG1+1</f>
        <v>40</v>
      </c>
      <c r="MQ1" s="612"/>
      <c r="MR1" s="612"/>
      <c r="MS1" s="612"/>
      <c r="MT1" s="612"/>
      <c r="MU1" s="612"/>
      <c r="MV1" s="612"/>
      <c r="MW1" s="613"/>
    </row>
    <row r="2" spans="1:361" ht="20.25" customHeight="1" thickBot="1">
      <c r="A2" s="186">
        <v>0</v>
      </c>
      <c r="B2" s="187">
        <v>-2.9999999999999997E-4</v>
      </c>
      <c r="C2" s="188" t="s">
        <v>120</v>
      </c>
      <c r="D2" s="189" t="s">
        <v>121</v>
      </c>
      <c r="E2" s="190" t="s">
        <v>122</v>
      </c>
      <c r="F2" s="189" t="s">
        <v>123</v>
      </c>
      <c r="G2" s="190" t="s">
        <v>124</v>
      </c>
      <c r="H2" s="191" t="s">
        <v>125</v>
      </c>
      <c r="I2" s="192" t="s">
        <v>126</v>
      </c>
      <c r="J2" s="193"/>
      <c r="L2" s="188" t="s">
        <v>120</v>
      </c>
      <c r="M2" s="189" t="s">
        <v>121</v>
      </c>
      <c r="N2" s="190" t="s">
        <v>122</v>
      </c>
      <c r="O2" s="189" t="s">
        <v>123</v>
      </c>
      <c r="P2" s="190" t="s">
        <v>124</v>
      </c>
      <c r="Q2" s="191" t="s">
        <v>125</v>
      </c>
      <c r="R2" s="192" t="s">
        <v>126</v>
      </c>
      <c r="S2" s="193"/>
      <c r="U2" s="188" t="s">
        <v>120</v>
      </c>
      <c r="V2" s="189" t="s">
        <v>121</v>
      </c>
      <c r="W2" s="190" t="s">
        <v>122</v>
      </c>
      <c r="X2" s="189" t="s">
        <v>123</v>
      </c>
      <c r="Y2" s="190" t="s">
        <v>124</v>
      </c>
      <c r="Z2" s="191" t="s">
        <v>125</v>
      </c>
      <c r="AA2" s="192" t="s">
        <v>126</v>
      </c>
      <c r="AB2" s="193"/>
      <c r="AD2" s="188" t="s">
        <v>120</v>
      </c>
      <c r="AE2" s="189" t="s">
        <v>121</v>
      </c>
      <c r="AF2" s="190" t="s">
        <v>122</v>
      </c>
      <c r="AG2" s="189" t="s">
        <v>123</v>
      </c>
      <c r="AH2" s="190" t="s">
        <v>124</v>
      </c>
      <c r="AI2" s="191" t="s">
        <v>125</v>
      </c>
      <c r="AJ2" s="192" t="s">
        <v>126</v>
      </c>
      <c r="AK2" s="193"/>
      <c r="AM2" s="188" t="s">
        <v>120</v>
      </c>
      <c r="AN2" s="189" t="s">
        <v>121</v>
      </c>
      <c r="AO2" s="190" t="s">
        <v>122</v>
      </c>
      <c r="AP2" s="189" t="s">
        <v>123</v>
      </c>
      <c r="AQ2" s="190" t="s">
        <v>124</v>
      </c>
      <c r="AR2" s="191" t="s">
        <v>125</v>
      </c>
      <c r="AS2" s="192" t="s">
        <v>126</v>
      </c>
      <c r="AT2" s="193"/>
      <c r="AV2" s="188" t="s">
        <v>120</v>
      </c>
      <c r="AW2" s="189" t="s">
        <v>121</v>
      </c>
      <c r="AX2" s="190" t="s">
        <v>122</v>
      </c>
      <c r="AY2" s="189" t="s">
        <v>123</v>
      </c>
      <c r="AZ2" s="190" t="s">
        <v>124</v>
      </c>
      <c r="BA2" s="191" t="s">
        <v>125</v>
      </c>
      <c r="BB2" s="192" t="s">
        <v>126</v>
      </c>
      <c r="BC2" s="193"/>
      <c r="BE2" s="188" t="s">
        <v>120</v>
      </c>
      <c r="BF2" s="189" t="s">
        <v>121</v>
      </c>
      <c r="BG2" s="190" t="s">
        <v>122</v>
      </c>
      <c r="BH2" s="189" t="s">
        <v>123</v>
      </c>
      <c r="BI2" s="190" t="s">
        <v>124</v>
      </c>
      <c r="BJ2" s="191" t="s">
        <v>125</v>
      </c>
      <c r="BK2" s="192" t="s">
        <v>126</v>
      </c>
      <c r="BL2" s="193"/>
      <c r="BN2" s="188" t="s">
        <v>120</v>
      </c>
      <c r="BO2" s="189" t="s">
        <v>121</v>
      </c>
      <c r="BP2" s="190" t="s">
        <v>122</v>
      </c>
      <c r="BQ2" s="189" t="s">
        <v>123</v>
      </c>
      <c r="BR2" s="190" t="s">
        <v>124</v>
      </c>
      <c r="BS2" s="191" t="s">
        <v>125</v>
      </c>
      <c r="BT2" s="192" t="s">
        <v>126</v>
      </c>
      <c r="BU2" s="193"/>
      <c r="BW2" s="188" t="s">
        <v>120</v>
      </c>
      <c r="BX2" s="189" t="s">
        <v>121</v>
      </c>
      <c r="BY2" s="190" t="s">
        <v>122</v>
      </c>
      <c r="BZ2" s="189" t="s">
        <v>123</v>
      </c>
      <c r="CA2" s="190" t="s">
        <v>124</v>
      </c>
      <c r="CB2" s="191" t="s">
        <v>125</v>
      </c>
      <c r="CC2" s="192" t="s">
        <v>126</v>
      </c>
      <c r="CD2" s="193"/>
      <c r="CF2" s="188" t="s">
        <v>120</v>
      </c>
      <c r="CG2" s="189" t="s">
        <v>121</v>
      </c>
      <c r="CH2" s="190" t="s">
        <v>122</v>
      </c>
      <c r="CI2" s="189" t="s">
        <v>123</v>
      </c>
      <c r="CJ2" s="190" t="s">
        <v>124</v>
      </c>
      <c r="CK2" s="191" t="s">
        <v>125</v>
      </c>
      <c r="CL2" s="192" t="s">
        <v>126</v>
      </c>
      <c r="CM2" s="193"/>
      <c r="CO2" s="188" t="s">
        <v>120</v>
      </c>
      <c r="CP2" s="189" t="s">
        <v>121</v>
      </c>
      <c r="CQ2" s="190" t="s">
        <v>122</v>
      </c>
      <c r="CR2" s="189" t="s">
        <v>123</v>
      </c>
      <c r="CS2" s="190" t="s">
        <v>124</v>
      </c>
      <c r="CT2" s="191" t="s">
        <v>125</v>
      </c>
      <c r="CU2" s="192" t="s">
        <v>126</v>
      </c>
      <c r="CV2" s="193"/>
      <c r="CX2" s="188" t="s">
        <v>120</v>
      </c>
      <c r="CY2" s="189" t="s">
        <v>121</v>
      </c>
      <c r="CZ2" s="190" t="s">
        <v>122</v>
      </c>
      <c r="DA2" s="189" t="s">
        <v>123</v>
      </c>
      <c r="DB2" s="190" t="s">
        <v>124</v>
      </c>
      <c r="DC2" s="191" t="s">
        <v>125</v>
      </c>
      <c r="DD2" s="192" t="s">
        <v>126</v>
      </c>
      <c r="DE2" s="193"/>
      <c r="DG2" s="188" t="s">
        <v>120</v>
      </c>
      <c r="DH2" s="189" t="s">
        <v>121</v>
      </c>
      <c r="DI2" s="190" t="s">
        <v>122</v>
      </c>
      <c r="DJ2" s="189" t="s">
        <v>123</v>
      </c>
      <c r="DK2" s="190" t="s">
        <v>124</v>
      </c>
      <c r="DL2" s="191" t="s">
        <v>125</v>
      </c>
      <c r="DM2" s="192" t="s">
        <v>126</v>
      </c>
      <c r="DN2" s="193"/>
      <c r="DP2" s="188" t="s">
        <v>120</v>
      </c>
      <c r="DQ2" s="189" t="s">
        <v>121</v>
      </c>
      <c r="DR2" s="190" t="s">
        <v>122</v>
      </c>
      <c r="DS2" s="189" t="s">
        <v>123</v>
      </c>
      <c r="DT2" s="190" t="s">
        <v>124</v>
      </c>
      <c r="DU2" s="191" t="s">
        <v>125</v>
      </c>
      <c r="DV2" s="192" t="s">
        <v>126</v>
      </c>
      <c r="DW2" s="193"/>
      <c r="DY2" s="188" t="s">
        <v>120</v>
      </c>
      <c r="DZ2" s="189" t="s">
        <v>121</v>
      </c>
      <c r="EA2" s="190" t="s">
        <v>122</v>
      </c>
      <c r="EB2" s="189" t="s">
        <v>123</v>
      </c>
      <c r="EC2" s="190" t="s">
        <v>124</v>
      </c>
      <c r="ED2" s="191" t="s">
        <v>125</v>
      </c>
      <c r="EE2" s="192" t="s">
        <v>126</v>
      </c>
      <c r="EF2" s="193"/>
      <c r="EH2" s="188" t="s">
        <v>120</v>
      </c>
      <c r="EI2" s="189" t="s">
        <v>121</v>
      </c>
      <c r="EJ2" s="190" t="s">
        <v>122</v>
      </c>
      <c r="EK2" s="189" t="s">
        <v>123</v>
      </c>
      <c r="EL2" s="190" t="s">
        <v>124</v>
      </c>
      <c r="EM2" s="191" t="s">
        <v>125</v>
      </c>
      <c r="EN2" s="192" t="s">
        <v>126</v>
      </c>
      <c r="EO2" s="193"/>
      <c r="EQ2" s="188" t="s">
        <v>120</v>
      </c>
      <c r="ER2" s="189" t="s">
        <v>121</v>
      </c>
      <c r="ES2" s="190" t="s">
        <v>122</v>
      </c>
      <c r="ET2" s="189" t="s">
        <v>123</v>
      </c>
      <c r="EU2" s="190" t="s">
        <v>124</v>
      </c>
      <c r="EV2" s="191" t="s">
        <v>125</v>
      </c>
      <c r="EW2" s="192" t="s">
        <v>126</v>
      </c>
      <c r="EX2" s="193"/>
      <c r="EZ2" s="188" t="s">
        <v>120</v>
      </c>
      <c r="FA2" s="189" t="s">
        <v>121</v>
      </c>
      <c r="FB2" s="190" t="s">
        <v>122</v>
      </c>
      <c r="FC2" s="189" t="s">
        <v>123</v>
      </c>
      <c r="FD2" s="190" t="s">
        <v>124</v>
      </c>
      <c r="FE2" s="191" t="s">
        <v>125</v>
      </c>
      <c r="FF2" s="192" t="s">
        <v>126</v>
      </c>
      <c r="FG2" s="193"/>
      <c r="FI2" s="188" t="s">
        <v>120</v>
      </c>
      <c r="FJ2" s="189" t="s">
        <v>121</v>
      </c>
      <c r="FK2" s="190" t="s">
        <v>122</v>
      </c>
      <c r="FL2" s="189" t="s">
        <v>123</v>
      </c>
      <c r="FM2" s="190" t="s">
        <v>124</v>
      </c>
      <c r="FN2" s="191" t="s">
        <v>125</v>
      </c>
      <c r="FO2" s="192" t="s">
        <v>126</v>
      </c>
      <c r="FP2" s="193"/>
      <c r="FR2" s="188" t="s">
        <v>120</v>
      </c>
      <c r="FS2" s="189" t="s">
        <v>121</v>
      </c>
      <c r="FT2" s="190" t="s">
        <v>122</v>
      </c>
      <c r="FU2" s="189" t="s">
        <v>123</v>
      </c>
      <c r="FV2" s="190" t="s">
        <v>124</v>
      </c>
      <c r="FW2" s="191" t="s">
        <v>125</v>
      </c>
      <c r="FX2" s="192" t="s">
        <v>126</v>
      </c>
      <c r="FY2" s="193"/>
      <c r="GA2" s="188" t="s">
        <v>120</v>
      </c>
      <c r="GB2" s="189" t="s">
        <v>121</v>
      </c>
      <c r="GC2" s="190" t="s">
        <v>122</v>
      </c>
      <c r="GD2" s="189" t="s">
        <v>123</v>
      </c>
      <c r="GE2" s="190" t="s">
        <v>124</v>
      </c>
      <c r="GF2" s="191" t="s">
        <v>125</v>
      </c>
      <c r="GG2" s="192" t="s">
        <v>126</v>
      </c>
      <c r="GH2" s="193"/>
      <c r="GJ2" s="188" t="s">
        <v>120</v>
      </c>
      <c r="GK2" s="189" t="s">
        <v>121</v>
      </c>
      <c r="GL2" s="190" t="s">
        <v>122</v>
      </c>
      <c r="GM2" s="189" t="s">
        <v>123</v>
      </c>
      <c r="GN2" s="190" t="s">
        <v>124</v>
      </c>
      <c r="GO2" s="191" t="s">
        <v>125</v>
      </c>
      <c r="GP2" s="192" t="s">
        <v>126</v>
      </c>
      <c r="GQ2" s="193"/>
      <c r="GS2" s="188" t="s">
        <v>120</v>
      </c>
      <c r="GT2" s="189" t="s">
        <v>121</v>
      </c>
      <c r="GU2" s="190" t="s">
        <v>122</v>
      </c>
      <c r="GV2" s="189" t="s">
        <v>123</v>
      </c>
      <c r="GW2" s="190" t="s">
        <v>124</v>
      </c>
      <c r="GX2" s="191" t="s">
        <v>125</v>
      </c>
      <c r="GY2" s="192" t="s">
        <v>126</v>
      </c>
      <c r="GZ2" s="193"/>
      <c r="HB2" s="188" t="s">
        <v>120</v>
      </c>
      <c r="HC2" s="189" t="s">
        <v>121</v>
      </c>
      <c r="HD2" s="190" t="s">
        <v>122</v>
      </c>
      <c r="HE2" s="189" t="s">
        <v>123</v>
      </c>
      <c r="HF2" s="190" t="s">
        <v>124</v>
      </c>
      <c r="HG2" s="191" t="s">
        <v>125</v>
      </c>
      <c r="HH2" s="192" t="s">
        <v>126</v>
      </c>
      <c r="HI2" s="193"/>
      <c r="HK2" s="188" t="s">
        <v>120</v>
      </c>
      <c r="HL2" s="189" t="s">
        <v>121</v>
      </c>
      <c r="HM2" s="190" t="s">
        <v>122</v>
      </c>
      <c r="HN2" s="189" t="s">
        <v>123</v>
      </c>
      <c r="HO2" s="190" t="s">
        <v>124</v>
      </c>
      <c r="HP2" s="191" t="s">
        <v>125</v>
      </c>
      <c r="HQ2" s="192" t="s">
        <v>126</v>
      </c>
      <c r="HR2" s="193"/>
      <c r="HT2" s="188" t="s">
        <v>120</v>
      </c>
      <c r="HU2" s="189" t="s">
        <v>121</v>
      </c>
      <c r="HV2" s="190" t="s">
        <v>122</v>
      </c>
      <c r="HW2" s="189" t="s">
        <v>123</v>
      </c>
      <c r="HX2" s="190" t="s">
        <v>124</v>
      </c>
      <c r="HY2" s="191" t="s">
        <v>125</v>
      </c>
      <c r="HZ2" s="192" t="s">
        <v>126</v>
      </c>
      <c r="IA2" s="193"/>
      <c r="IC2" s="188" t="s">
        <v>120</v>
      </c>
      <c r="ID2" s="189" t="s">
        <v>121</v>
      </c>
      <c r="IE2" s="190" t="s">
        <v>122</v>
      </c>
      <c r="IF2" s="189" t="s">
        <v>123</v>
      </c>
      <c r="IG2" s="190" t="s">
        <v>124</v>
      </c>
      <c r="IH2" s="191" t="s">
        <v>125</v>
      </c>
      <c r="II2" s="192" t="s">
        <v>126</v>
      </c>
      <c r="IJ2" s="193"/>
      <c r="IL2" s="188" t="s">
        <v>120</v>
      </c>
      <c r="IM2" s="189" t="s">
        <v>121</v>
      </c>
      <c r="IN2" s="190" t="s">
        <v>122</v>
      </c>
      <c r="IO2" s="189" t="s">
        <v>123</v>
      </c>
      <c r="IP2" s="190" t="s">
        <v>124</v>
      </c>
      <c r="IQ2" s="191" t="s">
        <v>125</v>
      </c>
      <c r="IR2" s="192" t="s">
        <v>126</v>
      </c>
      <c r="IS2" s="193"/>
      <c r="IU2" s="188" t="s">
        <v>120</v>
      </c>
      <c r="IV2" s="189" t="s">
        <v>121</v>
      </c>
      <c r="IW2" s="190" t="s">
        <v>122</v>
      </c>
      <c r="IX2" s="189" t="s">
        <v>123</v>
      </c>
      <c r="IY2" s="190" t="s">
        <v>124</v>
      </c>
      <c r="IZ2" s="191" t="s">
        <v>125</v>
      </c>
      <c r="JA2" s="192" t="s">
        <v>126</v>
      </c>
      <c r="JB2" s="193"/>
      <c r="JD2" s="188" t="s">
        <v>120</v>
      </c>
      <c r="JE2" s="189" t="s">
        <v>121</v>
      </c>
      <c r="JF2" s="190" t="s">
        <v>122</v>
      </c>
      <c r="JG2" s="189" t="s">
        <v>123</v>
      </c>
      <c r="JH2" s="190" t="s">
        <v>124</v>
      </c>
      <c r="JI2" s="191" t="s">
        <v>125</v>
      </c>
      <c r="JJ2" s="192" t="s">
        <v>126</v>
      </c>
      <c r="JK2" s="193"/>
      <c r="JM2" s="188" t="s">
        <v>120</v>
      </c>
      <c r="JN2" s="189" t="s">
        <v>121</v>
      </c>
      <c r="JO2" s="190" t="s">
        <v>122</v>
      </c>
      <c r="JP2" s="189" t="s">
        <v>123</v>
      </c>
      <c r="JQ2" s="190" t="s">
        <v>124</v>
      </c>
      <c r="JR2" s="191" t="s">
        <v>125</v>
      </c>
      <c r="JS2" s="192" t="s">
        <v>126</v>
      </c>
      <c r="JT2" s="193"/>
      <c r="JV2" s="188" t="s">
        <v>120</v>
      </c>
      <c r="JW2" s="189" t="s">
        <v>121</v>
      </c>
      <c r="JX2" s="190" t="s">
        <v>122</v>
      </c>
      <c r="JY2" s="189" t="s">
        <v>123</v>
      </c>
      <c r="JZ2" s="190" t="s">
        <v>124</v>
      </c>
      <c r="KA2" s="191" t="s">
        <v>125</v>
      </c>
      <c r="KB2" s="192" t="s">
        <v>126</v>
      </c>
      <c r="KC2" s="193"/>
      <c r="KE2" s="188" t="s">
        <v>120</v>
      </c>
      <c r="KF2" s="189" t="s">
        <v>121</v>
      </c>
      <c r="KG2" s="190" t="s">
        <v>122</v>
      </c>
      <c r="KH2" s="189" t="s">
        <v>123</v>
      </c>
      <c r="KI2" s="190" t="s">
        <v>124</v>
      </c>
      <c r="KJ2" s="191" t="s">
        <v>125</v>
      </c>
      <c r="KK2" s="192" t="s">
        <v>126</v>
      </c>
      <c r="KL2" s="193"/>
      <c r="KN2" s="188" t="s">
        <v>120</v>
      </c>
      <c r="KO2" s="189" t="s">
        <v>121</v>
      </c>
      <c r="KP2" s="190" t="s">
        <v>122</v>
      </c>
      <c r="KQ2" s="189" t="s">
        <v>123</v>
      </c>
      <c r="KR2" s="190" t="s">
        <v>124</v>
      </c>
      <c r="KS2" s="191" t="s">
        <v>125</v>
      </c>
      <c r="KT2" s="192" t="s">
        <v>126</v>
      </c>
      <c r="KU2" s="193"/>
      <c r="KW2" s="188" t="s">
        <v>120</v>
      </c>
      <c r="KX2" s="189" t="s">
        <v>121</v>
      </c>
      <c r="KY2" s="190" t="s">
        <v>122</v>
      </c>
      <c r="KZ2" s="189" t="s">
        <v>123</v>
      </c>
      <c r="LA2" s="190" t="s">
        <v>124</v>
      </c>
      <c r="LB2" s="191" t="s">
        <v>125</v>
      </c>
      <c r="LC2" s="192" t="s">
        <v>126</v>
      </c>
      <c r="LD2" s="193"/>
      <c r="LF2" s="188" t="s">
        <v>120</v>
      </c>
      <c r="LG2" s="189" t="s">
        <v>121</v>
      </c>
      <c r="LH2" s="190" t="s">
        <v>122</v>
      </c>
      <c r="LI2" s="189" t="s">
        <v>123</v>
      </c>
      <c r="LJ2" s="190" t="s">
        <v>124</v>
      </c>
      <c r="LK2" s="191" t="s">
        <v>125</v>
      </c>
      <c r="LL2" s="192" t="s">
        <v>126</v>
      </c>
      <c r="LM2" s="193"/>
      <c r="LO2" s="188" t="s">
        <v>120</v>
      </c>
      <c r="LP2" s="189" t="s">
        <v>121</v>
      </c>
      <c r="LQ2" s="190" t="s">
        <v>122</v>
      </c>
      <c r="LR2" s="189" t="s">
        <v>123</v>
      </c>
      <c r="LS2" s="190" t="s">
        <v>124</v>
      </c>
      <c r="LT2" s="191" t="s">
        <v>125</v>
      </c>
      <c r="LU2" s="192" t="s">
        <v>126</v>
      </c>
      <c r="LV2" s="193"/>
      <c r="LX2" s="188" t="s">
        <v>120</v>
      </c>
      <c r="LY2" s="189" t="s">
        <v>121</v>
      </c>
      <c r="LZ2" s="190" t="s">
        <v>122</v>
      </c>
      <c r="MA2" s="189" t="s">
        <v>123</v>
      </c>
      <c r="MB2" s="190" t="s">
        <v>124</v>
      </c>
      <c r="MC2" s="191" t="s">
        <v>125</v>
      </c>
      <c r="MD2" s="192" t="s">
        <v>126</v>
      </c>
      <c r="ME2" s="193"/>
      <c r="MG2" s="188" t="s">
        <v>120</v>
      </c>
      <c r="MH2" s="189" t="s">
        <v>121</v>
      </c>
      <c r="MI2" s="190" t="s">
        <v>122</v>
      </c>
      <c r="MJ2" s="189" t="s">
        <v>123</v>
      </c>
      <c r="MK2" s="190" t="s">
        <v>124</v>
      </c>
      <c r="ML2" s="191" t="s">
        <v>125</v>
      </c>
      <c r="MM2" s="192" t="s">
        <v>126</v>
      </c>
      <c r="MN2" s="193"/>
      <c r="MP2" s="188" t="s">
        <v>120</v>
      </c>
      <c r="MQ2" s="189" t="s">
        <v>121</v>
      </c>
      <c r="MR2" s="190" t="s">
        <v>122</v>
      </c>
      <c r="MS2" s="189" t="s">
        <v>123</v>
      </c>
      <c r="MT2" s="190" t="s">
        <v>124</v>
      </c>
      <c r="MU2" s="191" t="s">
        <v>125</v>
      </c>
      <c r="MV2" s="192" t="s">
        <v>126</v>
      </c>
      <c r="MW2" s="193"/>
    </row>
    <row r="3" spans="1:361" ht="20.25" hidden="1" customHeight="1">
      <c r="A3" s="186">
        <v>1</v>
      </c>
      <c r="B3" s="187">
        <v>-2.9999999999999997E-4</v>
      </c>
      <c r="C3" s="188">
        <v>90</v>
      </c>
      <c r="D3" s="194">
        <v>-8.7460000000000001E-4</v>
      </c>
      <c r="E3" s="195">
        <v>-9.2999999999999999E-7</v>
      </c>
      <c r="F3" s="189">
        <v>1.0748999999999999E-3</v>
      </c>
      <c r="G3" s="190">
        <v>2.3E-6</v>
      </c>
      <c r="H3" s="191">
        <v>8.9999999999999995E-9</v>
      </c>
      <c r="I3" s="192">
        <v>0.81362000000000001</v>
      </c>
      <c r="J3" s="193"/>
      <c r="L3" s="188">
        <v>90</v>
      </c>
      <c r="M3" s="194">
        <v>-8.7460000000000001E-4</v>
      </c>
      <c r="N3" s="195">
        <v>-9.2999999999999999E-7</v>
      </c>
      <c r="O3" s="189">
        <v>1.0748999999999999E-3</v>
      </c>
      <c r="P3" s="190">
        <v>2.3E-6</v>
      </c>
      <c r="Q3" s="191">
        <v>8.9999999999999995E-9</v>
      </c>
      <c r="R3" s="192">
        <v>0.81362000000000001</v>
      </c>
      <c r="S3" s="193"/>
      <c r="U3" s="188">
        <v>90</v>
      </c>
      <c r="V3" s="194">
        <v>-8.7460000000000001E-4</v>
      </c>
      <c r="W3" s="195">
        <v>-9.2999999999999999E-7</v>
      </c>
      <c r="X3" s="189">
        <v>1.0748999999999999E-3</v>
      </c>
      <c r="Y3" s="190">
        <v>2.3E-6</v>
      </c>
      <c r="Z3" s="191">
        <v>8.9999999999999995E-9</v>
      </c>
      <c r="AA3" s="192">
        <v>0.81362000000000001</v>
      </c>
      <c r="AB3" s="193"/>
      <c r="AD3" s="188">
        <v>90</v>
      </c>
      <c r="AE3" s="194">
        <v>-8.7460000000000001E-4</v>
      </c>
      <c r="AF3" s="195">
        <v>-9.2999999999999999E-7</v>
      </c>
      <c r="AG3" s="189">
        <v>1.0748999999999999E-3</v>
      </c>
      <c r="AH3" s="190">
        <v>2.3E-6</v>
      </c>
      <c r="AI3" s="191">
        <v>8.9999999999999995E-9</v>
      </c>
      <c r="AJ3" s="192">
        <v>0.81362000000000001</v>
      </c>
      <c r="AK3" s="193"/>
      <c r="AM3" s="188">
        <v>90</v>
      </c>
      <c r="AN3" s="194">
        <v>-8.7460000000000001E-4</v>
      </c>
      <c r="AO3" s="195">
        <v>-9.2999999999999999E-7</v>
      </c>
      <c r="AP3" s="189">
        <v>1.0748999999999999E-3</v>
      </c>
      <c r="AQ3" s="190">
        <v>2.3E-6</v>
      </c>
      <c r="AR3" s="191">
        <v>8.9999999999999995E-9</v>
      </c>
      <c r="AS3" s="192">
        <v>0.81362000000000001</v>
      </c>
      <c r="AT3" s="193"/>
      <c r="AV3" s="188">
        <v>90</v>
      </c>
      <c r="AW3" s="194">
        <v>-8.7460000000000001E-4</v>
      </c>
      <c r="AX3" s="195">
        <v>-9.2999999999999999E-7</v>
      </c>
      <c r="AY3" s="189">
        <v>1.0748999999999999E-3</v>
      </c>
      <c r="AZ3" s="190">
        <v>2.3E-6</v>
      </c>
      <c r="BA3" s="191">
        <v>8.9999999999999995E-9</v>
      </c>
      <c r="BB3" s="192">
        <v>0.81362000000000001</v>
      </c>
      <c r="BC3" s="193"/>
      <c r="BE3" s="188">
        <v>90</v>
      </c>
      <c r="BF3" s="194">
        <v>-8.7460000000000001E-4</v>
      </c>
      <c r="BG3" s="195">
        <v>-9.2999999999999999E-7</v>
      </c>
      <c r="BH3" s="189">
        <v>1.0748999999999999E-3</v>
      </c>
      <c r="BI3" s="190">
        <v>2.3E-6</v>
      </c>
      <c r="BJ3" s="191">
        <v>8.9999999999999995E-9</v>
      </c>
      <c r="BK3" s="192">
        <v>0.81362000000000001</v>
      </c>
      <c r="BL3" s="193"/>
      <c r="BN3" s="188">
        <v>90</v>
      </c>
      <c r="BO3" s="194">
        <v>-8.7460000000000001E-4</v>
      </c>
      <c r="BP3" s="195">
        <v>-9.2999999999999999E-7</v>
      </c>
      <c r="BQ3" s="189">
        <v>1.0748999999999999E-3</v>
      </c>
      <c r="BR3" s="190">
        <v>2.3E-6</v>
      </c>
      <c r="BS3" s="191">
        <v>8.9999999999999995E-9</v>
      </c>
      <c r="BT3" s="192">
        <v>0.81362000000000001</v>
      </c>
      <c r="BU3" s="193"/>
      <c r="BW3" s="188">
        <v>90</v>
      </c>
      <c r="BX3" s="194">
        <v>-8.7460000000000001E-4</v>
      </c>
      <c r="BY3" s="195">
        <v>-9.2999999999999999E-7</v>
      </c>
      <c r="BZ3" s="189">
        <v>1.0748999999999999E-3</v>
      </c>
      <c r="CA3" s="190">
        <v>2.3E-6</v>
      </c>
      <c r="CB3" s="191">
        <v>8.9999999999999995E-9</v>
      </c>
      <c r="CC3" s="192">
        <v>0.81362000000000001</v>
      </c>
      <c r="CD3" s="193"/>
      <c r="CF3" s="188">
        <v>90</v>
      </c>
      <c r="CG3" s="194">
        <v>-8.7460000000000001E-4</v>
      </c>
      <c r="CH3" s="195">
        <v>-9.2999999999999999E-7</v>
      </c>
      <c r="CI3" s="189">
        <v>1.0748999999999999E-3</v>
      </c>
      <c r="CJ3" s="190">
        <v>2.3E-6</v>
      </c>
      <c r="CK3" s="191">
        <v>8.9999999999999995E-9</v>
      </c>
      <c r="CL3" s="192">
        <v>0.81362000000000001</v>
      </c>
      <c r="CM3" s="193"/>
      <c r="CO3" s="188">
        <v>90</v>
      </c>
      <c r="CP3" s="194">
        <v>-8.7460000000000001E-4</v>
      </c>
      <c r="CQ3" s="195">
        <v>-9.2999999999999999E-7</v>
      </c>
      <c r="CR3" s="189">
        <v>1.0748999999999999E-3</v>
      </c>
      <c r="CS3" s="190">
        <v>2.3E-6</v>
      </c>
      <c r="CT3" s="191">
        <v>8.9999999999999995E-9</v>
      </c>
      <c r="CU3" s="192">
        <v>0.81362000000000001</v>
      </c>
      <c r="CV3" s="193"/>
      <c r="CX3" s="188">
        <v>90</v>
      </c>
      <c r="CY3" s="194">
        <v>-8.7460000000000001E-4</v>
      </c>
      <c r="CZ3" s="195">
        <v>-9.2999999999999999E-7</v>
      </c>
      <c r="DA3" s="189">
        <v>1.0748999999999999E-3</v>
      </c>
      <c r="DB3" s="190">
        <v>2.3E-6</v>
      </c>
      <c r="DC3" s="191">
        <v>8.9999999999999995E-9</v>
      </c>
      <c r="DD3" s="192">
        <v>0.81362000000000001</v>
      </c>
      <c r="DE3" s="193"/>
      <c r="DG3" s="188">
        <v>90</v>
      </c>
      <c r="DH3" s="194">
        <v>-8.7460000000000001E-4</v>
      </c>
      <c r="DI3" s="195">
        <v>-9.2999999999999999E-7</v>
      </c>
      <c r="DJ3" s="189">
        <v>1.0748999999999999E-3</v>
      </c>
      <c r="DK3" s="190">
        <v>2.3E-6</v>
      </c>
      <c r="DL3" s="191">
        <v>8.9999999999999995E-9</v>
      </c>
      <c r="DM3" s="192">
        <v>0.81362000000000001</v>
      </c>
      <c r="DN3" s="193"/>
      <c r="DP3" s="188">
        <v>90</v>
      </c>
      <c r="DQ3" s="194">
        <v>-8.7460000000000001E-4</v>
      </c>
      <c r="DR3" s="195">
        <v>-9.2999999999999999E-7</v>
      </c>
      <c r="DS3" s="189">
        <v>1.0748999999999999E-3</v>
      </c>
      <c r="DT3" s="190">
        <v>2.3E-6</v>
      </c>
      <c r="DU3" s="191">
        <v>8.9999999999999995E-9</v>
      </c>
      <c r="DV3" s="192">
        <v>0.81362000000000001</v>
      </c>
      <c r="DW3" s="193"/>
      <c r="DY3" s="188">
        <v>90</v>
      </c>
      <c r="DZ3" s="194">
        <v>-8.7460000000000001E-4</v>
      </c>
      <c r="EA3" s="195">
        <v>-9.2999999999999999E-7</v>
      </c>
      <c r="EB3" s="189">
        <v>1.0748999999999999E-3</v>
      </c>
      <c r="EC3" s="190">
        <v>2.3E-6</v>
      </c>
      <c r="ED3" s="191">
        <v>8.9999999999999995E-9</v>
      </c>
      <c r="EE3" s="192">
        <v>0.81362000000000001</v>
      </c>
      <c r="EF3" s="193"/>
      <c r="EH3" s="188">
        <v>90</v>
      </c>
      <c r="EI3" s="194">
        <v>-8.7460000000000001E-4</v>
      </c>
      <c r="EJ3" s="195">
        <v>-9.2999999999999999E-7</v>
      </c>
      <c r="EK3" s="189">
        <v>1.0748999999999999E-3</v>
      </c>
      <c r="EL3" s="190">
        <v>2.3E-6</v>
      </c>
      <c r="EM3" s="191">
        <v>8.9999999999999995E-9</v>
      </c>
      <c r="EN3" s="192">
        <v>0.81362000000000001</v>
      </c>
      <c r="EO3" s="193"/>
      <c r="EQ3" s="188">
        <v>90</v>
      </c>
      <c r="ER3" s="194">
        <v>-8.7460000000000001E-4</v>
      </c>
      <c r="ES3" s="195">
        <v>-9.2999999999999999E-7</v>
      </c>
      <c r="ET3" s="189">
        <v>1.0748999999999999E-3</v>
      </c>
      <c r="EU3" s="190">
        <v>2.3E-6</v>
      </c>
      <c r="EV3" s="191">
        <v>8.9999999999999995E-9</v>
      </c>
      <c r="EW3" s="192">
        <v>0.81362000000000001</v>
      </c>
      <c r="EX3" s="193"/>
      <c r="EZ3" s="188">
        <v>90</v>
      </c>
      <c r="FA3" s="194">
        <v>-8.7460000000000001E-4</v>
      </c>
      <c r="FB3" s="195">
        <v>-9.2999999999999999E-7</v>
      </c>
      <c r="FC3" s="189">
        <v>1.0748999999999999E-3</v>
      </c>
      <c r="FD3" s="190">
        <v>2.3E-6</v>
      </c>
      <c r="FE3" s="191">
        <v>8.9999999999999995E-9</v>
      </c>
      <c r="FF3" s="192">
        <v>0.81362000000000001</v>
      </c>
      <c r="FG3" s="193"/>
      <c r="FI3" s="188">
        <v>90</v>
      </c>
      <c r="FJ3" s="194">
        <v>-8.7460000000000001E-4</v>
      </c>
      <c r="FK3" s="195">
        <v>-9.2999999999999999E-7</v>
      </c>
      <c r="FL3" s="189">
        <v>1.0748999999999999E-3</v>
      </c>
      <c r="FM3" s="190">
        <v>2.3E-6</v>
      </c>
      <c r="FN3" s="191">
        <v>8.9999999999999995E-9</v>
      </c>
      <c r="FO3" s="192">
        <v>0.81362000000000001</v>
      </c>
      <c r="FP3" s="193"/>
      <c r="FR3" s="188">
        <v>90</v>
      </c>
      <c r="FS3" s="194">
        <v>-8.7460000000000001E-4</v>
      </c>
      <c r="FT3" s="195">
        <v>-9.2999999999999999E-7</v>
      </c>
      <c r="FU3" s="189">
        <v>1.0748999999999999E-3</v>
      </c>
      <c r="FV3" s="190">
        <v>2.3E-6</v>
      </c>
      <c r="FW3" s="191">
        <v>8.9999999999999995E-9</v>
      </c>
      <c r="FX3" s="192">
        <v>0.81362000000000001</v>
      </c>
      <c r="FY3" s="193"/>
      <c r="GA3" s="188">
        <v>90</v>
      </c>
      <c r="GB3" s="194">
        <v>-8.7460000000000001E-4</v>
      </c>
      <c r="GC3" s="195">
        <v>-9.2999999999999999E-7</v>
      </c>
      <c r="GD3" s="189">
        <v>1.0748999999999999E-3</v>
      </c>
      <c r="GE3" s="190">
        <v>2.3E-6</v>
      </c>
      <c r="GF3" s="191">
        <v>8.9999999999999995E-9</v>
      </c>
      <c r="GG3" s="192">
        <v>0.81362000000000001</v>
      </c>
      <c r="GH3" s="193"/>
      <c r="GJ3" s="188">
        <v>90</v>
      </c>
      <c r="GK3" s="194">
        <v>-8.7460000000000001E-4</v>
      </c>
      <c r="GL3" s="195">
        <v>-9.2999999999999999E-7</v>
      </c>
      <c r="GM3" s="189">
        <v>1.0748999999999999E-3</v>
      </c>
      <c r="GN3" s="190">
        <v>2.3E-6</v>
      </c>
      <c r="GO3" s="191">
        <v>8.9999999999999995E-9</v>
      </c>
      <c r="GP3" s="192">
        <v>0.81362000000000001</v>
      </c>
      <c r="GQ3" s="193"/>
      <c r="GS3" s="188">
        <v>90</v>
      </c>
      <c r="GT3" s="194">
        <v>-8.7460000000000001E-4</v>
      </c>
      <c r="GU3" s="195">
        <v>-9.2999999999999999E-7</v>
      </c>
      <c r="GV3" s="189">
        <v>1.0748999999999999E-3</v>
      </c>
      <c r="GW3" s="190">
        <v>2.3E-6</v>
      </c>
      <c r="GX3" s="191">
        <v>8.9999999999999995E-9</v>
      </c>
      <c r="GY3" s="192">
        <v>0.81362000000000001</v>
      </c>
      <c r="GZ3" s="193"/>
      <c r="HB3" s="188">
        <v>90</v>
      </c>
      <c r="HC3" s="194">
        <v>-8.7460000000000001E-4</v>
      </c>
      <c r="HD3" s="195">
        <v>-9.2999999999999999E-7</v>
      </c>
      <c r="HE3" s="189">
        <v>1.0748999999999999E-3</v>
      </c>
      <c r="HF3" s="190">
        <v>2.3E-6</v>
      </c>
      <c r="HG3" s="191">
        <v>8.9999999999999995E-9</v>
      </c>
      <c r="HH3" s="192">
        <v>0.81362000000000001</v>
      </c>
      <c r="HI3" s="193"/>
      <c r="HK3" s="188">
        <v>90</v>
      </c>
      <c r="HL3" s="194">
        <v>-8.7460000000000001E-4</v>
      </c>
      <c r="HM3" s="195">
        <v>-9.2999999999999999E-7</v>
      </c>
      <c r="HN3" s="189">
        <v>1.0748999999999999E-3</v>
      </c>
      <c r="HO3" s="190">
        <v>2.3E-6</v>
      </c>
      <c r="HP3" s="191">
        <v>8.9999999999999995E-9</v>
      </c>
      <c r="HQ3" s="192">
        <v>0.81362000000000001</v>
      </c>
      <c r="HR3" s="193"/>
      <c r="HT3" s="188">
        <v>90</v>
      </c>
      <c r="HU3" s="194">
        <v>-8.7460000000000001E-4</v>
      </c>
      <c r="HV3" s="195">
        <v>-9.2999999999999999E-7</v>
      </c>
      <c r="HW3" s="189">
        <v>1.0748999999999999E-3</v>
      </c>
      <c r="HX3" s="190">
        <v>2.3E-6</v>
      </c>
      <c r="HY3" s="191">
        <v>8.9999999999999995E-9</v>
      </c>
      <c r="HZ3" s="192">
        <v>0.81362000000000001</v>
      </c>
      <c r="IA3" s="193"/>
      <c r="IC3" s="188">
        <v>90</v>
      </c>
      <c r="ID3" s="194">
        <v>-8.7460000000000001E-4</v>
      </c>
      <c r="IE3" s="195">
        <v>-9.2999999999999999E-7</v>
      </c>
      <c r="IF3" s="189">
        <v>1.0748999999999999E-3</v>
      </c>
      <c r="IG3" s="190">
        <v>2.3E-6</v>
      </c>
      <c r="IH3" s="191">
        <v>8.9999999999999995E-9</v>
      </c>
      <c r="II3" s="192">
        <v>0.81362000000000001</v>
      </c>
      <c r="IJ3" s="193"/>
      <c r="IL3" s="188">
        <v>90</v>
      </c>
      <c r="IM3" s="194">
        <v>-8.7460000000000001E-4</v>
      </c>
      <c r="IN3" s="195">
        <v>-9.2999999999999999E-7</v>
      </c>
      <c r="IO3" s="189">
        <v>1.0748999999999999E-3</v>
      </c>
      <c r="IP3" s="190">
        <v>2.3E-6</v>
      </c>
      <c r="IQ3" s="191">
        <v>8.9999999999999995E-9</v>
      </c>
      <c r="IR3" s="192">
        <v>0.81362000000000001</v>
      </c>
      <c r="IS3" s="193"/>
      <c r="IU3" s="188">
        <v>90</v>
      </c>
      <c r="IV3" s="194">
        <v>-8.7460000000000001E-4</v>
      </c>
      <c r="IW3" s="195">
        <v>-9.2999999999999999E-7</v>
      </c>
      <c r="IX3" s="189">
        <v>1.0748999999999999E-3</v>
      </c>
      <c r="IY3" s="190">
        <v>2.3E-6</v>
      </c>
      <c r="IZ3" s="191">
        <v>8.9999999999999995E-9</v>
      </c>
      <c r="JA3" s="192">
        <v>0.81362000000000001</v>
      </c>
      <c r="JB3" s="193"/>
      <c r="JD3" s="188">
        <v>90</v>
      </c>
      <c r="JE3" s="194">
        <v>-8.7460000000000001E-4</v>
      </c>
      <c r="JF3" s="195">
        <v>-9.2999999999999999E-7</v>
      </c>
      <c r="JG3" s="189">
        <v>1.0748999999999999E-3</v>
      </c>
      <c r="JH3" s="190">
        <v>2.3E-6</v>
      </c>
      <c r="JI3" s="191">
        <v>8.9999999999999995E-9</v>
      </c>
      <c r="JJ3" s="192">
        <v>0.81362000000000001</v>
      </c>
      <c r="JK3" s="193"/>
      <c r="JM3" s="188">
        <v>90</v>
      </c>
      <c r="JN3" s="194">
        <v>-8.7460000000000001E-4</v>
      </c>
      <c r="JO3" s="195">
        <v>-9.2999999999999999E-7</v>
      </c>
      <c r="JP3" s="189">
        <v>1.0748999999999999E-3</v>
      </c>
      <c r="JQ3" s="190">
        <v>2.3E-6</v>
      </c>
      <c r="JR3" s="191">
        <v>8.9999999999999995E-9</v>
      </c>
      <c r="JS3" s="192">
        <v>0.81362000000000001</v>
      </c>
      <c r="JT3" s="193"/>
      <c r="JV3" s="188">
        <v>90</v>
      </c>
      <c r="JW3" s="194">
        <v>-8.7460000000000001E-4</v>
      </c>
      <c r="JX3" s="195">
        <v>-9.2999999999999999E-7</v>
      </c>
      <c r="JY3" s="189">
        <v>1.0748999999999999E-3</v>
      </c>
      <c r="JZ3" s="190">
        <v>2.3E-6</v>
      </c>
      <c r="KA3" s="191">
        <v>8.9999999999999995E-9</v>
      </c>
      <c r="KB3" s="192">
        <v>0.81362000000000001</v>
      </c>
      <c r="KC3" s="193"/>
      <c r="KE3" s="188">
        <v>90</v>
      </c>
      <c r="KF3" s="194">
        <v>-8.7460000000000001E-4</v>
      </c>
      <c r="KG3" s="195">
        <v>-9.2999999999999999E-7</v>
      </c>
      <c r="KH3" s="189">
        <v>1.0748999999999999E-3</v>
      </c>
      <c r="KI3" s="190">
        <v>2.3E-6</v>
      </c>
      <c r="KJ3" s="191">
        <v>8.9999999999999995E-9</v>
      </c>
      <c r="KK3" s="192">
        <v>0.81362000000000001</v>
      </c>
      <c r="KL3" s="193"/>
      <c r="KN3" s="188">
        <v>90</v>
      </c>
      <c r="KO3" s="194">
        <v>-8.7460000000000001E-4</v>
      </c>
      <c r="KP3" s="195">
        <v>-9.2999999999999999E-7</v>
      </c>
      <c r="KQ3" s="189">
        <v>1.0748999999999999E-3</v>
      </c>
      <c r="KR3" s="190">
        <v>2.3E-6</v>
      </c>
      <c r="KS3" s="191">
        <v>8.9999999999999995E-9</v>
      </c>
      <c r="KT3" s="192">
        <v>0.81362000000000001</v>
      </c>
      <c r="KU3" s="193"/>
      <c r="KW3" s="188">
        <v>90</v>
      </c>
      <c r="KX3" s="194">
        <v>-8.7460000000000001E-4</v>
      </c>
      <c r="KY3" s="195">
        <v>-9.2999999999999999E-7</v>
      </c>
      <c r="KZ3" s="189">
        <v>1.0748999999999999E-3</v>
      </c>
      <c r="LA3" s="190">
        <v>2.3E-6</v>
      </c>
      <c r="LB3" s="191">
        <v>8.9999999999999995E-9</v>
      </c>
      <c r="LC3" s="192">
        <v>0.81362000000000001</v>
      </c>
      <c r="LD3" s="193"/>
      <c r="LF3" s="188">
        <v>90</v>
      </c>
      <c r="LG3" s="194">
        <v>-8.7460000000000001E-4</v>
      </c>
      <c r="LH3" s="195">
        <v>-9.2999999999999999E-7</v>
      </c>
      <c r="LI3" s="189">
        <v>1.0748999999999999E-3</v>
      </c>
      <c r="LJ3" s="190">
        <v>2.3E-6</v>
      </c>
      <c r="LK3" s="191">
        <v>8.9999999999999995E-9</v>
      </c>
      <c r="LL3" s="192">
        <v>0.81362000000000001</v>
      </c>
      <c r="LM3" s="193"/>
      <c r="LO3" s="188">
        <v>90</v>
      </c>
      <c r="LP3" s="194">
        <v>-8.7460000000000001E-4</v>
      </c>
      <c r="LQ3" s="195">
        <v>-9.2999999999999999E-7</v>
      </c>
      <c r="LR3" s="189">
        <v>1.0748999999999999E-3</v>
      </c>
      <c r="LS3" s="190">
        <v>2.3E-6</v>
      </c>
      <c r="LT3" s="191">
        <v>8.9999999999999995E-9</v>
      </c>
      <c r="LU3" s="192">
        <v>0.81362000000000001</v>
      </c>
      <c r="LV3" s="193"/>
      <c r="LX3" s="188">
        <v>90</v>
      </c>
      <c r="LY3" s="194">
        <v>-8.7460000000000001E-4</v>
      </c>
      <c r="LZ3" s="195">
        <v>-9.2999999999999999E-7</v>
      </c>
      <c r="MA3" s="189">
        <v>1.0748999999999999E-3</v>
      </c>
      <c r="MB3" s="190">
        <v>2.3E-6</v>
      </c>
      <c r="MC3" s="191">
        <v>8.9999999999999995E-9</v>
      </c>
      <c r="MD3" s="192">
        <v>0.81362000000000001</v>
      </c>
      <c r="ME3" s="193"/>
      <c r="MG3" s="188">
        <v>90</v>
      </c>
      <c r="MH3" s="194">
        <v>-8.7460000000000001E-4</v>
      </c>
      <c r="MI3" s="195">
        <v>-9.2999999999999999E-7</v>
      </c>
      <c r="MJ3" s="189">
        <v>1.0748999999999999E-3</v>
      </c>
      <c r="MK3" s="190">
        <v>2.3E-6</v>
      </c>
      <c r="ML3" s="191">
        <v>8.9999999999999995E-9</v>
      </c>
      <c r="MM3" s="192">
        <v>0.81362000000000001</v>
      </c>
      <c r="MN3" s="193"/>
      <c r="MP3" s="188">
        <v>90</v>
      </c>
      <c r="MQ3" s="194">
        <v>-8.7460000000000001E-4</v>
      </c>
      <c r="MR3" s="195">
        <v>-9.2999999999999999E-7</v>
      </c>
      <c r="MS3" s="189">
        <v>1.0748999999999999E-3</v>
      </c>
      <c r="MT3" s="190">
        <v>2.3E-6</v>
      </c>
      <c r="MU3" s="191">
        <v>8.9999999999999995E-9</v>
      </c>
      <c r="MV3" s="192">
        <v>0.81362000000000001</v>
      </c>
      <c r="MW3" s="193"/>
    </row>
    <row r="4" spans="1:361" ht="20.25" hidden="1" customHeight="1">
      <c r="A4" s="186">
        <v>2</v>
      </c>
      <c r="B4" s="187">
        <v>-2.9999999999999997E-4</v>
      </c>
      <c r="C4" s="188">
        <v>91</v>
      </c>
      <c r="D4" s="194">
        <v>-8.7379999999999999E-4</v>
      </c>
      <c r="E4" s="195">
        <v>-8.9999999999999996E-7</v>
      </c>
      <c r="F4" s="189">
        <v>1.078E-3</v>
      </c>
      <c r="G4" s="190">
        <v>2.3E-6</v>
      </c>
      <c r="H4" s="191">
        <v>1E-8</v>
      </c>
      <c r="I4" s="192">
        <v>0.81093999999999999</v>
      </c>
      <c r="J4" s="193"/>
      <c r="L4" s="188">
        <v>91</v>
      </c>
      <c r="M4" s="194">
        <v>-8.7379999999999999E-4</v>
      </c>
      <c r="N4" s="195">
        <v>-8.9999999999999996E-7</v>
      </c>
      <c r="O4" s="189">
        <v>1.078E-3</v>
      </c>
      <c r="P4" s="190">
        <v>2.3E-6</v>
      </c>
      <c r="Q4" s="191">
        <v>1E-8</v>
      </c>
      <c r="R4" s="192">
        <v>0.81093999999999999</v>
      </c>
      <c r="S4" s="193"/>
      <c r="U4" s="188">
        <v>91</v>
      </c>
      <c r="V4" s="194">
        <v>-8.7379999999999999E-4</v>
      </c>
      <c r="W4" s="195">
        <v>-8.9999999999999996E-7</v>
      </c>
      <c r="X4" s="189">
        <v>1.078E-3</v>
      </c>
      <c r="Y4" s="190">
        <v>2.3E-6</v>
      </c>
      <c r="Z4" s="191">
        <v>1E-8</v>
      </c>
      <c r="AA4" s="192">
        <v>0.81093999999999999</v>
      </c>
      <c r="AB4" s="193"/>
      <c r="AD4" s="188">
        <v>91</v>
      </c>
      <c r="AE4" s="194">
        <v>-8.7379999999999999E-4</v>
      </c>
      <c r="AF4" s="195">
        <v>-8.9999999999999996E-7</v>
      </c>
      <c r="AG4" s="189">
        <v>1.078E-3</v>
      </c>
      <c r="AH4" s="190">
        <v>2.3E-6</v>
      </c>
      <c r="AI4" s="191">
        <v>1E-8</v>
      </c>
      <c r="AJ4" s="192">
        <v>0.81093999999999999</v>
      </c>
      <c r="AK4" s="193"/>
      <c r="AM4" s="188">
        <v>91</v>
      </c>
      <c r="AN4" s="194">
        <v>-8.7379999999999999E-4</v>
      </c>
      <c r="AO4" s="195">
        <v>-8.9999999999999996E-7</v>
      </c>
      <c r="AP4" s="189">
        <v>1.078E-3</v>
      </c>
      <c r="AQ4" s="190">
        <v>2.3E-6</v>
      </c>
      <c r="AR4" s="191">
        <v>1E-8</v>
      </c>
      <c r="AS4" s="192">
        <v>0.81093999999999999</v>
      </c>
      <c r="AT4" s="193"/>
      <c r="AV4" s="188">
        <v>91</v>
      </c>
      <c r="AW4" s="194">
        <v>-8.7379999999999999E-4</v>
      </c>
      <c r="AX4" s="195">
        <v>-8.9999999999999996E-7</v>
      </c>
      <c r="AY4" s="189">
        <v>1.078E-3</v>
      </c>
      <c r="AZ4" s="190">
        <v>2.3E-6</v>
      </c>
      <c r="BA4" s="191">
        <v>1E-8</v>
      </c>
      <c r="BB4" s="192">
        <v>0.81093999999999999</v>
      </c>
      <c r="BC4" s="193"/>
      <c r="BE4" s="188">
        <v>91</v>
      </c>
      <c r="BF4" s="194">
        <v>-8.7379999999999999E-4</v>
      </c>
      <c r="BG4" s="195">
        <v>-8.9999999999999996E-7</v>
      </c>
      <c r="BH4" s="189">
        <v>1.078E-3</v>
      </c>
      <c r="BI4" s="190">
        <v>2.3E-6</v>
      </c>
      <c r="BJ4" s="191">
        <v>1E-8</v>
      </c>
      <c r="BK4" s="192">
        <v>0.81093999999999999</v>
      </c>
      <c r="BL4" s="193"/>
      <c r="BN4" s="188">
        <v>91</v>
      </c>
      <c r="BO4" s="194">
        <v>-8.7379999999999999E-4</v>
      </c>
      <c r="BP4" s="195">
        <v>-8.9999999999999996E-7</v>
      </c>
      <c r="BQ4" s="189">
        <v>1.078E-3</v>
      </c>
      <c r="BR4" s="190">
        <v>2.3E-6</v>
      </c>
      <c r="BS4" s="191">
        <v>1E-8</v>
      </c>
      <c r="BT4" s="192">
        <v>0.81093999999999999</v>
      </c>
      <c r="BU4" s="193"/>
      <c r="BW4" s="188">
        <v>91</v>
      </c>
      <c r="BX4" s="194">
        <v>-8.7379999999999999E-4</v>
      </c>
      <c r="BY4" s="195">
        <v>-8.9999999999999996E-7</v>
      </c>
      <c r="BZ4" s="189">
        <v>1.078E-3</v>
      </c>
      <c r="CA4" s="190">
        <v>2.3E-6</v>
      </c>
      <c r="CB4" s="191">
        <v>1E-8</v>
      </c>
      <c r="CC4" s="192">
        <v>0.81093999999999999</v>
      </c>
      <c r="CD4" s="193"/>
      <c r="CF4" s="188">
        <v>91</v>
      </c>
      <c r="CG4" s="194">
        <v>-8.7379999999999999E-4</v>
      </c>
      <c r="CH4" s="195">
        <v>-8.9999999999999996E-7</v>
      </c>
      <c r="CI4" s="189">
        <v>1.078E-3</v>
      </c>
      <c r="CJ4" s="190">
        <v>2.3E-6</v>
      </c>
      <c r="CK4" s="191">
        <v>1E-8</v>
      </c>
      <c r="CL4" s="192">
        <v>0.81093999999999999</v>
      </c>
      <c r="CM4" s="193"/>
      <c r="CO4" s="188">
        <v>91</v>
      </c>
      <c r="CP4" s="194">
        <v>-8.7379999999999999E-4</v>
      </c>
      <c r="CQ4" s="195">
        <v>-8.9999999999999996E-7</v>
      </c>
      <c r="CR4" s="189">
        <v>1.078E-3</v>
      </c>
      <c r="CS4" s="190">
        <v>2.3E-6</v>
      </c>
      <c r="CT4" s="191">
        <v>1E-8</v>
      </c>
      <c r="CU4" s="192">
        <v>0.81093999999999999</v>
      </c>
      <c r="CV4" s="193"/>
      <c r="CX4" s="188">
        <v>91</v>
      </c>
      <c r="CY4" s="194">
        <v>-8.7379999999999999E-4</v>
      </c>
      <c r="CZ4" s="195">
        <v>-8.9999999999999996E-7</v>
      </c>
      <c r="DA4" s="189">
        <v>1.078E-3</v>
      </c>
      <c r="DB4" s="190">
        <v>2.3E-6</v>
      </c>
      <c r="DC4" s="191">
        <v>1E-8</v>
      </c>
      <c r="DD4" s="192">
        <v>0.81093999999999999</v>
      </c>
      <c r="DE4" s="193"/>
      <c r="DG4" s="188">
        <v>91</v>
      </c>
      <c r="DH4" s="194">
        <v>-8.7379999999999999E-4</v>
      </c>
      <c r="DI4" s="195">
        <v>-8.9999999999999996E-7</v>
      </c>
      <c r="DJ4" s="189">
        <v>1.078E-3</v>
      </c>
      <c r="DK4" s="190">
        <v>2.3E-6</v>
      </c>
      <c r="DL4" s="191">
        <v>1E-8</v>
      </c>
      <c r="DM4" s="192">
        <v>0.81093999999999999</v>
      </c>
      <c r="DN4" s="193"/>
      <c r="DP4" s="188">
        <v>91</v>
      </c>
      <c r="DQ4" s="194">
        <v>-8.7379999999999999E-4</v>
      </c>
      <c r="DR4" s="195">
        <v>-8.9999999999999996E-7</v>
      </c>
      <c r="DS4" s="189">
        <v>1.078E-3</v>
      </c>
      <c r="DT4" s="190">
        <v>2.3E-6</v>
      </c>
      <c r="DU4" s="191">
        <v>1E-8</v>
      </c>
      <c r="DV4" s="192">
        <v>0.81093999999999999</v>
      </c>
      <c r="DW4" s="193"/>
      <c r="DY4" s="188">
        <v>91</v>
      </c>
      <c r="DZ4" s="194">
        <v>-8.7379999999999999E-4</v>
      </c>
      <c r="EA4" s="195">
        <v>-8.9999999999999996E-7</v>
      </c>
      <c r="EB4" s="189">
        <v>1.078E-3</v>
      </c>
      <c r="EC4" s="190">
        <v>2.3E-6</v>
      </c>
      <c r="ED4" s="191">
        <v>1E-8</v>
      </c>
      <c r="EE4" s="192">
        <v>0.81093999999999999</v>
      </c>
      <c r="EF4" s="193"/>
      <c r="EH4" s="188">
        <v>91</v>
      </c>
      <c r="EI4" s="194">
        <v>-8.7379999999999999E-4</v>
      </c>
      <c r="EJ4" s="195">
        <v>-8.9999999999999996E-7</v>
      </c>
      <c r="EK4" s="189">
        <v>1.078E-3</v>
      </c>
      <c r="EL4" s="190">
        <v>2.3E-6</v>
      </c>
      <c r="EM4" s="191">
        <v>1E-8</v>
      </c>
      <c r="EN4" s="192">
        <v>0.81093999999999999</v>
      </c>
      <c r="EO4" s="193"/>
      <c r="EQ4" s="188">
        <v>91</v>
      </c>
      <c r="ER4" s="194">
        <v>-8.7379999999999999E-4</v>
      </c>
      <c r="ES4" s="195">
        <v>-8.9999999999999996E-7</v>
      </c>
      <c r="ET4" s="189">
        <v>1.078E-3</v>
      </c>
      <c r="EU4" s="190">
        <v>2.3E-6</v>
      </c>
      <c r="EV4" s="191">
        <v>1E-8</v>
      </c>
      <c r="EW4" s="192">
        <v>0.81093999999999999</v>
      </c>
      <c r="EX4" s="193"/>
      <c r="EZ4" s="188">
        <v>91</v>
      </c>
      <c r="FA4" s="194">
        <v>-8.7379999999999999E-4</v>
      </c>
      <c r="FB4" s="195">
        <v>-8.9999999999999996E-7</v>
      </c>
      <c r="FC4" s="189">
        <v>1.078E-3</v>
      </c>
      <c r="FD4" s="190">
        <v>2.3E-6</v>
      </c>
      <c r="FE4" s="191">
        <v>1E-8</v>
      </c>
      <c r="FF4" s="192">
        <v>0.81093999999999999</v>
      </c>
      <c r="FG4" s="193"/>
      <c r="FI4" s="188">
        <v>91</v>
      </c>
      <c r="FJ4" s="194">
        <v>-8.7379999999999999E-4</v>
      </c>
      <c r="FK4" s="195">
        <v>-8.9999999999999996E-7</v>
      </c>
      <c r="FL4" s="189">
        <v>1.078E-3</v>
      </c>
      <c r="FM4" s="190">
        <v>2.3E-6</v>
      </c>
      <c r="FN4" s="191">
        <v>1E-8</v>
      </c>
      <c r="FO4" s="192">
        <v>0.81093999999999999</v>
      </c>
      <c r="FP4" s="193"/>
      <c r="FR4" s="188">
        <v>91</v>
      </c>
      <c r="FS4" s="194">
        <v>-8.7379999999999999E-4</v>
      </c>
      <c r="FT4" s="195">
        <v>-8.9999999999999996E-7</v>
      </c>
      <c r="FU4" s="189">
        <v>1.078E-3</v>
      </c>
      <c r="FV4" s="190">
        <v>2.3E-6</v>
      </c>
      <c r="FW4" s="191">
        <v>1E-8</v>
      </c>
      <c r="FX4" s="192">
        <v>0.81093999999999999</v>
      </c>
      <c r="FY4" s="193"/>
      <c r="GA4" s="188">
        <v>91</v>
      </c>
      <c r="GB4" s="194">
        <v>-8.7379999999999999E-4</v>
      </c>
      <c r="GC4" s="195">
        <v>-8.9999999999999996E-7</v>
      </c>
      <c r="GD4" s="189">
        <v>1.078E-3</v>
      </c>
      <c r="GE4" s="190">
        <v>2.3E-6</v>
      </c>
      <c r="GF4" s="191">
        <v>1E-8</v>
      </c>
      <c r="GG4" s="192">
        <v>0.81093999999999999</v>
      </c>
      <c r="GH4" s="193"/>
      <c r="GJ4" s="188">
        <v>91</v>
      </c>
      <c r="GK4" s="194">
        <v>-8.7379999999999999E-4</v>
      </c>
      <c r="GL4" s="195">
        <v>-8.9999999999999996E-7</v>
      </c>
      <c r="GM4" s="189">
        <v>1.078E-3</v>
      </c>
      <c r="GN4" s="190">
        <v>2.3E-6</v>
      </c>
      <c r="GO4" s="191">
        <v>1E-8</v>
      </c>
      <c r="GP4" s="192">
        <v>0.81093999999999999</v>
      </c>
      <c r="GQ4" s="193"/>
      <c r="GS4" s="188">
        <v>91</v>
      </c>
      <c r="GT4" s="194">
        <v>-8.7379999999999999E-4</v>
      </c>
      <c r="GU4" s="195">
        <v>-8.9999999999999996E-7</v>
      </c>
      <c r="GV4" s="189">
        <v>1.078E-3</v>
      </c>
      <c r="GW4" s="190">
        <v>2.3E-6</v>
      </c>
      <c r="GX4" s="191">
        <v>1E-8</v>
      </c>
      <c r="GY4" s="192">
        <v>0.81093999999999999</v>
      </c>
      <c r="GZ4" s="193"/>
      <c r="HB4" s="188">
        <v>91</v>
      </c>
      <c r="HC4" s="194">
        <v>-8.7379999999999999E-4</v>
      </c>
      <c r="HD4" s="195">
        <v>-8.9999999999999996E-7</v>
      </c>
      <c r="HE4" s="189">
        <v>1.078E-3</v>
      </c>
      <c r="HF4" s="190">
        <v>2.3E-6</v>
      </c>
      <c r="HG4" s="191">
        <v>1E-8</v>
      </c>
      <c r="HH4" s="192">
        <v>0.81093999999999999</v>
      </c>
      <c r="HI4" s="193"/>
      <c r="HK4" s="188">
        <v>91</v>
      </c>
      <c r="HL4" s="194">
        <v>-8.7379999999999999E-4</v>
      </c>
      <c r="HM4" s="195">
        <v>-8.9999999999999996E-7</v>
      </c>
      <c r="HN4" s="189">
        <v>1.078E-3</v>
      </c>
      <c r="HO4" s="190">
        <v>2.3E-6</v>
      </c>
      <c r="HP4" s="191">
        <v>1E-8</v>
      </c>
      <c r="HQ4" s="192">
        <v>0.81093999999999999</v>
      </c>
      <c r="HR4" s="193"/>
      <c r="HT4" s="188">
        <v>91</v>
      </c>
      <c r="HU4" s="194">
        <v>-8.7379999999999999E-4</v>
      </c>
      <c r="HV4" s="195">
        <v>-8.9999999999999996E-7</v>
      </c>
      <c r="HW4" s="189">
        <v>1.078E-3</v>
      </c>
      <c r="HX4" s="190">
        <v>2.3E-6</v>
      </c>
      <c r="HY4" s="191">
        <v>1E-8</v>
      </c>
      <c r="HZ4" s="192">
        <v>0.81093999999999999</v>
      </c>
      <c r="IA4" s="193"/>
      <c r="IC4" s="188">
        <v>91</v>
      </c>
      <c r="ID4" s="194">
        <v>-8.7379999999999999E-4</v>
      </c>
      <c r="IE4" s="195">
        <v>-8.9999999999999996E-7</v>
      </c>
      <c r="IF4" s="189">
        <v>1.078E-3</v>
      </c>
      <c r="IG4" s="190">
        <v>2.3E-6</v>
      </c>
      <c r="IH4" s="191">
        <v>1E-8</v>
      </c>
      <c r="II4" s="192">
        <v>0.81093999999999999</v>
      </c>
      <c r="IJ4" s="193"/>
      <c r="IL4" s="188">
        <v>91</v>
      </c>
      <c r="IM4" s="194">
        <v>-8.7379999999999999E-4</v>
      </c>
      <c r="IN4" s="195">
        <v>-8.9999999999999996E-7</v>
      </c>
      <c r="IO4" s="189">
        <v>1.078E-3</v>
      </c>
      <c r="IP4" s="190">
        <v>2.3E-6</v>
      </c>
      <c r="IQ4" s="191">
        <v>1E-8</v>
      </c>
      <c r="IR4" s="192">
        <v>0.81093999999999999</v>
      </c>
      <c r="IS4" s="193"/>
      <c r="IU4" s="188">
        <v>91</v>
      </c>
      <c r="IV4" s="194">
        <v>-8.7379999999999999E-4</v>
      </c>
      <c r="IW4" s="195">
        <v>-8.9999999999999996E-7</v>
      </c>
      <c r="IX4" s="189">
        <v>1.078E-3</v>
      </c>
      <c r="IY4" s="190">
        <v>2.3E-6</v>
      </c>
      <c r="IZ4" s="191">
        <v>1E-8</v>
      </c>
      <c r="JA4" s="192">
        <v>0.81093999999999999</v>
      </c>
      <c r="JB4" s="193"/>
      <c r="JD4" s="188">
        <v>91</v>
      </c>
      <c r="JE4" s="194">
        <v>-8.7379999999999999E-4</v>
      </c>
      <c r="JF4" s="195">
        <v>-8.9999999999999996E-7</v>
      </c>
      <c r="JG4" s="189">
        <v>1.078E-3</v>
      </c>
      <c r="JH4" s="190">
        <v>2.3E-6</v>
      </c>
      <c r="JI4" s="191">
        <v>1E-8</v>
      </c>
      <c r="JJ4" s="192">
        <v>0.81093999999999999</v>
      </c>
      <c r="JK4" s="193"/>
      <c r="JM4" s="188">
        <v>91</v>
      </c>
      <c r="JN4" s="194">
        <v>-8.7379999999999999E-4</v>
      </c>
      <c r="JO4" s="195">
        <v>-8.9999999999999996E-7</v>
      </c>
      <c r="JP4" s="189">
        <v>1.078E-3</v>
      </c>
      <c r="JQ4" s="190">
        <v>2.3E-6</v>
      </c>
      <c r="JR4" s="191">
        <v>1E-8</v>
      </c>
      <c r="JS4" s="192">
        <v>0.81093999999999999</v>
      </c>
      <c r="JT4" s="193"/>
      <c r="JV4" s="188">
        <v>91</v>
      </c>
      <c r="JW4" s="194">
        <v>-8.7379999999999999E-4</v>
      </c>
      <c r="JX4" s="195">
        <v>-8.9999999999999996E-7</v>
      </c>
      <c r="JY4" s="189">
        <v>1.078E-3</v>
      </c>
      <c r="JZ4" s="190">
        <v>2.3E-6</v>
      </c>
      <c r="KA4" s="191">
        <v>1E-8</v>
      </c>
      <c r="KB4" s="192">
        <v>0.81093999999999999</v>
      </c>
      <c r="KC4" s="193"/>
      <c r="KE4" s="188">
        <v>91</v>
      </c>
      <c r="KF4" s="194">
        <v>-8.7379999999999999E-4</v>
      </c>
      <c r="KG4" s="195">
        <v>-8.9999999999999996E-7</v>
      </c>
      <c r="KH4" s="189">
        <v>1.078E-3</v>
      </c>
      <c r="KI4" s="190">
        <v>2.3E-6</v>
      </c>
      <c r="KJ4" s="191">
        <v>1E-8</v>
      </c>
      <c r="KK4" s="192">
        <v>0.81093999999999999</v>
      </c>
      <c r="KL4" s="193"/>
      <c r="KN4" s="188">
        <v>91</v>
      </c>
      <c r="KO4" s="194">
        <v>-8.7379999999999999E-4</v>
      </c>
      <c r="KP4" s="195">
        <v>-8.9999999999999996E-7</v>
      </c>
      <c r="KQ4" s="189">
        <v>1.078E-3</v>
      </c>
      <c r="KR4" s="190">
        <v>2.3E-6</v>
      </c>
      <c r="KS4" s="191">
        <v>1E-8</v>
      </c>
      <c r="KT4" s="192">
        <v>0.81093999999999999</v>
      </c>
      <c r="KU4" s="193"/>
      <c r="KW4" s="188">
        <v>91</v>
      </c>
      <c r="KX4" s="194">
        <v>-8.7379999999999999E-4</v>
      </c>
      <c r="KY4" s="195">
        <v>-8.9999999999999996E-7</v>
      </c>
      <c r="KZ4" s="189">
        <v>1.078E-3</v>
      </c>
      <c r="LA4" s="190">
        <v>2.3E-6</v>
      </c>
      <c r="LB4" s="191">
        <v>1E-8</v>
      </c>
      <c r="LC4" s="192">
        <v>0.81093999999999999</v>
      </c>
      <c r="LD4" s="193"/>
      <c r="LF4" s="188">
        <v>91</v>
      </c>
      <c r="LG4" s="194">
        <v>-8.7379999999999999E-4</v>
      </c>
      <c r="LH4" s="195">
        <v>-8.9999999999999996E-7</v>
      </c>
      <c r="LI4" s="189">
        <v>1.078E-3</v>
      </c>
      <c r="LJ4" s="190">
        <v>2.3E-6</v>
      </c>
      <c r="LK4" s="191">
        <v>1E-8</v>
      </c>
      <c r="LL4" s="192">
        <v>0.81093999999999999</v>
      </c>
      <c r="LM4" s="193"/>
      <c r="LO4" s="188">
        <v>91</v>
      </c>
      <c r="LP4" s="194">
        <v>-8.7379999999999999E-4</v>
      </c>
      <c r="LQ4" s="195">
        <v>-8.9999999999999996E-7</v>
      </c>
      <c r="LR4" s="189">
        <v>1.078E-3</v>
      </c>
      <c r="LS4" s="190">
        <v>2.3E-6</v>
      </c>
      <c r="LT4" s="191">
        <v>1E-8</v>
      </c>
      <c r="LU4" s="192">
        <v>0.81093999999999999</v>
      </c>
      <c r="LV4" s="193"/>
      <c r="LX4" s="188">
        <v>91</v>
      </c>
      <c r="LY4" s="194">
        <v>-8.7379999999999999E-4</v>
      </c>
      <c r="LZ4" s="195">
        <v>-8.9999999999999996E-7</v>
      </c>
      <c r="MA4" s="189">
        <v>1.078E-3</v>
      </c>
      <c r="MB4" s="190">
        <v>2.3E-6</v>
      </c>
      <c r="MC4" s="191">
        <v>1E-8</v>
      </c>
      <c r="MD4" s="192">
        <v>0.81093999999999999</v>
      </c>
      <c r="ME4" s="193"/>
      <c r="MG4" s="188">
        <v>91</v>
      </c>
      <c r="MH4" s="194">
        <v>-8.7379999999999999E-4</v>
      </c>
      <c r="MI4" s="195">
        <v>-8.9999999999999996E-7</v>
      </c>
      <c r="MJ4" s="189">
        <v>1.078E-3</v>
      </c>
      <c r="MK4" s="190">
        <v>2.3E-6</v>
      </c>
      <c r="ML4" s="191">
        <v>1E-8</v>
      </c>
      <c r="MM4" s="192">
        <v>0.81093999999999999</v>
      </c>
      <c r="MN4" s="193"/>
      <c r="MP4" s="188">
        <v>91</v>
      </c>
      <c r="MQ4" s="194">
        <v>-8.7379999999999999E-4</v>
      </c>
      <c r="MR4" s="195">
        <v>-8.9999999999999996E-7</v>
      </c>
      <c r="MS4" s="189">
        <v>1.078E-3</v>
      </c>
      <c r="MT4" s="190">
        <v>2.3E-6</v>
      </c>
      <c r="MU4" s="191">
        <v>1E-8</v>
      </c>
      <c r="MV4" s="192">
        <v>0.81093999999999999</v>
      </c>
      <c r="MW4" s="193"/>
    </row>
    <row r="5" spans="1:361" ht="20.25" hidden="1" customHeight="1">
      <c r="A5" s="186">
        <v>3</v>
      </c>
      <c r="B5" s="187">
        <v>-4.0000000000000002E-4</v>
      </c>
      <c r="C5" s="188">
        <v>92</v>
      </c>
      <c r="D5" s="194">
        <v>-8.7279999999999996E-4</v>
      </c>
      <c r="E5" s="195">
        <v>-8.8000000000000004E-7</v>
      </c>
      <c r="F5" s="189">
        <v>1.08E-3</v>
      </c>
      <c r="G5" s="190">
        <v>2.3E-6</v>
      </c>
      <c r="H5" s="191">
        <v>1E-8</v>
      </c>
      <c r="I5" s="192">
        <v>0.80823</v>
      </c>
      <c r="J5" s="193"/>
      <c r="L5" s="188">
        <v>92</v>
      </c>
      <c r="M5" s="194">
        <v>-8.7279999999999996E-4</v>
      </c>
      <c r="N5" s="195">
        <v>-8.8000000000000004E-7</v>
      </c>
      <c r="O5" s="189">
        <v>1.08E-3</v>
      </c>
      <c r="P5" s="190">
        <v>2.3E-6</v>
      </c>
      <c r="Q5" s="191">
        <v>1E-8</v>
      </c>
      <c r="R5" s="192">
        <v>0.80823</v>
      </c>
      <c r="S5" s="193"/>
      <c r="U5" s="188">
        <v>92</v>
      </c>
      <c r="V5" s="194">
        <v>-8.7279999999999996E-4</v>
      </c>
      <c r="W5" s="195">
        <v>-8.8000000000000004E-7</v>
      </c>
      <c r="X5" s="189">
        <v>1.08E-3</v>
      </c>
      <c r="Y5" s="190">
        <v>2.3E-6</v>
      </c>
      <c r="Z5" s="191">
        <v>1E-8</v>
      </c>
      <c r="AA5" s="192">
        <v>0.80823</v>
      </c>
      <c r="AB5" s="193"/>
      <c r="AD5" s="188">
        <v>92</v>
      </c>
      <c r="AE5" s="194">
        <v>-8.7279999999999996E-4</v>
      </c>
      <c r="AF5" s="195">
        <v>-8.8000000000000004E-7</v>
      </c>
      <c r="AG5" s="189">
        <v>1.08E-3</v>
      </c>
      <c r="AH5" s="190">
        <v>2.3E-6</v>
      </c>
      <c r="AI5" s="191">
        <v>1E-8</v>
      </c>
      <c r="AJ5" s="192">
        <v>0.80823</v>
      </c>
      <c r="AK5" s="193"/>
      <c r="AM5" s="188">
        <v>92</v>
      </c>
      <c r="AN5" s="194">
        <v>-8.7279999999999996E-4</v>
      </c>
      <c r="AO5" s="195">
        <v>-8.8000000000000004E-7</v>
      </c>
      <c r="AP5" s="189">
        <v>1.08E-3</v>
      </c>
      <c r="AQ5" s="190">
        <v>2.3E-6</v>
      </c>
      <c r="AR5" s="191">
        <v>1E-8</v>
      </c>
      <c r="AS5" s="192">
        <v>0.80823</v>
      </c>
      <c r="AT5" s="193"/>
      <c r="AV5" s="188">
        <v>92</v>
      </c>
      <c r="AW5" s="194">
        <v>-8.7279999999999996E-4</v>
      </c>
      <c r="AX5" s="195">
        <v>-8.8000000000000004E-7</v>
      </c>
      <c r="AY5" s="189">
        <v>1.08E-3</v>
      </c>
      <c r="AZ5" s="190">
        <v>2.3E-6</v>
      </c>
      <c r="BA5" s="191">
        <v>1E-8</v>
      </c>
      <c r="BB5" s="192">
        <v>0.80823</v>
      </c>
      <c r="BC5" s="193"/>
      <c r="BE5" s="188">
        <v>92</v>
      </c>
      <c r="BF5" s="194">
        <v>-8.7279999999999996E-4</v>
      </c>
      <c r="BG5" s="195">
        <v>-8.8000000000000004E-7</v>
      </c>
      <c r="BH5" s="189">
        <v>1.08E-3</v>
      </c>
      <c r="BI5" s="190">
        <v>2.3E-6</v>
      </c>
      <c r="BJ5" s="191">
        <v>1E-8</v>
      </c>
      <c r="BK5" s="192">
        <v>0.80823</v>
      </c>
      <c r="BL5" s="193"/>
      <c r="BN5" s="188">
        <v>92</v>
      </c>
      <c r="BO5" s="194">
        <v>-8.7279999999999996E-4</v>
      </c>
      <c r="BP5" s="195">
        <v>-8.8000000000000004E-7</v>
      </c>
      <c r="BQ5" s="189">
        <v>1.08E-3</v>
      </c>
      <c r="BR5" s="190">
        <v>2.3E-6</v>
      </c>
      <c r="BS5" s="191">
        <v>1E-8</v>
      </c>
      <c r="BT5" s="192">
        <v>0.80823</v>
      </c>
      <c r="BU5" s="193"/>
      <c r="BW5" s="188">
        <v>92</v>
      </c>
      <c r="BX5" s="194">
        <v>-8.7279999999999996E-4</v>
      </c>
      <c r="BY5" s="195">
        <v>-8.8000000000000004E-7</v>
      </c>
      <c r="BZ5" s="189">
        <v>1.08E-3</v>
      </c>
      <c r="CA5" s="190">
        <v>2.3E-6</v>
      </c>
      <c r="CB5" s="191">
        <v>1E-8</v>
      </c>
      <c r="CC5" s="192">
        <v>0.80823</v>
      </c>
      <c r="CD5" s="193"/>
      <c r="CF5" s="188">
        <v>92</v>
      </c>
      <c r="CG5" s="194">
        <v>-8.7279999999999996E-4</v>
      </c>
      <c r="CH5" s="195">
        <v>-8.8000000000000004E-7</v>
      </c>
      <c r="CI5" s="189">
        <v>1.08E-3</v>
      </c>
      <c r="CJ5" s="190">
        <v>2.3E-6</v>
      </c>
      <c r="CK5" s="191">
        <v>1E-8</v>
      </c>
      <c r="CL5" s="192">
        <v>0.80823</v>
      </c>
      <c r="CM5" s="193"/>
      <c r="CO5" s="188">
        <v>92</v>
      </c>
      <c r="CP5" s="194">
        <v>-8.7279999999999996E-4</v>
      </c>
      <c r="CQ5" s="195">
        <v>-8.8000000000000004E-7</v>
      </c>
      <c r="CR5" s="189">
        <v>1.08E-3</v>
      </c>
      <c r="CS5" s="190">
        <v>2.3E-6</v>
      </c>
      <c r="CT5" s="191">
        <v>1E-8</v>
      </c>
      <c r="CU5" s="192">
        <v>0.80823</v>
      </c>
      <c r="CV5" s="193"/>
      <c r="CX5" s="188">
        <v>92</v>
      </c>
      <c r="CY5" s="194">
        <v>-8.7279999999999996E-4</v>
      </c>
      <c r="CZ5" s="195">
        <v>-8.8000000000000004E-7</v>
      </c>
      <c r="DA5" s="189">
        <v>1.08E-3</v>
      </c>
      <c r="DB5" s="190">
        <v>2.3E-6</v>
      </c>
      <c r="DC5" s="191">
        <v>1E-8</v>
      </c>
      <c r="DD5" s="192">
        <v>0.80823</v>
      </c>
      <c r="DE5" s="193"/>
      <c r="DG5" s="188">
        <v>92</v>
      </c>
      <c r="DH5" s="194">
        <v>-8.7279999999999996E-4</v>
      </c>
      <c r="DI5" s="195">
        <v>-8.8000000000000004E-7</v>
      </c>
      <c r="DJ5" s="189">
        <v>1.08E-3</v>
      </c>
      <c r="DK5" s="190">
        <v>2.3E-6</v>
      </c>
      <c r="DL5" s="191">
        <v>1E-8</v>
      </c>
      <c r="DM5" s="192">
        <v>0.80823</v>
      </c>
      <c r="DN5" s="193"/>
      <c r="DP5" s="188">
        <v>92</v>
      </c>
      <c r="DQ5" s="194">
        <v>-8.7279999999999996E-4</v>
      </c>
      <c r="DR5" s="195">
        <v>-8.8000000000000004E-7</v>
      </c>
      <c r="DS5" s="189">
        <v>1.08E-3</v>
      </c>
      <c r="DT5" s="190">
        <v>2.3E-6</v>
      </c>
      <c r="DU5" s="191">
        <v>1E-8</v>
      </c>
      <c r="DV5" s="192">
        <v>0.80823</v>
      </c>
      <c r="DW5" s="193"/>
      <c r="DY5" s="188">
        <v>92</v>
      </c>
      <c r="DZ5" s="194">
        <v>-8.7279999999999996E-4</v>
      </c>
      <c r="EA5" s="195">
        <v>-8.8000000000000004E-7</v>
      </c>
      <c r="EB5" s="189">
        <v>1.08E-3</v>
      </c>
      <c r="EC5" s="190">
        <v>2.3E-6</v>
      </c>
      <c r="ED5" s="191">
        <v>1E-8</v>
      </c>
      <c r="EE5" s="192">
        <v>0.80823</v>
      </c>
      <c r="EF5" s="193"/>
      <c r="EH5" s="188">
        <v>92</v>
      </c>
      <c r="EI5" s="194">
        <v>-8.7279999999999996E-4</v>
      </c>
      <c r="EJ5" s="195">
        <v>-8.8000000000000004E-7</v>
      </c>
      <c r="EK5" s="189">
        <v>1.08E-3</v>
      </c>
      <c r="EL5" s="190">
        <v>2.3E-6</v>
      </c>
      <c r="EM5" s="191">
        <v>1E-8</v>
      </c>
      <c r="EN5" s="192">
        <v>0.80823</v>
      </c>
      <c r="EO5" s="193"/>
      <c r="EQ5" s="188">
        <v>92</v>
      </c>
      <c r="ER5" s="194">
        <v>-8.7279999999999996E-4</v>
      </c>
      <c r="ES5" s="195">
        <v>-8.8000000000000004E-7</v>
      </c>
      <c r="ET5" s="189">
        <v>1.08E-3</v>
      </c>
      <c r="EU5" s="190">
        <v>2.3E-6</v>
      </c>
      <c r="EV5" s="191">
        <v>1E-8</v>
      </c>
      <c r="EW5" s="192">
        <v>0.80823</v>
      </c>
      <c r="EX5" s="193"/>
      <c r="EZ5" s="188">
        <v>92</v>
      </c>
      <c r="FA5" s="194">
        <v>-8.7279999999999996E-4</v>
      </c>
      <c r="FB5" s="195">
        <v>-8.8000000000000004E-7</v>
      </c>
      <c r="FC5" s="189">
        <v>1.08E-3</v>
      </c>
      <c r="FD5" s="190">
        <v>2.3E-6</v>
      </c>
      <c r="FE5" s="191">
        <v>1E-8</v>
      </c>
      <c r="FF5" s="192">
        <v>0.80823</v>
      </c>
      <c r="FG5" s="193"/>
      <c r="FI5" s="188">
        <v>92</v>
      </c>
      <c r="FJ5" s="194">
        <v>-8.7279999999999996E-4</v>
      </c>
      <c r="FK5" s="195">
        <v>-8.8000000000000004E-7</v>
      </c>
      <c r="FL5" s="189">
        <v>1.08E-3</v>
      </c>
      <c r="FM5" s="190">
        <v>2.3E-6</v>
      </c>
      <c r="FN5" s="191">
        <v>1E-8</v>
      </c>
      <c r="FO5" s="192">
        <v>0.80823</v>
      </c>
      <c r="FP5" s="193"/>
      <c r="FR5" s="188">
        <v>92</v>
      </c>
      <c r="FS5" s="194">
        <v>-8.7279999999999996E-4</v>
      </c>
      <c r="FT5" s="195">
        <v>-8.8000000000000004E-7</v>
      </c>
      <c r="FU5" s="189">
        <v>1.08E-3</v>
      </c>
      <c r="FV5" s="190">
        <v>2.3E-6</v>
      </c>
      <c r="FW5" s="191">
        <v>1E-8</v>
      </c>
      <c r="FX5" s="192">
        <v>0.80823</v>
      </c>
      <c r="FY5" s="193"/>
      <c r="GA5" s="188">
        <v>92</v>
      </c>
      <c r="GB5" s="194">
        <v>-8.7279999999999996E-4</v>
      </c>
      <c r="GC5" s="195">
        <v>-8.8000000000000004E-7</v>
      </c>
      <c r="GD5" s="189">
        <v>1.08E-3</v>
      </c>
      <c r="GE5" s="190">
        <v>2.3E-6</v>
      </c>
      <c r="GF5" s="191">
        <v>1E-8</v>
      </c>
      <c r="GG5" s="192">
        <v>0.80823</v>
      </c>
      <c r="GH5" s="193"/>
      <c r="GJ5" s="188">
        <v>92</v>
      </c>
      <c r="GK5" s="194">
        <v>-8.7279999999999996E-4</v>
      </c>
      <c r="GL5" s="195">
        <v>-8.8000000000000004E-7</v>
      </c>
      <c r="GM5" s="189">
        <v>1.08E-3</v>
      </c>
      <c r="GN5" s="190">
        <v>2.3E-6</v>
      </c>
      <c r="GO5" s="191">
        <v>1E-8</v>
      </c>
      <c r="GP5" s="192">
        <v>0.80823</v>
      </c>
      <c r="GQ5" s="193"/>
      <c r="GS5" s="188">
        <v>92</v>
      </c>
      <c r="GT5" s="194">
        <v>-8.7279999999999996E-4</v>
      </c>
      <c r="GU5" s="195">
        <v>-8.8000000000000004E-7</v>
      </c>
      <c r="GV5" s="189">
        <v>1.08E-3</v>
      </c>
      <c r="GW5" s="190">
        <v>2.3E-6</v>
      </c>
      <c r="GX5" s="191">
        <v>1E-8</v>
      </c>
      <c r="GY5" s="192">
        <v>0.80823</v>
      </c>
      <c r="GZ5" s="193"/>
      <c r="HB5" s="188">
        <v>92</v>
      </c>
      <c r="HC5" s="194">
        <v>-8.7279999999999996E-4</v>
      </c>
      <c r="HD5" s="195">
        <v>-8.8000000000000004E-7</v>
      </c>
      <c r="HE5" s="189">
        <v>1.08E-3</v>
      </c>
      <c r="HF5" s="190">
        <v>2.3E-6</v>
      </c>
      <c r="HG5" s="191">
        <v>1E-8</v>
      </c>
      <c r="HH5" s="192">
        <v>0.80823</v>
      </c>
      <c r="HI5" s="193"/>
      <c r="HK5" s="188">
        <v>92</v>
      </c>
      <c r="HL5" s="194">
        <v>-8.7279999999999996E-4</v>
      </c>
      <c r="HM5" s="195">
        <v>-8.8000000000000004E-7</v>
      </c>
      <c r="HN5" s="189">
        <v>1.08E-3</v>
      </c>
      <c r="HO5" s="190">
        <v>2.3E-6</v>
      </c>
      <c r="HP5" s="191">
        <v>1E-8</v>
      </c>
      <c r="HQ5" s="192">
        <v>0.80823</v>
      </c>
      <c r="HR5" s="193"/>
      <c r="HT5" s="188">
        <v>92</v>
      </c>
      <c r="HU5" s="194">
        <v>-8.7279999999999996E-4</v>
      </c>
      <c r="HV5" s="195">
        <v>-8.8000000000000004E-7</v>
      </c>
      <c r="HW5" s="189">
        <v>1.08E-3</v>
      </c>
      <c r="HX5" s="190">
        <v>2.3E-6</v>
      </c>
      <c r="HY5" s="191">
        <v>1E-8</v>
      </c>
      <c r="HZ5" s="192">
        <v>0.80823</v>
      </c>
      <c r="IA5" s="193"/>
      <c r="IC5" s="188">
        <v>92</v>
      </c>
      <c r="ID5" s="194">
        <v>-8.7279999999999996E-4</v>
      </c>
      <c r="IE5" s="195">
        <v>-8.8000000000000004E-7</v>
      </c>
      <c r="IF5" s="189">
        <v>1.08E-3</v>
      </c>
      <c r="IG5" s="190">
        <v>2.3E-6</v>
      </c>
      <c r="IH5" s="191">
        <v>1E-8</v>
      </c>
      <c r="II5" s="192">
        <v>0.80823</v>
      </c>
      <c r="IJ5" s="193"/>
      <c r="IL5" s="188">
        <v>92</v>
      </c>
      <c r="IM5" s="194">
        <v>-8.7279999999999996E-4</v>
      </c>
      <c r="IN5" s="195">
        <v>-8.8000000000000004E-7</v>
      </c>
      <c r="IO5" s="189">
        <v>1.08E-3</v>
      </c>
      <c r="IP5" s="190">
        <v>2.3E-6</v>
      </c>
      <c r="IQ5" s="191">
        <v>1E-8</v>
      </c>
      <c r="IR5" s="192">
        <v>0.80823</v>
      </c>
      <c r="IS5" s="193"/>
      <c r="IU5" s="188">
        <v>92</v>
      </c>
      <c r="IV5" s="194">
        <v>-8.7279999999999996E-4</v>
      </c>
      <c r="IW5" s="195">
        <v>-8.8000000000000004E-7</v>
      </c>
      <c r="IX5" s="189">
        <v>1.08E-3</v>
      </c>
      <c r="IY5" s="190">
        <v>2.3E-6</v>
      </c>
      <c r="IZ5" s="191">
        <v>1E-8</v>
      </c>
      <c r="JA5" s="192">
        <v>0.80823</v>
      </c>
      <c r="JB5" s="193"/>
      <c r="JD5" s="188">
        <v>92</v>
      </c>
      <c r="JE5" s="194">
        <v>-8.7279999999999996E-4</v>
      </c>
      <c r="JF5" s="195">
        <v>-8.8000000000000004E-7</v>
      </c>
      <c r="JG5" s="189">
        <v>1.08E-3</v>
      </c>
      <c r="JH5" s="190">
        <v>2.3E-6</v>
      </c>
      <c r="JI5" s="191">
        <v>1E-8</v>
      </c>
      <c r="JJ5" s="192">
        <v>0.80823</v>
      </c>
      <c r="JK5" s="193"/>
      <c r="JM5" s="188">
        <v>92</v>
      </c>
      <c r="JN5" s="194">
        <v>-8.7279999999999996E-4</v>
      </c>
      <c r="JO5" s="195">
        <v>-8.8000000000000004E-7</v>
      </c>
      <c r="JP5" s="189">
        <v>1.08E-3</v>
      </c>
      <c r="JQ5" s="190">
        <v>2.3E-6</v>
      </c>
      <c r="JR5" s="191">
        <v>1E-8</v>
      </c>
      <c r="JS5" s="192">
        <v>0.80823</v>
      </c>
      <c r="JT5" s="193"/>
      <c r="JV5" s="188">
        <v>92</v>
      </c>
      <c r="JW5" s="194">
        <v>-8.7279999999999996E-4</v>
      </c>
      <c r="JX5" s="195">
        <v>-8.8000000000000004E-7</v>
      </c>
      <c r="JY5" s="189">
        <v>1.08E-3</v>
      </c>
      <c r="JZ5" s="190">
        <v>2.3E-6</v>
      </c>
      <c r="KA5" s="191">
        <v>1E-8</v>
      </c>
      <c r="KB5" s="192">
        <v>0.80823</v>
      </c>
      <c r="KC5" s="193"/>
      <c r="KE5" s="188">
        <v>92</v>
      </c>
      <c r="KF5" s="194">
        <v>-8.7279999999999996E-4</v>
      </c>
      <c r="KG5" s="195">
        <v>-8.8000000000000004E-7</v>
      </c>
      <c r="KH5" s="189">
        <v>1.08E-3</v>
      </c>
      <c r="KI5" s="190">
        <v>2.3E-6</v>
      </c>
      <c r="KJ5" s="191">
        <v>1E-8</v>
      </c>
      <c r="KK5" s="192">
        <v>0.80823</v>
      </c>
      <c r="KL5" s="193"/>
      <c r="KN5" s="188">
        <v>92</v>
      </c>
      <c r="KO5" s="194">
        <v>-8.7279999999999996E-4</v>
      </c>
      <c r="KP5" s="195">
        <v>-8.8000000000000004E-7</v>
      </c>
      <c r="KQ5" s="189">
        <v>1.08E-3</v>
      </c>
      <c r="KR5" s="190">
        <v>2.3E-6</v>
      </c>
      <c r="KS5" s="191">
        <v>1E-8</v>
      </c>
      <c r="KT5" s="192">
        <v>0.80823</v>
      </c>
      <c r="KU5" s="193"/>
      <c r="KW5" s="188">
        <v>92</v>
      </c>
      <c r="KX5" s="194">
        <v>-8.7279999999999996E-4</v>
      </c>
      <c r="KY5" s="195">
        <v>-8.8000000000000004E-7</v>
      </c>
      <c r="KZ5" s="189">
        <v>1.08E-3</v>
      </c>
      <c r="LA5" s="190">
        <v>2.3E-6</v>
      </c>
      <c r="LB5" s="191">
        <v>1E-8</v>
      </c>
      <c r="LC5" s="192">
        <v>0.80823</v>
      </c>
      <c r="LD5" s="193"/>
      <c r="LF5" s="188">
        <v>92</v>
      </c>
      <c r="LG5" s="194">
        <v>-8.7279999999999996E-4</v>
      </c>
      <c r="LH5" s="195">
        <v>-8.8000000000000004E-7</v>
      </c>
      <c r="LI5" s="189">
        <v>1.08E-3</v>
      </c>
      <c r="LJ5" s="190">
        <v>2.3E-6</v>
      </c>
      <c r="LK5" s="191">
        <v>1E-8</v>
      </c>
      <c r="LL5" s="192">
        <v>0.80823</v>
      </c>
      <c r="LM5" s="193"/>
      <c r="LO5" s="188">
        <v>92</v>
      </c>
      <c r="LP5" s="194">
        <v>-8.7279999999999996E-4</v>
      </c>
      <c r="LQ5" s="195">
        <v>-8.8000000000000004E-7</v>
      </c>
      <c r="LR5" s="189">
        <v>1.08E-3</v>
      </c>
      <c r="LS5" s="190">
        <v>2.3E-6</v>
      </c>
      <c r="LT5" s="191">
        <v>1E-8</v>
      </c>
      <c r="LU5" s="192">
        <v>0.80823</v>
      </c>
      <c r="LV5" s="193"/>
      <c r="LX5" s="188">
        <v>92</v>
      </c>
      <c r="LY5" s="194">
        <v>-8.7279999999999996E-4</v>
      </c>
      <c r="LZ5" s="195">
        <v>-8.8000000000000004E-7</v>
      </c>
      <c r="MA5" s="189">
        <v>1.08E-3</v>
      </c>
      <c r="MB5" s="190">
        <v>2.3E-6</v>
      </c>
      <c r="MC5" s="191">
        <v>1E-8</v>
      </c>
      <c r="MD5" s="192">
        <v>0.80823</v>
      </c>
      <c r="ME5" s="193"/>
      <c r="MG5" s="188">
        <v>92</v>
      </c>
      <c r="MH5" s="194">
        <v>-8.7279999999999996E-4</v>
      </c>
      <c r="MI5" s="195">
        <v>-8.8000000000000004E-7</v>
      </c>
      <c r="MJ5" s="189">
        <v>1.08E-3</v>
      </c>
      <c r="MK5" s="190">
        <v>2.3E-6</v>
      </c>
      <c r="ML5" s="191">
        <v>1E-8</v>
      </c>
      <c r="MM5" s="192">
        <v>0.80823</v>
      </c>
      <c r="MN5" s="193"/>
      <c r="MP5" s="188">
        <v>92</v>
      </c>
      <c r="MQ5" s="194">
        <v>-8.7279999999999996E-4</v>
      </c>
      <c r="MR5" s="195">
        <v>-8.8000000000000004E-7</v>
      </c>
      <c r="MS5" s="189">
        <v>1.08E-3</v>
      </c>
      <c r="MT5" s="190">
        <v>2.3E-6</v>
      </c>
      <c r="MU5" s="191">
        <v>1E-8</v>
      </c>
      <c r="MV5" s="192">
        <v>0.80823</v>
      </c>
      <c r="MW5" s="193"/>
    </row>
    <row r="6" spans="1:361" ht="20.25" hidden="1" customHeight="1">
      <c r="A6" s="186">
        <v>4</v>
      </c>
      <c r="B6" s="187">
        <v>-2.9999999999999997E-4</v>
      </c>
      <c r="C6" s="188">
        <v>93</v>
      </c>
      <c r="D6" s="194">
        <v>-8.7149999999999999E-4</v>
      </c>
      <c r="E6" s="195">
        <v>-8.4E-7</v>
      </c>
      <c r="F6" s="189">
        <v>1.0820000000000001E-3</v>
      </c>
      <c r="G6" s="190">
        <v>2.2000000000000001E-6</v>
      </c>
      <c r="H6" s="191">
        <v>1E-8</v>
      </c>
      <c r="I6" s="192">
        <v>0.80549000000000004</v>
      </c>
      <c r="J6" s="193"/>
      <c r="L6" s="188">
        <v>93</v>
      </c>
      <c r="M6" s="194">
        <v>-8.7149999999999999E-4</v>
      </c>
      <c r="N6" s="195">
        <v>-8.4E-7</v>
      </c>
      <c r="O6" s="189">
        <v>1.0820000000000001E-3</v>
      </c>
      <c r="P6" s="190">
        <v>2.2000000000000001E-6</v>
      </c>
      <c r="Q6" s="191">
        <v>1E-8</v>
      </c>
      <c r="R6" s="192">
        <v>0.80549000000000004</v>
      </c>
      <c r="S6" s="193"/>
      <c r="U6" s="188">
        <v>93</v>
      </c>
      <c r="V6" s="194">
        <v>-8.7149999999999999E-4</v>
      </c>
      <c r="W6" s="195">
        <v>-8.4E-7</v>
      </c>
      <c r="X6" s="189">
        <v>1.0820000000000001E-3</v>
      </c>
      <c r="Y6" s="190">
        <v>2.2000000000000001E-6</v>
      </c>
      <c r="Z6" s="191">
        <v>1E-8</v>
      </c>
      <c r="AA6" s="192">
        <v>0.80549000000000004</v>
      </c>
      <c r="AB6" s="193"/>
      <c r="AD6" s="188">
        <v>93</v>
      </c>
      <c r="AE6" s="194">
        <v>-8.7149999999999999E-4</v>
      </c>
      <c r="AF6" s="195">
        <v>-8.4E-7</v>
      </c>
      <c r="AG6" s="189">
        <v>1.0820000000000001E-3</v>
      </c>
      <c r="AH6" s="190">
        <v>2.2000000000000001E-6</v>
      </c>
      <c r="AI6" s="191">
        <v>1E-8</v>
      </c>
      <c r="AJ6" s="192">
        <v>0.80549000000000004</v>
      </c>
      <c r="AK6" s="193"/>
      <c r="AM6" s="188">
        <v>93</v>
      </c>
      <c r="AN6" s="194">
        <v>-8.7149999999999999E-4</v>
      </c>
      <c r="AO6" s="195">
        <v>-8.4E-7</v>
      </c>
      <c r="AP6" s="189">
        <v>1.0820000000000001E-3</v>
      </c>
      <c r="AQ6" s="190">
        <v>2.2000000000000001E-6</v>
      </c>
      <c r="AR6" s="191">
        <v>1E-8</v>
      </c>
      <c r="AS6" s="192">
        <v>0.80549000000000004</v>
      </c>
      <c r="AT6" s="193"/>
      <c r="AV6" s="188">
        <v>93</v>
      </c>
      <c r="AW6" s="194">
        <v>-8.7149999999999999E-4</v>
      </c>
      <c r="AX6" s="195">
        <v>-8.4E-7</v>
      </c>
      <c r="AY6" s="189">
        <v>1.0820000000000001E-3</v>
      </c>
      <c r="AZ6" s="190">
        <v>2.2000000000000001E-6</v>
      </c>
      <c r="BA6" s="191">
        <v>1E-8</v>
      </c>
      <c r="BB6" s="192">
        <v>0.80549000000000004</v>
      </c>
      <c r="BC6" s="193"/>
      <c r="BE6" s="188">
        <v>93</v>
      </c>
      <c r="BF6" s="194">
        <v>-8.7149999999999999E-4</v>
      </c>
      <c r="BG6" s="195">
        <v>-8.4E-7</v>
      </c>
      <c r="BH6" s="189">
        <v>1.0820000000000001E-3</v>
      </c>
      <c r="BI6" s="190">
        <v>2.2000000000000001E-6</v>
      </c>
      <c r="BJ6" s="191">
        <v>1E-8</v>
      </c>
      <c r="BK6" s="192">
        <v>0.80549000000000004</v>
      </c>
      <c r="BL6" s="193"/>
      <c r="BN6" s="188">
        <v>93</v>
      </c>
      <c r="BO6" s="194">
        <v>-8.7149999999999999E-4</v>
      </c>
      <c r="BP6" s="195">
        <v>-8.4E-7</v>
      </c>
      <c r="BQ6" s="189">
        <v>1.0820000000000001E-3</v>
      </c>
      <c r="BR6" s="190">
        <v>2.2000000000000001E-6</v>
      </c>
      <c r="BS6" s="191">
        <v>1E-8</v>
      </c>
      <c r="BT6" s="192">
        <v>0.80549000000000004</v>
      </c>
      <c r="BU6" s="193"/>
      <c r="BW6" s="188">
        <v>93</v>
      </c>
      <c r="BX6" s="194">
        <v>-8.7149999999999999E-4</v>
      </c>
      <c r="BY6" s="195">
        <v>-8.4E-7</v>
      </c>
      <c r="BZ6" s="189">
        <v>1.0820000000000001E-3</v>
      </c>
      <c r="CA6" s="190">
        <v>2.2000000000000001E-6</v>
      </c>
      <c r="CB6" s="191">
        <v>1E-8</v>
      </c>
      <c r="CC6" s="192">
        <v>0.80549000000000004</v>
      </c>
      <c r="CD6" s="193"/>
      <c r="CF6" s="188">
        <v>93</v>
      </c>
      <c r="CG6" s="194">
        <v>-8.7149999999999999E-4</v>
      </c>
      <c r="CH6" s="195">
        <v>-8.4E-7</v>
      </c>
      <c r="CI6" s="189">
        <v>1.0820000000000001E-3</v>
      </c>
      <c r="CJ6" s="190">
        <v>2.2000000000000001E-6</v>
      </c>
      <c r="CK6" s="191">
        <v>1E-8</v>
      </c>
      <c r="CL6" s="192">
        <v>0.80549000000000004</v>
      </c>
      <c r="CM6" s="193"/>
      <c r="CO6" s="188">
        <v>93</v>
      </c>
      <c r="CP6" s="194">
        <v>-8.7149999999999999E-4</v>
      </c>
      <c r="CQ6" s="195">
        <v>-8.4E-7</v>
      </c>
      <c r="CR6" s="189">
        <v>1.0820000000000001E-3</v>
      </c>
      <c r="CS6" s="190">
        <v>2.2000000000000001E-6</v>
      </c>
      <c r="CT6" s="191">
        <v>1E-8</v>
      </c>
      <c r="CU6" s="192">
        <v>0.80549000000000004</v>
      </c>
      <c r="CV6" s="193"/>
      <c r="CX6" s="188">
        <v>93</v>
      </c>
      <c r="CY6" s="194">
        <v>-8.7149999999999999E-4</v>
      </c>
      <c r="CZ6" s="195">
        <v>-8.4E-7</v>
      </c>
      <c r="DA6" s="189">
        <v>1.0820000000000001E-3</v>
      </c>
      <c r="DB6" s="190">
        <v>2.2000000000000001E-6</v>
      </c>
      <c r="DC6" s="191">
        <v>1E-8</v>
      </c>
      <c r="DD6" s="192">
        <v>0.80549000000000004</v>
      </c>
      <c r="DE6" s="193"/>
      <c r="DG6" s="188">
        <v>93</v>
      </c>
      <c r="DH6" s="194">
        <v>-8.7149999999999999E-4</v>
      </c>
      <c r="DI6" s="195">
        <v>-8.4E-7</v>
      </c>
      <c r="DJ6" s="189">
        <v>1.0820000000000001E-3</v>
      </c>
      <c r="DK6" s="190">
        <v>2.2000000000000001E-6</v>
      </c>
      <c r="DL6" s="191">
        <v>1E-8</v>
      </c>
      <c r="DM6" s="192">
        <v>0.80549000000000004</v>
      </c>
      <c r="DN6" s="193"/>
      <c r="DP6" s="188">
        <v>93</v>
      </c>
      <c r="DQ6" s="194">
        <v>-8.7149999999999999E-4</v>
      </c>
      <c r="DR6" s="195">
        <v>-8.4E-7</v>
      </c>
      <c r="DS6" s="189">
        <v>1.0820000000000001E-3</v>
      </c>
      <c r="DT6" s="190">
        <v>2.2000000000000001E-6</v>
      </c>
      <c r="DU6" s="191">
        <v>1E-8</v>
      </c>
      <c r="DV6" s="192">
        <v>0.80549000000000004</v>
      </c>
      <c r="DW6" s="193"/>
      <c r="DY6" s="188">
        <v>93</v>
      </c>
      <c r="DZ6" s="194">
        <v>-8.7149999999999999E-4</v>
      </c>
      <c r="EA6" s="195">
        <v>-8.4E-7</v>
      </c>
      <c r="EB6" s="189">
        <v>1.0820000000000001E-3</v>
      </c>
      <c r="EC6" s="190">
        <v>2.2000000000000001E-6</v>
      </c>
      <c r="ED6" s="191">
        <v>1E-8</v>
      </c>
      <c r="EE6" s="192">
        <v>0.80549000000000004</v>
      </c>
      <c r="EF6" s="193"/>
      <c r="EH6" s="188">
        <v>93</v>
      </c>
      <c r="EI6" s="194">
        <v>-8.7149999999999999E-4</v>
      </c>
      <c r="EJ6" s="195">
        <v>-8.4E-7</v>
      </c>
      <c r="EK6" s="189">
        <v>1.0820000000000001E-3</v>
      </c>
      <c r="EL6" s="190">
        <v>2.2000000000000001E-6</v>
      </c>
      <c r="EM6" s="191">
        <v>1E-8</v>
      </c>
      <c r="EN6" s="192">
        <v>0.80549000000000004</v>
      </c>
      <c r="EO6" s="193"/>
      <c r="EQ6" s="188">
        <v>93</v>
      </c>
      <c r="ER6" s="194">
        <v>-8.7149999999999999E-4</v>
      </c>
      <c r="ES6" s="195">
        <v>-8.4E-7</v>
      </c>
      <c r="ET6" s="189">
        <v>1.0820000000000001E-3</v>
      </c>
      <c r="EU6" s="190">
        <v>2.2000000000000001E-6</v>
      </c>
      <c r="EV6" s="191">
        <v>1E-8</v>
      </c>
      <c r="EW6" s="192">
        <v>0.80549000000000004</v>
      </c>
      <c r="EX6" s="193"/>
      <c r="EZ6" s="188">
        <v>93</v>
      </c>
      <c r="FA6" s="194">
        <v>-8.7149999999999999E-4</v>
      </c>
      <c r="FB6" s="195">
        <v>-8.4E-7</v>
      </c>
      <c r="FC6" s="189">
        <v>1.0820000000000001E-3</v>
      </c>
      <c r="FD6" s="190">
        <v>2.2000000000000001E-6</v>
      </c>
      <c r="FE6" s="191">
        <v>1E-8</v>
      </c>
      <c r="FF6" s="192">
        <v>0.80549000000000004</v>
      </c>
      <c r="FG6" s="193"/>
      <c r="FI6" s="188">
        <v>93</v>
      </c>
      <c r="FJ6" s="194">
        <v>-8.7149999999999999E-4</v>
      </c>
      <c r="FK6" s="195">
        <v>-8.4E-7</v>
      </c>
      <c r="FL6" s="189">
        <v>1.0820000000000001E-3</v>
      </c>
      <c r="FM6" s="190">
        <v>2.2000000000000001E-6</v>
      </c>
      <c r="FN6" s="191">
        <v>1E-8</v>
      </c>
      <c r="FO6" s="192">
        <v>0.80549000000000004</v>
      </c>
      <c r="FP6" s="193"/>
      <c r="FR6" s="188">
        <v>93</v>
      </c>
      <c r="FS6" s="194">
        <v>-8.7149999999999999E-4</v>
      </c>
      <c r="FT6" s="195">
        <v>-8.4E-7</v>
      </c>
      <c r="FU6" s="189">
        <v>1.0820000000000001E-3</v>
      </c>
      <c r="FV6" s="190">
        <v>2.2000000000000001E-6</v>
      </c>
      <c r="FW6" s="191">
        <v>1E-8</v>
      </c>
      <c r="FX6" s="192">
        <v>0.80549000000000004</v>
      </c>
      <c r="FY6" s="193"/>
      <c r="GA6" s="188">
        <v>93</v>
      </c>
      <c r="GB6" s="194">
        <v>-8.7149999999999999E-4</v>
      </c>
      <c r="GC6" s="195">
        <v>-8.4E-7</v>
      </c>
      <c r="GD6" s="189">
        <v>1.0820000000000001E-3</v>
      </c>
      <c r="GE6" s="190">
        <v>2.2000000000000001E-6</v>
      </c>
      <c r="GF6" s="191">
        <v>1E-8</v>
      </c>
      <c r="GG6" s="192">
        <v>0.80549000000000004</v>
      </c>
      <c r="GH6" s="193"/>
      <c r="GJ6" s="188">
        <v>93</v>
      </c>
      <c r="GK6" s="194">
        <v>-8.7149999999999999E-4</v>
      </c>
      <c r="GL6" s="195">
        <v>-8.4E-7</v>
      </c>
      <c r="GM6" s="189">
        <v>1.0820000000000001E-3</v>
      </c>
      <c r="GN6" s="190">
        <v>2.2000000000000001E-6</v>
      </c>
      <c r="GO6" s="191">
        <v>1E-8</v>
      </c>
      <c r="GP6" s="192">
        <v>0.80549000000000004</v>
      </c>
      <c r="GQ6" s="193"/>
      <c r="GS6" s="188">
        <v>93</v>
      </c>
      <c r="GT6" s="194">
        <v>-8.7149999999999999E-4</v>
      </c>
      <c r="GU6" s="195">
        <v>-8.4E-7</v>
      </c>
      <c r="GV6" s="189">
        <v>1.0820000000000001E-3</v>
      </c>
      <c r="GW6" s="190">
        <v>2.2000000000000001E-6</v>
      </c>
      <c r="GX6" s="191">
        <v>1E-8</v>
      </c>
      <c r="GY6" s="192">
        <v>0.80549000000000004</v>
      </c>
      <c r="GZ6" s="193"/>
      <c r="HB6" s="188">
        <v>93</v>
      </c>
      <c r="HC6" s="194">
        <v>-8.7149999999999999E-4</v>
      </c>
      <c r="HD6" s="195">
        <v>-8.4E-7</v>
      </c>
      <c r="HE6" s="189">
        <v>1.0820000000000001E-3</v>
      </c>
      <c r="HF6" s="190">
        <v>2.2000000000000001E-6</v>
      </c>
      <c r="HG6" s="191">
        <v>1E-8</v>
      </c>
      <c r="HH6" s="192">
        <v>0.80549000000000004</v>
      </c>
      <c r="HI6" s="193"/>
      <c r="HK6" s="188">
        <v>93</v>
      </c>
      <c r="HL6" s="194">
        <v>-8.7149999999999999E-4</v>
      </c>
      <c r="HM6" s="195">
        <v>-8.4E-7</v>
      </c>
      <c r="HN6" s="189">
        <v>1.0820000000000001E-3</v>
      </c>
      <c r="HO6" s="190">
        <v>2.2000000000000001E-6</v>
      </c>
      <c r="HP6" s="191">
        <v>1E-8</v>
      </c>
      <c r="HQ6" s="192">
        <v>0.80549000000000004</v>
      </c>
      <c r="HR6" s="193"/>
      <c r="HT6" s="188">
        <v>93</v>
      </c>
      <c r="HU6" s="194">
        <v>-8.7149999999999999E-4</v>
      </c>
      <c r="HV6" s="195">
        <v>-8.4E-7</v>
      </c>
      <c r="HW6" s="189">
        <v>1.0820000000000001E-3</v>
      </c>
      <c r="HX6" s="190">
        <v>2.2000000000000001E-6</v>
      </c>
      <c r="HY6" s="191">
        <v>1E-8</v>
      </c>
      <c r="HZ6" s="192">
        <v>0.80549000000000004</v>
      </c>
      <c r="IA6" s="193"/>
      <c r="IC6" s="188">
        <v>93</v>
      </c>
      <c r="ID6" s="194">
        <v>-8.7149999999999999E-4</v>
      </c>
      <c r="IE6" s="195">
        <v>-8.4E-7</v>
      </c>
      <c r="IF6" s="189">
        <v>1.0820000000000001E-3</v>
      </c>
      <c r="IG6" s="190">
        <v>2.2000000000000001E-6</v>
      </c>
      <c r="IH6" s="191">
        <v>1E-8</v>
      </c>
      <c r="II6" s="192">
        <v>0.80549000000000004</v>
      </c>
      <c r="IJ6" s="193"/>
      <c r="IL6" s="188">
        <v>93</v>
      </c>
      <c r="IM6" s="194">
        <v>-8.7149999999999999E-4</v>
      </c>
      <c r="IN6" s="195">
        <v>-8.4E-7</v>
      </c>
      <c r="IO6" s="189">
        <v>1.0820000000000001E-3</v>
      </c>
      <c r="IP6" s="190">
        <v>2.2000000000000001E-6</v>
      </c>
      <c r="IQ6" s="191">
        <v>1E-8</v>
      </c>
      <c r="IR6" s="192">
        <v>0.80549000000000004</v>
      </c>
      <c r="IS6" s="193"/>
      <c r="IU6" s="188">
        <v>93</v>
      </c>
      <c r="IV6" s="194">
        <v>-8.7149999999999999E-4</v>
      </c>
      <c r="IW6" s="195">
        <v>-8.4E-7</v>
      </c>
      <c r="IX6" s="189">
        <v>1.0820000000000001E-3</v>
      </c>
      <c r="IY6" s="190">
        <v>2.2000000000000001E-6</v>
      </c>
      <c r="IZ6" s="191">
        <v>1E-8</v>
      </c>
      <c r="JA6" s="192">
        <v>0.80549000000000004</v>
      </c>
      <c r="JB6" s="193"/>
      <c r="JD6" s="188">
        <v>93</v>
      </c>
      <c r="JE6" s="194">
        <v>-8.7149999999999999E-4</v>
      </c>
      <c r="JF6" s="195">
        <v>-8.4E-7</v>
      </c>
      <c r="JG6" s="189">
        <v>1.0820000000000001E-3</v>
      </c>
      <c r="JH6" s="190">
        <v>2.2000000000000001E-6</v>
      </c>
      <c r="JI6" s="191">
        <v>1E-8</v>
      </c>
      <c r="JJ6" s="192">
        <v>0.80549000000000004</v>
      </c>
      <c r="JK6" s="193"/>
      <c r="JM6" s="188">
        <v>93</v>
      </c>
      <c r="JN6" s="194">
        <v>-8.7149999999999999E-4</v>
      </c>
      <c r="JO6" s="195">
        <v>-8.4E-7</v>
      </c>
      <c r="JP6" s="189">
        <v>1.0820000000000001E-3</v>
      </c>
      <c r="JQ6" s="190">
        <v>2.2000000000000001E-6</v>
      </c>
      <c r="JR6" s="191">
        <v>1E-8</v>
      </c>
      <c r="JS6" s="192">
        <v>0.80549000000000004</v>
      </c>
      <c r="JT6" s="193"/>
      <c r="JV6" s="188">
        <v>93</v>
      </c>
      <c r="JW6" s="194">
        <v>-8.7149999999999999E-4</v>
      </c>
      <c r="JX6" s="195">
        <v>-8.4E-7</v>
      </c>
      <c r="JY6" s="189">
        <v>1.0820000000000001E-3</v>
      </c>
      <c r="JZ6" s="190">
        <v>2.2000000000000001E-6</v>
      </c>
      <c r="KA6" s="191">
        <v>1E-8</v>
      </c>
      <c r="KB6" s="192">
        <v>0.80549000000000004</v>
      </c>
      <c r="KC6" s="193"/>
      <c r="KE6" s="188">
        <v>93</v>
      </c>
      <c r="KF6" s="194">
        <v>-8.7149999999999999E-4</v>
      </c>
      <c r="KG6" s="195">
        <v>-8.4E-7</v>
      </c>
      <c r="KH6" s="189">
        <v>1.0820000000000001E-3</v>
      </c>
      <c r="KI6" s="190">
        <v>2.2000000000000001E-6</v>
      </c>
      <c r="KJ6" s="191">
        <v>1E-8</v>
      </c>
      <c r="KK6" s="192">
        <v>0.80549000000000004</v>
      </c>
      <c r="KL6" s="193"/>
      <c r="KN6" s="188">
        <v>93</v>
      </c>
      <c r="KO6" s="194">
        <v>-8.7149999999999999E-4</v>
      </c>
      <c r="KP6" s="195">
        <v>-8.4E-7</v>
      </c>
      <c r="KQ6" s="189">
        <v>1.0820000000000001E-3</v>
      </c>
      <c r="KR6" s="190">
        <v>2.2000000000000001E-6</v>
      </c>
      <c r="KS6" s="191">
        <v>1E-8</v>
      </c>
      <c r="KT6" s="192">
        <v>0.80549000000000004</v>
      </c>
      <c r="KU6" s="193"/>
      <c r="KW6" s="188">
        <v>93</v>
      </c>
      <c r="KX6" s="194">
        <v>-8.7149999999999999E-4</v>
      </c>
      <c r="KY6" s="195">
        <v>-8.4E-7</v>
      </c>
      <c r="KZ6" s="189">
        <v>1.0820000000000001E-3</v>
      </c>
      <c r="LA6" s="190">
        <v>2.2000000000000001E-6</v>
      </c>
      <c r="LB6" s="191">
        <v>1E-8</v>
      </c>
      <c r="LC6" s="192">
        <v>0.80549000000000004</v>
      </c>
      <c r="LD6" s="193"/>
      <c r="LF6" s="188">
        <v>93</v>
      </c>
      <c r="LG6" s="194">
        <v>-8.7149999999999999E-4</v>
      </c>
      <c r="LH6" s="195">
        <v>-8.4E-7</v>
      </c>
      <c r="LI6" s="189">
        <v>1.0820000000000001E-3</v>
      </c>
      <c r="LJ6" s="190">
        <v>2.2000000000000001E-6</v>
      </c>
      <c r="LK6" s="191">
        <v>1E-8</v>
      </c>
      <c r="LL6" s="192">
        <v>0.80549000000000004</v>
      </c>
      <c r="LM6" s="193"/>
      <c r="LO6" s="188">
        <v>93</v>
      </c>
      <c r="LP6" s="194">
        <v>-8.7149999999999999E-4</v>
      </c>
      <c r="LQ6" s="195">
        <v>-8.4E-7</v>
      </c>
      <c r="LR6" s="189">
        <v>1.0820000000000001E-3</v>
      </c>
      <c r="LS6" s="190">
        <v>2.2000000000000001E-6</v>
      </c>
      <c r="LT6" s="191">
        <v>1E-8</v>
      </c>
      <c r="LU6" s="192">
        <v>0.80549000000000004</v>
      </c>
      <c r="LV6" s="193"/>
      <c r="LX6" s="188">
        <v>93</v>
      </c>
      <c r="LY6" s="194">
        <v>-8.7149999999999999E-4</v>
      </c>
      <c r="LZ6" s="195">
        <v>-8.4E-7</v>
      </c>
      <c r="MA6" s="189">
        <v>1.0820000000000001E-3</v>
      </c>
      <c r="MB6" s="190">
        <v>2.2000000000000001E-6</v>
      </c>
      <c r="MC6" s="191">
        <v>1E-8</v>
      </c>
      <c r="MD6" s="192">
        <v>0.80549000000000004</v>
      </c>
      <c r="ME6" s="193"/>
      <c r="MG6" s="188">
        <v>93</v>
      </c>
      <c r="MH6" s="194">
        <v>-8.7149999999999999E-4</v>
      </c>
      <c r="MI6" s="195">
        <v>-8.4E-7</v>
      </c>
      <c r="MJ6" s="189">
        <v>1.0820000000000001E-3</v>
      </c>
      <c r="MK6" s="190">
        <v>2.2000000000000001E-6</v>
      </c>
      <c r="ML6" s="191">
        <v>1E-8</v>
      </c>
      <c r="MM6" s="192">
        <v>0.80549000000000004</v>
      </c>
      <c r="MN6" s="193"/>
      <c r="MP6" s="188">
        <v>93</v>
      </c>
      <c r="MQ6" s="194">
        <v>-8.7149999999999999E-4</v>
      </c>
      <c r="MR6" s="195">
        <v>-8.4E-7</v>
      </c>
      <c r="MS6" s="189">
        <v>1.0820000000000001E-3</v>
      </c>
      <c r="MT6" s="190">
        <v>2.2000000000000001E-6</v>
      </c>
      <c r="MU6" s="191">
        <v>1E-8</v>
      </c>
      <c r="MV6" s="192">
        <v>0.80549000000000004</v>
      </c>
      <c r="MW6" s="193"/>
    </row>
    <row r="7" spans="1:361" ht="20.25" hidden="1" customHeight="1">
      <c r="A7" s="186">
        <v>5</v>
      </c>
      <c r="B7" s="187">
        <v>-2.9999999999999997E-4</v>
      </c>
      <c r="C7" s="188">
        <v>94</v>
      </c>
      <c r="D7" s="194">
        <v>-8.7000000000000001E-4</v>
      </c>
      <c r="E7" s="195">
        <v>-8.0999999999999997E-7</v>
      </c>
      <c r="F7" s="189">
        <v>1.0839999999999999E-3</v>
      </c>
      <c r="G7" s="190">
        <v>2.2000000000000001E-6</v>
      </c>
      <c r="H7" s="191">
        <v>1E-8</v>
      </c>
      <c r="I7" s="192">
        <v>0.80271999999999999</v>
      </c>
      <c r="J7" s="193"/>
      <c r="L7" s="188">
        <v>94</v>
      </c>
      <c r="M7" s="194">
        <v>-8.7000000000000001E-4</v>
      </c>
      <c r="N7" s="195">
        <v>-8.0999999999999997E-7</v>
      </c>
      <c r="O7" s="189">
        <v>1.0839999999999999E-3</v>
      </c>
      <c r="P7" s="190">
        <v>2.2000000000000001E-6</v>
      </c>
      <c r="Q7" s="191">
        <v>1E-8</v>
      </c>
      <c r="R7" s="192">
        <v>0.80271999999999999</v>
      </c>
      <c r="S7" s="193"/>
      <c r="U7" s="188">
        <v>94</v>
      </c>
      <c r="V7" s="194">
        <v>-8.7000000000000001E-4</v>
      </c>
      <c r="W7" s="195">
        <v>-8.0999999999999997E-7</v>
      </c>
      <c r="X7" s="189">
        <v>1.0839999999999999E-3</v>
      </c>
      <c r="Y7" s="190">
        <v>2.2000000000000001E-6</v>
      </c>
      <c r="Z7" s="191">
        <v>1E-8</v>
      </c>
      <c r="AA7" s="192">
        <v>0.80271999999999999</v>
      </c>
      <c r="AB7" s="193"/>
      <c r="AD7" s="188">
        <v>94</v>
      </c>
      <c r="AE7" s="194">
        <v>-8.7000000000000001E-4</v>
      </c>
      <c r="AF7" s="195">
        <v>-8.0999999999999997E-7</v>
      </c>
      <c r="AG7" s="189">
        <v>1.0839999999999999E-3</v>
      </c>
      <c r="AH7" s="190">
        <v>2.2000000000000001E-6</v>
      </c>
      <c r="AI7" s="191">
        <v>1E-8</v>
      </c>
      <c r="AJ7" s="192">
        <v>0.80271999999999999</v>
      </c>
      <c r="AK7" s="193"/>
      <c r="AM7" s="188">
        <v>94</v>
      </c>
      <c r="AN7" s="194">
        <v>-8.7000000000000001E-4</v>
      </c>
      <c r="AO7" s="195">
        <v>-8.0999999999999997E-7</v>
      </c>
      <c r="AP7" s="189">
        <v>1.0839999999999999E-3</v>
      </c>
      <c r="AQ7" s="190">
        <v>2.2000000000000001E-6</v>
      </c>
      <c r="AR7" s="191">
        <v>1E-8</v>
      </c>
      <c r="AS7" s="192">
        <v>0.80271999999999999</v>
      </c>
      <c r="AT7" s="193"/>
      <c r="AV7" s="188">
        <v>94</v>
      </c>
      <c r="AW7" s="194">
        <v>-8.7000000000000001E-4</v>
      </c>
      <c r="AX7" s="195">
        <v>-8.0999999999999997E-7</v>
      </c>
      <c r="AY7" s="189">
        <v>1.0839999999999999E-3</v>
      </c>
      <c r="AZ7" s="190">
        <v>2.2000000000000001E-6</v>
      </c>
      <c r="BA7" s="191">
        <v>1E-8</v>
      </c>
      <c r="BB7" s="192">
        <v>0.80271999999999999</v>
      </c>
      <c r="BC7" s="193"/>
      <c r="BE7" s="188">
        <v>94</v>
      </c>
      <c r="BF7" s="194">
        <v>-8.7000000000000001E-4</v>
      </c>
      <c r="BG7" s="195">
        <v>-8.0999999999999997E-7</v>
      </c>
      <c r="BH7" s="189">
        <v>1.0839999999999999E-3</v>
      </c>
      <c r="BI7" s="190">
        <v>2.2000000000000001E-6</v>
      </c>
      <c r="BJ7" s="191">
        <v>1E-8</v>
      </c>
      <c r="BK7" s="192">
        <v>0.80271999999999999</v>
      </c>
      <c r="BL7" s="193"/>
      <c r="BN7" s="188">
        <v>94</v>
      </c>
      <c r="BO7" s="194">
        <v>-8.7000000000000001E-4</v>
      </c>
      <c r="BP7" s="195">
        <v>-8.0999999999999997E-7</v>
      </c>
      <c r="BQ7" s="189">
        <v>1.0839999999999999E-3</v>
      </c>
      <c r="BR7" s="190">
        <v>2.2000000000000001E-6</v>
      </c>
      <c r="BS7" s="191">
        <v>1E-8</v>
      </c>
      <c r="BT7" s="192">
        <v>0.80271999999999999</v>
      </c>
      <c r="BU7" s="193"/>
      <c r="BW7" s="188">
        <v>94</v>
      </c>
      <c r="BX7" s="194">
        <v>-8.7000000000000001E-4</v>
      </c>
      <c r="BY7" s="195">
        <v>-8.0999999999999997E-7</v>
      </c>
      <c r="BZ7" s="189">
        <v>1.0839999999999999E-3</v>
      </c>
      <c r="CA7" s="190">
        <v>2.2000000000000001E-6</v>
      </c>
      <c r="CB7" s="191">
        <v>1E-8</v>
      </c>
      <c r="CC7" s="192">
        <v>0.80271999999999999</v>
      </c>
      <c r="CD7" s="193"/>
      <c r="CF7" s="188">
        <v>94</v>
      </c>
      <c r="CG7" s="194">
        <v>-8.7000000000000001E-4</v>
      </c>
      <c r="CH7" s="195">
        <v>-8.0999999999999997E-7</v>
      </c>
      <c r="CI7" s="189">
        <v>1.0839999999999999E-3</v>
      </c>
      <c r="CJ7" s="190">
        <v>2.2000000000000001E-6</v>
      </c>
      <c r="CK7" s="191">
        <v>1E-8</v>
      </c>
      <c r="CL7" s="192">
        <v>0.80271999999999999</v>
      </c>
      <c r="CM7" s="193"/>
      <c r="CO7" s="188">
        <v>94</v>
      </c>
      <c r="CP7" s="194">
        <v>-8.7000000000000001E-4</v>
      </c>
      <c r="CQ7" s="195">
        <v>-8.0999999999999997E-7</v>
      </c>
      <c r="CR7" s="189">
        <v>1.0839999999999999E-3</v>
      </c>
      <c r="CS7" s="190">
        <v>2.2000000000000001E-6</v>
      </c>
      <c r="CT7" s="191">
        <v>1E-8</v>
      </c>
      <c r="CU7" s="192">
        <v>0.80271999999999999</v>
      </c>
      <c r="CV7" s="193"/>
      <c r="CX7" s="188">
        <v>94</v>
      </c>
      <c r="CY7" s="194">
        <v>-8.7000000000000001E-4</v>
      </c>
      <c r="CZ7" s="195">
        <v>-8.0999999999999997E-7</v>
      </c>
      <c r="DA7" s="189">
        <v>1.0839999999999999E-3</v>
      </c>
      <c r="DB7" s="190">
        <v>2.2000000000000001E-6</v>
      </c>
      <c r="DC7" s="191">
        <v>1E-8</v>
      </c>
      <c r="DD7" s="192">
        <v>0.80271999999999999</v>
      </c>
      <c r="DE7" s="193"/>
      <c r="DG7" s="188">
        <v>94</v>
      </c>
      <c r="DH7" s="194">
        <v>-8.7000000000000001E-4</v>
      </c>
      <c r="DI7" s="195">
        <v>-8.0999999999999997E-7</v>
      </c>
      <c r="DJ7" s="189">
        <v>1.0839999999999999E-3</v>
      </c>
      <c r="DK7" s="190">
        <v>2.2000000000000001E-6</v>
      </c>
      <c r="DL7" s="191">
        <v>1E-8</v>
      </c>
      <c r="DM7" s="192">
        <v>0.80271999999999999</v>
      </c>
      <c r="DN7" s="193"/>
      <c r="DP7" s="188">
        <v>94</v>
      </c>
      <c r="DQ7" s="194">
        <v>-8.7000000000000001E-4</v>
      </c>
      <c r="DR7" s="195">
        <v>-8.0999999999999997E-7</v>
      </c>
      <c r="DS7" s="189">
        <v>1.0839999999999999E-3</v>
      </c>
      <c r="DT7" s="190">
        <v>2.2000000000000001E-6</v>
      </c>
      <c r="DU7" s="191">
        <v>1E-8</v>
      </c>
      <c r="DV7" s="192">
        <v>0.80271999999999999</v>
      </c>
      <c r="DW7" s="193"/>
      <c r="DY7" s="188">
        <v>94</v>
      </c>
      <c r="DZ7" s="194">
        <v>-8.7000000000000001E-4</v>
      </c>
      <c r="EA7" s="195">
        <v>-8.0999999999999997E-7</v>
      </c>
      <c r="EB7" s="189">
        <v>1.0839999999999999E-3</v>
      </c>
      <c r="EC7" s="190">
        <v>2.2000000000000001E-6</v>
      </c>
      <c r="ED7" s="191">
        <v>1E-8</v>
      </c>
      <c r="EE7" s="192">
        <v>0.80271999999999999</v>
      </c>
      <c r="EF7" s="193"/>
      <c r="EH7" s="188">
        <v>94</v>
      </c>
      <c r="EI7" s="194">
        <v>-8.7000000000000001E-4</v>
      </c>
      <c r="EJ7" s="195">
        <v>-8.0999999999999997E-7</v>
      </c>
      <c r="EK7" s="189">
        <v>1.0839999999999999E-3</v>
      </c>
      <c r="EL7" s="190">
        <v>2.2000000000000001E-6</v>
      </c>
      <c r="EM7" s="191">
        <v>1E-8</v>
      </c>
      <c r="EN7" s="192">
        <v>0.80271999999999999</v>
      </c>
      <c r="EO7" s="193"/>
      <c r="EQ7" s="188">
        <v>94</v>
      </c>
      <c r="ER7" s="194">
        <v>-8.7000000000000001E-4</v>
      </c>
      <c r="ES7" s="195">
        <v>-8.0999999999999997E-7</v>
      </c>
      <c r="ET7" s="189">
        <v>1.0839999999999999E-3</v>
      </c>
      <c r="EU7" s="190">
        <v>2.2000000000000001E-6</v>
      </c>
      <c r="EV7" s="191">
        <v>1E-8</v>
      </c>
      <c r="EW7" s="192">
        <v>0.80271999999999999</v>
      </c>
      <c r="EX7" s="193"/>
      <c r="EZ7" s="188">
        <v>94</v>
      </c>
      <c r="FA7" s="194">
        <v>-8.7000000000000001E-4</v>
      </c>
      <c r="FB7" s="195">
        <v>-8.0999999999999997E-7</v>
      </c>
      <c r="FC7" s="189">
        <v>1.0839999999999999E-3</v>
      </c>
      <c r="FD7" s="190">
        <v>2.2000000000000001E-6</v>
      </c>
      <c r="FE7" s="191">
        <v>1E-8</v>
      </c>
      <c r="FF7" s="192">
        <v>0.80271999999999999</v>
      </c>
      <c r="FG7" s="193"/>
      <c r="FI7" s="188">
        <v>94</v>
      </c>
      <c r="FJ7" s="194">
        <v>-8.7000000000000001E-4</v>
      </c>
      <c r="FK7" s="195">
        <v>-8.0999999999999997E-7</v>
      </c>
      <c r="FL7" s="189">
        <v>1.0839999999999999E-3</v>
      </c>
      <c r="FM7" s="190">
        <v>2.2000000000000001E-6</v>
      </c>
      <c r="FN7" s="191">
        <v>1E-8</v>
      </c>
      <c r="FO7" s="192">
        <v>0.80271999999999999</v>
      </c>
      <c r="FP7" s="193"/>
      <c r="FR7" s="188">
        <v>94</v>
      </c>
      <c r="FS7" s="194">
        <v>-8.7000000000000001E-4</v>
      </c>
      <c r="FT7" s="195">
        <v>-8.0999999999999997E-7</v>
      </c>
      <c r="FU7" s="189">
        <v>1.0839999999999999E-3</v>
      </c>
      <c r="FV7" s="190">
        <v>2.2000000000000001E-6</v>
      </c>
      <c r="FW7" s="191">
        <v>1E-8</v>
      </c>
      <c r="FX7" s="192">
        <v>0.80271999999999999</v>
      </c>
      <c r="FY7" s="193"/>
      <c r="GA7" s="188">
        <v>94</v>
      </c>
      <c r="GB7" s="194">
        <v>-8.7000000000000001E-4</v>
      </c>
      <c r="GC7" s="195">
        <v>-8.0999999999999997E-7</v>
      </c>
      <c r="GD7" s="189">
        <v>1.0839999999999999E-3</v>
      </c>
      <c r="GE7" s="190">
        <v>2.2000000000000001E-6</v>
      </c>
      <c r="GF7" s="191">
        <v>1E-8</v>
      </c>
      <c r="GG7" s="192">
        <v>0.80271999999999999</v>
      </c>
      <c r="GH7" s="193"/>
      <c r="GJ7" s="188">
        <v>94</v>
      </c>
      <c r="GK7" s="194">
        <v>-8.7000000000000001E-4</v>
      </c>
      <c r="GL7" s="195">
        <v>-8.0999999999999997E-7</v>
      </c>
      <c r="GM7" s="189">
        <v>1.0839999999999999E-3</v>
      </c>
      <c r="GN7" s="190">
        <v>2.2000000000000001E-6</v>
      </c>
      <c r="GO7" s="191">
        <v>1E-8</v>
      </c>
      <c r="GP7" s="192">
        <v>0.80271999999999999</v>
      </c>
      <c r="GQ7" s="193"/>
      <c r="GS7" s="188">
        <v>94</v>
      </c>
      <c r="GT7" s="194">
        <v>-8.7000000000000001E-4</v>
      </c>
      <c r="GU7" s="195">
        <v>-8.0999999999999997E-7</v>
      </c>
      <c r="GV7" s="189">
        <v>1.0839999999999999E-3</v>
      </c>
      <c r="GW7" s="190">
        <v>2.2000000000000001E-6</v>
      </c>
      <c r="GX7" s="191">
        <v>1E-8</v>
      </c>
      <c r="GY7" s="192">
        <v>0.80271999999999999</v>
      </c>
      <c r="GZ7" s="193"/>
      <c r="HB7" s="188">
        <v>94</v>
      </c>
      <c r="HC7" s="194">
        <v>-8.7000000000000001E-4</v>
      </c>
      <c r="HD7" s="195">
        <v>-8.0999999999999997E-7</v>
      </c>
      <c r="HE7" s="189">
        <v>1.0839999999999999E-3</v>
      </c>
      <c r="HF7" s="190">
        <v>2.2000000000000001E-6</v>
      </c>
      <c r="HG7" s="191">
        <v>1E-8</v>
      </c>
      <c r="HH7" s="192">
        <v>0.80271999999999999</v>
      </c>
      <c r="HI7" s="193"/>
      <c r="HK7" s="188">
        <v>94</v>
      </c>
      <c r="HL7" s="194">
        <v>-8.7000000000000001E-4</v>
      </c>
      <c r="HM7" s="195">
        <v>-8.0999999999999997E-7</v>
      </c>
      <c r="HN7" s="189">
        <v>1.0839999999999999E-3</v>
      </c>
      <c r="HO7" s="190">
        <v>2.2000000000000001E-6</v>
      </c>
      <c r="HP7" s="191">
        <v>1E-8</v>
      </c>
      <c r="HQ7" s="192">
        <v>0.80271999999999999</v>
      </c>
      <c r="HR7" s="193"/>
      <c r="HT7" s="188">
        <v>94</v>
      </c>
      <c r="HU7" s="194">
        <v>-8.7000000000000001E-4</v>
      </c>
      <c r="HV7" s="195">
        <v>-8.0999999999999997E-7</v>
      </c>
      <c r="HW7" s="189">
        <v>1.0839999999999999E-3</v>
      </c>
      <c r="HX7" s="190">
        <v>2.2000000000000001E-6</v>
      </c>
      <c r="HY7" s="191">
        <v>1E-8</v>
      </c>
      <c r="HZ7" s="192">
        <v>0.80271999999999999</v>
      </c>
      <c r="IA7" s="193"/>
      <c r="IC7" s="188">
        <v>94</v>
      </c>
      <c r="ID7" s="194">
        <v>-8.7000000000000001E-4</v>
      </c>
      <c r="IE7" s="195">
        <v>-8.0999999999999997E-7</v>
      </c>
      <c r="IF7" s="189">
        <v>1.0839999999999999E-3</v>
      </c>
      <c r="IG7" s="190">
        <v>2.2000000000000001E-6</v>
      </c>
      <c r="IH7" s="191">
        <v>1E-8</v>
      </c>
      <c r="II7" s="192">
        <v>0.80271999999999999</v>
      </c>
      <c r="IJ7" s="193"/>
      <c r="IL7" s="188">
        <v>94</v>
      </c>
      <c r="IM7" s="194">
        <v>-8.7000000000000001E-4</v>
      </c>
      <c r="IN7" s="195">
        <v>-8.0999999999999997E-7</v>
      </c>
      <c r="IO7" s="189">
        <v>1.0839999999999999E-3</v>
      </c>
      <c r="IP7" s="190">
        <v>2.2000000000000001E-6</v>
      </c>
      <c r="IQ7" s="191">
        <v>1E-8</v>
      </c>
      <c r="IR7" s="192">
        <v>0.80271999999999999</v>
      </c>
      <c r="IS7" s="193"/>
      <c r="IU7" s="188">
        <v>94</v>
      </c>
      <c r="IV7" s="194">
        <v>-8.7000000000000001E-4</v>
      </c>
      <c r="IW7" s="195">
        <v>-8.0999999999999997E-7</v>
      </c>
      <c r="IX7" s="189">
        <v>1.0839999999999999E-3</v>
      </c>
      <c r="IY7" s="190">
        <v>2.2000000000000001E-6</v>
      </c>
      <c r="IZ7" s="191">
        <v>1E-8</v>
      </c>
      <c r="JA7" s="192">
        <v>0.80271999999999999</v>
      </c>
      <c r="JB7" s="193"/>
      <c r="JD7" s="188">
        <v>94</v>
      </c>
      <c r="JE7" s="194">
        <v>-8.7000000000000001E-4</v>
      </c>
      <c r="JF7" s="195">
        <v>-8.0999999999999997E-7</v>
      </c>
      <c r="JG7" s="189">
        <v>1.0839999999999999E-3</v>
      </c>
      <c r="JH7" s="190">
        <v>2.2000000000000001E-6</v>
      </c>
      <c r="JI7" s="191">
        <v>1E-8</v>
      </c>
      <c r="JJ7" s="192">
        <v>0.80271999999999999</v>
      </c>
      <c r="JK7" s="193"/>
      <c r="JM7" s="188">
        <v>94</v>
      </c>
      <c r="JN7" s="194">
        <v>-8.7000000000000001E-4</v>
      </c>
      <c r="JO7" s="195">
        <v>-8.0999999999999997E-7</v>
      </c>
      <c r="JP7" s="189">
        <v>1.0839999999999999E-3</v>
      </c>
      <c r="JQ7" s="190">
        <v>2.2000000000000001E-6</v>
      </c>
      <c r="JR7" s="191">
        <v>1E-8</v>
      </c>
      <c r="JS7" s="192">
        <v>0.80271999999999999</v>
      </c>
      <c r="JT7" s="193"/>
      <c r="JV7" s="188">
        <v>94</v>
      </c>
      <c r="JW7" s="194">
        <v>-8.7000000000000001E-4</v>
      </c>
      <c r="JX7" s="195">
        <v>-8.0999999999999997E-7</v>
      </c>
      <c r="JY7" s="189">
        <v>1.0839999999999999E-3</v>
      </c>
      <c r="JZ7" s="190">
        <v>2.2000000000000001E-6</v>
      </c>
      <c r="KA7" s="191">
        <v>1E-8</v>
      </c>
      <c r="KB7" s="192">
        <v>0.80271999999999999</v>
      </c>
      <c r="KC7" s="193"/>
      <c r="KE7" s="188">
        <v>94</v>
      </c>
      <c r="KF7" s="194">
        <v>-8.7000000000000001E-4</v>
      </c>
      <c r="KG7" s="195">
        <v>-8.0999999999999997E-7</v>
      </c>
      <c r="KH7" s="189">
        <v>1.0839999999999999E-3</v>
      </c>
      <c r="KI7" s="190">
        <v>2.2000000000000001E-6</v>
      </c>
      <c r="KJ7" s="191">
        <v>1E-8</v>
      </c>
      <c r="KK7" s="192">
        <v>0.80271999999999999</v>
      </c>
      <c r="KL7" s="193"/>
      <c r="KN7" s="188">
        <v>94</v>
      </c>
      <c r="KO7" s="194">
        <v>-8.7000000000000001E-4</v>
      </c>
      <c r="KP7" s="195">
        <v>-8.0999999999999997E-7</v>
      </c>
      <c r="KQ7" s="189">
        <v>1.0839999999999999E-3</v>
      </c>
      <c r="KR7" s="190">
        <v>2.2000000000000001E-6</v>
      </c>
      <c r="KS7" s="191">
        <v>1E-8</v>
      </c>
      <c r="KT7" s="192">
        <v>0.80271999999999999</v>
      </c>
      <c r="KU7" s="193"/>
      <c r="KW7" s="188">
        <v>94</v>
      </c>
      <c r="KX7" s="194">
        <v>-8.7000000000000001E-4</v>
      </c>
      <c r="KY7" s="195">
        <v>-8.0999999999999997E-7</v>
      </c>
      <c r="KZ7" s="189">
        <v>1.0839999999999999E-3</v>
      </c>
      <c r="LA7" s="190">
        <v>2.2000000000000001E-6</v>
      </c>
      <c r="LB7" s="191">
        <v>1E-8</v>
      </c>
      <c r="LC7" s="192">
        <v>0.80271999999999999</v>
      </c>
      <c r="LD7" s="193"/>
      <c r="LF7" s="188">
        <v>94</v>
      </c>
      <c r="LG7" s="194">
        <v>-8.7000000000000001E-4</v>
      </c>
      <c r="LH7" s="195">
        <v>-8.0999999999999997E-7</v>
      </c>
      <c r="LI7" s="189">
        <v>1.0839999999999999E-3</v>
      </c>
      <c r="LJ7" s="190">
        <v>2.2000000000000001E-6</v>
      </c>
      <c r="LK7" s="191">
        <v>1E-8</v>
      </c>
      <c r="LL7" s="192">
        <v>0.80271999999999999</v>
      </c>
      <c r="LM7" s="193"/>
      <c r="LO7" s="188">
        <v>94</v>
      </c>
      <c r="LP7" s="194">
        <v>-8.7000000000000001E-4</v>
      </c>
      <c r="LQ7" s="195">
        <v>-8.0999999999999997E-7</v>
      </c>
      <c r="LR7" s="189">
        <v>1.0839999999999999E-3</v>
      </c>
      <c r="LS7" s="190">
        <v>2.2000000000000001E-6</v>
      </c>
      <c r="LT7" s="191">
        <v>1E-8</v>
      </c>
      <c r="LU7" s="192">
        <v>0.80271999999999999</v>
      </c>
      <c r="LV7" s="193"/>
      <c r="LX7" s="188">
        <v>94</v>
      </c>
      <c r="LY7" s="194">
        <v>-8.7000000000000001E-4</v>
      </c>
      <c r="LZ7" s="195">
        <v>-8.0999999999999997E-7</v>
      </c>
      <c r="MA7" s="189">
        <v>1.0839999999999999E-3</v>
      </c>
      <c r="MB7" s="190">
        <v>2.2000000000000001E-6</v>
      </c>
      <c r="MC7" s="191">
        <v>1E-8</v>
      </c>
      <c r="MD7" s="192">
        <v>0.80271999999999999</v>
      </c>
      <c r="ME7" s="193"/>
      <c r="MG7" s="188">
        <v>94</v>
      </c>
      <c r="MH7" s="194">
        <v>-8.7000000000000001E-4</v>
      </c>
      <c r="MI7" s="195">
        <v>-8.0999999999999997E-7</v>
      </c>
      <c r="MJ7" s="189">
        <v>1.0839999999999999E-3</v>
      </c>
      <c r="MK7" s="190">
        <v>2.2000000000000001E-6</v>
      </c>
      <c r="ML7" s="191">
        <v>1E-8</v>
      </c>
      <c r="MM7" s="192">
        <v>0.80271999999999999</v>
      </c>
      <c r="MN7" s="193"/>
      <c r="MP7" s="188">
        <v>94</v>
      </c>
      <c r="MQ7" s="194">
        <v>-8.7000000000000001E-4</v>
      </c>
      <c r="MR7" s="195">
        <v>-8.0999999999999997E-7</v>
      </c>
      <c r="MS7" s="189">
        <v>1.0839999999999999E-3</v>
      </c>
      <c r="MT7" s="190">
        <v>2.2000000000000001E-6</v>
      </c>
      <c r="MU7" s="191">
        <v>1E-8</v>
      </c>
      <c r="MV7" s="192">
        <v>0.80271999999999999</v>
      </c>
      <c r="MW7" s="193"/>
    </row>
    <row r="8" spans="1:361" ht="20.25" hidden="1" customHeight="1">
      <c r="A8" s="186">
        <v>6</v>
      </c>
      <c r="B8" s="187">
        <v>-2.9999999999999997E-4</v>
      </c>
      <c r="C8" s="188">
        <v>95</v>
      </c>
      <c r="D8" s="194">
        <v>-8.6850000000000002E-4</v>
      </c>
      <c r="E8" s="195">
        <v>-7.8000000000000005E-7</v>
      </c>
      <c r="F8" s="189">
        <v>1.0859999999999999E-3</v>
      </c>
      <c r="G8" s="190">
        <v>2.2000000000000001E-6</v>
      </c>
      <c r="H8" s="191">
        <v>1E-8</v>
      </c>
      <c r="I8" s="192">
        <v>0.79991000000000001</v>
      </c>
      <c r="J8" s="193"/>
      <c r="L8" s="188">
        <v>95</v>
      </c>
      <c r="M8" s="194">
        <v>-8.6850000000000002E-4</v>
      </c>
      <c r="N8" s="195">
        <v>-7.8000000000000005E-7</v>
      </c>
      <c r="O8" s="189">
        <v>1.0859999999999999E-3</v>
      </c>
      <c r="P8" s="190">
        <v>2.2000000000000001E-6</v>
      </c>
      <c r="Q8" s="191">
        <v>1E-8</v>
      </c>
      <c r="R8" s="192">
        <v>0.79991000000000001</v>
      </c>
      <c r="S8" s="193"/>
      <c r="U8" s="188">
        <v>95</v>
      </c>
      <c r="V8" s="194">
        <v>-8.6850000000000002E-4</v>
      </c>
      <c r="W8" s="195">
        <v>-7.8000000000000005E-7</v>
      </c>
      <c r="X8" s="189">
        <v>1.0859999999999999E-3</v>
      </c>
      <c r="Y8" s="190">
        <v>2.2000000000000001E-6</v>
      </c>
      <c r="Z8" s="191">
        <v>1E-8</v>
      </c>
      <c r="AA8" s="192">
        <v>0.79991000000000001</v>
      </c>
      <c r="AB8" s="193"/>
      <c r="AD8" s="188">
        <v>95</v>
      </c>
      <c r="AE8" s="194">
        <v>-8.6850000000000002E-4</v>
      </c>
      <c r="AF8" s="195">
        <v>-7.8000000000000005E-7</v>
      </c>
      <c r="AG8" s="189">
        <v>1.0859999999999999E-3</v>
      </c>
      <c r="AH8" s="190">
        <v>2.2000000000000001E-6</v>
      </c>
      <c r="AI8" s="191">
        <v>1E-8</v>
      </c>
      <c r="AJ8" s="192">
        <v>0.79991000000000001</v>
      </c>
      <c r="AK8" s="193"/>
      <c r="AM8" s="188">
        <v>95</v>
      </c>
      <c r="AN8" s="194">
        <v>-8.6850000000000002E-4</v>
      </c>
      <c r="AO8" s="195">
        <v>-7.8000000000000005E-7</v>
      </c>
      <c r="AP8" s="189">
        <v>1.0859999999999999E-3</v>
      </c>
      <c r="AQ8" s="190">
        <v>2.2000000000000001E-6</v>
      </c>
      <c r="AR8" s="191">
        <v>1E-8</v>
      </c>
      <c r="AS8" s="192">
        <v>0.79991000000000001</v>
      </c>
      <c r="AT8" s="193"/>
      <c r="AV8" s="188">
        <v>95</v>
      </c>
      <c r="AW8" s="194">
        <v>-8.6850000000000002E-4</v>
      </c>
      <c r="AX8" s="195">
        <v>-7.8000000000000005E-7</v>
      </c>
      <c r="AY8" s="189">
        <v>1.0859999999999999E-3</v>
      </c>
      <c r="AZ8" s="190">
        <v>2.2000000000000001E-6</v>
      </c>
      <c r="BA8" s="191">
        <v>1E-8</v>
      </c>
      <c r="BB8" s="192">
        <v>0.79991000000000001</v>
      </c>
      <c r="BC8" s="193"/>
      <c r="BE8" s="188">
        <v>95</v>
      </c>
      <c r="BF8" s="194">
        <v>-8.6850000000000002E-4</v>
      </c>
      <c r="BG8" s="195">
        <v>-7.8000000000000005E-7</v>
      </c>
      <c r="BH8" s="189">
        <v>1.0859999999999999E-3</v>
      </c>
      <c r="BI8" s="190">
        <v>2.2000000000000001E-6</v>
      </c>
      <c r="BJ8" s="191">
        <v>1E-8</v>
      </c>
      <c r="BK8" s="192">
        <v>0.79991000000000001</v>
      </c>
      <c r="BL8" s="193"/>
      <c r="BN8" s="188">
        <v>95</v>
      </c>
      <c r="BO8" s="194">
        <v>-8.6850000000000002E-4</v>
      </c>
      <c r="BP8" s="195">
        <v>-7.8000000000000005E-7</v>
      </c>
      <c r="BQ8" s="189">
        <v>1.0859999999999999E-3</v>
      </c>
      <c r="BR8" s="190">
        <v>2.2000000000000001E-6</v>
      </c>
      <c r="BS8" s="191">
        <v>1E-8</v>
      </c>
      <c r="BT8" s="192">
        <v>0.79991000000000001</v>
      </c>
      <c r="BU8" s="193"/>
      <c r="BW8" s="188">
        <v>95</v>
      </c>
      <c r="BX8" s="194">
        <v>-8.6850000000000002E-4</v>
      </c>
      <c r="BY8" s="195">
        <v>-7.8000000000000005E-7</v>
      </c>
      <c r="BZ8" s="189">
        <v>1.0859999999999999E-3</v>
      </c>
      <c r="CA8" s="190">
        <v>2.2000000000000001E-6</v>
      </c>
      <c r="CB8" s="191">
        <v>1E-8</v>
      </c>
      <c r="CC8" s="192">
        <v>0.79991000000000001</v>
      </c>
      <c r="CD8" s="193"/>
      <c r="CF8" s="188">
        <v>95</v>
      </c>
      <c r="CG8" s="194">
        <v>-8.6850000000000002E-4</v>
      </c>
      <c r="CH8" s="195">
        <v>-7.8000000000000005E-7</v>
      </c>
      <c r="CI8" s="189">
        <v>1.0859999999999999E-3</v>
      </c>
      <c r="CJ8" s="190">
        <v>2.2000000000000001E-6</v>
      </c>
      <c r="CK8" s="191">
        <v>1E-8</v>
      </c>
      <c r="CL8" s="192">
        <v>0.79991000000000001</v>
      </c>
      <c r="CM8" s="193"/>
      <c r="CO8" s="188">
        <v>95</v>
      </c>
      <c r="CP8" s="194">
        <v>-8.6850000000000002E-4</v>
      </c>
      <c r="CQ8" s="195">
        <v>-7.8000000000000005E-7</v>
      </c>
      <c r="CR8" s="189">
        <v>1.0859999999999999E-3</v>
      </c>
      <c r="CS8" s="190">
        <v>2.2000000000000001E-6</v>
      </c>
      <c r="CT8" s="191">
        <v>1E-8</v>
      </c>
      <c r="CU8" s="192">
        <v>0.79991000000000001</v>
      </c>
      <c r="CV8" s="193"/>
      <c r="CX8" s="188">
        <v>95</v>
      </c>
      <c r="CY8" s="194">
        <v>-8.6850000000000002E-4</v>
      </c>
      <c r="CZ8" s="195">
        <v>-7.8000000000000005E-7</v>
      </c>
      <c r="DA8" s="189">
        <v>1.0859999999999999E-3</v>
      </c>
      <c r="DB8" s="190">
        <v>2.2000000000000001E-6</v>
      </c>
      <c r="DC8" s="191">
        <v>1E-8</v>
      </c>
      <c r="DD8" s="192">
        <v>0.79991000000000001</v>
      </c>
      <c r="DE8" s="193"/>
      <c r="DG8" s="188">
        <v>95</v>
      </c>
      <c r="DH8" s="194">
        <v>-8.6850000000000002E-4</v>
      </c>
      <c r="DI8" s="195">
        <v>-7.8000000000000005E-7</v>
      </c>
      <c r="DJ8" s="189">
        <v>1.0859999999999999E-3</v>
      </c>
      <c r="DK8" s="190">
        <v>2.2000000000000001E-6</v>
      </c>
      <c r="DL8" s="191">
        <v>1E-8</v>
      </c>
      <c r="DM8" s="192">
        <v>0.79991000000000001</v>
      </c>
      <c r="DN8" s="193"/>
      <c r="DP8" s="188">
        <v>95</v>
      </c>
      <c r="DQ8" s="194">
        <v>-8.6850000000000002E-4</v>
      </c>
      <c r="DR8" s="195">
        <v>-7.8000000000000005E-7</v>
      </c>
      <c r="DS8" s="189">
        <v>1.0859999999999999E-3</v>
      </c>
      <c r="DT8" s="190">
        <v>2.2000000000000001E-6</v>
      </c>
      <c r="DU8" s="191">
        <v>1E-8</v>
      </c>
      <c r="DV8" s="192">
        <v>0.79991000000000001</v>
      </c>
      <c r="DW8" s="193"/>
      <c r="DY8" s="188">
        <v>95</v>
      </c>
      <c r="DZ8" s="194">
        <v>-8.6850000000000002E-4</v>
      </c>
      <c r="EA8" s="195">
        <v>-7.8000000000000005E-7</v>
      </c>
      <c r="EB8" s="189">
        <v>1.0859999999999999E-3</v>
      </c>
      <c r="EC8" s="190">
        <v>2.2000000000000001E-6</v>
      </c>
      <c r="ED8" s="191">
        <v>1E-8</v>
      </c>
      <c r="EE8" s="192">
        <v>0.79991000000000001</v>
      </c>
      <c r="EF8" s="193"/>
      <c r="EH8" s="188">
        <v>95</v>
      </c>
      <c r="EI8" s="194">
        <v>-8.6850000000000002E-4</v>
      </c>
      <c r="EJ8" s="195">
        <v>-7.8000000000000005E-7</v>
      </c>
      <c r="EK8" s="189">
        <v>1.0859999999999999E-3</v>
      </c>
      <c r="EL8" s="190">
        <v>2.2000000000000001E-6</v>
      </c>
      <c r="EM8" s="191">
        <v>1E-8</v>
      </c>
      <c r="EN8" s="192">
        <v>0.79991000000000001</v>
      </c>
      <c r="EO8" s="193"/>
      <c r="EQ8" s="188">
        <v>95</v>
      </c>
      <c r="ER8" s="194">
        <v>-8.6850000000000002E-4</v>
      </c>
      <c r="ES8" s="195">
        <v>-7.8000000000000005E-7</v>
      </c>
      <c r="ET8" s="189">
        <v>1.0859999999999999E-3</v>
      </c>
      <c r="EU8" s="190">
        <v>2.2000000000000001E-6</v>
      </c>
      <c r="EV8" s="191">
        <v>1E-8</v>
      </c>
      <c r="EW8" s="192">
        <v>0.79991000000000001</v>
      </c>
      <c r="EX8" s="193"/>
      <c r="EZ8" s="188">
        <v>95</v>
      </c>
      <c r="FA8" s="194">
        <v>-8.6850000000000002E-4</v>
      </c>
      <c r="FB8" s="195">
        <v>-7.8000000000000005E-7</v>
      </c>
      <c r="FC8" s="189">
        <v>1.0859999999999999E-3</v>
      </c>
      <c r="FD8" s="190">
        <v>2.2000000000000001E-6</v>
      </c>
      <c r="FE8" s="191">
        <v>1E-8</v>
      </c>
      <c r="FF8" s="192">
        <v>0.79991000000000001</v>
      </c>
      <c r="FG8" s="193"/>
      <c r="FI8" s="188">
        <v>95</v>
      </c>
      <c r="FJ8" s="194">
        <v>-8.6850000000000002E-4</v>
      </c>
      <c r="FK8" s="195">
        <v>-7.8000000000000005E-7</v>
      </c>
      <c r="FL8" s="189">
        <v>1.0859999999999999E-3</v>
      </c>
      <c r="FM8" s="190">
        <v>2.2000000000000001E-6</v>
      </c>
      <c r="FN8" s="191">
        <v>1E-8</v>
      </c>
      <c r="FO8" s="192">
        <v>0.79991000000000001</v>
      </c>
      <c r="FP8" s="193"/>
      <c r="FR8" s="188">
        <v>95</v>
      </c>
      <c r="FS8" s="194">
        <v>-8.6850000000000002E-4</v>
      </c>
      <c r="FT8" s="195">
        <v>-7.8000000000000005E-7</v>
      </c>
      <c r="FU8" s="189">
        <v>1.0859999999999999E-3</v>
      </c>
      <c r="FV8" s="190">
        <v>2.2000000000000001E-6</v>
      </c>
      <c r="FW8" s="191">
        <v>1E-8</v>
      </c>
      <c r="FX8" s="192">
        <v>0.79991000000000001</v>
      </c>
      <c r="FY8" s="193"/>
      <c r="GA8" s="188">
        <v>95</v>
      </c>
      <c r="GB8" s="194">
        <v>-8.6850000000000002E-4</v>
      </c>
      <c r="GC8" s="195">
        <v>-7.8000000000000005E-7</v>
      </c>
      <c r="GD8" s="189">
        <v>1.0859999999999999E-3</v>
      </c>
      <c r="GE8" s="190">
        <v>2.2000000000000001E-6</v>
      </c>
      <c r="GF8" s="191">
        <v>1E-8</v>
      </c>
      <c r="GG8" s="192">
        <v>0.79991000000000001</v>
      </c>
      <c r="GH8" s="193"/>
      <c r="GJ8" s="188">
        <v>95</v>
      </c>
      <c r="GK8" s="194">
        <v>-8.6850000000000002E-4</v>
      </c>
      <c r="GL8" s="195">
        <v>-7.8000000000000005E-7</v>
      </c>
      <c r="GM8" s="189">
        <v>1.0859999999999999E-3</v>
      </c>
      <c r="GN8" s="190">
        <v>2.2000000000000001E-6</v>
      </c>
      <c r="GO8" s="191">
        <v>1E-8</v>
      </c>
      <c r="GP8" s="192">
        <v>0.79991000000000001</v>
      </c>
      <c r="GQ8" s="193"/>
      <c r="GS8" s="188">
        <v>95</v>
      </c>
      <c r="GT8" s="194">
        <v>-8.6850000000000002E-4</v>
      </c>
      <c r="GU8" s="195">
        <v>-7.8000000000000005E-7</v>
      </c>
      <c r="GV8" s="189">
        <v>1.0859999999999999E-3</v>
      </c>
      <c r="GW8" s="190">
        <v>2.2000000000000001E-6</v>
      </c>
      <c r="GX8" s="191">
        <v>1E-8</v>
      </c>
      <c r="GY8" s="192">
        <v>0.79991000000000001</v>
      </c>
      <c r="GZ8" s="193"/>
      <c r="HB8" s="188">
        <v>95</v>
      </c>
      <c r="HC8" s="194">
        <v>-8.6850000000000002E-4</v>
      </c>
      <c r="HD8" s="195">
        <v>-7.8000000000000005E-7</v>
      </c>
      <c r="HE8" s="189">
        <v>1.0859999999999999E-3</v>
      </c>
      <c r="HF8" s="190">
        <v>2.2000000000000001E-6</v>
      </c>
      <c r="HG8" s="191">
        <v>1E-8</v>
      </c>
      <c r="HH8" s="192">
        <v>0.79991000000000001</v>
      </c>
      <c r="HI8" s="193"/>
      <c r="HK8" s="188">
        <v>95</v>
      </c>
      <c r="HL8" s="194">
        <v>-8.6850000000000002E-4</v>
      </c>
      <c r="HM8" s="195">
        <v>-7.8000000000000005E-7</v>
      </c>
      <c r="HN8" s="189">
        <v>1.0859999999999999E-3</v>
      </c>
      <c r="HO8" s="190">
        <v>2.2000000000000001E-6</v>
      </c>
      <c r="HP8" s="191">
        <v>1E-8</v>
      </c>
      <c r="HQ8" s="192">
        <v>0.79991000000000001</v>
      </c>
      <c r="HR8" s="193"/>
      <c r="HT8" s="188">
        <v>95</v>
      </c>
      <c r="HU8" s="194">
        <v>-8.6850000000000002E-4</v>
      </c>
      <c r="HV8" s="195">
        <v>-7.8000000000000005E-7</v>
      </c>
      <c r="HW8" s="189">
        <v>1.0859999999999999E-3</v>
      </c>
      <c r="HX8" s="190">
        <v>2.2000000000000001E-6</v>
      </c>
      <c r="HY8" s="191">
        <v>1E-8</v>
      </c>
      <c r="HZ8" s="192">
        <v>0.79991000000000001</v>
      </c>
      <c r="IA8" s="193"/>
      <c r="IC8" s="188">
        <v>95</v>
      </c>
      <c r="ID8" s="194">
        <v>-8.6850000000000002E-4</v>
      </c>
      <c r="IE8" s="195">
        <v>-7.8000000000000005E-7</v>
      </c>
      <c r="IF8" s="189">
        <v>1.0859999999999999E-3</v>
      </c>
      <c r="IG8" s="190">
        <v>2.2000000000000001E-6</v>
      </c>
      <c r="IH8" s="191">
        <v>1E-8</v>
      </c>
      <c r="II8" s="192">
        <v>0.79991000000000001</v>
      </c>
      <c r="IJ8" s="193"/>
      <c r="IL8" s="188">
        <v>95</v>
      </c>
      <c r="IM8" s="194">
        <v>-8.6850000000000002E-4</v>
      </c>
      <c r="IN8" s="195">
        <v>-7.8000000000000005E-7</v>
      </c>
      <c r="IO8" s="189">
        <v>1.0859999999999999E-3</v>
      </c>
      <c r="IP8" s="190">
        <v>2.2000000000000001E-6</v>
      </c>
      <c r="IQ8" s="191">
        <v>1E-8</v>
      </c>
      <c r="IR8" s="192">
        <v>0.79991000000000001</v>
      </c>
      <c r="IS8" s="193"/>
      <c r="IU8" s="188">
        <v>95</v>
      </c>
      <c r="IV8" s="194">
        <v>-8.6850000000000002E-4</v>
      </c>
      <c r="IW8" s="195">
        <v>-7.8000000000000005E-7</v>
      </c>
      <c r="IX8" s="189">
        <v>1.0859999999999999E-3</v>
      </c>
      <c r="IY8" s="190">
        <v>2.2000000000000001E-6</v>
      </c>
      <c r="IZ8" s="191">
        <v>1E-8</v>
      </c>
      <c r="JA8" s="192">
        <v>0.79991000000000001</v>
      </c>
      <c r="JB8" s="193"/>
      <c r="JD8" s="188">
        <v>95</v>
      </c>
      <c r="JE8" s="194">
        <v>-8.6850000000000002E-4</v>
      </c>
      <c r="JF8" s="195">
        <v>-7.8000000000000005E-7</v>
      </c>
      <c r="JG8" s="189">
        <v>1.0859999999999999E-3</v>
      </c>
      <c r="JH8" s="190">
        <v>2.2000000000000001E-6</v>
      </c>
      <c r="JI8" s="191">
        <v>1E-8</v>
      </c>
      <c r="JJ8" s="192">
        <v>0.79991000000000001</v>
      </c>
      <c r="JK8" s="193"/>
      <c r="JM8" s="188">
        <v>95</v>
      </c>
      <c r="JN8" s="194">
        <v>-8.6850000000000002E-4</v>
      </c>
      <c r="JO8" s="195">
        <v>-7.8000000000000005E-7</v>
      </c>
      <c r="JP8" s="189">
        <v>1.0859999999999999E-3</v>
      </c>
      <c r="JQ8" s="190">
        <v>2.2000000000000001E-6</v>
      </c>
      <c r="JR8" s="191">
        <v>1E-8</v>
      </c>
      <c r="JS8" s="192">
        <v>0.79991000000000001</v>
      </c>
      <c r="JT8" s="193"/>
      <c r="JV8" s="188">
        <v>95</v>
      </c>
      <c r="JW8" s="194">
        <v>-8.6850000000000002E-4</v>
      </c>
      <c r="JX8" s="195">
        <v>-7.8000000000000005E-7</v>
      </c>
      <c r="JY8" s="189">
        <v>1.0859999999999999E-3</v>
      </c>
      <c r="JZ8" s="190">
        <v>2.2000000000000001E-6</v>
      </c>
      <c r="KA8" s="191">
        <v>1E-8</v>
      </c>
      <c r="KB8" s="192">
        <v>0.79991000000000001</v>
      </c>
      <c r="KC8" s="193"/>
      <c r="KE8" s="188">
        <v>95</v>
      </c>
      <c r="KF8" s="194">
        <v>-8.6850000000000002E-4</v>
      </c>
      <c r="KG8" s="195">
        <v>-7.8000000000000005E-7</v>
      </c>
      <c r="KH8" s="189">
        <v>1.0859999999999999E-3</v>
      </c>
      <c r="KI8" s="190">
        <v>2.2000000000000001E-6</v>
      </c>
      <c r="KJ8" s="191">
        <v>1E-8</v>
      </c>
      <c r="KK8" s="192">
        <v>0.79991000000000001</v>
      </c>
      <c r="KL8" s="193"/>
      <c r="KN8" s="188">
        <v>95</v>
      </c>
      <c r="KO8" s="194">
        <v>-8.6850000000000002E-4</v>
      </c>
      <c r="KP8" s="195">
        <v>-7.8000000000000005E-7</v>
      </c>
      <c r="KQ8" s="189">
        <v>1.0859999999999999E-3</v>
      </c>
      <c r="KR8" s="190">
        <v>2.2000000000000001E-6</v>
      </c>
      <c r="KS8" s="191">
        <v>1E-8</v>
      </c>
      <c r="KT8" s="192">
        <v>0.79991000000000001</v>
      </c>
      <c r="KU8" s="193"/>
      <c r="KW8" s="188">
        <v>95</v>
      </c>
      <c r="KX8" s="194">
        <v>-8.6850000000000002E-4</v>
      </c>
      <c r="KY8" s="195">
        <v>-7.8000000000000005E-7</v>
      </c>
      <c r="KZ8" s="189">
        <v>1.0859999999999999E-3</v>
      </c>
      <c r="LA8" s="190">
        <v>2.2000000000000001E-6</v>
      </c>
      <c r="LB8" s="191">
        <v>1E-8</v>
      </c>
      <c r="LC8" s="192">
        <v>0.79991000000000001</v>
      </c>
      <c r="LD8" s="193"/>
      <c r="LF8" s="188">
        <v>95</v>
      </c>
      <c r="LG8" s="194">
        <v>-8.6850000000000002E-4</v>
      </c>
      <c r="LH8" s="195">
        <v>-7.8000000000000005E-7</v>
      </c>
      <c r="LI8" s="189">
        <v>1.0859999999999999E-3</v>
      </c>
      <c r="LJ8" s="190">
        <v>2.2000000000000001E-6</v>
      </c>
      <c r="LK8" s="191">
        <v>1E-8</v>
      </c>
      <c r="LL8" s="192">
        <v>0.79991000000000001</v>
      </c>
      <c r="LM8" s="193"/>
      <c r="LO8" s="188">
        <v>95</v>
      </c>
      <c r="LP8" s="194">
        <v>-8.6850000000000002E-4</v>
      </c>
      <c r="LQ8" s="195">
        <v>-7.8000000000000005E-7</v>
      </c>
      <c r="LR8" s="189">
        <v>1.0859999999999999E-3</v>
      </c>
      <c r="LS8" s="190">
        <v>2.2000000000000001E-6</v>
      </c>
      <c r="LT8" s="191">
        <v>1E-8</v>
      </c>
      <c r="LU8" s="192">
        <v>0.79991000000000001</v>
      </c>
      <c r="LV8" s="193"/>
      <c r="LX8" s="188">
        <v>95</v>
      </c>
      <c r="LY8" s="194">
        <v>-8.6850000000000002E-4</v>
      </c>
      <c r="LZ8" s="195">
        <v>-7.8000000000000005E-7</v>
      </c>
      <c r="MA8" s="189">
        <v>1.0859999999999999E-3</v>
      </c>
      <c r="MB8" s="190">
        <v>2.2000000000000001E-6</v>
      </c>
      <c r="MC8" s="191">
        <v>1E-8</v>
      </c>
      <c r="MD8" s="192">
        <v>0.79991000000000001</v>
      </c>
      <c r="ME8" s="193"/>
      <c r="MG8" s="188">
        <v>95</v>
      </c>
      <c r="MH8" s="194">
        <v>-8.6850000000000002E-4</v>
      </c>
      <c r="MI8" s="195">
        <v>-7.8000000000000005E-7</v>
      </c>
      <c r="MJ8" s="189">
        <v>1.0859999999999999E-3</v>
      </c>
      <c r="MK8" s="190">
        <v>2.2000000000000001E-6</v>
      </c>
      <c r="ML8" s="191">
        <v>1E-8</v>
      </c>
      <c r="MM8" s="192">
        <v>0.79991000000000001</v>
      </c>
      <c r="MN8" s="193"/>
      <c r="MP8" s="188">
        <v>95</v>
      </c>
      <c r="MQ8" s="194">
        <v>-8.6850000000000002E-4</v>
      </c>
      <c r="MR8" s="195">
        <v>-7.8000000000000005E-7</v>
      </c>
      <c r="MS8" s="189">
        <v>1.0859999999999999E-3</v>
      </c>
      <c r="MT8" s="190">
        <v>2.2000000000000001E-6</v>
      </c>
      <c r="MU8" s="191">
        <v>1E-8</v>
      </c>
      <c r="MV8" s="192">
        <v>0.79991000000000001</v>
      </c>
      <c r="MW8" s="193"/>
    </row>
    <row r="9" spans="1:361" ht="20.25" hidden="1" customHeight="1">
      <c r="A9" s="186">
        <v>7</v>
      </c>
      <c r="B9" s="187">
        <v>-2.9999999999999997E-4</v>
      </c>
      <c r="C9" s="188">
        <v>96</v>
      </c>
      <c r="D9" s="194">
        <v>-8.6680000000000004E-4</v>
      </c>
      <c r="E9" s="195">
        <v>-7.4000000000000001E-7</v>
      </c>
      <c r="F9" s="189">
        <v>1.088E-3</v>
      </c>
      <c r="G9" s="190">
        <v>2.0999999999999998E-6</v>
      </c>
      <c r="H9" s="191">
        <v>1E-8</v>
      </c>
      <c r="I9" s="192">
        <v>0.79705999999999999</v>
      </c>
      <c r="J9" s="193"/>
      <c r="L9" s="188">
        <v>96</v>
      </c>
      <c r="M9" s="194">
        <v>-8.6680000000000004E-4</v>
      </c>
      <c r="N9" s="195">
        <v>-7.4000000000000001E-7</v>
      </c>
      <c r="O9" s="189">
        <v>1.088E-3</v>
      </c>
      <c r="P9" s="190">
        <v>2.0999999999999998E-6</v>
      </c>
      <c r="Q9" s="191">
        <v>1E-8</v>
      </c>
      <c r="R9" s="192">
        <v>0.79705999999999999</v>
      </c>
      <c r="S9" s="193"/>
      <c r="U9" s="188">
        <v>96</v>
      </c>
      <c r="V9" s="194">
        <v>-8.6680000000000004E-4</v>
      </c>
      <c r="W9" s="195">
        <v>-7.4000000000000001E-7</v>
      </c>
      <c r="X9" s="189">
        <v>1.088E-3</v>
      </c>
      <c r="Y9" s="190">
        <v>2.0999999999999998E-6</v>
      </c>
      <c r="Z9" s="191">
        <v>1E-8</v>
      </c>
      <c r="AA9" s="192">
        <v>0.79705999999999999</v>
      </c>
      <c r="AB9" s="193"/>
      <c r="AD9" s="188">
        <v>96</v>
      </c>
      <c r="AE9" s="194">
        <v>-8.6680000000000004E-4</v>
      </c>
      <c r="AF9" s="195">
        <v>-7.4000000000000001E-7</v>
      </c>
      <c r="AG9" s="189">
        <v>1.088E-3</v>
      </c>
      <c r="AH9" s="190">
        <v>2.0999999999999998E-6</v>
      </c>
      <c r="AI9" s="191">
        <v>1E-8</v>
      </c>
      <c r="AJ9" s="192">
        <v>0.79705999999999999</v>
      </c>
      <c r="AK9" s="193"/>
      <c r="AM9" s="188">
        <v>96</v>
      </c>
      <c r="AN9" s="194">
        <v>-8.6680000000000004E-4</v>
      </c>
      <c r="AO9" s="195">
        <v>-7.4000000000000001E-7</v>
      </c>
      <c r="AP9" s="189">
        <v>1.088E-3</v>
      </c>
      <c r="AQ9" s="190">
        <v>2.0999999999999998E-6</v>
      </c>
      <c r="AR9" s="191">
        <v>1E-8</v>
      </c>
      <c r="AS9" s="192">
        <v>0.79705999999999999</v>
      </c>
      <c r="AT9" s="193"/>
      <c r="AV9" s="188">
        <v>96</v>
      </c>
      <c r="AW9" s="194">
        <v>-8.6680000000000004E-4</v>
      </c>
      <c r="AX9" s="195">
        <v>-7.4000000000000001E-7</v>
      </c>
      <c r="AY9" s="189">
        <v>1.088E-3</v>
      </c>
      <c r="AZ9" s="190">
        <v>2.0999999999999998E-6</v>
      </c>
      <c r="BA9" s="191">
        <v>1E-8</v>
      </c>
      <c r="BB9" s="192">
        <v>0.79705999999999999</v>
      </c>
      <c r="BC9" s="193"/>
      <c r="BE9" s="188">
        <v>96</v>
      </c>
      <c r="BF9" s="194">
        <v>-8.6680000000000004E-4</v>
      </c>
      <c r="BG9" s="195">
        <v>-7.4000000000000001E-7</v>
      </c>
      <c r="BH9" s="189">
        <v>1.088E-3</v>
      </c>
      <c r="BI9" s="190">
        <v>2.0999999999999998E-6</v>
      </c>
      <c r="BJ9" s="191">
        <v>1E-8</v>
      </c>
      <c r="BK9" s="192">
        <v>0.79705999999999999</v>
      </c>
      <c r="BL9" s="193"/>
      <c r="BN9" s="188">
        <v>96</v>
      </c>
      <c r="BO9" s="194">
        <v>-8.6680000000000004E-4</v>
      </c>
      <c r="BP9" s="195">
        <v>-7.4000000000000001E-7</v>
      </c>
      <c r="BQ9" s="189">
        <v>1.088E-3</v>
      </c>
      <c r="BR9" s="190">
        <v>2.0999999999999998E-6</v>
      </c>
      <c r="BS9" s="191">
        <v>1E-8</v>
      </c>
      <c r="BT9" s="192">
        <v>0.79705999999999999</v>
      </c>
      <c r="BU9" s="193"/>
      <c r="BW9" s="188">
        <v>96</v>
      </c>
      <c r="BX9" s="194">
        <v>-8.6680000000000004E-4</v>
      </c>
      <c r="BY9" s="195">
        <v>-7.4000000000000001E-7</v>
      </c>
      <c r="BZ9" s="189">
        <v>1.088E-3</v>
      </c>
      <c r="CA9" s="190">
        <v>2.0999999999999998E-6</v>
      </c>
      <c r="CB9" s="191">
        <v>1E-8</v>
      </c>
      <c r="CC9" s="192">
        <v>0.79705999999999999</v>
      </c>
      <c r="CD9" s="193"/>
      <c r="CF9" s="188">
        <v>96</v>
      </c>
      <c r="CG9" s="194">
        <v>-8.6680000000000004E-4</v>
      </c>
      <c r="CH9" s="195">
        <v>-7.4000000000000001E-7</v>
      </c>
      <c r="CI9" s="189">
        <v>1.088E-3</v>
      </c>
      <c r="CJ9" s="190">
        <v>2.0999999999999998E-6</v>
      </c>
      <c r="CK9" s="191">
        <v>1E-8</v>
      </c>
      <c r="CL9" s="192">
        <v>0.79705999999999999</v>
      </c>
      <c r="CM9" s="193"/>
      <c r="CO9" s="188">
        <v>96</v>
      </c>
      <c r="CP9" s="194">
        <v>-8.6680000000000004E-4</v>
      </c>
      <c r="CQ9" s="195">
        <v>-7.4000000000000001E-7</v>
      </c>
      <c r="CR9" s="189">
        <v>1.088E-3</v>
      </c>
      <c r="CS9" s="190">
        <v>2.0999999999999998E-6</v>
      </c>
      <c r="CT9" s="191">
        <v>1E-8</v>
      </c>
      <c r="CU9" s="192">
        <v>0.79705999999999999</v>
      </c>
      <c r="CV9" s="193"/>
      <c r="CX9" s="188">
        <v>96</v>
      </c>
      <c r="CY9" s="194">
        <v>-8.6680000000000004E-4</v>
      </c>
      <c r="CZ9" s="195">
        <v>-7.4000000000000001E-7</v>
      </c>
      <c r="DA9" s="189">
        <v>1.088E-3</v>
      </c>
      <c r="DB9" s="190">
        <v>2.0999999999999998E-6</v>
      </c>
      <c r="DC9" s="191">
        <v>1E-8</v>
      </c>
      <c r="DD9" s="192">
        <v>0.79705999999999999</v>
      </c>
      <c r="DE9" s="193"/>
      <c r="DG9" s="188">
        <v>96</v>
      </c>
      <c r="DH9" s="194">
        <v>-8.6680000000000004E-4</v>
      </c>
      <c r="DI9" s="195">
        <v>-7.4000000000000001E-7</v>
      </c>
      <c r="DJ9" s="189">
        <v>1.088E-3</v>
      </c>
      <c r="DK9" s="190">
        <v>2.0999999999999998E-6</v>
      </c>
      <c r="DL9" s="191">
        <v>1E-8</v>
      </c>
      <c r="DM9" s="192">
        <v>0.79705999999999999</v>
      </c>
      <c r="DN9" s="193"/>
      <c r="DP9" s="188">
        <v>96</v>
      </c>
      <c r="DQ9" s="194">
        <v>-8.6680000000000004E-4</v>
      </c>
      <c r="DR9" s="195">
        <v>-7.4000000000000001E-7</v>
      </c>
      <c r="DS9" s="189">
        <v>1.088E-3</v>
      </c>
      <c r="DT9" s="190">
        <v>2.0999999999999998E-6</v>
      </c>
      <c r="DU9" s="191">
        <v>1E-8</v>
      </c>
      <c r="DV9" s="192">
        <v>0.79705999999999999</v>
      </c>
      <c r="DW9" s="193"/>
      <c r="DY9" s="188">
        <v>96</v>
      </c>
      <c r="DZ9" s="194">
        <v>-8.6680000000000004E-4</v>
      </c>
      <c r="EA9" s="195">
        <v>-7.4000000000000001E-7</v>
      </c>
      <c r="EB9" s="189">
        <v>1.088E-3</v>
      </c>
      <c r="EC9" s="190">
        <v>2.0999999999999998E-6</v>
      </c>
      <c r="ED9" s="191">
        <v>1E-8</v>
      </c>
      <c r="EE9" s="192">
        <v>0.79705999999999999</v>
      </c>
      <c r="EF9" s="193"/>
      <c r="EH9" s="188">
        <v>96</v>
      </c>
      <c r="EI9" s="194">
        <v>-8.6680000000000004E-4</v>
      </c>
      <c r="EJ9" s="195">
        <v>-7.4000000000000001E-7</v>
      </c>
      <c r="EK9" s="189">
        <v>1.088E-3</v>
      </c>
      <c r="EL9" s="190">
        <v>2.0999999999999998E-6</v>
      </c>
      <c r="EM9" s="191">
        <v>1E-8</v>
      </c>
      <c r="EN9" s="192">
        <v>0.79705999999999999</v>
      </c>
      <c r="EO9" s="193"/>
      <c r="EQ9" s="188">
        <v>96</v>
      </c>
      <c r="ER9" s="194">
        <v>-8.6680000000000004E-4</v>
      </c>
      <c r="ES9" s="195">
        <v>-7.4000000000000001E-7</v>
      </c>
      <c r="ET9" s="189">
        <v>1.088E-3</v>
      </c>
      <c r="EU9" s="190">
        <v>2.0999999999999998E-6</v>
      </c>
      <c r="EV9" s="191">
        <v>1E-8</v>
      </c>
      <c r="EW9" s="192">
        <v>0.79705999999999999</v>
      </c>
      <c r="EX9" s="193"/>
      <c r="EZ9" s="188">
        <v>96</v>
      </c>
      <c r="FA9" s="194">
        <v>-8.6680000000000004E-4</v>
      </c>
      <c r="FB9" s="195">
        <v>-7.4000000000000001E-7</v>
      </c>
      <c r="FC9" s="189">
        <v>1.088E-3</v>
      </c>
      <c r="FD9" s="190">
        <v>2.0999999999999998E-6</v>
      </c>
      <c r="FE9" s="191">
        <v>1E-8</v>
      </c>
      <c r="FF9" s="192">
        <v>0.79705999999999999</v>
      </c>
      <c r="FG9" s="193"/>
      <c r="FI9" s="188">
        <v>96</v>
      </c>
      <c r="FJ9" s="194">
        <v>-8.6680000000000004E-4</v>
      </c>
      <c r="FK9" s="195">
        <v>-7.4000000000000001E-7</v>
      </c>
      <c r="FL9" s="189">
        <v>1.088E-3</v>
      </c>
      <c r="FM9" s="190">
        <v>2.0999999999999998E-6</v>
      </c>
      <c r="FN9" s="191">
        <v>1E-8</v>
      </c>
      <c r="FO9" s="192">
        <v>0.79705999999999999</v>
      </c>
      <c r="FP9" s="193"/>
      <c r="FR9" s="188">
        <v>96</v>
      </c>
      <c r="FS9" s="194">
        <v>-8.6680000000000004E-4</v>
      </c>
      <c r="FT9" s="195">
        <v>-7.4000000000000001E-7</v>
      </c>
      <c r="FU9" s="189">
        <v>1.088E-3</v>
      </c>
      <c r="FV9" s="190">
        <v>2.0999999999999998E-6</v>
      </c>
      <c r="FW9" s="191">
        <v>1E-8</v>
      </c>
      <c r="FX9" s="192">
        <v>0.79705999999999999</v>
      </c>
      <c r="FY9" s="193"/>
      <c r="GA9" s="188">
        <v>96</v>
      </c>
      <c r="GB9" s="194">
        <v>-8.6680000000000004E-4</v>
      </c>
      <c r="GC9" s="195">
        <v>-7.4000000000000001E-7</v>
      </c>
      <c r="GD9" s="189">
        <v>1.088E-3</v>
      </c>
      <c r="GE9" s="190">
        <v>2.0999999999999998E-6</v>
      </c>
      <c r="GF9" s="191">
        <v>1E-8</v>
      </c>
      <c r="GG9" s="192">
        <v>0.79705999999999999</v>
      </c>
      <c r="GH9" s="193"/>
      <c r="GJ9" s="188">
        <v>96</v>
      </c>
      <c r="GK9" s="194">
        <v>-8.6680000000000004E-4</v>
      </c>
      <c r="GL9" s="195">
        <v>-7.4000000000000001E-7</v>
      </c>
      <c r="GM9" s="189">
        <v>1.088E-3</v>
      </c>
      <c r="GN9" s="190">
        <v>2.0999999999999998E-6</v>
      </c>
      <c r="GO9" s="191">
        <v>1E-8</v>
      </c>
      <c r="GP9" s="192">
        <v>0.79705999999999999</v>
      </c>
      <c r="GQ9" s="193"/>
      <c r="GS9" s="188">
        <v>96</v>
      </c>
      <c r="GT9" s="194">
        <v>-8.6680000000000004E-4</v>
      </c>
      <c r="GU9" s="195">
        <v>-7.4000000000000001E-7</v>
      </c>
      <c r="GV9" s="189">
        <v>1.088E-3</v>
      </c>
      <c r="GW9" s="190">
        <v>2.0999999999999998E-6</v>
      </c>
      <c r="GX9" s="191">
        <v>1E-8</v>
      </c>
      <c r="GY9" s="192">
        <v>0.79705999999999999</v>
      </c>
      <c r="GZ9" s="193"/>
      <c r="HB9" s="188">
        <v>96</v>
      </c>
      <c r="HC9" s="194">
        <v>-8.6680000000000004E-4</v>
      </c>
      <c r="HD9" s="195">
        <v>-7.4000000000000001E-7</v>
      </c>
      <c r="HE9" s="189">
        <v>1.088E-3</v>
      </c>
      <c r="HF9" s="190">
        <v>2.0999999999999998E-6</v>
      </c>
      <c r="HG9" s="191">
        <v>1E-8</v>
      </c>
      <c r="HH9" s="192">
        <v>0.79705999999999999</v>
      </c>
      <c r="HI9" s="193"/>
      <c r="HK9" s="188">
        <v>96</v>
      </c>
      <c r="HL9" s="194">
        <v>-8.6680000000000004E-4</v>
      </c>
      <c r="HM9" s="195">
        <v>-7.4000000000000001E-7</v>
      </c>
      <c r="HN9" s="189">
        <v>1.088E-3</v>
      </c>
      <c r="HO9" s="190">
        <v>2.0999999999999998E-6</v>
      </c>
      <c r="HP9" s="191">
        <v>1E-8</v>
      </c>
      <c r="HQ9" s="192">
        <v>0.79705999999999999</v>
      </c>
      <c r="HR9" s="193"/>
      <c r="HT9" s="188">
        <v>96</v>
      </c>
      <c r="HU9" s="194">
        <v>-8.6680000000000004E-4</v>
      </c>
      <c r="HV9" s="195">
        <v>-7.4000000000000001E-7</v>
      </c>
      <c r="HW9" s="189">
        <v>1.088E-3</v>
      </c>
      <c r="HX9" s="190">
        <v>2.0999999999999998E-6</v>
      </c>
      <c r="HY9" s="191">
        <v>1E-8</v>
      </c>
      <c r="HZ9" s="192">
        <v>0.79705999999999999</v>
      </c>
      <c r="IA9" s="193"/>
      <c r="IC9" s="188">
        <v>96</v>
      </c>
      <c r="ID9" s="194">
        <v>-8.6680000000000004E-4</v>
      </c>
      <c r="IE9" s="195">
        <v>-7.4000000000000001E-7</v>
      </c>
      <c r="IF9" s="189">
        <v>1.088E-3</v>
      </c>
      <c r="IG9" s="190">
        <v>2.0999999999999998E-6</v>
      </c>
      <c r="IH9" s="191">
        <v>1E-8</v>
      </c>
      <c r="II9" s="192">
        <v>0.79705999999999999</v>
      </c>
      <c r="IJ9" s="193"/>
      <c r="IL9" s="188">
        <v>96</v>
      </c>
      <c r="IM9" s="194">
        <v>-8.6680000000000004E-4</v>
      </c>
      <c r="IN9" s="195">
        <v>-7.4000000000000001E-7</v>
      </c>
      <c r="IO9" s="189">
        <v>1.088E-3</v>
      </c>
      <c r="IP9" s="190">
        <v>2.0999999999999998E-6</v>
      </c>
      <c r="IQ9" s="191">
        <v>1E-8</v>
      </c>
      <c r="IR9" s="192">
        <v>0.79705999999999999</v>
      </c>
      <c r="IS9" s="193"/>
      <c r="IU9" s="188">
        <v>96</v>
      </c>
      <c r="IV9" s="194">
        <v>-8.6680000000000004E-4</v>
      </c>
      <c r="IW9" s="195">
        <v>-7.4000000000000001E-7</v>
      </c>
      <c r="IX9" s="189">
        <v>1.088E-3</v>
      </c>
      <c r="IY9" s="190">
        <v>2.0999999999999998E-6</v>
      </c>
      <c r="IZ9" s="191">
        <v>1E-8</v>
      </c>
      <c r="JA9" s="192">
        <v>0.79705999999999999</v>
      </c>
      <c r="JB9" s="193"/>
      <c r="JD9" s="188">
        <v>96</v>
      </c>
      <c r="JE9" s="194">
        <v>-8.6680000000000004E-4</v>
      </c>
      <c r="JF9" s="195">
        <v>-7.4000000000000001E-7</v>
      </c>
      <c r="JG9" s="189">
        <v>1.088E-3</v>
      </c>
      <c r="JH9" s="190">
        <v>2.0999999999999998E-6</v>
      </c>
      <c r="JI9" s="191">
        <v>1E-8</v>
      </c>
      <c r="JJ9" s="192">
        <v>0.79705999999999999</v>
      </c>
      <c r="JK9" s="193"/>
      <c r="JM9" s="188">
        <v>96</v>
      </c>
      <c r="JN9" s="194">
        <v>-8.6680000000000004E-4</v>
      </c>
      <c r="JO9" s="195">
        <v>-7.4000000000000001E-7</v>
      </c>
      <c r="JP9" s="189">
        <v>1.088E-3</v>
      </c>
      <c r="JQ9" s="190">
        <v>2.0999999999999998E-6</v>
      </c>
      <c r="JR9" s="191">
        <v>1E-8</v>
      </c>
      <c r="JS9" s="192">
        <v>0.79705999999999999</v>
      </c>
      <c r="JT9" s="193"/>
      <c r="JV9" s="188">
        <v>96</v>
      </c>
      <c r="JW9" s="194">
        <v>-8.6680000000000004E-4</v>
      </c>
      <c r="JX9" s="195">
        <v>-7.4000000000000001E-7</v>
      </c>
      <c r="JY9" s="189">
        <v>1.088E-3</v>
      </c>
      <c r="JZ9" s="190">
        <v>2.0999999999999998E-6</v>
      </c>
      <c r="KA9" s="191">
        <v>1E-8</v>
      </c>
      <c r="KB9" s="192">
        <v>0.79705999999999999</v>
      </c>
      <c r="KC9" s="193"/>
      <c r="KE9" s="188">
        <v>96</v>
      </c>
      <c r="KF9" s="194">
        <v>-8.6680000000000004E-4</v>
      </c>
      <c r="KG9" s="195">
        <v>-7.4000000000000001E-7</v>
      </c>
      <c r="KH9" s="189">
        <v>1.088E-3</v>
      </c>
      <c r="KI9" s="190">
        <v>2.0999999999999998E-6</v>
      </c>
      <c r="KJ9" s="191">
        <v>1E-8</v>
      </c>
      <c r="KK9" s="192">
        <v>0.79705999999999999</v>
      </c>
      <c r="KL9" s="193"/>
      <c r="KN9" s="188">
        <v>96</v>
      </c>
      <c r="KO9" s="194">
        <v>-8.6680000000000004E-4</v>
      </c>
      <c r="KP9" s="195">
        <v>-7.4000000000000001E-7</v>
      </c>
      <c r="KQ9" s="189">
        <v>1.088E-3</v>
      </c>
      <c r="KR9" s="190">
        <v>2.0999999999999998E-6</v>
      </c>
      <c r="KS9" s="191">
        <v>1E-8</v>
      </c>
      <c r="KT9" s="192">
        <v>0.79705999999999999</v>
      </c>
      <c r="KU9" s="193"/>
      <c r="KW9" s="188">
        <v>96</v>
      </c>
      <c r="KX9" s="194">
        <v>-8.6680000000000004E-4</v>
      </c>
      <c r="KY9" s="195">
        <v>-7.4000000000000001E-7</v>
      </c>
      <c r="KZ9" s="189">
        <v>1.088E-3</v>
      </c>
      <c r="LA9" s="190">
        <v>2.0999999999999998E-6</v>
      </c>
      <c r="LB9" s="191">
        <v>1E-8</v>
      </c>
      <c r="LC9" s="192">
        <v>0.79705999999999999</v>
      </c>
      <c r="LD9" s="193"/>
      <c r="LF9" s="188">
        <v>96</v>
      </c>
      <c r="LG9" s="194">
        <v>-8.6680000000000004E-4</v>
      </c>
      <c r="LH9" s="195">
        <v>-7.4000000000000001E-7</v>
      </c>
      <c r="LI9" s="189">
        <v>1.088E-3</v>
      </c>
      <c r="LJ9" s="190">
        <v>2.0999999999999998E-6</v>
      </c>
      <c r="LK9" s="191">
        <v>1E-8</v>
      </c>
      <c r="LL9" s="192">
        <v>0.79705999999999999</v>
      </c>
      <c r="LM9" s="193"/>
      <c r="LO9" s="188">
        <v>96</v>
      </c>
      <c r="LP9" s="194">
        <v>-8.6680000000000004E-4</v>
      </c>
      <c r="LQ9" s="195">
        <v>-7.4000000000000001E-7</v>
      </c>
      <c r="LR9" s="189">
        <v>1.088E-3</v>
      </c>
      <c r="LS9" s="190">
        <v>2.0999999999999998E-6</v>
      </c>
      <c r="LT9" s="191">
        <v>1E-8</v>
      </c>
      <c r="LU9" s="192">
        <v>0.79705999999999999</v>
      </c>
      <c r="LV9" s="193"/>
      <c r="LX9" s="188">
        <v>96</v>
      </c>
      <c r="LY9" s="194">
        <v>-8.6680000000000004E-4</v>
      </c>
      <c r="LZ9" s="195">
        <v>-7.4000000000000001E-7</v>
      </c>
      <c r="MA9" s="189">
        <v>1.088E-3</v>
      </c>
      <c r="MB9" s="190">
        <v>2.0999999999999998E-6</v>
      </c>
      <c r="MC9" s="191">
        <v>1E-8</v>
      </c>
      <c r="MD9" s="192">
        <v>0.79705999999999999</v>
      </c>
      <c r="ME9" s="193"/>
      <c r="MG9" s="188">
        <v>96</v>
      </c>
      <c r="MH9" s="194">
        <v>-8.6680000000000004E-4</v>
      </c>
      <c r="MI9" s="195">
        <v>-7.4000000000000001E-7</v>
      </c>
      <c r="MJ9" s="189">
        <v>1.088E-3</v>
      </c>
      <c r="MK9" s="190">
        <v>2.0999999999999998E-6</v>
      </c>
      <c r="ML9" s="191">
        <v>1E-8</v>
      </c>
      <c r="MM9" s="192">
        <v>0.79705999999999999</v>
      </c>
      <c r="MN9" s="193"/>
      <c r="MP9" s="188">
        <v>96</v>
      </c>
      <c r="MQ9" s="194">
        <v>-8.6680000000000004E-4</v>
      </c>
      <c r="MR9" s="195">
        <v>-7.4000000000000001E-7</v>
      </c>
      <c r="MS9" s="189">
        <v>1.088E-3</v>
      </c>
      <c r="MT9" s="190">
        <v>2.0999999999999998E-6</v>
      </c>
      <c r="MU9" s="191">
        <v>1E-8</v>
      </c>
      <c r="MV9" s="192">
        <v>0.79705999999999999</v>
      </c>
      <c r="MW9" s="193"/>
    </row>
    <row r="10" spans="1:361" ht="20.25" hidden="1" customHeight="1">
      <c r="A10" s="186">
        <v>8</v>
      </c>
      <c r="B10" s="187">
        <v>-2.9999999999999997E-4</v>
      </c>
      <c r="C10" s="188">
        <v>97</v>
      </c>
      <c r="D10" s="194">
        <v>-8.6499999999999999E-4</v>
      </c>
      <c r="E10" s="195">
        <v>-6.9999999999999997E-7</v>
      </c>
      <c r="F10" s="189">
        <v>1.0889999999999999E-3</v>
      </c>
      <c r="G10" s="190">
        <v>2.0999999999999998E-6</v>
      </c>
      <c r="H10" s="191">
        <v>1E-8</v>
      </c>
      <c r="I10" s="192">
        <v>0.79415000000000002</v>
      </c>
      <c r="J10" s="193"/>
      <c r="L10" s="188">
        <v>97</v>
      </c>
      <c r="M10" s="194">
        <v>-8.6499999999999999E-4</v>
      </c>
      <c r="N10" s="195">
        <v>-6.9999999999999997E-7</v>
      </c>
      <c r="O10" s="189">
        <v>1.0889999999999999E-3</v>
      </c>
      <c r="P10" s="190">
        <v>2.0999999999999998E-6</v>
      </c>
      <c r="Q10" s="191">
        <v>1E-8</v>
      </c>
      <c r="R10" s="192">
        <v>0.79415000000000002</v>
      </c>
      <c r="S10" s="193"/>
      <c r="U10" s="188">
        <v>97</v>
      </c>
      <c r="V10" s="194">
        <v>-8.6499999999999999E-4</v>
      </c>
      <c r="W10" s="195">
        <v>-6.9999999999999997E-7</v>
      </c>
      <c r="X10" s="189">
        <v>1.0889999999999999E-3</v>
      </c>
      <c r="Y10" s="190">
        <v>2.0999999999999998E-6</v>
      </c>
      <c r="Z10" s="191">
        <v>1E-8</v>
      </c>
      <c r="AA10" s="192">
        <v>0.79415000000000002</v>
      </c>
      <c r="AB10" s="193"/>
      <c r="AD10" s="188">
        <v>97</v>
      </c>
      <c r="AE10" s="194">
        <v>-8.6499999999999999E-4</v>
      </c>
      <c r="AF10" s="195">
        <v>-6.9999999999999997E-7</v>
      </c>
      <c r="AG10" s="189">
        <v>1.0889999999999999E-3</v>
      </c>
      <c r="AH10" s="190">
        <v>2.0999999999999998E-6</v>
      </c>
      <c r="AI10" s="191">
        <v>1E-8</v>
      </c>
      <c r="AJ10" s="192">
        <v>0.79415000000000002</v>
      </c>
      <c r="AK10" s="193"/>
      <c r="AM10" s="188">
        <v>97</v>
      </c>
      <c r="AN10" s="194">
        <v>-8.6499999999999999E-4</v>
      </c>
      <c r="AO10" s="195">
        <v>-6.9999999999999997E-7</v>
      </c>
      <c r="AP10" s="189">
        <v>1.0889999999999999E-3</v>
      </c>
      <c r="AQ10" s="190">
        <v>2.0999999999999998E-6</v>
      </c>
      <c r="AR10" s="191">
        <v>1E-8</v>
      </c>
      <c r="AS10" s="192">
        <v>0.79415000000000002</v>
      </c>
      <c r="AT10" s="193"/>
      <c r="AV10" s="188">
        <v>97</v>
      </c>
      <c r="AW10" s="194">
        <v>-8.6499999999999999E-4</v>
      </c>
      <c r="AX10" s="195">
        <v>-6.9999999999999997E-7</v>
      </c>
      <c r="AY10" s="189">
        <v>1.0889999999999999E-3</v>
      </c>
      <c r="AZ10" s="190">
        <v>2.0999999999999998E-6</v>
      </c>
      <c r="BA10" s="191">
        <v>1E-8</v>
      </c>
      <c r="BB10" s="192">
        <v>0.79415000000000002</v>
      </c>
      <c r="BC10" s="193"/>
      <c r="BE10" s="188">
        <v>97</v>
      </c>
      <c r="BF10" s="194">
        <v>-8.6499999999999999E-4</v>
      </c>
      <c r="BG10" s="195">
        <v>-6.9999999999999997E-7</v>
      </c>
      <c r="BH10" s="189">
        <v>1.0889999999999999E-3</v>
      </c>
      <c r="BI10" s="190">
        <v>2.0999999999999998E-6</v>
      </c>
      <c r="BJ10" s="191">
        <v>1E-8</v>
      </c>
      <c r="BK10" s="192">
        <v>0.79415000000000002</v>
      </c>
      <c r="BL10" s="193"/>
      <c r="BN10" s="188">
        <v>97</v>
      </c>
      <c r="BO10" s="194">
        <v>-8.6499999999999999E-4</v>
      </c>
      <c r="BP10" s="195">
        <v>-6.9999999999999997E-7</v>
      </c>
      <c r="BQ10" s="189">
        <v>1.0889999999999999E-3</v>
      </c>
      <c r="BR10" s="190">
        <v>2.0999999999999998E-6</v>
      </c>
      <c r="BS10" s="191">
        <v>1E-8</v>
      </c>
      <c r="BT10" s="192">
        <v>0.79415000000000002</v>
      </c>
      <c r="BU10" s="193"/>
      <c r="BW10" s="188">
        <v>97</v>
      </c>
      <c r="BX10" s="194">
        <v>-8.6499999999999999E-4</v>
      </c>
      <c r="BY10" s="195">
        <v>-6.9999999999999997E-7</v>
      </c>
      <c r="BZ10" s="189">
        <v>1.0889999999999999E-3</v>
      </c>
      <c r="CA10" s="190">
        <v>2.0999999999999998E-6</v>
      </c>
      <c r="CB10" s="191">
        <v>1E-8</v>
      </c>
      <c r="CC10" s="192">
        <v>0.79415000000000002</v>
      </c>
      <c r="CD10" s="193"/>
      <c r="CF10" s="188">
        <v>97</v>
      </c>
      <c r="CG10" s="194">
        <v>-8.6499999999999999E-4</v>
      </c>
      <c r="CH10" s="195">
        <v>-6.9999999999999997E-7</v>
      </c>
      <c r="CI10" s="189">
        <v>1.0889999999999999E-3</v>
      </c>
      <c r="CJ10" s="190">
        <v>2.0999999999999998E-6</v>
      </c>
      <c r="CK10" s="191">
        <v>1E-8</v>
      </c>
      <c r="CL10" s="192">
        <v>0.79415000000000002</v>
      </c>
      <c r="CM10" s="193"/>
      <c r="CO10" s="188">
        <v>97</v>
      </c>
      <c r="CP10" s="194">
        <v>-8.6499999999999999E-4</v>
      </c>
      <c r="CQ10" s="195">
        <v>-6.9999999999999997E-7</v>
      </c>
      <c r="CR10" s="189">
        <v>1.0889999999999999E-3</v>
      </c>
      <c r="CS10" s="190">
        <v>2.0999999999999998E-6</v>
      </c>
      <c r="CT10" s="191">
        <v>1E-8</v>
      </c>
      <c r="CU10" s="192">
        <v>0.79415000000000002</v>
      </c>
      <c r="CV10" s="193"/>
      <c r="CX10" s="188">
        <v>97</v>
      </c>
      <c r="CY10" s="194">
        <v>-8.6499999999999999E-4</v>
      </c>
      <c r="CZ10" s="195">
        <v>-6.9999999999999997E-7</v>
      </c>
      <c r="DA10" s="189">
        <v>1.0889999999999999E-3</v>
      </c>
      <c r="DB10" s="190">
        <v>2.0999999999999998E-6</v>
      </c>
      <c r="DC10" s="191">
        <v>1E-8</v>
      </c>
      <c r="DD10" s="192">
        <v>0.79415000000000002</v>
      </c>
      <c r="DE10" s="193"/>
      <c r="DG10" s="188">
        <v>97</v>
      </c>
      <c r="DH10" s="194">
        <v>-8.6499999999999999E-4</v>
      </c>
      <c r="DI10" s="195">
        <v>-6.9999999999999997E-7</v>
      </c>
      <c r="DJ10" s="189">
        <v>1.0889999999999999E-3</v>
      </c>
      <c r="DK10" s="190">
        <v>2.0999999999999998E-6</v>
      </c>
      <c r="DL10" s="191">
        <v>1E-8</v>
      </c>
      <c r="DM10" s="192">
        <v>0.79415000000000002</v>
      </c>
      <c r="DN10" s="193"/>
      <c r="DP10" s="188">
        <v>97</v>
      </c>
      <c r="DQ10" s="194">
        <v>-8.6499999999999999E-4</v>
      </c>
      <c r="DR10" s="195">
        <v>-6.9999999999999997E-7</v>
      </c>
      <c r="DS10" s="189">
        <v>1.0889999999999999E-3</v>
      </c>
      <c r="DT10" s="190">
        <v>2.0999999999999998E-6</v>
      </c>
      <c r="DU10" s="191">
        <v>1E-8</v>
      </c>
      <c r="DV10" s="192">
        <v>0.79415000000000002</v>
      </c>
      <c r="DW10" s="193"/>
      <c r="DY10" s="188">
        <v>97</v>
      </c>
      <c r="DZ10" s="194">
        <v>-8.6499999999999999E-4</v>
      </c>
      <c r="EA10" s="195">
        <v>-6.9999999999999997E-7</v>
      </c>
      <c r="EB10" s="189">
        <v>1.0889999999999999E-3</v>
      </c>
      <c r="EC10" s="190">
        <v>2.0999999999999998E-6</v>
      </c>
      <c r="ED10" s="191">
        <v>1E-8</v>
      </c>
      <c r="EE10" s="192">
        <v>0.79415000000000002</v>
      </c>
      <c r="EF10" s="193"/>
      <c r="EH10" s="188">
        <v>97</v>
      </c>
      <c r="EI10" s="194">
        <v>-8.6499999999999999E-4</v>
      </c>
      <c r="EJ10" s="195">
        <v>-6.9999999999999997E-7</v>
      </c>
      <c r="EK10" s="189">
        <v>1.0889999999999999E-3</v>
      </c>
      <c r="EL10" s="190">
        <v>2.0999999999999998E-6</v>
      </c>
      <c r="EM10" s="191">
        <v>1E-8</v>
      </c>
      <c r="EN10" s="192">
        <v>0.79415000000000002</v>
      </c>
      <c r="EO10" s="193"/>
      <c r="EQ10" s="188">
        <v>97</v>
      </c>
      <c r="ER10" s="194">
        <v>-8.6499999999999999E-4</v>
      </c>
      <c r="ES10" s="195">
        <v>-6.9999999999999997E-7</v>
      </c>
      <c r="ET10" s="189">
        <v>1.0889999999999999E-3</v>
      </c>
      <c r="EU10" s="190">
        <v>2.0999999999999998E-6</v>
      </c>
      <c r="EV10" s="191">
        <v>1E-8</v>
      </c>
      <c r="EW10" s="192">
        <v>0.79415000000000002</v>
      </c>
      <c r="EX10" s="193"/>
      <c r="EZ10" s="188">
        <v>97</v>
      </c>
      <c r="FA10" s="194">
        <v>-8.6499999999999999E-4</v>
      </c>
      <c r="FB10" s="195">
        <v>-6.9999999999999997E-7</v>
      </c>
      <c r="FC10" s="189">
        <v>1.0889999999999999E-3</v>
      </c>
      <c r="FD10" s="190">
        <v>2.0999999999999998E-6</v>
      </c>
      <c r="FE10" s="191">
        <v>1E-8</v>
      </c>
      <c r="FF10" s="192">
        <v>0.79415000000000002</v>
      </c>
      <c r="FG10" s="193"/>
      <c r="FI10" s="188">
        <v>97</v>
      </c>
      <c r="FJ10" s="194">
        <v>-8.6499999999999999E-4</v>
      </c>
      <c r="FK10" s="195">
        <v>-6.9999999999999997E-7</v>
      </c>
      <c r="FL10" s="189">
        <v>1.0889999999999999E-3</v>
      </c>
      <c r="FM10" s="190">
        <v>2.0999999999999998E-6</v>
      </c>
      <c r="FN10" s="191">
        <v>1E-8</v>
      </c>
      <c r="FO10" s="192">
        <v>0.79415000000000002</v>
      </c>
      <c r="FP10" s="193"/>
      <c r="FR10" s="188">
        <v>97</v>
      </c>
      <c r="FS10" s="194">
        <v>-8.6499999999999999E-4</v>
      </c>
      <c r="FT10" s="195">
        <v>-6.9999999999999997E-7</v>
      </c>
      <c r="FU10" s="189">
        <v>1.0889999999999999E-3</v>
      </c>
      <c r="FV10" s="190">
        <v>2.0999999999999998E-6</v>
      </c>
      <c r="FW10" s="191">
        <v>1E-8</v>
      </c>
      <c r="FX10" s="192">
        <v>0.79415000000000002</v>
      </c>
      <c r="FY10" s="193"/>
      <c r="GA10" s="188">
        <v>97</v>
      </c>
      <c r="GB10" s="194">
        <v>-8.6499999999999999E-4</v>
      </c>
      <c r="GC10" s="195">
        <v>-6.9999999999999997E-7</v>
      </c>
      <c r="GD10" s="189">
        <v>1.0889999999999999E-3</v>
      </c>
      <c r="GE10" s="190">
        <v>2.0999999999999998E-6</v>
      </c>
      <c r="GF10" s="191">
        <v>1E-8</v>
      </c>
      <c r="GG10" s="192">
        <v>0.79415000000000002</v>
      </c>
      <c r="GH10" s="193"/>
      <c r="GJ10" s="188">
        <v>97</v>
      </c>
      <c r="GK10" s="194">
        <v>-8.6499999999999999E-4</v>
      </c>
      <c r="GL10" s="195">
        <v>-6.9999999999999997E-7</v>
      </c>
      <c r="GM10" s="189">
        <v>1.0889999999999999E-3</v>
      </c>
      <c r="GN10" s="190">
        <v>2.0999999999999998E-6</v>
      </c>
      <c r="GO10" s="191">
        <v>1E-8</v>
      </c>
      <c r="GP10" s="192">
        <v>0.79415000000000002</v>
      </c>
      <c r="GQ10" s="193"/>
      <c r="GS10" s="188">
        <v>97</v>
      </c>
      <c r="GT10" s="194">
        <v>-8.6499999999999999E-4</v>
      </c>
      <c r="GU10" s="195">
        <v>-6.9999999999999997E-7</v>
      </c>
      <c r="GV10" s="189">
        <v>1.0889999999999999E-3</v>
      </c>
      <c r="GW10" s="190">
        <v>2.0999999999999998E-6</v>
      </c>
      <c r="GX10" s="191">
        <v>1E-8</v>
      </c>
      <c r="GY10" s="192">
        <v>0.79415000000000002</v>
      </c>
      <c r="GZ10" s="193"/>
      <c r="HB10" s="188">
        <v>97</v>
      </c>
      <c r="HC10" s="194">
        <v>-8.6499999999999999E-4</v>
      </c>
      <c r="HD10" s="195">
        <v>-6.9999999999999997E-7</v>
      </c>
      <c r="HE10" s="189">
        <v>1.0889999999999999E-3</v>
      </c>
      <c r="HF10" s="190">
        <v>2.0999999999999998E-6</v>
      </c>
      <c r="HG10" s="191">
        <v>1E-8</v>
      </c>
      <c r="HH10" s="192">
        <v>0.79415000000000002</v>
      </c>
      <c r="HI10" s="193"/>
      <c r="HK10" s="188">
        <v>97</v>
      </c>
      <c r="HL10" s="194">
        <v>-8.6499999999999999E-4</v>
      </c>
      <c r="HM10" s="195">
        <v>-6.9999999999999997E-7</v>
      </c>
      <c r="HN10" s="189">
        <v>1.0889999999999999E-3</v>
      </c>
      <c r="HO10" s="190">
        <v>2.0999999999999998E-6</v>
      </c>
      <c r="HP10" s="191">
        <v>1E-8</v>
      </c>
      <c r="HQ10" s="192">
        <v>0.79415000000000002</v>
      </c>
      <c r="HR10" s="193"/>
      <c r="HT10" s="188">
        <v>97</v>
      </c>
      <c r="HU10" s="194">
        <v>-8.6499999999999999E-4</v>
      </c>
      <c r="HV10" s="195">
        <v>-6.9999999999999997E-7</v>
      </c>
      <c r="HW10" s="189">
        <v>1.0889999999999999E-3</v>
      </c>
      <c r="HX10" s="190">
        <v>2.0999999999999998E-6</v>
      </c>
      <c r="HY10" s="191">
        <v>1E-8</v>
      </c>
      <c r="HZ10" s="192">
        <v>0.79415000000000002</v>
      </c>
      <c r="IA10" s="193"/>
      <c r="IC10" s="188">
        <v>97</v>
      </c>
      <c r="ID10" s="194">
        <v>-8.6499999999999999E-4</v>
      </c>
      <c r="IE10" s="195">
        <v>-6.9999999999999997E-7</v>
      </c>
      <c r="IF10" s="189">
        <v>1.0889999999999999E-3</v>
      </c>
      <c r="IG10" s="190">
        <v>2.0999999999999998E-6</v>
      </c>
      <c r="IH10" s="191">
        <v>1E-8</v>
      </c>
      <c r="II10" s="192">
        <v>0.79415000000000002</v>
      </c>
      <c r="IJ10" s="193"/>
      <c r="IL10" s="188">
        <v>97</v>
      </c>
      <c r="IM10" s="194">
        <v>-8.6499999999999999E-4</v>
      </c>
      <c r="IN10" s="195">
        <v>-6.9999999999999997E-7</v>
      </c>
      <c r="IO10" s="189">
        <v>1.0889999999999999E-3</v>
      </c>
      <c r="IP10" s="190">
        <v>2.0999999999999998E-6</v>
      </c>
      <c r="IQ10" s="191">
        <v>1E-8</v>
      </c>
      <c r="IR10" s="192">
        <v>0.79415000000000002</v>
      </c>
      <c r="IS10" s="193"/>
      <c r="IU10" s="188">
        <v>97</v>
      </c>
      <c r="IV10" s="194">
        <v>-8.6499999999999999E-4</v>
      </c>
      <c r="IW10" s="195">
        <v>-6.9999999999999997E-7</v>
      </c>
      <c r="IX10" s="189">
        <v>1.0889999999999999E-3</v>
      </c>
      <c r="IY10" s="190">
        <v>2.0999999999999998E-6</v>
      </c>
      <c r="IZ10" s="191">
        <v>1E-8</v>
      </c>
      <c r="JA10" s="192">
        <v>0.79415000000000002</v>
      </c>
      <c r="JB10" s="193"/>
      <c r="JD10" s="188">
        <v>97</v>
      </c>
      <c r="JE10" s="194">
        <v>-8.6499999999999999E-4</v>
      </c>
      <c r="JF10" s="195">
        <v>-6.9999999999999997E-7</v>
      </c>
      <c r="JG10" s="189">
        <v>1.0889999999999999E-3</v>
      </c>
      <c r="JH10" s="190">
        <v>2.0999999999999998E-6</v>
      </c>
      <c r="JI10" s="191">
        <v>1E-8</v>
      </c>
      <c r="JJ10" s="192">
        <v>0.79415000000000002</v>
      </c>
      <c r="JK10" s="193"/>
      <c r="JM10" s="188">
        <v>97</v>
      </c>
      <c r="JN10" s="194">
        <v>-8.6499999999999999E-4</v>
      </c>
      <c r="JO10" s="195">
        <v>-6.9999999999999997E-7</v>
      </c>
      <c r="JP10" s="189">
        <v>1.0889999999999999E-3</v>
      </c>
      <c r="JQ10" s="190">
        <v>2.0999999999999998E-6</v>
      </c>
      <c r="JR10" s="191">
        <v>1E-8</v>
      </c>
      <c r="JS10" s="192">
        <v>0.79415000000000002</v>
      </c>
      <c r="JT10" s="193"/>
      <c r="JV10" s="188">
        <v>97</v>
      </c>
      <c r="JW10" s="194">
        <v>-8.6499999999999999E-4</v>
      </c>
      <c r="JX10" s="195">
        <v>-6.9999999999999997E-7</v>
      </c>
      <c r="JY10" s="189">
        <v>1.0889999999999999E-3</v>
      </c>
      <c r="JZ10" s="190">
        <v>2.0999999999999998E-6</v>
      </c>
      <c r="KA10" s="191">
        <v>1E-8</v>
      </c>
      <c r="KB10" s="192">
        <v>0.79415000000000002</v>
      </c>
      <c r="KC10" s="193"/>
      <c r="KE10" s="188">
        <v>97</v>
      </c>
      <c r="KF10" s="194">
        <v>-8.6499999999999999E-4</v>
      </c>
      <c r="KG10" s="195">
        <v>-6.9999999999999997E-7</v>
      </c>
      <c r="KH10" s="189">
        <v>1.0889999999999999E-3</v>
      </c>
      <c r="KI10" s="190">
        <v>2.0999999999999998E-6</v>
      </c>
      <c r="KJ10" s="191">
        <v>1E-8</v>
      </c>
      <c r="KK10" s="192">
        <v>0.79415000000000002</v>
      </c>
      <c r="KL10" s="193"/>
      <c r="KN10" s="188">
        <v>97</v>
      </c>
      <c r="KO10" s="194">
        <v>-8.6499999999999999E-4</v>
      </c>
      <c r="KP10" s="195">
        <v>-6.9999999999999997E-7</v>
      </c>
      <c r="KQ10" s="189">
        <v>1.0889999999999999E-3</v>
      </c>
      <c r="KR10" s="190">
        <v>2.0999999999999998E-6</v>
      </c>
      <c r="KS10" s="191">
        <v>1E-8</v>
      </c>
      <c r="KT10" s="192">
        <v>0.79415000000000002</v>
      </c>
      <c r="KU10" s="193"/>
      <c r="KW10" s="188">
        <v>97</v>
      </c>
      <c r="KX10" s="194">
        <v>-8.6499999999999999E-4</v>
      </c>
      <c r="KY10" s="195">
        <v>-6.9999999999999997E-7</v>
      </c>
      <c r="KZ10" s="189">
        <v>1.0889999999999999E-3</v>
      </c>
      <c r="LA10" s="190">
        <v>2.0999999999999998E-6</v>
      </c>
      <c r="LB10" s="191">
        <v>1E-8</v>
      </c>
      <c r="LC10" s="192">
        <v>0.79415000000000002</v>
      </c>
      <c r="LD10" s="193"/>
      <c r="LF10" s="188">
        <v>97</v>
      </c>
      <c r="LG10" s="194">
        <v>-8.6499999999999999E-4</v>
      </c>
      <c r="LH10" s="195">
        <v>-6.9999999999999997E-7</v>
      </c>
      <c r="LI10" s="189">
        <v>1.0889999999999999E-3</v>
      </c>
      <c r="LJ10" s="190">
        <v>2.0999999999999998E-6</v>
      </c>
      <c r="LK10" s="191">
        <v>1E-8</v>
      </c>
      <c r="LL10" s="192">
        <v>0.79415000000000002</v>
      </c>
      <c r="LM10" s="193"/>
      <c r="LO10" s="188">
        <v>97</v>
      </c>
      <c r="LP10" s="194">
        <v>-8.6499999999999999E-4</v>
      </c>
      <c r="LQ10" s="195">
        <v>-6.9999999999999997E-7</v>
      </c>
      <c r="LR10" s="189">
        <v>1.0889999999999999E-3</v>
      </c>
      <c r="LS10" s="190">
        <v>2.0999999999999998E-6</v>
      </c>
      <c r="LT10" s="191">
        <v>1E-8</v>
      </c>
      <c r="LU10" s="192">
        <v>0.79415000000000002</v>
      </c>
      <c r="LV10" s="193"/>
      <c r="LX10" s="188">
        <v>97</v>
      </c>
      <c r="LY10" s="194">
        <v>-8.6499999999999999E-4</v>
      </c>
      <c r="LZ10" s="195">
        <v>-6.9999999999999997E-7</v>
      </c>
      <c r="MA10" s="189">
        <v>1.0889999999999999E-3</v>
      </c>
      <c r="MB10" s="190">
        <v>2.0999999999999998E-6</v>
      </c>
      <c r="MC10" s="191">
        <v>1E-8</v>
      </c>
      <c r="MD10" s="192">
        <v>0.79415000000000002</v>
      </c>
      <c r="ME10" s="193"/>
      <c r="MG10" s="188">
        <v>97</v>
      </c>
      <c r="MH10" s="194">
        <v>-8.6499999999999999E-4</v>
      </c>
      <c r="MI10" s="195">
        <v>-6.9999999999999997E-7</v>
      </c>
      <c r="MJ10" s="189">
        <v>1.0889999999999999E-3</v>
      </c>
      <c r="MK10" s="190">
        <v>2.0999999999999998E-6</v>
      </c>
      <c r="ML10" s="191">
        <v>1E-8</v>
      </c>
      <c r="MM10" s="192">
        <v>0.79415000000000002</v>
      </c>
      <c r="MN10" s="193"/>
      <c r="MP10" s="188">
        <v>97</v>
      </c>
      <c r="MQ10" s="194">
        <v>-8.6499999999999999E-4</v>
      </c>
      <c r="MR10" s="195">
        <v>-6.9999999999999997E-7</v>
      </c>
      <c r="MS10" s="189">
        <v>1.0889999999999999E-3</v>
      </c>
      <c r="MT10" s="190">
        <v>2.0999999999999998E-6</v>
      </c>
      <c r="MU10" s="191">
        <v>1E-8</v>
      </c>
      <c r="MV10" s="192">
        <v>0.79415000000000002</v>
      </c>
      <c r="MW10" s="193"/>
    </row>
    <row r="11" spans="1:361" ht="20.25" hidden="1" customHeight="1">
      <c r="A11" s="186">
        <v>9</v>
      </c>
      <c r="B11" s="187">
        <v>-2.9999999999999997E-4</v>
      </c>
      <c r="C11" s="188">
        <v>98</v>
      </c>
      <c r="D11" s="194">
        <v>-8.6319999999999995E-4</v>
      </c>
      <c r="E11" s="195">
        <v>-6.5000000000000002E-7</v>
      </c>
      <c r="F11" s="189">
        <v>1.091E-3</v>
      </c>
      <c r="G11" s="190">
        <v>1.9999999999999999E-6</v>
      </c>
      <c r="H11" s="191">
        <v>1E-8</v>
      </c>
      <c r="I11" s="192">
        <v>0.79117000000000004</v>
      </c>
      <c r="J11" s="193"/>
      <c r="L11" s="188">
        <v>98</v>
      </c>
      <c r="M11" s="194">
        <v>-8.6319999999999995E-4</v>
      </c>
      <c r="N11" s="195">
        <v>-6.5000000000000002E-7</v>
      </c>
      <c r="O11" s="189">
        <v>1.091E-3</v>
      </c>
      <c r="P11" s="190">
        <v>1.9999999999999999E-6</v>
      </c>
      <c r="Q11" s="191">
        <v>1E-8</v>
      </c>
      <c r="R11" s="192">
        <v>0.79117000000000004</v>
      </c>
      <c r="S11" s="193"/>
      <c r="U11" s="188">
        <v>98</v>
      </c>
      <c r="V11" s="194">
        <v>-8.6319999999999995E-4</v>
      </c>
      <c r="W11" s="195">
        <v>-6.5000000000000002E-7</v>
      </c>
      <c r="X11" s="189">
        <v>1.091E-3</v>
      </c>
      <c r="Y11" s="190">
        <v>1.9999999999999999E-6</v>
      </c>
      <c r="Z11" s="191">
        <v>1E-8</v>
      </c>
      <c r="AA11" s="192">
        <v>0.79117000000000004</v>
      </c>
      <c r="AB11" s="193"/>
      <c r="AD11" s="188">
        <v>98</v>
      </c>
      <c r="AE11" s="194">
        <v>-8.6319999999999995E-4</v>
      </c>
      <c r="AF11" s="195">
        <v>-6.5000000000000002E-7</v>
      </c>
      <c r="AG11" s="189">
        <v>1.091E-3</v>
      </c>
      <c r="AH11" s="190">
        <v>1.9999999999999999E-6</v>
      </c>
      <c r="AI11" s="191">
        <v>1E-8</v>
      </c>
      <c r="AJ11" s="192">
        <v>0.79117000000000004</v>
      </c>
      <c r="AK11" s="193"/>
      <c r="AM11" s="188">
        <v>98</v>
      </c>
      <c r="AN11" s="194">
        <v>-8.6319999999999995E-4</v>
      </c>
      <c r="AO11" s="195">
        <v>-6.5000000000000002E-7</v>
      </c>
      <c r="AP11" s="189">
        <v>1.091E-3</v>
      </c>
      <c r="AQ11" s="190">
        <v>1.9999999999999999E-6</v>
      </c>
      <c r="AR11" s="191">
        <v>1E-8</v>
      </c>
      <c r="AS11" s="192">
        <v>0.79117000000000004</v>
      </c>
      <c r="AT11" s="193"/>
      <c r="AV11" s="188">
        <v>98</v>
      </c>
      <c r="AW11" s="194">
        <v>-8.6319999999999995E-4</v>
      </c>
      <c r="AX11" s="195">
        <v>-6.5000000000000002E-7</v>
      </c>
      <c r="AY11" s="189">
        <v>1.091E-3</v>
      </c>
      <c r="AZ11" s="190">
        <v>1.9999999999999999E-6</v>
      </c>
      <c r="BA11" s="191">
        <v>1E-8</v>
      </c>
      <c r="BB11" s="192">
        <v>0.79117000000000004</v>
      </c>
      <c r="BC11" s="193"/>
      <c r="BE11" s="188">
        <v>98</v>
      </c>
      <c r="BF11" s="194">
        <v>-8.6319999999999995E-4</v>
      </c>
      <c r="BG11" s="195">
        <v>-6.5000000000000002E-7</v>
      </c>
      <c r="BH11" s="189">
        <v>1.091E-3</v>
      </c>
      <c r="BI11" s="190">
        <v>1.9999999999999999E-6</v>
      </c>
      <c r="BJ11" s="191">
        <v>1E-8</v>
      </c>
      <c r="BK11" s="192">
        <v>0.79117000000000004</v>
      </c>
      <c r="BL11" s="193"/>
      <c r="BN11" s="188">
        <v>98</v>
      </c>
      <c r="BO11" s="194">
        <v>-8.6319999999999995E-4</v>
      </c>
      <c r="BP11" s="195">
        <v>-6.5000000000000002E-7</v>
      </c>
      <c r="BQ11" s="189">
        <v>1.091E-3</v>
      </c>
      <c r="BR11" s="190">
        <v>1.9999999999999999E-6</v>
      </c>
      <c r="BS11" s="191">
        <v>1E-8</v>
      </c>
      <c r="BT11" s="192">
        <v>0.79117000000000004</v>
      </c>
      <c r="BU11" s="193"/>
      <c r="BW11" s="188">
        <v>98</v>
      </c>
      <c r="BX11" s="194">
        <v>-8.6319999999999995E-4</v>
      </c>
      <c r="BY11" s="195">
        <v>-6.5000000000000002E-7</v>
      </c>
      <c r="BZ11" s="189">
        <v>1.091E-3</v>
      </c>
      <c r="CA11" s="190">
        <v>1.9999999999999999E-6</v>
      </c>
      <c r="CB11" s="191">
        <v>1E-8</v>
      </c>
      <c r="CC11" s="192">
        <v>0.79117000000000004</v>
      </c>
      <c r="CD11" s="193"/>
      <c r="CF11" s="188">
        <v>98</v>
      </c>
      <c r="CG11" s="194">
        <v>-8.6319999999999995E-4</v>
      </c>
      <c r="CH11" s="195">
        <v>-6.5000000000000002E-7</v>
      </c>
      <c r="CI11" s="189">
        <v>1.091E-3</v>
      </c>
      <c r="CJ11" s="190">
        <v>1.9999999999999999E-6</v>
      </c>
      <c r="CK11" s="191">
        <v>1E-8</v>
      </c>
      <c r="CL11" s="192">
        <v>0.79117000000000004</v>
      </c>
      <c r="CM11" s="193"/>
      <c r="CO11" s="188">
        <v>98</v>
      </c>
      <c r="CP11" s="194">
        <v>-8.6319999999999995E-4</v>
      </c>
      <c r="CQ11" s="195">
        <v>-6.5000000000000002E-7</v>
      </c>
      <c r="CR11" s="189">
        <v>1.091E-3</v>
      </c>
      <c r="CS11" s="190">
        <v>1.9999999999999999E-6</v>
      </c>
      <c r="CT11" s="191">
        <v>1E-8</v>
      </c>
      <c r="CU11" s="192">
        <v>0.79117000000000004</v>
      </c>
      <c r="CV11" s="193"/>
      <c r="CX11" s="188">
        <v>98</v>
      </c>
      <c r="CY11" s="194">
        <v>-8.6319999999999995E-4</v>
      </c>
      <c r="CZ11" s="195">
        <v>-6.5000000000000002E-7</v>
      </c>
      <c r="DA11" s="189">
        <v>1.091E-3</v>
      </c>
      <c r="DB11" s="190">
        <v>1.9999999999999999E-6</v>
      </c>
      <c r="DC11" s="191">
        <v>1E-8</v>
      </c>
      <c r="DD11" s="192">
        <v>0.79117000000000004</v>
      </c>
      <c r="DE11" s="193"/>
      <c r="DG11" s="188">
        <v>98</v>
      </c>
      <c r="DH11" s="194">
        <v>-8.6319999999999995E-4</v>
      </c>
      <c r="DI11" s="195">
        <v>-6.5000000000000002E-7</v>
      </c>
      <c r="DJ11" s="189">
        <v>1.091E-3</v>
      </c>
      <c r="DK11" s="190">
        <v>1.9999999999999999E-6</v>
      </c>
      <c r="DL11" s="191">
        <v>1E-8</v>
      </c>
      <c r="DM11" s="192">
        <v>0.79117000000000004</v>
      </c>
      <c r="DN11" s="193"/>
      <c r="DP11" s="188">
        <v>98</v>
      </c>
      <c r="DQ11" s="194">
        <v>-8.6319999999999995E-4</v>
      </c>
      <c r="DR11" s="195">
        <v>-6.5000000000000002E-7</v>
      </c>
      <c r="DS11" s="189">
        <v>1.091E-3</v>
      </c>
      <c r="DT11" s="190">
        <v>1.9999999999999999E-6</v>
      </c>
      <c r="DU11" s="191">
        <v>1E-8</v>
      </c>
      <c r="DV11" s="192">
        <v>0.79117000000000004</v>
      </c>
      <c r="DW11" s="193"/>
      <c r="DY11" s="188">
        <v>98</v>
      </c>
      <c r="DZ11" s="194">
        <v>-8.6319999999999995E-4</v>
      </c>
      <c r="EA11" s="195">
        <v>-6.5000000000000002E-7</v>
      </c>
      <c r="EB11" s="189">
        <v>1.091E-3</v>
      </c>
      <c r="EC11" s="190">
        <v>1.9999999999999999E-6</v>
      </c>
      <c r="ED11" s="191">
        <v>1E-8</v>
      </c>
      <c r="EE11" s="192">
        <v>0.79117000000000004</v>
      </c>
      <c r="EF11" s="193"/>
      <c r="EH11" s="188">
        <v>98</v>
      </c>
      <c r="EI11" s="194">
        <v>-8.6319999999999995E-4</v>
      </c>
      <c r="EJ11" s="195">
        <v>-6.5000000000000002E-7</v>
      </c>
      <c r="EK11" s="189">
        <v>1.091E-3</v>
      </c>
      <c r="EL11" s="190">
        <v>1.9999999999999999E-6</v>
      </c>
      <c r="EM11" s="191">
        <v>1E-8</v>
      </c>
      <c r="EN11" s="192">
        <v>0.79117000000000004</v>
      </c>
      <c r="EO11" s="193"/>
      <c r="EQ11" s="188">
        <v>98</v>
      </c>
      <c r="ER11" s="194">
        <v>-8.6319999999999995E-4</v>
      </c>
      <c r="ES11" s="195">
        <v>-6.5000000000000002E-7</v>
      </c>
      <c r="ET11" s="189">
        <v>1.091E-3</v>
      </c>
      <c r="EU11" s="190">
        <v>1.9999999999999999E-6</v>
      </c>
      <c r="EV11" s="191">
        <v>1E-8</v>
      </c>
      <c r="EW11" s="192">
        <v>0.79117000000000004</v>
      </c>
      <c r="EX11" s="193"/>
      <c r="EZ11" s="188">
        <v>98</v>
      </c>
      <c r="FA11" s="194">
        <v>-8.6319999999999995E-4</v>
      </c>
      <c r="FB11" s="195">
        <v>-6.5000000000000002E-7</v>
      </c>
      <c r="FC11" s="189">
        <v>1.091E-3</v>
      </c>
      <c r="FD11" s="190">
        <v>1.9999999999999999E-6</v>
      </c>
      <c r="FE11" s="191">
        <v>1E-8</v>
      </c>
      <c r="FF11" s="192">
        <v>0.79117000000000004</v>
      </c>
      <c r="FG11" s="193"/>
      <c r="FI11" s="188">
        <v>98</v>
      </c>
      <c r="FJ11" s="194">
        <v>-8.6319999999999995E-4</v>
      </c>
      <c r="FK11" s="195">
        <v>-6.5000000000000002E-7</v>
      </c>
      <c r="FL11" s="189">
        <v>1.091E-3</v>
      </c>
      <c r="FM11" s="190">
        <v>1.9999999999999999E-6</v>
      </c>
      <c r="FN11" s="191">
        <v>1E-8</v>
      </c>
      <c r="FO11" s="192">
        <v>0.79117000000000004</v>
      </c>
      <c r="FP11" s="193"/>
      <c r="FR11" s="188">
        <v>98</v>
      </c>
      <c r="FS11" s="194">
        <v>-8.6319999999999995E-4</v>
      </c>
      <c r="FT11" s="195">
        <v>-6.5000000000000002E-7</v>
      </c>
      <c r="FU11" s="189">
        <v>1.091E-3</v>
      </c>
      <c r="FV11" s="190">
        <v>1.9999999999999999E-6</v>
      </c>
      <c r="FW11" s="191">
        <v>1E-8</v>
      </c>
      <c r="FX11" s="192">
        <v>0.79117000000000004</v>
      </c>
      <c r="FY11" s="193"/>
      <c r="GA11" s="188">
        <v>98</v>
      </c>
      <c r="GB11" s="194">
        <v>-8.6319999999999995E-4</v>
      </c>
      <c r="GC11" s="195">
        <v>-6.5000000000000002E-7</v>
      </c>
      <c r="GD11" s="189">
        <v>1.091E-3</v>
      </c>
      <c r="GE11" s="190">
        <v>1.9999999999999999E-6</v>
      </c>
      <c r="GF11" s="191">
        <v>1E-8</v>
      </c>
      <c r="GG11" s="192">
        <v>0.79117000000000004</v>
      </c>
      <c r="GH11" s="193"/>
      <c r="GJ11" s="188">
        <v>98</v>
      </c>
      <c r="GK11" s="194">
        <v>-8.6319999999999995E-4</v>
      </c>
      <c r="GL11" s="195">
        <v>-6.5000000000000002E-7</v>
      </c>
      <c r="GM11" s="189">
        <v>1.091E-3</v>
      </c>
      <c r="GN11" s="190">
        <v>1.9999999999999999E-6</v>
      </c>
      <c r="GO11" s="191">
        <v>1E-8</v>
      </c>
      <c r="GP11" s="192">
        <v>0.79117000000000004</v>
      </c>
      <c r="GQ11" s="193"/>
      <c r="GS11" s="188">
        <v>98</v>
      </c>
      <c r="GT11" s="194">
        <v>-8.6319999999999995E-4</v>
      </c>
      <c r="GU11" s="195">
        <v>-6.5000000000000002E-7</v>
      </c>
      <c r="GV11" s="189">
        <v>1.091E-3</v>
      </c>
      <c r="GW11" s="190">
        <v>1.9999999999999999E-6</v>
      </c>
      <c r="GX11" s="191">
        <v>1E-8</v>
      </c>
      <c r="GY11" s="192">
        <v>0.79117000000000004</v>
      </c>
      <c r="GZ11" s="193"/>
      <c r="HB11" s="188">
        <v>98</v>
      </c>
      <c r="HC11" s="194">
        <v>-8.6319999999999995E-4</v>
      </c>
      <c r="HD11" s="195">
        <v>-6.5000000000000002E-7</v>
      </c>
      <c r="HE11" s="189">
        <v>1.091E-3</v>
      </c>
      <c r="HF11" s="190">
        <v>1.9999999999999999E-6</v>
      </c>
      <c r="HG11" s="191">
        <v>1E-8</v>
      </c>
      <c r="HH11" s="192">
        <v>0.79117000000000004</v>
      </c>
      <c r="HI11" s="193"/>
      <c r="HK11" s="188">
        <v>98</v>
      </c>
      <c r="HL11" s="194">
        <v>-8.6319999999999995E-4</v>
      </c>
      <c r="HM11" s="195">
        <v>-6.5000000000000002E-7</v>
      </c>
      <c r="HN11" s="189">
        <v>1.091E-3</v>
      </c>
      <c r="HO11" s="190">
        <v>1.9999999999999999E-6</v>
      </c>
      <c r="HP11" s="191">
        <v>1E-8</v>
      </c>
      <c r="HQ11" s="192">
        <v>0.79117000000000004</v>
      </c>
      <c r="HR11" s="193"/>
      <c r="HT11" s="188">
        <v>98</v>
      </c>
      <c r="HU11" s="194">
        <v>-8.6319999999999995E-4</v>
      </c>
      <c r="HV11" s="195">
        <v>-6.5000000000000002E-7</v>
      </c>
      <c r="HW11" s="189">
        <v>1.091E-3</v>
      </c>
      <c r="HX11" s="190">
        <v>1.9999999999999999E-6</v>
      </c>
      <c r="HY11" s="191">
        <v>1E-8</v>
      </c>
      <c r="HZ11" s="192">
        <v>0.79117000000000004</v>
      </c>
      <c r="IA11" s="193"/>
      <c r="IC11" s="188">
        <v>98</v>
      </c>
      <c r="ID11" s="194">
        <v>-8.6319999999999995E-4</v>
      </c>
      <c r="IE11" s="195">
        <v>-6.5000000000000002E-7</v>
      </c>
      <c r="IF11" s="189">
        <v>1.091E-3</v>
      </c>
      <c r="IG11" s="190">
        <v>1.9999999999999999E-6</v>
      </c>
      <c r="IH11" s="191">
        <v>1E-8</v>
      </c>
      <c r="II11" s="192">
        <v>0.79117000000000004</v>
      </c>
      <c r="IJ11" s="193"/>
      <c r="IL11" s="188">
        <v>98</v>
      </c>
      <c r="IM11" s="194">
        <v>-8.6319999999999995E-4</v>
      </c>
      <c r="IN11" s="195">
        <v>-6.5000000000000002E-7</v>
      </c>
      <c r="IO11" s="189">
        <v>1.091E-3</v>
      </c>
      <c r="IP11" s="190">
        <v>1.9999999999999999E-6</v>
      </c>
      <c r="IQ11" s="191">
        <v>1E-8</v>
      </c>
      <c r="IR11" s="192">
        <v>0.79117000000000004</v>
      </c>
      <c r="IS11" s="193"/>
      <c r="IU11" s="188">
        <v>98</v>
      </c>
      <c r="IV11" s="194">
        <v>-8.6319999999999995E-4</v>
      </c>
      <c r="IW11" s="195">
        <v>-6.5000000000000002E-7</v>
      </c>
      <c r="IX11" s="189">
        <v>1.091E-3</v>
      </c>
      <c r="IY11" s="190">
        <v>1.9999999999999999E-6</v>
      </c>
      <c r="IZ11" s="191">
        <v>1E-8</v>
      </c>
      <c r="JA11" s="192">
        <v>0.79117000000000004</v>
      </c>
      <c r="JB11" s="193"/>
      <c r="JD11" s="188">
        <v>98</v>
      </c>
      <c r="JE11" s="194">
        <v>-8.6319999999999995E-4</v>
      </c>
      <c r="JF11" s="195">
        <v>-6.5000000000000002E-7</v>
      </c>
      <c r="JG11" s="189">
        <v>1.091E-3</v>
      </c>
      <c r="JH11" s="190">
        <v>1.9999999999999999E-6</v>
      </c>
      <c r="JI11" s="191">
        <v>1E-8</v>
      </c>
      <c r="JJ11" s="192">
        <v>0.79117000000000004</v>
      </c>
      <c r="JK11" s="193"/>
      <c r="JM11" s="188">
        <v>98</v>
      </c>
      <c r="JN11" s="194">
        <v>-8.6319999999999995E-4</v>
      </c>
      <c r="JO11" s="195">
        <v>-6.5000000000000002E-7</v>
      </c>
      <c r="JP11" s="189">
        <v>1.091E-3</v>
      </c>
      <c r="JQ11" s="190">
        <v>1.9999999999999999E-6</v>
      </c>
      <c r="JR11" s="191">
        <v>1E-8</v>
      </c>
      <c r="JS11" s="192">
        <v>0.79117000000000004</v>
      </c>
      <c r="JT11" s="193"/>
      <c r="JV11" s="188">
        <v>98</v>
      </c>
      <c r="JW11" s="194">
        <v>-8.6319999999999995E-4</v>
      </c>
      <c r="JX11" s="195">
        <v>-6.5000000000000002E-7</v>
      </c>
      <c r="JY11" s="189">
        <v>1.091E-3</v>
      </c>
      <c r="JZ11" s="190">
        <v>1.9999999999999999E-6</v>
      </c>
      <c r="KA11" s="191">
        <v>1E-8</v>
      </c>
      <c r="KB11" s="192">
        <v>0.79117000000000004</v>
      </c>
      <c r="KC11" s="193"/>
      <c r="KE11" s="188">
        <v>98</v>
      </c>
      <c r="KF11" s="194">
        <v>-8.6319999999999995E-4</v>
      </c>
      <c r="KG11" s="195">
        <v>-6.5000000000000002E-7</v>
      </c>
      <c r="KH11" s="189">
        <v>1.091E-3</v>
      </c>
      <c r="KI11" s="190">
        <v>1.9999999999999999E-6</v>
      </c>
      <c r="KJ11" s="191">
        <v>1E-8</v>
      </c>
      <c r="KK11" s="192">
        <v>0.79117000000000004</v>
      </c>
      <c r="KL11" s="193"/>
      <c r="KN11" s="188">
        <v>98</v>
      </c>
      <c r="KO11" s="194">
        <v>-8.6319999999999995E-4</v>
      </c>
      <c r="KP11" s="195">
        <v>-6.5000000000000002E-7</v>
      </c>
      <c r="KQ11" s="189">
        <v>1.091E-3</v>
      </c>
      <c r="KR11" s="190">
        <v>1.9999999999999999E-6</v>
      </c>
      <c r="KS11" s="191">
        <v>1E-8</v>
      </c>
      <c r="KT11" s="192">
        <v>0.79117000000000004</v>
      </c>
      <c r="KU11" s="193"/>
      <c r="KW11" s="188">
        <v>98</v>
      </c>
      <c r="KX11" s="194">
        <v>-8.6319999999999995E-4</v>
      </c>
      <c r="KY11" s="195">
        <v>-6.5000000000000002E-7</v>
      </c>
      <c r="KZ11" s="189">
        <v>1.091E-3</v>
      </c>
      <c r="LA11" s="190">
        <v>1.9999999999999999E-6</v>
      </c>
      <c r="LB11" s="191">
        <v>1E-8</v>
      </c>
      <c r="LC11" s="192">
        <v>0.79117000000000004</v>
      </c>
      <c r="LD11" s="193"/>
      <c r="LF11" s="188">
        <v>98</v>
      </c>
      <c r="LG11" s="194">
        <v>-8.6319999999999995E-4</v>
      </c>
      <c r="LH11" s="195">
        <v>-6.5000000000000002E-7</v>
      </c>
      <c r="LI11" s="189">
        <v>1.091E-3</v>
      </c>
      <c r="LJ11" s="190">
        <v>1.9999999999999999E-6</v>
      </c>
      <c r="LK11" s="191">
        <v>1E-8</v>
      </c>
      <c r="LL11" s="192">
        <v>0.79117000000000004</v>
      </c>
      <c r="LM11" s="193"/>
      <c r="LO11" s="188">
        <v>98</v>
      </c>
      <c r="LP11" s="194">
        <v>-8.6319999999999995E-4</v>
      </c>
      <c r="LQ11" s="195">
        <v>-6.5000000000000002E-7</v>
      </c>
      <c r="LR11" s="189">
        <v>1.091E-3</v>
      </c>
      <c r="LS11" s="190">
        <v>1.9999999999999999E-6</v>
      </c>
      <c r="LT11" s="191">
        <v>1E-8</v>
      </c>
      <c r="LU11" s="192">
        <v>0.79117000000000004</v>
      </c>
      <c r="LV11" s="193"/>
      <c r="LX11" s="188">
        <v>98</v>
      </c>
      <c r="LY11" s="194">
        <v>-8.6319999999999995E-4</v>
      </c>
      <c r="LZ11" s="195">
        <v>-6.5000000000000002E-7</v>
      </c>
      <c r="MA11" s="189">
        <v>1.091E-3</v>
      </c>
      <c r="MB11" s="190">
        <v>1.9999999999999999E-6</v>
      </c>
      <c r="MC11" s="191">
        <v>1E-8</v>
      </c>
      <c r="MD11" s="192">
        <v>0.79117000000000004</v>
      </c>
      <c r="ME11" s="193"/>
      <c r="MG11" s="188">
        <v>98</v>
      </c>
      <c r="MH11" s="194">
        <v>-8.6319999999999995E-4</v>
      </c>
      <c r="MI11" s="195">
        <v>-6.5000000000000002E-7</v>
      </c>
      <c r="MJ11" s="189">
        <v>1.091E-3</v>
      </c>
      <c r="MK11" s="190">
        <v>1.9999999999999999E-6</v>
      </c>
      <c r="ML11" s="191">
        <v>1E-8</v>
      </c>
      <c r="MM11" s="192">
        <v>0.79117000000000004</v>
      </c>
      <c r="MN11" s="193"/>
      <c r="MP11" s="188">
        <v>98</v>
      </c>
      <c r="MQ11" s="194">
        <v>-8.6319999999999995E-4</v>
      </c>
      <c r="MR11" s="195">
        <v>-6.5000000000000002E-7</v>
      </c>
      <c r="MS11" s="189">
        <v>1.091E-3</v>
      </c>
      <c r="MT11" s="190">
        <v>1.9999999999999999E-6</v>
      </c>
      <c r="MU11" s="191">
        <v>1E-8</v>
      </c>
      <c r="MV11" s="192">
        <v>0.79117000000000004</v>
      </c>
      <c r="MW11" s="193"/>
    </row>
    <row r="12" spans="1:361" ht="20.25" hidden="1" customHeight="1">
      <c r="A12" s="186">
        <v>10</v>
      </c>
      <c r="B12" s="187">
        <v>-2.0000000000000001E-4</v>
      </c>
      <c r="C12" s="188">
        <v>99</v>
      </c>
      <c r="D12" s="194">
        <v>-8.6129999999999996E-4</v>
      </c>
      <c r="E12" s="195">
        <v>-6.0999999999999998E-7</v>
      </c>
      <c r="F12" s="189">
        <v>1.093E-3</v>
      </c>
      <c r="G12" s="190">
        <v>1.9999999999999999E-6</v>
      </c>
      <c r="H12" s="191">
        <v>1E-8</v>
      </c>
      <c r="I12" s="192">
        <v>0.78813999999999995</v>
      </c>
      <c r="J12" s="193"/>
      <c r="L12" s="188">
        <v>99</v>
      </c>
      <c r="M12" s="194">
        <v>-8.6129999999999996E-4</v>
      </c>
      <c r="N12" s="195">
        <v>-6.0999999999999998E-7</v>
      </c>
      <c r="O12" s="189">
        <v>1.093E-3</v>
      </c>
      <c r="P12" s="190">
        <v>1.9999999999999999E-6</v>
      </c>
      <c r="Q12" s="191">
        <v>1E-8</v>
      </c>
      <c r="R12" s="192">
        <v>0.78813999999999995</v>
      </c>
      <c r="S12" s="193"/>
      <c r="U12" s="188">
        <v>99</v>
      </c>
      <c r="V12" s="194">
        <v>-8.6129999999999996E-4</v>
      </c>
      <c r="W12" s="195">
        <v>-6.0999999999999998E-7</v>
      </c>
      <c r="X12" s="189">
        <v>1.093E-3</v>
      </c>
      <c r="Y12" s="190">
        <v>1.9999999999999999E-6</v>
      </c>
      <c r="Z12" s="191">
        <v>1E-8</v>
      </c>
      <c r="AA12" s="192">
        <v>0.78813999999999995</v>
      </c>
      <c r="AB12" s="193"/>
      <c r="AD12" s="188">
        <v>99</v>
      </c>
      <c r="AE12" s="194">
        <v>-8.6129999999999996E-4</v>
      </c>
      <c r="AF12" s="195">
        <v>-6.0999999999999998E-7</v>
      </c>
      <c r="AG12" s="189">
        <v>1.093E-3</v>
      </c>
      <c r="AH12" s="190">
        <v>1.9999999999999999E-6</v>
      </c>
      <c r="AI12" s="191">
        <v>1E-8</v>
      </c>
      <c r="AJ12" s="192">
        <v>0.78813999999999995</v>
      </c>
      <c r="AK12" s="193"/>
      <c r="AM12" s="188">
        <v>99</v>
      </c>
      <c r="AN12" s="194">
        <v>-8.6129999999999996E-4</v>
      </c>
      <c r="AO12" s="195">
        <v>-6.0999999999999998E-7</v>
      </c>
      <c r="AP12" s="189">
        <v>1.093E-3</v>
      </c>
      <c r="AQ12" s="190">
        <v>1.9999999999999999E-6</v>
      </c>
      <c r="AR12" s="191">
        <v>1E-8</v>
      </c>
      <c r="AS12" s="192">
        <v>0.78813999999999995</v>
      </c>
      <c r="AT12" s="193"/>
      <c r="AV12" s="188">
        <v>99</v>
      </c>
      <c r="AW12" s="194">
        <v>-8.6129999999999996E-4</v>
      </c>
      <c r="AX12" s="195">
        <v>-6.0999999999999998E-7</v>
      </c>
      <c r="AY12" s="189">
        <v>1.093E-3</v>
      </c>
      <c r="AZ12" s="190">
        <v>1.9999999999999999E-6</v>
      </c>
      <c r="BA12" s="191">
        <v>1E-8</v>
      </c>
      <c r="BB12" s="192">
        <v>0.78813999999999995</v>
      </c>
      <c r="BC12" s="193"/>
      <c r="BE12" s="188">
        <v>99</v>
      </c>
      <c r="BF12" s="194">
        <v>-8.6129999999999996E-4</v>
      </c>
      <c r="BG12" s="195">
        <v>-6.0999999999999998E-7</v>
      </c>
      <c r="BH12" s="189">
        <v>1.093E-3</v>
      </c>
      <c r="BI12" s="190">
        <v>1.9999999999999999E-6</v>
      </c>
      <c r="BJ12" s="191">
        <v>1E-8</v>
      </c>
      <c r="BK12" s="192">
        <v>0.78813999999999995</v>
      </c>
      <c r="BL12" s="193"/>
      <c r="BN12" s="188">
        <v>99</v>
      </c>
      <c r="BO12" s="194">
        <v>-8.6129999999999996E-4</v>
      </c>
      <c r="BP12" s="195">
        <v>-6.0999999999999998E-7</v>
      </c>
      <c r="BQ12" s="189">
        <v>1.093E-3</v>
      </c>
      <c r="BR12" s="190">
        <v>1.9999999999999999E-6</v>
      </c>
      <c r="BS12" s="191">
        <v>1E-8</v>
      </c>
      <c r="BT12" s="192">
        <v>0.78813999999999995</v>
      </c>
      <c r="BU12" s="193"/>
      <c r="BW12" s="188">
        <v>99</v>
      </c>
      <c r="BX12" s="194">
        <v>-8.6129999999999996E-4</v>
      </c>
      <c r="BY12" s="195">
        <v>-6.0999999999999998E-7</v>
      </c>
      <c r="BZ12" s="189">
        <v>1.093E-3</v>
      </c>
      <c r="CA12" s="190">
        <v>1.9999999999999999E-6</v>
      </c>
      <c r="CB12" s="191">
        <v>1E-8</v>
      </c>
      <c r="CC12" s="192">
        <v>0.78813999999999995</v>
      </c>
      <c r="CD12" s="193"/>
      <c r="CF12" s="188">
        <v>99</v>
      </c>
      <c r="CG12" s="194">
        <v>-8.6129999999999996E-4</v>
      </c>
      <c r="CH12" s="195">
        <v>-6.0999999999999998E-7</v>
      </c>
      <c r="CI12" s="189">
        <v>1.093E-3</v>
      </c>
      <c r="CJ12" s="190">
        <v>1.9999999999999999E-6</v>
      </c>
      <c r="CK12" s="191">
        <v>1E-8</v>
      </c>
      <c r="CL12" s="192">
        <v>0.78813999999999995</v>
      </c>
      <c r="CM12" s="193"/>
      <c r="CO12" s="188">
        <v>99</v>
      </c>
      <c r="CP12" s="194">
        <v>-8.6129999999999996E-4</v>
      </c>
      <c r="CQ12" s="195">
        <v>-6.0999999999999998E-7</v>
      </c>
      <c r="CR12" s="189">
        <v>1.093E-3</v>
      </c>
      <c r="CS12" s="190">
        <v>1.9999999999999999E-6</v>
      </c>
      <c r="CT12" s="191">
        <v>1E-8</v>
      </c>
      <c r="CU12" s="192">
        <v>0.78813999999999995</v>
      </c>
      <c r="CV12" s="193"/>
      <c r="CX12" s="188">
        <v>99</v>
      </c>
      <c r="CY12" s="194">
        <v>-8.6129999999999996E-4</v>
      </c>
      <c r="CZ12" s="195">
        <v>-6.0999999999999998E-7</v>
      </c>
      <c r="DA12" s="189">
        <v>1.093E-3</v>
      </c>
      <c r="DB12" s="190">
        <v>1.9999999999999999E-6</v>
      </c>
      <c r="DC12" s="191">
        <v>1E-8</v>
      </c>
      <c r="DD12" s="192">
        <v>0.78813999999999995</v>
      </c>
      <c r="DE12" s="193"/>
      <c r="DG12" s="188">
        <v>99</v>
      </c>
      <c r="DH12" s="194">
        <v>-8.6129999999999996E-4</v>
      </c>
      <c r="DI12" s="195">
        <v>-6.0999999999999998E-7</v>
      </c>
      <c r="DJ12" s="189">
        <v>1.093E-3</v>
      </c>
      <c r="DK12" s="190">
        <v>1.9999999999999999E-6</v>
      </c>
      <c r="DL12" s="191">
        <v>1E-8</v>
      </c>
      <c r="DM12" s="192">
        <v>0.78813999999999995</v>
      </c>
      <c r="DN12" s="193"/>
      <c r="DP12" s="188">
        <v>99</v>
      </c>
      <c r="DQ12" s="194">
        <v>-8.6129999999999996E-4</v>
      </c>
      <c r="DR12" s="195">
        <v>-6.0999999999999998E-7</v>
      </c>
      <c r="DS12" s="189">
        <v>1.093E-3</v>
      </c>
      <c r="DT12" s="190">
        <v>1.9999999999999999E-6</v>
      </c>
      <c r="DU12" s="191">
        <v>1E-8</v>
      </c>
      <c r="DV12" s="192">
        <v>0.78813999999999995</v>
      </c>
      <c r="DW12" s="193"/>
      <c r="DY12" s="188">
        <v>99</v>
      </c>
      <c r="DZ12" s="194">
        <v>-8.6129999999999996E-4</v>
      </c>
      <c r="EA12" s="195">
        <v>-6.0999999999999998E-7</v>
      </c>
      <c r="EB12" s="189">
        <v>1.093E-3</v>
      </c>
      <c r="EC12" s="190">
        <v>1.9999999999999999E-6</v>
      </c>
      <c r="ED12" s="191">
        <v>1E-8</v>
      </c>
      <c r="EE12" s="192">
        <v>0.78813999999999995</v>
      </c>
      <c r="EF12" s="193"/>
      <c r="EH12" s="188">
        <v>99</v>
      </c>
      <c r="EI12" s="194">
        <v>-8.6129999999999996E-4</v>
      </c>
      <c r="EJ12" s="195">
        <v>-6.0999999999999998E-7</v>
      </c>
      <c r="EK12" s="189">
        <v>1.093E-3</v>
      </c>
      <c r="EL12" s="190">
        <v>1.9999999999999999E-6</v>
      </c>
      <c r="EM12" s="191">
        <v>1E-8</v>
      </c>
      <c r="EN12" s="192">
        <v>0.78813999999999995</v>
      </c>
      <c r="EO12" s="193"/>
      <c r="EQ12" s="188">
        <v>99</v>
      </c>
      <c r="ER12" s="194">
        <v>-8.6129999999999996E-4</v>
      </c>
      <c r="ES12" s="195">
        <v>-6.0999999999999998E-7</v>
      </c>
      <c r="ET12" s="189">
        <v>1.093E-3</v>
      </c>
      <c r="EU12" s="190">
        <v>1.9999999999999999E-6</v>
      </c>
      <c r="EV12" s="191">
        <v>1E-8</v>
      </c>
      <c r="EW12" s="192">
        <v>0.78813999999999995</v>
      </c>
      <c r="EX12" s="193"/>
      <c r="EZ12" s="188">
        <v>99</v>
      </c>
      <c r="FA12" s="194">
        <v>-8.6129999999999996E-4</v>
      </c>
      <c r="FB12" s="195">
        <v>-6.0999999999999998E-7</v>
      </c>
      <c r="FC12" s="189">
        <v>1.093E-3</v>
      </c>
      <c r="FD12" s="190">
        <v>1.9999999999999999E-6</v>
      </c>
      <c r="FE12" s="191">
        <v>1E-8</v>
      </c>
      <c r="FF12" s="192">
        <v>0.78813999999999995</v>
      </c>
      <c r="FG12" s="193"/>
      <c r="FI12" s="188">
        <v>99</v>
      </c>
      <c r="FJ12" s="194">
        <v>-8.6129999999999996E-4</v>
      </c>
      <c r="FK12" s="195">
        <v>-6.0999999999999998E-7</v>
      </c>
      <c r="FL12" s="189">
        <v>1.093E-3</v>
      </c>
      <c r="FM12" s="190">
        <v>1.9999999999999999E-6</v>
      </c>
      <c r="FN12" s="191">
        <v>1E-8</v>
      </c>
      <c r="FO12" s="192">
        <v>0.78813999999999995</v>
      </c>
      <c r="FP12" s="193"/>
      <c r="FR12" s="188">
        <v>99</v>
      </c>
      <c r="FS12" s="194">
        <v>-8.6129999999999996E-4</v>
      </c>
      <c r="FT12" s="195">
        <v>-6.0999999999999998E-7</v>
      </c>
      <c r="FU12" s="189">
        <v>1.093E-3</v>
      </c>
      <c r="FV12" s="190">
        <v>1.9999999999999999E-6</v>
      </c>
      <c r="FW12" s="191">
        <v>1E-8</v>
      </c>
      <c r="FX12" s="192">
        <v>0.78813999999999995</v>
      </c>
      <c r="FY12" s="193"/>
      <c r="GA12" s="188">
        <v>99</v>
      </c>
      <c r="GB12" s="194">
        <v>-8.6129999999999996E-4</v>
      </c>
      <c r="GC12" s="195">
        <v>-6.0999999999999998E-7</v>
      </c>
      <c r="GD12" s="189">
        <v>1.093E-3</v>
      </c>
      <c r="GE12" s="190">
        <v>1.9999999999999999E-6</v>
      </c>
      <c r="GF12" s="191">
        <v>1E-8</v>
      </c>
      <c r="GG12" s="192">
        <v>0.78813999999999995</v>
      </c>
      <c r="GH12" s="193"/>
      <c r="GJ12" s="188">
        <v>99</v>
      </c>
      <c r="GK12" s="194">
        <v>-8.6129999999999996E-4</v>
      </c>
      <c r="GL12" s="195">
        <v>-6.0999999999999998E-7</v>
      </c>
      <c r="GM12" s="189">
        <v>1.093E-3</v>
      </c>
      <c r="GN12" s="190">
        <v>1.9999999999999999E-6</v>
      </c>
      <c r="GO12" s="191">
        <v>1E-8</v>
      </c>
      <c r="GP12" s="192">
        <v>0.78813999999999995</v>
      </c>
      <c r="GQ12" s="193"/>
      <c r="GS12" s="188">
        <v>99</v>
      </c>
      <c r="GT12" s="194">
        <v>-8.6129999999999996E-4</v>
      </c>
      <c r="GU12" s="195">
        <v>-6.0999999999999998E-7</v>
      </c>
      <c r="GV12" s="189">
        <v>1.093E-3</v>
      </c>
      <c r="GW12" s="190">
        <v>1.9999999999999999E-6</v>
      </c>
      <c r="GX12" s="191">
        <v>1E-8</v>
      </c>
      <c r="GY12" s="192">
        <v>0.78813999999999995</v>
      </c>
      <c r="GZ12" s="193"/>
      <c r="HB12" s="188">
        <v>99</v>
      </c>
      <c r="HC12" s="194">
        <v>-8.6129999999999996E-4</v>
      </c>
      <c r="HD12" s="195">
        <v>-6.0999999999999998E-7</v>
      </c>
      <c r="HE12" s="189">
        <v>1.093E-3</v>
      </c>
      <c r="HF12" s="190">
        <v>1.9999999999999999E-6</v>
      </c>
      <c r="HG12" s="191">
        <v>1E-8</v>
      </c>
      <c r="HH12" s="192">
        <v>0.78813999999999995</v>
      </c>
      <c r="HI12" s="193"/>
      <c r="HK12" s="188">
        <v>99</v>
      </c>
      <c r="HL12" s="194">
        <v>-8.6129999999999996E-4</v>
      </c>
      <c r="HM12" s="195">
        <v>-6.0999999999999998E-7</v>
      </c>
      <c r="HN12" s="189">
        <v>1.093E-3</v>
      </c>
      <c r="HO12" s="190">
        <v>1.9999999999999999E-6</v>
      </c>
      <c r="HP12" s="191">
        <v>1E-8</v>
      </c>
      <c r="HQ12" s="192">
        <v>0.78813999999999995</v>
      </c>
      <c r="HR12" s="193"/>
      <c r="HT12" s="188">
        <v>99</v>
      </c>
      <c r="HU12" s="194">
        <v>-8.6129999999999996E-4</v>
      </c>
      <c r="HV12" s="195">
        <v>-6.0999999999999998E-7</v>
      </c>
      <c r="HW12" s="189">
        <v>1.093E-3</v>
      </c>
      <c r="HX12" s="190">
        <v>1.9999999999999999E-6</v>
      </c>
      <c r="HY12" s="191">
        <v>1E-8</v>
      </c>
      <c r="HZ12" s="192">
        <v>0.78813999999999995</v>
      </c>
      <c r="IA12" s="193"/>
      <c r="IC12" s="188">
        <v>99</v>
      </c>
      <c r="ID12" s="194">
        <v>-8.6129999999999996E-4</v>
      </c>
      <c r="IE12" s="195">
        <v>-6.0999999999999998E-7</v>
      </c>
      <c r="IF12" s="189">
        <v>1.093E-3</v>
      </c>
      <c r="IG12" s="190">
        <v>1.9999999999999999E-6</v>
      </c>
      <c r="IH12" s="191">
        <v>1E-8</v>
      </c>
      <c r="II12" s="192">
        <v>0.78813999999999995</v>
      </c>
      <c r="IJ12" s="193"/>
      <c r="IL12" s="188">
        <v>99</v>
      </c>
      <c r="IM12" s="194">
        <v>-8.6129999999999996E-4</v>
      </c>
      <c r="IN12" s="195">
        <v>-6.0999999999999998E-7</v>
      </c>
      <c r="IO12" s="189">
        <v>1.093E-3</v>
      </c>
      <c r="IP12" s="190">
        <v>1.9999999999999999E-6</v>
      </c>
      <c r="IQ12" s="191">
        <v>1E-8</v>
      </c>
      <c r="IR12" s="192">
        <v>0.78813999999999995</v>
      </c>
      <c r="IS12" s="193"/>
      <c r="IU12" s="188">
        <v>99</v>
      </c>
      <c r="IV12" s="194">
        <v>-8.6129999999999996E-4</v>
      </c>
      <c r="IW12" s="195">
        <v>-6.0999999999999998E-7</v>
      </c>
      <c r="IX12" s="189">
        <v>1.093E-3</v>
      </c>
      <c r="IY12" s="190">
        <v>1.9999999999999999E-6</v>
      </c>
      <c r="IZ12" s="191">
        <v>1E-8</v>
      </c>
      <c r="JA12" s="192">
        <v>0.78813999999999995</v>
      </c>
      <c r="JB12" s="193"/>
      <c r="JD12" s="188">
        <v>99</v>
      </c>
      <c r="JE12" s="194">
        <v>-8.6129999999999996E-4</v>
      </c>
      <c r="JF12" s="195">
        <v>-6.0999999999999998E-7</v>
      </c>
      <c r="JG12" s="189">
        <v>1.093E-3</v>
      </c>
      <c r="JH12" s="190">
        <v>1.9999999999999999E-6</v>
      </c>
      <c r="JI12" s="191">
        <v>1E-8</v>
      </c>
      <c r="JJ12" s="192">
        <v>0.78813999999999995</v>
      </c>
      <c r="JK12" s="193"/>
      <c r="JM12" s="188">
        <v>99</v>
      </c>
      <c r="JN12" s="194">
        <v>-8.6129999999999996E-4</v>
      </c>
      <c r="JO12" s="195">
        <v>-6.0999999999999998E-7</v>
      </c>
      <c r="JP12" s="189">
        <v>1.093E-3</v>
      </c>
      <c r="JQ12" s="190">
        <v>1.9999999999999999E-6</v>
      </c>
      <c r="JR12" s="191">
        <v>1E-8</v>
      </c>
      <c r="JS12" s="192">
        <v>0.78813999999999995</v>
      </c>
      <c r="JT12" s="193"/>
      <c r="JV12" s="188">
        <v>99</v>
      </c>
      <c r="JW12" s="194">
        <v>-8.6129999999999996E-4</v>
      </c>
      <c r="JX12" s="195">
        <v>-6.0999999999999998E-7</v>
      </c>
      <c r="JY12" s="189">
        <v>1.093E-3</v>
      </c>
      <c r="JZ12" s="190">
        <v>1.9999999999999999E-6</v>
      </c>
      <c r="KA12" s="191">
        <v>1E-8</v>
      </c>
      <c r="KB12" s="192">
        <v>0.78813999999999995</v>
      </c>
      <c r="KC12" s="193"/>
      <c r="KE12" s="188">
        <v>99</v>
      </c>
      <c r="KF12" s="194">
        <v>-8.6129999999999996E-4</v>
      </c>
      <c r="KG12" s="195">
        <v>-6.0999999999999998E-7</v>
      </c>
      <c r="KH12" s="189">
        <v>1.093E-3</v>
      </c>
      <c r="KI12" s="190">
        <v>1.9999999999999999E-6</v>
      </c>
      <c r="KJ12" s="191">
        <v>1E-8</v>
      </c>
      <c r="KK12" s="192">
        <v>0.78813999999999995</v>
      </c>
      <c r="KL12" s="193"/>
      <c r="KN12" s="188">
        <v>99</v>
      </c>
      <c r="KO12" s="194">
        <v>-8.6129999999999996E-4</v>
      </c>
      <c r="KP12" s="195">
        <v>-6.0999999999999998E-7</v>
      </c>
      <c r="KQ12" s="189">
        <v>1.093E-3</v>
      </c>
      <c r="KR12" s="190">
        <v>1.9999999999999999E-6</v>
      </c>
      <c r="KS12" s="191">
        <v>1E-8</v>
      </c>
      <c r="KT12" s="192">
        <v>0.78813999999999995</v>
      </c>
      <c r="KU12" s="193"/>
      <c r="KW12" s="188">
        <v>99</v>
      </c>
      <c r="KX12" s="194">
        <v>-8.6129999999999996E-4</v>
      </c>
      <c r="KY12" s="195">
        <v>-6.0999999999999998E-7</v>
      </c>
      <c r="KZ12" s="189">
        <v>1.093E-3</v>
      </c>
      <c r="LA12" s="190">
        <v>1.9999999999999999E-6</v>
      </c>
      <c r="LB12" s="191">
        <v>1E-8</v>
      </c>
      <c r="LC12" s="192">
        <v>0.78813999999999995</v>
      </c>
      <c r="LD12" s="193"/>
      <c r="LF12" s="188">
        <v>99</v>
      </c>
      <c r="LG12" s="194">
        <v>-8.6129999999999996E-4</v>
      </c>
      <c r="LH12" s="195">
        <v>-6.0999999999999998E-7</v>
      </c>
      <c r="LI12" s="189">
        <v>1.093E-3</v>
      </c>
      <c r="LJ12" s="190">
        <v>1.9999999999999999E-6</v>
      </c>
      <c r="LK12" s="191">
        <v>1E-8</v>
      </c>
      <c r="LL12" s="192">
        <v>0.78813999999999995</v>
      </c>
      <c r="LM12" s="193"/>
      <c r="LO12" s="188">
        <v>99</v>
      </c>
      <c r="LP12" s="194">
        <v>-8.6129999999999996E-4</v>
      </c>
      <c r="LQ12" s="195">
        <v>-6.0999999999999998E-7</v>
      </c>
      <c r="LR12" s="189">
        <v>1.093E-3</v>
      </c>
      <c r="LS12" s="190">
        <v>1.9999999999999999E-6</v>
      </c>
      <c r="LT12" s="191">
        <v>1E-8</v>
      </c>
      <c r="LU12" s="192">
        <v>0.78813999999999995</v>
      </c>
      <c r="LV12" s="193"/>
      <c r="LX12" s="188">
        <v>99</v>
      </c>
      <c r="LY12" s="194">
        <v>-8.6129999999999996E-4</v>
      </c>
      <c r="LZ12" s="195">
        <v>-6.0999999999999998E-7</v>
      </c>
      <c r="MA12" s="189">
        <v>1.093E-3</v>
      </c>
      <c r="MB12" s="190">
        <v>1.9999999999999999E-6</v>
      </c>
      <c r="MC12" s="191">
        <v>1E-8</v>
      </c>
      <c r="MD12" s="192">
        <v>0.78813999999999995</v>
      </c>
      <c r="ME12" s="193"/>
      <c r="MG12" s="188">
        <v>99</v>
      </c>
      <c r="MH12" s="194">
        <v>-8.6129999999999996E-4</v>
      </c>
      <c r="MI12" s="195">
        <v>-6.0999999999999998E-7</v>
      </c>
      <c r="MJ12" s="189">
        <v>1.093E-3</v>
      </c>
      <c r="MK12" s="190">
        <v>1.9999999999999999E-6</v>
      </c>
      <c r="ML12" s="191">
        <v>1E-8</v>
      </c>
      <c r="MM12" s="192">
        <v>0.78813999999999995</v>
      </c>
      <c r="MN12" s="193"/>
      <c r="MP12" s="188">
        <v>99</v>
      </c>
      <c r="MQ12" s="194">
        <v>-8.6129999999999996E-4</v>
      </c>
      <c r="MR12" s="195">
        <v>-6.0999999999999998E-7</v>
      </c>
      <c r="MS12" s="189">
        <v>1.093E-3</v>
      </c>
      <c r="MT12" s="190">
        <v>1.9999999999999999E-6</v>
      </c>
      <c r="MU12" s="191">
        <v>1E-8</v>
      </c>
      <c r="MV12" s="192">
        <v>0.78813999999999995</v>
      </c>
      <c r="MW12" s="193"/>
    </row>
    <row r="13" spans="1:361" ht="20.25" hidden="1" customHeight="1" thickBot="1">
      <c r="A13" s="186">
        <v>11</v>
      </c>
      <c r="B13" s="187">
        <v>-2.9999999999999997E-4</v>
      </c>
      <c r="C13" s="188">
        <v>100</v>
      </c>
      <c r="D13" s="194">
        <v>-8.5910000000000001E-4</v>
      </c>
      <c r="E13" s="195">
        <v>-5.6000000000000004E-7</v>
      </c>
      <c r="F13" s="189">
        <v>1.0943000000000001E-3</v>
      </c>
      <c r="G13" s="190">
        <v>1.9099999999999999E-6</v>
      </c>
      <c r="H13" s="191">
        <v>8.0000000000000005E-9</v>
      </c>
      <c r="I13" s="192">
        <v>0.78505999999999998</v>
      </c>
      <c r="J13" s="193"/>
      <c r="L13" s="188">
        <v>100</v>
      </c>
      <c r="M13" s="194">
        <v>-8.5910000000000001E-4</v>
      </c>
      <c r="N13" s="195">
        <v>-5.6000000000000004E-7</v>
      </c>
      <c r="O13" s="189">
        <v>1.0943000000000001E-3</v>
      </c>
      <c r="P13" s="190">
        <v>1.9099999999999999E-6</v>
      </c>
      <c r="Q13" s="191">
        <v>8.0000000000000005E-9</v>
      </c>
      <c r="R13" s="192">
        <v>0.78505999999999998</v>
      </c>
      <c r="S13" s="193"/>
      <c r="U13" s="188">
        <v>100</v>
      </c>
      <c r="V13" s="194">
        <v>-8.5910000000000001E-4</v>
      </c>
      <c r="W13" s="195">
        <v>-5.6000000000000004E-7</v>
      </c>
      <c r="X13" s="189">
        <v>1.0943000000000001E-3</v>
      </c>
      <c r="Y13" s="190">
        <v>1.9099999999999999E-6</v>
      </c>
      <c r="Z13" s="191">
        <v>8.0000000000000005E-9</v>
      </c>
      <c r="AA13" s="192">
        <v>0.78505999999999998</v>
      </c>
      <c r="AB13" s="193"/>
      <c r="AD13" s="188">
        <v>100</v>
      </c>
      <c r="AE13" s="194">
        <v>-8.5910000000000001E-4</v>
      </c>
      <c r="AF13" s="195">
        <v>-5.6000000000000004E-7</v>
      </c>
      <c r="AG13" s="189">
        <v>1.0943000000000001E-3</v>
      </c>
      <c r="AH13" s="190">
        <v>1.9099999999999999E-6</v>
      </c>
      <c r="AI13" s="191">
        <v>8.0000000000000005E-9</v>
      </c>
      <c r="AJ13" s="192">
        <v>0.78505999999999998</v>
      </c>
      <c r="AK13" s="193"/>
      <c r="AM13" s="188">
        <v>100</v>
      </c>
      <c r="AN13" s="194">
        <v>-8.5910000000000001E-4</v>
      </c>
      <c r="AO13" s="195">
        <v>-5.6000000000000004E-7</v>
      </c>
      <c r="AP13" s="189">
        <v>1.0943000000000001E-3</v>
      </c>
      <c r="AQ13" s="190">
        <v>1.9099999999999999E-6</v>
      </c>
      <c r="AR13" s="191">
        <v>8.0000000000000005E-9</v>
      </c>
      <c r="AS13" s="192">
        <v>0.78505999999999998</v>
      </c>
      <c r="AT13" s="193"/>
      <c r="AV13" s="188">
        <v>100</v>
      </c>
      <c r="AW13" s="194">
        <v>-8.5910000000000001E-4</v>
      </c>
      <c r="AX13" s="195">
        <v>-5.6000000000000004E-7</v>
      </c>
      <c r="AY13" s="189">
        <v>1.0943000000000001E-3</v>
      </c>
      <c r="AZ13" s="190">
        <v>1.9099999999999999E-6</v>
      </c>
      <c r="BA13" s="191">
        <v>8.0000000000000005E-9</v>
      </c>
      <c r="BB13" s="192">
        <v>0.78505999999999998</v>
      </c>
      <c r="BC13" s="193"/>
      <c r="BE13" s="188">
        <v>100</v>
      </c>
      <c r="BF13" s="194">
        <v>-8.5910000000000001E-4</v>
      </c>
      <c r="BG13" s="195">
        <v>-5.6000000000000004E-7</v>
      </c>
      <c r="BH13" s="189">
        <v>1.0943000000000001E-3</v>
      </c>
      <c r="BI13" s="190">
        <v>1.9099999999999999E-6</v>
      </c>
      <c r="BJ13" s="191">
        <v>8.0000000000000005E-9</v>
      </c>
      <c r="BK13" s="192">
        <v>0.78505999999999998</v>
      </c>
      <c r="BL13" s="193"/>
      <c r="BN13" s="188">
        <v>100</v>
      </c>
      <c r="BO13" s="194">
        <v>-8.5910000000000001E-4</v>
      </c>
      <c r="BP13" s="195">
        <v>-5.6000000000000004E-7</v>
      </c>
      <c r="BQ13" s="189">
        <v>1.0943000000000001E-3</v>
      </c>
      <c r="BR13" s="190">
        <v>1.9099999999999999E-6</v>
      </c>
      <c r="BS13" s="191">
        <v>8.0000000000000005E-9</v>
      </c>
      <c r="BT13" s="192">
        <v>0.78505999999999998</v>
      </c>
      <c r="BU13" s="193"/>
      <c r="BW13" s="188">
        <v>100</v>
      </c>
      <c r="BX13" s="194">
        <v>-8.5910000000000001E-4</v>
      </c>
      <c r="BY13" s="195">
        <v>-5.6000000000000004E-7</v>
      </c>
      <c r="BZ13" s="189">
        <v>1.0943000000000001E-3</v>
      </c>
      <c r="CA13" s="190">
        <v>1.9099999999999999E-6</v>
      </c>
      <c r="CB13" s="191">
        <v>8.0000000000000005E-9</v>
      </c>
      <c r="CC13" s="192">
        <v>0.78505999999999998</v>
      </c>
      <c r="CD13" s="193"/>
      <c r="CF13" s="188">
        <v>100</v>
      </c>
      <c r="CG13" s="194">
        <v>-8.5910000000000001E-4</v>
      </c>
      <c r="CH13" s="195">
        <v>-5.6000000000000004E-7</v>
      </c>
      <c r="CI13" s="189">
        <v>1.0943000000000001E-3</v>
      </c>
      <c r="CJ13" s="190">
        <v>1.9099999999999999E-6</v>
      </c>
      <c r="CK13" s="191">
        <v>8.0000000000000005E-9</v>
      </c>
      <c r="CL13" s="192">
        <v>0.78505999999999998</v>
      </c>
      <c r="CM13" s="193"/>
      <c r="CO13" s="188">
        <v>100</v>
      </c>
      <c r="CP13" s="194">
        <v>-8.5910000000000001E-4</v>
      </c>
      <c r="CQ13" s="195">
        <v>-5.6000000000000004E-7</v>
      </c>
      <c r="CR13" s="189">
        <v>1.0943000000000001E-3</v>
      </c>
      <c r="CS13" s="190">
        <v>1.9099999999999999E-6</v>
      </c>
      <c r="CT13" s="191">
        <v>8.0000000000000005E-9</v>
      </c>
      <c r="CU13" s="192">
        <v>0.78505999999999998</v>
      </c>
      <c r="CV13" s="193"/>
      <c r="CX13" s="188">
        <v>100</v>
      </c>
      <c r="CY13" s="194">
        <v>-8.5910000000000001E-4</v>
      </c>
      <c r="CZ13" s="195">
        <v>-5.6000000000000004E-7</v>
      </c>
      <c r="DA13" s="189">
        <v>1.0943000000000001E-3</v>
      </c>
      <c r="DB13" s="190">
        <v>1.9099999999999999E-6</v>
      </c>
      <c r="DC13" s="191">
        <v>8.0000000000000005E-9</v>
      </c>
      <c r="DD13" s="192">
        <v>0.78505999999999998</v>
      </c>
      <c r="DE13" s="193"/>
      <c r="DG13" s="188">
        <v>100</v>
      </c>
      <c r="DH13" s="194">
        <v>-8.5910000000000001E-4</v>
      </c>
      <c r="DI13" s="195">
        <v>-5.6000000000000004E-7</v>
      </c>
      <c r="DJ13" s="189">
        <v>1.0943000000000001E-3</v>
      </c>
      <c r="DK13" s="190">
        <v>1.9099999999999999E-6</v>
      </c>
      <c r="DL13" s="191">
        <v>8.0000000000000005E-9</v>
      </c>
      <c r="DM13" s="192">
        <v>0.78505999999999998</v>
      </c>
      <c r="DN13" s="193"/>
      <c r="DP13" s="188">
        <v>100</v>
      </c>
      <c r="DQ13" s="194">
        <v>-8.5910000000000001E-4</v>
      </c>
      <c r="DR13" s="195">
        <v>-5.6000000000000004E-7</v>
      </c>
      <c r="DS13" s="189">
        <v>1.0943000000000001E-3</v>
      </c>
      <c r="DT13" s="190">
        <v>1.9099999999999999E-6</v>
      </c>
      <c r="DU13" s="191">
        <v>8.0000000000000005E-9</v>
      </c>
      <c r="DV13" s="192">
        <v>0.78505999999999998</v>
      </c>
      <c r="DW13" s="193"/>
      <c r="DY13" s="188">
        <v>100</v>
      </c>
      <c r="DZ13" s="194">
        <v>-8.5910000000000001E-4</v>
      </c>
      <c r="EA13" s="195">
        <v>-5.6000000000000004E-7</v>
      </c>
      <c r="EB13" s="189">
        <v>1.0943000000000001E-3</v>
      </c>
      <c r="EC13" s="190">
        <v>1.9099999999999999E-6</v>
      </c>
      <c r="ED13" s="191">
        <v>8.0000000000000005E-9</v>
      </c>
      <c r="EE13" s="192">
        <v>0.78505999999999998</v>
      </c>
      <c r="EF13" s="193"/>
      <c r="EH13" s="188">
        <v>100</v>
      </c>
      <c r="EI13" s="194">
        <v>-8.5910000000000001E-4</v>
      </c>
      <c r="EJ13" s="195">
        <v>-5.6000000000000004E-7</v>
      </c>
      <c r="EK13" s="189">
        <v>1.0943000000000001E-3</v>
      </c>
      <c r="EL13" s="190">
        <v>1.9099999999999999E-6</v>
      </c>
      <c r="EM13" s="191">
        <v>8.0000000000000005E-9</v>
      </c>
      <c r="EN13" s="192">
        <v>0.78505999999999998</v>
      </c>
      <c r="EO13" s="193"/>
      <c r="EQ13" s="188">
        <v>100</v>
      </c>
      <c r="ER13" s="194">
        <v>-8.5910000000000001E-4</v>
      </c>
      <c r="ES13" s="195">
        <v>-5.6000000000000004E-7</v>
      </c>
      <c r="ET13" s="189">
        <v>1.0943000000000001E-3</v>
      </c>
      <c r="EU13" s="190">
        <v>1.9099999999999999E-6</v>
      </c>
      <c r="EV13" s="191">
        <v>8.0000000000000005E-9</v>
      </c>
      <c r="EW13" s="192">
        <v>0.78505999999999998</v>
      </c>
      <c r="EX13" s="193"/>
      <c r="EZ13" s="188">
        <v>100</v>
      </c>
      <c r="FA13" s="194">
        <v>-8.5910000000000001E-4</v>
      </c>
      <c r="FB13" s="195">
        <v>-5.6000000000000004E-7</v>
      </c>
      <c r="FC13" s="189">
        <v>1.0943000000000001E-3</v>
      </c>
      <c r="FD13" s="190">
        <v>1.9099999999999999E-6</v>
      </c>
      <c r="FE13" s="191">
        <v>8.0000000000000005E-9</v>
      </c>
      <c r="FF13" s="192">
        <v>0.78505999999999998</v>
      </c>
      <c r="FG13" s="193"/>
      <c r="FI13" s="188">
        <v>100</v>
      </c>
      <c r="FJ13" s="194">
        <v>-8.5910000000000001E-4</v>
      </c>
      <c r="FK13" s="195">
        <v>-5.6000000000000004E-7</v>
      </c>
      <c r="FL13" s="189">
        <v>1.0943000000000001E-3</v>
      </c>
      <c r="FM13" s="190">
        <v>1.9099999999999999E-6</v>
      </c>
      <c r="FN13" s="191">
        <v>8.0000000000000005E-9</v>
      </c>
      <c r="FO13" s="192">
        <v>0.78505999999999998</v>
      </c>
      <c r="FP13" s="193"/>
      <c r="FR13" s="188">
        <v>100</v>
      </c>
      <c r="FS13" s="194">
        <v>-8.5910000000000001E-4</v>
      </c>
      <c r="FT13" s="195">
        <v>-5.6000000000000004E-7</v>
      </c>
      <c r="FU13" s="189">
        <v>1.0943000000000001E-3</v>
      </c>
      <c r="FV13" s="190">
        <v>1.9099999999999999E-6</v>
      </c>
      <c r="FW13" s="191">
        <v>8.0000000000000005E-9</v>
      </c>
      <c r="FX13" s="192">
        <v>0.78505999999999998</v>
      </c>
      <c r="FY13" s="193"/>
      <c r="GA13" s="188">
        <v>100</v>
      </c>
      <c r="GB13" s="194">
        <v>-8.5910000000000001E-4</v>
      </c>
      <c r="GC13" s="195">
        <v>-5.6000000000000004E-7</v>
      </c>
      <c r="GD13" s="189">
        <v>1.0943000000000001E-3</v>
      </c>
      <c r="GE13" s="190">
        <v>1.9099999999999999E-6</v>
      </c>
      <c r="GF13" s="191">
        <v>8.0000000000000005E-9</v>
      </c>
      <c r="GG13" s="192">
        <v>0.78505999999999998</v>
      </c>
      <c r="GH13" s="193"/>
      <c r="GJ13" s="188">
        <v>100</v>
      </c>
      <c r="GK13" s="194">
        <v>-8.5910000000000001E-4</v>
      </c>
      <c r="GL13" s="195">
        <v>-5.6000000000000004E-7</v>
      </c>
      <c r="GM13" s="189">
        <v>1.0943000000000001E-3</v>
      </c>
      <c r="GN13" s="190">
        <v>1.9099999999999999E-6</v>
      </c>
      <c r="GO13" s="191">
        <v>8.0000000000000005E-9</v>
      </c>
      <c r="GP13" s="192">
        <v>0.78505999999999998</v>
      </c>
      <c r="GQ13" s="193"/>
      <c r="GS13" s="188">
        <v>100</v>
      </c>
      <c r="GT13" s="194">
        <v>-8.5910000000000001E-4</v>
      </c>
      <c r="GU13" s="195">
        <v>-5.6000000000000004E-7</v>
      </c>
      <c r="GV13" s="189">
        <v>1.0943000000000001E-3</v>
      </c>
      <c r="GW13" s="190">
        <v>1.9099999999999999E-6</v>
      </c>
      <c r="GX13" s="191">
        <v>8.0000000000000005E-9</v>
      </c>
      <c r="GY13" s="192">
        <v>0.78505999999999998</v>
      </c>
      <c r="GZ13" s="193"/>
      <c r="HB13" s="188">
        <v>100</v>
      </c>
      <c r="HC13" s="194">
        <v>-8.5910000000000001E-4</v>
      </c>
      <c r="HD13" s="195">
        <v>-5.6000000000000004E-7</v>
      </c>
      <c r="HE13" s="189">
        <v>1.0943000000000001E-3</v>
      </c>
      <c r="HF13" s="190">
        <v>1.9099999999999999E-6</v>
      </c>
      <c r="HG13" s="191">
        <v>8.0000000000000005E-9</v>
      </c>
      <c r="HH13" s="192">
        <v>0.78505999999999998</v>
      </c>
      <c r="HI13" s="193"/>
      <c r="HK13" s="188">
        <v>100</v>
      </c>
      <c r="HL13" s="194">
        <v>-8.5910000000000001E-4</v>
      </c>
      <c r="HM13" s="195">
        <v>-5.6000000000000004E-7</v>
      </c>
      <c r="HN13" s="189">
        <v>1.0943000000000001E-3</v>
      </c>
      <c r="HO13" s="190">
        <v>1.9099999999999999E-6</v>
      </c>
      <c r="HP13" s="191">
        <v>8.0000000000000005E-9</v>
      </c>
      <c r="HQ13" s="192">
        <v>0.78505999999999998</v>
      </c>
      <c r="HR13" s="193"/>
      <c r="HT13" s="188">
        <v>100</v>
      </c>
      <c r="HU13" s="194">
        <v>-8.5910000000000001E-4</v>
      </c>
      <c r="HV13" s="195">
        <v>-5.6000000000000004E-7</v>
      </c>
      <c r="HW13" s="189">
        <v>1.0943000000000001E-3</v>
      </c>
      <c r="HX13" s="190">
        <v>1.9099999999999999E-6</v>
      </c>
      <c r="HY13" s="191">
        <v>8.0000000000000005E-9</v>
      </c>
      <c r="HZ13" s="192">
        <v>0.78505999999999998</v>
      </c>
      <c r="IA13" s="193"/>
      <c r="IC13" s="188">
        <v>100</v>
      </c>
      <c r="ID13" s="194">
        <v>-8.5910000000000001E-4</v>
      </c>
      <c r="IE13" s="195">
        <v>-5.6000000000000004E-7</v>
      </c>
      <c r="IF13" s="189">
        <v>1.0943000000000001E-3</v>
      </c>
      <c r="IG13" s="190">
        <v>1.9099999999999999E-6</v>
      </c>
      <c r="IH13" s="191">
        <v>8.0000000000000005E-9</v>
      </c>
      <c r="II13" s="192">
        <v>0.78505999999999998</v>
      </c>
      <c r="IJ13" s="193"/>
      <c r="IL13" s="188">
        <v>100</v>
      </c>
      <c r="IM13" s="194">
        <v>-8.5910000000000001E-4</v>
      </c>
      <c r="IN13" s="195">
        <v>-5.6000000000000004E-7</v>
      </c>
      <c r="IO13" s="189">
        <v>1.0943000000000001E-3</v>
      </c>
      <c r="IP13" s="190">
        <v>1.9099999999999999E-6</v>
      </c>
      <c r="IQ13" s="191">
        <v>8.0000000000000005E-9</v>
      </c>
      <c r="IR13" s="192">
        <v>0.78505999999999998</v>
      </c>
      <c r="IS13" s="193"/>
      <c r="IU13" s="188">
        <v>100</v>
      </c>
      <c r="IV13" s="194">
        <v>-8.5910000000000001E-4</v>
      </c>
      <c r="IW13" s="195">
        <v>-5.6000000000000004E-7</v>
      </c>
      <c r="IX13" s="189">
        <v>1.0943000000000001E-3</v>
      </c>
      <c r="IY13" s="190">
        <v>1.9099999999999999E-6</v>
      </c>
      <c r="IZ13" s="191">
        <v>8.0000000000000005E-9</v>
      </c>
      <c r="JA13" s="192">
        <v>0.78505999999999998</v>
      </c>
      <c r="JB13" s="193"/>
      <c r="JD13" s="188">
        <v>100</v>
      </c>
      <c r="JE13" s="194">
        <v>-8.5910000000000001E-4</v>
      </c>
      <c r="JF13" s="195">
        <v>-5.6000000000000004E-7</v>
      </c>
      <c r="JG13" s="189">
        <v>1.0943000000000001E-3</v>
      </c>
      <c r="JH13" s="190">
        <v>1.9099999999999999E-6</v>
      </c>
      <c r="JI13" s="191">
        <v>8.0000000000000005E-9</v>
      </c>
      <c r="JJ13" s="192">
        <v>0.78505999999999998</v>
      </c>
      <c r="JK13" s="193"/>
      <c r="JM13" s="188">
        <v>100</v>
      </c>
      <c r="JN13" s="194">
        <v>-8.5910000000000001E-4</v>
      </c>
      <c r="JO13" s="195">
        <v>-5.6000000000000004E-7</v>
      </c>
      <c r="JP13" s="189">
        <v>1.0943000000000001E-3</v>
      </c>
      <c r="JQ13" s="190">
        <v>1.9099999999999999E-6</v>
      </c>
      <c r="JR13" s="191">
        <v>8.0000000000000005E-9</v>
      </c>
      <c r="JS13" s="192">
        <v>0.78505999999999998</v>
      </c>
      <c r="JT13" s="193"/>
      <c r="JV13" s="188">
        <v>100</v>
      </c>
      <c r="JW13" s="194">
        <v>-8.5910000000000001E-4</v>
      </c>
      <c r="JX13" s="195">
        <v>-5.6000000000000004E-7</v>
      </c>
      <c r="JY13" s="189">
        <v>1.0943000000000001E-3</v>
      </c>
      <c r="JZ13" s="190">
        <v>1.9099999999999999E-6</v>
      </c>
      <c r="KA13" s="191">
        <v>8.0000000000000005E-9</v>
      </c>
      <c r="KB13" s="192">
        <v>0.78505999999999998</v>
      </c>
      <c r="KC13" s="193"/>
      <c r="KE13" s="188">
        <v>100</v>
      </c>
      <c r="KF13" s="194">
        <v>-8.5910000000000001E-4</v>
      </c>
      <c r="KG13" s="195">
        <v>-5.6000000000000004E-7</v>
      </c>
      <c r="KH13" s="189">
        <v>1.0943000000000001E-3</v>
      </c>
      <c r="KI13" s="190">
        <v>1.9099999999999999E-6</v>
      </c>
      <c r="KJ13" s="191">
        <v>8.0000000000000005E-9</v>
      </c>
      <c r="KK13" s="192">
        <v>0.78505999999999998</v>
      </c>
      <c r="KL13" s="193"/>
      <c r="KN13" s="188">
        <v>100</v>
      </c>
      <c r="KO13" s="194">
        <v>-8.5910000000000001E-4</v>
      </c>
      <c r="KP13" s="195">
        <v>-5.6000000000000004E-7</v>
      </c>
      <c r="KQ13" s="189">
        <v>1.0943000000000001E-3</v>
      </c>
      <c r="KR13" s="190">
        <v>1.9099999999999999E-6</v>
      </c>
      <c r="KS13" s="191">
        <v>8.0000000000000005E-9</v>
      </c>
      <c r="KT13" s="192">
        <v>0.78505999999999998</v>
      </c>
      <c r="KU13" s="193"/>
      <c r="KW13" s="188">
        <v>100</v>
      </c>
      <c r="KX13" s="194">
        <v>-8.5910000000000001E-4</v>
      </c>
      <c r="KY13" s="195">
        <v>-5.6000000000000004E-7</v>
      </c>
      <c r="KZ13" s="189">
        <v>1.0943000000000001E-3</v>
      </c>
      <c r="LA13" s="190">
        <v>1.9099999999999999E-6</v>
      </c>
      <c r="LB13" s="191">
        <v>8.0000000000000005E-9</v>
      </c>
      <c r="LC13" s="192">
        <v>0.78505999999999998</v>
      </c>
      <c r="LD13" s="193"/>
      <c r="LF13" s="188">
        <v>100</v>
      </c>
      <c r="LG13" s="194">
        <v>-8.5910000000000001E-4</v>
      </c>
      <c r="LH13" s="195">
        <v>-5.6000000000000004E-7</v>
      </c>
      <c r="LI13" s="189">
        <v>1.0943000000000001E-3</v>
      </c>
      <c r="LJ13" s="190">
        <v>1.9099999999999999E-6</v>
      </c>
      <c r="LK13" s="191">
        <v>8.0000000000000005E-9</v>
      </c>
      <c r="LL13" s="192">
        <v>0.78505999999999998</v>
      </c>
      <c r="LM13" s="193"/>
      <c r="LO13" s="188">
        <v>100</v>
      </c>
      <c r="LP13" s="194">
        <v>-8.5910000000000001E-4</v>
      </c>
      <c r="LQ13" s="195">
        <v>-5.6000000000000004E-7</v>
      </c>
      <c r="LR13" s="189">
        <v>1.0943000000000001E-3</v>
      </c>
      <c r="LS13" s="190">
        <v>1.9099999999999999E-6</v>
      </c>
      <c r="LT13" s="191">
        <v>8.0000000000000005E-9</v>
      </c>
      <c r="LU13" s="192">
        <v>0.78505999999999998</v>
      </c>
      <c r="LV13" s="193"/>
      <c r="LX13" s="188">
        <v>100</v>
      </c>
      <c r="LY13" s="194">
        <v>-8.5910000000000001E-4</v>
      </c>
      <c r="LZ13" s="195">
        <v>-5.6000000000000004E-7</v>
      </c>
      <c r="MA13" s="189">
        <v>1.0943000000000001E-3</v>
      </c>
      <c r="MB13" s="190">
        <v>1.9099999999999999E-6</v>
      </c>
      <c r="MC13" s="191">
        <v>8.0000000000000005E-9</v>
      </c>
      <c r="MD13" s="192">
        <v>0.78505999999999998</v>
      </c>
      <c r="ME13" s="193"/>
      <c r="MG13" s="188">
        <v>100</v>
      </c>
      <c r="MH13" s="194">
        <v>-8.5910000000000001E-4</v>
      </c>
      <c r="MI13" s="195">
        <v>-5.6000000000000004E-7</v>
      </c>
      <c r="MJ13" s="189">
        <v>1.0943000000000001E-3</v>
      </c>
      <c r="MK13" s="190">
        <v>1.9099999999999999E-6</v>
      </c>
      <c r="ML13" s="191">
        <v>8.0000000000000005E-9</v>
      </c>
      <c r="MM13" s="192">
        <v>0.78505999999999998</v>
      </c>
      <c r="MN13" s="193"/>
      <c r="MP13" s="188">
        <v>100</v>
      </c>
      <c r="MQ13" s="194">
        <v>-8.5910000000000001E-4</v>
      </c>
      <c r="MR13" s="195">
        <v>-5.6000000000000004E-7</v>
      </c>
      <c r="MS13" s="189">
        <v>1.0943000000000001E-3</v>
      </c>
      <c r="MT13" s="190">
        <v>1.9099999999999999E-6</v>
      </c>
      <c r="MU13" s="191">
        <v>8.0000000000000005E-9</v>
      </c>
      <c r="MV13" s="192">
        <v>0.78505999999999998</v>
      </c>
      <c r="MW13" s="193"/>
    </row>
    <row r="14" spans="1:361" ht="20.25" hidden="1" customHeight="1">
      <c r="A14" s="186">
        <v>12</v>
      </c>
      <c r="B14" s="187">
        <v>-2.0000000000000001E-4</v>
      </c>
      <c r="C14" s="188"/>
      <c r="D14" s="189"/>
      <c r="E14" s="190"/>
      <c r="F14" s="189"/>
      <c r="G14" s="190"/>
      <c r="H14" s="191"/>
      <c r="I14" s="192"/>
      <c r="J14" s="193"/>
      <c r="L14" s="188"/>
      <c r="M14" s="189"/>
      <c r="N14" s="190"/>
      <c r="O14" s="189"/>
      <c r="P14" s="190"/>
      <c r="Q14" s="191"/>
      <c r="R14" s="192"/>
      <c r="S14" s="193"/>
      <c r="U14" s="188"/>
      <c r="V14" s="189"/>
      <c r="W14" s="190"/>
      <c r="X14" s="189"/>
      <c r="Y14" s="190"/>
      <c r="Z14" s="191"/>
      <c r="AA14" s="192"/>
      <c r="AB14" s="193"/>
      <c r="AD14" s="188"/>
      <c r="AE14" s="189"/>
      <c r="AF14" s="190"/>
      <c r="AG14" s="189"/>
      <c r="AH14" s="190"/>
      <c r="AI14" s="191"/>
      <c r="AJ14" s="192"/>
      <c r="AK14" s="193"/>
      <c r="AM14" s="188"/>
      <c r="AN14" s="189"/>
      <c r="AO14" s="190"/>
      <c r="AP14" s="189"/>
      <c r="AQ14" s="190"/>
      <c r="AR14" s="191"/>
      <c r="AS14" s="192"/>
      <c r="AT14" s="193"/>
      <c r="AV14" s="188"/>
      <c r="AW14" s="189"/>
      <c r="AX14" s="190"/>
      <c r="AY14" s="189"/>
      <c r="AZ14" s="190"/>
      <c r="BA14" s="191"/>
      <c r="BB14" s="192"/>
      <c r="BC14" s="193"/>
      <c r="BE14" s="188"/>
      <c r="BF14" s="189"/>
      <c r="BG14" s="190"/>
      <c r="BH14" s="189"/>
      <c r="BI14" s="190"/>
      <c r="BJ14" s="191"/>
      <c r="BK14" s="192"/>
      <c r="BL14" s="193"/>
      <c r="BN14" s="188"/>
      <c r="BO14" s="189"/>
      <c r="BP14" s="190"/>
      <c r="BQ14" s="189"/>
      <c r="BR14" s="190"/>
      <c r="BS14" s="191"/>
      <c r="BT14" s="192"/>
      <c r="BU14" s="193"/>
      <c r="BW14" s="188"/>
      <c r="BX14" s="189"/>
      <c r="BY14" s="190"/>
      <c r="BZ14" s="189"/>
      <c r="CA14" s="190"/>
      <c r="CB14" s="191"/>
      <c r="CC14" s="192"/>
      <c r="CD14" s="193"/>
      <c r="CF14" s="188"/>
      <c r="CG14" s="189"/>
      <c r="CH14" s="190"/>
      <c r="CI14" s="189"/>
      <c r="CJ14" s="190"/>
      <c r="CK14" s="191"/>
      <c r="CL14" s="192"/>
      <c r="CM14" s="193"/>
      <c r="CO14" s="188"/>
      <c r="CP14" s="189"/>
      <c r="CQ14" s="190"/>
      <c r="CR14" s="189"/>
      <c r="CS14" s="190"/>
      <c r="CT14" s="191"/>
      <c r="CU14" s="192"/>
      <c r="CV14" s="193"/>
      <c r="CX14" s="188"/>
      <c r="CY14" s="189"/>
      <c r="CZ14" s="190"/>
      <c r="DA14" s="189"/>
      <c r="DB14" s="190"/>
      <c r="DC14" s="191"/>
      <c r="DD14" s="192"/>
      <c r="DE14" s="193"/>
      <c r="DG14" s="188"/>
      <c r="DH14" s="189"/>
      <c r="DI14" s="190"/>
      <c r="DJ14" s="189"/>
      <c r="DK14" s="190"/>
      <c r="DL14" s="191"/>
      <c r="DM14" s="192"/>
      <c r="DN14" s="193"/>
      <c r="DP14" s="188"/>
      <c r="DQ14" s="189"/>
      <c r="DR14" s="190"/>
      <c r="DS14" s="189"/>
      <c r="DT14" s="190"/>
      <c r="DU14" s="191"/>
      <c r="DV14" s="192"/>
      <c r="DW14" s="193"/>
      <c r="DY14" s="188"/>
      <c r="DZ14" s="189"/>
      <c r="EA14" s="190"/>
      <c r="EB14" s="189"/>
      <c r="EC14" s="190"/>
      <c r="ED14" s="191"/>
      <c r="EE14" s="192"/>
      <c r="EF14" s="193"/>
      <c r="EH14" s="188"/>
      <c r="EI14" s="189"/>
      <c r="EJ14" s="190"/>
      <c r="EK14" s="189"/>
      <c r="EL14" s="190"/>
      <c r="EM14" s="191"/>
      <c r="EN14" s="192"/>
      <c r="EO14" s="193"/>
      <c r="EQ14" s="188"/>
      <c r="ER14" s="189"/>
      <c r="ES14" s="190"/>
      <c r="ET14" s="189"/>
      <c r="EU14" s="190"/>
      <c r="EV14" s="191"/>
      <c r="EW14" s="192"/>
      <c r="EX14" s="193"/>
      <c r="EZ14" s="188"/>
      <c r="FA14" s="189"/>
      <c r="FB14" s="190"/>
      <c r="FC14" s="189"/>
      <c r="FD14" s="190"/>
      <c r="FE14" s="191"/>
      <c r="FF14" s="192"/>
      <c r="FG14" s="193"/>
      <c r="FI14" s="188"/>
      <c r="FJ14" s="189"/>
      <c r="FK14" s="190"/>
      <c r="FL14" s="189"/>
      <c r="FM14" s="190"/>
      <c r="FN14" s="191"/>
      <c r="FO14" s="192"/>
      <c r="FP14" s="193"/>
      <c r="FR14" s="188"/>
      <c r="FS14" s="189"/>
      <c r="FT14" s="190"/>
      <c r="FU14" s="189"/>
      <c r="FV14" s="190"/>
      <c r="FW14" s="191"/>
      <c r="FX14" s="192"/>
      <c r="FY14" s="193"/>
      <c r="GA14" s="188"/>
      <c r="GB14" s="189"/>
      <c r="GC14" s="190"/>
      <c r="GD14" s="189"/>
      <c r="GE14" s="190"/>
      <c r="GF14" s="191"/>
      <c r="GG14" s="192"/>
      <c r="GH14" s="193"/>
      <c r="GJ14" s="188"/>
      <c r="GK14" s="189"/>
      <c r="GL14" s="190"/>
      <c r="GM14" s="189"/>
      <c r="GN14" s="190"/>
      <c r="GO14" s="191"/>
      <c r="GP14" s="192"/>
      <c r="GQ14" s="193"/>
      <c r="GS14" s="188"/>
      <c r="GT14" s="189"/>
      <c r="GU14" s="190"/>
      <c r="GV14" s="189"/>
      <c r="GW14" s="190"/>
      <c r="GX14" s="191"/>
      <c r="GY14" s="192"/>
      <c r="GZ14" s="193"/>
      <c r="HB14" s="188"/>
      <c r="HC14" s="189"/>
      <c r="HD14" s="190"/>
      <c r="HE14" s="189"/>
      <c r="HF14" s="190"/>
      <c r="HG14" s="191"/>
      <c r="HH14" s="192"/>
      <c r="HI14" s="193"/>
      <c r="HK14" s="188"/>
      <c r="HL14" s="189"/>
      <c r="HM14" s="190"/>
      <c r="HN14" s="189"/>
      <c r="HO14" s="190"/>
      <c r="HP14" s="191"/>
      <c r="HQ14" s="192"/>
      <c r="HR14" s="193"/>
      <c r="HT14" s="188"/>
      <c r="HU14" s="189"/>
      <c r="HV14" s="190"/>
      <c r="HW14" s="189"/>
      <c r="HX14" s="190"/>
      <c r="HY14" s="191"/>
      <c r="HZ14" s="192"/>
      <c r="IA14" s="193"/>
      <c r="IC14" s="188"/>
      <c r="ID14" s="189"/>
      <c r="IE14" s="190"/>
      <c r="IF14" s="189"/>
      <c r="IG14" s="190"/>
      <c r="IH14" s="191"/>
      <c r="II14" s="192"/>
      <c r="IJ14" s="193"/>
      <c r="IL14" s="188"/>
      <c r="IM14" s="189"/>
      <c r="IN14" s="190"/>
      <c r="IO14" s="189"/>
      <c r="IP14" s="190"/>
      <c r="IQ14" s="191"/>
      <c r="IR14" s="192"/>
      <c r="IS14" s="193"/>
      <c r="IU14" s="188"/>
      <c r="IV14" s="189"/>
      <c r="IW14" s="190"/>
      <c r="IX14" s="189"/>
      <c r="IY14" s="190"/>
      <c r="IZ14" s="191"/>
      <c r="JA14" s="192"/>
      <c r="JB14" s="193"/>
      <c r="JD14" s="188"/>
      <c r="JE14" s="189"/>
      <c r="JF14" s="190"/>
      <c r="JG14" s="189"/>
      <c r="JH14" s="190"/>
      <c r="JI14" s="191"/>
      <c r="JJ14" s="192"/>
      <c r="JK14" s="193"/>
      <c r="JM14" s="188"/>
      <c r="JN14" s="189"/>
      <c r="JO14" s="190"/>
      <c r="JP14" s="189"/>
      <c r="JQ14" s="190"/>
      <c r="JR14" s="191"/>
      <c r="JS14" s="192"/>
      <c r="JT14" s="193"/>
      <c r="JV14" s="188"/>
      <c r="JW14" s="189"/>
      <c r="JX14" s="190"/>
      <c r="JY14" s="189"/>
      <c r="JZ14" s="190"/>
      <c r="KA14" s="191"/>
      <c r="KB14" s="192"/>
      <c r="KC14" s="193"/>
      <c r="KE14" s="188"/>
      <c r="KF14" s="189"/>
      <c r="KG14" s="190"/>
      <c r="KH14" s="189"/>
      <c r="KI14" s="190"/>
      <c r="KJ14" s="191"/>
      <c r="KK14" s="192"/>
      <c r="KL14" s="193"/>
      <c r="KN14" s="188"/>
      <c r="KO14" s="189"/>
      <c r="KP14" s="190"/>
      <c r="KQ14" s="189"/>
      <c r="KR14" s="190"/>
      <c r="KS14" s="191"/>
      <c r="KT14" s="192"/>
      <c r="KU14" s="193"/>
      <c r="KW14" s="188"/>
      <c r="KX14" s="189"/>
      <c r="KY14" s="190"/>
      <c r="KZ14" s="189"/>
      <c r="LA14" s="190"/>
      <c r="LB14" s="191"/>
      <c r="LC14" s="192"/>
      <c r="LD14" s="193"/>
      <c r="LF14" s="188"/>
      <c r="LG14" s="189"/>
      <c r="LH14" s="190"/>
      <c r="LI14" s="189"/>
      <c r="LJ14" s="190"/>
      <c r="LK14" s="191"/>
      <c r="LL14" s="192"/>
      <c r="LM14" s="193"/>
      <c r="LO14" s="188"/>
      <c r="LP14" s="189"/>
      <c r="LQ14" s="190"/>
      <c r="LR14" s="189"/>
      <c r="LS14" s="190"/>
      <c r="LT14" s="191"/>
      <c r="LU14" s="192"/>
      <c r="LV14" s="193"/>
      <c r="LX14" s="188"/>
      <c r="LY14" s="189"/>
      <c r="LZ14" s="190"/>
      <c r="MA14" s="189"/>
      <c r="MB14" s="190"/>
      <c r="MC14" s="191"/>
      <c r="MD14" s="192"/>
      <c r="ME14" s="193"/>
      <c r="MG14" s="188"/>
      <c r="MH14" s="189"/>
      <c r="MI14" s="190"/>
      <c r="MJ14" s="189"/>
      <c r="MK14" s="190"/>
      <c r="ML14" s="191"/>
      <c r="MM14" s="192"/>
      <c r="MN14" s="193"/>
      <c r="MP14" s="188"/>
      <c r="MQ14" s="189"/>
      <c r="MR14" s="190"/>
      <c r="MS14" s="189"/>
      <c r="MT14" s="190"/>
      <c r="MU14" s="191"/>
      <c r="MV14" s="192"/>
      <c r="MW14" s="193"/>
    </row>
    <row r="15" spans="1:361" ht="20.25" hidden="1" customHeight="1">
      <c r="A15" s="186">
        <v>13</v>
      </c>
      <c r="B15" s="187">
        <v>-2.0000000000000001E-4</v>
      </c>
      <c r="C15" s="616" t="s">
        <v>127</v>
      </c>
      <c r="D15" s="617"/>
      <c r="E15" s="196" t="s">
        <v>128</v>
      </c>
      <c r="F15" s="192" t="s">
        <v>129</v>
      </c>
      <c r="G15" s="197" t="s">
        <v>130</v>
      </c>
      <c r="H15" s="198" t="s">
        <v>131</v>
      </c>
      <c r="I15" s="192" t="s">
        <v>132</v>
      </c>
      <c r="J15" s="199" t="s">
        <v>133</v>
      </c>
      <c r="L15" s="616" t="s">
        <v>127</v>
      </c>
      <c r="M15" s="617"/>
      <c r="N15" s="196" t="s">
        <v>128</v>
      </c>
      <c r="O15" s="192" t="s">
        <v>129</v>
      </c>
      <c r="P15" s="197" t="s">
        <v>130</v>
      </c>
      <c r="Q15" s="198" t="s">
        <v>131</v>
      </c>
      <c r="R15" s="192" t="s">
        <v>132</v>
      </c>
      <c r="S15" s="199" t="s">
        <v>133</v>
      </c>
      <c r="U15" s="616" t="s">
        <v>127</v>
      </c>
      <c r="V15" s="617"/>
      <c r="W15" s="196" t="s">
        <v>128</v>
      </c>
      <c r="X15" s="192" t="s">
        <v>129</v>
      </c>
      <c r="Y15" s="197" t="s">
        <v>130</v>
      </c>
      <c r="Z15" s="198" t="s">
        <v>131</v>
      </c>
      <c r="AA15" s="192" t="s">
        <v>132</v>
      </c>
      <c r="AB15" s="199" t="s">
        <v>133</v>
      </c>
      <c r="AD15" s="616" t="s">
        <v>127</v>
      </c>
      <c r="AE15" s="617"/>
      <c r="AF15" s="196" t="s">
        <v>128</v>
      </c>
      <c r="AG15" s="192" t="s">
        <v>129</v>
      </c>
      <c r="AH15" s="197" t="s">
        <v>130</v>
      </c>
      <c r="AI15" s="198" t="s">
        <v>131</v>
      </c>
      <c r="AJ15" s="192" t="s">
        <v>132</v>
      </c>
      <c r="AK15" s="199" t="s">
        <v>133</v>
      </c>
      <c r="AM15" s="616" t="s">
        <v>127</v>
      </c>
      <c r="AN15" s="617"/>
      <c r="AO15" s="196" t="s">
        <v>128</v>
      </c>
      <c r="AP15" s="192" t="s">
        <v>129</v>
      </c>
      <c r="AQ15" s="197" t="s">
        <v>130</v>
      </c>
      <c r="AR15" s="198" t="s">
        <v>131</v>
      </c>
      <c r="AS15" s="192" t="s">
        <v>132</v>
      </c>
      <c r="AT15" s="199" t="s">
        <v>133</v>
      </c>
      <c r="AV15" s="616" t="s">
        <v>127</v>
      </c>
      <c r="AW15" s="617"/>
      <c r="AX15" s="196" t="s">
        <v>128</v>
      </c>
      <c r="AY15" s="192" t="s">
        <v>129</v>
      </c>
      <c r="AZ15" s="197" t="s">
        <v>130</v>
      </c>
      <c r="BA15" s="198" t="s">
        <v>131</v>
      </c>
      <c r="BB15" s="192" t="s">
        <v>132</v>
      </c>
      <c r="BC15" s="199" t="s">
        <v>133</v>
      </c>
      <c r="BE15" s="616" t="s">
        <v>127</v>
      </c>
      <c r="BF15" s="617"/>
      <c r="BG15" s="196" t="s">
        <v>128</v>
      </c>
      <c r="BH15" s="192" t="s">
        <v>129</v>
      </c>
      <c r="BI15" s="197" t="s">
        <v>130</v>
      </c>
      <c r="BJ15" s="198" t="s">
        <v>131</v>
      </c>
      <c r="BK15" s="192" t="s">
        <v>132</v>
      </c>
      <c r="BL15" s="199" t="s">
        <v>133</v>
      </c>
      <c r="BN15" s="616" t="s">
        <v>127</v>
      </c>
      <c r="BO15" s="617"/>
      <c r="BP15" s="196" t="s">
        <v>128</v>
      </c>
      <c r="BQ15" s="192" t="s">
        <v>129</v>
      </c>
      <c r="BR15" s="197" t="s">
        <v>130</v>
      </c>
      <c r="BS15" s="198" t="s">
        <v>131</v>
      </c>
      <c r="BT15" s="192" t="s">
        <v>132</v>
      </c>
      <c r="BU15" s="199" t="s">
        <v>133</v>
      </c>
      <c r="BW15" s="616" t="s">
        <v>127</v>
      </c>
      <c r="BX15" s="617"/>
      <c r="BY15" s="196" t="s">
        <v>128</v>
      </c>
      <c r="BZ15" s="192" t="s">
        <v>129</v>
      </c>
      <c r="CA15" s="197" t="s">
        <v>130</v>
      </c>
      <c r="CB15" s="198" t="s">
        <v>131</v>
      </c>
      <c r="CC15" s="192" t="s">
        <v>132</v>
      </c>
      <c r="CD15" s="199" t="s">
        <v>133</v>
      </c>
      <c r="CF15" s="616" t="s">
        <v>127</v>
      </c>
      <c r="CG15" s="617"/>
      <c r="CH15" s="196" t="s">
        <v>128</v>
      </c>
      <c r="CI15" s="192" t="s">
        <v>129</v>
      </c>
      <c r="CJ15" s="197" t="s">
        <v>130</v>
      </c>
      <c r="CK15" s="198" t="s">
        <v>131</v>
      </c>
      <c r="CL15" s="192" t="s">
        <v>132</v>
      </c>
      <c r="CM15" s="199" t="s">
        <v>133</v>
      </c>
      <c r="CO15" s="616" t="s">
        <v>127</v>
      </c>
      <c r="CP15" s="617"/>
      <c r="CQ15" s="196" t="s">
        <v>128</v>
      </c>
      <c r="CR15" s="192" t="s">
        <v>129</v>
      </c>
      <c r="CS15" s="197" t="s">
        <v>130</v>
      </c>
      <c r="CT15" s="198" t="s">
        <v>131</v>
      </c>
      <c r="CU15" s="192" t="s">
        <v>132</v>
      </c>
      <c r="CV15" s="199" t="s">
        <v>133</v>
      </c>
      <c r="CX15" s="616" t="s">
        <v>127</v>
      </c>
      <c r="CY15" s="617"/>
      <c r="CZ15" s="196" t="s">
        <v>128</v>
      </c>
      <c r="DA15" s="192" t="s">
        <v>129</v>
      </c>
      <c r="DB15" s="197" t="s">
        <v>130</v>
      </c>
      <c r="DC15" s="198" t="s">
        <v>131</v>
      </c>
      <c r="DD15" s="192" t="s">
        <v>132</v>
      </c>
      <c r="DE15" s="199" t="s">
        <v>133</v>
      </c>
      <c r="DG15" s="616" t="s">
        <v>127</v>
      </c>
      <c r="DH15" s="617"/>
      <c r="DI15" s="196" t="s">
        <v>128</v>
      </c>
      <c r="DJ15" s="192" t="s">
        <v>129</v>
      </c>
      <c r="DK15" s="197" t="s">
        <v>130</v>
      </c>
      <c r="DL15" s="198" t="s">
        <v>131</v>
      </c>
      <c r="DM15" s="192" t="s">
        <v>132</v>
      </c>
      <c r="DN15" s="199" t="s">
        <v>133</v>
      </c>
      <c r="DP15" s="616" t="s">
        <v>127</v>
      </c>
      <c r="DQ15" s="617"/>
      <c r="DR15" s="196" t="s">
        <v>128</v>
      </c>
      <c r="DS15" s="192" t="s">
        <v>129</v>
      </c>
      <c r="DT15" s="197" t="s">
        <v>130</v>
      </c>
      <c r="DU15" s="198" t="s">
        <v>131</v>
      </c>
      <c r="DV15" s="192" t="s">
        <v>132</v>
      </c>
      <c r="DW15" s="199" t="s">
        <v>133</v>
      </c>
      <c r="DY15" s="616" t="s">
        <v>127</v>
      </c>
      <c r="DZ15" s="617"/>
      <c r="EA15" s="196" t="s">
        <v>128</v>
      </c>
      <c r="EB15" s="192" t="s">
        <v>129</v>
      </c>
      <c r="EC15" s="197" t="s">
        <v>130</v>
      </c>
      <c r="ED15" s="198" t="s">
        <v>131</v>
      </c>
      <c r="EE15" s="192" t="s">
        <v>132</v>
      </c>
      <c r="EF15" s="199" t="s">
        <v>133</v>
      </c>
      <c r="EH15" s="616" t="s">
        <v>127</v>
      </c>
      <c r="EI15" s="617"/>
      <c r="EJ15" s="196" t="s">
        <v>128</v>
      </c>
      <c r="EK15" s="192" t="s">
        <v>129</v>
      </c>
      <c r="EL15" s="197" t="s">
        <v>130</v>
      </c>
      <c r="EM15" s="198" t="s">
        <v>131</v>
      </c>
      <c r="EN15" s="192" t="s">
        <v>132</v>
      </c>
      <c r="EO15" s="199" t="s">
        <v>133</v>
      </c>
      <c r="EQ15" s="616" t="s">
        <v>127</v>
      </c>
      <c r="ER15" s="617"/>
      <c r="ES15" s="196" t="s">
        <v>128</v>
      </c>
      <c r="ET15" s="192" t="s">
        <v>129</v>
      </c>
      <c r="EU15" s="197" t="s">
        <v>130</v>
      </c>
      <c r="EV15" s="198" t="s">
        <v>131</v>
      </c>
      <c r="EW15" s="192" t="s">
        <v>132</v>
      </c>
      <c r="EX15" s="199" t="s">
        <v>133</v>
      </c>
      <c r="EZ15" s="616" t="s">
        <v>127</v>
      </c>
      <c r="FA15" s="617"/>
      <c r="FB15" s="196" t="s">
        <v>128</v>
      </c>
      <c r="FC15" s="192" t="s">
        <v>129</v>
      </c>
      <c r="FD15" s="197" t="s">
        <v>130</v>
      </c>
      <c r="FE15" s="198" t="s">
        <v>131</v>
      </c>
      <c r="FF15" s="192" t="s">
        <v>132</v>
      </c>
      <c r="FG15" s="199" t="s">
        <v>133</v>
      </c>
      <c r="FI15" s="616" t="s">
        <v>127</v>
      </c>
      <c r="FJ15" s="617"/>
      <c r="FK15" s="196" t="s">
        <v>128</v>
      </c>
      <c r="FL15" s="192" t="s">
        <v>129</v>
      </c>
      <c r="FM15" s="197" t="s">
        <v>130</v>
      </c>
      <c r="FN15" s="198" t="s">
        <v>131</v>
      </c>
      <c r="FO15" s="192" t="s">
        <v>132</v>
      </c>
      <c r="FP15" s="199" t="s">
        <v>133</v>
      </c>
      <c r="FR15" s="616" t="s">
        <v>127</v>
      </c>
      <c r="FS15" s="617"/>
      <c r="FT15" s="196" t="s">
        <v>128</v>
      </c>
      <c r="FU15" s="192" t="s">
        <v>129</v>
      </c>
      <c r="FV15" s="197" t="s">
        <v>130</v>
      </c>
      <c r="FW15" s="198" t="s">
        <v>131</v>
      </c>
      <c r="FX15" s="192" t="s">
        <v>132</v>
      </c>
      <c r="FY15" s="199" t="s">
        <v>133</v>
      </c>
      <c r="GA15" s="616" t="s">
        <v>127</v>
      </c>
      <c r="GB15" s="617"/>
      <c r="GC15" s="196" t="s">
        <v>128</v>
      </c>
      <c r="GD15" s="192" t="s">
        <v>129</v>
      </c>
      <c r="GE15" s="197" t="s">
        <v>130</v>
      </c>
      <c r="GF15" s="198" t="s">
        <v>131</v>
      </c>
      <c r="GG15" s="192" t="s">
        <v>132</v>
      </c>
      <c r="GH15" s="199" t="s">
        <v>133</v>
      </c>
      <c r="GJ15" s="616" t="s">
        <v>127</v>
      </c>
      <c r="GK15" s="617"/>
      <c r="GL15" s="196" t="s">
        <v>128</v>
      </c>
      <c r="GM15" s="192" t="s">
        <v>129</v>
      </c>
      <c r="GN15" s="197" t="s">
        <v>130</v>
      </c>
      <c r="GO15" s="198" t="s">
        <v>131</v>
      </c>
      <c r="GP15" s="192" t="s">
        <v>132</v>
      </c>
      <c r="GQ15" s="199" t="s">
        <v>133</v>
      </c>
      <c r="GS15" s="616" t="s">
        <v>127</v>
      </c>
      <c r="GT15" s="617"/>
      <c r="GU15" s="196" t="s">
        <v>128</v>
      </c>
      <c r="GV15" s="192" t="s">
        <v>129</v>
      </c>
      <c r="GW15" s="197" t="s">
        <v>130</v>
      </c>
      <c r="GX15" s="198" t="s">
        <v>131</v>
      </c>
      <c r="GY15" s="192" t="s">
        <v>132</v>
      </c>
      <c r="GZ15" s="199" t="s">
        <v>133</v>
      </c>
      <c r="HB15" s="616" t="s">
        <v>127</v>
      </c>
      <c r="HC15" s="617"/>
      <c r="HD15" s="196" t="s">
        <v>128</v>
      </c>
      <c r="HE15" s="192" t="s">
        <v>129</v>
      </c>
      <c r="HF15" s="197" t="s">
        <v>130</v>
      </c>
      <c r="HG15" s="198" t="s">
        <v>131</v>
      </c>
      <c r="HH15" s="192" t="s">
        <v>132</v>
      </c>
      <c r="HI15" s="199" t="s">
        <v>133</v>
      </c>
      <c r="HK15" s="616" t="s">
        <v>127</v>
      </c>
      <c r="HL15" s="617"/>
      <c r="HM15" s="196" t="s">
        <v>128</v>
      </c>
      <c r="HN15" s="192" t="s">
        <v>129</v>
      </c>
      <c r="HO15" s="197" t="s">
        <v>130</v>
      </c>
      <c r="HP15" s="198" t="s">
        <v>131</v>
      </c>
      <c r="HQ15" s="192" t="s">
        <v>132</v>
      </c>
      <c r="HR15" s="199" t="s">
        <v>133</v>
      </c>
      <c r="HT15" s="616" t="s">
        <v>127</v>
      </c>
      <c r="HU15" s="617"/>
      <c r="HV15" s="196" t="s">
        <v>128</v>
      </c>
      <c r="HW15" s="192" t="s">
        <v>129</v>
      </c>
      <c r="HX15" s="197" t="s">
        <v>130</v>
      </c>
      <c r="HY15" s="198" t="s">
        <v>131</v>
      </c>
      <c r="HZ15" s="192" t="s">
        <v>132</v>
      </c>
      <c r="IA15" s="199" t="s">
        <v>133</v>
      </c>
      <c r="IC15" s="616" t="s">
        <v>127</v>
      </c>
      <c r="ID15" s="617"/>
      <c r="IE15" s="196" t="s">
        <v>128</v>
      </c>
      <c r="IF15" s="192" t="s">
        <v>129</v>
      </c>
      <c r="IG15" s="197" t="s">
        <v>130</v>
      </c>
      <c r="IH15" s="198" t="s">
        <v>131</v>
      </c>
      <c r="II15" s="192" t="s">
        <v>132</v>
      </c>
      <c r="IJ15" s="199" t="s">
        <v>133</v>
      </c>
      <c r="IL15" s="616" t="s">
        <v>127</v>
      </c>
      <c r="IM15" s="617"/>
      <c r="IN15" s="196" t="s">
        <v>128</v>
      </c>
      <c r="IO15" s="192" t="s">
        <v>129</v>
      </c>
      <c r="IP15" s="197" t="s">
        <v>130</v>
      </c>
      <c r="IQ15" s="198" t="s">
        <v>131</v>
      </c>
      <c r="IR15" s="192" t="s">
        <v>132</v>
      </c>
      <c r="IS15" s="199" t="s">
        <v>133</v>
      </c>
      <c r="IU15" s="616" t="s">
        <v>127</v>
      </c>
      <c r="IV15" s="617"/>
      <c r="IW15" s="196" t="s">
        <v>128</v>
      </c>
      <c r="IX15" s="192" t="s">
        <v>129</v>
      </c>
      <c r="IY15" s="197" t="s">
        <v>130</v>
      </c>
      <c r="IZ15" s="198" t="s">
        <v>131</v>
      </c>
      <c r="JA15" s="192" t="s">
        <v>132</v>
      </c>
      <c r="JB15" s="199" t="s">
        <v>133</v>
      </c>
      <c r="JD15" s="616" t="s">
        <v>127</v>
      </c>
      <c r="JE15" s="617"/>
      <c r="JF15" s="196" t="s">
        <v>128</v>
      </c>
      <c r="JG15" s="192" t="s">
        <v>129</v>
      </c>
      <c r="JH15" s="197" t="s">
        <v>130</v>
      </c>
      <c r="JI15" s="198" t="s">
        <v>131</v>
      </c>
      <c r="JJ15" s="192" t="s">
        <v>132</v>
      </c>
      <c r="JK15" s="199" t="s">
        <v>133</v>
      </c>
      <c r="JM15" s="616" t="s">
        <v>127</v>
      </c>
      <c r="JN15" s="617"/>
      <c r="JO15" s="196" t="s">
        <v>128</v>
      </c>
      <c r="JP15" s="192" t="s">
        <v>129</v>
      </c>
      <c r="JQ15" s="197" t="s">
        <v>130</v>
      </c>
      <c r="JR15" s="198" t="s">
        <v>131</v>
      </c>
      <c r="JS15" s="192" t="s">
        <v>132</v>
      </c>
      <c r="JT15" s="199" t="s">
        <v>133</v>
      </c>
      <c r="JV15" s="616" t="s">
        <v>127</v>
      </c>
      <c r="JW15" s="617"/>
      <c r="JX15" s="196" t="s">
        <v>128</v>
      </c>
      <c r="JY15" s="192" t="s">
        <v>129</v>
      </c>
      <c r="JZ15" s="197" t="s">
        <v>130</v>
      </c>
      <c r="KA15" s="198" t="s">
        <v>131</v>
      </c>
      <c r="KB15" s="192" t="s">
        <v>132</v>
      </c>
      <c r="KC15" s="199" t="s">
        <v>133</v>
      </c>
      <c r="KE15" s="616" t="s">
        <v>127</v>
      </c>
      <c r="KF15" s="617"/>
      <c r="KG15" s="196" t="s">
        <v>128</v>
      </c>
      <c r="KH15" s="192" t="s">
        <v>129</v>
      </c>
      <c r="KI15" s="197" t="s">
        <v>130</v>
      </c>
      <c r="KJ15" s="198" t="s">
        <v>131</v>
      </c>
      <c r="KK15" s="192" t="s">
        <v>132</v>
      </c>
      <c r="KL15" s="199" t="s">
        <v>133</v>
      </c>
      <c r="KN15" s="616" t="s">
        <v>127</v>
      </c>
      <c r="KO15" s="617"/>
      <c r="KP15" s="196" t="s">
        <v>128</v>
      </c>
      <c r="KQ15" s="192" t="s">
        <v>129</v>
      </c>
      <c r="KR15" s="197" t="s">
        <v>130</v>
      </c>
      <c r="KS15" s="198" t="s">
        <v>131</v>
      </c>
      <c r="KT15" s="192" t="s">
        <v>132</v>
      </c>
      <c r="KU15" s="199" t="s">
        <v>133</v>
      </c>
      <c r="KW15" s="616" t="s">
        <v>127</v>
      </c>
      <c r="KX15" s="617"/>
      <c r="KY15" s="196" t="s">
        <v>128</v>
      </c>
      <c r="KZ15" s="192" t="s">
        <v>129</v>
      </c>
      <c r="LA15" s="197" t="s">
        <v>130</v>
      </c>
      <c r="LB15" s="198" t="s">
        <v>131</v>
      </c>
      <c r="LC15" s="192" t="s">
        <v>132</v>
      </c>
      <c r="LD15" s="199" t="s">
        <v>133</v>
      </c>
      <c r="LF15" s="616" t="s">
        <v>127</v>
      </c>
      <c r="LG15" s="617"/>
      <c r="LH15" s="196" t="s">
        <v>128</v>
      </c>
      <c r="LI15" s="192" t="s">
        <v>129</v>
      </c>
      <c r="LJ15" s="197" t="s">
        <v>130</v>
      </c>
      <c r="LK15" s="198" t="s">
        <v>131</v>
      </c>
      <c r="LL15" s="192" t="s">
        <v>132</v>
      </c>
      <c r="LM15" s="199" t="s">
        <v>133</v>
      </c>
      <c r="LO15" s="616" t="s">
        <v>127</v>
      </c>
      <c r="LP15" s="617"/>
      <c r="LQ15" s="196" t="s">
        <v>128</v>
      </c>
      <c r="LR15" s="192" t="s">
        <v>129</v>
      </c>
      <c r="LS15" s="197" t="s">
        <v>130</v>
      </c>
      <c r="LT15" s="198" t="s">
        <v>131</v>
      </c>
      <c r="LU15" s="192" t="s">
        <v>132</v>
      </c>
      <c r="LV15" s="199" t="s">
        <v>133</v>
      </c>
      <c r="LX15" s="616" t="s">
        <v>127</v>
      </c>
      <c r="LY15" s="617"/>
      <c r="LZ15" s="196" t="s">
        <v>128</v>
      </c>
      <c r="MA15" s="192" t="s">
        <v>129</v>
      </c>
      <c r="MB15" s="197" t="s">
        <v>130</v>
      </c>
      <c r="MC15" s="198" t="s">
        <v>131</v>
      </c>
      <c r="MD15" s="192" t="s">
        <v>132</v>
      </c>
      <c r="ME15" s="199" t="s">
        <v>133</v>
      </c>
      <c r="MG15" s="616" t="s">
        <v>127</v>
      </c>
      <c r="MH15" s="617"/>
      <c r="MI15" s="196" t="s">
        <v>128</v>
      </c>
      <c r="MJ15" s="192" t="s">
        <v>129</v>
      </c>
      <c r="MK15" s="197" t="s">
        <v>130</v>
      </c>
      <c r="ML15" s="198" t="s">
        <v>131</v>
      </c>
      <c r="MM15" s="192" t="s">
        <v>132</v>
      </c>
      <c r="MN15" s="199" t="s">
        <v>133</v>
      </c>
      <c r="MP15" s="616" t="s">
        <v>127</v>
      </c>
      <c r="MQ15" s="617"/>
      <c r="MR15" s="196" t="s">
        <v>128</v>
      </c>
      <c r="MS15" s="192" t="s">
        <v>129</v>
      </c>
      <c r="MT15" s="197" t="s">
        <v>130</v>
      </c>
      <c r="MU15" s="198" t="s">
        <v>131</v>
      </c>
      <c r="MV15" s="192" t="s">
        <v>132</v>
      </c>
      <c r="MW15" s="199" t="s">
        <v>133</v>
      </c>
    </row>
    <row r="16" spans="1:361" ht="20.25" hidden="1" customHeight="1">
      <c r="A16" s="186">
        <v>14</v>
      </c>
      <c r="B16" s="187">
        <v>-2.0000000000000001E-4</v>
      </c>
      <c r="C16" s="188"/>
      <c r="D16" s="200">
        <f>I3+D3*G$30+E3*G$30*G$30+$D$28*G$30*G$30*G$30</f>
        <v>0.80922312500000004</v>
      </c>
      <c r="E16" s="201">
        <f>D16-F$30</f>
        <v>2.7203124999999995E-2</v>
      </c>
      <c r="F16" s="192"/>
      <c r="G16" s="202"/>
      <c r="H16" s="203">
        <f>1+F3*H$30+G3*H$30*H$30+H3*H$30*H$30*H$30</f>
        <v>1.012227081679</v>
      </c>
      <c r="I16" s="204">
        <f t="shared" ref="I16:I26" si="0">1/H16</f>
        <v>0.98792061396073427</v>
      </c>
      <c r="J16" s="205"/>
      <c r="L16" s="188"/>
      <c r="M16" s="206">
        <f>R3+M3*$P$30+N3*$P$30*$P$30+$D$28*$P$30*$P$30*$P$30</f>
        <v>0.80656112000000002</v>
      </c>
      <c r="N16" s="207">
        <f>M16-$O$30</f>
        <v>-9.9648799999999538E-3</v>
      </c>
      <c r="O16" s="192"/>
      <c r="P16" s="202"/>
      <c r="Q16" s="189">
        <f>1+O3*$Q$30+P3*$Q$30*$Q$30+Q3*$Q$30*$Q$30*$Q$30</f>
        <v>1.011663087144</v>
      </c>
      <c r="R16" s="204">
        <f t="shared" ref="R16:R26" si="1">1/Q16</f>
        <v>0.98847137224614401</v>
      </c>
      <c r="S16" s="205"/>
      <c r="U16" s="188"/>
      <c r="V16" s="206">
        <f>AA3+V3*$Y$30+W3*$Y$30*$Y$30+$D$28*$Y$30*$Y$30*$Y$30</f>
        <v>0.80700607812499991</v>
      </c>
      <c r="W16" s="207">
        <f>V16-$X$30</f>
        <v>2.6981078124999835E-2</v>
      </c>
      <c r="X16" s="192"/>
      <c r="Y16" s="202"/>
      <c r="Z16" s="189">
        <f t="shared" ref="Z16:Z26" si="2">1+X3*$Z$30+Y3*$Z$30*$Z$30+Z3*$Z$30*$Z$30*$Z$30</f>
        <v>1.011550443625</v>
      </c>
      <c r="AA16" s="204">
        <f t="shared" ref="AA16:AA26" si="3">1/Z16</f>
        <v>0.98858144574223328</v>
      </c>
      <c r="AB16" s="205"/>
      <c r="AD16" s="188"/>
      <c r="AE16" s="206">
        <f>AJ3+AE3*$G$30+AF3*$G$30*$G$30+$D$28*$G$30*$G$30*$G$30</f>
        <v>0.80922312500000004</v>
      </c>
      <c r="AF16" s="207">
        <f>AE16-$AG$30</f>
        <v>-6.7938749999999493E-3</v>
      </c>
      <c r="AG16" s="192"/>
      <c r="AH16" s="202"/>
      <c r="AI16" s="189">
        <f>1+AG3*$AI$30+AH3*$AI$30*$AI$30+AI3*$AI$30*$AI$30*$AI$30</f>
        <v>1.0111678418288641</v>
      </c>
      <c r="AJ16" s="204">
        <f t="shared" ref="AJ16:AJ26" si="4">1/AI16</f>
        <v>0.98895550138475008</v>
      </c>
      <c r="AK16" s="205"/>
      <c r="AM16" s="188"/>
      <c r="AN16" s="206">
        <f>AS3+AN3*$AQ$30+AO3*$AQ$30*$AQ$30+$D$28*$AQ$30*$AQ$30*$AQ$30</f>
        <v>0.8349818750000001</v>
      </c>
      <c r="AO16" s="207">
        <f>AN16-$AP$30</f>
        <v>0.83502187500000014</v>
      </c>
      <c r="AP16" s="192"/>
      <c r="AQ16" s="202"/>
      <c r="AR16" s="189">
        <f>1+AP3*$AR$30+AQ3*$AR$30*$AR$30+AR3*$AR$30*$AR$30*$AR$30</f>
        <v>0.97935000000000005</v>
      </c>
      <c r="AS16" s="204">
        <f t="shared" ref="AS16:AS26" si="5">1/AR16</f>
        <v>1.0210854137948639</v>
      </c>
      <c r="AT16" s="205"/>
      <c r="AV16" s="188"/>
      <c r="AW16" s="206">
        <f>BB3+AW3*$AZ$30+AX3*$AZ$30*$AZ$30+$D$28*$AZ$30*$AZ$30*$AZ$30</f>
        <v>0.8349818750000001</v>
      </c>
      <c r="AX16" s="207">
        <f>AW16-$AY$30</f>
        <v>0.83502187500000014</v>
      </c>
      <c r="AY16" s="192"/>
      <c r="AZ16" s="202"/>
      <c r="BA16" s="189">
        <f>1+AY3*$BA$30+AZ3*$BA$30*$BA$30+BA3*$BA$30*$BA$30*$BA$30</f>
        <v>0.97935000000000005</v>
      </c>
      <c r="BB16" s="204">
        <f t="shared" ref="BB16:BB26" si="6">1/BA16</f>
        <v>1.0210854137948639</v>
      </c>
      <c r="BC16" s="205"/>
      <c r="BE16" s="188"/>
      <c r="BF16" s="206">
        <f>BK3+BF3*$BI$30+BG3*$BI$30*$BI$30+$D$28*$BI$30*$BI$30*$BI$30</f>
        <v>0.8349818750000001</v>
      </c>
      <c r="BG16" s="207">
        <f>BF16-$BH$30</f>
        <v>0.83502187500000014</v>
      </c>
      <c r="BH16" s="192"/>
      <c r="BI16" s="202"/>
      <c r="BJ16" s="189">
        <f t="shared" ref="BJ16:BJ26" si="7">1+BH3*$H$30+BI3*$H$30*$H$30+BJ3*$H$30*$H$30*$H$30</f>
        <v>1.012227081679</v>
      </c>
      <c r="BK16" s="204">
        <f t="shared" ref="BK16:BK26" si="8">1/BJ16</f>
        <v>0.98792061396073427</v>
      </c>
      <c r="BL16" s="205"/>
      <c r="BN16" s="188"/>
      <c r="BO16" s="200">
        <f>BT3+BO3*$BR$30+BP3*$BR$30*$BR$30+$D$28*$BR$30*$BR$30*$BR$30</f>
        <v>0.8349818750000001</v>
      </c>
      <c r="BP16" s="201">
        <f>BO16-$BQ$30</f>
        <v>0.83502187500000014</v>
      </c>
      <c r="BQ16" s="192"/>
      <c r="BR16" s="202"/>
      <c r="BS16" s="203">
        <f>1+BQ3*BS$30+BR3*BS$30*BS$30+BS3*BS$30*BS$30*BS$30</f>
        <v>0.97935000000000005</v>
      </c>
      <c r="BT16" s="204">
        <f t="shared" ref="BT16:BT26" si="9">1/BS16</f>
        <v>1.0210854137948639</v>
      </c>
      <c r="BU16" s="205"/>
      <c r="BW16" s="188"/>
      <c r="BX16" s="200">
        <f>CC3+BX3*$CA$30+BY3*$CA$30*$CA$30+$D$28*$CA$30*$CA$30*$CA$30</f>
        <v>0.8349818750000001</v>
      </c>
      <c r="BY16" s="201">
        <f>BX16-$BZ$30</f>
        <v>0.83502187500000014</v>
      </c>
      <c r="BZ16" s="192"/>
      <c r="CA16" s="202"/>
      <c r="CB16" s="203">
        <f>1+BZ3*$CB$30+CA3*$CB$30*$CB$30+CB3*$CB$30*$CB$30*$CB$30</f>
        <v>0.97935000000000005</v>
      </c>
      <c r="CC16" s="204">
        <f t="shared" ref="CC16:CC26" si="10">1/CB16</f>
        <v>1.0210854137948639</v>
      </c>
      <c r="CD16" s="205"/>
      <c r="CF16" s="188"/>
      <c r="CG16" s="200">
        <f>CL3+CG3*$CJ$30+CH3*$CJ$30*$CJ$30+$D$28*$CJ$30*$CJ$30*$CJ$30</f>
        <v>0.8349818750000001</v>
      </c>
      <c r="CH16" s="201">
        <f>CG16-$CI$30</f>
        <v>0.83502187500000014</v>
      </c>
      <c r="CI16" s="192"/>
      <c r="CJ16" s="202"/>
      <c r="CK16" s="203">
        <f>1+CI3*$CK$30+CJ3*$CK$30*$CK$30+CK3*$CK$30*$CK$30*$CK$30</f>
        <v>0.97935000000000005</v>
      </c>
      <c r="CL16" s="204">
        <f t="shared" ref="CL16:CL26" si="11">1/CK16</f>
        <v>1.0210854137948639</v>
      </c>
      <c r="CM16" s="205"/>
      <c r="CO16" s="188"/>
      <c r="CP16" s="200">
        <f>CU3+CP3*$CS$30+CQ3*$CS$30*$CS$30+$D$28*$CS$30*$CS$30*$CS$30</f>
        <v>0.8349818750000001</v>
      </c>
      <c r="CQ16" s="201">
        <f>CP16-$CR$30</f>
        <v>0.83502187500000014</v>
      </c>
      <c r="CR16" s="192"/>
      <c r="CS16" s="202"/>
      <c r="CT16" s="203">
        <f>1+CR3*$CT$30+CS3*$CT$30*$CT$30+CT3*$CT$30*$CT$30*$CT$30</f>
        <v>0.97935000000000005</v>
      </c>
      <c r="CU16" s="204">
        <f t="shared" ref="CU16:CU26" si="12">1/CT16</f>
        <v>1.0210854137948639</v>
      </c>
      <c r="CV16" s="205"/>
      <c r="CX16" s="188"/>
      <c r="CY16" s="200">
        <f>DD3+CY3*$DB$30+CZ3*$DB$30*$DB$30+$D$28*$DB$30*$DB$30*$DB$30</f>
        <v>0.8349818750000001</v>
      </c>
      <c r="CZ16" s="201">
        <f>CY16-$DA$30</f>
        <v>0.83502187500000014</v>
      </c>
      <c r="DA16" s="192"/>
      <c r="DB16" s="202"/>
      <c r="DC16" s="203">
        <f>1+DA3*$DC$30+DB3*$DC$30*$DC$30+DC3*$DC$30*$DC$30*$DC$30</f>
        <v>0.97935000000000005</v>
      </c>
      <c r="DD16" s="204">
        <f t="shared" ref="DD16:DD26" si="13">1/DC16</f>
        <v>1.0210854137948639</v>
      </c>
      <c r="DE16" s="205"/>
      <c r="DG16" s="188"/>
      <c r="DH16" s="200">
        <f>DM3+DH3*$DK$30+DI3*$DK$30*$DK$30+$D$28*$DK$30*$DK$30*$DK$30</f>
        <v>0.8349818750000001</v>
      </c>
      <c r="DI16" s="201">
        <f>DH16-$DJ$30</f>
        <v>0.83502187500000014</v>
      </c>
      <c r="DJ16" s="192"/>
      <c r="DK16" s="202"/>
      <c r="DL16" s="203">
        <f>1+DJ3*$DL$30+DK3*$DL$30*$DL$30+DL3*$DL$30*$DL$30*$DL$30</f>
        <v>0.97935000000000005</v>
      </c>
      <c r="DM16" s="204">
        <f t="shared" ref="DM16:DM26" si="14">1/DL16</f>
        <v>1.0210854137948639</v>
      </c>
      <c r="DN16" s="205"/>
      <c r="DP16" s="188"/>
      <c r="DQ16" s="200">
        <f>DV3+DQ3*$DT$30+DR3*$DT$30*$DT$30+$D$28*$DT$30*$DT$30*$DT$30</f>
        <v>0.8349818750000001</v>
      </c>
      <c r="DR16" s="201">
        <f>DQ16-$DS$30</f>
        <v>0.83502187500000014</v>
      </c>
      <c r="DS16" s="192"/>
      <c r="DT16" s="202"/>
      <c r="DU16" s="203">
        <f>1+DS3*$DU$30+DT3*$DU$30*$DU$30+DU3*$DU$30*$DU$30*$DU$30</f>
        <v>0.97935000000000005</v>
      </c>
      <c r="DV16" s="204">
        <f t="shared" ref="DV16:DV26" si="15">1/DU16</f>
        <v>1.0210854137948639</v>
      </c>
      <c r="DW16" s="205"/>
      <c r="DY16" s="188"/>
      <c r="DZ16" s="200">
        <f>EE3+DZ3*$EC$30+EA3*$EC$30*$EC$30+$D$28*$EC$30*$EC$30*$EC$30</f>
        <v>0.8349818750000001</v>
      </c>
      <c r="EA16" s="201">
        <f>DZ16-$EB$30</f>
        <v>0.83502187500000014</v>
      </c>
      <c r="EB16" s="192"/>
      <c r="EC16" s="202"/>
      <c r="ED16" s="203">
        <f>1+EB3*$ED$30+EC3*$ED$30*$ED$30+ED3*$ED$30*$ED$30*$ED$30</f>
        <v>0.97935000000000005</v>
      </c>
      <c r="EE16" s="204">
        <f t="shared" ref="EE16:EE26" si="16">1/ED16</f>
        <v>1.0210854137948639</v>
      </c>
      <c r="EF16" s="205"/>
      <c r="EH16" s="188"/>
      <c r="EI16" s="200">
        <f>EN3+EI3*$EL$30+EJ3*$EL$30*$EL$30+$D$28*$EL$30*$EL$30*$EL$30</f>
        <v>0.8349818750000001</v>
      </c>
      <c r="EJ16" s="201">
        <f>EI16-$EK$30</f>
        <v>0.83502187500000014</v>
      </c>
      <c r="EK16" s="192"/>
      <c r="EL16" s="202"/>
      <c r="EM16" s="203">
        <f>1+EK3*$EM$30+EL3*$EM$30*$EM$30+EM3*$EM$30*$EM$30*$EM$30</f>
        <v>0.97935000000000005</v>
      </c>
      <c r="EN16" s="204">
        <f t="shared" ref="EN16:EN26" si="17">1/EM16</f>
        <v>1.0210854137948639</v>
      </c>
      <c r="EO16" s="205"/>
      <c r="EQ16" s="188"/>
      <c r="ER16" s="200">
        <f>EW3+ER3*$EU$30+ES3*$EU$30*$EU$30+$D$28*$EU$30*$EU$30*$EU$30</f>
        <v>0.8349818750000001</v>
      </c>
      <c r="ES16" s="201">
        <f>ER16-$ET$30</f>
        <v>0.83502187500000014</v>
      </c>
      <c r="ET16" s="192"/>
      <c r="EU16" s="202"/>
      <c r="EV16" s="203">
        <f>1+ET3*$EV$30+EU3*$EV$30*$EV$30+EV3*$EV$30*$EV$30*$EV$30</f>
        <v>0.97935000000000005</v>
      </c>
      <c r="EW16" s="204">
        <f t="shared" ref="EW16:EW26" si="18">1/EV16</f>
        <v>1.0210854137948639</v>
      </c>
      <c r="EX16" s="205"/>
      <c r="EZ16" s="188"/>
      <c r="FA16" s="200">
        <f>FF3+FA3*$FD$30+FB3*$FD$30*$FD$30+$D$28*$FD$30*$FD$30*$FD$30</f>
        <v>0.8349818750000001</v>
      </c>
      <c r="FB16" s="201">
        <f>FA16-$FC$30</f>
        <v>0.83502187500000014</v>
      </c>
      <c r="FC16" s="192"/>
      <c r="FD16" s="202"/>
      <c r="FE16" s="203">
        <f>1+FC3*$FE$30+FD3*$FE$30*$FE$30+FE3*$FE$30*$FE$30*$FE$30</f>
        <v>0.97935000000000005</v>
      </c>
      <c r="FF16" s="204">
        <f t="shared" ref="FF16:FF26" si="19">1/FE16</f>
        <v>1.0210854137948639</v>
      </c>
      <c r="FG16" s="205"/>
      <c r="FI16" s="188"/>
      <c r="FJ16" s="200">
        <f>FO3+FJ3*$FM$30+FK3*$FM$30*$FM$30+$D$28*$FM$30*$FM$30*$FM$30</f>
        <v>0.8349818750000001</v>
      </c>
      <c r="FK16" s="201">
        <f>FJ16-$FL$30</f>
        <v>0.83502187500000014</v>
      </c>
      <c r="FL16" s="192"/>
      <c r="FM16" s="202"/>
      <c r="FN16" s="203">
        <f>1+FL3*$FN$30+FM3*$FN$30*$FN$30+FN3*$FN$30*$FN$30*$FN$30</f>
        <v>0.97935000000000005</v>
      </c>
      <c r="FO16" s="204">
        <f t="shared" ref="FO16:FO26" si="20">1/FN16</f>
        <v>1.0210854137948639</v>
      </c>
      <c r="FP16" s="205"/>
      <c r="FR16" s="188"/>
      <c r="FS16" s="200">
        <f>FX3+FS3*$FV$30+FT3*$FV$30*$FV$30+$D$28*$FV$30*$FV$30*$FV$30</f>
        <v>0.8349818750000001</v>
      </c>
      <c r="FT16" s="201">
        <f>FS16-$FU$30</f>
        <v>0.83502187500000014</v>
      </c>
      <c r="FU16" s="192"/>
      <c r="FV16" s="202"/>
      <c r="FW16" s="203">
        <f>1+FU3*$FW$30+FV3*$FW$30*$FW$30+FW3*$FW$30*$FW$30*$FW$30</f>
        <v>0.97935000000000005</v>
      </c>
      <c r="FX16" s="204">
        <f t="shared" ref="FX16:FX26" si="21">1/FW16</f>
        <v>1.0210854137948639</v>
      </c>
      <c r="FY16" s="205"/>
      <c r="GA16" s="188"/>
      <c r="GB16" s="200">
        <f>GG3+GB3*$GE$30+GC3*$GE$30*$GE$30+$D$28*$GE$30*$GE$30*$GE$30</f>
        <v>0.8349818750000001</v>
      </c>
      <c r="GC16" s="201">
        <f>GB16-$GD$30</f>
        <v>0.83502187500000014</v>
      </c>
      <c r="GD16" s="192"/>
      <c r="GE16" s="202"/>
      <c r="GF16" s="203">
        <f>1+GD3*$GF$30+GE3*$GF$30*$GF$30+GF3*$GF$30*$GF$30*$GF$30</f>
        <v>0.97935000000000005</v>
      </c>
      <c r="GG16" s="204">
        <f t="shared" ref="GG16:GG26" si="22">1/GF16</f>
        <v>1.0210854137948639</v>
      </c>
      <c r="GH16" s="205"/>
      <c r="GJ16" s="188"/>
      <c r="GK16" s="200">
        <f>GP3+GK3*$GN$30+GL3*$GN$30*$GN$30+$D$28*$GN$30*$GN$30*$GN$30</f>
        <v>0.8349818750000001</v>
      </c>
      <c r="GL16" s="201">
        <f>GK16-$GM$30</f>
        <v>0.83502187500000014</v>
      </c>
      <c r="GM16" s="192"/>
      <c r="GN16" s="202"/>
      <c r="GO16" s="203">
        <f>1+GM3*$GO$30+GN3*$GO$30*$GO$30+GO3*$GO$30*$GO$30*$GO$30</f>
        <v>0.97935000000000005</v>
      </c>
      <c r="GP16" s="204">
        <f t="shared" ref="GP16:GP26" si="23">1/GO16</f>
        <v>1.0210854137948639</v>
      </c>
      <c r="GQ16" s="205"/>
      <c r="GS16" s="188"/>
      <c r="GT16" s="200">
        <f>GY3+GT3*$GW$30+GU3*$GW$30*$GW$30+$D$28*$GW$30*$GW$30*$GW$30</f>
        <v>0.8349818750000001</v>
      </c>
      <c r="GU16" s="201">
        <f>GT16-$GV$30</f>
        <v>0.83502187500000014</v>
      </c>
      <c r="GV16" s="192"/>
      <c r="GW16" s="202"/>
      <c r="GX16" s="203">
        <f>1+GV3*$GX$30+GW3*$GX$30*$GX$30+GX3*$GX$30*$GX$30*$GX$30</f>
        <v>0.97935000000000005</v>
      </c>
      <c r="GY16" s="204">
        <f t="shared" ref="GY16:GY26" si="24">1/GX16</f>
        <v>1.0210854137948639</v>
      </c>
      <c r="GZ16" s="205"/>
      <c r="HB16" s="188"/>
      <c r="HC16" s="200">
        <f>HH3+HC3*HF$30+HD3*HF$30*HF$30+$D$28*HF$30*HF$30*HF$30</f>
        <v>0.8349818750000001</v>
      </c>
      <c r="HD16" s="201">
        <f>HC16-$HE$30</f>
        <v>0.83502187500000014</v>
      </c>
      <c r="HE16" s="192"/>
      <c r="HF16" s="202"/>
      <c r="HG16" s="203">
        <f>1+HE3*$HG$30+HF3*$HG$30*$HG$30+HG3*$HG$30*$HG$30*$HG$30</f>
        <v>0.97935000000000005</v>
      </c>
      <c r="HH16" s="204">
        <f t="shared" ref="HH16:HH26" si="25">1/HG16</f>
        <v>1.0210854137948639</v>
      </c>
      <c r="HI16" s="205"/>
      <c r="HK16" s="188"/>
      <c r="HL16" s="200">
        <f>HQ3+HL3*$HO$30+HM3*$HO$30*$HO$30+$D$28*$HO$30*$HO$30*$HO$30</f>
        <v>0.8349818750000001</v>
      </c>
      <c r="HM16" s="201">
        <f>HL16-$HN$30</f>
        <v>0.83502187500000014</v>
      </c>
      <c r="HN16" s="192"/>
      <c r="HO16" s="202"/>
      <c r="HP16" s="203">
        <f>1+HN3*$HP$30+HO3*$HP$30*$HP$30+HP3*$HP$30*$HP$30*$HP$30</f>
        <v>0.97935000000000005</v>
      </c>
      <c r="HQ16" s="204">
        <f t="shared" ref="HQ16:HQ26" si="26">1/HP16</f>
        <v>1.0210854137948639</v>
      </c>
      <c r="HR16" s="205"/>
      <c r="HT16" s="188"/>
      <c r="HU16" s="200">
        <f>HZ3+HU3*$HX$30+HV3*$HX$30*$HX$30+$D$28*$HX$30*$HX$30*$HX$30</f>
        <v>0.8349818750000001</v>
      </c>
      <c r="HV16" s="201">
        <f>HU16-$HW$30</f>
        <v>0.83502187500000014</v>
      </c>
      <c r="HW16" s="192"/>
      <c r="HX16" s="202"/>
      <c r="HY16" s="203">
        <f>1+HW3*$HY$30+HX3*$HY$30*$HY$30+HY3*$HY$30*$HY$30*$HY$30</f>
        <v>0.97935000000000005</v>
      </c>
      <c r="HZ16" s="204">
        <f t="shared" ref="HZ16:HZ26" si="27">1/HY16</f>
        <v>1.0210854137948639</v>
      </c>
      <c r="IA16" s="205"/>
      <c r="IC16" s="188"/>
      <c r="ID16" s="200">
        <f>II3+ID3*$IG$30+IE3*$IG$30*$IG$30+$D$28*$IG$30*$IG$30*$IG$30</f>
        <v>0.8349818750000001</v>
      </c>
      <c r="IE16" s="201">
        <f>ID16-$IF$30</f>
        <v>0.83502187500000014</v>
      </c>
      <c r="IF16" s="192"/>
      <c r="IG16" s="202"/>
      <c r="IH16" s="203">
        <f>1+IF3*$IH$30+IG3*$IH$30*$IH$30+IH3*$IH$30*$IH$30*$IH$30</f>
        <v>0.97935000000000005</v>
      </c>
      <c r="II16" s="204">
        <f t="shared" ref="II16:II26" si="28">1/IH16</f>
        <v>1.0210854137948639</v>
      </c>
      <c r="IJ16" s="205"/>
      <c r="IL16" s="188"/>
      <c r="IM16" s="200">
        <f>IR3+IM3*$IP$30+IN3*$IP$30*$IP$30+$D$28*$IP$30*$IP$30*$IP$30</f>
        <v>0.8349818750000001</v>
      </c>
      <c r="IN16" s="201">
        <f>IM16-$IO$30</f>
        <v>0.83502187500000014</v>
      </c>
      <c r="IO16" s="192"/>
      <c r="IP16" s="202"/>
      <c r="IQ16" s="203">
        <f>1+IO3*$IQ$30+IP3*$IQ$30*$IQ$30+IQ3*$IQ$30*$IQ$30*$IQ$30</f>
        <v>0.97935000000000005</v>
      </c>
      <c r="IR16" s="204">
        <f t="shared" ref="IR16:IR26" si="29">1/IQ16</f>
        <v>1.0210854137948639</v>
      </c>
      <c r="IS16" s="205"/>
      <c r="IU16" s="188"/>
      <c r="IV16" s="200">
        <f>JA3+IV3*$IY$30+IW3*$IY$30*$IY$30+$D$28*$IY$30*$IY$30*$IY$30</f>
        <v>0.8349818750000001</v>
      </c>
      <c r="IW16" s="201">
        <f>IV16-$IX$30</f>
        <v>0.83502187500000014</v>
      </c>
      <c r="IX16" s="192"/>
      <c r="IY16" s="202"/>
      <c r="IZ16" s="203">
        <f>1+IX3*$IZ$30+IY3*$IZ$30*$IZ$30+IZ3*$IZ$30*$IZ$30*$IZ$30</f>
        <v>0.97935000000000005</v>
      </c>
      <c r="JA16" s="204">
        <f t="shared" ref="JA16:JA26" si="30">1/IZ16</f>
        <v>1.0210854137948639</v>
      </c>
      <c r="JB16" s="205"/>
      <c r="JD16" s="188"/>
      <c r="JE16" s="200">
        <f>JJ3+JE3*$JH$30+JF3*$JH$30*$JH$30+$D$28*$JH$30*$JH$30*$JH$30</f>
        <v>0.8349818750000001</v>
      </c>
      <c r="JF16" s="201">
        <f>JE16-$JG$30</f>
        <v>0.83502187500000014</v>
      </c>
      <c r="JG16" s="192"/>
      <c r="JH16" s="202"/>
      <c r="JI16" s="203">
        <f>1+JG3*$JI30+JH3*$JI$30*$JI$30+JI3*$JI$30*$JI$30*$JI$30</f>
        <v>0.97935000000000005</v>
      </c>
      <c r="JJ16" s="204">
        <f t="shared" ref="JJ16:JJ26" si="31">1/JI16</f>
        <v>1.0210854137948639</v>
      </c>
      <c r="JK16" s="205"/>
      <c r="JM16" s="188"/>
      <c r="JN16" s="200">
        <f>JS3+JN3*$JQ$30+JO3*$JQ$30*$JQ$30+$D$28*$JQ$30*$JQ$30*$JQ$30</f>
        <v>0.8349818750000001</v>
      </c>
      <c r="JO16" s="201">
        <f>JN16-$JP$30</f>
        <v>0.83502187500000014</v>
      </c>
      <c r="JP16" s="192"/>
      <c r="JQ16" s="202"/>
      <c r="JR16" s="203">
        <f t="shared" ref="JR16:JR26" si="32">1+JP3*$JR$30+JQ3*$JR$30*$JR$30+JR3*$JR$30*$JR$30*$JR$30</f>
        <v>0.97935000000000005</v>
      </c>
      <c r="JS16" s="204">
        <f t="shared" ref="JS16:JS26" si="33">1/JR16</f>
        <v>1.0210854137948639</v>
      </c>
      <c r="JT16" s="205"/>
      <c r="JV16" s="188"/>
      <c r="JW16" s="200">
        <f>KB3+JW3*$JZ$30+JX3*$JZ$30*$JZ$30+$D$28*$JZ$30*$JZ$30*$JZ$30</f>
        <v>0.8349818750000001</v>
      </c>
      <c r="JX16" s="201">
        <f>JW16-$JY$30</f>
        <v>0.83502187500000014</v>
      </c>
      <c r="JY16" s="192"/>
      <c r="JZ16" s="202"/>
      <c r="KA16" s="203">
        <f>1+JY3*$KA$30+JZ3*$KA$30*$KA$30+KA3*$KA$30*$KA$30*$KA$30</f>
        <v>0.97935000000000005</v>
      </c>
      <c r="KB16" s="204">
        <f t="shared" ref="KB16:KB26" si="34">1/KA16</f>
        <v>1.0210854137948639</v>
      </c>
      <c r="KC16" s="205"/>
      <c r="KE16" s="188"/>
      <c r="KF16" s="200">
        <f>KK3+KF3*$KI$30+KG3*$KI$30*$KI$30+$D$28*$KI$30*$KI$30*$KI$30</f>
        <v>0.8349818750000001</v>
      </c>
      <c r="KG16" s="201">
        <f>KF16-$KH$30</f>
        <v>0.83502187500000014</v>
      </c>
      <c r="KH16" s="192"/>
      <c r="KI16" s="202"/>
      <c r="KJ16" s="203">
        <f>1+KH3*$KJ$30+KI3*$KJ$30*$KJ$30+KJ3*$KJ$30*$KJ$30*$KJ$30</f>
        <v>0.97935000000000005</v>
      </c>
      <c r="KK16" s="204">
        <f t="shared" ref="KK16:KK26" si="35">1/KJ16</f>
        <v>1.0210854137948639</v>
      </c>
      <c r="KL16" s="205"/>
      <c r="KN16" s="188"/>
      <c r="KO16" s="200">
        <f>KT3+KO3*$KR$30+KP3*$KR$30*$KR$30+$D$28*$KR$30*$KR$30*$KR$30</f>
        <v>0.8349818750000001</v>
      </c>
      <c r="KP16" s="201">
        <f>KO16-$KQ$30</f>
        <v>0.83502187500000014</v>
      </c>
      <c r="KQ16" s="192"/>
      <c r="KR16" s="202"/>
      <c r="KS16" s="203">
        <f>1+KQ3*$KS$30+KR3*$KS$30*$KS$30+KS3*$KS$30*$KS$30*$KS$30</f>
        <v>0.97935000000000005</v>
      </c>
      <c r="KT16" s="204">
        <f t="shared" ref="KT16:KT26" si="36">1/KS16</f>
        <v>1.0210854137948639</v>
      </c>
      <c r="KU16" s="205"/>
      <c r="KW16" s="188"/>
      <c r="KX16" s="200">
        <f>LC3+KX3*$LA$30+KY3*$LA$30*$LA$30+$D$28*$LA$30*$LA$30*$LA$30</f>
        <v>0.8349818750000001</v>
      </c>
      <c r="KY16" s="201">
        <f>KX16-$KZ$30</f>
        <v>0.83502187500000014</v>
      </c>
      <c r="KZ16" s="192"/>
      <c r="LA16" s="202"/>
      <c r="LB16" s="203">
        <f>1+KZ3*$LB$30+LA3*$LB$30*$LB$30+LB3*$LB$30*$LB$30*$LB$30</f>
        <v>0.97935000000000005</v>
      </c>
      <c r="LC16" s="204">
        <f t="shared" ref="LC16:LC26" si="37">1/LB16</f>
        <v>1.0210854137948639</v>
      </c>
      <c r="LD16" s="205"/>
      <c r="LF16" s="188"/>
      <c r="LG16" s="200">
        <f>LL3+LG3*$LJ$30+LH3*$LJ$30*$LJ$30+$D$28*$LJ$30*$LJ$30*$LJ$30</f>
        <v>0.8349818750000001</v>
      </c>
      <c r="LH16" s="201">
        <f>LG16-$LI$30</f>
        <v>0.83502187500000014</v>
      </c>
      <c r="LI16" s="192"/>
      <c r="LJ16" s="202"/>
      <c r="LK16" s="203">
        <f>1+LI3*$LK$30+LJ3*$LK$30*$LK$30+LK3*$LK$30*$LK$30*$LK$30</f>
        <v>0.97935000000000005</v>
      </c>
      <c r="LL16" s="204">
        <f t="shared" ref="LL16:LL26" si="38">1/LK16</f>
        <v>1.0210854137948639</v>
      </c>
      <c r="LM16" s="205"/>
      <c r="LO16" s="188"/>
      <c r="LP16" s="200">
        <f>LU3+LP3*$LS$30+LQ3*$LS$30*$LS$30+$D$28*$LS$30*$LS$30*$LS$30</f>
        <v>0.8349818750000001</v>
      </c>
      <c r="LQ16" s="201">
        <f>LP16-$LR$30</f>
        <v>0.83502187500000014</v>
      </c>
      <c r="LR16" s="192"/>
      <c r="LS16" s="202"/>
      <c r="LT16" s="203">
        <f>1+LR3*$LT$30+LS3*$LT$30*$LT$30+LT3*$LT$30*$LT$30*$LT$30</f>
        <v>0.97935000000000005</v>
      </c>
      <c r="LU16" s="204">
        <f t="shared" ref="LU16:LU26" si="39">1/LT16</f>
        <v>1.0210854137948639</v>
      </c>
      <c r="LV16" s="205"/>
      <c r="LX16" s="188"/>
      <c r="LY16" s="200">
        <f>MD3+LY3*$MB$30+LZ3*$MB$30*$MB$30+$D$28*$MB$30*$MB$30*$MB$30</f>
        <v>0.8349818750000001</v>
      </c>
      <c r="LZ16" s="201">
        <f>LY16-$MA$30</f>
        <v>0.83502187500000014</v>
      </c>
      <c r="MA16" s="192"/>
      <c r="MB16" s="202"/>
      <c r="MC16" s="203">
        <f>1+MA3*$MC$30+MB3*$MC$30*$MC$30+MC3*$MC$30*$MC$30*$MC$30</f>
        <v>0.97935000000000005</v>
      </c>
      <c r="MD16" s="204">
        <f t="shared" ref="MD16:MD26" si="40">1/MC16</f>
        <v>1.0210854137948639</v>
      </c>
      <c r="ME16" s="205"/>
      <c r="MG16" s="188"/>
      <c r="MH16" s="200">
        <f>MM3+MH3*$MK$30+MI3*$MK$30*$MK$30+$D$28*$MK$30*$MK$30*$MK$30</f>
        <v>0.8349818750000001</v>
      </c>
      <c r="MI16" s="201">
        <f>MH16-$MJ$30</f>
        <v>0.83502187500000014</v>
      </c>
      <c r="MJ16" s="192"/>
      <c r="MK16" s="202"/>
      <c r="ML16" s="203">
        <f>1+MJ3*$ML$30+MK3*$ML$30*$ML$30+ML3*$ML$30*$ML$30*$ML$30</f>
        <v>0.97935000000000005</v>
      </c>
      <c r="MM16" s="204">
        <f t="shared" ref="MM16:MM26" si="41">1/ML16</f>
        <v>1.0210854137948639</v>
      </c>
      <c r="MN16" s="205"/>
      <c r="MP16" s="188"/>
      <c r="MQ16" s="200">
        <f>MV3+MQ3*$MT$30+MR3*$MT$30*$MT$30+$D$28*$MT$30*$MT$30*$MT$30</f>
        <v>0.8349818750000001</v>
      </c>
      <c r="MR16" s="201">
        <f>MQ16-$MS$30</f>
        <v>0.83502187500000014</v>
      </c>
      <c r="MS16" s="192"/>
      <c r="MT16" s="202"/>
      <c r="MU16" s="203">
        <f>1+MS3*$MU$30+MT3*$MU$30*$MU$30+MU3*$MU$30*$MU$30*$MU$30</f>
        <v>0.97935000000000005</v>
      </c>
      <c r="MV16" s="204">
        <f t="shared" ref="MV16:MV26" si="42">1/MU16</f>
        <v>1.0210854137948639</v>
      </c>
      <c r="MW16" s="205"/>
    </row>
    <row r="17" spans="1:361" ht="20.25" hidden="1" customHeight="1">
      <c r="A17" s="186">
        <v>15</v>
      </c>
      <c r="B17" s="187">
        <v>-1E-4</v>
      </c>
      <c r="C17" s="188"/>
      <c r="D17" s="206">
        <f t="shared" ref="D17:D26" si="43">I4+D4*$G$30+E4*$G$30*$G$30+$D$28*$G$30*$G$30*$G$30</f>
        <v>0.80654787500000003</v>
      </c>
      <c r="E17" s="207">
        <f t="shared" ref="E17:E26" si="44">D17-$F$30</f>
        <v>2.4527874999999977E-2</v>
      </c>
      <c r="F17" s="208">
        <f>-(F$30-$D17)/($D16-$D17)+C4</f>
        <v>100.16844220166332</v>
      </c>
      <c r="G17" s="202" t="str">
        <f>IF(E17*E16&lt;0,F17," ")</f>
        <v xml:space="preserve"> </v>
      </c>
      <c r="H17" s="189">
        <f t="shared" ref="H17:H26" si="45">1+F4*$H$30+G4*$H$30*$H$30+H4*$H$30*$H$30*$H$30</f>
        <v>1.01226285931</v>
      </c>
      <c r="I17" s="204">
        <f t="shared" si="0"/>
        <v>0.98788569668716397</v>
      </c>
      <c r="J17" s="209" t="str">
        <f>IF(E17*E16&lt;0,I17," ")</f>
        <v xml:space="preserve"> </v>
      </c>
      <c r="L17" s="188"/>
      <c r="M17" s="206">
        <f>R4+M4*$P$30+N4*$P$30*$P$30+$D$28*$P$30*$P$30*$P$30</f>
        <v>0.80388944000000007</v>
      </c>
      <c r="N17" s="207">
        <f t="shared" ref="N17:N26" si="46">M17-$O$30</f>
        <v>-1.2636559999999908E-2</v>
      </c>
      <c r="O17" s="210">
        <f>-($O$30-M$17)/(M$16-M$17)+L4</f>
        <v>86.270182057731418</v>
      </c>
      <c r="P17" s="202" t="str">
        <f>IF(N17*N16&lt;0,O17," ")</f>
        <v xml:space="preserve"> </v>
      </c>
      <c r="Q17" s="189">
        <f t="shared" ref="Q17:Q26" si="47">1+O4*$Q$30+P4*$Q$30*$Q$30+Q4*$Q$30*$Q$30*$Q$30</f>
        <v>1.01169713816</v>
      </c>
      <c r="R17" s="204">
        <f t="shared" si="1"/>
        <v>0.98843810294721812</v>
      </c>
      <c r="S17" s="209" t="str">
        <f t="shared" ref="S17:S26" si="48">IF(N17*N16&lt;0,R17," ")</f>
        <v xml:space="preserve"> </v>
      </c>
      <c r="U17" s="188"/>
      <c r="V17" s="206">
        <f t="shared" ref="V17:V26" si="49">AA4+V4*$Y$30+W4*$Y$30*$Y$30+$D$28*$Y$30*$Y$30*$Y$30</f>
        <v>0.80433376562500003</v>
      </c>
      <c r="W17" s="207">
        <f t="shared" ref="W17:W26" si="50">V17-$X$30</f>
        <v>2.4308765624999951E-2</v>
      </c>
      <c r="X17" s="210">
        <f>-($X$30-$V17)/($V16-$V17)+U4</f>
        <v>100.09652805388629</v>
      </c>
      <c r="Y17" s="202" t="str">
        <f>IF(W17*W16&lt;0,X17," ")</f>
        <v xml:space="preserve"> </v>
      </c>
      <c r="Z17" s="189">
        <f t="shared" si="2"/>
        <v>1.0115841512499999</v>
      </c>
      <c r="AA17" s="204">
        <f t="shared" si="3"/>
        <v>0.98854850460469801</v>
      </c>
      <c r="AB17" s="209" t="str">
        <f t="shared" ref="AB17:AB26" si="51">IF(W17*W16&lt;0,AA17," ")</f>
        <v xml:space="preserve"> </v>
      </c>
      <c r="AD17" s="188"/>
      <c r="AE17" s="206">
        <f t="shared" ref="AE17:AE26" si="52">AJ4+AE4*$G$30+AF4*$G$30*$G$30+$D$28*$G$30*$G$30*$G$30</f>
        <v>0.80654787500000003</v>
      </c>
      <c r="AF17" s="207">
        <f t="shared" ref="AF17:AF26" si="53">AE17-$AG$30</f>
        <v>-9.4691249999999672E-3</v>
      </c>
      <c r="AG17" s="210">
        <f>-($F$30-$AE17)/($AE16-$AE17)+AD4</f>
        <v>100.16844220166332</v>
      </c>
      <c r="AH17" s="202" t="str">
        <f>IF(AF17*AF16&lt;0,AG17," ")</f>
        <v xml:space="preserve"> </v>
      </c>
      <c r="AI17" s="189">
        <f t="shared" ref="AI17:AI26" si="54">1+AG4*$AI$30+AH4*$AI$30*$AI$30+AI4*$AI$30*$AI$30*$AI$30</f>
        <v>1.01120038660096</v>
      </c>
      <c r="AJ17" s="204">
        <f t="shared" si="4"/>
        <v>0.98892367254861435</v>
      </c>
      <c r="AK17" s="209" t="str">
        <f t="shared" ref="AK17:AK26" si="55">IF(AF17*AF16&lt;0,AJ17," ")</f>
        <v xml:space="preserve"> </v>
      </c>
      <c r="AM17" s="188"/>
      <c r="AN17" s="206">
        <f t="shared" ref="AN17:AN26" si="56">AS4+AN4*$AQ$30+AO4*$AQ$30*$AQ$30+$D$28*$AQ$30*$AQ$30*$AQ$30</f>
        <v>0.83230062500000002</v>
      </c>
      <c r="AO17" s="207">
        <f t="shared" ref="AO17:AO26" si="57">AN17-$AP$30</f>
        <v>0.83234062500000006</v>
      </c>
      <c r="AP17" s="210">
        <f>-($AP$30-$AN17)/($AN16-$AN17)+AM4</f>
        <v>401.43006993006077</v>
      </c>
      <c r="AQ17" s="202" t="str">
        <f>IF(AO17*AO16&lt;0,AP17," ")</f>
        <v xml:space="preserve"> </v>
      </c>
      <c r="AR17" s="189">
        <f t="shared" ref="AR17:AR26" si="58">1+AP4*$AR$30+AQ4*$AR$30*$AR$30+AR4*$AR$30*$AR$30*$AR$30</f>
        <v>0.97928000000000004</v>
      </c>
      <c r="AS17" s="204">
        <f t="shared" si="5"/>
        <v>1.0211584020913325</v>
      </c>
      <c r="AT17" s="209" t="str">
        <f t="shared" ref="AT17:AT26" si="59">IF(AO17*AO16&lt;0,AS17," ")</f>
        <v xml:space="preserve"> </v>
      </c>
      <c r="AV17" s="188"/>
      <c r="AW17" s="206">
        <f t="shared" ref="AW17:AW26" si="60">BB4+AW4*$AZ$30+AX4*$AZ$30*$AZ$30+$D$28*$AZ$30*$AZ$30*$AZ$30</f>
        <v>0.83230062500000002</v>
      </c>
      <c r="AX17" s="207">
        <f>AW17-$AY$30</f>
        <v>0.83234062500000006</v>
      </c>
      <c r="AY17" s="210">
        <f>-($F$30-$AW17)/($AW16-$AW17)+AV4</f>
        <v>109.75268065268008</v>
      </c>
      <c r="AZ17" s="202" t="str">
        <f>IF(AX17*AX16&lt;0,AY17," ")</f>
        <v xml:space="preserve"> </v>
      </c>
      <c r="BA17" s="189">
        <f t="shared" ref="BA17:BA26" si="61">1+AY4*$BA$30+AZ4*$BA$30*$BA$30+BA4*$BA$30*$BA$30*$BA$30</f>
        <v>0.97928000000000004</v>
      </c>
      <c r="BB17" s="204">
        <f t="shared" si="6"/>
        <v>1.0211584020913325</v>
      </c>
      <c r="BC17" s="209" t="str">
        <f t="shared" ref="BC17:BC26" si="62">IF(AX17*AX16&lt;0,BB17," ")</f>
        <v xml:space="preserve"> </v>
      </c>
      <c r="BE17" s="188"/>
      <c r="BF17" s="206">
        <f t="shared" ref="BF17:BF26" si="63">BK4+BF4*$BI$30+BG4*$BI$30*$BI$30+$D$28*$BI$30*$BI$30*$BI$30</f>
        <v>0.83230062500000002</v>
      </c>
      <c r="BG17" s="207">
        <f t="shared" ref="BG17:BG26" si="64">BF17-$BH$30</f>
        <v>0.83234062500000006</v>
      </c>
      <c r="BH17" s="210">
        <f>-($BH$30-$BF17)/($BF16-$BF17)+BE4</f>
        <v>401.43006993006077</v>
      </c>
      <c r="BI17" s="202" t="str">
        <f>IF(BG17*BG16&lt;0,BH17," ")</f>
        <v xml:space="preserve"> </v>
      </c>
      <c r="BJ17" s="189">
        <f t="shared" si="7"/>
        <v>1.01226285931</v>
      </c>
      <c r="BK17" s="204">
        <f t="shared" si="8"/>
        <v>0.98788569668716397</v>
      </c>
      <c r="BL17" s="209" t="str">
        <f t="shared" ref="BL17:BL26" si="65">IF(BG17*BG16&lt;0,BK17," ")</f>
        <v xml:space="preserve"> </v>
      </c>
      <c r="BN17" s="188"/>
      <c r="BO17" s="206">
        <f t="shared" ref="BO17:BO26" si="66">BT4+BO4*$BR$30+BP4*$BR$30*$BR$30+$D$28*$BR$30*$BR$30*$BR$30</f>
        <v>0.83230062500000002</v>
      </c>
      <c r="BP17" s="207">
        <f t="shared" ref="BP17:BP26" si="67">BO17-$BQ$30</f>
        <v>0.83234062500000006</v>
      </c>
      <c r="BQ17" s="208">
        <f>-($BQ$30-$BO17)/($BO16-$BO17)+BN4</f>
        <v>401.43006993006077</v>
      </c>
      <c r="BR17" s="202" t="str">
        <f>IF(BP17*BP16&lt;0,BQ17," ")</f>
        <v xml:space="preserve"> </v>
      </c>
      <c r="BS17" s="189">
        <f t="shared" ref="BS17:BS26" si="68">1+BQ4*$H$30+BR4*$H$30*$H$30+BS4*$H$30*$H$30*$H$30</f>
        <v>1.01226285931</v>
      </c>
      <c r="BT17" s="204">
        <f t="shared" si="9"/>
        <v>0.98788569668716397</v>
      </c>
      <c r="BU17" s="209" t="str">
        <f t="shared" ref="BU17:BU26" si="69">IF(BP17*BP16&lt;0,BT17," ")</f>
        <v xml:space="preserve"> </v>
      </c>
      <c r="BW17" s="188"/>
      <c r="BX17" s="206">
        <f t="shared" ref="BX17:BX26" si="70">CC4+BX4*$CA$30+BY4*$CA$30*$CA$30+$D$28*$CA$30*$CA$30*$CA$30</f>
        <v>0.83230062500000002</v>
      </c>
      <c r="BY17" s="207">
        <f t="shared" ref="BY17:BY26" si="71">BX17-$BZ$30</f>
        <v>0.83234062500000006</v>
      </c>
      <c r="BZ17" s="208">
        <f>-(BZ$30-$BX17)/($BX16-$BX17)+BW4</f>
        <v>401.43006993006077</v>
      </c>
      <c r="CA17" s="202" t="str">
        <f>IF(BY17*BY16&lt;0,BZ17," ")</f>
        <v xml:space="preserve"> </v>
      </c>
      <c r="CB17" s="189">
        <f t="shared" ref="CB17:CB26" si="72">1+BZ4*$CB$30+CA4*$CB$30*$CB$30+CB4*$CB$30*$CB$30*$CB$30</f>
        <v>0.97928000000000004</v>
      </c>
      <c r="CC17" s="204">
        <f t="shared" si="10"/>
        <v>1.0211584020913325</v>
      </c>
      <c r="CD17" s="209" t="str">
        <f t="shared" ref="CD17:CD26" si="73">IF(BY17*BY16&lt;0,CC17," ")</f>
        <v xml:space="preserve"> </v>
      </c>
      <c r="CF17" s="188"/>
      <c r="CG17" s="206">
        <f t="shared" ref="CG17:CG26" si="74">CL4+CG4*$CJ$30+CH4*$CJ$30*$CJ$30+$D$28*$CJ$30*$CJ$30*$CJ$30</f>
        <v>0.83230062500000002</v>
      </c>
      <c r="CH17" s="207">
        <f t="shared" ref="CH17:CH26" si="75">CG17-$CI$30</f>
        <v>0.83234062500000006</v>
      </c>
      <c r="CI17" s="208">
        <f>-($CI$30-$CG17)/($CG16-$CG17)+CF4</f>
        <v>401.43006993006077</v>
      </c>
      <c r="CJ17" s="202" t="str">
        <f>IF(CH17*CH16&lt;0,CI17," ")</f>
        <v xml:space="preserve"> </v>
      </c>
      <c r="CK17" s="203">
        <f t="shared" ref="CK17:CK26" si="76">1+CI4*$CK$30+CJ4*$CK$30*$CK$30+CK4*$CK$30*$CK$30*$CK$30</f>
        <v>0.97928000000000004</v>
      </c>
      <c r="CL17" s="204">
        <f t="shared" si="11"/>
        <v>1.0211584020913325</v>
      </c>
      <c r="CM17" s="209" t="str">
        <f t="shared" ref="CM17:CM26" si="77">IF(CH17*CH16&lt;0,CL17," ")</f>
        <v xml:space="preserve"> </v>
      </c>
      <c r="CO17" s="188"/>
      <c r="CP17" s="206">
        <f t="shared" ref="CP17:CP26" si="78">CU4+CP4*$CS$30+CQ4*$CS$30*$CS$30+$D$28*$CS$30*$CS$30*$CS$30</f>
        <v>0.83230062500000002</v>
      </c>
      <c r="CQ17" s="207">
        <f t="shared" ref="CQ17:CQ26" si="79">CP17-$CR$30</f>
        <v>0.83234062500000006</v>
      </c>
      <c r="CR17" s="208">
        <f>-($CR$30-$CP17)/($CP16-$CP17)+CO4</f>
        <v>401.43006993006077</v>
      </c>
      <c r="CS17" s="202" t="str">
        <f>IF(CQ17*CQ16&lt;0,CR17," ")</f>
        <v xml:space="preserve"> </v>
      </c>
      <c r="CT17" s="203">
        <f t="shared" ref="CT17:CT26" si="80">1+CR4*$CT$30+CS4*$CT$30*$CT$30+CT4*$CT$30*$CT$30*$CT$30</f>
        <v>0.97928000000000004</v>
      </c>
      <c r="CU17" s="204">
        <f t="shared" si="12"/>
        <v>1.0211584020913325</v>
      </c>
      <c r="CV17" s="209" t="str">
        <f t="shared" ref="CV17:CV26" si="81">IF(CQ17*CQ16&lt;0,CU17," ")</f>
        <v xml:space="preserve"> </v>
      </c>
      <c r="CX17" s="188"/>
      <c r="CY17" s="200">
        <f t="shared" ref="CY17:CY26" si="82">DD4+CY4*$DB$30+CZ4*$DB$30*$DB$30+$D$28*$DB$30*$DB$30*$DB$30</f>
        <v>0.83230062500000002</v>
      </c>
      <c r="CZ17" s="201">
        <f t="shared" ref="CZ17:CZ26" si="83">CY17-$DA$30</f>
        <v>0.83234062500000006</v>
      </c>
      <c r="DA17" s="208">
        <f>-($DA$30-$CY17)/($CY16-$CY17)+CX4</f>
        <v>401.43006993006077</v>
      </c>
      <c r="DB17" s="202" t="str">
        <f>IF(CZ17*CZ16&lt;0,DA17," ")</f>
        <v xml:space="preserve"> </v>
      </c>
      <c r="DC17" s="203">
        <f t="shared" ref="DC17:DC26" si="84">1+DA4*$DC$30+DB4*$DC$30*$DC$30+DC4*$DC$30*$DC$30*$DC$30</f>
        <v>0.97928000000000004</v>
      </c>
      <c r="DD17" s="204">
        <f t="shared" si="13"/>
        <v>1.0211584020913325</v>
      </c>
      <c r="DE17" s="209" t="str">
        <f t="shared" ref="DE17:DE26" si="85">IF(CZ17*CZ16&lt;0,DD17," ")</f>
        <v xml:space="preserve"> </v>
      </c>
      <c r="DG17" s="188"/>
      <c r="DH17" s="200">
        <f t="shared" ref="DH17:DH26" si="86">DM4+DH4*$DK$30+DI4*$DK$30*$DK$30+$D$28*$DK$30*$DK$30*$DK$30</f>
        <v>0.83230062500000002</v>
      </c>
      <c r="DI17" s="201">
        <f t="shared" ref="DI17:DI26" si="87">DH17-$DJ$30</f>
        <v>0.83234062500000006</v>
      </c>
      <c r="DJ17" s="208">
        <f>-($DJ$30-$DH17)/($DH16-$DH17)+DG4</f>
        <v>401.43006993006077</v>
      </c>
      <c r="DK17" s="202" t="str">
        <f>IF(DI17*DI16&lt;0,DJ17," ")</f>
        <v xml:space="preserve"> </v>
      </c>
      <c r="DL17" s="203">
        <f t="shared" ref="DL17:DL26" si="88">1+DJ4*$DL$30+DK4*$DL$30*$DL$30+DL4*$DL$30*$DL$30*$DL$30</f>
        <v>0.97928000000000004</v>
      </c>
      <c r="DM17" s="204">
        <f t="shared" si="14"/>
        <v>1.0211584020913325</v>
      </c>
      <c r="DN17" s="209" t="str">
        <f t="shared" ref="DN17:DN26" si="89">IF(DI17*DI16&lt;0,DM17," ")</f>
        <v xml:space="preserve"> </v>
      </c>
      <c r="DP17" s="188"/>
      <c r="DQ17" s="200">
        <f>DV4+DQ4*$DT$30+DR4*$DT$30*$DT$30+$D$28*$DT$30*$DT$30*$DT$30</f>
        <v>0.83230062500000002</v>
      </c>
      <c r="DR17" s="201">
        <f t="shared" ref="DR17:DR26" si="90">DQ17-$DS$30</f>
        <v>0.83234062500000006</v>
      </c>
      <c r="DS17" s="208">
        <f>-($DS$30-$DQ17)/($DQ16-$DQ17)+DP4</f>
        <v>401.43006993006077</v>
      </c>
      <c r="DT17" s="202" t="str">
        <f>IF(DR17*DR16&lt;0,DS17," ")</f>
        <v xml:space="preserve"> </v>
      </c>
      <c r="DU17" s="203">
        <f>1+DS4*$DU$30+DT4*$DU$30*$DU$30+DU4*$DU$30*$DU$30*$DU$30</f>
        <v>0.97928000000000004</v>
      </c>
      <c r="DV17" s="204">
        <f t="shared" si="15"/>
        <v>1.0211584020913325</v>
      </c>
      <c r="DW17" s="209" t="str">
        <f t="shared" ref="DW17:DW26" si="91">IF(DR17*DR16&lt;0,DV17," ")</f>
        <v xml:space="preserve"> </v>
      </c>
      <c r="DY17" s="188"/>
      <c r="DZ17" s="200">
        <f t="shared" ref="DZ17:DZ26" si="92">EE4+DZ4*$EC$30+EA4*$EC$30*$EC$30+$D$28*$EC$30*$EC$30*$EC$30</f>
        <v>0.83230062500000002</v>
      </c>
      <c r="EA17" s="201">
        <f t="shared" ref="EA17:EA26" si="93">DZ17-$EB$30</f>
        <v>0.83234062500000006</v>
      </c>
      <c r="EB17" s="208">
        <f>-($EB$30-$DZ17)/($DZ16-$DZ17)+DY4</f>
        <v>401.43006993006077</v>
      </c>
      <c r="EC17" s="202" t="str">
        <f>IF(EA17*EA16&lt;0,EB17," ")</f>
        <v xml:space="preserve"> </v>
      </c>
      <c r="ED17" s="203">
        <f t="shared" ref="ED17:ED26" si="94">1+EB4*$ED$30+EC4*$ED$30*$ED$30+ED4*$ED$30*$ED$30*$ED$30</f>
        <v>0.97928000000000004</v>
      </c>
      <c r="EE17" s="204">
        <f t="shared" si="16"/>
        <v>1.0211584020913325</v>
      </c>
      <c r="EF17" s="209" t="str">
        <f t="shared" ref="EF17:EF26" si="95">IF(EA17*EA16&lt;0,EE17," ")</f>
        <v xml:space="preserve"> </v>
      </c>
      <c r="EH17" s="188"/>
      <c r="EI17" s="200">
        <f t="shared" ref="EI17:EI26" si="96">EN4+EI4*$EL$30+EJ4*$EL$30*$EL$30+$D$28*$EL$30*$EL$30*$EL$30</f>
        <v>0.83230062500000002</v>
      </c>
      <c r="EJ17" s="201">
        <f t="shared" ref="EJ17:EJ26" si="97">EI17-$EK$30</f>
        <v>0.83234062500000006</v>
      </c>
      <c r="EK17" s="208">
        <f>-($EK$30-$EI17)/($EI16-$EI17)+EH4</f>
        <v>401.43006993006077</v>
      </c>
      <c r="EL17" s="202" t="str">
        <f>IF(EJ17*EJ16&lt;0,EK17," ")</f>
        <v xml:space="preserve"> </v>
      </c>
      <c r="EM17" s="203">
        <f t="shared" ref="EM17:EM26" si="98">1+EK4*$EM$30+EL4*$EM$30*$EM$30+EM4*$EM$30*$EM$30*$EM$30</f>
        <v>0.97928000000000004</v>
      </c>
      <c r="EN17" s="204">
        <f t="shared" si="17"/>
        <v>1.0211584020913325</v>
      </c>
      <c r="EO17" s="209" t="str">
        <f t="shared" ref="EO17:EO26" si="99">IF(EJ17*EJ16&lt;0,EN17," ")</f>
        <v xml:space="preserve"> </v>
      </c>
      <c r="EQ17" s="188"/>
      <c r="ER17" s="200">
        <f t="shared" ref="ER17:ER26" si="100">EW4+ER4*$EU$30+ES4*$EU$30*$EU$30+$D$28*$EU$30*$EU$30*$EU$30</f>
        <v>0.83230062500000002</v>
      </c>
      <c r="ES17" s="201">
        <f t="shared" ref="ES17:ES26" si="101">ER17-$ET$30</f>
        <v>0.83234062500000006</v>
      </c>
      <c r="ET17" s="208">
        <f>-($ET$30-$ER17)/($ER16-$ER17)+EQ4</f>
        <v>401.43006993006077</v>
      </c>
      <c r="EU17" s="202" t="str">
        <f>IF(ES17*ES16&lt;0,ET17," ")</f>
        <v xml:space="preserve"> </v>
      </c>
      <c r="EV17" s="203">
        <f t="shared" ref="EV17:EV26" si="102">1+ET4*$EV$30+EU4*$EV$30*$EV$30+EV4*$EV$30*$EV$30*$EV$30</f>
        <v>0.97928000000000004</v>
      </c>
      <c r="EW17" s="204">
        <f t="shared" si="18"/>
        <v>1.0211584020913325</v>
      </c>
      <c r="EX17" s="209" t="str">
        <f t="shared" ref="EX17:EX26" si="103">IF(ES17*ES16&lt;0,EW17," ")</f>
        <v xml:space="preserve"> </v>
      </c>
      <c r="EZ17" s="188"/>
      <c r="FA17" s="200">
        <f t="shared" ref="FA17:FA26" si="104">FF4+FA4*$FD$30+FB4*$FD$30*$FD$30+$D$28*$FD$30*$FD$30*$FD$30</f>
        <v>0.83230062500000002</v>
      </c>
      <c r="FB17" s="201">
        <f t="shared" ref="FB17:FB26" si="105">FA17-$FC$30</f>
        <v>0.83234062500000006</v>
      </c>
      <c r="FC17" s="208">
        <f>-($FC$30-$FA17)/($FA16-$FA17)+EZ4</f>
        <v>401.43006993006077</v>
      </c>
      <c r="FD17" s="202" t="str">
        <f>IF(FB17*FB16&lt;0,FC17," ")</f>
        <v xml:space="preserve"> </v>
      </c>
      <c r="FE17" s="203">
        <f t="shared" ref="FE17:FE26" si="106">1+FC4*$FE$30+FD4*$FE$30*$FE$30+FE4*$FE$30*$FE$30*$FE$30</f>
        <v>0.97928000000000004</v>
      </c>
      <c r="FF17" s="204">
        <f t="shared" si="19"/>
        <v>1.0211584020913325</v>
      </c>
      <c r="FG17" s="209" t="str">
        <f t="shared" ref="FG17:FG26" si="107">IF(FB17*FB16&lt;0,FF17," ")</f>
        <v xml:space="preserve"> </v>
      </c>
      <c r="FI17" s="188"/>
      <c r="FJ17" s="200">
        <f t="shared" ref="FJ17:FJ26" si="108">FO4+FJ4*$FM$30+FK4*$FM$30*$FM$30+$D$28*$FM$30*$FM$30*$FM$30</f>
        <v>0.83230062500000002</v>
      </c>
      <c r="FK17" s="201">
        <f t="shared" ref="FK17:FK26" si="109">FJ17-$FL$30</f>
        <v>0.83234062500000006</v>
      </c>
      <c r="FL17" s="208">
        <f>-($FL$30-$FJ17)/($FJ16-$FJ17)+FI4</f>
        <v>401.43006993006077</v>
      </c>
      <c r="FM17" s="202" t="str">
        <f>IF(FK17*FK16&lt;0,FL17," ")</f>
        <v xml:space="preserve"> </v>
      </c>
      <c r="FN17" s="203">
        <f t="shared" ref="FN17:FN26" si="110">1+FL4*$FN$30+FM4*$FN$30*$FN$30+FN4*$FN$30*$FN$30*$FN$30</f>
        <v>0.97928000000000004</v>
      </c>
      <c r="FO17" s="204">
        <f t="shared" si="20"/>
        <v>1.0211584020913325</v>
      </c>
      <c r="FP17" s="209" t="str">
        <f t="shared" ref="FP17:FP26" si="111">IF(FK17*FK16&lt;0,FO17," ")</f>
        <v xml:space="preserve"> </v>
      </c>
      <c r="FR17" s="188"/>
      <c r="FS17" s="200">
        <f t="shared" ref="FS17:FS26" si="112">FX4+FS4*$FV$30+FT4*$FV$30*$FV$30+$D$28*$FV$30*$FV$30*$FV$30</f>
        <v>0.83230062500000002</v>
      </c>
      <c r="FT17" s="201">
        <f t="shared" ref="FT17:FT26" si="113">FS17-$FU$30</f>
        <v>0.83234062500000006</v>
      </c>
      <c r="FU17" s="208">
        <f t="shared" ref="FU17:FU26" si="114">-($FU$30-$FS17)/($FS16-$FS17)+FR4</f>
        <v>401.43006993006077</v>
      </c>
      <c r="FV17" s="202" t="str">
        <f>IF(FT17*FT16&lt;0,FU17," ")</f>
        <v xml:space="preserve"> </v>
      </c>
      <c r="FW17" s="203">
        <f t="shared" ref="FW17:FW26" si="115">1+FU4*$FW$30+FV4*$FW$30*$FW$30+FW4*$FW$30*$FW$30*$FW$30</f>
        <v>0.97928000000000004</v>
      </c>
      <c r="FX17" s="204">
        <f t="shared" si="21"/>
        <v>1.0211584020913325</v>
      </c>
      <c r="FY17" s="209" t="str">
        <f t="shared" ref="FY17:FY26" si="116">IF(FT17*FT16&lt;0,FX17," ")</f>
        <v xml:space="preserve"> </v>
      </c>
      <c r="GA17" s="188"/>
      <c r="GB17" s="200">
        <f t="shared" ref="GB17:GB26" si="117">GG4+GB4*$GE$30+GC4*$GE$30*$GE$30+$D$28*$GE$30*$GE$30*$GE$30</f>
        <v>0.83230062500000002</v>
      </c>
      <c r="GC17" s="201">
        <f t="shared" ref="GC17:GC26" si="118">GB17-$GD$30</f>
        <v>0.83234062500000006</v>
      </c>
      <c r="GD17" s="208">
        <f>-($GD$30-$GB17)/($GB16-$GB17)+GA4</f>
        <v>401.43006993006077</v>
      </c>
      <c r="GE17" s="202" t="str">
        <f>IF(GC17*GC16&lt;0,GD17," ")</f>
        <v xml:space="preserve"> </v>
      </c>
      <c r="GF17" s="203">
        <f t="shared" ref="GF17:GF26" si="119">1+GD4*$GF$30+GE4*$GF$30*$GF$30+GF4*$GF$30*$GF$30*$GF$30</f>
        <v>0.97928000000000004</v>
      </c>
      <c r="GG17" s="204">
        <f t="shared" si="22"/>
        <v>1.0211584020913325</v>
      </c>
      <c r="GH17" s="209" t="str">
        <f t="shared" ref="GH17:GH26" si="120">IF(GC17*GC16&lt;0,GG17," ")</f>
        <v xml:space="preserve"> </v>
      </c>
      <c r="GJ17" s="188"/>
      <c r="GK17" s="200">
        <f t="shared" ref="GK17:GK26" si="121">GP4+GK4*$GN$30+GL4*$GN$30*$GN$30+$D$28*$GN$30*$GN$30*$GN$30</f>
        <v>0.83230062500000002</v>
      </c>
      <c r="GL17" s="201">
        <f t="shared" ref="GL17:GL26" si="122">GK17-$GM$30</f>
        <v>0.83234062500000006</v>
      </c>
      <c r="GM17" s="208">
        <f>-($GM$30-$GK17)/($GK16-$GK17)+GJ4</f>
        <v>401.43006993006077</v>
      </c>
      <c r="GN17" s="202" t="str">
        <f>IF(GL17*GL16&lt;0,GM17," ")</f>
        <v xml:space="preserve"> </v>
      </c>
      <c r="GO17" s="203">
        <f t="shared" ref="GO17:GO26" si="123">1+GM4*$GO$30+GN4*$GO$30*$GO$30+GO4*$GO$30*$GO$30*$GO$30</f>
        <v>0.97928000000000004</v>
      </c>
      <c r="GP17" s="204">
        <f t="shared" si="23"/>
        <v>1.0211584020913325</v>
      </c>
      <c r="GQ17" s="209" t="str">
        <f t="shared" ref="GQ17:GQ26" si="124">IF(GL17*GL16&lt;0,GP17," ")</f>
        <v xml:space="preserve"> </v>
      </c>
      <c r="GS17" s="188"/>
      <c r="GT17" s="206">
        <f t="shared" ref="GT17:GT26" si="125">GY4+GT4*$G$30+GU4*$G$30*$G$30+$D$28*$G$30*$G$30*$G$30</f>
        <v>0.80654787500000003</v>
      </c>
      <c r="GU17" s="207">
        <f t="shared" ref="GU17:GU26" si="126">GT17-$F$30</f>
        <v>2.4527874999999977E-2</v>
      </c>
      <c r="GV17" s="208">
        <f>-($GV$30-$GT17)/($GT16-$GT17)+GS4</f>
        <v>119.36702099599064</v>
      </c>
      <c r="GW17" s="202" t="str">
        <f>IF(GU17*GU16&lt;0,GV17," ")</f>
        <v xml:space="preserve"> </v>
      </c>
      <c r="GX17" s="203">
        <f t="shared" ref="GX17:GX26" si="127">1+GV4*$GX$30+GW4*$GX$30*$GX$30+GX4*$GX$30*$GX$30*$GX$30</f>
        <v>0.97928000000000004</v>
      </c>
      <c r="GY17" s="204">
        <f t="shared" si="24"/>
        <v>1.0211584020913325</v>
      </c>
      <c r="GZ17" s="209" t="str">
        <f t="shared" ref="GZ17:GZ26" si="128">IF(GU17*GU16&lt;0,GY17," ")</f>
        <v xml:space="preserve"> </v>
      </c>
      <c r="HB17" s="188"/>
      <c r="HC17" s="200">
        <f t="shared" ref="HC17:HC26" si="129">HH4+HC4*HF$30+HD4*HF$30*HF$30+$D$28*HF$30*HF$30*HF$30</f>
        <v>0.83230062500000002</v>
      </c>
      <c r="HD17" s="201">
        <f t="shared" ref="HD17:HD26" si="130">HC17-$HE$30</f>
        <v>0.83234062500000006</v>
      </c>
      <c r="HE17" s="208">
        <f>-($HE$30-$HC17)/($HC16-$HC17)+HB4</f>
        <v>401.43006993006077</v>
      </c>
      <c r="HF17" s="202" t="str">
        <f>IF(HD17*HD16&lt;0,HE17," ")</f>
        <v xml:space="preserve"> </v>
      </c>
      <c r="HG17" s="203">
        <f t="shared" ref="HG17:HG26" si="131">1+HE4*$HG$30+HF4*$HG$30*$HG$30+HG4*$HG$30*$HG$30*$HG$30</f>
        <v>0.97928000000000004</v>
      </c>
      <c r="HH17" s="204">
        <f t="shared" si="25"/>
        <v>1.0211584020913325</v>
      </c>
      <c r="HI17" s="209" t="str">
        <f t="shared" ref="HI17:HI26" si="132">IF(HD17*HD16&lt;0,HH17," ")</f>
        <v xml:space="preserve"> </v>
      </c>
      <c r="HK17" s="188"/>
      <c r="HL17" s="200">
        <f t="shared" ref="HL17:HL26" si="133">HQ4+HL4*$HO$30+HM4*$HO$30*$HO$30+$D$28*$HO$30*$HO$30*$HO$30</f>
        <v>0.83230062500000002</v>
      </c>
      <c r="HM17" s="201">
        <f t="shared" ref="HM17:HM26" si="134">HL17-$HN$30</f>
        <v>0.83234062500000006</v>
      </c>
      <c r="HN17" s="208">
        <f>-($HN$30-$HL17)/($HL16-$HL17)+HK4</f>
        <v>401.43006993006077</v>
      </c>
      <c r="HO17" s="202" t="str">
        <f>IF(HM17*HM16&lt;0,HN17," ")</f>
        <v xml:space="preserve"> </v>
      </c>
      <c r="HP17" s="203">
        <f t="shared" ref="HP17:HP26" si="135">1+HN4*$HP$30+HO4*$HP$30*$HP$30+HP4*$HP$30*$HP$30*$HP$30</f>
        <v>0.97928000000000004</v>
      </c>
      <c r="HQ17" s="204">
        <f t="shared" si="26"/>
        <v>1.0211584020913325</v>
      </c>
      <c r="HR17" s="209" t="str">
        <f t="shared" ref="HR17:HR26" si="136">IF(HM17*HM16&lt;0,HQ17," ")</f>
        <v xml:space="preserve"> </v>
      </c>
      <c r="HT17" s="188"/>
      <c r="HU17" s="200">
        <f t="shared" ref="HU17:HU26" si="137">HZ4+HU4*$HX$30+HV4*$HX$30*$HX$30+$D$28*$HX$30*$HX$30*$HX$30</f>
        <v>0.83230062500000002</v>
      </c>
      <c r="HV17" s="201">
        <f t="shared" ref="HV17:HV26" si="138">HU17-$HW$30</f>
        <v>0.83234062500000006</v>
      </c>
      <c r="HW17" s="208">
        <f>-($HW$30-$HU17)/($HU16-$HU17)+HT4</f>
        <v>401.43006993006077</v>
      </c>
      <c r="HX17" s="202" t="str">
        <f>IF(HV17*HV16&lt;0,HW17," ")</f>
        <v xml:space="preserve"> </v>
      </c>
      <c r="HY17" s="203">
        <f t="shared" ref="HY17:HY26" si="139">1+HW4*$HY$30+HX4*$HY$30*$HY$30+HY4*$HY$30*$HY$30*$HY$30</f>
        <v>0.97928000000000004</v>
      </c>
      <c r="HZ17" s="204">
        <f t="shared" si="27"/>
        <v>1.0211584020913325</v>
      </c>
      <c r="IA17" s="209" t="str">
        <f t="shared" ref="IA17:IA26" si="140">IF(HV17*HV16&lt;0,HZ17," ")</f>
        <v xml:space="preserve"> </v>
      </c>
      <c r="IC17" s="188"/>
      <c r="ID17" s="200">
        <f t="shared" ref="ID17:ID26" si="141">II4+ID4*$IG$30+IE4*$IG$30*$IG$30+$D$28*$IG$30*$IG$30*$IG$30</f>
        <v>0.83230062500000002</v>
      </c>
      <c r="IE17" s="201">
        <f t="shared" ref="IE17:IE26" si="142">ID17-$IF$30</f>
        <v>0.83234062500000006</v>
      </c>
      <c r="IF17" s="208">
        <f>-($IF$30-$ID17)/($ID16-$ID17)+IC4</f>
        <v>401.43006993006077</v>
      </c>
      <c r="IG17" s="202" t="str">
        <f>IF(IE17*IE16&lt;0,IF17," ")</f>
        <v xml:space="preserve"> </v>
      </c>
      <c r="IH17" s="203">
        <f t="shared" ref="IH17:IH26" si="143">1+IF4*$IH$30+IG4*$IH$30*$IH$30+IH4*$IH$30*$IH$30*$IH$30</f>
        <v>0.97928000000000004</v>
      </c>
      <c r="II17" s="204">
        <f t="shared" si="28"/>
        <v>1.0211584020913325</v>
      </c>
      <c r="IJ17" s="209" t="str">
        <f t="shared" ref="IJ17:IJ26" si="144">IF(IE17*IE16&lt;0,II17," ")</f>
        <v xml:space="preserve"> </v>
      </c>
      <c r="IL17" s="188"/>
      <c r="IM17" s="200">
        <f t="shared" ref="IM17:IM26" si="145">IR4+IM4*$IP$30+IN4*$IP$30*$IP$30+$D$28*$IP$30*$IP$30*$IP$30</f>
        <v>0.83230062500000002</v>
      </c>
      <c r="IN17" s="201">
        <f t="shared" ref="IN17:IN26" si="146">IM17-$IO$30</f>
        <v>0.83234062500000006</v>
      </c>
      <c r="IO17" s="208">
        <f>-($IO$30-$IM17)/($IM16-$IM17)+IL4</f>
        <v>401.43006993006077</v>
      </c>
      <c r="IP17" s="202" t="str">
        <f>IF(IN17*IN16&lt;0,IO17," ")</f>
        <v xml:space="preserve"> </v>
      </c>
      <c r="IQ17" s="203">
        <f t="shared" ref="IQ17:IQ26" si="147">1+IO4*$IQ$30+IP4*$IQ$30*$IQ$30+IQ4*$IQ$30*$IQ$30*$IQ$30</f>
        <v>0.97928000000000004</v>
      </c>
      <c r="IR17" s="204">
        <f t="shared" si="29"/>
        <v>1.0211584020913325</v>
      </c>
      <c r="IS17" s="209" t="str">
        <f t="shared" ref="IS17:IS26" si="148">IF(IN17*IN16&lt;0,IR17," ")</f>
        <v xml:space="preserve"> </v>
      </c>
      <c r="IU17" s="188"/>
      <c r="IV17" s="200">
        <f t="shared" ref="IV17:IV26" si="149">JA4+IV4*$IY$30+IW4*$IY$30*$IY$30+$D$28*$IY$30*$IY$30*$IY$30</f>
        <v>0.83230062500000002</v>
      </c>
      <c r="IW17" s="201">
        <f t="shared" ref="IW17:IW26" si="150">IV17-$IX$30</f>
        <v>0.83234062500000006</v>
      </c>
      <c r="IX17" s="208">
        <f>-($IX$30-$IV17)/($IV16-$IV17)+IU4</f>
        <v>401.43006993006077</v>
      </c>
      <c r="IY17" s="202" t="str">
        <f>IF(IW17*IW16&lt;0,IX17," ")</f>
        <v xml:space="preserve"> </v>
      </c>
      <c r="IZ17" s="203">
        <f t="shared" ref="IZ17:IZ26" si="151">1+IX4*$IZ$30+IY4*$IZ$30*$IZ$30+IZ4*$IZ$30*$IZ$30*$IZ$30</f>
        <v>0.97928000000000004</v>
      </c>
      <c r="JA17" s="204">
        <f t="shared" si="30"/>
        <v>1.0211584020913325</v>
      </c>
      <c r="JB17" s="209" t="str">
        <f t="shared" ref="JB17:JB26" si="152">IF(IW17*IW16&lt;0,JA17," ")</f>
        <v xml:space="preserve"> </v>
      </c>
      <c r="JD17" s="188"/>
      <c r="JE17" s="200">
        <f t="shared" ref="JE17:JE26" si="153">JJ4+JE4*$JH$30+JF4*$JH$30*$JH$30+$D$28*$JH$30*$JH$30*$JH$30</f>
        <v>0.83230062500000002</v>
      </c>
      <c r="JF17" s="201">
        <f t="shared" ref="JF17:JF26" si="154">JE17-$JG$30</f>
        <v>0.83234062500000006</v>
      </c>
      <c r="JG17" s="208">
        <f>-($JG$30-$JE17)/($JE16-$JE17)+JD4</f>
        <v>401.43006993006077</v>
      </c>
      <c r="JH17" s="202" t="str">
        <f>IF(JF17*JF16&lt;0,JG17," ")</f>
        <v xml:space="preserve"> </v>
      </c>
      <c r="JI17" s="203">
        <f t="shared" ref="JI17:JI26" si="155">1+JG4*$JI31+JH4*$JI$30*$JI$30+JI4*$JI$30*$JI$30*$JI$30</f>
        <v>1.00084</v>
      </c>
      <c r="JJ17" s="204">
        <f t="shared" si="31"/>
        <v>0.99916070500779353</v>
      </c>
      <c r="JK17" s="209" t="str">
        <f t="shared" ref="JK17:JK26" si="156">IF(JF17*JF16&lt;0,JJ17," ")</f>
        <v xml:space="preserve"> </v>
      </c>
      <c r="JM17" s="188"/>
      <c r="JN17" s="200">
        <f t="shared" ref="JN17:JN26" si="157">JS4+JN4*$JQ$30+JO4*$JQ$30*$JQ$30+$D$28*$JQ$30*$JQ$30*$JQ$30</f>
        <v>0.83230062500000002</v>
      </c>
      <c r="JO17" s="201">
        <f t="shared" ref="JO17:JO26" si="158">JN17-$JP$30</f>
        <v>0.83234062500000006</v>
      </c>
      <c r="JP17" s="208">
        <f>-($JP$30-$JN17)/($JN16-$JN17)+JM4</f>
        <v>401.43006993006077</v>
      </c>
      <c r="JQ17" s="202" t="str">
        <f>IF(JO17*JO16&lt;0,JP17," ")</f>
        <v xml:space="preserve"> </v>
      </c>
      <c r="JR17" s="203">
        <f t="shared" si="32"/>
        <v>0.97928000000000004</v>
      </c>
      <c r="JS17" s="204">
        <f t="shared" si="33"/>
        <v>1.0211584020913325</v>
      </c>
      <c r="JT17" s="209" t="str">
        <f t="shared" ref="JT17:JT26" si="159">IF(JO17*JO16&lt;0,JS17," ")</f>
        <v xml:space="preserve"> </v>
      </c>
      <c r="JV17" s="188"/>
      <c r="JW17" s="200">
        <f t="shared" ref="JW17:JW26" si="160">KB4+JW4*$JZ$30+JX4*$JZ$30*$JZ$30+$D$28*$JZ$30*$JZ$30*$JZ$30</f>
        <v>0.83230062500000002</v>
      </c>
      <c r="JX17" s="201">
        <f t="shared" ref="JX17:JX26" si="161">JW17-$JY$30</f>
        <v>0.83234062500000006</v>
      </c>
      <c r="JY17" s="208">
        <f>-($JY$30-$JW17)/($JW16-$JW17)+JV4</f>
        <v>401.43006993006077</v>
      </c>
      <c r="JZ17" s="202" t="str">
        <f>IF(JX17*JX16&lt;0,JY17," ")</f>
        <v xml:space="preserve"> </v>
      </c>
      <c r="KA17" s="203">
        <f t="shared" ref="KA17:KA26" si="162">1+JY4*$KA$30+JZ4*$KA$30*$KA$30+KA4*$KA$30*$KA$30*$KA$30</f>
        <v>0.97928000000000004</v>
      </c>
      <c r="KB17" s="204">
        <f t="shared" si="34"/>
        <v>1.0211584020913325</v>
      </c>
      <c r="KC17" s="209" t="str">
        <f t="shared" ref="KC17:KC26" si="163">IF(JX17*JX16&lt;0,KB17," ")</f>
        <v xml:space="preserve"> </v>
      </c>
      <c r="KE17" s="188"/>
      <c r="KF17" s="200">
        <f t="shared" ref="KF17:KF26" si="164">KK4+KF4*$KI$30+KG4*$KI$30*$KI$30+$D$28*$KI$30*$KI$30*$KI$30</f>
        <v>0.83230062500000002</v>
      </c>
      <c r="KG17" s="201">
        <f t="shared" ref="KG17:KG26" si="165">KF17-$KH$30</f>
        <v>0.83234062500000006</v>
      </c>
      <c r="KH17" s="208">
        <f>-($KH$30-$KF17)/($KF16-$KF17)+KE4</f>
        <v>401.43006993006077</v>
      </c>
      <c r="KI17" s="202" t="str">
        <f>IF(KG17*KG16&lt;0,KH17," ")</f>
        <v xml:space="preserve"> </v>
      </c>
      <c r="KJ17" s="203">
        <f t="shared" ref="KJ17:KJ26" si="166">1+KH4*$KJ$30+KI4*$KJ$30*$KJ$30+KJ4*$KJ$30*$KJ$30*$KJ$30</f>
        <v>0.97928000000000004</v>
      </c>
      <c r="KK17" s="204">
        <f t="shared" si="35"/>
        <v>1.0211584020913325</v>
      </c>
      <c r="KL17" s="209" t="str">
        <f t="shared" ref="KL17:KL26" si="167">IF(KG17*KG16&lt;0,KK17," ")</f>
        <v xml:space="preserve"> </v>
      </c>
      <c r="KN17" s="188"/>
      <c r="KO17" s="200">
        <f t="shared" ref="KO17:KO26" si="168">KT4+KO4*$KR$30+KP4*$KR$30*$KR$30+$D$28*$KR$30*$KR$30*$KR$30</f>
        <v>0.83230062500000002</v>
      </c>
      <c r="KP17" s="201">
        <f t="shared" ref="KP17:KP26" si="169">KO17-$KQ$30</f>
        <v>0.83234062500000006</v>
      </c>
      <c r="KQ17" s="208">
        <f>-($KQ$30-$KO17)/($KO16-$KO17)+KN4</f>
        <v>401.43006993006077</v>
      </c>
      <c r="KR17" s="202" t="str">
        <f>IF(KP17*KP16&lt;0,KQ17," ")</f>
        <v xml:space="preserve"> </v>
      </c>
      <c r="KS17" s="203">
        <f t="shared" ref="KS17:KS26" si="170">1+KQ4*$KS$30+KR4*$KS$30*$KS$30+KS4*$KS$30*$KS$30*$KS$30</f>
        <v>0.97928000000000004</v>
      </c>
      <c r="KT17" s="204">
        <f t="shared" si="36"/>
        <v>1.0211584020913325</v>
      </c>
      <c r="KU17" s="209" t="str">
        <f t="shared" ref="KU17:KU26" si="171">IF(KP17*KP16&lt;0,KT17," ")</f>
        <v xml:space="preserve"> </v>
      </c>
      <c r="KW17" s="188"/>
      <c r="KX17" s="200">
        <f t="shared" ref="KX17:KX26" si="172">LC4+KX4*$LA$30+KY4*$LA$30*$LA$30+$D$28*$LA$30*$LA$30*$LA$30</f>
        <v>0.83230062500000002</v>
      </c>
      <c r="KY17" s="201">
        <f t="shared" ref="KY17:KY26" si="173">KX17-$KZ$30</f>
        <v>0.83234062500000006</v>
      </c>
      <c r="KZ17" s="208">
        <f>-($KZ$30-$KX17)/($KX16-$KX17)+KW4</f>
        <v>401.43006993006077</v>
      </c>
      <c r="LA17" s="202" t="str">
        <f>IF(KY17*KY16&lt;0,KZ17," ")</f>
        <v xml:space="preserve"> </v>
      </c>
      <c r="LB17" s="203">
        <f t="shared" ref="LB17:LB26" si="174">1+KZ4*$LB$30+LA4*$LB$30*$LB$30+LB4*$LB$30*$LB$30*$LB$30</f>
        <v>0.97928000000000004</v>
      </c>
      <c r="LC17" s="204">
        <f t="shared" si="37"/>
        <v>1.0211584020913325</v>
      </c>
      <c r="LD17" s="209" t="str">
        <f t="shared" ref="LD17:LD26" si="175">IF(KY17*KY16&lt;0,LC17," ")</f>
        <v xml:space="preserve"> </v>
      </c>
      <c r="LF17" s="188"/>
      <c r="LG17" s="200">
        <f t="shared" ref="LG17:LG26" si="176">LL4+LG4*$LJ$30+LH4*$LJ$30*$LJ$30+$D$28*$LJ$30*$LJ$30*$LJ$30</f>
        <v>0.83230062500000002</v>
      </c>
      <c r="LH17" s="201">
        <f t="shared" ref="LH17:LH26" si="177">LG17-$LI$30</f>
        <v>0.83234062500000006</v>
      </c>
      <c r="LI17" s="208">
        <f>-($LI$30-$LG17)/($LG16-$LG17)+LF4</f>
        <v>401.43006993006077</v>
      </c>
      <c r="LJ17" s="202" t="str">
        <f>IF(LH17*LH16&lt;0,LI17," ")</f>
        <v xml:space="preserve"> </v>
      </c>
      <c r="LK17" s="203">
        <f t="shared" ref="LK17:LK26" si="178">1+LI4*$LK$30+LJ4*$LK$30*$LK$30+LK4*$LK$30*$LK$30*$LK$30</f>
        <v>0.97928000000000004</v>
      </c>
      <c r="LL17" s="204">
        <f t="shared" si="38"/>
        <v>1.0211584020913325</v>
      </c>
      <c r="LM17" s="209" t="str">
        <f t="shared" ref="LM17:LM26" si="179">IF(LH17*LH16&lt;0,LL17," ")</f>
        <v xml:space="preserve"> </v>
      </c>
      <c r="LO17" s="188"/>
      <c r="LP17" s="200">
        <f t="shared" ref="LP17:LP26" si="180">LU4+LP4*$LS$30+LQ4*$LS$30*$LS$30+$D$28*$LS$30*$LS$30*$LS$30</f>
        <v>0.83230062500000002</v>
      </c>
      <c r="LQ17" s="201">
        <f t="shared" ref="LQ17:LQ26" si="181">LP17-$LR$30</f>
        <v>0.83234062500000006</v>
      </c>
      <c r="LR17" s="208">
        <f>-($LR$30-$LP17)/($LP16-$LP17)+LO4</f>
        <v>401.43006993006077</v>
      </c>
      <c r="LS17" s="202" t="str">
        <f>IF(LQ17*LQ16&lt;0,LR17," ")</f>
        <v xml:space="preserve"> </v>
      </c>
      <c r="LT17" s="203">
        <f t="shared" ref="LT17:LT26" si="182">1+LR4*$LT$30+LS4*$LT$30*$LT$30+LT4*$LT$30*$LT$30*$LT$30</f>
        <v>0.97928000000000004</v>
      </c>
      <c r="LU17" s="204">
        <f t="shared" si="39"/>
        <v>1.0211584020913325</v>
      </c>
      <c r="LV17" s="209" t="str">
        <f t="shared" ref="LV17:LV26" si="183">IF(LQ17*LQ16&lt;0,LU17," ")</f>
        <v xml:space="preserve"> </v>
      </c>
      <c r="LX17" s="188"/>
      <c r="LY17" s="200">
        <f t="shared" ref="LY17:LY26" si="184">MD4+LY4*$MB$30+LZ4*$MB$30*$MB$30+$D$28*$MB$30*$MB$30*$MB$30</f>
        <v>0.83230062500000002</v>
      </c>
      <c r="LZ17" s="201">
        <f t="shared" ref="LZ17:LZ26" si="185">LY17-$MA$30</f>
        <v>0.83234062500000006</v>
      </c>
      <c r="MA17" s="208">
        <f>-($MA$30-$LY17)/($LY16-$LY17)+LX4</f>
        <v>401.43006993006077</v>
      </c>
      <c r="MB17" s="202" t="str">
        <f>IF(LZ17*LZ16&lt;0,MA17," ")</f>
        <v xml:space="preserve"> </v>
      </c>
      <c r="MC17" s="203">
        <f t="shared" ref="MC17:MC26" si="186">1+MA4*$MC$30+MB4*$MC$30*$MC$30+MC4*$MC$30*$MC$30*$MC$30</f>
        <v>0.97928000000000004</v>
      </c>
      <c r="MD17" s="204">
        <f t="shared" si="40"/>
        <v>1.0211584020913325</v>
      </c>
      <c r="ME17" s="209" t="str">
        <f t="shared" ref="ME17:ME26" si="187">IF(LZ17*LZ16&lt;0,MD17," ")</f>
        <v xml:space="preserve"> </v>
      </c>
      <c r="MG17" s="188"/>
      <c r="MH17" s="200">
        <f t="shared" ref="MH17:MH26" si="188">MM4+MH4*$MK$30+MI4*$MK$30*$MK$30+$D$28*$MK$30*$MK$30*$MK$30</f>
        <v>0.83230062500000002</v>
      </c>
      <c r="MI17" s="201">
        <f t="shared" ref="MI17:MI26" si="189">MH17-$MJ$30</f>
        <v>0.83234062500000006</v>
      </c>
      <c r="MJ17" s="208">
        <f>-($MJ$30-$MH17)/($MH16-$MH17)+MG4</f>
        <v>401.43006993006077</v>
      </c>
      <c r="MK17" s="202" t="str">
        <f>IF(MI17*MI16&lt;0,MJ17," ")</f>
        <v xml:space="preserve"> </v>
      </c>
      <c r="ML17" s="203">
        <f t="shared" ref="ML17:ML26" si="190">1+MJ4*$ML$30+MK4*$ML$30*$ML$30+ML4*$ML$30*$ML$30*$ML$30</f>
        <v>0.97928000000000004</v>
      </c>
      <c r="MM17" s="204">
        <f t="shared" si="41"/>
        <v>1.0211584020913325</v>
      </c>
      <c r="MN17" s="209" t="str">
        <f t="shared" ref="MN17:MN26" si="191">IF(MI17*MI16&lt;0,MM17," ")</f>
        <v xml:space="preserve"> </v>
      </c>
      <c r="MP17" s="188"/>
      <c r="MQ17" s="200">
        <f t="shared" ref="MQ17:MQ26" si="192">MV4+MQ4*$MT$30+MR4*$MT$30*$MT$30+$D$28*$MT$30*$MT$30*$MT$30</f>
        <v>0.83230062500000002</v>
      </c>
      <c r="MR17" s="201">
        <f>MQ17-$MS$30</f>
        <v>0.83234062500000006</v>
      </c>
      <c r="MS17" s="208">
        <f>-($MS$30-$MQ17)/($MQ16-$MQ17)+MP4</f>
        <v>401.43006993006077</v>
      </c>
      <c r="MT17" s="202" t="str">
        <f>IF(MR17*MR16&lt;0,MS17," ")</f>
        <v xml:space="preserve"> </v>
      </c>
      <c r="MU17" s="203">
        <f t="shared" ref="MU17:MU26" si="193">1+MS4*$MU$30+MT4*$MU$30*$MU$30+MU4*$MU$30*$MU$30*$MU$30</f>
        <v>0.97928000000000004</v>
      </c>
      <c r="MV17" s="204">
        <f t="shared" si="42"/>
        <v>1.0211584020913325</v>
      </c>
      <c r="MW17" s="209" t="str">
        <f t="shared" ref="MW17:MW26" si="194">IF(MR17*MR16&lt;0,MV17," ")</f>
        <v xml:space="preserve"> </v>
      </c>
    </row>
    <row r="18" spans="1:361" ht="20.25" hidden="1" customHeight="1">
      <c r="A18" s="186">
        <v>16</v>
      </c>
      <c r="B18" s="187">
        <v>-2.0000000000000001E-4</v>
      </c>
      <c r="C18" s="188"/>
      <c r="D18" s="206">
        <f t="shared" si="43"/>
        <v>0.80384337500000003</v>
      </c>
      <c r="E18" s="207">
        <f t="shared" si="44"/>
        <v>2.1823374999999978E-2</v>
      </c>
      <c r="F18" s="210">
        <f>-($F$30-$D18)/($D17-$D18)+C5</f>
        <v>100.06928267701977</v>
      </c>
      <c r="G18" s="202" t="str">
        <f>IF(E18*E17&lt;0,F18," ")</f>
        <v xml:space="preserve"> </v>
      </c>
      <c r="H18" s="189">
        <f t="shared" si="45"/>
        <v>1.0122850593100001</v>
      </c>
      <c r="I18" s="204">
        <f t="shared" si="0"/>
        <v>0.98786403177937454</v>
      </c>
      <c r="J18" s="209" t="str">
        <f t="shared" ref="J18:J24" si="195">IF(E18*E17&lt;0,I18," ")</f>
        <v xml:space="preserve"> </v>
      </c>
      <c r="L18" s="188"/>
      <c r="M18" s="206">
        <f>R5+M5*$P$30+N5*$P$30*$P$30+$D$28*$P$30*$P$30*$P$30</f>
        <v>0.80118871999999997</v>
      </c>
      <c r="N18" s="207">
        <f t="shared" si="46"/>
        <v>-1.5337280000000009E-2</v>
      </c>
      <c r="O18" s="210">
        <f t="shared" ref="O18:O26" si="196">-($O$30-M$17)/(M$16-M$17)+L5</f>
        <v>87.270182057731418</v>
      </c>
      <c r="P18" s="202" t="str">
        <f>IF(N18*N17&lt;0,O18," ")</f>
        <v xml:space="preserve"> </v>
      </c>
      <c r="Q18" s="189">
        <f t="shared" si="47"/>
        <v>1.0117183381599999</v>
      </c>
      <c r="R18" s="204">
        <f t="shared" si="1"/>
        <v>0.98841739077171231</v>
      </c>
      <c r="S18" s="209" t="str">
        <f t="shared" si="48"/>
        <v xml:space="preserve"> </v>
      </c>
      <c r="U18" s="188"/>
      <c r="V18" s="206">
        <f t="shared" si="49"/>
        <v>0.80163239062499991</v>
      </c>
      <c r="W18" s="207">
        <f t="shared" si="50"/>
        <v>2.1607390624999834E-2</v>
      </c>
      <c r="X18" s="210">
        <f>-($X$30-$V18)/($V17-$V18)+U5</f>
        <v>99.998663874878133</v>
      </c>
      <c r="Y18" s="202" t="str">
        <f>IF(W18*W17&lt;0,X18," ")</f>
        <v xml:space="preserve"> </v>
      </c>
      <c r="Z18" s="189">
        <f t="shared" si="2"/>
        <v>1.0116051512499997</v>
      </c>
      <c r="AA18" s="204">
        <f t="shared" si="3"/>
        <v>0.98852798323964675</v>
      </c>
      <c r="AB18" s="209" t="str">
        <f t="shared" si="51"/>
        <v xml:space="preserve"> </v>
      </c>
      <c r="AD18" s="188"/>
      <c r="AE18" s="206">
        <f t="shared" si="52"/>
        <v>0.80384337500000003</v>
      </c>
      <c r="AF18" s="207">
        <f t="shared" si="53"/>
        <v>-1.2173624999999966E-2</v>
      </c>
      <c r="AG18" s="210">
        <f>-($F$30-$AE18)/($AE17-$AE18)+AD5</f>
        <v>100.06928267701977</v>
      </c>
      <c r="AH18" s="202" t="str">
        <f>IF(AF18*AF17&lt;0,AG18," ")</f>
        <v xml:space="preserve"> </v>
      </c>
      <c r="AI18" s="189">
        <f t="shared" si="54"/>
        <v>1.01122070660096</v>
      </c>
      <c r="AJ18" s="204">
        <f t="shared" si="4"/>
        <v>0.98890380059692762</v>
      </c>
      <c r="AK18" s="209" t="str">
        <f t="shared" si="55"/>
        <v xml:space="preserve"> </v>
      </c>
      <c r="AM18" s="188"/>
      <c r="AN18" s="206">
        <f t="shared" si="56"/>
        <v>0.82957812499999994</v>
      </c>
      <c r="AO18" s="207">
        <f t="shared" si="57"/>
        <v>0.82961812499999998</v>
      </c>
      <c r="AP18" s="210">
        <f>-($AP$30-$AN18)/($AN17-$AN18)+AM5</f>
        <v>396.72658402203047</v>
      </c>
      <c r="AQ18" s="202" t="str">
        <f>IF(AO18*AO17&lt;0,AP18," ")</f>
        <v xml:space="preserve"> </v>
      </c>
      <c r="AR18" s="189">
        <f t="shared" si="58"/>
        <v>0.97924000000000011</v>
      </c>
      <c r="AS18" s="204">
        <f t="shared" si="5"/>
        <v>1.0212001143744127</v>
      </c>
      <c r="AT18" s="209" t="str">
        <f t="shared" si="59"/>
        <v xml:space="preserve"> </v>
      </c>
      <c r="AV18" s="188"/>
      <c r="AW18" s="206">
        <f t="shared" si="60"/>
        <v>0.82957812499999994</v>
      </c>
      <c r="AX18" s="207">
        <f t="shared" ref="AX18:AX26" si="197">AW18-$AY$30</f>
        <v>0.82961812499999998</v>
      </c>
      <c r="AY18" s="210">
        <f>-($F$30-$AW18)/($AW17-$AW18)+AV5</f>
        <v>109.46854912763953</v>
      </c>
      <c r="AZ18" s="202" t="str">
        <f>IF(AX18*AX17&lt;0,AY18," ")</f>
        <v xml:space="preserve"> </v>
      </c>
      <c r="BA18" s="189">
        <f t="shared" si="61"/>
        <v>0.97924000000000011</v>
      </c>
      <c r="BB18" s="204">
        <f t="shared" si="6"/>
        <v>1.0212001143744127</v>
      </c>
      <c r="BC18" s="209" t="str">
        <f t="shared" si="62"/>
        <v xml:space="preserve"> </v>
      </c>
      <c r="BE18" s="188"/>
      <c r="BF18" s="206">
        <f t="shared" si="63"/>
        <v>0.82957812499999994</v>
      </c>
      <c r="BG18" s="207">
        <f t="shared" si="64"/>
        <v>0.82961812499999998</v>
      </c>
      <c r="BH18" s="210">
        <f>-($BH$30-$BF18)/($BF17-$BF18)+BE5</f>
        <v>396.72658402203047</v>
      </c>
      <c r="BI18" s="202" t="str">
        <f>IF(BG18*BG17&lt;0,BH18," ")</f>
        <v xml:space="preserve"> </v>
      </c>
      <c r="BJ18" s="189">
        <f t="shared" si="7"/>
        <v>1.0122850593100001</v>
      </c>
      <c r="BK18" s="204">
        <f t="shared" si="8"/>
        <v>0.98786403177937454</v>
      </c>
      <c r="BL18" s="209" t="str">
        <f t="shared" si="65"/>
        <v xml:space="preserve"> </v>
      </c>
      <c r="BN18" s="188"/>
      <c r="BO18" s="206">
        <f t="shared" si="66"/>
        <v>0.82957812499999994</v>
      </c>
      <c r="BP18" s="207">
        <f t="shared" si="67"/>
        <v>0.82961812499999998</v>
      </c>
      <c r="BQ18" s="210">
        <f t="shared" ref="BQ18:BQ26" si="198">-($BQ$30-$BO18)/($BO17-$BO18)+BN5</f>
        <v>396.72658402203047</v>
      </c>
      <c r="BR18" s="202" t="str">
        <f>IF(BP18*BP17&lt;0,BQ18," ")</f>
        <v xml:space="preserve"> </v>
      </c>
      <c r="BS18" s="189">
        <f t="shared" si="68"/>
        <v>1.0122850593100001</v>
      </c>
      <c r="BT18" s="204">
        <f t="shared" si="9"/>
        <v>0.98786403177937454</v>
      </c>
      <c r="BU18" s="209" t="str">
        <f t="shared" si="69"/>
        <v xml:space="preserve"> </v>
      </c>
      <c r="BW18" s="188"/>
      <c r="BX18" s="206">
        <f t="shared" si="70"/>
        <v>0.82957812499999994</v>
      </c>
      <c r="BY18" s="207">
        <f t="shared" si="71"/>
        <v>0.82961812499999998</v>
      </c>
      <c r="BZ18" s="210">
        <f t="shared" ref="BZ18:BZ26" si="199">-(BZ$30-$BX18)/($BX17-$BX18)+BW5</f>
        <v>396.72658402203047</v>
      </c>
      <c r="CA18" s="202" t="str">
        <f>IF(BY18*BY17&lt;0,BZ18," ")</f>
        <v xml:space="preserve"> </v>
      </c>
      <c r="CB18" s="189">
        <f t="shared" si="72"/>
        <v>0.97924000000000011</v>
      </c>
      <c r="CC18" s="204">
        <f t="shared" si="10"/>
        <v>1.0212001143744127</v>
      </c>
      <c r="CD18" s="209" t="str">
        <f t="shared" si="73"/>
        <v xml:space="preserve"> </v>
      </c>
      <c r="CF18" s="188"/>
      <c r="CG18" s="206">
        <f t="shared" si="74"/>
        <v>0.82957812499999994</v>
      </c>
      <c r="CH18" s="207">
        <f t="shared" si="75"/>
        <v>0.82961812499999998</v>
      </c>
      <c r="CI18" s="210">
        <f t="shared" ref="CI18:CI26" si="200">-($CI$30-$CG18)/($CG17-$CG18)+CF5</f>
        <v>396.72658402203047</v>
      </c>
      <c r="CJ18" s="202" t="str">
        <f>IF(CH18*CH17&lt;0,CI18," ")</f>
        <v xml:space="preserve"> </v>
      </c>
      <c r="CK18" s="203">
        <f t="shared" si="76"/>
        <v>0.97924000000000011</v>
      </c>
      <c r="CL18" s="204">
        <f t="shared" si="11"/>
        <v>1.0212001143744127</v>
      </c>
      <c r="CM18" s="209" t="str">
        <f t="shared" si="77"/>
        <v xml:space="preserve"> </v>
      </c>
      <c r="CO18" s="188"/>
      <c r="CP18" s="206">
        <f t="shared" si="78"/>
        <v>0.82957812499999994</v>
      </c>
      <c r="CQ18" s="207">
        <f t="shared" si="79"/>
        <v>0.82961812499999998</v>
      </c>
      <c r="CR18" s="210">
        <f t="shared" ref="CR18:CR26" si="201">-($CR$30-$CP18)/($CP17-$CP18)+CO5</f>
        <v>396.72658402203047</v>
      </c>
      <c r="CS18" s="202" t="str">
        <f>IF(CQ18*CQ17&lt;0,CR18," ")</f>
        <v xml:space="preserve"> </v>
      </c>
      <c r="CT18" s="203">
        <f t="shared" si="80"/>
        <v>0.97924000000000011</v>
      </c>
      <c r="CU18" s="204">
        <f t="shared" si="12"/>
        <v>1.0212001143744127</v>
      </c>
      <c r="CV18" s="209" t="str">
        <f t="shared" si="81"/>
        <v xml:space="preserve"> </v>
      </c>
      <c r="CX18" s="188"/>
      <c r="CY18" s="200">
        <f t="shared" si="82"/>
        <v>0.82957812499999994</v>
      </c>
      <c r="CZ18" s="201">
        <f t="shared" si="83"/>
        <v>0.82961812499999998</v>
      </c>
      <c r="DA18" s="208">
        <f t="shared" ref="DA18:DA26" si="202">-($DA$30-$CY18)/($CY17-$CY18)+CX5</f>
        <v>396.72658402203047</v>
      </c>
      <c r="DB18" s="202" t="str">
        <f>IF(CZ18*CZ17&lt;0,DA18," ")</f>
        <v xml:space="preserve"> </v>
      </c>
      <c r="DC18" s="203">
        <f t="shared" si="84"/>
        <v>0.97924000000000011</v>
      </c>
      <c r="DD18" s="204">
        <f t="shared" si="13"/>
        <v>1.0212001143744127</v>
      </c>
      <c r="DE18" s="209" t="str">
        <f t="shared" si="85"/>
        <v xml:space="preserve"> </v>
      </c>
      <c r="DG18" s="188"/>
      <c r="DH18" s="200">
        <f t="shared" si="86"/>
        <v>0.82957812499999994</v>
      </c>
      <c r="DI18" s="201">
        <f t="shared" si="87"/>
        <v>0.82961812499999998</v>
      </c>
      <c r="DJ18" s="208">
        <f t="shared" ref="DJ18:DJ26" si="203">-($DJ$30-$DH18)/($DH17-$DH18)+DG5</f>
        <v>396.72658402203047</v>
      </c>
      <c r="DK18" s="202" t="str">
        <f>IF(DI18*DI17&lt;0,DJ18," ")</f>
        <v xml:space="preserve"> </v>
      </c>
      <c r="DL18" s="203">
        <f t="shared" si="88"/>
        <v>0.97924000000000011</v>
      </c>
      <c r="DM18" s="204">
        <f t="shared" si="14"/>
        <v>1.0212001143744127</v>
      </c>
      <c r="DN18" s="209" t="str">
        <f t="shared" si="89"/>
        <v xml:space="preserve"> </v>
      </c>
      <c r="DP18" s="188"/>
      <c r="DQ18" s="200">
        <f t="shared" ref="DQ18:DQ26" si="204">DV5+DQ5*$DT$30+DR5*$DT$30*$DT$30+$D$28*$DT$30*$DT$30*$DT$30</f>
        <v>0.82957812499999994</v>
      </c>
      <c r="DR18" s="201">
        <f t="shared" si="90"/>
        <v>0.82961812499999998</v>
      </c>
      <c r="DS18" s="210">
        <f t="shared" ref="DS18:DS26" si="205">-($F$30-$D18)/($D17-$D18)+DP5</f>
        <v>100.06928267701977</v>
      </c>
      <c r="DT18" s="202" t="str">
        <f>IF(DR18*DR17&lt;0,DS18," ")</f>
        <v xml:space="preserve"> </v>
      </c>
      <c r="DU18" s="203">
        <f t="shared" ref="DU18:DU26" si="206">1+DS5*$DU$30+DT5*$DU$30*$DU$30+DU5*$DU$30*$DU$30*$DU$30</f>
        <v>0.97924000000000011</v>
      </c>
      <c r="DV18" s="204">
        <f t="shared" si="15"/>
        <v>1.0212001143744127</v>
      </c>
      <c r="DW18" s="209" t="str">
        <f t="shared" si="91"/>
        <v xml:space="preserve"> </v>
      </c>
      <c r="DY18" s="188"/>
      <c r="DZ18" s="200">
        <f t="shared" si="92"/>
        <v>0.82957812499999994</v>
      </c>
      <c r="EA18" s="201">
        <f t="shared" si="93"/>
        <v>0.82961812499999998</v>
      </c>
      <c r="EB18" s="208">
        <f t="shared" ref="EB18:EB26" si="207">-($EB$30-$DZ18)/($DZ17-$DZ18)+DY5</f>
        <v>396.72658402203047</v>
      </c>
      <c r="EC18" s="202" t="str">
        <f>IF(EA18*EA17&lt;0,EB18," ")</f>
        <v xml:space="preserve"> </v>
      </c>
      <c r="ED18" s="203">
        <f t="shared" si="94"/>
        <v>0.97924000000000011</v>
      </c>
      <c r="EE18" s="204">
        <f t="shared" si="16"/>
        <v>1.0212001143744127</v>
      </c>
      <c r="EF18" s="209" t="str">
        <f t="shared" si="95"/>
        <v xml:space="preserve"> </v>
      </c>
      <c r="EH18" s="188"/>
      <c r="EI18" s="200">
        <f t="shared" si="96"/>
        <v>0.82957812499999994</v>
      </c>
      <c r="EJ18" s="201">
        <f t="shared" si="97"/>
        <v>0.82961812499999998</v>
      </c>
      <c r="EK18" s="208">
        <f t="shared" ref="EK18:EK26" si="208">-($EK$30-$EI18)/($EI17-$EI18)+EH5</f>
        <v>396.72658402203047</v>
      </c>
      <c r="EL18" s="202" t="str">
        <f>IF(EJ18*EJ17&lt;0,EK18," ")</f>
        <v xml:space="preserve"> </v>
      </c>
      <c r="EM18" s="203">
        <f t="shared" si="98"/>
        <v>0.97924000000000011</v>
      </c>
      <c r="EN18" s="204">
        <f t="shared" si="17"/>
        <v>1.0212001143744127</v>
      </c>
      <c r="EO18" s="209" t="str">
        <f t="shared" si="99"/>
        <v xml:space="preserve"> </v>
      </c>
      <c r="EQ18" s="188"/>
      <c r="ER18" s="200">
        <f t="shared" si="100"/>
        <v>0.82957812499999994</v>
      </c>
      <c r="ES18" s="201">
        <f t="shared" si="101"/>
        <v>0.82961812499999998</v>
      </c>
      <c r="ET18" s="208">
        <f t="shared" ref="ET18:ET26" si="209">-($ET$30-$ER18)/($ER17-$ER18)+EQ5</f>
        <v>396.72658402203047</v>
      </c>
      <c r="EU18" s="202" t="str">
        <f>IF(ES18*ES17&lt;0,ET18," ")</f>
        <v xml:space="preserve"> </v>
      </c>
      <c r="EV18" s="203">
        <f t="shared" si="102"/>
        <v>0.97924000000000011</v>
      </c>
      <c r="EW18" s="204">
        <f t="shared" si="18"/>
        <v>1.0212001143744127</v>
      </c>
      <c r="EX18" s="209" t="str">
        <f t="shared" si="103"/>
        <v xml:space="preserve"> </v>
      </c>
      <c r="EZ18" s="188"/>
      <c r="FA18" s="200">
        <f t="shared" si="104"/>
        <v>0.82957812499999994</v>
      </c>
      <c r="FB18" s="201">
        <f t="shared" si="105"/>
        <v>0.82961812499999998</v>
      </c>
      <c r="FC18" s="208">
        <f t="shared" ref="FC18:FC26" si="210">-($FC$30-$FA18)/($FA17-$FA18)+EZ5</f>
        <v>396.72658402203047</v>
      </c>
      <c r="FD18" s="202" t="str">
        <f>IF(FB18*FB17&lt;0,FC18," ")</f>
        <v xml:space="preserve"> </v>
      </c>
      <c r="FE18" s="203">
        <f t="shared" si="106"/>
        <v>0.97924000000000011</v>
      </c>
      <c r="FF18" s="204">
        <f t="shared" si="19"/>
        <v>1.0212001143744127</v>
      </c>
      <c r="FG18" s="209" t="str">
        <f t="shared" si="107"/>
        <v xml:space="preserve"> </v>
      </c>
      <c r="FI18" s="188"/>
      <c r="FJ18" s="200">
        <f t="shared" si="108"/>
        <v>0.82957812499999994</v>
      </c>
      <c r="FK18" s="201">
        <f t="shared" si="109"/>
        <v>0.82961812499999998</v>
      </c>
      <c r="FL18" s="208">
        <f t="shared" ref="FL18:FL26" si="211">-($FL$30-$FJ18)/($FJ17-$FJ18)+FI5</f>
        <v>396.72658402203047</v>
      </c>
      <c r="FM18" s="202" t="str">
        <f>IF(FK18*FK17&lt;0,FL18," ")</f>
        <v xml:space="preserve"> </v>
      </c>
      <c r="FN18" s="203">
        <f t="shared" si="110"/>
        <v>0.97924000000000011</v>
      </c>
      <c r="FO18" s="204">
        <f t="shared" si="20"/>
        <v>1.0212001143744127</v>
      </c>
      <c r="FP18" s="209" t="str">
        <f t="shared" si="111"/>
        <v xml:space="preserve"> </v>
      </c>
      <c r="FR18" s="188"/>
      <c r="FS18" s="200">
        <f t="shared" si="112"/>
        <v>0.82957812499999994</v>
      </c>
      <c r="FT18" s="201">
        <f t="shared" si="113"/>
        <v>0.82961812499999998</v>
      </c>
      <c r="FU18" s="208">
        <f t="shared" si="114"/>
        <v>396.72658402203047</v>
      </c>
      <c r="FV18" s="202" t="str">
        <f>IF(FT18*FT17&lt;0,FU18," ")</f>
        <v xml:space="preserve"> </v>
      </c>
      <c r="FW18" s="203">
        <f t="shared" si="115"/>
        <v>0.97924000000000011</v>
      </c>
      <c r="FX18" s="204">
        <f t="shared" si="21"/>
        <v>1.0212001143744127</v>
      </c>
      <c r="FY18" s="209" t="str">
        <f t="shared" si="116"/>
        <v xml:space="preserve"> </v>
      </c>
      <c r="GA18" s="188"/>
      <c r="GB18" s="200">
        <f t="shared" si="117"/>
        <v>0.82957812499999994</v>
      </c>
      <c r="GC18" s="201">
        <f t="shared" si="118"/>
        <v>0.82961812499999998</v>
      </c>
      <c r="GD18" s="210">
        <f t="shared" ref="GD18:GD26" si="212">-($F$30-$D18)/($D17-$D18)+GA5</f>
        <v>100.06928267701977</v>
      </c>
      <c r="GE18" s="202" t="str">
        <f>IF(GC18*GC17&lt;0,GD18," ")</f>
        <v xml:space="preserve"> </v>
      </c>
      <c r="GF18" s="203">
        <f t="shared" si="119"/>
        <v>0.97924000000000011</v>
      </c>
      <c r="GG18" s="204">
        <f t="shared" si="22"/>
        <v>1.0212001143744127</v>
      </c>
      <c r="GH18" s="209" t="str">
        <f t="shared" si="120"/>
        <v xml:space="preserve"> </v>
      </c>
      <c r="GJ18" s="188"/>
      <c r="GK18" s="200">
        <f t="shared" si="121"/>
        <v>0.82957812499999994</v>
      </c>
      <c r="GL18" s="201">
        <f t="shared" si="122"/>
        <v>0.82961812499999998</v>
      </c>
      <c r="GM18" s="208">
        <f t="shared" ref="GM18:GM26" si="213">-($GM$30-$GK18)/($GK17-$GK18)+GJ5</f>
        <v>396.72658402203047</v>
      </c>
      <c r="GN18" s="202" t="str">
        <f>IF(GL18*GL17&lt;0,GM18," ")</f>
        <v xml:space="preserve"> </v>
      </c>
      <c r="GO18" s="203">
        <f t="shared" si="123"/>
        <v>0.97924000000000011</v>
      </c>
      <c r="GP18" s="204">
        <f t="shared" si="23"/>
        <v>1.0212001143744127</v>
      </c>
      <c r="GQ18" s="209" t="str">
        <f t="shared" si="124"/>
        <v xml:space="preserve"> </v>
      </c>
      <c r="GS18" s="188"/>
      <c r="GT18" s="206">
        <f t="shared" si="125"/>
        <v>0.80384337500000003</v>
      </c>
      <c r="GU18" s="207">
        <f t="shared" si="126"/>
        <v>2.1823374999999978E-2</v>
      </c>
      <c r="GV18" s="210">
        <f t="shared" ref="GV18:GV26" si="214">-($F$30-$D18)/($D17-$D18)+GS5</f>
        <v>100.06928267701977</v>
      </c>
      <c r="GW18" s="202" t="str">
        <f>IF(GU18*GU17&lt;0,GV18," ")</f>
        <v xml:space="preserve"> </v>
      </c>
      <c r="GX18" s="203">
        <f t="shared" si="127"/>
        <v>0.97924000000000011</v>
      </c>
      <c r="GY18" s="204">
        <f t="shared" si="24"/>
        <v>1.0212001143744127</v>
      </c>
      <c r="GZ18" s="209" t="str">
        <f t="shared" si="128"/>
        <v xml:space="preserve"> </v>
      </c>
      <c r="HB18" s="188"/>
      <c r="HC18" s="200">
        <f t="shared" si="129"/>
        <v>0.82957812499999994</v>
      </c>
      <c r="HD18" s="201">
        <f t="shared" si="130"/>
        <v>0.82961812499999998</v>
      </c>
      <c r="HE18" s="208">
        <f t="shared" ref="HE18:HE26" si="215">-($HE$30-$HC18)/($HC17-$HC18)+HB5</f>
        <v>396.72658402203047</v>
      </c>
      <c r="HF18" s="202" t="str">
        <f>IF(HD18*HD17&lt;0,HE18," ")</f>
        <v xml:space="preserve"> </v>
      </c>
      <c r="HG18" s="203">
        <f t="shared" si="131"/>
        <v>0.97924000000000011</v>
      </c>
      <c r="HH18" s="204">
        <f t="shared" si="25"/>
        <v>1.0212001143744127</v>
      </c>
      <c r="HI18" s="209" t="str">
        <f t="shared" si="132"/>
        <v xml:space="preserve"> </v>
      </c>
      <c r="HK18" s="188"/>
      <c r="HL18" s="200">
        <f t="shared" si="133"/>
        <v>0.82957812499999994</v>
      </c>
      <c r="HM18" s="201">
        <f t="shared" si="134"/>
        <v>0.82961812499999998</v>
      </c>
      <c r="HN18" s="208">
        <f t="shared" ref="HN18:HN26" si="216">-($HN$30-$HL18)/($HL17-$HL18)+HK5</f>
        <v>396.72658402203047</v>
      </c>
      <c r="HO18" s="202" t="str">
        <f>IF(HM18*HM17&lt;0,HN18," ")</f>
        <v xml:space="preserve"> </v>
      </c>
      <c r="HP18" s="203">
        <f t="shared" si="135"/>
        <v>0.97924000000000011</v>
      </c>
      <c r="HQ18" s="204">
        <f t="shared" si="26"/>
        <v>1.0212001143744127</v>
      </c>
      <c r="HR18" s="209" t="str">
        <f t="shared" si="136"/>
        <v xml:space="preserve"> </v>
      </c>
      <c r="HT18" s="188"/>
      <c r="HU18" s="200">
        <f t="shared" si="137"/>
        <v>0.82957812499999994</v>
      </c>
      <c r="HV18" s="201">
        <f t="shared" si="138"/>
        <v>0.82961812499999998</v>
      </c>
      <c r="HW18" s="208">
        <f t="shared" ref="HW18:HW26" si="217">-($HW$30-$HU18)/($HU17-$HU18)+HT5</f>
        <v>396.72658402203047</v>
      </c>
      <c r="HX18" s="202" t="str">
        <f>IF(HV18*HV17&lt;0,HW18," ")</f>
        <v xml:space="preserve"> </v>
      </c>
      <c r="HY18" s="203">
        <f t="shared" si="139"/>
        <v>0.97924000000000011</v>
      </c>
      <c r="HZ18" s="204">
        <f t="shared" si="27"/>
        <v>1.0212001143744127</v>
      </c>
      <c r="IA18" s="209" t="str">
        <f t="shared" si="140"/>
        <v xml:space="preserve"> </v>
      </c>
      <c r="IC18" s="188"/>
      <c r="ID18" s="200">
        <f t="shared" si="141"/>
        <v>0.82957812499999994</v>
      </c>
      <c r="IE18" s="201">
        <f t="shared" si="142"/>
        <v>0.82961812499999998</v>
      </c>
      <c r="IF18" s="208">
        <f t="shared" ref="IF18:IF26" si="218">-($IF$30-$ID18)/($ID17-$ID18)+IC5</f>
        <v>396.72658402203047</v>
      </c>
      <c r="IG18" s="202" t="str">
        <f>IF(IE18*IE17&lt;0,IF18," ")</f>
        <v xml:space="preserve"> </v>
      </c>
      <c r="IH18" s="203">
        <f t="shared" si="143"/>
        <v>0.97924000000000011</v>
      </c>
      <c r="II18" s="204">
        <f t="shared" si="28"/>
        <v>1.0212001143744127</v>
      </c>
      <c r="IJ18" s="209" t="str">
        <f t="shared" si="144"/>
        <v xml:space="preserve"> </v>
      </c>
      <c r="IL18" s="188"/>
      <c r="IM18" s="200">
        <f t="shared" si="145"/>
        <v>0.82957812499999994</v>
      </c>
      <c r="IN18" s="201">
        <f t="shared" si="146"/>
        <v>0.82961812499999998</v>
      </c>
      <c r="IO18" s="208">
        <f t="shared" ref="IO18:IO26" si="219">-($IO$30-$IM18)/($IM17-$IM18)+IL5</f>
        <v>396.72658402203047</v>
      </c>
      <c r="IP18" s="202" t="str">
        <f>IF(IN18*IN17&lt;0,IO18," ")</f>
        <v xml:space="preserve"> </v>
      </c>
      <c r="IQ18" s="203">
        <f t="shared" si="147"/>
        <v>0.97924000000000011</v>
      </c>
      <c r="IR18" s="204">
        <f t="shared" si="29"/>
        <v>1.0212001143744127</v>
      </c>
      <c r="IS18" s="209" t="str">
        <f t="shared" si="148"/>
        <v xml:space="preserve"> </v>
      </c>
      <c r="IU18" s="188"/>
      <c r="IV18" s="200">
        <f t="shared" si="149"/>
        <v>0.82957812499999994</v>
      </c>
      <c r="IW18" s="201">
        <f t="shared" si="150"/>
        <v>0.82961812499999998</v>
      </c>
      <c r="IX18" s="208">
        <f t="shared" ref="IX18:IX26" si="220">-($IX$30-$IV18)/($IV17-$IV18)+IU5</f>
        <v>396.72658402203047</v>
      </c>
      <c r="IY18" s="202" t="str">
        <f>IF(IW18*IW17&lt;0,IX18," ")</f>
        <v xml:space="preserve"> </v>
      </c>
      <c r="IZ18" s="203">
        <f t="shared" si="151"/>
        <v>0.97924000000000011</v>
      </c>
      <c r="JA18" s="204">
        <f t="shared" si="30"/>
        <v>1.0212001143744127</v>
      </c>
      <c r="JB18" s="209" t="str">
        <f t="shared" si="152"/>
        <v xml:space="preserve"> </v>
      </c>
      <c r="JD18" s="188"/>
      <c r="JE18" s="200">
        <f t="shared" si="153"/>
        <v>0.82957812499999994</v>
      </c>
      <c r="JF18" s="201">
        <f t="shared" si="154"/>
        <v>0.82961812499999998</v>
      </c>
      <c r="JG18" s="208">
        <f t="shared" ref="JG18:JG26" si="221">-($JG$30-$JE18)/($JE17-$JE18)+JD5</f>
        <v>396.72658402203047</v>
      </c>
      <c r="JH18" s="202" t="str">
        <f>IF(JF18*JF17&lt;0,JG18," ")</f>
        <v xml:space="preserve"> </v>
      </c>
      <c r="JI18" s="203">
        <f t="shared" si="155"/>
        <v>1.00084</v>
      </c>
      <c r="JJ18" s="204">
        <f t="shared" si="31"/>
        <v>0.99916070500779353</v>
      </c>
      <c r="JK18" s="209" t="str">
        <f t="shared" si="156"/>
        <v xml:space="preserve"> </v>
      </c>
      <c r="JM18" s="188"/>
      <c r="JN18" s="200">
        <f t="shared" si="157"/>
        <v>0.82957812499999994</v>
      </c>
      <c r="JO18" s="201">
        <f t="shared" si="158"/>
        <v>0.82961812499999998</v>
      </c>
      <c r="JP18" s="208">
        <f t="shared" ref="JP18:JP26" si="222">-($JP$30-$JN18)/($JN17-$JN18)+JM5</f>
        <v>396.72658402203047</v>
      </c>
      <c r="JQ18" s="202" t="str">
        <f>IF(JO18*JO17&lt;0,JP18," ")</f>
        <v xml:space="preserve"> </v>
      </c>
      <c r="JR18" s="203">
        <f t="shared" si="32"/>
        <v>0.97924000000000011</v>
      </c>
      <c r="JS18" s="204">
        <f t="shared" si="33"/>
        <v>1.0212001143744127</v>
      </c>
      <c r="JT18" s="209" t="str">
        <f t="shared" si="159"/>
        <v xml:space="preserve"> </v>
      </c>
      <c r="JV18" s="188"/>
      <c r="JW18" s="200">
        <f t="shared" si="160"/>
        <v>0.82957812499999994</v>
      </c>
      <c r="JX18" s="201">
        <f t="shared" si="161"/>
        <v>0.82961812499999998</v>
      </c>
      <c r="JY18" s="208">
        <f t="shared" ref="JY18:JY26" si="223">-($JY$30-$JW18)/($JW17-$JW18)+JV5</f>
        <v>396.72658402203047</v>
      </c>
      <c r="JZ18" s="202" t="str">
        <f>IF(JX18*JX17&lt;0,JY18," ")</f>
        <v xml:space="preserve"> </v>
      </c>
      <c r="KA18" s="203">
        <f t="shared" si="162"/>
        <v>0.97924000000000011</v>
      </c>
      <c r="KB18" s="204">
        <f t="shared" si="34"/>
        <v>1.0212001143744127</v>
      </c>
      <c r="KC18" s="209" t="str">
        <f t="shared" si="163"/>
        <v xml:space="preserve"> </v>
      </c>
      <c r="KE18" s="188"/>
      <c r="KF18" s="200">
        <f t="shared" si="164"/>
        <v>0.82957812499999994</v>
      </c>
      <c r="KG18" s="201">
        <f t="shared" si="165"/>
        <v>0.82961812499999998</v>
      </c>
      <c r="KH18" s="208">
        <f t="shared" ref="KH18:KH26" si="224">-($KH$30-$KF18)/($KF17-$KF18)+KE5</f>
        <v>396.72658402203047</v>
      </c>
      <c r="KI18" s="202" t="str">
        <f>IF(KG18*KG17&lt;0,KH18," ")</f>
        <v xml:space="preserve"> </v>
      </c>
      <c r="KJ18" s="203">
        <f t="shared" si="166"/>
        <v>0.97924000000000011</v>
      </c>
      <c r="KK18" s="204">
        <f t="shared" si="35"/>
        <v>1.0212001143744127</v>
      </c>
      <c r="KL18" s="209" t="str">
        <f t="shared" si="167"/>
        <v xml:space="preserve"> </v>
      </c>
      <c r="KN18" s="188"/>
      <c r="KO18" s="200">
        <f t="shared" si="168"/>
        <v>0.82957812499999994</v>
      </c>
      <c r="KP18" s="201">
        <f t="shared" si="169"/>
        <v>0.82961812499999998</v>
      </c>
      <c r="KQ18" s="208">
        <f t="shared" ref="KQ18:KQ26" si="225">-($KQ$30-$KO18)/($KO17-$KO18)+KN5</f>
        <v>396.72658402203047</v>
      </c>
      <c r="KR18" s="202" t="str">
        <f>IF(KP18*KP17&lt;0,KQ18," ")</f>
        <v xml:space="preserve"> </v>
      </c>
      <c r="KS18" s="203">
        <f t="shared" si="170"/>
        <v>0.97924000000000011</v>
      </c>
      <c r="KT18" s="204">
        <f t="shared" si="36"/>
        <v>1.0212001143744127</v>
      </c>
      <c r="KU18" s="209" t="str">
        <f t="shared" si="171"/>
        <v xml:space="preserve"> </v>
      </c>
      <c r="KW18" s="188"/>
      <c r="KX18" s="200">
        <f t="shared" si="172"/>
        <v>0.82957812499999994</v>
      </c>
      <c r="KY18" s="201">
        <f t="shared" si="173"/>
        <v>0.82961812499999998</v>
      </c>
      <c r="KZ18" s="208">
        <f t="shared" ref="KZ18:KZ26" si="226">-($KZ$30-$KX18)/($KX17-$KX18)+KW5</f>
        <v>396.72658402203047</v>
      </c>
      <c r="LA18" s="202" t="str">
        <f>IF(KY18*KY17&lt;0,KZ18," ")</f>
        <v xml:space="preserve"> </v>
      </c>
      <c r="LB18" s="203">
        <f t="shared" si="174"/>
        <v>0.97924000000000011</v>
      </c>
      <c r="LC18" s="204">
        <f t="shared" si="37"/>
        <v>1.0212001143744127</v>
      </c>
      <c r="LD18" s="209" t="str">
        <f t="shared" si="175"/>
        <v xml:space="preserve"> </v>
      </c>
      <c r="LF18" s="188"/>
      <c r="LG18" s="200">
        <f t="shared" si="176"/>
        <v>0.82957812499999994</v>
      </c>
      <c r="LH18" s="201">
        <f t="shared" si="177"/>
        <v>0.82961812499999998</v>
      </c>
      <c r="LI18" s="208">
        <f t="shared" ref="LI18:LI26" si="227">-($LI$30-$LG18)/($LG17-$LG18)+LF5</f>
        <v>396.72658402203047</v>
      </c>
      <c r="LJ18" s="202" t="str">
        <f>IF(LH18*LH17&lt;0,LI18," ")</f>
        <v xml:space="preserve"> </v>
      </c>
      <c r="LK18" s="203">
        <f t="shared" si="178"/>
        <v>0.97924000000000011</v>
      </c>
      <c r="LL18" s="204">
        <f t="shared" si="38"/>
        <v>1.0212001143744127</v>
      </c>
      <c r="LM18" s="209" t="str">
        <f t="shared" si="179"/>
        <v xml:space="preserve"> </v>
      </c>
      <c r="LO18" s="188"/>
      <c r="LP18" s="200">
        <f t="shared" si="180"/>
        <v>0.82957812499999994</v>
      </c>
      <c r="LQ18" s="201">
        <f t="shared" si="181"/>
        <v>0.82961812499999998</v>
      </c>
      <c r="LR18" s="208">
        <f t="shared" ref="LR18:LR26" si="228">-($LR$30-$LP18)/($LP17-$LP18)+LO5</f>
        <v>396.72658402203047</v>
      </c>
      <c r="LS18" s="202" t="str">
        <f>IF(LQ18*LQ17&lt;0,LR18," ")</f>
        <v xml:space="preserve"> </v>
      </c>
      <c r="LT18" s="203">
        <f t="shared" si="182"/>
        <v>0.97924000000000011</v>
      </c>
      <c r="LU18" s="204">
        <f t="shared" si="39"/>
        <v>1.0212001143744127</v>
      </c>
      <c r="LV18" s="209" t="str">
        <f t="shared" si="183"/>
        <v xml:space="preserve"> </v>
      </c>
      <c r="LX18" s="188"/>
      <c r="LY18" s="200">
        <f t="shared" si="184"/>
        <v>0.82957812499999994</v>
      </c>
      <c r="LZ18" s="201">
        <f t="shared" si="185"/>
        <v>0.82961812499999998</v>
      </c>
      <c r="MA18" s="208">
        <f t="shared" ref="MA18:MA26" si="229">-($MA$30-$LY18)/($LY17-$LY18)+LX5</f>
        <v>396.72658402203047</v>
      </c>
      <c r="MB18" s="202" t="str">
        <f>IF(LZ18*LZ17&lt;0,MA18," ")</f>
        <v xml:space="preserve"> </v>
      </c>
      <c r="MC18" s="203">
        <f t="shared" si="186"/>
        <v>0.97924000000000011</v>
      </c>
      <c r="MD18" s="204">
        <f t="shared" si="40"/>
        <v>1.0212001143744127</v>
      </c>
      <c r="ME18" s="209" t="str">
        <f t="shared" si="187"/>
        <v xml:space="preserve"> </v>
      </c>
      <c r="MG18" s="188"/>
      <c r="MH18" s="200">
        <f t="shared" si="188"/>
        <v>0.82957812499999994</v>
      </c>
      <c r="MI18" s="201">
        <f t="shared" si="189"/>
        <v>0.82961812499999998</v>
      </c>
      <c r="MJ18" s="208">
        <f t="shared" ref="MJ18:MJ26" si="230">-($MJ$30-$MH18)/($MH17-$MH18)+MG5</f>
        <v>396.72658402203047</v>
      </c>
      <c r="MK18" s="202" t="str">
        <f>IF(MI18*MI17&lt;0,MJ18," ")</f>
        <v xml:space="preserve"> </v>
      </c>
      <c r="ML18" s="203">
        <f t="shared" si="190"/>
        <v>0.97924000000000011</v>
      </c>
      <c r="MM18" s="204">
        <f t="shared" si="41"/>
        <v>1.0212001143744127</v>
      </c>
      <c r="MN18" s="209" t="str">
        <f t="shared" si="191"/>
        <v xml:space="preserve"> </v>
      </c>
      <c r="MP18" s="188"/>
      <c r="MQ18" s="200">
        <f t="shared" si="192"/>
        <v>0.82957812499999994</v>
      </c>
      <c r="MR18" s="201">
        <f t="shared" ref="MR18:MR26" si="231">MQ18-$MS$30</f>
        <v>0.82961812499999998</v>
      </c>
      <c r="MS18" s="208">
        <f t="shared" ref="MS18:MS26" si="232">-($MS$30-$MQ18)/($MQ17-$MQ18)+MP5</f>
        <v>396.72658402203047</v>
      </c>
      <c r="MT18" s="202" t="str">
        <f>IF(MR18*MR17&lt;0,MS18," ")</f>
        <v xml:space="preserve"> </v>
      </c>
      <c r="MU18" s="203">
        <f t="shared" si="193"/>
        <v>0.97924000000000011</v>
      </c>
      <c r="MV18" s="204">
        <f t="shared" si="42"/>
        <v>1.0212001143744127</v>
      </c>
      <c r="MW18" s="209" t="str">
        <f t="shared" si="194"/>
        <v xml:space="preserve"> </v>
      </c>
    </row>
    <row r="19" spans="1:361" ht="20.25" hidden="1" customHeight="1">
      <c r="A19" s="186">
        <v>17</v>
      </c>
      <c r="B19" s="187">
        <v>-1E-4</v>
      </c>
      <c r="C19" s="188"/>
      <c r="D19" s="206">
        <f t="shared" si="43"/>
        <v>0.801110875</v>
      </c>
      <c r="E19" s="207">
        <f t="shared" si="44"/>
        <v>1.9090874999999952E-2</v>
      </c>
      <c r="F19" s="210">
        <f t="shared" ref="F19:F26" si="233">-($F$30-$D19)/($D18-$D19)+C6</f>
        <v>99.986596523330192</v>
      </c>
      <c r="G19" s="202" t="str">
        <f t="shared" ref="G19:G26" si="234">IF(E19*E18&lt;0,F19," ")</f>
        <v xml:space="preserve"> </v>
      </c>
      <c r="H19" s="189">
        <f t="shared" si="45"/>
        <v>1.0122949383099999</v>
      </c>
      <c r="I19" s="204">
        <f t="shared" si="0"/>
        <v>0.98785439120092211</v>
      </c>
      <c r="J19" s="209" t="str">
        <f>IF(E19*E18&lt;0,I19," ")</f>
        <v xml:space="preserve"> </v>
      </c>
      <c r="L19" s="188"/>
      <c r="M19" s="206">
        <f>R6+M6*$P$30+N6*$P$30*$P$30+$D$28*$P$30*$P$30*$P$30</f>
        <v>0.79846168000000006</v>
      </c>
      <c r="N19" s="207">
        <f t="shared" si="46"/>
        <v>-1.8064319999999912E-2</v>
      </c>
      <c r="O19" s="210">
        <f t="shared" si="196"/>
        <v>88.270182057731418</v>
      </c>
      <c r="P19" s="202" t="str">
        <f t="shared" ref="P19:P26" si="235">IF(N19*N18&lt;0,O19," ")</f>
        <v xml:space="preserve"> </v>
      </c>
      <c r="Q19" s="189">
        <f t="shared" si="47"/>
        <v>1.0117283021600001</v>
      </c>
      <c r="R19" s="204">
        <f t="shared" si="1"/>
        <v>0.98840765634908045</v>
      </c>
      <c r="S19" s="209" t="str">
        <f t="shared" si="48"/>
        <v xml:space="preserve"> </v>
      </c>
      <c r="U19" s="188"/>
      <c r="V19" s="206">
        <f t="shared" si="49"/>
        <v>0.79890439062499996</v>
      </c>
      <c r="W19" s="207">
        <f t="shared" si="50"/>
        <v>1.8879390624999881E-2</v>
      </c>
      <c r="X19" s="210">
        <f t="shared" ref="X19:X26" si="236">-($X$30-$V19)/($V18-$V19)+U6</f>
        <v>99.920597736437031</v>
      </c>
      <c r="Y19" s="202" t="str">
        <f t="shared" ref="Y19:Y26" si="237">IF(W19*W18&lt;0,X19," ")</f>
        <v xml:space="preserve"> </v>
      </c>
      <c r="Z19" s="189">
        <f t="shared" si="2"/>
        <v>1.0116151262499999</v>
      </c>
      <c r="AA19" s="204">
        <f t="shared" si="3"/>
        <v>0.98851823588971377</v>
      </c>
      <c r="AB19" s="209" t="str">
        <f t="shared" si="51"/>
        <v xml:space="preserve"> </v>
      </c>
      <c r="AD19" s="188"/>
      <c r="AE19" s="206">
        <f t="shared" si="52"/>
        <v>0.801110875</v>
      </c>
      <c r="AF19" s="207">
        <f t="shared" si="53"/>
        <v>-1.4906124999999992E-2</v>
      </c>
      <c r="AG19" s="210">
        <f t="shared" ref="AG19:AG26" si="238">-($F$30-$AE19)/($AE18-$AE19)+AD6</f>
        <v>99.986596523330192</v>
      </c>
      <c r="AH19" s="202" t="str">
        <f t="shared" ref="AH19:AH26" si="239">IF(AF19*AF18&lt;0,AG19," ")</f>
        <v xml:space="preserve"> </v>
      </c>
      <c r="AI19" s="189">
        <f t="shared" si="54"/>
        <v>1.0112307040409598</v>
      </c>
      <c r="AJ19" s="204">
        <f t="shared" si="4"/>
        <v>0.98889402388981962</v>
      </c>
      <c r="AK19" s="209" t="str">
        <f t="shared" si="55"/>
        <v xml:space="preserve"> </v>
      </c>
      <c r="AM19" s="188"/>
      <c r="AN19" s="206">
        <f t="shared" si="56"/>
        <v>0.82683062500000004</v>
      </c>
      <c r="AO19" s="207">
        <f t="shared" si="57"/>
        <v>0.82687062500000008</v>
      </c>
      <c r="AP19" s="210">
        <f>-($AP$30-$AN19)/($AN18-$AN19)+AM6</f>
        <v>393.95382165606162</v>
      </c>
      <c r="AQ19" s="202" t="str">
        <f t="shared" ref="AQ19:AQ26" si="240">IF(AO19*AO18&lt;0,AP19," ")</f>
        <v xml:space="preserve"> </v>
      </c>
      <c r="AR19" s="189">
        <f t="shared" si="58"/>
        <v>0.97916000000000003</v>
      </c>
      <c r="AS19" s="204">
        <f t="shared" si="5"/>
        <v>1.02128354916459</v>
      </c>
      <c r="AT19" s="209" t="str">
        <f t="shared" si="59"/>
        <v xml:space="preserve"> </v>
      </c>
      <c r="AV19" s="188"/>
      <c r="AW19" s="206">
        <f t="shared" si="60"/>
        <v>0.82683062500000004</v>
      </c>
      <c r="AX19" s="207">
        <f t="shared" si="197"/>
        <v>0.82687062500000008</v>
      </c>
      <c r="AY19" s="210">
        <f>-($F$30-$AW19)/($AW18-$AW19)+AV6</f>
        <v>109.30959963603334</v>
      </c>
      <c r="AZ19" s="202" t="str">
        <f t="shared" ref="AZ19:AZ26" si="241">IF(AX19*AX18&lt;0,AY19," ")</f>
        <v xml:space="preserve"> </v>
      </c>
      <c r="BA19" s="189">
        <f t="shared" si="61"/>
        <v>0.97916000000000003</v>
      </c>
      <c r="BB19" s="204">
        <f t="shared" si="6"/>
        <v>1.02128354916459</v>
      </c>
      <c r="BC19" s="209" t="str">
        <f t="shared" si="62"/>
        <v xml:space="preserve"> </v>
      </c>
      <c r="BE19" s="188"/>
      <c r="BF19" s="206">
        <f t="shared" si="63"/>
        <v>0.82683062500000004</v>
      </c>
      <c r="BG19" s="207">
        <f t="shared" si="64"/>
        <v>0.82687062500000008</v>
      </c>
      <c r="BH19" s="210">
        <f t="shared" ref="BH19:BH26" si="242">-($BH$30-$BF19)/($BF18-$BF19)+BE6</f>
        <v>393.95382165606162</v>
      </c>
      <c r="BI19" s="202" t="str">
        <f t="shared" ref="BI19:BI26" si="243">IF(BG19*BG18&lt;0,BH19," ")</f>
        <v xml:space="preserve"> </v>
      </c>
      <c r="BJ19" s="189">
        <f t="shared" si="7"/>
        <v>1.0122949383099999</v>
      </c>
      <c r="BK19" s="204">
        <f t="shared" si="8"/>
        <v>0.98785439120092211</v>
      </c>
      <c r="BL19" s="209" t="str">
        <f t="shared" si="65"/>
        <v xml:space="preserve"> </v>
      </c>
      <c r="BN19" s="188"/>
      <c r="BO19" s="206">
        <f t="shared" si="66"/>
        <v>0.82683062500000004</v>
      </c>
      <c r="BP19" s="207">
        <f t="shared" si="67"/>
        <v>0.82687062500000008</v>
      </c>
      <c r="BQ19" s="210">
        <f t="shared" si="198"/>
        <v>393.95382165606162</v>
      </c>
      <c r="BR19" s="202" t="str">
        <f t="shared" ref="BR19:BR26" si="244">IF(BP19*BP18&lt;0,BQ19," ")</f>
        <v xml:space="preserve"> </v>
      </c>
      <c r="BS19" s="189">
        <f t="shared" si="68"/>
        <v>1.0122949383099999</v>
      </c>
      <c r="BT19" s="204">
        <f t="shared" si="9"/>
        <v>0.98785439120092211</v>
      </c>
      <c r="BU19" s="209" t="str">
        <f t="shared" si="69"/>
        <v xml:space="preserve"> </v>
      </c>
      <c r="BW19" s="188"/>
      <c r="BX19" s="206">
        <f t="shared" si="70"/>
        <v>0.82683062500000004</v>
      </c>
      <c r="BY19" s="207">
        <f t="shared" si="71"/>
        <v>0.82687062500000008</v>
      </c>
      <c r="BZ19" s="210">
        <f t="shared" si="199"/>
        <v>393.95382165606162</v>
      </c>
      <c r="CA19" s="202" t="str">
        <f t="shared" ref="CA19:CA26" si="245">IF(BY19*BY18&lt;0,BZ19," ")</f>
        <v xml:space="preserve"> </v>
      </c>
      <c r="CB19" s="189">
        <f t="shared" si="72"/>
        <v>0.97916000000000003</v>
      </c>
      <c r="CC19" s="204">
        <f t="shared" si="10"/>
        <v>1.02128354916459</v>
      </c>
      <c r="CD19" s="209" t="str">
        <f t="shared" si="73"/>
        <v xml:space="preserve"> </v>
      </c>
      <c r="CF19" s="188"/>
      <c r="CG19" s="206">
        <f t="shared" si="74"/>
        <v>0.82683062500000004</v>
      </c>
      <c r="CH19" s="207">
        <f t="shared" si="75"/>
        <v>0.82687062500000008</v>
      </c>
      <c r="CI19" s="210">
        <f t="shared" si="200"/>
        <v>393.95382165606162</v>
      </c>
      <c r="CJ19" s="202" t="str">
        <f t="shared" ref="CJ19:CJ26" si="246">IF(CH19*CH18&lt;0,CI19," ")</f>
        <v xml:space="preserve"> </v>
      </c>
      <c r="CK19" s="203">
        <f t="shared" si="76"/>
        <v>0.97916000000000003</v>
      </c>
      <c r="CL19" s="204">
        <f t="shared" si="11"/>
        <v>1.02128354916459</v>
      </c>
      <c r="CM19" s="209" t="str">
        <f t="shared" si="77"/>
        <v xml:space="preserve"> </v>
      </c>
      <c r="CO19" s="188"/>
      <c r="CP19" s="206">
        <f t="shared" si="78"/>
        <v>0.82683062500000004</v>
      </c>
      <c r="CQ19" s="207">
        <f t="shared" si="79"/>
        <v>0.82687062500000008</v>
      </c>
      <c r="CR19" s="210">
        <f t="shared" si="201"/>
        <v>393.95382165606162</v>
      </c>
      <c r="CS19" s="202" t="str">
        <f t="shared" ref="CS19:CS26" si="247">IF(CQ19*CQ18&lt;0,CR19," ")</f>
        <v xml:space="preserve"> </v>
      </c>
      <c r="CT19" s="203">
        <f t="shared" si="80"/>
        <v>0.97916000000000003</v>
      </c>
      <c r="CU19" s="204">
        <f t="shared" si="12"/>
        <v>1.02128354916459</v>
      </c>
      <c r="CV19" s="209" t="str">
        <f t="shared" si="81"/>
        <v xml:space="preserve"> </v>
      </c>
      <c r="CX19" s="188"/>
      <c r="CY19" s="200">
        <f t="shared" si="82"/>
        <v>0.82683062500000004</v>
      </c>
      <c r="CZ19" s="201">
        <f t="shared" si="83"/>
        <v>0.82687062500000008</v>
      </c>
      <c r="DA19" s="208">
        <f t="shared" si="202"/>
        <v>393.95382165606162</v>
      </c>
      <c r="DB19" s="202" t="str">
        <f t="shared" ref="DB19:DB26" si="248">IF(CZ19*CZ18&lt;0,DA19," ")</f>
        <v xml:space="preserve"> </v>
      </c>
      <c r="DC19" s="203">
        <f t="shared" si="84"/>
        <v>0.97916000000000003</v>
      </c>
      <c r="DD19" s="204">
        <f t="shared" si="13"/>
        <v>1.02128354916459</v>
      </c>
      <c r="DE19" s="209" t="str">
        <f t="shared" si="85"/>
        <v xml:space="preserve"> </v>
      </c>
      <c r="DG19" s="188"/>
      <c r="DH19" s="200">
        <f t="shared" si="86"/>
        <v>0.82683062500000004</v>
      </c>
      <c r="DI19" s="201">
        <f t="shared" si="87"/>
        <v>0.82687062500000008</v>
      </c>
      <c r="DJ19" s="208">
        <f t="shared" si="203"/>
        <v>393.95382165606162</v>
      </c>
      <c r="DK19" s="202" t="str">
        <f t="shared" ref="DK19:DK26" si="249">IF(DI19*DI18&lt;0,DJ19," ")</f>
        <v xml:space="preserve"> </v>
      </c>
      <c r="DL19" s="203">
        <f t="shared" si="88"/>
        <v>0.97916000000000003</v>
      </c>
      <c r="DM19" s="204">
        <f t="shared" si="14"/>
        <v>1.02128354916459</v>
      </c>
      <c r="DN19" s="209" t="str">
        <f t="shared" si="89"/>
        <v xml:space="preserve"> </v>
      </c>
      <c r="DP19" s="188"/>
      <c r="DQ19" s="200">
        <f t="shared" si="204"/>
        <v>0.82683062500000004</v>
      </c>
      <c r="DR19" s="201">
        <f t="shared" si="90"/>
        <v>0.82687062500000008</v>
      </c>
      <c r="DS19" s="210">
        <f t="shared" si="205"/>
        <v>99.986596523330192</v>
      </c>
      <c r="DT19" s="202" t="str">
        <f t="shared" ref="DT19:DT26" si="250">IF(DR19*DR18&lt;0,DS19," ")</f>
        <v xml:space="preserve"> </v>
      </c>
      <c r="DU19" s="203">
        <f t="shared" si="206"/>
        <v>0.97916000000000003</v>
      </c>
      <c r="DV19" s="204">
        <f t="shared" si="15"/>
        <v>1.02128354916459</v>
      </c>
      <c r="DW19" s="209" t="str">
        <f t="shared" si="91"/>
        <v xml:space="preserve"> </v>
      </c>
      <c r="DY19" s="188"/>
      <c r="DZ19" s="200">
        <f t="shared" si="92"/>
        <v>0.82683062500000004</v>
      </c>
      <c r="EA19" s="201">
        <f t="shared" si="93"/>
        <v>0.82687062500000008</v>
      </c>
      <c r="EB19" s="208">
        <f t="shared" si="207"/>
        <v>393.95382165606162</v>
      </c>
      <c r="EC19" s="202" t="str">
        <f t="shared" ref="EC19:EC26" si="251">IF(EA19*EA18&lt;0,EB19," ")</f>
        <v xml:space="preserve"> </v>
      </c>
      <c r="ED19" s="203">
        <f t="shared" si="94"/>
        <v>0.97916000000000003</v>
      </c>
      <c r="EE19" s="204">
        <f t="shared" si="16"/>
        <v>1.02128354916459</v>
      </c>
      <c r="EF19" s="209" t="str">
        <f t="shared" si="95"/>
        <v xml:space="preserve"> </v>
      </c>
      <c r="EH19" s="188"/>
      <c r="EI19" s="200">
        <f t="shared" si="96"/>
        <v>0.82683062500000004</v>
      </c>
      <c r="EJ19" s="201">
        <f t="shared" si="97"/>
        <v>0.82687062500000008</v>
      </c>
      <c r="EK19" s="208">
        <f t="shared" si="208"/>
        <v>393.95382165606162</v>
      </c>
      <c r="EL19" s="202" t="str">
        <f t="shared" ref="EL19:EL26" si="252">IF(EJ19*EJ18&lt;0,EK19," ")</f>
        <v xml:space="preserve"> </v>
      </c>
      <c r="EM19" s="203">
        <f t="shared" si="98"/>
        <v>0.97916000000000003</v>
      </c>
      <c r="EN19" s="204">
        <f t="shared" si="17"/>
        <v>1.02128354916459</v>
      </c>
      <c r="EO19" s="209" t="str">
        <f t="shared" si="99"/>
        <v xml:space="preserve"> </v>
      </c>
      <c r="EQ19" s="188"/>
      <c r="ER19" s="200">
        <f t="shared" si="100"/>
        <v>0.82683062500000004</v>
      </c>
      <c r="ES19" s="201">
        <f t="shared" si="101"/>
        <v>0.82687062500000008</v>
      </c>
      <c r="ET19" s="208">
        <f t="shared" si="209"/>
        <v>393.95382165606162</v>
      </c>
      <c r="EU19" s="202" t="str">
        <f t="shared" ref="EU19:EU26" si="253">IF(ES19*ES18&lt;0,ET19," ")</f>
        <v xml:space="preserve"> </v>
      </c>
      <c r="EV19" s="203">
        <f t="shared" si="102"/>
        <v>0.97916000000000003</v>
      </c>
      <c r="EW19" s="204">
        <f t="shared" si="18"/>
        <v>1.02128354916459</v>
      </c>
      <c r="EX19" s="209" t="str">
        <f t="shared" si="103"/>
        <v xml:space="preserve"> </v>
      </c>
      <c r="EZ19" s="188"/>
      <c r="FA19" s="200">
        <f t="shared" si="104"/>
        <v>0.82683062500000004</v>
      </c>
      <c r="FB19" s="201">
        <f t="shared" si="105"/>
        <v>0.82687062500000008</v>
      </c>
      <c r="FC19" s="208">
        <f t="shared" si="210"/>
        <v>393.95382165606162</v>
      </c>
      <c r="FD19" s="202" t="str">
        <f t="shared" ref="FD19:FD26" si="254">IF(FB19*FB18&lt;0,FC19," ")</f>
        <v xml:space="preserve"> </v>
      </c>
      <c r="FE19" s="203">
        <f t="shared" si="106"/>
        <v>0.97916000000000003</v>
      </c>
      <c r="FF19" s="204">
        <f t="shared" si="19"/>
        <v>1.02128354916459</v>
      </c>
      <c r="FG19" s="209" t="str">
        <f t="shared" si="107"/>
        <v xml:space="preserve"> </v>
      </c>
      <c r="FI19" s="188"/>
      <c r="FJ19" s="200">
        <f t="shared" si="108"/>
        <v>0.82683062500000004</v>
      </c>
      <c r="FK19" s="201">
        <f t="shared" si="109"/>
        <v>0.82687062500000008</v>
      </c>
      <c r="FL19" s="208">
        <f t="shared" si="211"/>
        <v>393.95382165606162</v>
      </c>
      <c r="FM19" s="202" t="str">
        <f t="shared" ref="FM19:FM26" si="255">IF(FK19*FK18&lt;0,FL19," ")</f>
        <v xml:space="preserve"> </v>
      </c>
      <c r="FN19" s="203">
        <f t="shared" si="110"/>
        <v>0.97916000000000003</v>
      </c>
      <c r="FO19" s="204">
        <f t="shared" si="20"/>
        <v>1.02128354916459</v>
      </c>
      <c r="FP19" s="209" t="str">
        <f t="shared" si="111"/>
        <v xml:space="preserve"> </v>
      </c>
      <c r="FR19" s="188"/>
      <c r="FS19" s="200">
        <f t="shared" si="112"/>
        <v>0.82683062500000004</v>
      </c>
      <c r="FT19" s="201">
        <f t="shared" si="113"/>
        <v>0.82687062500000008</v>
      </c>
      <c r="FU19" s="208">
        <f t="shared" si="114"/>
        <v>393.95382165606162</v>
      </c>
      <c r="FV19" s="202" t="str">
        <f t="shared" ref="FV19:FV26" si="256">IF(FT19*FT18&lt;0,FU19," ")</f>
        <v xml:space="preserve"> </v>
      </c>
      <c r="FW19" s="203">
        <f t="shared" si="115"/>
        <v>0.97916000000000003</v>
      </c>
      <c r="FX19" s="204">
        <f t="shared" si="21"/>
        <v>1.02128354916459</v>
      </c>
      <c r="FY19" s="209" t="str">
        <f t="shared" si="116"/>
        <v xml:space="preserve"> </v>
      </c>
      <c r="GA19" s="188"/>
      <c r="GB19" s="200">
        <f t="shared" si="117"/>
        <v>0.82683062500000004</v>
      </c>
      <c r="GC19" s="201">
        <f t="shared" si="118"/>
        <v>0.82687062500000008</v>
      </c>
      <c r="GD19" s="210">
        <f t="shared" si="212"/>
        <v>99.986596523330192</v>
      </c>
      <c r="GE19" s="202" t="str">
        <f t="shared" ref="GE19:GE26" si="257">IF(GC19*GC18&lt;0,GD19," ")</f>
        <v xml:space="preserve"> </v>
      </c>
      <c r="GF19" s="203">
        <f t="shared" si="119"/>
        <v>0.97916000000000003</v>
      </c>
      <c r="GG19" s="204">
        <f t="shared" si="22"/>
        <v>1.02128354916459</v>
      </c>
      <c r="GH19" s="209" t="str">
        <f t="shared" si="120"/>
        <v xml:space="preserve"> </v>
      </c>
      <c r="GJ19" s="188"/>
      <c r="GK19" s="200">
        <f t="shared" si="121"/>
        <v>0.82683062500000004</v>
      </c>
      <c r="GL19" s="201">
        <f t="shared" si="122"/>
        <v>0.82687062500000008</v>
      </c>
      <c r="GM19" s="208">
        <f t="shared" si="213"/>
        <v>393.95382165606162</v>
      </c>
      <c r="GN19" s="202" t="str">
        <f t="shared" ref="GN19:GN26" si="258">IF(GL19*GL18&lt;0,GM19," ")</f>
        <v xml:space="preserve"> </v>
      </c>
      <c r="GO19" s="203">
        <f t="shared" si="123"/>
        <v>0.97916000000000003</v>
      </c>
      <c r="GP19" s="204">
        <f t="shared" si="23"/>
        <v>1.02128354916459</v>
      </c>
      <c r="GQ19" s="209" t="str">
        <f t="shared" si="124"/>
        <v xml:space="preserve"> </v>
      </c>
      <c r="GS19" s="188"/>
      <c r="GT19" s="206">
        <f t="shared" si="125"/>
        <v>0.801110875</v>
      </c>
      <c r="GU19" s="207">
        <f t="shared" si="126"/>
        <v>1.9090874999999952E-2</v>
      </c>
      <c r="GV19" s="210">
        <f t="shared" si="214"/>
        <v>99.986596523330192</v>
      </c>
      <c r="GW19" s="202" t="str">
        <f t="shared" ref="GW19:GW26" si="259">IF(GU19*GU18&lt;0,GV19," ")</f>
        <v xml:space="preserve"> </v>
      </c>
      <c r="GX19" s="203">
        <f t="shared" si="127"/>
        <v>0.97916000000000003</v>
      </c>
      <c r="GY19" s="204">
        <f t="shared" si="24"/>
        <v>1.02128354916459</v>
      </c>
      <c r="GZ19" s="209" t="str">
        <f t="shared" si="128"/>
        <v xml:space="preserve"> </v>
      </c>
      <c r="HB19" s="188"/>
      <c r="HC19" s="200">
        <f t="shared" si="129"/>
        <v>0.82683062500000004</v>
      </c>
      <c r="HD19" s="201">
        <f t="shared" si="130"/>
        <v>0.82687062500000008</v>
      </c>
      <c r="HE19" s="208">
        <f t="shared" si="215"/>
        <v>393.95382165606162</v>
      </c>
      <c r="HF19" s="202" t="str">
        <f t="shared" ref="HF19:HF26" si="260">IF(HD19*HD18&lt;0,HE19," ")</f>
        <v xml:space="preserve"> </v>
      </c>
      <c r="HG19" s="203">
        <f t="shared" si="131"/>
        <v>0.97916000000000003</v>
      </c>
      <c r="HH19" s="204">
        <f t="shared" si="25"/>
        <v>1.02128354916459</v>
      </c>
      <c r="HI19" s="209" t="str">
        <f t="shared" si="132"/>
        <v xml:space="preserve"> </v>
      </c>
      <c r="HK19" s="188"/>
      <c r="HL19" s="200">
        <f t="shared" si="133"/>
        <v>0.82683062500000004</v>
      </c>
      <c r="HM19" s="201">
        <f t="shared" si="134"/>
        <v>0.82687062500000008</v>
      </c>
      <c r="HN19" s="208">
        <f t="shared" si="216"/>
        <v>393.95382165606162</v>
      </c>
      <c r="HO19" s="202" t="str">
        <f t="shared" ref="HO19:HO26" si="261">IF(HM19*HM18&lt;0,HN19," ")</f>
        <v xml:space="preserve"> </v>
      </c>
      <c r="HP19" s="203">
        <f t="shared" si="135"/>
        <v>0.97916000000000003</v>
      </c>
      <c r="HQ19" s="204">
        <f t="shared" si="26"/>
        <v>1.02128354916459</v>
      </c>
      <c r="HR19" s="209" t="str">
        <f t="shared" si="136"/>
        <v xml:space="preserve"> </v>
      </c>
      <c r="HT19" s="188"/>
      <c r="HU19" s="200">
        <f t="shared" si="137"/>
        <v>0.82683062500000004</v>
      </c>
      <c r="HV19" s="201">
        <f t="shared" si="138"/>
        <v>0.82687062500000008</v>
      </c>
      <c r="HW19" s="208">
        <f t="shared" si="217"/>
        <v>393.95382165606162</v>
      </c>
      <c r="HX19" s="202" t="str">
        <f t="shared" ref="HX19:HX26" si="262">IF(HV19*HV18&lt;0,HW19," ")</f>
        <v xml:space="preserve"> </v>
      </c>
      <c r="HY19" s="203">
        <f t="shared" si="139"/>
        <v>0.97916000000000003</v>
      </c>
      <c r="HZ19" s="204">
        <f t="shared" si="27"/>
        <v>1.02128354916459</v>
      </c>
      <c r="IA19" s="209" t="str">
        <f t="shared" si="140"/>
        <v xml:space="preserve"> </v>
      </c>
      <c r="IC19" s="188"/>
      <c r="ID19" s="200">
        <f t="shared" si="141"/>
        <v>0.82683062500000004</v>
      </c>
      <c r="IE19" s="201">
        <f t="shared" si="142"/>
        <v>0.82687062500000008</v>
      </c>
      <c r="IF19" s="208">
        <f t="shared" si="218"/>
        <v>393.95382165606162</v>
      </c>
      <c r="IG19" s="202" t="str">
        <f t="shared" ref="IG19:IG26" si="263">IF(IE19*IE18&lt;0,IF19," ")</f>
        <v xml:space="preserve"> </v>
      </c>
      <c r="IH19" s="203">
        <f t="shared" si="143"/>
        <v>0.97916000000000003</v>
      </c>
      <c r="II19" s="204">
        <f t="shared" si="28"/>
        <v>1.02128354916459</v>
      </c>
      <c r="IJ19" s="209" t="str">
        <f t="shared" si="144"/>
        <v xml:space="preserve"> </v>
      </c>
      <c r="IL19" s="188"/>
      <c r="IM19" s="200">
        <f t="shared" si="145"/>
        <v>0.82683062500000004</v>
      </c>
      <c r="IN19" s="201">
        <f t="shared" si="146"/>
        <v>0.82687062500000008</v>
      </c>
      <c r="IO19" s="208">
        <f t="shared" si="219"/>
        <v>393.95382165606162</v>
      </c>
      <c r="IP19" s="202" t="str">
        <f t="shared" ref="IP19:IP26" si="264">IF(IN19*IN18&lt;0,IO19," ")</f>
        <v xml:space="preserve"> </v>
      </c>
      <c r="IQ19" s="203">
        <f t="shared" si="147"/>
        <v>0.97916000000000003</v>
      </c>
      <c r="IR19" s="204">
        <f t="shared" si="29"/>
        <v>1.02128354916459</v>
      </c>
      <c r="IS19" s="209" t="str">
        <f t="shared" si="148"/>
        <v xml:space="preserve"> </v>
      </c>
      <c r="IU19" s="188"/>
      <c r="IV19" s="200">
        <f t="shared" si="149"/>
        <v>0.82683062500000004</v>
      </c>
      <c r="IW19" s="201">
        <f t="shared" si="150"/>
        <v>0.82687062500000008</v>
      </c>
      <c r="IX19" s="208">
        <f t="shared" si="220"/>
        <v>393.95382165606162</v>
      </c>
      <c r="IY19" s="202" t="str">
        <f t="shared" ref="IY19:IY26" si="265">IF(IW19*IW18&lt;0,IX19," ")</f>
        <v xml:space="preserve"> </v>
      </c>
      <c r="IZ19" s="203">
        <f t="shared" si="151"/>
        <v>0.97916000000000003</v>
      </c>
      <c r="JA19" s="204">
        <f t="shared" si="30"/>
        <v>1.02128354916459</v>
      </c>
      <c r="JB19" s="209" t="str">
        <f t="shared" si="152"/>
        <v xml:space="preserve"> </v>
      </c>
      <c r="JD19" s="188"/>
      <c r="JE19" s="200">
        <f t="shared" si="153"/>
        <v>0.82683062500000004</v>
      </c>
      <c r="JF19" s="201">
        <f t="shared" si="154"/>
        <v>0.82687062500000008</v>
      </c>
      <c r="JG19" s="208">
        <f t="shared" si="221"/>
        <v>393.95382165606162</v>
      </c>
      <c r="JH19" s="202" t="str">
        <f t="shared" ref="JH19:JH26" si="266">IF(JF19*JF18&lt;0,JG19," ")</f>
        <v xml:space="preserve"> </v>
      </c>
      <c r="JI19" s="203" t="e">
        <f t="shared" si="155"/>
        <v>#VALUE!</v>
      </c>
      <c r="JJ19" s="204" t="e">
        <f t="shared" si="31"/>
        <v>#VALUE!</v>
      </c>
      <c r="JK19" s="209" t="str">
        <f t="shared" si="156"/>
        <v xml:space="preserve"> </v>
      </c>
      <c r="JM19" s="188"/>
      <c r="JN19" s="200">
        <f t="shared" si="157"/>
        <v>0.82683062500000004</v>
      </c>
      <c r="JO19" s="201">
        <f t="shared" si="158"/>
        <v>0.82687062500000008</v>
      </c>
      <c r="JP19" s="208">
        <f t="shared" si="222"/>
        <v>393.95382165606162</v>
      </c>
      <c r="JQ19" s="202" t="str">
        <f t="shared" ref="JQ19:JQ26" si="267">IF(JO19*JO18&lt;0,JP19," ")</f>
        <v xml:space="preserve"> </v>
      </c>
      <c r="JR19" s="203">
        <f t="shared" si="32"/>
        <v>0.97916000000000003</v>
      </c>
      <c r="JS19" s="204">
        <f t="shared" si="33"/>
        <v>1.02128354916459</v>
      </c>
      <c r="JT19" s="209" t="str">
        <f t="shared" si="159"/>
        <v xml:space="preserve"> </v>
      </c>
      <c r="JV19" s="188"/>
      <c r="JW19" s="200">
        <f t="shared" si="160"/>
        <v>0.82683062500000004</v>
      </c>
      <c r="JX19" s="201">
        <f t="shared" si="161"/>
        <v>0.82687062500000008</v>
      </c>
      <c r="JY19" s="208">
        <f t="shared" si="223"/>
        <v>393.95382165606162</v>
      </c>
      <c r="JZ19" s="202" t="str">
        <f t="shared" ref="JZ19:JZ26" si="268">IF(JX19*JX18&lt;0,JY19," ")</f>
        <v xml:space="preserve"> </v>
      </c>
      <c r="KA19" s="203">
        <f t="shared" si="162"/>
        <v>0.97916000000000003</v>
      </c>
      <c r="KB19" s="204">
        <f t="shared" si="34"/>
        <v>1.02128354916459</v>
      </c>
      <c r="KC19" s="209" t="str">
        <f t="shared" si="163"/>
        <v xml:space="preserve"> </v>
      </c>
      <c r="KE19" s="188"/>
      <c r="KF19" s="200">
        <f t="shared" si="164"/>
        <v>0.82683062500000004</v>
      </c>
      <c r="KG19" s="201">
        <f t="shared" si="165"/>
        <v>0.82687062500000008</v>
      </c>
      <c r="KH19" s="208">
        <f t="shared" si="224"/>
        <v>393.95382165606162</v>
      </c>
      <c r="KI19" s="202" t="str">
        <f t="shared" ref="KI19:KI26" si="269">IF(KG19*KG18&lt;0,KH19," ")</f>
        <v xml:space="preserve"> </v>
      </c>
      <c r="KJ19" s="203">
        <f t="shared" si="166"/>
        <v>0.97916000000000003</v>
      </c>
      <c r="KK19" s="204">
        <f t="shared" si="35"/>
        <v>1.02128354916459</v>
      </c>
      <c r="KL19" s="209" t="str">
        <f t="shared" si="167"/>
        <v xml:space="preserve"> </v>
      </c>
      <c r="KN19" s="188"/>
      <c r="KO19" s="200">
        <f t="shared" si="168"/>
        <v>0.82683062500000004</v>
      </c>
      <c r="KP19" s="201">
        <f t="shared" si="169"/>
        <v>0.82687062500000008</v>
      </c>
      <c r="KQ19" s="208">
        <f t="shared" si="225"/>
        <v>393.95382165606162</v>
      </c>
      <c r="KR19" s="202" t="str">
        <f t="shared" ref="KR19:KR26" si="270">IF(KP19*KP18&lt;0,KQ19," ")</f>
        <v xml:space="preserve"> </v>
      </c>
      <c r="KS19" s="203">
        <f t="shared" si="170"/>
        <v>0.97916000000000003</v>
      </c>
      <c r="KT19" s="204">
        <f t="shared" si="36"/>
        <v>1.02128354916459</v>
      </c>
      <c r="KU19" s="209" t="str">
        <f t="shared" si="171"/>
        <v xml:space="preserve"> </v>
      </c>
      <c r="KW19" s="188"/>
      <c r="KX19" s="200">
        <f t="shared" si="172"/>
        <v>0.82683062500000004</v>
      </c>
      <c r="KY19" s="201">
        <f t="shared" si="173"/>
        <v>0.82687062500000008</v>
      </c>
      <c r="KZ19" s="208">
        <f t="shared" si="226"/>
        <v>393.95382165606162</v>
      </c>
      <c r="LA19" s="202" t="str">
        <f t="shared" ref="LA19:LA26" si="271">IF(KY19*KY18&lt;0,KZ19," ")</f>
        <v xml:space="preserve"> </v>
      </c>
      <c r="LB19" s="203">
        <f t="shared" si="174"/>
        <v>0.97916000000000003</v>
      </c>
      <c r="LC19" s="204">
        <f t="shared" si="37"/>
        <v>1.02128354916459</v>
      </c>
      <c r="LD19" s="209" t="str">
        <f t="shared" si="175"/>
        <v xml:space="preserve"> </v>
      </c>
      <c r="LF19" s="188"/>
      <c r="LG19" s="200">
        <f t="shared" si="176"/>
        <v>0.82683062500000004</v>
      </c>
      <c r="LH19" s="201">
        <f t="shared" si="177"/>
        <v>0.82687062500000008</v>
      </c>
      <c r="LI19" s="208">
        <f t="shared" si="227"/>
        <v>393.95382165606162</v>
      </c>
      <c r="LJ19" s="202" t="str">
        <f t="shared" ref="LJ19:LJ26" si="272">IF(LH19*LH18&lt;0,LI19," ")</f>
        <v xml:space="preserve"> </v>
      </c>
      <c r="LK19" s="203">
        <f t="shared" si="178"/>
        <v>0.97916000000000003</v>
      </c>
      <c r="LL19" s="204">
        <f t="shared" si="38"/>
        <v>1.02128354916459</v>
      </c>
      <c r="LM19" s="209" t="str">
        <f t="shared" si="179"/>
        <v xml:space="preserve"> </v>
      </c>
      <c r="LO19" s="188"/>
      <c r="LP19" s="200">
        <f t="shared" si="180"/>
        <v>0.82683062500000004</v>
      </c>
      <c r="LQ19" s="201">
        <f t="shared" si="181"/>
        <v>0.82687062500000008</v>
      </c>
      <c r="LR19" s="208">
        <f t="shared" si="228"/>
        <v>393.95382165606162</v>
      </c>
      <c r="LS19" s="202" t="str">
        <f t="shared" ref="LS19:LS26" si="273">IF(LQ19*LQ18&lt;0,LR19," ")</f>
        <v xml:space="preserve"> </v>
      </c>
      <c r="LT19" s="203">
        <f t="shared" si="182"/>
        <v>0.97916000000000003</v>
      </c>
      <c r="LU19" s="204">
        <f t="shared" si="39"/>
        <v>1.02128354916459</v>
      </c>
      <c r="LV19" s="209" t="str">
        <f t="shared" si="183"/>
        <v xml:space="preserve"> </v>
      </c>
      <c r="LX19" s="188"/>
      <c r="LY19" s="200">
        <f t="shared" si="184"/>
        <v>0.82683062500000004</v>
      </c>
      <c r="LZ19" s="201">
        <f t="shared" si="185"/>
        <v>0.82687062500000008</v>
      </c>
      <c r="MA19" s="208">
        <f t="shared" si="229"/>
        <v>393.95382165606162</v>
      </c>
      <c r="MB19" s="202" t="str">
        <f t="shared" ref="MB19:MB26" si="274">IF(LZ19*LZ18&lt;0,MA19," ")</f>
        <v xml:space="preserve"> </v>
      </c>
      <c r="MC19" s="203">
        <f t="shared" si="186"/>
        <v>0.97916000000000003</v>
      </c>
      <c r="MD19" s="204">
        <f t="shared" si="40"/>
        <v>1.02128354916459</v>
      </c>
      <c r="ME19" s="209" t="str">
        <f t="shared" si="187"/>
        <v xml:space="preserve"> </v>
      </c>
      <c r="MG19" s="188"/>
      <c r="MH19" s="200">
        <f t="shared" si="188"/>
        <v>0.82683062500000004</v>
      </c>
      <c r="MI19" s="201">
        <f t="shared" si="189"/>
        <v>0.82687062500000008</v>
      </c>
      <c r="MJ19" s="208">
        <f t="shared" si="230"/>
        <v>393.95382165606162</v>
      </c>
      <c r="MK19" s="202" t="str">
        <f t="shared" ref="MK19:MK26" si="275">IF(MI19*MI18&lt;0,MJ19," ")</f>
        <v xml:space="preserve"> </v>
      </c>
      <c r="ML19" s="203">
        <f t="shared" si="190"/>
        <v>0.97916000000000003</v>
      </c>
      <c r="MM19" s="204">
        <f t="shared" si="41"/>
        <v>1.02128354916459</v>
      </c>
      <c r="MN19" s="209" t="str">
        <f t="shared" si="191"/>
        <v xml:space="preserve"> </v>
      </c>
      <c r="MP19" s="188"/>
      <c r="MQ19" s="200">
        <f t="shared" si="192"/>
        <v>0.82683062500000004</v>
      </c>
      <c r="MR19" s="201">
        <f t="shared" si="231"/>
        <v>0.82687062500000008</v>
      </c>
      <c r="MS19" s="208">
        <f t="shared" si="232"/>
        <v>393.95382165606162</v>
      </c>
      <c r="MT19" s="202" t="str">
        <f t="shared" ref="MT19:MT26" si="276">IF(MR19*MR18&lt;0,MS19," ")</f>
        <v xml:space="preserve"> </v>
      </c>
      <c r="MU19" s="203">
        <f t="shared" si="193"/>
        <v>0.97916000000000003</v>
      </c>
      <c r="MV19" s="204">
        <f t="shared" si="42"/>
        <v>1.02128354916459</v>
      </c>
      <c r="MW19" s="209" t="str">
        <f t="shared" si="194"/>
        <v xml:space="preserve"> </v>
      </c>
    </row>
    <row r="20" spans="1:361" ht="20.25" hidden="1" customHeight="1">
      <c r="A20" s="186">
        <v>18</v>
      </c>
      <c r="B20" s="211">
        <v>0</v>
      </c>
      <c r="C20" s="188"/>
      <c r="D20" s="206">
        <f t="shared" si="43"/>
        <v>0.79834912499999999</v>
      </c>
      <c r="E20" s="207">
        <f t="shared" si="44"/>
        <v>1.6329124999999944E-2</v>
      </c>
      <c r="F20" s="210">
        <f t="shared" si="233"/>
        <v>99.912600706074016</v>
      </c>
      <c r="G20" s="202" t="str">
        <f t="shared" si="234"/>
        <v xml:space="preserve"> </v>
      </c>
      <c r="H20" s="189">
        <f t="shared" si="45"/>
        <v>1.01231713831</v>
      </c>
      <c r="I20" s="204">
        <f t="shared" si="0"/>
        <v>0.9878327276661909</v>
      </c>
      <c r="J20" s="209" t="str">
        <f t="shared" si="195"/>
        <v xml:space="preserve"> </v>
      </c>
      <c r="L20" s="188"/>
      <c r="M20" s="206">
        <f t="shared" ref="M20:M26" si="277">R7+M7*$P$30+N7*$P$30*$P$30+$D$28*$P$30*$P$30*$P$30</f>
        <v>0.79570560000000001</v>
      </c>
      <c r="N20" s="207">
        <f t="shared" si="46"/>
        <v>-2.0820399999999961E-2</v>
      </c>
      <c r="O20" s="210">
        <f t="shared" si="196"/>
        <v>89.270182057731418</v>
      </c>
      <c r="P20" s="202" t="str">
        <f t="shared" si="235"/>
        <v xml:space="preserve"> </v>
      </c>
      <c r="Q20" s="189">
        <f t="shared" si="47"/>
        <v>1.01174950216</v>
      </c>
      <c r="R20" s="204">
        <f t="shared" si="1"/>
        <v>0.98838694544952499</v>
      </c>
      <c r="S20" s="209" t="str">
        <f t="shared" si="48"/>
        <v xml:space="preserve"> </v>
      </c>
      <c r="U20" s="188"/>
      <c r="V20" s="206">
        <f t="shared" si="49"/>
        <v>0.796147328125</v>
      </c>
      <c r="W20" s="207">
        <f t="shared" si="50"/>
        <v>1.6122328124999918E-2</v>
      </c>
      <c r="X20" s="210">
        <f t="shared" si="236"/>
        <v>99.847646952145681</v>
      </c>
      <c r="Y20" s="202" t="str">
        <f t="shared" si="237"/>
        <v xml:space="preserve"> </v>
      </c>
      <c r="Z20" s="189">
        <f t="shared" si="2"/>
        <v>1.01163612625</v>
      </c>
      <c r="AA20" s="204">
        <f t="shared" si="3"/>
        <v>0.98849771578133183</v>
      </c>
      <c r="AB20" s="209" t="str">
        <f t="shared" si="51"/>
        <v xml:space="preserve"> </v>
      </c>
      <c r="AD20" s="188"/>
      <c r="AE20" s="206">
        <f t="shared" si="52"/>
        <v>0.79834912499999999</v>
      </c>
      <c r="AF20" s="207">
        <f t="shared" si="53"/>
        <v>-1.7667875E-2</v>
      </c>
      <c r="AG20" s="210">
        <f t="shared" si="238"/>
        <v>99.912600706074016</v>
      </c>
      <c r="AH20" s="202" t="str">
        <f t="shared" si="239"/>
        <v xml:space="preserve"> </v>
      </c>
      <c r="AI20" s="189">
        <f t="shared" si="54"/>
        <v>1.0112510240409598</v>
      </c>
      <c r="AJ20" s="204">
        <f t="shared" si="4"/>
        <v>0.98887415312965454</v>
      </c>
      <c r="AK20" s="209" t="str">
        <f t="shared" si="55"/>
        <v xml:space="preserve"> </v>
      </c>
      <c r="AM20" s="188"/>
      <c r="AN20" s="206">
        <f t="shared" si="56"/>
        <v>0.82404187500000003</v>
      </c>
      <c r="AO20" s="207">
        <f t="shared" si="57"/>
        <v>0.82408187500000007</v>
      </c>
      <c r="AP20" s="210">
        <f t="shared" ref="AP20:AP26" si="278">-($AP$30-$AN20)/($AN19-$AN20)+AM7</f>
        <v>389.50224114746686</v>
      </c>
      <c r="AQ20" s="202" t="str">
        <f t="shared" si="240"/>
        <v xml:space="preserve"> </v>
      </c>
      <c r="AR20" s="189">
        <f t="shared" si="58"/>
        <v>0.97911999999999999</v>
      </c>
      <c r="AS20" s="204">
        <f t="shared" si="5"/>
        <v>1.0213252716725223</v>
      </c>
      <c r="AT20" s="209" t="str">
        <f t="shared" si="59"/>
        <v xml:space="preserve"> </v>
      </c>
      <c r="AV20" s="188"/>
      <c r="AW20" s="206">
        <f t="shared" si="60"/>
        <v>0.82404187500000003</v>
      </c>
      <c r="AX20" s="207">
        <f t="shared" si="197"/>
        <v>0.82408187500000007</v>
      </c>
      <c r="AY20" s="210">
        <f t="shared" ref="AY20:AY26" si="279">-($F$30-$AW20)/($AW19-$AW20)+AV7</f>
        <v>109.06835499775882</v>
      </c>
      <c r="AZ20" s="202" t="str">
        <f t="shared" si="241"/>
        <v xml:space="preserve"> </v>
      </c>
      <c r="BA20" s="189">
        <f t="shared" si="61"/>
        <v>0.97911999999999999</v>
      </c>
      <c r="BB20" s="204">
        <f t="shared" si="6"/>
        <v>1.0213252716725223</v>
      </c>
      <c r="BC20" s="209" t="str">
        <f t="shared" si="62"/>
        <v xml:space="preserve"> </v>
      </c>
      <c r="BE20" s="188"/>
      <c r="BF20" s="206">
        <f t="shared" si="63"/>
        <v>0.82404187500000003</v>
      </c>
      <c r="BG20" s="207">
        <f t="shared" si="64"/>
        <v>0.82408187500000007</v>
      </c>
      <c r="BH20" s="210">
        <f t="shared" si="242"/>
        <v>389.50224114746686</v>
      </c>
      <c r="BI20" s="202" t="str">
        <f t="shared" si="243"/>
        <v xml:space="preserve"> </v>
      </c>
      <c r="BJ20" s="189">
        <f t="shared" si="7"/>
        <v>1.01231713831</v>
      </c>
      <c r="BK20" s="204">
        <f t="shared" si="8"/>
        <v>0.9878327276661909</v>
      </c>
      <c r="BL20" s="209" t="str">
        <f t="shared" si="65"/>
        <v xml:space="preserve"> </v>
      </c>
      <c r="BN20" s="188"/>
      <c r="BO20" s="206">
        <f t="shared" si="66"/>
        <v>0.82404187500000003</v>
      </c>
      <c r="BP20" s="207">
        <f t="shared" si="67"/>
        <v>0.82408187500000007</v>
      </c>
      <c r="BQ20" s="210">
        <f t="shared" si="198"/>
        <v>389.50224114746686</v>
      </c>
      <c r="BR20" s="202" t="str">
        <f t="shared" si="244"/>
        <v xml:space="preserve"> </v>
      </c>
      <c r="BS20" s="189">
        <f t="shared" si="68"/>
        <v>1.01231713831</v>
      </c>
      <c r="BT20" s="204">
        <f t="shared" si="9"/>
        <v>0.9878327276661909</v>
      </c>
      <c r="BU20" s="209" t="str">
        <f t="shared" si="69"/>
        <v xml:space="preserve"> </v>
      </c>
      <c r="BW20" s="188"/>
      <c r="BX20" s="206">
        <f t="shared" si="70"/>
        <v>0.82404187500000003</v>
      </c>
      <c r="BY20" s="207">
        <f t="shared" si="71"/>
        <v>0.82408187500000007</v>
      </c>
      <c r="BZ20" s="210">
        <f t="shared" si="199"/>
        <v>389.50224114746686</v>
      </c>
      <c r="CA20" s="202" t="str">
        <f t="shared" si="245"/>
        <v xml:space="preserve"> </v>
      </c>
      <c r="CB20" s="189">
        <f t="shared" si="72"/>
        <v>0.97911999999999999</v>
      </c>
      <c r="CC20" s="204">
        <f t="shared" si="10"/>
        <v>1.0213252716725223</v>
      </c>
      <c r="CD20" s="209" t="str">
        <f t="shared" si="73"/>
        <v xml:space="preserve"> </v>
      </c>
      <c r="CF20" s="188"/>
      <c r="CG20" s="206">
        <f t="shared" si="74"/>
        <v>0.82404187500000003</v>
      </c>
      <c r="CH20" s="207">
        <f t="shared" si="75"/>
        <v>0.82408187500000007</v>
      </c>
      <c r="CI20" s="210">
        <f t="shared" si="200"/>
        <v>389.50224114746686</v>
      </c>
      <c r="CJ20" s="202" t="str">
        <f t="shared" si="246"/>
        <v xml:space="preserve"> </v>
      </c>
      <c r="CK20" s="203">
        <f t="shared" si="76"/>
        <v>0.97911999999999999</v>
      </c>
      <c r="CL20" s="204">
        <f t="shared" si="11"/>
        <v>1.0213252716725223</v>
      </c>
      <c r="CM20" s="209" t="str">
        <f t="shared" si="77"/>
        <v xml:space="preserve"> </v>
      </c>
      <c r="CO20" s="188"/>
      <c r="CP20" s="206">
        <f t="shared" si="78"/>
        <v>0.82404187500000003</v>
      </c>
      <c r="CQ20" s="207">
        <f t="shared" si="79"/>
        <v>0.82408187500000007</v>
      </c>
      <c r="CR20" s="210">
        <f t="shared" si="201"/>
        <v>389.50224114746686</v>
      </c>
      <c r="CS20" s="202" t="str">
        <f t="shared" si="247"/>
        <v xml:space="preserve"> </v>
      </c>
      <c r="CT20" s="203">
        <f t="shared" si="80"/>
        <v>0.97911999999999999</v>
      </c>
      <c r="CU20" s="204">
        <f t="shared" si="12"/>
        <v>1.0213252716725223</v>
      </c>
      <c r="CV20" s="209" t="str">
        <f t="shared" si="81"/>
        <v xml:space="preserve"> </v>
      </c>
      <c r="CX20" s="188"/>
      <c r="CY20" s="200">
        <f t="shared" si="82"/>
        <v>0.82404187500000003</v>
      </c>
      <c r="CZ20" s="201">
        <f t="shared" si="83"/>
        <v>0.82408187500000007</v>
      </c>
      <c r="DA20" s="208">
        <f t="shared" si="202"/>
        <v>389.50224114746686</v>
      </c>
      <c r="DB20" s="202" t="str">
        <f t="shared" si="248"/>
        <v xml:space="preserve"> </v>
      </c>
      <c r="DC20" s="203">
        <f t="shared" si="84"/>
        <v>0.97911999999999999</v>
      </c>
      <c r="DD20" s="204">
        <f t="shared" si="13"/>
        <v>1.0213252716725223</v>
      </c>
      <c r="DE20" s="209" t="str">
        <f t="shared" si="85"/>
        <v xml:space="preserve"> </v>
      </c>
      <c r="DG20" s="188"/>
      <c r="DH20" s="200">
        <f t="shared" si="86"/>
        <v>0.82404187500000003</v>
      </c>
      <c r="DI20" s="201">
        <f t="shared" si="87"/>
        <v>0.82408187500000007</v>
      </c>
      <c r="DJ20" s="208">
        <f t="shared" si="203"/>
        <v>389.50224114746686</v>
      </c>
      <c r="DK20" s="202" t="str">
        <f t="shared" si="249"/>
        <v xml:space="preserve"> </v>
      </c>
      <c r="DL20" s="203">
        <f t="shared" si="88"/>
        <v>0.97911999999999999</v>
      </c>
      <c r="DM20" s="204">
        <f t="shared" si="14"/>
        <v>1.0213252716725223</v>
      </c>
      <c r="DN20" s="209" t="str">
        <f t="shared" si="89"/>
        <v xml:space="preserve"> </v>
      </c>
      <c r="DP20" s="188"/>
      <c r="DQ20" s="200">
        <f t="shared" si="204"/>
        <v>0.82404187500000003</v>
      </c>
      <c r="DR20" s="201">
        <f t="shared" si="90"/>
        <v>0.82408187500000007</v>
      </c>
      <c r="DS20" s="210">
        <f t="shared" si="205"/>
        <v>99.912600706074016</v>
      </c>
      <c r="DT20" s="202" t="str">
        <f t="shared" si="250"/>
        <v xml:space="preserve"> </v>
      </c>
      <c r="DU20" s="203">
        <f t="shared" si="206"/>
        <v>0.97911999999999999</v>
      </c>
      <c r="DV20" s="204">
        <f t="shared" si="15"/>
        <v>1.0213252716725223</v>
      </c>
      <c r="DW20" s="209" t="str">
        <f t="shared" si="91"/>
        <v xml:space="preserve"> </v>
      </c>
      <c r="DY20" s="188"/>
      <c r="DZ20" s="200">
        <f t="shared" si="92"/>
        <v>0.82404187500000003</v>
      </c>
      <c r="EA20" s="201">
        <f t="shared" si="93"/>
        <v>0.82408187500000007</v>
      </c>
      <c r="EB20" s="208">
        <f t="shared" si="207"/>
        <v>389.50224114746686</v>
      </c>
      <c r="EC20" s="202" t="str">
        <f t="shared" si="251"/>
        <v xml:space="preserve"> </v>
      </c>
      <c r="ED20" s="203">
        <f t="shared" si="94"/>
        <v>0.97911999999999999</v>
      </c>
      <c r="EE20" s="204">
        <f t="shared" si="16"/>
        <v>1.0213252716725223</v>
      </c>
      <c r="EF20" s="209" t="str">
        <f t="shared" si="95"/>
        <v xml:space="preserve"> </v>
      </c>
      <c r="EH20" s="188"/>
      <c r="EI20" s="200">
        <f t="shared" si="96"/>
        <v>0.82404187500000003</v>
      </c>
      <c r="EJ20" s="201">
        <f t="shared" si="97"/>
        <v>0.82408187500000007</v>
      </c>
      <c r="EK20" s="208">
        <f t="shared" si="208"/>
        <v>389.50224114746686</v>
      </c>
      <c r="EL20" s="202" t="str">
        <f t="shared" si="252"/>
        <v xml:space="preserve"> </v>
      </c>
      <c r="EM20" s="203">
        <f t="shared" si="98"/>
        <v>0.97911999999999999</v>
      </c>
      <c r="EN20" s="204">
        <f t="shared" si="17"/>
        <v>1.0213252716725223</v>
      </c>
      <c r="EO20" s="209" t="str">
        <f t="shared" si="99"/>
        <v xml:space="preserve"> </v>
      </c>
      <c r="EQ20" s="188"/>
      <c r="ER20" s="200">
        <f t="shared" si="100"/>
        <v>0.82404187500000003</v>
      </c>
      <c r="ES20" s="201">
        <f t="shared" si="101"/>
        <v>0.82408187500000007</v>
      </c>
      <c r="ET20" s="208">
        <f t="shared" si="209"/>
        <v>389.50224114746686</v>
      </c>
      <c r="EU20" s="202" t="str">
        <f t="shared" si="253"/>
        <v xml:space="preserve"> </v>
      </c>
      <c r="EV20" s="203">
        <f t="shared" si="102"/>
        <v>0.97911999999999999</v>
      </c>
      <c r="EW20" s="204">
        <f t="shared" si="18"/>
        <v>1.0213252716725223</v>
      </c>
      <c r="EX20" s="209" t="str">
        <f t="shared" si="103"/>
        <v xml:space="preserve"> </v>
      </c>
      <c r="EZ20" s="188"/>
      <c r="FA20" s="200">
        <f t="shared" si="104"/>
        <v>0.82404187500000003</v>
      </c>
      <c r="FB20" s="201">
        <f t="shared" si="105"/>
        <v>0.82408187500000007</v>
      </c>
      <c r="FC20" s="208">
        <f t="shared" si="210"/>
        <v>389.50224114746686</v>
      </c>
      <c r="FD20" s="202" t="str">
        <f t="shared" si="254"/>
        <v xml:space="preserve"> </v>
      </c>
      <c r="FE20" s="203">
        <f t="shared" si="106"/>
        <v>0.97911999999999999</v>
      </c>
      <c r="FF20" s="204">
        <f t="shared" si="19"/>
        <v>1.0213252716725223</v>
      </c>
      <c r="FG20" s="209" t="str">
        <f t="shared" si="107"/>
        <v xml:space="preserve"> </v>
      </c>
      <c r="FI20" s="188"/>
      <c r="FJ20" s="200">
        <f t="shared" si="108"/>
        <v>0.82404187500000003</v>
      </c>
      <c r="FK20" s="201">
        <f t="shared" si="109"/>
        <v>0.82408187500000007</v>
      </c>
      <c r="FL20" s="208">
        <f t="shared" si="211"/>
        <v>389.50224114746686</v>
      </c>
      <c r="FM20" s="202" t="str">
        <f t="shared" si="255"/>
        <v xml:space="preserve"> </v>
      </c>
      <c r="FN20" s="203">
        <f t="shared" si="110"/>
        <v>0.97911999999999999</v>
      </c>
      <c r="FO20" s="204">
        <f t="shared" si="20"/>
        <v>1.0213252716725223</v>
      </c>
      <c r="FP20" s="209" t="str">
        <f t="shared" si="111"/>
        <v xml:space="preserve"> </v>
      </c>
      <c r="FR20" s="188"/>
      <c r="FS20" s="200">
        <f t="shared" si="112"/>
        <v>0.82404187500000003</v>
      </c>
      <c r="FT20" s="201">
        <f t="shared" si="113"/>
        <v>0.82408187500000007</v>
      </c>
      <c r="FU20" s="208">
        <f t="shared" si="114"/>
        <v>389.50224114746686</v>
      </c>
      <c r="FV20" s="202" t="str">
        <f t="shared" si="256"/>
        <v xml:space="preserve"> </v>
      </c>
      <c r="FW20" s="203">
        <f t="shared" si="115"/>
        <v>0.97911999999999999</v>
      </c>
      <c r="FX20" s="204">
        <f t="shared" si="21"/>
        <v>1.0213252716725223</v>
      </c>
      <c r="FY20" s="209" t="str">
        <f t="shared" si="116"/>
        <v xml:space="preserve"> </v>
      </c>
      <c r="GA20" s="188"/>
      <c r="GB20" s="200">
        <f t="shared" si="117"/>
        <v>0.82404187500000003</v>
      </c>
      <c r="GC20" s="201">
        <f t="shared" si="118"/>
        <v>0.82408187500000007</v>
      </c>
      <c r="GD20" s="210">
        <f t="shared" si="212"/>
        <v>99.912600706074016</v>
      </c>
      <c r="GE20" s="202" t="str">
        <f t="shared" si="257"/>
        <v xml:space="preserve"> </v>
      </c>
      <c r="GF20" s="203">
        <f t="shared" si="119"/>
        <v>0.97911999999999999</v>
      </c>
      <c r="GG20" s="204">
        <f t="shared" si="22"/>
        <v>1.0213252716725223</v>
      </c>
      <c r="GH20" s="209" t="str">
        <f t="shared" si="120"/>
        <v xml:space="preserve"> </v>
      </c>
      <c r="GJ20" s="188"/>
      <c r="GK20" s="200">
        <f t="shared" si="121"/>
        <v>0.82404187500000003</v>
      </c>
      <c r="GL20" s="201">
        <f t="shared" si="122"/>
        <v>0.82408187500000007</v>
      </c>
      <c r="GM20" s="208">
        <f t="shared" si="213"/>
        <v>389.50224114746686</v>
      </c>
      <c r="GN20" s="202" t="str">
        <f t="shared" si="258"/>
        <v xml:space="preserve"> </v>
      </c>
      <c r="GO20" s="203">
        <f t="shared" si="123"/>
        <v>0.97911999999999999</v>
      </c>
      <c r="GP20" s="204">
        <f t="shared" si="23"/>
        <v>1.0213252716725223</v>
      </c>
      <c r="GQ20" s="209" t="str">
        <f t="shared" si="124"/>
        <v xml:space="preserve"> </v>
      </c>
      <c r="GS20" s="188"/>
      <c r="GT20" s="206">
        <f t="shared" si="125"/>
        <v>0.79834912499999999</v>
      </c>
      <c r="GU20" s="207">
        <f t="shared" si="126"/>
        <v>1.6329124999999944E-2</v>
      </c>
      <c r="GV20" s="210">
        <f t="shared" si="214"/>
        <v>99.912600706074016</v>
      </c>
      <c r="GW20" s="202" t="str">
        <f t="shared" si="259"/>
        <v xml:space="preserve"> </v>
      </c>
      <c r="GX20" s="203">
        <f t="shared" si="127"/>
        <v>0.97911999999999999</v>
      </c>
      <c r="GY20" s="204">
        <f t="shared" si="24"/>
        <v>1.0213252716725223</v>
      </c>
      <c r="GZ20" s="209" t="str">
        <f t="shared" si="128"/>
        <v xml:space="preserve"> </v>
      </c>
      <c r="HB20" s="188"/>
      <c r="HC20" s="200">
        <f t="shared" si="129"/>
        <v>0.82404187500000003</v>
      </c>
      <c r="HD20" s="201">
        <f t="shared" si="130"/>
        <v>0.82408187500000007</v>
      </c>
      <c r="HE20" s="208">
        <f t="shared" si="215"/>
        <v>389.50224114746686</v>
      </c>
      <c r="HF20" s="202" t="str">
        <f t="shared" si="260"/>
        <v xml:space="preserve"> </v>
      </c>
      <c r="HG20" s="203">
        <f t="shared" si="131"/>
        <v>0.97911999999999999</v>
      </c>
      <c r="HH20" s="204">
        <f t="shared" si="25"/>
        <v>1.0213252716725223</v>
      </c>
      <c r="HI20" s="209" t="str">
        <f t="shared" si="132"/>
        <v xml:space="preserve"> </v>
      </c>
      <c r="HK20" s="188"/>
      <c r="HL20" s="200">
        <f t="shared" si="133"/>
        <v>0.82404187500000003</v>
      </c>
      <c r="HM20" s="201">
        <f t="shared" si="134"/>
        <v>0.82408187500000007</v>
      </c>
      <c r="HN20" s="208">
        <f t="shared" si="216"/>
        <v>389.50224114746686</v>
      </c>
      <c r="HO20" s="202" t="str">
        <f t="shared" si="261"/>
        <v xml:space="preserve"> </v>
      </c>
      <c r="HP20" s="203">
        <f t="shared" si="135"/>
        <v>0.97911999999999999</v>
      </c>
      <c r="HQ20" s="204">
        <f t="shared" si="26"/>
        <v>1.0213252716725223</v>
      </c>
      <c r="HR20" s="209" t="str">
        <f t="shared" si="136"/>
        <v xml:space="preserve"> </v>
      </c>
      <c r="HT20" s="188"/>
      <c r="HU20" s="200">
        <f t="shared" si="137"/>
        <v>0.82404187500000003</v>
      </c>
      <c r="HV20" s="201">
        <f t="shared" si="138"/>
        <v>0.82408187500000007</v>
      </c>
      <c r="HW20" s="208">
        <f t="shared" si="217"/>
        <v>389.50224114746686</v>
      </c>
      <c r="HX20" s="202" t="str">
        <f t="shared" si="262"/>
        <v xml:space="preserve"> </v>
      </c>
      <c r="HY20" s="203">
        <f t="shared" si="139"/>
        <v>0.97911999999999999</v>
      </c>
      <c r="HZ20" s="204">
        <f t="shared" si="27"/>
        <v>1.0213252716725223</v>
      </c>
      <c r="IA20" s="209" t="str">
        <f t="shared" si="140"/>
        <v xml:space="preserve"> </v>
      </c>
      <c r="IC20" s="188"/>
      <c r="ID20" s="200">
        <f t="shared" si="141"/>
        <v>0.82404187500000003</v>
      </c>
      <c r="IE20" s="201">
        <f t="shared" si="142"/>
        <v>0.82408187500000007</v>
      </c>
      <c r="IF20" s="208">
        <f t="shared" si="218"/>
        <v>389.50224114746686</v>
      </c>
      <c r="IG20" s="202" t="str">
        <f t="shared" si="263"/>
        <v xml:space="preserve"> </v>
      </c>
      <c r="IH20" s="203">
        <f t="shared" si="143"/>
        <v>0.97911999999999999</v>
      </c>
      <c r="II20" s="204">
        <f t="shared" si="28"/>
        <v>1.0213252716725223</v>
      </c>
      <c r="IJ20" s="209" t="str">
        <f t="shared" si="144"/>
        <v xml:space="preserve"> </v>
      </c>
      <c r="IL20" s="188"/>
      <c r="IM20" s="200">
        <f t="shared" si="145"/>
        <v>0.82404187500000003</v>
      </c>
      <c r="IN20" s="201">
        <f t="shared" si="146"/>
        <v>0.82408187500000007</v>
      </c>
      <c r="IO20" s="208">
        <f t="shared" si="219"/>
        <v>389.50224114746686</v>
      </c>
      <c r="IP20" s="202" t="str">
        <f t="shared" si="264"/>
        <v xml:space="preserve"> </v>
      </c>
      <c r="IQ20" s="203">
        <f t="shared" si="147"/>
        <v>0.97911999999999999</v>
      </c>
      <c r="IR20" s="204">
        <f t="shared" si="29"/>
        <v>1.0213252716725223</v>
      </c>
      <c r="IS20" s="209" t="str">
        <f t="shared" si="148"/>
        <v xml:space="preserve"> </v>
      </c>
      <c r="IU20" s="188"/>
      <c r="IV20" s="200">
        <f t="shared" si="149"/>
        <v>0.82404187500000003</v>
      </c>
      <c r="IW20" s="201">
        <f t="shared" si="150"/>
        <v>0.82408187500000007</v>
      </c>
      <c r="IX20" s="208">
        <f t="shared" si="220"/>
        <v>389.50224114746686</v>
      </c>
      <c r="IY20" s="202" t="str">
        <f t="shared" si="265"/>
        <v xml:space="preserve"> </v>
      </c>
      <c r="IZ20" s="203">
        <f t="shared" si="151"/>
        <v>0.97911999999999999</v>
      </c>
      <c r="JA20" s="204">
        <f t="shared" si="30"/>
        <v>1.0213252716725223</v>
      </c>
      <c r="JB20" s="209" t="str">
        <f t="shared" si="152"/>
        <v xml:space="preserve"> </v>
      </c>
      <c r="JD20" s="188"/>
      <c r="JE20" s="200">
        <f t="shared" si="153"/>
        <v>0.82404187500000003</v>
      </c>
      <c r="JF20" s="201">
        <f t="shared" si="154"/>
        <v>0.82408187500000007</v>
      </c>
      <c r="JG20" s="208">
        <f t="shared" si="221"/>
        <v>389.50224114746686</v>
      </c>
      <c r="JH20" s="202" t="str">
        <f t="shared" si="266"/>
        <v xml:space="preserve"> </v>
      </c>
      <c r="JI20" s="203">
        <f t="shared" si="155"/>
        <v>1.0008000000097559</v>
      </c>
      <c r="JJ20" s="204">
        <f t="shared" si="31"/>
        <v>0.99920063947866899</v>
      </c>
      <c r="JK20" s="209" t="str">
        <f t="shared" si="156"/>
        <v xml:space="preserve"> </v>
      </c>
      <c r="JM20" s="188"/>
      <c r="JN20" s="200">
        <f t="shared" si="157"/>
        <v>0.82404187500000003</v>
      </c>
      <c r="JO20" s="201">
        <f t="shared" si="158"/>
        <v>0.82408187500000007</v>
      </c>
      <c r="JP20" s="208">
        <f t="shared" si="222"/>
        <v>389.50224114746686</v>
      </c>
      <c r="JQ20" s="202" t="str">
        <f t="shared" si="267"/>
        <v xml:space="preserve"> </v>
      </c>
      <c r="JR20" s="203">
        <f t="shared" si="32"/>
        <v>0.97911999999999999</v>
      </c>
      <c r="JS20" s="204">
        <f t="shared" si="33"/>
        <v>1.0213252716725223</v>
      </c>
      <c r="JT20" s="209" t="str">
        <f t="shared" si="159"/>
        <v xml:space="preserve"> </v>
      </c>
      <c r="JV20" s="188"/>
      <c r="JW20" s="200">
        <f t="shared" si="160"/>
        <v>0.82404187500000003</v>
      </c>
      <c r="JX20" s="201">
        <f t="shared" si="161"/>
        <v>0.82408187500000007</v>
      </c>
      <c r="JY20" s="208">
        <f t="shared" si="223"/>
        <v>389.50224114746686</v>
      </c>
      <c r="JZ20" s="202" t="str">
        <f t="shared" si="268"/>
        <v xml:space="preserve"> </v>
      </c>
      <c r="KA20" s="203">
        <f t="shared" si="162"/>
        <v>0.97911999999999999</v>
      </c>
      <c r="KB20" s="204">
        <f t="shared" si="34"/>
        <v>1.0213252716725223</v>
      </c>
      <c r="KC20" s="209" t="str">
        <f t="shared" si="163"/>
        <v xml:space="preserve"> </v>
      </c>
      <c r="KE20" s="188"/>
      <c r="KF20" s="200">
        <f t="shared" si="164"/>
        <v>0.82404187500000003</v>
      </c>
      <c r="KG20" s="201">
        <f t="shared" si="165"/>
        <v>0.82408187500000007</v>
      </c>
      <c r="KH20" s="208">
        <f t="shared" si="224"/>
        <v>389.50224114746686</v>
      </c>
      <c r="KI20" s="202" t="str">
        <f t="shared" si="269"/>
        <v xml:space="preserve"> </v>
      </c>
      <c r="KJ20" s="203">
        <f t="shared" si="166"/>
        <v>0.97911999999999999</v>
      </c>
      <c r="KK20" s="204">
        <f t="shared" si="35"/>
        <v>1.0213252716725223</v>
      </c>
      <c r="KL20" s="209" t="str">
        <f t="shared" si="167"/>
        <v xml:space="preserve"> </v>
      </c>
      <c r="KN20" s="188"/>
      <c r="KO20" s="200">
        <f t="shared" si="168"/>
        <v>0.82404187500000003</v>
      </c>
      <c r="KP20" s="201">
        <f t="shared" si="169"/>
        <v>0.82408187500000007</v>
      </c>
      <c r="KQ20" s="208">
        <f t="shared" si="225"/>
        <v>389.50224114746686</v>
      </c>
      <c r="KR20" s="202" t="str">
        <f t="shared" si="270"/>
        <v xml:space="preserve"> </v>
      </c>
      <c r="KS20" s="203">
        <f t="shared" si="170"/>
        <v>0.97911999999999999</v>
      </c>
      <c r="KT20" s="204">
        <f t="shared" si="36"/>
        <v>1.0213252716725223</v>
      </c>
      <c r="KU20" s="209" t="str">
        <f t="shared" si="171"/>
        <v xml:space="preserve"> </v>
      </c>
      <c r="KW20" s="188"/>
      <c r="KX20" s="200">
        <f t="shared" si="172"/>
        <v>0.82404187500000003</v>
      </c>
      <c r="KY20" s="201">
        <f t="shared" si="173"/>
        <v>0.82408187500000007</v>
      </c>
      <c r="KZ20" s="208">
        <f t="shared" si="226"/>
        <v>389.50224114746686</v>
      </c>
      <c r="LA20" s="202" t="str">
        <f t="shared" si="271"/>
        <v xml:space="preserve"> </v>
      </c>
      <c r="LB20" s="203">
        <f t="shared" si="174"/>
        <v>0.97911999999999999</v>
      </c>
      <c r="LC20" s="204">
        <f t="shared" si="37"/>
        <v>1.0213252716725223</v>
      </c>
      <c r="LD20" s="209" t="str">
        <f t="shared" si="175"/>
        <v xml:space="preserve"> </v>
      </c>
      <c r="LF20" s="188"/>
      <c r="LG20" s="200">
        <f t="shared" si="176"/>
        <v>0.82404187500000003</v>
      </c>
      <c r="LH20" s="201">
        <f t="shared" si="177"/>
        <v>0.82408187500000007</v>
      </c>
      <c r="LI20" s="208">
        <f t="shared" si="227"/>
        <v>389.50224114746686</v>
      </c>
      <c r="LJ20" s="202" t="str">
        <f t="shared" si="272"/>
        <v xml:space="preserve"> </v>
      </c>
      <c r="LK20" s="203">
        <f t="shared" si="178"/>
        <v>0.97911999999999999</v>
      </c>
      <c r="LL20" s="204">
        <f t="shared" si="38"/>
        <v>1.0213252716725223</v>
      </c>
      <c r="LM20" s="209" t="str">
        <f t="shared" si="179"/>
        <v xml:space="preserve"> </v>
      </c>
      <c r="LO20" s="188"/>
      <c r="LP20" s="200">
        <f t="shared" si="180"/>
        <v>0.82404187500000003</v>
      </c>
      <c r="LQ20" s="201">
        <f t="shared" si="181"/>
        <v>0.82408187500000007</v>
      </c>
      <c r="LR20" s="208">
        <f t="shared" si="228"/>
        <v>389.50224114746686</v>
      </c>
      <c r="LS20" s="202" t="str">
        <f t="shared" si="273"/>
        <v xml:space="preserve"> </v>
      </c>
      <c r="LT20" s="203">
        <f t="shared" si="182"/>
        <v>0.97911999999999999</v>
      </c>
      <c r="LU20" s="204">
        <f t="shared" si="39"/>
        <v>1.0213252716725223</v>
      </c>
      <c r="LV20" s="209" t="str">
        <f t="shared" si="183"/>
        <v xml:space="preserve"> </v>
      </c>
      <c r="LX20" s="188"/>
      <c r="LY20" s="200">
        <f t="shared" si="184"/>
        <v>0.82404187500000003</v>
      </c>
      <c r="LZ20" s="201">
        <f t="shared" si="185"/>
        <v>0.82408187500000007</v>
      </c>
      <c r="MA20" s="208">
        <f t="shared" si="229"/>
        <v>389.50224114746686</v>
      </c>
      <c r="MB20" s="202" t="str">
        <f t="shared" si="274"/>
        <v xml:space="preserve"> </v>
      </c>
      <c r="MC20" s="203">
        <f t="shared" si="186"/>
        <v>0.97911999999999999</v>
      </c>
      <c r="MD20" s="204">
        <f t="shared" si="40"/>
        <v>1.0213252716725223</v>
      </c>
      <c r="ME20" s="209" t="str">
        <f t="shared" si="187"/>
        <v xml:space="preserve"> </v>
      </c>
      <c r="MG20" s="188"/>
      <c r="MH20" s="200">
        <f t="shared" si="188"/>
        <v>0.82404187500000003</v>
      </c>
      <c r="MI20" s="201">
        <f t="shared" si="189"/>
        <v>0.82408187500000007</v>
      </c>
      <c r="MJ20" s="208">
        <f t="shared" si="230"/>
        <v>389.50224114746686</v>
      </c>
      <c r="MK20" s="202" t="str">
        <f t="shared" si="275"/>
        <v xml:space="preserve"> </v>
      </c>
      <c r="ML20" s="203">
        <f t="shared" si="190"/>
        <v>0.97911999999999999</v>
      </c>
      <c r="MM20" s="204">
        <f t="shared" si="41"/>
        <v>1.0213252716725223</v>
      </c>
      <c r="MN20" s="209" t="str">
        <f t="shared" si="191"/>
        <v xml:space="preserve"> </v>
      </c>
      <c r="MP20" s="188"/>
      <c r="MQ20" s="200">
        <f t="shared" si="192"/>
        <v>0.82404187500000003</v>
      </c>
      <c r="MR20" s="201">
        <f t="shared" si="231"/>
        <v>0.82408187500000007</v>
      </c>
      <c r="MS20" s="208">
        <f t="shared" si="232"/>
        <v>389.50224114746686</v>
      </c>
      <c r="MT20" s="202" t="str">
        <f t="shared" si="276"/>
        <v xml:space="preserve"> </v>
      </c>
      <c r="MU20" s="203">
        <f t="shared" si="193"/>
        <v>0.97911999999999999</v>
      </c>
      <c r="MV20" s="204">
        <f t="shared" si="42"/>
        <v>1.0213252716725223</v>
      </c>
      <c r="MW20" s="209" t="str">
        <f t="shared" si="194"/>
        <v xml:space="preserve"> </v>
      </c>
    </row>
    <row r="21" spans="1:361" ht="20.25" hidden="1" customHeight="1">
      <c r="A21" s="186">
        <v>19</v>
      </c>
      <c r="B21" s="187">
        <v>-1E-4</v>
      </c>
      <c r="C21" s="188"/>
      <c r="D21" s="206">
        <f t="shared" si="43"/>
        <v>0.79554737500000006</v>
      </c>
      <c r="E21" s="207">
        <f t="shared" si="44"/>
        <v>1.3527375000000008E-2</v>
      </c>
      <c r="F21" s="210">
        <f t="shared" si="233"/>
        <v>99.828187739805585</v>
      </c>
      <c r="G21" s="202" t="str">
        <f t="shared" si="234"/>
        <v xml:space="preserve"> </v>
      </c>
      <c r="H21" s="189">
        <f t="shared" si="45"/>
        <v>1.0123393383099999</v>
      </c>
      <c r="I21" s="204">
        <f t="shared" si="0"/>
        <v>0.98781106508159688</v>
      </c>
      <c r="J21" s="209" t="str">
        <f t="shared" si="195"/>
        <v xml:space="preserve"> </v>
      </c>
      <c r="L21" s="188"/>
      <c r="M21" s="206">
        <f t="shared" si="277"/>
        <v>0.79290952000000003</v>
      </c>
      <c r="N21" s="207">
        <f t="shared" si="46"/>
        <v>-2.361647999999994E-2</v>
      </c>
      <c r="O21" s="210">
        <f t="shared" si="196"/>
        <v>90.270182057731418</v>
      </c>
      <c r="P21" s="202" t="str">
        <f t="shared" si="235"/>
        <v xml:space="preserve"> </v>
      </c>
      <c r="Q21" s="189">
        <f t="shared" si="47"/>
        <v>1.01177070216</v>
      </c>
      <c r="R21" s="204">
        <f t="shared" si="1"/>
        <v>0.98836623541789548</v>
      </c>
      <c r="S21" s="209" t="str">
        <f t="shared" si="48"/>
        <v xml:space="preserve"> </v>
      </c>
      <c r="U21" s="188"/>
      <c r="V21" s="206">
        <f t="shared" si="49"/>
        <v>0.793350265625</v>
      </c>
      <c r="W21" s="207">
        <f t="shared" si="50"/>
        <v>1.3325265624999916E-2</v>
      </c>
      <c r="X21" s="210">
        <f t="shared" si="236"/>
        <v>99.764021406386135</v>
      </c>
      <c r="Y21" s="202" t="str">
        <f t="shared" si="237"/>
        <v xml:space="preserve"> </v>
      </c>
      <c r="Z21" s="189">
        <f t="shared" si="2"/>
        <v>1.01165712625</v>
      </c>
      <c r="AA21" s="204">
        <f t="shared" si="3"/>
        <v>0.98847719652486354</v>
      </c>
      <c r="AB21" s="209" t="str">
        <f t="shared" si="51"/>
        <v xml:space="preserve"> </v>
      </c>
      <c r="AD21" s="188"/>
      <c r="AE21" s="206">
        <f t="shared" si="52"/>
        <v>0.79554737500000006</v>
      </c>
      <c r="AF21" s="207">
        <f t="shared" si="53"/>
        <v>-2.0469624999999936E-2</v>
      </c>
      <c r="AG21" s="210">
        <f t="shared" si="238"/>
        <v>99.828187739805585</v>
      </c>
      <c r="AH21" s="202" t="str">
        <f t="shared" si="239"/>
        <v xml:space="preserve"> </v>
      </c>
      <c r="AI21" s="189">
        <f t="shared" si="54"/>
        <v>1.0112713440409598</v>
      </c>
      <c r="AJ21" s="204">
        <f t="shared" si="4"/>
        <v>0.98885428316803647</v>
      </c>
      <c r="AK21" s="209" t="str">
        <f t="shared" si="55"/>
        <v xml:space="preserve"> </v>
      </c>
      <c r="AM21" s="188"/>
      <c r="AN21" s="206">
        <f t="shared" si="56"/>
        <v>0.8212131250000001</v>
      </c>
      <c r="AO21" s="207">
        <f t="shared" si="57"/>
        <v>0.82125312500000014</v>
      </c>
      <c r="AP21" s="210">
        <f t="shared" si="278"/>
        <v>385.32368537340483</v>
      </c>
      <c r="AQ21" s="202" t="str">
        <f t="shared" si="240"/>
        <v xml:space="preserve"> </v>
      </c>
      <c r="AR21" s="189">
        <f t="shared" si="58"/>
        <v>0.97908000000000006</v>
      </c>
      <c r="AS21" s="204">
        <f t="shared" si="5"/>
        <v>1.0213669975895738</v>
      </c>
      <c r="AT21" s="209" t="str">
        <f t="shared" si="59"/>
        <v xml:space="preserve"> </v>
      </c>
      <c r="AV21" s="188"/>
      <c r="AW21" s="206">
        <f t="shared" si="60"/>
        <v>0.8212131250000001</v>
      </c>
      <c r="AX21" s="207">
        <f t="shared" si="197"/>
        <v>0.82125312500000014</v>
      </c>
      <c r="AY21" s="210">
        <f t="shared" si="279"/>
        <v>108.85528060097249</v>
      </c>
      <c r="AZ21" s="202" t="str">
        <f t="shared" si="241"/>
        <v xml:space="preserve"> </v>
      </c>
      <c r="BA21" s="189">
        <f t="shared" si="61"/>
        <v>0.97908000000000006</v>
      </c>
      <c r="BB21" s="204">
        <f t="shared" si="6"/>
        <v>1.0213669975895738</v>
      </c>
      <c r="BC21" s="209" t="str">
        <f t="shared" si="62"/>
        <v xml:space="preserve"> </v>
      </c>
      <c r="BE21" s="188"/>
      <c r="BF21" s="206">
        <f t="shared" si="63"/>
        <v>0.8212131250000001</v>
      </c>
      <c r="BG21" s="207">
        <f t="shared" si="64"/>
        <v>0.82125312500000014</v>
      </c>
      <c r="BH21" s="210">
        <f t="shared" si="242"/>
        <v>385.32368537340483</v>
      </c>
      <c r="BI21" s="202" t="str">
        <f t="shared" si="243"/>
        <v xml:space="preserve"> </v>
      </c>
      <c r="BJ21" s="189">
        <f t="shared" si="7"/>
        <v>1.0123393383099999</v>
      </c>
      <c r="BK21" s="204">
        <f t="shared" si="8"/>
        <v>0.98781106508159688</v>
      </c>
      <c r="BL21" s="209" t="str">
        <f t="shared" si="65"/>
        <v xml:space="preserve"> </v>
      </c>
      <c r="BN21" s="188"/>
      <c r="BO21" s="206">
        <f t="shared" si="66"/>
        <v>0.8212131250000001</v>
      </c>
      <c r="BP21" s="207">
        <f t="shared" si="67"/>
        <v>0.82125312500000014</v>
      </c>
      <c r="BQ21" s="210">
        <f t="shared" si="198"/>
        <v>385.32368537340483</v>
      </c>
      <c r="BR21" s="202" t="str">
        <f t="shared" si="244"/>
        <v xml:space="preserve"> </v>
      </c>
      <c r="BS21" s="189">
        <f t="shared" si="68"/>
        <v>1.0123393383099999</v>
      </c>
      <c r="BT21" s="204">
        <f t="shared" si="9"/>
        <v>0.98781106508159688</v>
      </c>
      <c r="BU21" s="209" t="str">
        <f t="shared" si="69"/>
        <v xml:space="preserve"> </v>
      </c>
      <c r="BW21" s="188"/>
      <c r="BX21" s="206">
        <f t="shared" si="70"/>
        <v>0.8212131250000001</v>
      </c>
      <c r="BY21" s="207">
        <f t="shared" si="71"/>
        <v>0.82125312500000014</v>
      </c>
      <c r="BZ21" s="210">
        <f t="shared" si="199"/>
        <v>385.32368537340483</v>
      </c>
      <c r="CA21" s="202" t="str">
        <f t="shared" si="245"/>
        <v xml:space="preserve"> </v>
      </c>
      <c r="CB21" s="189">
        <f t="shared" si="72"/>
        <v>0.97908000000000006</v>
      </c>
      <c r="CC21" s="204">
        <f t="shared" si="10"/>
        <v>1.0213669975895738</v>
      </c>
      <c r="CD21" s="209" t="str">
        <f t="shared" si="73"/>
        <v xml:space="preserve"> </v>
      </c>
      <c r="CF21" s="188"/>
      <c r="CG21" s="206">
        <f t="shared" si="74"/>
        <v>0.8212131250000001</v>
      </c>
      <c r="CH21" s="207">
        <f t="shared" si="75"/>
        <v>0.82125312500000014</v>
      </c>
      <c r="CI21" s="210">
        <f t="shared" si="200"/>
        <v>385.32368537340483</v>
      </c>
      <c r="CJ21" s="202" t="str">
        <f t="shared" si="246"/>
        <v xml:space="preserve"> </v>
      </c>
      <c r="CK21" s="203">
        <f t="shared" si="76"/>
        <v>0.97908000000000006</v>
      </c>
      <c r="CL21" s="204">
        <f t="shared" si="11"/>
        <v>1.0213669975895738</v>
      </c>
      <c r="CM21" s="209" t="str">
        <f t="shared" si="77"/>
        <v xml:space="preserve"> </v>
      </c>
      <c r="CO21" s="188"/>
      <c r="CP21" s="206">
        <f t="shared" si="78"/>
        <v>0.8212131250000001</v>
      </c>
      <c r="CQ21" s="207">
        <f t="shared" si="79"/>
        <v>0.82125312500000014</v>
      </c>
      <c r="CR21" s="210">
        <f t="shared" si="201"/>
        <v>385.32368537340483</v>
      </c>
      <c r="CS21" s="202" t="str">
        <f t="shared" si="247"/>
        <v xml:space="preserve"> </v>
      </c>
      <c r="CT21" s="203">
        <f t="shared" si="80"/>
        <v>0.97908000000000006</v>
      </c>
      <c r="CU21" s="204">
        <f t="shared" si="12"/>
        <v>1.0213669975895738</v>
      </c>
      <c r="CV21" s="209" t="str">
        <f t="shared" si="81"/>
        <v xml:space="preserve"> </v>
      </c>
      <c r="CX21" s="188"/>
      <c r="CY21" s="200">
        <f t="shared" si="82"/>
        <v>0.8212131250000001</v>
      </c>
      <c r="CZ21" s="201">
        <f t="shared" si="83"/>
        <v>0.82125312500000014</v>
      </c>
      <c r="DA21" s="208">
        <f t="shared" si="202"/>
        <v>385.32368537340483</v>
      </c>
      <c r="DB21" s="202" t="str">
        <f t="shared" si="248"/>
        <v xml:space="preserve"> </v>
      </c>
      <c r="DC21" s="203">
        <f t="shared" si="84"/>
        <v>0.97908000000000006</v>
      </c>
      <c r="DD21" s="204">
        <f t="shared" si="13"/>
        <v>1.0213669975895738</v>
      </c>
      <c r="DE21" s="209" t="str">
        <f t="shared" si="85"/>
        <v xml:space="preserve"> </v>
      </c>
      <c r="DG21" s="188"/>
      <c r="DH21" s="200">
        <f t="shared" si="86"/>
        <v>0.8212131250000001</v>
      </c>
      <c r="DI21" s="201">
        <f t="shared" si="87"/>
        <v>0.82125312500000014</v>
      </c>
      <c r="DJ21" s="208">
        <f t="shared" si="203"/>
        <v>385.32368537340483</v>
      </c>
      <c r="DK21" s="202" t="str">
        <f t="shared" si="249"/>
        <v xml:space="preserve"> </v>
      </c>
      <c r="DL21" s="203">
        <f t="shared" si="88"/>
        <v>0.97908000000000006</v>
      </c>
      <c r="DM21" s="204">
        <f t="shared" si="14"/>
        <v>1.0213669975895738</v>
      </c>
      <c r="DN21" s="209" t="str">
        <f t="shared" si="89"/>
        <v xml:space="preserve"> </v>
      </c>
      <c r="DP21" s="188"/>
      <c r="DQ21" s="200">
        <f t="shared" si="204"/>
        <v>0.8212131250000001</v>
      </c>
      <c r="DR21" s="201">
        <f t="shared" si="90"/>
        <v>0.82125312500000014</v>
      </c>
      <c r="DS21" s="210">
        <f t="shared" si="205"/>
        <v>99.828187739805585</v>
      </c>
      <c r="DT21" s="202" t="str">
        <f t="shared" si="250"/>
        <v xml:space="preserve"> </v>
      </c>
      <c r="DU21" s="203">
        <f t="shared" si="206"/>
        <v>0.97908000000000006</v>
      </c>
      <c r="DV21" s="204">
        <f t="shared" si="15"/>
        <v>1.0213669975895738</v>
      </c>
      <c r="DW21" s="209" t="str">
        <f t="shared" si="91"/>
        <v xml:space="preserve"> </v>
      </c>
      <c r="DY21" s="188"/>
      <c r="DZ21" s="200">
        <f t="shared" si="92"/>
        <v>0.8212131250000001</v>
      </c>
      <c r="EA21" s="201">
        <f t="shared" si="93"/>
        <v>0.82125312500000014</v>
      </c>
      <c r="EB21" s="208">
        <f t="shared" si="207"/>
        <v>385.32368537340483</v>
      </c>
      <c r="EC21" s="202" t="str">
        <f t="shared" si="251"/>
        <v xml:space="preserve"> </v>
      </c>
      <c r="ED21" s="203">
        <f t="shared" si="94"/>
        <v>0.97908000000000006</v>
      </c>
      <c r="EE21" s="204">
        <f t="shared" si="16"/>
        <v>1.0213669975895738</v>
      </c>
      <c r="EF21" s="209" t="str">
        <f t="shared" si="95"/>
        <v xml:space="preserve"> </v>
      </c>
      <c r="EH21" s="188"/>
      <c r="EI21" s="200">
        <f t="shared" si="96"/>
        <v>0.8212131250000001</v>
      </c>
      <c r="EJ21" s="201">
        <f t="shared" si="97"/>
        <v>0.82125312500000014</v>
      </c>
      <c r="EK21" s="208">
        <f t="shared" si="208"/>
        <v>385.32368537340483</v>
      </c>
      <c r="EL21" s="202" t="str">
        <f t="shared" si="252"/>
        <v xml:space="preserve"> </v>
      </c>
      <c r="EM21" s="203">
        <f t="shared" si="98"/>
        <v>0.97908000000000006</v>
      </c>
      <c r="EN21" s="204">
        <f t="shared" si="17"/>
        <v>1.0213669975895738</v>
      </c>
      <c r="EO21" s="209" t="str">
        <f t="shared" si="99"/>
        <v xml:space="preserve"> </v>
      </c>
      <c r="EQ21" s="188"/>
      <c r="ER21" s="200">
        <f t="shared" si="100"/>
        <v>0.8212131250000001</v>
      </c>
      <c r="ES21" s="201">
        <f t="shared" si="101"/>
        <v>0.82125312500000014</v>
      </c>
      <c r="ET21" s="208">
        <f t="shared" si="209"/>
        <v>385.32368537340483</v>
      </c>
      <c r="EU21" s="202" t="str">
        <f t="shared" si="253"/>
        <v xml:space="preserve"> </v>
      </c>
      <c r="EV21" s="203">
        <f t="shared" si="102"/>
        <v>0.97908000000000006</v>
      </c>
      <c r="EW21" s="204">
        <f t="shared" si="18"/>
        <v>1.0213669975895738</v>
      </c>
      <c r="EX21" s="209" t="str">
        <f t="shared" si="103"/>
        <v xml:space="preserve"> </v>
      </c>
      <c r="EZ21" s="188"/>
      <c r="FA21" s="200">
        <f t="shared" si="104"/>
        <v>0.8212131250000001</v>
      </c>
      <c r="FB21" s="201">
        <f t="shared" si="105"/>
        <v>0.82125312500000014</v>
      </c>
      <c r="FC21" s="208">
        <f t="shared" si="210"/>
        <v>385.32368537340483</v>
      </c>
      <c r="FD21" s="202" t="str">
        <f t="shared" si="254"/>
        <v xml:space="preserve"> </v>
      </c>
      <c r="FE21" s="203">
        <f t="shared" si="106"/>
        <v>0.97908000000000006</v>
      </c>
      <c r="FF21" s="204">
        <f t="shared" si="19"/>
        <v>1.0213669975895738</v>
      </c>
      <c r="FG21" s="209" t="str">
        <f t="shared" si="107"/>
        <v xml:space="preserve"> </v>
      </c>
      <c r="FI21" s="188"/>
      <c r="FJ21" s="200">
        <f t="shared" si="108"/>
        <v>0.8212131250000001</v>
      </c>
      <c r="FK21" s="201">
        <f t="shared" si="109"/>
        <v>0.82125312500000014</v>
      </c>
      <c r="FL21" s="208">
        <f t="shared" si="211"/>
        <v>385.32368537340483</v>
      </c>
      <c r="FM21" s="202" t="str">
        <f t="shared" si="255"/>
        <v xml:space="preserve"> </v>
      </c>
      <c r="FN21" s="203">
        <f t="shared" si="110"/>
        <v>0.97908000000000006</v>
      </c>
      <c r="FO21" s="204">
        <f t="shared" si="20"/>
        <v>1.0213669975895738</v>
      </c>
      <c r="FP21" s="209" t="str">
        <f t="shared" si="111"/>
        <v xml:space="preserve"> </v>
      </c>
      <c r="FR21" s="188"/>
      <c r="FS21" s="200">
        <f t="shared" si="112"/>
        <v>0.8212131250000001</v>
      </c>
      <c r="FT21" s="201">
        <f t="shared" si="113"/>
        <v>0.82125312500000014</v>
      </c>
      <c r="FU21" s="208">
        <f t="shared" si="114"/>
        <v>385.32368537340483</v>
      </c>
      <c r="FV21" s="202" t="str">
        <f t="shared" si="256"/>
        <v xml:space="preserve"> </v>
      </c>
      <c r="FW21" s="203">
        <f t="shared" si="115"/>
        <v>0.97908000000000006</v>
      </c>
      <c r="FX21" s="204">
        <f t="shared" si="21"/>
        <v>1.0213669975895738</v>
      </c>
      <c r="FY21" s="209" t="str">
        <f t="shared" si="116"/>
        <v xml:space="preserve"> </v>
      </c>
      <c r="GA21" s="188"/>
      <c r="GB21" s="200">
        <f t="shared" si="117"/>
        <v>0.8212131250000001</v>
      </c>
      <c r="GC21" s="201">
        <f t="shared" si="118"/>
        <v>0.82125312500000014</v>
      </c>
      <c r="GD21" s="210">
        <f t="shared" si="212"/>
        <v>99.828187739805585</v>
      </c>
      <c r="GE21" s="202" t="str">
        <f t="shared" si="257"/>
        <v xml:space="preserve"> </v>
      </c>
      <c r="GF21" s="203">
        <f t="shared" si="119"/>
        <v>0.97908000000000006</v>
      </c>
      <c r="GG21" s="204">
        <f t="shared" si="22"/>
        <v>1.0213669975895738</v>
      </c>
      <c r="GH21" s="209" t="str">
        <f t="shared" si="120"/>
        <v xml:space="preserve"> </v>
      </c>
      <c r="GJ21" s="188"/>
      <c r="GK21" s="200">
        <f t="shared" si="121"/>
        <v>0.8212131250000001</v>
      </c>
      <c r="GL21" s="201">
        <f t="shared" si="122"/>
        <v>0.82125312500000014</v>
      </c>
      <c r="GM21" s="208">
        <f t="shared" si="213"/>
        <v>385.32368537340483</v>
      </c>
      <c r="GN21" s="202" t="str">
        <f t="shared" si="258"/>
        <v xml:space="preserve"> </v>
      </c>
      <c r="GO21" s="203">
        <f t="shared" si="123"/>
        <v>0.97908000000000006</v>
      </c>
      <c r="GP21" s="204">
        <f t="shared" si="23"/>
        <v>1.0213669975895738</v>
      </c>
      <c r="GQ21" s="209" t="str">
        <f t="shared" si="124"/>
        <v xml:space="preserve"> </v>
      </c>
      <c r="GS21" s="188"/>
      <c r="GT21" s="206">
        <f t="shared" si="125"/>
        <v>0.79554737500000006</v>
      </c>
      <c r="GU21" s="207">
        <f t="shared" si="126"/>
        <v>1.3527375000000008E-2</v>
      </c>
      <c r="GV21" s="210">
        <f t="shared" si="214"/>
        <v>99.828187739805585</v>
      </c>
      <c r="GW21" s="202" t="str">
        <f t="shared" si="259"/>
        <v xml:space="preserve"> </v>
      </c>
      <c r="GX21" s="203">
        <f t="shared" si="127"/>
        <v>0.97908000000000006</v>
      </c>
      <c r="GY21" s="204">
        <f t="shared" si="24"/>
        <v>1.0213669975895738</v>
      </c>
      <c r="GZ21" s="209" t="str">
        <f t="shared" si="128"/>
        <v xml:space="preserve"> </v>
      </c>
      <c r="HB21" s="188"/>
      <c r="HC21" s="200">
        <f t="shared" si="129"/>
        <v>0.8212131250000001</v>
      </c>
      <c r="HD21" s="201">
        <f t="shared" si="130"/>
        <v>0.82125312500000014</v>
      </c>
      <c r="HE21" s="208">
        <f t="shared" si="215"/>
        <v>385.32368537340483</v>
      </c>
      <c r="HF21" s="202" t="str">
        <f t="shared" si="260"/>
        <v xml:space="preserve"> </v>
      </c>
      <c r="HG21" s="203">
        <f t="shared" si="131"/>
        <v>0.97908000000000006</v>
      </c>
      <c r="HH21" s="204">
        <f t="shared" si="25"/>
        <v>1.0213669975895738</v>
      </c>
      <c r="HI21" s="209" t="str">
        <f t="shared" si="132"/>
        <v xml:space="preserve"> </v>
      </c>
      <c r="HK21" s="188"/>
      <c r="HL21" s="200">
        <f t="shared" si="133"/>
        <v>0.8212131250000001</v>
      </c>
      <c r="HM21" s="201">
        <f t="shared" si="134"/>
        <v>0.82125312500000014</v>
      </c>
      <c r="HN21" s="208">
        <f t="shared" si="216"/>
        <v>385.32368537340483</v>
      </c>
      <c r="HO21" s="202" t="str">
        <f t="shared" si="261"/>
        <v xml:space="preserve"> </v>
      </c>
      <c r="HP21" s="203">
        <f t="shared" si="135"/>
        <v>0.97908000000000006</v>
      </c>
      <c r="HQ21" s="204">
        <f t="shared" si="26"/>
        <v>1.0213669975895738</v>
      </c>
      <c r="HR21" s="209" t="str">
        <f t="shared" si="136"/>
        <v xml:space="preserve"> </v>
      </c>
      <c r="HT21" s="188"/>
      <c r="HU21" s="200">
        <f t="shared" si="137"/>
        <v>0.8212131250000001</v>
      </c>
      <c r="HV21" s="201">
        <f t="shared" si="138"/>
        <v>0.82125312500000014</v>
      </c>
      <c r="HW21" s="208">
        <f t="shared" si="217"/>
        <v>385.32368537340483</v>
      </c>
      <c r="HX21" s="202" t="str">
        <f t="shared" si="262"/>
        <v xml:space="preserve"> </v>
      </c>
      <c r="HY21" s="203">
        <f t="shared" si="139"/>
        <v>0.97908000000000006</v>
      </c>
      <c r="HZ21" s="204">
        <f t="shared" si="27"/>
        <v>1.0213669975895738</v>
      </c>
      <c r="IA21" s="209" t="str">
        <f t="shared" si="140"/>
        <v xml:space="preserve"> </v>
      </c>
      <c r="IC21" s="188"/>
      <c r="ID21" s="200">
        <f t="shared" si="141"/>
        <v>0.8212131250000001</v>
      </c>
      <c r="IE21" s="201">
        <f t="shared" si="142"/>
        <v>0.82125312500000014</v>
      </c>
      <c r="IF21" s="208">
        <f t="shared" si="218"/>
        <v>385.32368537340483</v>
      </c>
      <c r="IG21" s="202" t="str">
        <f t="shared" si="263"/>
        <v xml:space="preserve"> </v>
      </c>
      <c r="IH21" s="203">
        <f t="shared" si="143"/>
        <v>0.97908000000000006</v>
      </c>
      <c r="II21" s="204">
        <f t="shared" si="28"/>
        <v>1.0213669975895738</v>
      </c>
      <c r="IJ21" s="209" t="str">
        <f t="shared" si="144"/>
        <v xml:space="preserve"> </v>
      </c>
      <c r="IL21" s="188"/>
      <c r="IM21" s="200">
        <f t="shared" si="145"/>
        <v>0.8212131250000001</v>
      </c>
      <c r="IN21" s="201">
        <f t="shared" si="146"/>
        <v>0.82125312500000014</v>
      </c>
      <c r="IO21" s="208">
        <f t="shared" si="219"/>
        <v>385.32368537340483</v>
      </c>
      <c r="IP21" s="202" t="str">
        <f t="shared" si="264"/>
        <v xml:space="preserve"> </v>
      </c>
      <c r="IQ21" s="203">
        <f t="shared" si="147"/>
        <v>0.97908000000000006</v>
      </c>
      <c r="IR21" s="204">
        <f t="shared" si="29"/>
        <v>1.0213669975895738</v>
      </c>
      <c r="IS21" s="209" t="str">
        <f t="shared" si="148"/>
        <v xml:space="preserve"> </v>
      </c>
      <c r="IU21" s="188"/>
      <c r="IV21" s="200">
        <f t="shared" si="149"/>
        <v>0.8212131250000001</v>
      </c>
      <c r="IW21" s="201">
        <f t="shared" si="150"/>
        <v>0.82125312500000014</v>
      </c>
      <c r="IX21" s="208">
        <f t="shared" si="220"/>
        <v>385.32368537340483</v>
      </c>
      <c r="IY21" s="202" t="str">
        <f t="shared" si="265"/>
        <v xml:space="preserve"> </v>
      </c>
      <c r="IZ21" s="203">
        <f t="shared" si="151"/>
        <v>0.97908000000000006</v>
      </c>
      <c r="JA21" s="204">
        <f t="shared" si="30"/>
        <v>1.0213669975895738</v>
      </c>
      <c r="JB21" s="209" t="str">
        <f t="shared" si="152"/>
        <v xml:space="preserve"> </v>
      </c>
      <c r="JD21" s="188"/>
      <c r="JE21" s="200">
        <f t="shared" si="153"/>
        <v>0.8212131250000001</v>
      </c>
      <c r="JF21" s="201">
        <f t="shared" si="154"/>
        <v>0.82125312500000014</v>
      </c>
      <c r="JG21" s="208">
        <f t="shared" si="221"/>
        <v>385.32368537340483</v>
      </c>
      <c r="JH21" s="202" t="str">
        <f t="shared" si="266"/>
        <v xml:space="preserve"> </v>
      </c>
      <c r="JI21" s="203">
        <f t="shared" si="155"/>
        <v>1.0008000000108599</v>
      </c>
      <c r="JJ21" s="204">
        <f t="shared" si="31"/>
        <v>0.99920063947756677</v>
      </c>
      <c r="JK21" s="209" t="str">
        <f t="shared" si="156"/>
        <v xml:space="preserve"> </v>
      </c>
      <c r="JM21" s="188"/>
      <c r="JN21" s="200">
        <f t="shared" si="157"/>
        <v>0.8212131250000001</v>
      </c>
      <c r="JO21" s="201">
        <f t="shared" si="158"/>
        <v>0.82125312500000014</v>
      </c>
      <c r="JP21" s="208">
        <f t="shared" si="222"/>
        <v>385.32368537340483</v>
      </c>
      <c r="JQ21" s="202" t="str">
        <f t="shared" si="267"/>
        <v xml:space="preserve"> </v>
      </c>
      <c r="JR21" s="203">
        <f t="shared" si="32"/>
        <v>0.97908000000000006</v>
      </c>
      <c r="JS21" s="204">
        <f t="shared" si="33"/>
        <v>1.0213669975895738</v>
      </c>
      <c r="JT21" s="209" t="str">
        <f t="shared" si="159"/>
        <v xml:space="preserve"> </v>
      </c>
      <c r="JV21" s="188"/>
      <c r="JW21" s="200">
        <f t="shared" si="160"/>
        <v>0.8212131250000001</v>
      </c>
      <c r="JX21" s="201">
        <f t="shared" si="161"/>
        <v>0.82125312500000014</v>
      </c>
      <c r="JY21" s="208">
        <f t="shared" si="223"/>
        <v>385.32368537340483</v>
      </c>
      <c r="JZ21" s="202" t="str">
        <f t="shared" si="268"/>
        <v xml:space="preserve"> </v>
      </c>
      <c r="KA21" s="203">
        <f t="shared" si="162"/>
        <v>0.97908000000000006</v>
      </c>
      <c r="KB21" s="204">
        <f t="shared" si="34"/>
        <v>1.0213669975895738</v>
      </c>
      <c r="KC21" s="209" t="str">
        <f t="shared" si="163"/>
        <v xml:space="preserve"> </v>
      </c>
      <c r="KE21" s="188"/>
      <c r="KF21" s="200">
        <f t="shared" si="164"/>
        <v>0.8212131250000001</v>
      </c>
      <c r="KG21" s="201">
        <f t="shared" si="165"/>
        <v>0.82125312500000014</v>
      </c>
      <c r="KH21" s="208">
        <f t="shared" si="224"/>
        <v>385.32368537340483</v>
      </c>
      <c r="KI21" s="202" t="str">
        <f t="shared" si="269"/>
        <v xml:space="preserve"> </v>
      </c>
      <c r="KJ21" s="203">
        <f t="shared" si="166"/>
        <v>0.97908000000000006</v>
      </c>
      <c r="KK21" s="204">
        <f t="shared" si="35"/>
        <v>1.0213669975895738</v>
      </c>
      <c r="KL21" s="209" t="str">
        <f t="shared" si="167"/>
        <v xml:space="preserve"> </v>
      </c>
      <c r="KN21" s="188"/>
      <c r="KO21" s="200">
        <f t="shared" si="168"/>
        <v>0.8212131250000001</v>
      </c>
      <c r="KP21" s="201">
        <f t="shared" si="169"/>
        <v>0.82125312500000014</v>
      </c>
      <c r="KQ21" s="208">
        <f t="shared" si="225"/>
        <v>385.32368537340483</v>
      </c>
      <c r="KR21" s="202" t="str">
        <f t="shared" si="270"/>
        <v xml:space="preserve"> </v>
      </c>
      <c r="KS21" s="203">
        <f t="shared" si="170"/>
        <v>0.97908000000000006</v>
      </c>
      <c r="KT21" s="204">
        <f t="shared" si="36"/>
        <v>1.0213669975895738</v>
      </c>
      <c r="KU21" s="209" t="str">
        <f t="shared" si="171"/>
        <v xml:space="preserve"> </v>
      </c>
      <c r="KW21" s="188"/>
      <c r="KX21" s="200">
        <f t="shared" si="172"/>
        <v>0.8212131250000001</v>
      </c>
      <c r="KY21" s="201">
        <f t="shared" si="173"/>
        <v>0.82125312500000014</v>
      </c>
      <c r="KZ21" s="208">
        <f t="shared" si="226"/>
        <v>385.32368537340483</v>
      </c>
      <c r="LA21" s="202" t="str">
        <f t="shared" si="271"/>
        <v xml:space="preserve"> </v>
      </c>
      <c r="LB21" s="203">
        <f t="shared" si="174"/>
        <v>0.97908000000000006</v>
      </c>
      <c r="LC21" s="204">
        <f t="shared" si="37"/>
        <v>1.0213669975895738</v>
      </c>
      <c r="LD21" s="209" t="str">
        <f t="shared" si="175"/>
        <v xml:space="preserve"> </v>
      </c>
      <c r="LF21" s="188"/>
      <c r="LG21" s="200">
        <f t="shared" si="176"/>
        <v>0.8212131250000001</v>
      </c>
      <c r="LH21" s="201">
        <f t="shared" si="177"/>
        <v>0.82125312500000014</v>
      </c>
      <c r="LI21" s="208">
        <f t="shared" si="227"/>
        <v>385.32368537340483</v>
      </c>
      <c r="LJ21" s="202" t="str">
        <f t="shared" si="272"/>
        <v xml:space="preserve"> </v>
      </c>
      <c r="LK21" s="203">
        <f t="shared" si="178"/>
        <v>0.97908000000000006</v>
      </c>
      <c r="LL21" s="204">
        <f t="shared" si="38"/>
        <v>1.0213669975895738</v>
      </c>
      <c r="LM21" s="209" t="str">
        <f t="shared" si="179"/>
        <v xml:space="preserve"> </v>
      </c>
      <c r="LO21" s="188"/>
      <c r="LP21" s="200">
        <f t="shared" si="180"/>
        <v>0.8212131250000001</v>
      </c>
      <c r="LQ21" s="201">
        <f t="shared" si="181"/>
        <v>0.82125312500000014</v>
      </c>
      <c r="LR21" s="208">
        <f t="shared" si="228"/>
        <v>385.32368537340483</v>
      </c>
      <c r="LS21" s="202" t="str">
        <f t="shared" si="273"/>
        <v xml:space="preserve"> </v>
      </c>
      <c r="LT21" s="203">
        <f t="shared" si="182"/>
        <v>0.97908000000000006</v>
      </c>
      <c r="LU21" s="204">
        <f t="shared" si="39"/>
        <v>1.0213669975895738</v>
      </c>
      <c r="LV21" s="209" t="str">
        <f t="shared" si="183"/>
        <v xml:space="preserve"> </v>
      </c>
      <c r="LX21" s="188"/>
      <c r="LY21" s="200">
        <f t="shared" si="184"/>
        <v>0.8212131250000001</v>
      </c>
      <c r="LZ21" s="201">
        <f t="shared" si="185"/>
        <v>0.82125312500000014</v>
      </c>
      <c r="MA21" s="208">
        <f t="shared" si="229"/>
        <v>385.32368537340483</v>
      </c>
      <c r="MB21" s="202" t="str">
        <f t="shared" si="274"/>
        <v xml:space="preserve"> </v>
      </c>
      <c r="MC21" s="203">
        <f t="shared" si="186"/>
        <v>0.97908000000000006</v>
      </c>
      <c r="MD21" s="204">
        <f t="shared" si="40"/>
        <v>1.0213669975895738</v>
      </c>
      <c r="ME21" s="209" t="str">
        <f t="shared" si="187"/>
        <v xml:space="preserve"> </v>
      </c>
      <c r="MG21" s="188"/>
      <c r="MH21" s="200">
        <f t="shared" si="188"/>
        <v>0.8212131250000001</v>
      </c>
      <c r="MI21" s="201">
        <f t="shared" si="189"/>
        <v>0.82125312500000014</v>
      </c>
      <c r="MJ21" s="208">
        <f t="shared" si="230"/>
        <v>385.32368537340483</v>
      </c>
      <c r="MK21" s="202" t="str">
        <f t="shared" si="275"/>
        <v xml:space="preserve"> </v>
      </c>
      <c r="ML21" s="203">
        <f t="shared" si="190"/>
        <v>0.97908000000000006</v>
      </c>
      <c r="MM21" s="204">
        <f t="shared" si="41"/>
        <v>1.0213669975895738</v>
      </c>
      <c r="MN21" s="209" t="str">
        <f t="shared" si="191"/>
        <v xml:space="preserve"> </v>
      </c>
      <c r="MP21" s="188"/>
      <c r="MQ21" s="200">
        <f t="shared" si="192"/>
        <v>0.8212131250000001</v>
      </c>
      <c r="MR21" s="201">
        <f t="shared" si="231"/>
        <v>0.82125312500000014</v>
      </c>
      <c r="MS21" s="208">
        <f t="shared" si="232"/>
        <v>385.32368537340483</v>
      </c>
      <c r="MT21" s="202" t="str">
        <f t="shared" si="276"/>
        <v xml:space="preserve"> </v>
      </c>
      <c r="MU21" s="203">
        <f t="shared" si="193"/>
        <v>0.97908000000000006</v>
      </c>
      <c r="MV21" s="204">
        <f t="shared" si="42"/>
        <v>1.0213669975895738</v>
      </c>
      <c r="MW21" s="209" t="str">
        <f t="shared" si="194"/>
        <v xml:space="preserve"> </v>
      </c>
    </row>
    <row r="22" spans="1:361" ht="20.25" hidden="1" customHeight="1">
      <c r="A22" s="186">
        <v>20</v>
      </c>
      <c r="B22" s="211">
        <v>0</v>
      </c>
      <c r="C22" s="188"/>
      <c r="D22" s="206">
        <f t="shared" si="43"/>
        <v>0.79270687500000003</v>
      </c>
      <c r="E22" s="207">
        <f t="shared" si="44"/>
        <v>1.0686874999999985E-2</v>
      </c>
      <c r="F22" s="210">
        <f t="shared" si="233"/>
        <v>99.762321774335462</v>
      </c>
      <c r="G22" s="202" t="str">
        <f t="shared" si="234"/>
        <v xml:space="preserve"> </v>
      </c>
      <c r="H22" s="189">
        <f t="shared" si="45"/>
        <v>1.0123492173099999</v>
      </c>
      <c r="I22" s="204">
        <f t="shared" si="0"/>
        <v>0.98780142553691686</v>
      </c>
      <c r="J22" s="209" t="str">
        <f t="shared" si="195"/>
        <v xml:space="preserve"> </v>
      </c>
      <c r="L22" s="188"/>
      <c r="M22" s="206">
        <f t="shared" si="277"/>
        <v>0.79007567999999995</v>
      </c>
      <c r="N22" s="207">
        <f t="shared" si="46"/>
        <v>-2.6450320000000027E-2</v>
      </c>
      <c r="O22" s="210">
        <f t="shared" si="196"/>
        <v>91.270182057731418</v>
      </c>
      <c r="P22" s="202" t="str">
        <f t="shared" si="235"/>
        <v xml:space="preserve"> </v>
      </c>
      <c r="Q22" s="189">
        <f t="shared" si="47"/>
        <v>1.01178066616</v>
      </c>
      <c r="R22" s="204">
        <f t="shared" si="1"/>
        <v>0.9883565020028392</v>
      </c>
      <c r="S22" s="209" t="str">
        <f t="shared" si="48"/>
        <v xml:space="preserve"> </v>
      </c>
      <c r="U22" s="188"/>
      <c r="V22" s="206">
        <f t="shared" si="49"/>
        <v>0.79051526562499996</v>
      </c>
      <c r="W22" s="207">
        <f t="shared" si="50"/>
        <v>1.0490265624999884E-2</v>
      </c>
      <c r="X22" s="210">
        <f t="shared" si="236"/>
        <v>99.700270061728318</v>
      </c>
      <c r="Y22" s="202" t="str">
        <f t="shared" si="237"/>
        <v xml:space="preserve"> </v>
      </c>
      <c r="Z22" s="189">
        <f t="shared" si="2"/>
        <v>1.01166710125</v>
      </c>
      <c r="AA22" s="204">
        <f t="shared" si="3"/>
        <v>0.98846745017646187</v>
      </c>
      <c r="AB22" s="209" t="str">
        <f t="shared" si="51"/>
        <v xml:space="preserve"> </v>
      </c>
      <c r="AD22" s="188"/>
      <c r="AE22" s="206">
        <f t="shared" si="52"/>
        <v>0.79270687500000003</v>
      </c>
      <c r="AF22" s="207">
        <f t="shared" si="53"/>
        <v>-2.3310124999999959E-2</v>
      </c>
      <c r="AG22" s="210">
        <f t="shared" si="238"/>
        <v>99.762321774335462</v>
      </c>
      <c r="AH22" s="202" t="str">
        <f t="shared" si="239"/>
        <v xml:space="preserve"> </v>
      </c>
      <c r="AI22" s="189">
        <f t="shared" si="54"/>
        <v>1.01128134148096</v>
      </c>
      <c r="AJ22" s="204">
        <f t="shared" si="4"/>
        <v>0.98884450743999763</v>
      </c>
      <c r="AK22" s="209" t="str">
        <f t="shared" si="55"/>
        <v xml:space="preserve"> </v>
      </c>
      <c r="AM22" s="188"/>
      <c r="AN22" s="206">
        <f t="shared" si="56"/>
        <v>0.81834562499999997</v>
      </c>
      <c r="AO22" s="207">
        <f t="shared" si="57"/>
        <v>0.81838562500000001</v>
      </c>
      <c r="AP22" s="210">
        <f t="shared" si="278"/>
        <v>381.40039232779839</v>
      </c>
      <c r="AQ22" s="202" t="str">
        <f t="shared" si="240"/>
        <v xml:space="preserve"> </v>
      </c>
      <c r="AR22" s="189">
        <f t="shared" si="58"/>
        <v>0.97899999999999998</v>
      </c>
      <c r="AS22" s="204">
        <f t="shared" si="5"/>
        <v>1.0214504596527068</v>
      </c>
      <c r="AT22" s="209" t="str">
        <f t="shared" si="59"/>
        <v xml:space="preserve"> </v>
      </c>
      <c r="AV22" s="188"/>
      <c r="AW22" s="206">
        <f t="shared" si="60"/>
        <v>0.81834562499999997</v>
      </c>
      <c r="AX22" s="207">
        <f t="shared" si="197"/>
        <v>0.81838562500000001</v>
      </c>
      <c r="AY22" s="210">
        <f t="shared" si="279"/>
        <v>108.66804707933679</v>
      </c>
      <c r="AZ22" s="202" t="str">
        <f t="shared" si="241"/>
        <v xml:space="preserve"> </v>
      </c>
      <c r="BA22" s="189">
        <f t="shared" si="61"/>
        <v>0.97899999999999998</v>
      </c>
      <c r="BB22" s="204">
        <f t="shared" si="6"/>
        <v>1.0214504596527068</v>
      </c>
      <c r="BC22" s="209" t="str">
        <f t="shared" si="62"/>
        <v xml:space="preserve"> </v>
      </c>
      <c r="BE22" s="188"/>
      <c r="BF22" s="206">
        <f t="shared" si="63"/>
        <v>0.81834562499999997</v>
      </c>
      <c r="BG22" s="207">
        <f t="shared" si="64"/>
        <v>0.81838562500000001</v>
      </c>
      <c r="BH22" s="210">
        <f t="shared" si="242"/>
        <v>381.40039232779839</v>
      </c>
      <c r="BI22" s="202" t="str">
        <f t="shared" si="243"/>
        <v xml:space="preserve"> </v>
      </c>
      <c r="BJ22" s="189">
        <f t="shared" si="7"/>
        <v>1.0123492173099999</v>
      </c>
      <c r="BK22" s="204">
        <f t="shared" si="8"/>
        <v>0.98780142553691686</v>
      </c>
      <c r="BL22" s="209" t="str">
        <f t="shared" si="65"/>
        <v xml:space="preserve"> </v>
      </c>
      <c r="BN22" s="188"/>
      <c r="BO22" s="206">
        <f t="shared" si="66"/>
        <v>0.81834562499999997</v>
      </c>
      <c r="BP22" s="207">
        <f t="shared" si="67"/>
        <v>0.81838562500000001</v>
      </c>
      <c r="BQ22" s="210">
        <f t="shared" si="198"/>
        <v>381.40039232779839</v>
      </c>
      <c r="BR22" s="202" t="str">
        <f t="shared" si="244"/>
        <v xml:space="preserve"> </v>
      </c>
      <c r="BS22" s="189">
        <f t="shared" si="68"/>
        <v>1.0123492173099999</v>
      </c>
      <c r="BT22" s="204">
        <f t="shared" si="9"/>
        <v>0.98780142553691686</v>
      </c>
      <c r="BU22" s="209" t="str">
        <f t="shared" si="69"/>
        <v xml:space="preserve"> </v>
      </c>
      <c r="BW22" s="188"/>
      <c r="BX22" s="206">
        <f t="shared" si="70"/>
        <v>0.81834562499999997</v>
      </c>
      <c r="BY22" s="207">
        <f t="shared" si="71"/>
        <v>0.81838562500000001</v>
      </c>
      <c r="BZ22" s="210">
        <f t="shared" si="199"/>
        <v>381.40039232779839</v>
      </c>
      <c r="CA22" s="202" t="str">
        <f t="shared" si="245"/>
        <v xml:space="preserve"> </v>
      </c>
      <c r="CB22" s="189">
        <f t="shared" si="72"/>
        <v>0.97899999999999998</v>
      </c>
      <c r="CC22" s="204">
        <f t="shared" si="10"/>
        <v>1.0214504596527068</v>
      </c>
      <c r="CD22" s="209" t="str">
        <f t="shared" si="73"/>
        <v xml:space="preserve"> </v>
      </c>
      <c r="CF22" s="188"/>
      <c r="CG22" s="206">
        <f t="shared" si="74"/>
        <v>0.81834562499999997</v>
      </c>
      <c r="CH22" s="207">
        <f t="shared" si="75"/>
        <v>0.81838562500000001</v>
      </c>
      <c r="CI22" s="210">
        <f t="shared" si="200"/>
        <v>381.40039232779839</v>
      </c>
      <c r="CJ22" s="202" t="str">
        <f t="shared" si="246"/>
        <v xml:space="preserve"> </v>
      </c>
      <c r="CK22" s="203">
        <f t="shared" si="76"/>
        <v>0.97899999999999998</v>
      </c>
      <c r="CL22" s="204">
        <f t="shared" si="11"/>
        <v>1.0214504596527068</v>
      </c>
      <c r="CM22" s="209" t="str">
        <f t="shared" si="77"/>
        <v xml:space="preserve"> </v>
      </c>
      <c r="CO22" s="188"/>
      <c r="CP22" s="206">
        <f t="shared" si="78"/>
        <v>0.81834562499999997</v>
      </c>
      <c r="CQ22" s="207">
        <f t="shared" si="79"/>
        <v>0.81838562500000001</v>
      </c>
      <c r="CR22" s="210">
        <f t="shared" si="201"/>
        <v>381.40039232779839</v>
      </c>
      <c r="CS22" s="202" t="str">
        <f t="shared" si="247"/>
        <v xml:space="preserve"> </v>
      </c>
      <c r="CT22" s="203">
        <f t="shared" si="80"/>
        <v>0.97899999999999998</v>
      </c>
      <c r="CU22" s="204">
        <f t="shared" si="12"/>
        <v>1.0214504596527068</v>
      </c>
      <c r="CV22" s="209" t="str">
        <f t="shared" si="81"/>
        <v xml:space="preserve"> </v>
      </c>
      <c r="CX22" s="188"/>
      <c r="CY22" s="200">
        <f t="shared" si="82"/>
        <v>0.81834562499999997</v>
      </c>
      <c r="CZ22" s="201">
        <f t="shared" si="83"/>
        <v>0.81838562500000001</v>
      </c>
      <c r="DA22" s="208">
        <f t="shared" si="202"/>
        <v>381.40039232779839</v>
      </c>
      <c r="DB22" s="202" t="str">
        <f t="shared" si="248"/>
        <v xml:space="preserve"> </v>
      </c>
      <c r="DC22" s="203">
        <f t="shared" si="84"/>
        <v>0.97899999999999998</v>
      </c>
      <c r="DD22" s="204">
        <f t="shared" si="13"/>
        <v>1.0214504596527068</v>
      </c>
      <c r="DE22" s="209" t="str">
        <f t="shared" si="85"/>
        <v xml:space="preserve"> </v>
      </c>
      <c r="DG22" s="188"/>
      <c r="DH22" s="200">
        <f t="shared" si="86"/>
        <v>0.81834562499999997</v>
      </c>
      <c r="DI22" s="201">
        <f t="shared" si="87"/>
        <v>0.81838562500000001</v>
      </c>
      <c r="DJ22" s="208">
        <f t="shared" si="203"/>
        <v>381.40039232779839</v>
      </c>
      <c r="DK22" s="202" t="str">
        <f t="shared" si="249"/>
        <v xml:space="preserve"> </v>
      </c>
      <c r="DL22" s="203">
        <f t="shared" si="88"/>
        <v>0.97899999999999998</v>
      </c>
      <c r="DM22" s="204">
        <f t="shared" si="14"/>
        <v>1.0214504596527068</v>
      </c>
      <c r="DN22" s="209" t="str">
        <f t="shared" si="89"/>
        <v xml:space="preserve"> </v>
      </c>
      <c r="DP22" s="188"/>
      <c r="DQ22" s="200">
        <f t="shared" si="204"/>
        <v>0.81834562499999997</v>
      </c>
      <c r="DR22" s="201">
        <f t="shared" si="90"/>
        <v>0.81838562500000001</v>
      </c>
      <c r="DS22" s="210">
        <f t="shared" si="205"/>
        <v>99.762321774335462</v>
      </c>
      <c r="DT22" s="202" t="str">
        <f t="shared" si="250"/>
        <v xml:space="preserve"> </v>
      </c>
      <c r="DU22" s="203">
        <f t="shared" si="206"/>
        <v>0.97899999999999998</v>
      </c>
      <c r="DV22" s="204">
        <f t="shared" si="15"/>
        <v>1.0214504596527068</v>
      </c>
      <c r="DW22" s="209" t="str">
        <f t="shared" si="91"/>
        <v xml:space="preserve"> </v>
      </c>
      <c r="DY22" s="188"/>
      <c r="DZ22" s="200">
        <f t="shared" si="92"/>
        <v>0.81834562499999997</v>
      </c>
      <c r="EA22" s="201">
        <f t="shared" si="93"/>
        <v>0.81838562500000001</v>
      </c>
      <c r="EB22" s="208">
        <f t="shared" si="207"/>
        <v>381.40039232779839</v>
      </c>
      <c r="EC22" s="202" t="str">
        <f t="shared" si="251"/>
        <v xml:space="preserve"> </v>
      </c>
      <c r="ED22" s="203">
        <f t="shared" si="94"/>
        <v>0.97899999999999998</v>
      </c>
      <c r="EE22" s="204">
        <f t="shared" si="16"/>
        <v>1.0214504596527068</v>
      </c>
      <c r="EF22" s="209" t="str">
        <f t="shared" si="95"/>
        <v xml:space="preserve"> </v>
      </c>
      <c r="EH22" s="188"/>
      <c r="EI22" s="200">
        <f t="shared" si="96"/>
        <v>0.81834562499999997</v>
      </c>
      <c r="EJ22" s="201">
        <f t="shared" si="97"/>
        <v>0.81838562500000001</v>
      </c>
      <c r="EK22" s="208">
        <f t="shared" si="208"/>
        <v>381.40039232779839</v>
      </c>
      <c r="EL22" s="202" t="str">
        <f t="shared" si="252"/>
        <v xml:space="preserve"> </v>
      </c>
      <c r="EM22" s="203">
        <f t="shared" si="98"/>
        <v>0.97899999999999998</v>
      </c>
      <c r="EN22" s="204">
        <f t="shared" si="17"/>
        <v>1.0214504596527068</v>
      </c>
      <c r="EO22" s="209" t="str">
        <f t="shared" si="99"/>
        <v xml:space="preserve"> </v>
      </c>
      <c r="EQ22" s="188"/>
      <c r="ER22" s="200">
        <f t="shared" si="100"/>
        <v>0.81834562499999997</v>
      </c>
      <c r="ES22" s="201">
        <f t="shared" si="101"/>
        <v>0.81838562500000001</v>
      </c>
      <c r="ET22" s="208">
        <f t="shared" si="209"/>
        <v>381.40039232779839</v>
      </c>
      <c r="EU22" s="202" t="str">
        <f t="shared" si="253"/>
        <v xml:space="preserve"> </v>
      </c>
      <c r="EV22" s="203">
        <f t="shared" si="102"/>
        <v>0.97899999999999998</v>
      </c>
      <c r="EW22" s="204">
        <f t="shared" si="18"/>
        <v>1.0214504596527068</v>
      </c>
      <c r="EX22" s="209" t="str">
        <f t="shared" si="103"/>
        <v xml:space="preserve"> </v>
      </c>
      <c r="EZ22" s="188"/>
      <c r="FA22" s="200">
        <f t="shared" si="104"/>
        <v>0.81834562499999997</v>
      </c>
      <c r="FB22" s="201">
        <f t="shared" si="105"/>
        <v>0.81838562500000001</v>
      </c>
      <c r="FC22" s="208">
        <f t="shared" si="210"/>
        <v>381.40039232779839</v>
      </c>
      <c r="FD22" s="202" t="str">
        <f t="shared" si="254"/>
        <v xml:space="preserve"> </v>
      </c>
      <c r="FE22" s="203">
        <f t="shared" si="106"/>
        <v>0.97899999999999998</v>
      </c>
      <c r="FF22" s="204">
        <f t="shared" si="19"/>
        <v>1.0214504596527068</v>
      </c>
      <c r="FG22" s="209" t="str">
        <f t="shared" si="107"/>
        <v xml:space="preserve"> </v>
      </c>
      <c r="FI22" s="188"/>
      <c r="FJ22" s="200">
        <f t="shared" si="108"/>
        <v>0.81834562499999997</v>
      </c>
      <c r="FK22" s="201">
        <f t="shared" si="109"/>
        <v>0.81838562500000001</v>
      </c>
      <c r="FL22" s="208">
        <f t="shared" si="211"/>
        <v>381.40039232779839</v>
      </c>
      <c r="FM22" s="202" t="str">
        <f t="shared" si="255"/>
        <v xml:space="preserve"> </v>
      </c>
      <c r="FN22" s="203">
        <f t="shared" si="110"/>
        <v>0.97899999999999998</v>
      </c>
      <c r="FO22" s="204">
        <f t="shared" si="20"/>
        <v>1.0214504596527068</v>
      </c>
      <c r="FP22" s="209" t="str">
        <f t="shared" si="111"/>
        <v xml:space="preserve"> </v>
      </c>
      <c r="FR22" s="188"/>
      <c r="FS22" s="200">
        <f t="shared" si="112"/>
        <v>0.81834562499999997</v>
      </c>
      <c r="FT22" s="201">
        <f t="shared" si="113"/>
        <v>0.81838562500000001</v>
      </c>
      <c r="FU22" s="208">
        <f t="shared" si="114"/>
        <v>381.40039232779839</v>
      </c>
      <c r="FV22" s="202" t="str">
        <f t="shared" si="256"/>
        <v xml:space="preserve"> </v>
      </c>
      <c r="FW22" s="203">
        <f t="shared" si="115"/>
        <v>0.97899999999999998</v>
      </c>
      <c r="FX22" s="204">
        <f t="shared" si="21"/>
        <v>1.0214504596527068</v>
      </c>
      <c r="FY22" s="209" t="str">
        <f t="shared" si="116"/>
        <v xml:space="preserve"> </v>
      </c>
      <c r="GA22" s="188"/>
      <c r="GB22" s="200">
        <f t="shared" si="117"/>
        <v>0.81834562499999997</v>
      </c>
      <c r="GC22" s="201">
        <f t="shared" si="118"/>
        <v>0.81838562500000001</v>
      </c>
      <c r="GD22" s="210">
        <f t="shared" si="212"/>
        <v>99.762321774335462</v>
      </c>
      <c r="GE22" s="202" t="str">
        <f t="shared" si="257"/>
        <v xml:space="preserve"> </v>
      </c>
      <c r="GF22" s="203">
        <f t="shared" si="119"/>
        <v>0.97899999999999998</v>
      </c>
      <c r="GG22" s="204">
        <f t="shared" si="22"/>
        <v>1.0214504596527068</v>
      </c>
      <c r="GH22" s="209" t="str">
        <f t="shared" si="120"/>
        <v xml:space="preserve"> </v>
      </c>
      <c r="GJ22" s="188"/>
      <c r="GK22" s="200">
        <f t="shared" si="121"/>
        <v>0.81834562499999997</v>
      </c>
      <c r="GL22" s="201">
        <f t="shared" si="122"/>
        <v>0.81838562500000001</v>
      </c>
      <c r="GM22" s="208">
        <f t="shared" si="213"/>
        <v>381.40039232779839</v>
      </c>
      <c r="GN22" s="202" t="str">
        <f t="shared" si="258"/>
        <v xml:space="preserve"> </v>
      </c>
      <c r="GO22" s="203">
        <f t="shared" si="123"/>
        <v>0.97899999999999998</v>
      </c>
      <c r="GP22" s="204">
        <f t="shared" si="23"/>
        <v>1.0214504596527068</v>
      </c>
      <c r="GQ22" s="209" t="str">
        <f t="shared" si="124"/>
        <v xml:space="preserve"> </v>
      </c>
      <c r="GS22" s="188"/>
      <c r="GT22" s="206">
        <f t="shared" si="125"/>
        <v>0.79270687500000003</v>
      </c>
      <c r="GU22" s="207">
        <f t="shared" si="126"/>
        <v>1.0686874999999985E-2</v>
      </c>
      <c r="GV22" s="210">
        <f t="shared" si="214"/>
        <v>99.762321774335462</v>
      </c>
      <c r="GW22" s="202" t="str">
        <f t="shared" si="259"/>
        <v xml:space="preserve"> </v>
      </c>
      <c r="GX22" s="203">
        <f t="shared" si="127"/>
        <v>0.97899999999999998</v>
      </c>
      <c r="GY22" s="204">
        <f t="shared" si="24"/>
        <v>1.0214504596527068</v>
      </c>
      <c r="GZ22" s="209" t="str">
        <f t="shared" si="128"/>
        <v xml:space="preserve"> </v>
      </c>
      <c r="HB22" s="188"/>
      <c r="HC22" s="200">
        <f t="shared" si="129"/>
        <v>0.81834562499999997</v>
      </c>
      <c r="HD22" s="201">
        <f t="shared" si="130"/>
        <v>0.81838562500000001</v>
      </c>
      <c r="HE22" s="208">
        <f t="shared" si="215"/>
        <v>381.40039232779839</v>
      </c>
      <c r="HF22" s="202" t="str">
        <f t="shared" si="260"/>
        <v xml:space="preserve"> </v>
      </c>
      <c r="HG22" s="203">
        <f t="shared" si="131"/>
        <v>0.97899999999999998</v>
      </c>
      <c r="HH22" s="204">
        <f t="shared" si="25"/>
        <v>1.0214504596527068</v>
      </c>
      <c r="HI22" s="209" t="str">
        <f t="shared" si="132"/>
        <v xml:space="preserve"> </v>
      </c>
      <c r="HK22" s="188"/>
      <c r="HL22" s="200">
        <f t="shared" si="133"/>
        <v>0.81834562499999997</v>
      </c>
      <c r="HM22" s="201">
        <f t="shared" si="134"/>
        <v>0.81838562500000001</v>
      </c>
      <c r="HN22" s="208">
        <f t="shared" si="216"/>
        <v>381.40039232779839</v>
      </c>
      <c r="HO22" s="202" t="str">
        <f t="shared" si="261"/>
        <v xml:space="preserve"> </v>
      </c>
      <c r="HP22" s="203">
        <f t="shared" si="135"/>
        <v>0.97899999999999998</v>
      </c>
      <c r="HQ22" s="204">
        <f t="shared" si="26"/>
        <v>1.0214504596527068</v>
      </c>
      <c r="HR22" s="209" t="str">
        <f t="shared" si="136"/>
        <v xml:space="preserve"> </v>
      </c>
      <c r="HT22" s="188"/>
      <c r="HU22" s="200">
        <f t="shared" si="137"/>
        <v>0.81834562499999997</v>
      </c>
      <c r="HV22" s="201">
        <f t="shared" si="138"/>
        <v>0.81838562500000001</v>
      </c>
      <c r="HW22" s="208">
        <f t="shared" si="217"/>
        <v>381.40039232779839</v>
      </c>
      <c r="HX22" s="202" t="str">
        <f t="shared" si="262"/>
        <v xml:space="preserve"> </v>
      </c>
      <c r="HY22" s="203">
        <f t="shared" si="139"/>
        <v>0.97899999999999998</v>
      </c>
      <c r="HZ22" s="204">
        <f t="shared" si="27"/>
        <v>1.0214504596527068</v>
      </c>
      <c r="IA22" s="209" t="str">
        <f t="shared" si="140"/>
        <v xml:space="preserve"> </v>
      </c>
      <c r="IC22" s="188"/>
      <c r="ID22" s="200">
        <f t="shared" si="141"/>
        <v>0.81834562499999997</v>
      </c>
      <c r="IE22" s="201">
        <f t="shared" si="142"/>
        <v>0.81838562500000001</v>
      </c>
      <c r="IF22" s="208">
        <f t="shared" si="218"/>
        <v>381.40039232779839</v>
      </c>
      <c r="IG22" s="202" t="str">
        <f t="shared" si="263"/>
        <v xml:space="preserve"> </v>
      </c>
      <c r="IH22" s="203">
        <f t="shared" si="143"/>
        <v>0.97899999999999998</v>
      </c>
      <c r="II22" s="204">
        <f t="shared" si="28"/>
        <v>1.0214504596527068</v>
      </c>
      <c r="IJ22" s="209" t="str">
        <f t="shared" si="144"/>
        <v xml:space="preserve"> </v>
      </c>
      <c r="IL22" s="188"/>
      <c r="IM22" s="200">
        <f t="shared" si="145"/>
        <v>0.81834562499999997</v>
      </c>
      <c r="IN22" s="201">
        <f t="shared" si="146"/>
        <v>0.81838562500000001</v>
      </c>
      <c r="IO22" s="208">
        <f t="shared" si="219"/>
        <v>381.40039232779839</v>
      </c>
      <c r="IP22" s="202" t="str">
        <f t="shared" si="264"/>
        <v xml:space="preserve"> </v>
      </c>
      <c r="IQ22" s="203">
        <f t="shared" si="147"/>
        <v>0.97899999999999998</v>
      </c>
      <c r="IR22" s="204">
        <f t="shared" si="29"/>
        <v>1.0214504596527068</v>
      </c>
      <c r="IS22" s="209" t="str">
        <f t="shared" si="148"/>
        <v xml:space="preserve"> </v>
      </c>
      <c r="IU22" s="188"/>
      <c r="IV22" s="200">
        <f t="shared" si="149"/>
        <v>0.81834562499999997</v>
      </c>
      <c r="IW22" s="201">
        <f t="shared" si="150"/>
        <v>0.81838562500000001</v>
      </c>
      <c r="IX22" s="208">
        <f t="shared" si="220"/>
        <v>381.40039232779839</v>
      </c>
      <c r="IY22" s="202" t="str">
        <f t="shared" si="265"/>
        <v xml:space="preserve"> </v>
      </c>
      <c r="IZ22" s="203">
        <f t="shared" si="151"/>
        <v>0.97899999999999998</v>
      </c>
      <c r="JA22" s="204">
        <f t="shared" si="30"/>
        <v>1.0214504596527068</v>
      </c>
      <c r="JB22" s="209" t="str">
        <f t="shared" si="152"/>
        <v xml:space="preserve"> </v>
      </c>
      <c r="JD22" s="188"/>
      <c r="JE22" s="200">
        <f t="shared" si="153"/>
        <v>0.81834562499999997</v>
      </c>
      <c r="JF22" s="201">
        <f t="shared" si="154"/>
        <v>0.81838562500000001</v>
      </c>
      <c r="JG22" s="208">
        <f t="shared" si="221"/>
        <v>381.40039232779839</v>
      </c>
      <c r="JH22" s="202" t="str">
        <f t="shared" si="266"/>
        <v xml:space="preserve"> </v>
      </c>
      <c r="JI22" s="203">
        <f t="shared" si="155"/>
        <v>1.0007600000108798</v>
      </c>
      <c r="JJ22" s="204">
        <f t="shared" si="31"/>
        <v>0.99924057715049408</v>
      </c>
      <c r="JK22" s="209" t="str">
        <f t="shared" si="156"/>
        <v xml:space="preserve"> </v>
      </c>
      <c r="JM22" s="188"/>
      <c r="JN22" s="200">
        <f t="shared" si="157"/>
        <v>0.81834562499999997</v>
      </c>
      <c r="JO22" s="201">
        <f t="shared" si="158"/>
        <v>0.81838562500000001</v>
      </c>
      <c r="JP22" s="208">
        <f t="shared" si="222"/>
        <v>381.40039232779839</v>
      </c>
      <c r="JQ22" s="202" t="str">
        <f t="shared" si="267"/>
        <v xml:space="preserve"> </v>
      </c>
      <c r="JR22" s="203">
        <f t="shared" si="32"/>
        <v>0.97899999999999998</v>
      </c>
      <c r="JS22" s="204">
        <f t="shared" si="33"/>
        <v>1.0214504596527068</v>
      </c>
      <c r="JT22" s="209" t="str">
        <f t="shared" si="159"/>
        <v xml:space="preserve"> </v>
      </c>
      <c r="JV22" s="188"/>
      <c r="JW22" s="200">
        <f t="shared" si="160"/>
        <v>0.81834562499999997</v>
      </c>
      <c r="JX22" s="201">
        <f t="shared" si="161"/>
        <v>0.81838562500000001</v>
      </c>
      <c r="JY22" s="208">
        <f t="shared" si="223"/>
        <v>381.40039232779839</v>
      </c>
      <c r="JZ22" s="202" t="str">
        <f t="shared" si="268"/>
        <v xml:space="preserve"> </v>
      </c>
      <c r="KA22" s="203">
        <f t="shared" si="162"/>
        <v>0.97899999999999998</v>
      </c>
      <c r="KB22" s="204">
        <f t="shared" si="34"/>
        <v>1.0214504596527068</v>
      </c>
      <c r="KC22" s="209" t="str">
        <f t="shared" si="163"/>
        <v xml:space="preserve"> </v>
      </c>
      <c r="KE22" s="188"/>
      <c r="KF22" s="200">
        <f t="shared" si="164"/>
        <v>0.81834562499999997</v>
      </c>
      <c r="KG22" s="201">
        <f t="shared" si="165"/>
        <v>0.81838562500000001</v>
      </c>
      <c r="KH22" s="208">
        <f t="shared" si="224"/>
        <v>381.40039232779839</v>
      </c>
      <c r="KI22" s="202" t="str">
        <f t="shared" si="269"/>
        <v xml:space="preserve"> </v>
      </c>
      <c r="KJ22" s="203">
        <f t="shared" si="166"/>
        <v>0.97899999999999998</v>
      </c>
      <c r="KK22" s="204">
        <f t="shared" si="35"/>
        <v>1.0214504596527068</v>
      </c>
      <c r="KL22" s="209" t="str">
        <f t="shared" si="167"/>
        <v xml:space="preserve"> </v>
      </c>
      <c r="KN22" s="188"/>
      <c r="KO22" s="200">
        <f t="shared" si="168"/>
        <v>0.81834562499999997</v>
      </c>
      <c r="KP22" s="201">
        <f t="shared" si="169"/>
        <v>0.81838562500000001</v>
      </c>
      <c r="KQ22" s="208">
        <f t="shared" si="225"/>
        <v>381.40039232779839</v>
      </c>
      <c r="KR22" s="202" t="str">
        <f t="shared" si="270"/>
        <v xml:space="preserve"> </v>
      </c>
      <c r="KS22" s="203">
        <f t="shared" si="170"/>
        <v>0.97899999999999998</v>
      </c>
      <c r="KT22" s="204">
        <f t="shared" si="36"/>
        <v>1.0214504596527068</v>
      </c>
      <c r="KU22" s="209" t="str">
        <f t="shared" si="171"/>
        <v xml:space="preserve"> </v>
      </c>
      <c r="KW22" s="188"/>
      <c r="KX22" s="200">
        <f t="shared" si="172"/>
        <v>0.81834562499999997</v>
      </c>
      <c r="KY22" s="201">
        <f t="shared" si="173"/>
        <v>0.81838562500000001</v>
      </c>
      <c r="KZ22" s="208">
        <f t="shared" si="226"/>
        <v>381.40039232779839</v>
      </c>
      <c r="LA22" s="202" t="str">
        <f t="shared" si="271"/>
        <v xml:space="preserve"> </v>
      </c>
      <c r="LB22" s="203">
        <f t="shared" si="174"/>
        <v>0.97899999999999998</v>
      </c>
      <c r="LC22" s="204">
        <f t="shared" si="37"/>
        <v>1.0214504596527068</v>
      </c>
      <c r="LD22" s="209" t="str">
        <f t="shared" si="175"/>
        <v xml:space="preserve"> </v>
      </c>
      <c r="LF22" s="188"/>
      <c r="LG22" s="200">
        <f t="shared" si="176"/>
        <v>0.81834562499999997</v>
      </c>
      <c r="LH22" s="201">
        <f t="shared" si="177"/>
        <v>0.81838562500000001</v>
      </c>
      <c r="LI22" s="208">
        <f t="shared" si="227"/>
        <v>381.40039232779839</v>
      </c>
      <c r="LJ22" s="202" t="str">
        <f t="shared" si="272"/>
        <v xml:space="preserve"> </v>
      </c>
      <c r="LK22" s="203">
        <f t="shared" si="178"/>
        <v>0.97899999999999998</v>
      </c>
      <c r="LL22" s="204">
        <f t="shared" si="38"/>
        <v>1.0214504596527068</v>
      </c>
      <c r="LM22" s="209" t="str">
        <f t="shared" si="179"/>
        <v xml:space="preserve"> </v>
      </c>
      <c r="LO22" s="188"/>
      <c r="LP22" s="200">
        <f t="shared" si="180"/>
        <v>0.81834562499999997</v>
      </c>
      <c r="LQ22" s="201">
        <f t="shared" si="181"/>
        <v>0.81838562500000001</v>
      </c>
      <c r="LR22" s="208">
        <f t="shared" si="228"/>
        <v>381.40039232779839</v>
      </c>
      <c r="LS22" s="202" t="str">
        <f t="shared" si="273"/>
        <v xml:space="preserve"> </v>
      </c>
      <c r="LT22" s="203">
        <f t="shared" si="182"/>
        <v>0.97899999999999998</v>
      </c>
      <c r="LU22" s="204">
        <f t="shared" si="39"/>
        <v>1.0214504596527068</v>
      </c>
      <c r="LV22" s="209" t="str">
        <f t="shared" si="183"/>
        <v xml:space="preserve"> </v>
      </c>
      <c r="LX22" s="188"/>
      <c r="LY22" s="200">
        <f t="shared" si="184"/>
        <v>0.81834562499999997</v>
      </c>
      <c r="LZ22" s="201">
        <f t="shared" si="185"/>
        <v>0.81838562500000001</v>
      </c>
      <c r="MA22" s="208">
        <f t="shared" si="229"/>
        <v>381.40039232779839</v>
      </c>
      <c r="MB22" s="202" t="str">
        <f t="shared" si="274"/>
        <v xml:space="preserve"> </v>
      </c>
      <c r="MC22" s="203">
        <f t="shared" si="186"/>
        <v>0.97899999999999998</v>
      </c>
      <c r="MD22" s="204">
        <f t="shared" si="40"/>
        <v>1.0214504596527068</v>
      </c>
      <c r="ME22" s="209" t="str">
        <f t="shared" si="187"/>
        <v xml:space="preserve"> </v>
      </c>
      <c r="MG22" s="188"/>
      <c r="MH22" s="200">
        <f t="shared" si="188"/>
        <v>0.81834562499999997</v>
      </c>
      <c r="MI22" s="201">
        <f t="shared" si="189"/>
        <v>0.81838562500000001</v>
      </c>
      <c r="MJ22" s="208">
        <f t="shared" si="230"/>
        <v>381.40039232779839</v>
      </c>
      <c r="MK22" s="202" t="str">
        <f t="shared" si="275"/>
        <v xml:space="preserve"> </v>
      </c>
      <c r="ML22" s="203">
        <f t="shared" si="190"/>
        <v>0.97899999999999998</v>
      </c>
      <c r="MM22" s="204">
        <f t="shared" si="41"/>
        <v>1.0214504596527068</v>
      </c>
      <c r="MN22" s="209" t="str">
        <f t="shared" si="191"/>
        <v xml:space="preserve"> </v>
      </c>
      <c r="MP22" s="188"/>
      <c r="MQ22" s="200">
        <f t="shared" si="192"/>
        <v>0.81834562499999997</v>
      </c>
      <c r="MR22" s="201">
        <f t="shared" si="231"/>
        <v>0.81838562500000001</v>
      </c>
      <c r="MS22" s="208">
        <f t="shared" si="232"/>
        <v>381.40039232779839</v>
      </c>
      <c r="MT22" s="202" t="str">
        <f t="shared" si="276"/>
        <v xml:space="preserve"> </v>
      </c>
      <c r="MU22" s="203">
        <f t="shared" si="193"/>
        <v>0.97899999999999998</v>
      </c>
      <c r="MV22" s="204">
        <f t="shared" si="42"/>
        <v>1.0214504596527068</v>
      </c>
      <c r="MW22" s="209" t="str">
        <f t="shared" si="194"/>
        <v xml:space="preserve"> </v>
      </c>
    </row>
    <row r="23" spans="1:361" ht="20.25" hidden="1" customHeight="1">
      <c r="A23" s="186">
        <v>21</v>
      </c>
      <c r="B23" s="187">
        <v>1E-4</v>
      </c>
      <c r="C23" s="188"/>
      <c r="D23" s="206">
        <f t="shared" si="43"/>
        <v>0.78980687500000002</v>
      </c>
      <c r="E23" s="207">
        <f t="shared" si="44"/>
        <v>7.7868749999999709E-3</v>
      </c>
      <c r="F23" s="210">
        <f t="shared" si="233"/>
        <v>99.685129310344806</v>
      </c>
      <c r="G23" s="202" t="str">
        <f t="shared" si="234"/>
        <v xml:space="preserve"> </v>
      </c>
      <c r="H23" s="189">
        <f t="shared" si="45"/>
        <v>1.01236031731</v>
      </c>
      <c r="I23" s="204">
        <f t="shared" si="0"/>
        <v>0.98779059481228648</v>
      </c>
      <c r="J23" s="209" t="str">
        <f t="shared" si="195"/>
        <v xml:space="preserve"> </v>
      </c>
      <c r="L23" s="188"/>
      <c r="M23" s="206">
        <f t="shared" si="277"/>
        <v>0.78718264000000004</v>
      </c>
      <c r="N23" s="207">
        <f t="shared" si="46"/>
        <v>-2.9343359999999929E-2</v>
      </c>
      <c r="O23" s="210">
        <f t="shared" si="196"/>
        <v>92.270182057731418</v>
      </c>
      <c r="P23" s="202" t="str">
        <f t="shared" si="235"/>
        <v xml:space="preserve"> </v>
      </c>
      <c r="Q23" s="189">
        <f t="shared" si="47"/>
        <v>1.0117912661600001</v>
      </c>
      <c r="R23" s="204">
        <f t="shared" si="1"/>
        <v>0.98834614751642313</v>
      </c>
      <c r="S23" s="209" t="str">
        <f t="shared" si="48"/>
        <v xml:space="preserve"> </v>
      </c>
      <c r="U23" s="188"/>
      <c r="V23" s="206">
        <f t="shared" si="49"/>
        <v>0.78762101562500009</v>
      </c>
      <c r="W23" s="207">
        <f t="shared" si="50"/>
        <v>7.5960156250000077E-3</v>
      </c>
      <c r="X23" s="210">
        <f t="shared" si="236"/>
        <v>99.624519521465089</v>
      </c>
      <c r="Y23" s="202" t="str">
        <f t="shared" si="237"/>
        <v xml:space="preserve"> </v>
      </c>
      <c r="Z23" s="189">
        <f t="shared" si="2"/>
        <v>1.0116776012499999</v>
      </c>
      <c r="AA23" s="204">
        <f t="shared" si="3"/>
        <v>0.98845719106998964</v>
      </c>
      <c r="AB23" s="209" t="str">
        <f t="shared" si="51"/>
        <v xml:space="preserve"> </v>
      </c>
      <c r="AD23" s="188"/>
      <c r="AE23" s="206">
        <f t="shared" si="52"/>
        <v>0.78980687500000002</v>
      </c>
      <c r="AF23" s="207">
        <f t="shared" si="53"/>
        <v>-2.6210124999999973E-2</v>
      </c>
      <c r="AG23" s="210">
        <f t="shared" si="238"/>
        <v>99.685129310344806</v>
      </c>
      <c r="AH23" s="202" t="str">
        <f t="shared" si="239"/>
        <v xml:space="preserve"> </v>
      </c>
      <c r="AI23" s="189">
        <f t="shared" si="54"/>
        <v>1.01129150148096</v>
      </c>
      <c r="AJ23" s="204">
        <f t="shared" si="4"/>
        <v>0.9888345729550535</v>
      </c>
      <c r="AK23" s="209" t="str">
        <f t="shared" si="55"/>
        <v xml:space="preserve"> </v>
      </c>
      <c r="AM23" s="188"/>
      <c r="AN23" s="206">
        <f t="shared" si="56"/>
        <v>0.81541562500000009</v>
      </c>
      <c r="AO23" s="207">
        <f t="shared" si="57"/>
        <v>0.81545562500000013</v>
      </c>
      <c r="AP23" s="210">
        <f t="shared" si="278"/>
        <v>375.31250000001171</v>
      </c>
      <c r="AQ23" s="202" t="str">
        <f t="shared" si="240"/>
        <v xml:space="preserve"> </v>
      </c>
      <c r="AR23" s="189">
        <f t="shared" si="58"/>
        <v>0.97897999999999996</v>
      </c>
      <c r="AS23" s="204">
        <f t="shared" si="5"/>
        <v>1.0214713272998428</v>
      </c>
      <c r="AT23" s="209" t="str">
        <f t="shared" si="59"/>
        <v xml:space="preserve"> </v>
      </c>
      <c r="AV23" s="188"/>
      <c r="AW23" s="206">
        <f t="shared" si="60"/>
        <v>0.81541562500000009</v>
      </c>
      <c r="AX23" s="207">
        <f t="shared" si="197"/>
        <v>0.81545562500000013</v>
      </c>
      <c r="AY23" s="210">
        <f t="shared" si="279"/>
        <v>108.3978242320824</v>
      </c>
      <c r="AZ23" s="202" t="str">
        <f t="shared" si="241"/>
        <v xml:space="preserve"> </v>
      </c>
      <c r="BA23" s="189">
        <f t="shared" si="61"/>
        <v>0.97897999999999996</v>
      </c>
      <c r="BB23" s="204">
        <f t="shared" si="6"/>
        <v>1.0214713272998428</v>
      </c>
      <c r="BC23" s="209" t="str">
        <f t="shared" si="62"/>
        <v xml:space="preserve"> </v>
      </c>
      <c r="BE23" s="188"/>
      <c r="BF23" s="206">
        <f t="shared" si="63"/>
        <v>0.81541562500000009</v>
      </c>
      <c r="BG23" s="207">
        <f t="shared" si="64"/>
        <v>0.81545562500000013</v>
      </c>
      <c r="BH23" s="210">
        <f t="shared" si="242"/>
        <v>375.31250000001171</v>
      </c>
      <c r="BI23" s="202" t="str">
        <f t="shared" si="243"/>
        <v xml:space="preserve"> </v>
      </c>
      <c r="BJ23" s="189">
        <f t="shared" si="7"/>
        <v>1.01236031731</v>
      </c>
      <c r="BK23" s="204">
        <f t="shared" si="8"/>
        <v>0.98779059481228648</v>
      </c>
      <c r="BL23" s="209" t="str">
        <f t="shared" si="65"/>
        <v xml:space="preserve"> </v>
      </c>
      <c r="BN23" s="188"/>
      <c r="BO23" s="206">
        <f t="shared" si="66"/>
        <v>0.81541562500000009</v>
      </c>
      <c r="BP23" s="207">
        <f t="shared" si="67"/>
        <v>0.81545562500000013</v>
      </c>
      <c r="BQ23" s="210">
        <f t="shared" si="198"/>
        <v>375.31250000001171</v>
      </c>
      <c r="BR23" s="202" t="str">
        <f t="shared" si="244"/>
        <v xml:space="preserve"> </v>
      </c>
      <c r="BS23" s="189">
        <f t="shared" si="68"/>
        <v>1.01236031731</v>
      </c>
      <c r="BT23" s="204">
        <f t="shared" si="9"/>
        <v>0.98779059481228648</v>
      </c>
      <c r="BU23" s="209" t="str">
        <f t="shared" si="69"/>
        <v xml:space="preserve"> </v>
      </c>
      <c r="BW23" s="188"/>
      <c r="BX23" s="206">
        <f t="shared" si="70"/>
        <v>0.81541562500000009</v>
      </c>
      <c r="BY23" s="207">
        <f t="shared" si="71"/>
        <v>0.81545562500000013</v>
      </c>
      <c r="BZ23" s="210">
        <f t="shared" si="199"/>
        <v>375.31250000001171</v>
      </c>
      <c r="CA23" s="202" t="str">
        <f t="shared" si="245"/>
        <v xml:space="preserve"> </v>
      </c>
      <c r="CB23" s="189">
        <f t="shared" si="72"/>
        <v>0.97897999999999996</v>
      </c>
      <c r="CC23" s="204">
        <f t="shared" si="10"/>
        <v>1.0214713272998428</v>
      </c>
      <c r="CD23" s="209" t="str">
        <f t="shared" si="73"/>
        <v xml:space="preserve"> </v>
      </c>
      <c r="CF23" s="188"/>
      <c r="CG23" s="206">
        <f t="shared" si="74"/>
        <v>0.81541562500000009</v>
      </c>
      <c r="CH23" s="207">
        <f t="shared" si="75"/>
        <v>0.81545562500000013</v>
      </c>
      <c r="CI23" s="210">
        <f t="shared" si="200"/>
        <v>375.31250000001171</v>
      </c>
      <c r="CJ23" s="202" t="str">
        <f t="shared" si="246"/>
        <v xml:space="preserve"> </v>
      </c>
      <c r="CK23" s="203">
        <f t="shared" si="76"/>
        <v>0.97897999999999996</v>
      </c>
      <c r="CL23" s="204">
        <f t="shared" si="11"/>
        <v>1.0214713272998428</v>
      </c>
      <c r="CM23" s="209" t="str">
        <f t="shared" si="77"/>
        <v xml:space="preserve"> </v>
      </c>
      <c r="CO23" s="188"/>
      <c r="CP23" s="206">
        <f t="shared" si="78"/>
        <v>0.81541562500000009</v>
      </c>
      <c r="CQ23" s="207">
        <f t="shared" si="79"/>
        <v>0.81545562500000013</v>
      </c>
      <c r="CR23" s="210">
        <f t="shared" si="201"/>
        <v>375.31250000001171</v>
      </c>
      <c r="CS23" s="202" t="str">
        <f t="shared" si="247"/>
        <v xml:space="preserve"> </v>
      </c>
      <c r="CT23" s="203">
        <f t="shared" si="80"/>
        <v>0.97897999999999996</v>
      </c>
      <c r="CU23" s="204">
        <f t="shared" si="12"/>
        <v>1.0214713272998428</v>
      </c>
      <c r="CV23" s="209" t="str">
        <f t="shared" si="81"/>
        <v xml:space="preserve"> </v>
      </c>
      <c r="CX23" s="188"/>
      <c r="CY23" s="200">
        <f t="shared" si="82"/>
        <v>0.81541562500000009</v>
      </c>
      <c r="CZ23" s="201">
        <f t="shared" si="83"/>
        <v>0.81545562500000013</v>
      </c>
      <c r="DA23" s="208">
        <f t="shared" si="202"/>
        <v>375.31250000001171</v>
      </c>
      <c r="DB23" s="202" t="str">
        <f t="shared" si="248"/>
        <v xml:space="preserve"> </v>
      </c>
      <c r="DC23" s="203">
        <f t="shared" si="84"/>
        <v>0.97897999999999996</v>
      </c>
      <c r="DD23" s="204">
        <f t="shared" si="13"/>
        <v>1.0214713272998428</v>
      </c>
      <c r="DE23" s="209" t="str">
        <f t="shared" si="85"/>
        <v xml:space="preserve"> </v>
      </c>
      <c r="DG23" s="188"/>
      <c r="DH23" s="200">
        <f t="shared" si="86"/>
        <v>0.81541562500000009</v>
      </c>
      <c r="DI23" s="201">
        <f t="shared" si="87"/>
        <v>0.81545562500000013</v>
      </c>
      <c r="DJ23" s="208">
        <f t="shared" si="203"/>
        <v>375.31250000001171</v>
      </c>
      <c r="DK23" s="202" t="str">
        <f t="shared" si="249"/>
        <v xml:space="preserve"> </v>
      </c>
      <c r="DL23" s="203">
        <f t="shared" si="88"/>
        <v>0.97897999999999996</v>
      </c>
      <c r="DM23" s="204">
        <f t="shared" si="14"/>
        <v>1.0214713272998428</v>
      </c>
      <c r="DN23" s="209" t="str">
        <f t="shared" si="89"/>
        <v xml:space="preserve"> </v>
      </c>
      <c r="DP23" s="188"/>
      <c r="DQ23" s="200">
        <f t="shared" si="204"/>
        <v>0.81541562500000009</v>
      </c>
      <c r="DR23" s="201">
        <f t="shared" si="90"/>
        <v>0.81545562500000013</v>
      </c>
      <c r="DS23" s="210">
        <f t="shared" si="205"/>
        <v>99.685129310344806</v>
      </c>
      <c r="DT23" s="202" t="str">
        <f t="shared" si="250"/>
        <v xml:space="preserve"> </v>
      </c>
      <c r="DU23" s="203">
        <f t="shared" si="206"/>
        <v>0.97897999999999996</v>
      </c>
      <c r="DV23" s="204">
        <f t="shared" si="15"/>
        <v>1.0214713272998428</v>
      </c>
      <c r="DW23" s="209" t="str">
        <f t="shared" si="91"/>
        <v xml:space="preserve"> </v>
      </c>
      <c r="DY23" s="188"/>
      <c r="DZ23" s="200">
        <f t="shared" si="92"/>
        <v>0.81541562500000009</v>
      </c>
      <c r="EA23" s="201">
        <f t="shared" si="93"/>
        <v>0.81545562500000013</v>
      </c>
      <c r="EB23" s="208">
        <f t="shared" si="207"/>
        <v>375.31250000001171</v>
      </c>
      <c r="EC23" s="202" t="str">
        <f t="shared" si="251"/>
        <v xml:space="preserve"> </v>
      </c>
      <c r="ED23" s="203">
        <f t="shared" si="94"/>
        <v>0.97897999999999996</v>
      </c>
      <c r="EE23" s="204">
        <f t="shared" si="16"/>
        <v>1.0214713272998428</v>
      </c>
      <c r="EF23" s="209" t="str">
        <f t="shared" si="95"/>
        <v xml:space="preserve"> </v>
      </c>
      <c r="EH23" s="188"/>
      <c r="EI23" s="200">
        <f t="shared" si="96"/>
        <v>0.81541562500000009</v>
      </c>
      <c r="EJ23" s="201">
        <f t="shared" si="97"/>
        <v>0.81545562500000013</v>
      </c>
      <c r="EK23" s="208">
        <f t="shared" si="208"/>
        <v>375.31250000001171</v>
      </c>
      <c r="EL23" s="202" t="str">
        <f t="shared" si="252"/>
        <v xml:space="preserve"> </v>
      </c>
      <c r="EM23" s="203">
        <f t="shared" si="98"/>
        <v>0.97897999999999996</v>
      </c>
      <c r="EN23" s="204">
        <f t="shared" si="17"/>
        <v>1.0214713272998428</v>
      </c>
      <c r="EO23" s="209" t="str">
        <f t="shared" si="99"/>
        <v xml:space="preserve"> </v>
      </c>
      <c r="EQ23" s="188"/>
      <c r="ER23" s="200">
        <f t="shared" si="100"/>
        <v>0.81541562500000009</v>
      </c>
      <c r="ES23" s="201">
        <f t="shared" si="101"/>
        <v>0.81545562500000013</v>
      </c>
      <c r="ET23" s="208">
        <f t="shared" si="209"/>
        <v>375.31250000001171</v>
      </c>
      <c r="EU23" s="202" t="str">
        <f t="shared" si="253"/>
        <v xml:space="preserve"> </v>
      </c>
      <c r="EV23" s="203">
        <f t="shared" si="102"/>
        <v>0.97897999999999996</v>
      </c>
      <c r="EW23" s="204">
        <f t="shared" si="18"/>
        <v>1.0214713272998428</v>
      </c>
      <c r="EX23" s="209" t="str">
        <f t="shared" si="103"/>
        <v xml:space="preserve"> </v>
      </c>
      <c r="EZ23" s="188"/>
      <c r="FA23" s="200">
        <f t="shared" si="104"/>
        <v>0.81541562500000009</v>
      </c>
      <c r="FB23" s="201">
        <f t="shared" si="105"/>
        <v>0.81545562500000013</v>
      </c>
      <c r="FC23" s="208">
        <f t="shared" si="210"/>
        <v>375.31250000001171</v>
      </c>
      <c r="FD23" s="202" t="str">
        <f t="shared" si="254"/>
        <v xml:space="preserve"> </v>
      </c>
      <c r="FE23" s="203">
        <f t="shared" si="106"/>
        <v>0.97897999999999996</v>
      </c>
      <c r="FF23" s="204">
        <f t="shared" si="19"/>
        <v>1.0214713272998428</v>
      </c>
      <c r="FG23" s="209" t="str">
        <f t="shared" si="107"/>
        <v xml:space="preserve"> </v>
      </c>
      <c r="FI23" s="188"/>
      <c r="FJ23" s="200">
        <f t="shared" si="108"/>
        <v>0.81541562500000009</v>
      </c>
      <c r="FK23" s="201">
        <f t="shared" si="109"/>
        <v>0.81545562500000013</v>
      </c>
      <c r="FL23" s="208">
        <f t="shared" si="211"/>
        <v>375.31250000001171</v>
      </c>
      <c r="FM23" s="202" t="str">
        <f t="shared" si="255"/>
        <v xml:space="preserve"> </v>
      </c>
      <c r="FN23" s="203">
        <f t="shared" si="110"/>
        <v>0.97897999999999996</v>
      </c>
      <c r="FO23" s="204">
        <f t="shared" si="20"/>
        <v>1.0214713272998428</v>
      </c>
      <c r="FP23" s="209" t="str">
        <f t="shared" si="111"/>
        <v xml:space="preserve"> </v>
      </c>
      <c r="FR23" s="188"/>
      <c r="FS23" s="200">
        <f t="shared" si="112"/>
        <v>0.81541562500000009</v>
      </c>
      <c r="FT23" s="201">
        <f t="shared" si="113"/>
        <v>0.81545562500000013</v>
      </c>
      <c r="FU23" s="208">
        <f t="shared" si="114"/>
        <v>375.31250000001171</v>
      </c>
      <c r="FV23" s="202" t="str">
        <f t="shared" si="256"/>
        <v xml:space="preserve"> </v>
      </c>
      <c r="FW23" s="203">
        <f t="shared" si="115"/>
        <v>0.97897999999999996</v>
      </c>
      <c r="FX23" s="204">
        <f t="shared" si="21"/>
        <v>1.0214713272998428</v>
      </c>
      <c r="FY23" s="209" t="str">
        <f t="shared" si="116"/>
        <v xml:space="preserve"> </v>
      </c>
      <c r="GA23" s="188"/>
      <c r="GB23" s="200">
        <f t="shared" si="117"/>
        <v>0.81541562500000009</v>
      </c>
      <c r="GC23" s="201">
        <f t="shared" si="118"/>
        <v>0.81545562500000013</v>
      </c>
      <c r="GD23" s="210">
        <f t="shared" si="212"/>
        <v>99.685129310344806</v>
      </c>
      <c r="GE23" s="202" t="str">
        <f t="shared" si="257"/>
        <v xml:space="preserve"> </v>
      </c>
      <c r="GF23" s="203">
        <f t="shared" si="119"/>
        <v>0.97897999999999996</v>
      </c>
      <c r="GG23" s="204">
        <f t="shared" si="22"/>
        <v>1.0214713272998428</v>
      </c>
      <c r="GH23" s="209" t="str">
        <f t="shared" si="120"/>
        <v xml:space="preserve"> </v>
      </c>
      <c r="GJ23" s="188"/>
      <c r="GK23" s="200">
        <f t="shared" si="121"/>
        <v>0.81541562500000009</v>
      </c>
      <c r="GL23" s="201">
        <f t="shared" si="122"/>
        <v>0.81545562500000013</v>
      </c>
      <c r="GM23" s="208">
        <f t="shared" si="213"/>
        <v>375.31250000001171</v>
      </c>
      <c r="GN23" s="202" t="str">
        <f t="shared" si="258"/>
        <v xml:space="preserve"> </v>
      </c>
      <c r="GO23" s="203">
        <f t="shared" si="123"/>
        <v>0.97897999999999996</v>
      </c>
      <c r="GP23" s="204">
        <f t="shared" si="23"/>
        <v>1.0214713272998428</v>
      </c>
      <c r="GQ23" s="209" t="str">
        <f t="shared" si="124"/>
        <v xml:space="preserve"> </v>
      </c>
      <c r="GS23" s="188"/>
      <c r="GT23" s="206">
        <f t="shared" si="125"/>
        <v>0.78980687500000002</v>
      </c>
      <c r="GU23" s="207">
        <f t="shared" si="126"/>
        <v>7.7868749999999709E-3</v>
      </c>
      <c r="GV23" s="210">
        <f t="shared" si="214"/>
        <v>99.685129310344806</v>
      </c>
      <c r="GW23" s="202" t="str">
        <f t="shared" si="259"/>
        <v xml:space="preserve"> </v>
      </c>
      <c r="GX23" s="203">
        <f t="shared" si="127"/>
        <v>0.97897999999999996</v>
      </c>
      <c r="GY23" s="204">
        <f t="shared" si="24"/>
        <v>1.0214713272998428</v>
      </c>
      <c r="GZ23" s="209" t="str">
        <f t="shared" si="128"/>
        <v xml:space="preserve"> </v>
      </c>
      <c r="HB23" s="188"/>
      <c r="HC23" s="200">
        <f t="shared" si="129"/>
        <v>0.81541562500000009</v>
      </c>
      <c r="HD23" s="201">
        <f t="shared" si="130"/>
        <v>0.81545562500000013</v>
      </c>
      <c r="HE23" s="208">
        <f t="shared" si="215"/>
        <v>375.31250000001171</v>
      </c>
      <c r="HF23" s="202" t="str">
        <f t="shared" si="260"/>
        <v xml:space="preserve"> </v>
      </c>
      <c r="HG23" s="203">
        <f t="shared" si="131"/>
        <v>0.97897999999999996</v>
      </c>
      <c r="HH23" s="204">
        <f t="shared" si="25"/>
        <v>1.0214713272998428</v>
      </c>
      <c r="HI23" s="209" t="str">
        <f t="shared" si="132"/>
        <v xml:space="preserve"> </v>
      </c>
      <c r="HK23" s="188"/>
      <c r="HL23" s="200">
        <f t="shared" si="133"/>
        <v>0.81541562500000009</v>
      </c>
      <c r="HM23" s="201">
        <f t="shared" si="134"/>
        <v>0.81545562500000013</v>
      </c>
      <c r="HN23" s="208">
        <f t="shared" si="216"/>
        <v>375.31250000001171</v>
      </c>
      <c r="HO23" s="202" t="str">
        <f t="shared" si="261"/>
        <v xml:space="preserve"> </v>
      </c>
      <c r="HP23" s="203">
        <f t="shared" si="135"/>
        <v>0.97897999999999996</v>
      </c>
      <c r="HQ23" s="204">
        <f t="shared" si="26"/>
        <v>1.0214713272998428</v>
      </c>
      <c r="HR23" s="209" t="str">
        <f t="shared" si="136"/>
        <v xml:space="preserve"> </v>
      </c>
      <c r="HT23" s="188"/>
      <c r="HU23" s="200">
        <f t="shared" si="137"/>
        <v>0.81541562500000009</v>
      </c>
      <c r="HV23" s="201">
        <f t="shared" si="138"/>
        <v>0.81545562500000013</v>
      </c>
      <c r="HW23" s="208">
        <f t="shared" si="217"/>
        <v>375.31250000001171</v>
      </c>
      <c r="HX23" s="202" t="str">
        <f t="shared" si="262"/>
        <v xml:space="preserve"> </v>
      </c>
      <c r="HY23" s="203">
        <f t="shared" si="139"/>
        <v>0.97897999999999996</v>
      </c>
      <c r="HZ23" s="204">
        <f t="shared" si="27"/>
        <v>1.0214713272998428</v>
      </c>
      <c r="IA23" s="209" t="str">
        <f t="shared" si="140"/>
        <v xml:space="preserve"> </v>
      </c>
      <c r="IC23" s="188"/>
      <c r="ID23" s="200">
        <f t="shared" si="141"/>
        <v>0.81541562500000009</v>
      </c>
      <c r="IE23" s="201">
        <f t="shared" si="142"/>
        <v>0.81545562500000013</v>
      </c>
      <c r="IF23" s="208">
        <f t="shared" si="218"/>
        <v>375.31250000001171</v>
      </c>
      <c r="IG23" s="202" t="str">
        <f t="shared" si="263"/>
        <v xml:space="preserve"> </v>
      </c>
      <c r="IH23" s="203">
        <f t="shared" si="143"/>
        <v>0.97897999999999996</v>
      </c>
      <c r="II23" s="204">
        <f t="shared" si="28"/>
        <v>1.0214713272998428</v>
      </c>
      <c r="IJ23" s="209" t="str">
        <f t="shared" si="144"/>
        <v xml:space="preserve"> </v>
      </c>
      <c r="IL23" s="188"/>
      <c r="IM23" s="200">
        <f t="shared" si="145"/>
        <v>0.81541562500000009</v>
      </c>
      <c r="IN23" s="201">
        <f t="shared" si="146"/>
        <v>0.81545562500000013</v>
      </c>
      <c r="IO23" s="208">
        <f t="shared" si="219"/>
        <v>375.31250000001171</v>
      </c>
      <c r="IP23" s="202" t="str">
        <f t="shared" si="264"/>
        <v xml:space="preserve"> </v>
      </c>
      <c r="IQ23" s="203">
        <f t="shared" si="147"/>
        <v>0.97897999999999996</v>
      </c>
      <c r="IR23" s="204">
        <f t="shared" si="29"/>
        <v>1.0214713272998428</v>
      </c>
      <c r="IS23" s="209" t="str">
        <f t="shared" si="148"/>
        <v xml:space="preserve"> </v>
      </c>
      <c r="IU23" s="188"/>
      <c r="IV23" s="200">
        <f t="shared" si="149"/>
        <v>0.81541562500000009</v>
      </c>
      <c r="IW23" s="201">
        <f t="shared" si="150"/>
        <v>0.81545562500000013</v>
      </c>
      <c r="IX23" s="208">
        <f t="shared" si="220"/>
        <v>375.31250000001171</v>
      </c>
      <c r="IY23" s="202" t="str">
        <f t="shared" si="265"/>
        <v xml:space="preserve"> </v>
      </c>
      <c r="IZ23" s="203">
        <f t="shared" si="151"/>
        <v>0.97897999999999996</v>
      </c>
      <c r="JA23" s="204">
        <f t="shared" si="30"/>
        <v>1.0214713272998428</v>
      </c>
      <c r="JB23" s="209" t="str">
        <f t="shared" si="152"/>
        <v xml:space="preserve"> </v>
      </c>
      <c r="JD23" s="188"/>
      <c r="JE23" s="200">
        <f t="shared" si="153"/>
        <v>0.81541562500000009</v>
      </c>
      <c r="JF23" s="201">
        <f t="shared" si="154"/>
        <v>0.81545562500000013</v>
      </c>
      <c r="JG23" s="208">
        <f t="shared" si="221"/>
        <v>375.31250000001171</v>
      </c>
      <c r="JH23" s="202" t="str">
        <f t="shared" si="266"/>
        <v xml:space="preserve"> </v>
      </c>
      <c r="JI23" s="203">
        <f t="shared" si="155"/>
        <v>1.0007600000108898</v>
      </c>
      <c r="JJ23" s="204">
        <f t="shared" si="31"/>
        <v>0.99924057715048409</v>
      </c>
      <c r="JK23" s="209" t="str">
        <f t="shared" si="156"/>
        <v xml:space="preserve"> </v>
      </c>
      <c r="JM23" s="188"/>
      <c r="JN23" s="200">
        <f t="shared" si="157"/>
        <v>0.81541562500000009</v>
      </c>
      <c r="JO23" s="201">
        <f t="shared" si="158"/>
        <v>0.81545562500000013</v>
      </c>
      <c r="JP23" s="208">
        <f t="shared" si="222"/>
        <v>375.31250000001171</v>
      </c>
      <c r="JQ23" s="202" t="str">
        <f t="shared" si="267"/>
        <v xml:space="preserve"> </v>
      </c>
      <c r="JR23" s="203">
        <f t="shared" si="32"/>
        <v>0.97897999999999996</v>
      </c>
      <c r="JS23" s="204">
        <f t="shared" si="33"/>
        <v>1.0214713272998428</v>
      </c>
      <c r="JT23" s="209" t="str">
        <f t="shared" si="159"/>
        <v xml:space="preserve"> </v>
      </c>
      <c r="JV23" s="188"/>
      <c r="JW23" s="200">
        <f t="shared" si="160"/>
        <v>0.81541562500000009</v>
      </c>
      <c r="JX23" s="201">
        <f t="shared" si="161"/>
        <v>0.81545562500000013</v>
      </c>
      <c r="JY23" s="208">
        <f t="shared" si="223"/>
        <v>375.31250000001171</v>
      </c>
      <c r="JZ23" s="202" t="str">
        <f t="shared" si="268"/>
        <v xml:space="preserve"> </v>
      </c>
      <c r="KA23" s="203">
        <f t="shared" si="162"/>
        <v>0.97897999999999996</v>
      </c>
      <c r="KB23" s="204">
        <f t="shared" si="34"/>
        <v>1.0214713272998428</v>
      </c>
      <c r="KC23" s="209" t="str">
        <f t="shared" si="163"/>
        <v xml:space="preserve"> </v>
      </c>
      <c r="KE23" s="188"/>
      <c r="KF23" s="200">
        <f t="shared" si="164"/>
        <v>0.81541562500000009</v>
      </c>
      <c r="KG23" s="201">
        <f t="shared" si="165"/>
        <v>0.81545562500000013</v>
      </c>
      <c r="KH23" s="208">
        <f t="shared" si="224"/>
        <v>375.31250000001171</v>
      </c>
      <c r="KI23" s="202" t="str">
        <f t="shared" si="269"/>
        <v xml:space="preserve"> </v>
      </c>
      <c r="KJ23" s="203">
        <f t="shared" si="166"/>
        <v>0.97897999999999996</v>
      </c>
      <c r="KK23" s="204">
        <f t="shared" si="35"/>
        <v>1.0214713272998428</v>
      </c>
      <c r="KL23" s="209" t="str">
        <f t="shared" si="167"/>
        <v xml:space="preserve"> </v>
      </c>
      <c r="KN23" s="188"/>
      <c r="KO23" s="200">
        <f t="shared" si="168"/>
        <v>0.81541562500000009</v>
      </c>
      <c r="KP23" s="201">
        <f t="shared" si="169"/>
        <v>0.81545562500000013</v>
      </c>
      <c r="KQ23" s="208">
        <f t="shared" si="225"/>
        <v>375.31250000001171</v>
      </c>
      <c r="KR23" s="202" t="str">
        <f t="shared" si="270"/>
        <v xml:space="preserve"> </v>
      </c>
      <c r="KS23" s="203">
        <f t="shared" si="170"/>
        <v>0.97897999999999996</v>
      </c>
      <c r="KT23" s="204">
        <f t="shared" si="36"/>
        <v>1.0214713272998428</v>
      </c>
      <c r="KU23" s="209" t="str">
        <f t="shared" si="171"/>
        <v xml:space="preserve"> </v>
      </c>
      <c r="KW23" s="188"/>
      <c r="KX23" s="200">
        <f t="shared" si="172"/>
        <v>0.81541562500000009</v>
      </c>
      <c r="KY23" s="201">
        <f t="shared" si="173"/>
        <v>0.81545562500000013</v>
      </c>
      <c r="KZ23" s="208">
        <f t="shared" si="226"/>
        <v>375.31250000001171</v>
      </c>
      <c r="LA23" s="202" t="str">
        <f t="shared" si="271"/>
        <v xml:space="preserve"> </v>
      </c>
      <c r="LB23" s="203">
        <f t="shared" si="174"/>
        <v>0.97897999999999996</v>
      </c>
      <c r="LC23" s="204">
        <f t="shared" si="37"/>
        <v>1.0214713272998428</v>
      </c>
      <c r="LD23" s="209" t="str">
        <f t="shared" si="175"/>
        <v xml:space="preserve"> </v>
      </c>
      <c r="LF23" s="188"/>
      <c r="LG23" s="200">
        <f t="shared" si="176"/>
        <v>0.81541562500000009</v>
      </c>
      <c r="LH23" s="201">
        <f t="shared" si="177"/>
        <v>0.81545562500000013</v>
      </c>
      <c r="LI23" s="208">
        <f t="shared" si="227"/>
        <v>375.31250000001171</v>
      </c>
      <c r="LJ23" s="202" t="str">
        <f t="shared" si="272"/>
        <v xml:space="preserve"> </v>
      </c>
      <c r="LK23" s="203">
        <f t="shared" si="178"/>
        <v>0.97897999999999996</v>
      </c>
      <c r="LL23" s="204">
        <f t="shared" si="38"/>
        <v>1.0214713272998428</v>
      </c>
      <c r="LM23" s="209" t="str">
        <f t="shared" si="179"/>
        <v xml:space="preserve"> </v>
      </c>
      <c r="LO23" s="188"/>
      <c r="LP23" s="200">
        <f t="shared" si="180"/>
        <v>0.81541562500000009</v>
      </c>
      <c r="LQ23" s="201">
        <f t="shared" si="181"/>
        <v>0.81545562500000013</v>
      </c>
      <c r="LR23" s="208">
        <f t="shared" si="228"/>
        <v>375.31250000001171</v>
      </c>
      <c r="LS23" s="202" t="str">
        <f t="shared" si="273"/>
        <v xml:space="preserve"> </v>
      </c>
      <c r="LT23" s="203">
        <f t="shared" si="182"/>
        <v>0.97897999999999996</v>
      </c>
      <c r="LU23" s="204">
        <f t="shared" si="39"/>
        <v>1.0214713272998428</v>
      </c>
      <c r="LV23" s="209" t="str">
        <f t="shared" si="183"/>
        <v xml:space="preserve"> </v>
      </c>
      <c r="LX23" s="188"/>
      <c r="LY23" s="200">
        <f t="shared" si="184"/>
        <v>0.81541562500000009</v>
      </c>
      <c r="LZ23" s="201">
        <f t="shared" si="185"/>
        <v>0.81545562500000013</v>
      </c>
      <c r="MA23" s="208">
        <f t="shared" si="229"/>
        <v>375.31250000001171</v>
      </c>
      <c r="MB23" s="202" t="str">
        <f t="shared" si="274"/>
        <v xml:space="preserve"> </v>
      </c>
      <c r="MC23" s="203">
        <f t="shared" si="186"/>
        <v>0.97897999999999996</v>
      </c>
      <c r="MD23" s="204">
        <f t="shared" si="40"/>
        <v>1.0214713272998428</v>
      </c>
      <c r="ME23" s="209" t="str">
        <f t="shared" si="187"/>
        <v xml:space="preserve"> </v>
      </c>
      <c r="MG23" s="188"/>
      <c r="MH23" s="200">
        <f t="shared" si="188"/>
        <v>0.81541562500000009</v>
      </c>
      <c r="MI23" s="201">
        <f t="shared" si="189"/>
        <v>0.81545562500000013</v>
      </c>
      <c r="MJ23" s="208">
        <f t="shared" si="230"/>
        <v>375.31250000001171</v>
      </c>
      <c r="MK23" s="202" t="str">
        <f t="shared" si="275"/>
        <v xml:space="preserve"> </v>
      </c>
      <c r="ML23" s="203">
        <f t="shared" si="190"/>
        <v>0.97897999999999996</v>
      </c>
      <c r="MM23" s="204">
        <f t="shared" si="41"/>
        <v>1.0214713272998428</v>
      </c>
      <c r="MN23" s="209" t="str">
        <f t="shared" si="191"/>
        <v xml:space="preserve"> </v>
      </c>
      <c r="MP23" s="188"/>
      <c r="MQ23" s="200">
        <f t="shared" si="192"/>
        <v>0.81541562500000009</v>
      </c>
      <c r="MR23" s="201">
        <f t="shared" si="231"/>
        <v>0.81545562500000013</v>
      </c>
      <c r="MS23" s="208">
        <f t="shared" si="232"/>
        <v>375.31250000001171</v>
      </c>
      <c r="MT23" s="202" t="str">
        <f t="shared" si="276"/>
        <v xml:space="preserve"> </v>
      </c>
      <c r="MU23" s="203">
        <f t="shared" si="193"/>
        <v>0.97897999999999996</v>
      </c>
      <c r="MV23" s="204">
        <f t="shared" si="42"/>
        <v>1.0214713272998428</v>
      </c>
      <c r="MW23" s="209" t="str">
        <f t="shared" si="194"/>
        <v xml:space="preserve"> </v>
      </c>
    </row>
    <row r="24" spans="1:361" ht="20.25" hidden="1" customHeight="1">
      <c r="A24" s="186">
        <v>22</v>
      </c>
      <c r="B24" s="187">
        <v>1E-4</v>
      </c>
      <c r="C24" s="188"/>
      <c r="D24" s="206">
        <f t="shared" si="43"/>
        <v>0.78683712500000003</v>
      </c>
      <c r="E24" s="207">
        <f t="shared" si="44"/>
        <v>4.8171249999999777E-3</v>
      </c>
      <c r="F24" s="210">
        <f t="shared" si="233"/>
        <v>99.622064146813699</v>
      </c>
      <c r="G24" s="202" t="str">
        <f t="shared" si="234"/>
        <v xml:space="preserve"> </v>
      </c>
      <c r="H24" s="189">
        <f t="shared" si="45"/>
        <v>1.01237019631</v>
      </c>
      <c r="I24" s="204">
        <f t="shared" si="0"/>
        <v>0.98778095566711832</v>
      </c>
      <c r="J24" s="209" t="str">
        <f t="shared" si="195"/>
        <v xml:space="preserve"> </v>
      </c>
      <c r="L24" s="188"/>
      <c r="M24" s="206">
        <f t="shared" si="277"/>
        <v>0.78422024000000012</v>
      </c>
      <c r="N24" s="207">
        <f t="shared" si="46"/>
        <v>-3.230575999999985E-2</v>
      </c>
      <c r="O24" s="210">
        <f t="shared" si="196"/>
        <v>93.270182057731418</v>
      </c>
      <c r="P24" s="202" t="str">
        <f t="shared" si="235"/>
        <v xml:space="preserve"> </v>
      </c>
      <c r="Q24" s="189">
        <f t="shared" si="47"/>
        <v>1.0118012301600001</v>
      </c>
      <c r="R24" s="204">
        <f t="shared" si="1"/>
        <v>0.98833641449701148</v>
      </c>
      <c r="S24" s="209" t="str">
        <f t="shared" si="48"/>
        <v xml:space="preserve"> </v>
      </c>
      <c r="U24" s="188"/>
      <c r="V24" s="206">
        <f t="shared" si="49"/>
        <v>0.78465732812500011</v>
      </c>
      <c r="W24" s="207">
        <f t="shared" si="50"/>
        <v>4.6323281250000292E-3</v>
      </c>
      <c r="X24" s="210">
        <f t="shared" si="236"/>
        <v>99.563028532866596</v>
      </c>
      <c r="Y24" s="202" t="str">
        <f t="shared" si="237"/>
        <v xml:space="preserve"> </v>
      </c>
      <c r="Z24" s="189">
        <f t="shared" si="2"/>
        <v>1.0116875762499999</v>
      </c>
      <c r="AA24" s="204">
        <f t="shared" si="3"/>
        <v>0.98844744511608806</v>
      </c>
      <c r="AB24" s="209" t="str">
        <f t="shared" si="51"/>
        <v xml:space="preserve"> </v>
      </c>
      <c r="AD24" s="188"/>
      <c r="AE24" s="206">
        <f t="shared" si="52"/>
        <v>0.78683712500000003</v>
      </c>
      <c r="AF24" s="207">
        <f t="shared" si="53"/>
        <v>-2.9179874999999966E-2</v>
      </c>
      <c r="AG24" s="210">
        <f t="shared" si="238"/>
        <v>99.622064146813699</v>
      </c>
      <c r="AH24" s="202" t="str">
        <f t="shared" si="239"/>
        <v xml:space="preserve"> </v>
      </c>
      <c r="AI24" s="189">
        <f t="shared" si="54"/>
        <v>1.0113014989209599</v>
      </c>
      <c r="AJ24" s="204">
        <f t="shared" si="4"/>
        <v>0.98882479761671627</v>
      </c>
      <c r="AK24" s="209" t="str">
        <f t="shared" si="55"/>
        <v xml:space="preserve"> </v>
      </c>
      <c r="AM24" s="188"/>
      <c r="AN24" s="206">
        <f t="shared" si="56"/>
        <v>0.81242187500000007</v>
      </c>
      <c r="AO24" s="207">
        <f t="shared" si="57"/>
        <v>0.81246187500000011</v>
      </c>
      <c r="AP24" s="210">
        <f t="shared" si="278"/>
        <v>369.38601252609453</v>
      </c>
      <c r="AQ24" s="202" t="str">
        <f t="shared" si="240"/>
        <v xml:space="preserve"> </v>
      </c>
      <c r="AR24" s="189">
        <f t="shared" si="58"/>
        <v>0.9789000000000001</v>
      </c>
      <c r="AS24" s="204">
        <f t="shared" si="5"/>
        <v>1.0215548064153641</v>
      </c>
      <c r="AT24" s="209" t="str">
        <f t="shared" si="59"/>
        <v xml:space="preserve"> </v>
      </c>
      <c r="AV24" s="188"/>
      <c r="AW24" s="206">
        <f t="shared" si="60"/>
        <v>0.81242187500000007</v>
      </c>
      <c r="AX24" s="207">
        <f t="shared" si="197"/>
        <v>0.81246187500000011</v>
      </c>
      <c r="AY24" s="210">
        <f t="shared" si="279"/>
        <v>108.15511482254692</v>
      </c>
      <c r="AZ24" s="202" t="str">
        <f t="shared" si="241"/>
        <v xml:space="preserve"> </v>
      </c>
      <c r="BA24" s="189">
        <f t="shared" si="61"/>
        <v>0.9789000000000001</v>
      </c>
      <c r="BB24" s="204">
        <f t="shared" si="6"/>
        <v>1.0215548064153641</v>
      </c>
      <c r="BC24" s="209" t="str">
        <f t="shared" si="62"/>
        <v xml:space="preserve"> </v>
      </c>
      <c r="BE24" s="188"/>
      <c r="BF24" s="206">
        <f t="shared" si="63"/>
        <v>0.81242187500000007</v>
      </c>
      <c r="BG24" s="207">
        <f t="shared" si="64"/>
        <v>0.81246187500000011</v>
      </c>
      <c r="BH24" s="210">
        <f t="shared" si="242"/>
        <v>369.38601252609453</v>
      </c>
      <c r="BI24" s="202" t="str">
        <f t="shared" si="243"/>
        <v xml:space="preserve"> </v>
      </c>
      <c r="BJ24" s="189">
        <f t="shared" si="7"/>
        <v>1.01237019631</v>
      </c>
      <c r="BK24" s="204">
        <f t="shared" si="8"/>
        <v>0.98778095566711832</v>
      </c>
      <c r="BL24" s="209" t="str">
        <f t="shared" si="65"/>
        <v xml:space="preserve"> </v>
      </c>
      <c r="BN24" s="188"/>
      <c r="BO24" s="206">
        <f t="shared" si="66"/>
        <v>0.81242187500000007</v>
      </c>
      <c r="BP24" s="207">
        <f t="shared" si="67"/>
        <v>0.81246187500000011</v>
      </c>
      <c r="BQ24" s="210">
        <f t="shared" si="198"/>
        <v>369.38601252609453</v>
      </c>
      <c r="BR24" s="202" t="str">
        <f t="shared" si="244"/>
        <v xml:space="preserve"> </v>
      </c>
      <c r="BS24" s="189">
        <f t="shared" si="68"/>
        <v>1.01237019631</v>
      </c>
      <c r="BT24" s="204">
        <f t="shared" si="9"/>
        <v>0.98778095566711832</v>
      </c>
      <c r="BU24" s="209" t="str">
        <f t="shared" si="69"/>
        <v xml:space="preserve"> </v>
      </c>
      <c r="BW24" s="188"/>
      <c r="BX24" s="206">
        <f t="shared" si="70"/>
        <v>0.81242187500000007</v>
      </c>
      <c r="BY24" s="207">
        <f t="shared" si="71"/>
        <v>0.81246187500000011</v>
      </c>
      <c r="BZ24" s="210">
        <f t="shared" si="199"/>
        <v>369.38601252609453</v>
      </c>
      <c r="CA24" s="202" t="str">
        <f t="shared" si="245"/>
        <v xml:space="preserve"> </v>
      </c>
      <c r="CB24" s="189">
        <f t="shared" si="72"/>
        <v>0.9789000000000001</v>
      </c>
      <c r="CC24" s="204">
        <f t="shared" si="10"/>
        <v>1.0215548064153641</v>
      </c>
      <c r="CD24" s="209" t="str">
        <f t="shared" si="73"/>
        <v xml:space="preserve"> </v>
      </c>
      <c r="CF24" s="188"/>
      <c r="CG24" s="206">
        <f t="shared" si="74"/>
        <v>0.81242187500000007</v>
      </c>
      <c r="CH24" s="207">
        <f t="shared" si="75"/>
        <v>0.81246187500000011</v>
      </c>
      <c r="CI24" s="210">
        <f t="shared" si="200"/>
        <v>369.38601252609453</v>
      </c>
      <c r="CJ24" s="202" t="str">
        <f t="shared" si="246"/>
        <v xml:space="preserve"> </v>
      </c>
      <c r="CK24" s="203">
        <f t="shared" si="76"/>
        <v>0.9789000000000001</v>
      </c>
      <c r="CL24" s="204">
        <f t="shared" si="11"/>
        <v>1.0215548064153641</v>
      </c>
      <c r="CM24" s="209" t="str">
        <f t="shared" si="77"/>
        <v xml:space="preserve"> </v>
      </c>
      <c r="CO24" s="188"/>
      <c r="CP24" s="206">
        <f t="shared" si="78"/>
        <v>0.81242187500000007</v>
      </c>
      <c r="CQ24" s="207">
        <f t="shared" si="79"/>
        <v>0.81246187500000011</v>
      </c>
      <c r="CR24" s="210">
        <f t="shared" si="201"/>
        <v>369.38601252609453</v>
      </c>
      <c r="CS24" s="202" t="str">
        <f t="shared" si="247"/>
        <v xml:space="preserve"> </v>
      </c>
      <c r="CT24" s="203">
        <f t="shared" si="80"/>
        <v>0.9789000000000001</v>
      </c>
      <c r="CU24" s="204">
        <f t="shared" si="12"/>
        <v>1.0215548064153641</v>
      </c>
      <c r="CV24" s="209" t="str">
        <f t="shared" si="81"/>
        <v xml:space="preserve"> </v>
      </c>
      <c r="CX24" s="188"/>
      <c r="CY24" s="200">
        <f t="shared" si="82"/>
        <v>0.81242187500000007</v>
      </c>
      <c r="CZ24" s="201">
        <f t="shared" si="83"/>
        <v>0.81246187500000011</v>
      </c>
      <c r="DA24" s="208">
        <f t="shared" si="202"/>
        <v>369.38601252609453</v>
      </c>
      <c r="DB24" s="202" t="str">
        <f t="shared" si="248"/>
        <v xml:space="preserve"> </v>
      </c>
      <c r="DC24" s="203">
        <f t="shared" si="84"/>
        <v>0.9789000000000001</v>
      </c>
      <c r="DD24" s="204">
        <f t="shared" si="13"/>
        <v>1.0215548064153641</v>
      </c>
      <c r="DE24" s="209" t="str">
        <f t="shared" si="85"/>
        <v xml:space="preserve"> </v>
      </c>
      <c r="DG24" s="188"/>
      <c r="DH24" s="200">
        <f t="shared" si="86"/>
        <v>0.81242187500000007</v>
      </c>
      <c r="DI24" s="201">
        <f t="shared" si="87"/>
        <v>0.81246187500000011</v>
      </c>
      <c r="DJ24" s="208">
        <f t="shared" si="203"/>
        <v>369.38601252609453</v>
      </c>
      <c r="DK24" s="202" t="str">
        <f t="shared" si="249"/>
        <v xml:space="preserve"> </v>
      </c>
      <c r="DL24" s="203">
        <f t="shared" si="88"/>
        <v>0.9789000000000001</v>
      </c>
      <c r="DM24" s="204">
        <f t="shared" si="14"/>
        <v>1.0215548064153641</v>
      </c>
      <c r="DN24" s="209" t="str">
        <f t="shared" si="89"/>
        <v xml:space="preserve"> </v>
      </c>
      <c r="DP24" s="188"/>
      <c r="DQ24" s="200">
        <f t="shared" si="204"/>
        <v>0.81242187500000007</v>
      </c>
      <c r="DR24" s="201">
        <f t="shared" si="90"/>
        <v>0.81246187500000011</v>
      </c>
      <c r="DS24" s="210">
        <f t="shared" si="205"/>
        <v>99.622064146813699</v>
      </c>
      <c r="DT24" s="202" t="str">
        <f t="shared" si="250"/>
        <v xml:space="preserve"> </v>
      </c>
      <c r="DU24" s="203">
        <f t="shared" si="206"/>
        <v>0.9789000000000001</v>
      </c>
      <c r="DV24" s="204">
        <f t="shared" si="15"/>
        <v>1.0215548064153641</v>
      </c>
      <c r="DW24" s="209" t="str">
        <f t="shared" si="91"/>
        <v xml:space="preserve"> </v>
      </c>
      <c r="DY24" s="188"/>
      <c r="DZ24" s="200">
        <f t="shared" si="92"/>
        <v>0.81242187500000007</v>
      </c>
      <c r="EA24" s="201">
        <f t="shared" si="93"/>
        <v>0.81246187500000011</v>
      </c>
      <c r="EB24" s="208">
        <f t="shared" si="207"/>
        <v>369.38601252609453</v>
      </c>
      <c r="EC24" s="202" t="str">
        <f t="shared" si="251"/>
        <v xml:space="preserve"> </v>
      </c>
      <c r="ED24" s="203">
        <f t="shared" si="94"/>
        <v>0.9789000000000001</v>
      </c>
      <c r="EE24" s="204">
        <f t="shared" si="16"/>
        <v>1.0215548064153641</v>
      </c>
      <c r="EF24" s="209" t="str">
        <f t="shared" si="95"/>
        <v xml:space="preserve"> </v>
      </c>
      <c r="EH24" s="188"/>
      <c r="EI24" s="200">
        <f t="shared" si="96"/>
        <v>0.81242187500000007</v>
      </c>
      <c r="EJ24" s="201">
        <f t="shared" si="97"/>
        <v>0.81246187500000011</v>
      </c>
      <c r="EK24" s="208">
        <f t="shared" si="208"/>
        <v>369.38601252609453</v>
      </c>
      <c r="EL24" s="202" t="str">
        <f t="shared" si="252"/>
        <v xml:space="preserve"> </v>
      </c>
      <c r="EM24" s="203">
        <f t="shared" si="98"/>
        <v>0.9789000000000001</v>
      </c>
      <c r="EN24" s="204">
        <f t="shared" si="17"/>
        <v>1.0215548064153641</v>
      </c>
      <c r="EO24" s="209" t="str">
        <f t="shared" si="99"/>
        <v xml:space="preserve"> </v>
      </c>
      <c r="EQ24" s="188"/>
      <c r="ER24" s="200">
        <f t="shared" si="100"/>
        <v>0.81242187500000007</v>
      </c>
      <c r="ES24" s="201">
        <f t="shared" si="101"/>
        <v>0.81246187500000011</v>
      </c>
      <c r="ET24" s="208">
        <f t="shared" si="209"/>
        <v>369.38601252609453</v>
      </c>
      <c r="EU24" s="202" t="str">
        <f t="shared" si="253"/>
        <v xml:space="preserve"> </v>
      </c>
      <c r="EV24" s="203">
        <f t="shared" si="102"/>
        <v>0.9789000000000001</v>
      </c>
      <c r="EW24" s="204">
        <f t="shared" si="18"/>
        <v>1.0215548064153641</v>
      </c>
      <c r="EX24" s="209" t="str">
        <f t="shared" si="103"/>
        <v xml:space="preserve"> </v>
      </c>
      <c r="EZ24" s="188"/>
      <c r="FA24" s="200">
        <f t="shared" si="104"/>
        <v>0.81242187500000007</v>
      </c>
      <c r="FB24" s="201">
        <f t="shared" si="105"/>
        <v>0.81246187500000011</v>
      </c>
      <c r="FC24" s="208">
        <f t="shared" si="210"/>
        <v>369.38601252609453</v>
      </c>
      <c r="FD24" s="202" t="str">
        <f t="shared" si="254"/>
        <v xml:space="preserve"> </v>
      </c>
      <c r="FE24" s="203">
        <f t="shared" si="106"/>
        <v>0.9789000000000001</v>
      </c>
      <c r="FF24" s="204">
        <f t="shared" si="19"/>
        <v>1.0215548064153641</v>
      </c>
      <c r="FG24" s="209" t="str">
        <f t="shared" si="107"/>
        <v xml:space="preserve"> </v>
      </c>
      <c r="FI24" s="188"/>
      <c r="FJ24" s="200">
        <f t="shared" si="108"/>
        <v>0.81242187500000007</v>
      </c>
      <c r="FK24" s="201">
        <f t="shared" si="109"/>
        <v>0.81246187500000011</v>
      </c>
      <c r="FL24" s="208">
        <f t="shared" si="211"/>
        <v>369.38601252609453</v>
      </c>
      <c r="FM24" s="202" t="str">
        <f t="shared" si="255"/>
        <v xml:space="preserve"> </v>
      </c>
      <c r="FN24" s="203">
        <f t="shared" si="110"/>
        <v>0.9789000000000001</v>
      </c>
      <c r="FO24" s="204">
        <f t="shared" si="20"/>
        <v>1.0215548064153641</v>
      </c>
      <c r="FP24" s="209" t="str">
        <f t="shared" si="111"/>
        <v xml:space="preserve"> </v>
      </c>
      <c r="FR24" s="188"/>
      <c r="FS24" s="200">
        <f t="shared" si="112"/>
        <v>0.81242187500000007</v>
      </c>
      <c r="FT24" s="201">
        <f t="shared" si="113"/>
        <v>0.81246187500000011</v>
      </c>
      <c r="FU24" s="208">
        <f t="shared" si="114"/>
        <v>369.38601252609453</v>
      </c>
      <c r="FV24" s="202" t="str">
        <f t="shared" si="256"/>
        <v xml:space="preserve"> </v>
      </c>
      <c r="FW24" s="203">
        <f t="shared" si="115"/>
        <v>0.9789000000000001</v>
      </c>
      <c r="FX24" s="204">
        <f t="shared" si="21"/>
        <v>1.0215548064153641</v>
      </c>
      <c r="FY24" s="209" t="str">
        <f t="shared" si="116"/>
        <v xml:space="preserve"> </v>
      </c>
      <c r="GA24" s="188"/>
      <c r="GB24" s="200">
        <f t="shared" si="117"/>
        <v>0.81242187500000007</v>
      </c>
      <c r="GC24" s="201">
        <f t="shared" si="118"/>
        <v>0.81246187500000011</v>
      </c>
      <c r="GD24" s="210">
        <f t="shared" si="212"/>
        <v>99.622064146813699</v>
      </c>
      <c r="GE24" s="202" t="str">
        <f t="shared" si="257"/>
        <v xml:space="preserve"> </v>
      </c>
      <c r="GF24" s="203">
        <f t="shared" si="119"/>
        <v>0.9789000000000001</v>
      </c>
      <c r="GG24" s="204">
        <f t="shared" si="22"/>
        <v>1.0215548064153641</v>
      </c>
      <c r="GH24" s="209" t="str">
        <f t="shared" si="120"/>
        <v xml:space="preserve"> </v>
      </c>
      <c r="GJ24" s="188"/>
      <c r="GK24" s="200">
        <f t="shared" si="121"/>
        <v>0.81242187500000007</v>
      </c>
      <c r="GL24" s="201">
        <f t="shared" si="122"/>
        <v>0.81246187500000011</v>
      </c>
      <c r="GM24" s="208">
        <f t="shared" si="213"/>
        <v>369.38601252609453</v>
      </c>
      <c r="GN24" s="202" t="str">
        <f t="shared" si="258"/>
        <v xml:space="preserve"> </v>
      </c>
      <c r="GO24" s="203">
        <f t="shared" si="123"/>
        <v>0.9789000000000001</v>
      </c>
      <c r="GP24" s="204">
        <f t="shared" si="23"/>
        <v>1.0215548064153641</v>
      </c>
      <c r="GQ24" s="209" t="str">
        <f t="shared" si="124"/>
        <v xml:space="preserve"> </v>
      </c>
      <c r="GS24" s="188"/>
      <c r="GT24" s="206">
        <f t="shared" si="125"/>
        <v>0.78683712500000003</v>
      </c>
      <c r="GU24" s="207">
        <f t="shared" si="126"/>
        <v>4.8171249999999777E-3</v>
      </c>
      <c r="GV24" s="210">
        <f t="shared" si="214"/>
        <v>99.622064146813699</v>
      </c>
      <c r="GW24" s="202" t="str">
        <f t="shared" si="259"/>
        <v xml:space="preserve"> </v>
      </c>
      <c r="GX24" s="203">
        <f t="shared" si="127"/>
        <v>0.9789000000000001</v>
      </c>
      <c r="GY24" s="204">
        <f t="shared" si="24"/>
        <v>1.0215548064153641</v>
      </c>
      <c r="GZ24" s="209" t="str">
        <f t="shared" si="128"/>
        <v xml:space="preserve"> </v>
      </c>
      <c r="HB24" s="188"/>
      <c r="HC24" s="200">
        <f t="shared" si="129"/>
        <v>0.81242187500000007</v>
      </c>
      <c r="HD24" s="201">
        <f t="shared" si="130"/>
        <v>0.81246187500000011</v>
      </c>
      <c r="HE24" s="208">
        <f t="shared" si="215"/>
        <v>369.38601252609453</v>
      </c>
      <c r="HF24" s="202" t="str">
        <f t="shared" si="260"/>
        <v xml:space="preserve"> </v>
      </c>
      <c r="HG24" s="203">
        <f t="shared" si="131"/>
        <v>0.9789000000000001</v>
      </c>
      <c r="HH24" s="204">
        <f t="shared" si="25"/>
        <v>1.0215548064153641</v>
      </c>
      <c r="HI24" s="209" t="str">
        <f t="shared" si="132"/>
        <v xml:space="preserve"> </v>
      </c>
      <c r="HK24" s="188"/>
      <c r="HL24" s="200">
        <f t="shared" si="133"/>
        <v>0.81242187500000007</v>
      </c>
      <c r="HM24" s="201">
        <f t="shared" si="134"/>
        <v>0.81246187500000011</v>
      </c>
      <c r="HN24" s="208">
        <f t="shared" si="216"/>
        <v>369.38601252609453</v>
      </c>
      <c r="HO24" s="202" t="str">
        <f t="shared" si="261"/>
        <v xml:space="preserve"> </v>
      </c>
      <c r="HP24" s="203">
        <f t="shared" si="135"/>
        <v>0.9789000000000001</v>
      </c>
      <c r="HQ24" s="204">
        <f t="shared" si="26"/>
        <v>1.0215548064153641</v>
      </c>
      <c r="HR24" s="209" t="str">
        <f t="shared" si="136"/>
        <v xml:space="preserve"> </v>
      </c>
      <c r="HT24" s="188"/>
      <c r="HU24" s="200">
        <f t="shared" si="137"/>
        <v>0.81242187500000007</v>
      </c>
      <c r="HV24" s="201">
        <f t="shared" si="138"/>
        <v>0.81246187500000011</v>
      </c>
      <c r="HW24" s="208">
        <f t="shared" si="217"/>
        <v>369.38601252609453</v>
      </c>
      <c r="HX24" s="202" t="str">
        <f t="shared" si="262"/>
        <v xml:space="preserve"> </v>
      </c>
      <c r="HY24" s="203">
        <f t="shared" si="139"/>
        <v>0.9789000000000001</v>
      </c>
      <c r="HZ24" s="204">
        <f t="shared" si="27"/>
        <v>1.0215548064153641</v>
      </c>
      <c r="IA24" s="209" t="str">
        <f t="shared" si="140"/>
        <v xml:space="preserve"> </v>
      </c>
      <c r="IC24" s="188"/>
      <c r="ID24" s="200">
        <f t="shared" si="141"/>
        <v>0.81242187500000007</v>
      </c>
      <c r="IE24" s="201">
        <f t="shared" si="142"/>
        <v>0.81246187500000011</v>
      </c>
      <c r="IF24" s="208">
        <f t="shared" si="218"/>
        <v>369.38601252609453</v>
      </c>
      <c r="IG24" s="202" t="str">
        <f t="shared" si="263"/>
        <v xml:space="preserve"> </v>
      </c>
      <c r="IH24" s="203">
        <f t="shared" si="143"/>
        <v>0.9789000000000001</v>
      </c>
      <c r="II24" s="204">
        <f t="shared" si="28"/>
        <v>1.0215548064153641</v>
      </c>
      <c r="IJ24" s="209" t="str">
        <f t="shared" si="144"/>
        <v xml:space="preserve"> </v>
      </c>
      <c r="IL24" s="188"/>
      <c r="IM24" s="200">
        <f t="shared" si="145"/>
        <v>0.81242187500000007</v>
      </c>
      <c r="IN24" s="201">
        <f t="shared" si="146"/>
        <v>0.81246187500000011</v>
      </c>
      <c r="IO24" s="208">
        <f t="shared" si="219"/>
        <v>369.38601252609453</v>
      </c>
      <c r="IP24" s="202" t="str">
        <f t="shared" si="264"/>
        <v xml:space="preserve"> </v>
      </c>
      <c r="IQ24" s="203">
        <f>1+IO11*$IQ$30+IP11*$IQ$30*$IQ$30+IQ11*$IQ$30*$IQ$30*$IQ$30</f>
        <v>0.9789000000000001</v>
      </c>
      <c r="IR24" s="204">
        <f t="shared" si="29"/>
        <v>1.0215548064153641</v>
      </c>
      <c r="IS24" s="209" t="str">
        <f t="shared" si="148"/>
        <v xml:space="preserve"> </v>
      </c>
      <c r="IU24" s="188"/>
      <c r="IV24" s="200">
        <f t="shared" si="149"/>
        <v>0.81242187500000007</v>
      </c>
      <c r="IW24" s="201">
        <f t="shared" si="150"/>
        <v>0.81246187500000011</v>
      </c>
      <c r="IX24" s="208">
        <f t="shared" si="220"/>
        <v>369.38601252609453</v>
      </c>
      <c r="IY24" s="202" t="str">
        <f t="shared" si="265"/>
        <v xml:space="preserve"> </v>
      </c>
      <c r="IZ24" s="203">
        <f t="shared" si="151"/>
        <v>0.9789000000000001</v>
      </c>
      <c r="JA24" s="204">
        <f t="shared" si="30"/>
        <v>1.0215548064153641</v>
      </c>
      <c r="JB24" s="209" t="str">
        <f t="shared" si="152"/>
        <v xml:space="preserve"> </v>
      </c>
      <c r="JD24" s="188"/>
      <c r="JE24" s="200">
        <f t="shared" si="153"/>
        <v>0.81242187500000007</v>
      </c>
      <c r="JF24" s="201">
        <f t="shared" si="154"/>
        <v>0.81246187500000011</v>
      </c>
      <c r="JG24" s="208">
        <f t="shared" si="221"/>
        <v>369.38601252609453</v>
      </c>
      <c r="JH24" s="202" t="str">
        <f t="shared" si="266"/>
        <v xml:space="preserve"> </v>
      </c>
      <c r="JI24" s="203">
        <f t="shared" si="155"/>
        <v>1.0007200000109098</v>
      </c>
      <c r="JJ24" s="204">
        <f t="shared" si="31"/>
        <v>0.9992805180161265</v>
      </c>
      <c r="JK24" s="209" t="str">
        <f t="shared" si="156"/>
        <v xml:space="preserve"> </v>
      </c>
      <c r="JM24" s="188"/>
      <c r="JN24" s="200">
        <f t="shared" si="157"/>
        <v>0.81242187500000007</v>
      </c>
      <c r="JO24" s="201">
        <f t="shared" si="158"/>
        <v>0.81246187500000011</v>
      </c>
      <c r="JP24" s="208">
        <f t="shared" si="222"/>
        <v>369.38601252609453</v>
      </c>
      <c r="JQ24" s="202" t="str">
        <f t="shared" si="267"/>
        <v xml:space="preserve"> </v>
      </c>
      <c r="JR24" s="203">
        <f t="shared" si="32"/>
        <v>0.9789000000000001</v>
      </c>
      <c r="JS24" s="204">
        <f t="shared" si="33"/>
        <v>1.0215548064153641</v>
      </c>
      <c r="JT24" s="209" t="str">
        <f t="shared" si="159"/>
        <v xml:space="preserve"> </v>
      </c>
      <c r="JV24" s="188"/>
      <c r="JW24" s="200">
        <f t="shared" si="160"/>
        <v>0.81242187500000007</v>
      </c>
      <c r="JX24" s="201">
        <f t="shared" si="161"/>
        <v>0.81246187500000011</v>
      </c>
      <c r="JY24" s="208">
        <f t="shared" si="223"/>
        <v>369.38601252609453</v>
      </c>
      <c r="JZ24" s="202" t="str">
        <f t="shared" si="268"/>
        <v xml:space="preserve"> </v>
      </c>
      <c r="KA24" s="203">
        <f t="shared" si="162"/>
        <v>0.9789000000000001</v>
      </c>
      <c r="KB24" s="204">
        <f t="shared" si="34"/>
        <v>1.0215548064153641</v>
      </c>
      <c r="KC24" s="209" t="str">
        <f t="shared" si="163"/>
        <v xml:space="preserve"> </v>
      </c>
      <c r="KE24" s="188"/>
      <c r="KF24" s="200">
        <f t="shared" si="164"/>
        <v>0.81242187500000007</v>
      </c>
      <c r="KG24" s="201">
        <f t="shared" si="165"/>
        <v>0.81246187500000011</v>
      </c>
      <c r="KH24" s="208">
        <f t="shared" si="224"/>
        <v>369.38601252609453</v>
      </c>
      <c r="KI24" s="202" t="str">
        <f t="shared" si="269"/>
        <v xml:space="preserve"> </v>
      </c>
      <c r="KJ24" s="203">
        <f t="shared" si="166"/>
        <v>0.9789000000000001</v>
      </c>
      <c r="KK24" s="204">
        <f t="shared" si="35"/>
        <v>1.0215548064153641</v>
      </c>
      <c r="KL24" s="209" t="str">
        <f t="shared" si="167"/>
        <v xml:space="preserve"> </v>
      </c>
      <c r="KN24" s="188"/>
      <c r="KO24" s="200">
        <f t="shared" si="168"/>
        <v>0.81242187500000007</v>
      </c>
      <c r="KP24" s="201">
        <f t="shared" si="169"/>
        <v>0.81246187500000011</v>
      </c>
      <c r="KQ24" s="208">
        <f t="shared" si="225"/>
        <v>369.38601252609453</v>
      </c>
      <c r="KR24" s="202" t="str">
        <f t="shared" si="270"/>
        <v xml:space="preserve"> </v>
      </c>
      <c r="KS24" s="203">
        <f t="shared" si="170"/>
        <v>0.9789000000000001</v>
      </c>
      <c r="KT24" s="204">
        <f t="shared" si="36"/>
        <v>1.0215548064153641</v>
      </c>
      <c r="KU24" s="209" t="str">
        <f t="shared" si="171"/>
        <v xml:space="preserve"> </v>
      </c>
      <c r="KW24" s="188"/>
      <c r="KX24" s="200">
        <f t="shared" si="172"/>
        <v>0.81242187500000007</v>
      </c>
      <c r="KY24" s="201">
        <f t="shared" si="173"/>
        <v>0.81246187500000011</v>
      </c>
      <c r="KZ24" s="208">
        <f t="shared" si="226"/>
        <v>369.38601252609453</v>
      </c>
      <c r="LA24" s="202" t="str">
        <f t="shared" si="271"/>
        <v xml:space="preserve"> </v>
      </c>
      <c r="LB24" s="203">
        <f t="shared" si="174"/>
        <v>0.9789000000000001</v>
      </c>
      <c r="LC24" s="204">
        <f t="shared" si="37"/>
        <v>1.0215548064153641</v>
      </c>
      <c r="LD24" s="209" t="str">
        <f t="shared" si="175"/>
        <v xml:space="preserve"> </v>
      </c>
      <c r="LF24" s="188"/>
      <c r="LG24" s="200">
        <f t="shared" si="176"/>
        <v>0.81242187500000007</v>
      </c>
      <c r="LH24" s="201">
        <f t="shared" si="177"/>
        <v>0.81246187500000011</v>
      </c>
      <c r="LI24" s="208">
        <f t="shared" si="227"/>
        <v>369.38601252609453</v>
      </c>
      <c r="LJ24" s="202" t="str">
        <f t="shared" si="272"/>
        <v xml:space="preserve"> </v>
      </c>
      <c r="LK24" s="203">
        <f t="shared" si="178"/>
        <v>0.9789000000000001</v>
      </c>
      <c r="LL24" s="204">
        <f t="shared" si="38"/>
        <v>1.0215548064153641</v>
      </c>
      <c r="LM24" s="209" t="str">
        <f t="shared" si="179"/>
        <v xml:space="preserve"> </v>
      </c>
      <c r="LO24" s="188"/>
      <c r="LP24" s="200">
        <f t="shared" si="180"/>
        <v>0.81242187500000007</v>
      </c>
      <c r="LQ24" s="201">
        <f t="shared" si="181"/>
        <v>0.81246187500000011</v>
      </c>
      <c r="LR24" s="208">
        <f t="shared" si="228"/>
        <v>369.38601252609453</v>
      </c>
      <c r="LS24" s="202" t="str">
        <f t="shared" si="273"/>
        <v xml:space="preserve"> </v>
      </c>
      <c r="LT24" s="203">
        <f t="shared" si="182"/>
        <v>0.9789000000000001</v>
      </c>
      <c r="LU24" s="204">
        <f t="shared" si="39"/>
        <v>1.0215548064153641</v>
      </c>
      <c r="LV24" s="209" t="str">
        <f t="shared" si="183"/>
        <v xml:space="preserve"> </v>
      </c>
      <c r="LX24" s="188"/>
      <c r="LY24" s="200">
        <f t="shared" si="184"/>
        <v>0.81242187500000007</v>
      </c>
      <c r="LZ24" s="201">
        <f t="shared" si="185"/>
        <v>0.81246187500000011</v>
      </c>
      <c r="MA24" s="208">
        <f t="shared" si="229"/>
        <v>369.38601252609453</v>
      </c>
      <c r="MB24" s="202" t="str">
        <f t="shared" si="274"/>
        <v xml:space="preserve"> </v>
      </c>
      <c r="MC24" s="203">
        <f t="shared" si="186"/>
        <v>0.9789000000000001</v>
      </c>
      <c r="MD24" s="204">
        <f t="shared" si="40"/>
        <v>1.0215548064153641</v>
      </c>
      <c r="ME24" s="209" t="str">
        <f t="shared" si="187"/>
        <v xml:space="preserve"> </v>
      </c>
      <c r="MG24" s="188"/>
      <c r="MH24" s="200">
        <f t="shared" si="188"/>
        <v>0.81242187500000007</v>
      </c>
      <c r="MI24" s="201">
        <f t="shared" si="189"/>
        <v>0.81246187500000011</v>
      </c>
      <c r="MJ24" s="208">
        <f t="shared" si="230"/>
        <v>369.38601252609453</v>
      </c>
      <c r="MK24" s="202" t="str">
        <f t="shared" si="275"/>
        <v xml:space="preserve"> </v>
      </c>
      <c r="ML24" s="203">
        <f t="shared" si="190"/>
        <v>0.9789000000000001</v>
      </c>
      <c r="MM24" s="204">
        <f t="shared" si="41"/>
        <v>1.0215548064153641</v>
      </c>
      <c r="MN24" s="209" t="str">
        <f t="shared" si="191"/>
        <v xml:space="preserve"> </v>
      </c>
      <c r="MP24" s="188"/>
      <c r="MQ24" s="200">
        <f t="shared" si="192"/>
        <v>0.81242187500000007</v>
      </c>
      <c r="MR24" s="201">
        <f t="shared" si="231"/>
        <v>0.81246187500000011</v>
      </c>
      <c r="MS24" s="208">
        <f t="shared" si="232"/>
        <v>369.38601252609453</v>
      </c>
      <c r="MT24" s="202" t="str">
        <f t="shared" si="276"/>
        <v xml:space="preserve"> </v>
      </c>
      <c r="MU24" s="203">
        <f t="shared" si="193"/>
        <v>0.9789000000000001</v>
      </c>
      <c r="MV24" s="204">
        <f t="shared" si="42"/>
        <v>1.0215548064153641</v>
      </c>
      <c r="MW24" s="209" t="str">
        <f t="shared" si="194"/>
        <v xml:space="preserve"> </v>
      </c>
    </row>
    <row r="25" spans="1:361" ht="20.25" hidden="1" customHeight="1">
      <c r="A25" s="186">
        <v>23</v>
      </c>
      <c r="B25" s="187">
        <v>1E-4</v>
      </c>
      <c r="C25" s="188"/>
      <c r="D25" s="206">
        <f t="shared" si="43"/>
        <v>0.78381762499999996</v>
      </c>
      <c r="E25" s="207">
        <f t="shared" si="44"/>
        <v>1.7976249999999139E-3</v>
      </c>
      <c r="F25" s="210">
        <f t="shared" si="233"/>
        <v>99.595338632223843</v>
      </c>
      <c r="G25" s="202" t="str">
        <f t="shared" si="234"/>
        <v xml:space="preserve"> </v>
      </c>
      <c r="H25" s="189">
        <f t="shared" si="45"/>
        <v>1.0123923963100001</v>
      </c>
      <c r="I25" s="204">
        <f t="shared" si="0"/>
        <v>0.98775929535309792</v>
      </c>
      <c r="J25" s="212" t="str">
        <f>IF(E25*E24&lt;0,I25," ")</f>
        <v xml:space="preserve"> </v>
      </c>
      <c r="L25" s="188"/>
      <c r="M25" s="206">
        <f t="shared" si="277"/>
        <v>0.78120800000000001</v>
      </c>
      <c r="N25" s="207">
        <f t="shared" si="46"/>
        <v>-3.5317999999999961E-2</v>
      </c>
      <c r="O25" s="210">
        <f t="shared" si="196"/>
        <v>94.270182057731418</v>
      </c>
      <c r="P25" s="202" t="str">
        <f t="shared" si="235"/>
        <v xml:space="preserve"> </v>
      </c>
      <c r="Q25" s="189">
        <f t="shared" si="47"/>
        <v>1.0118224301600001</v>
      </c>
      <c r="R25" s="204">
        <f t="shared" si="1"/>
        <v>0.98831570658289258</v>
      </c>
      <c r="S25" s="212" t="str">
        <f t="shared" si="48"/>
        <v xml:space="preserve"> </v>
      </c>
      <c r="U25" s="188"/>
      <c r="V25" s="206">
        <f t="shared" si="49"/>
        <v>0.781643828125</v>
      </c>
      <c r="W25" s="207">
        <f t="shared" si="50"/>
        <v>1.6188281249999159E-3</v>
      </c>
      <c r="X25" s="210">
        <f t="shared" si="236"/>
        <v>99.537192010950676</v>
      </c>
      <c r="Y25" s="202" t="str">
        <f t="shared" si="237"/>
        <v xml:space="preserve"> </v>
      </c>
      <c r="Z25" s="189">
        <f t="shared" si="2"/>
        <v>1.01170857625</v>
      </c>
      <c r="AA25" s="204">
        <f t="shared" si="3"/>
        <v>0.98842692794658416</v>
      </c>
      <c r="AB25" s="212" t="str">
        <f t="shared" si="51"/>
        <v xml:space="preserve"> </v>
      </c>
      <c r="AD25" s="188"/>
      <c r="AE25" s="206">
        <f t="shared" si="52"/>
        <v>0.78381762499999996</v>
      </c>
      <c r="AF25" s="207">
        <f t="shared" si="53"/>
        <v>-3.219937500000003E-2</v>
      </c>
      <c r="AG25" s="210">
        <f t="shared" si="238"/>
        <v>99.595338632223843</v>
      </c>
      <c r="AH25" s="202" t="str">
        <f t="shared" si="239"/>
        <v xml:space="preserve"> </v>
      </c>
      <c r="AI25" s="189">
        <f t="shared" si="54"/>
        <v>1.0113218189209598</v>
      </c>
      <c r="AJ25" s="204">
        <f t="shared" si="4"/>
        <v>0.98880492963848066</v>
      </c>
      <c r="AK25" s="212" t="str">
        <f t="shared" si="55"/>
        <v xml:space="preserve"> </v>
      </c>
      <c r="AM25" s="188"/>
      <c r="AN25" s="206">
        <f t="shared" si="56"/>
        <v>0.80936937499999995</v>
      </c>
      <c r="AO25" s="207">
        <f t="shared" si="57"/>
        <v>0.80940937499999999</v>
      </c>
      <c r="AP25" s="210">
        <f t="shared" si="278"/>
        <v>364.1627764127656</v>
      </c>
      <c r="AQ25" s="202" t="str">
        <f>IF(AO25*AO24&lt;0,AP25," ")</f>
        <v xml:space="preserve"> </v>
      </c>
      <c r="AR25" s="189">
        <f t="shared" si="58"/>
        <v>0.97886000000000006</v>
      </c>
      <c r="AS25" s="204">
        <f t="shared" si="5"/>
        <v>1.0215965510900435</v>
      </c>
      <c r="AT25" s="212" t="str">
        <f t="shared" si="59"/>
        <v xml:space="preserve"> </v>
      </c>
      <c r="AV25" s="188"/>
      <c r="AW25" s="206">
        <f t="shared" si="60"/>
        <v>0.80936937499999995</v>
      </c>
      <c r="AX25" s="207">
        <f t="shared" si="197"/>
        <v>0.80940937499999999</v>
      </c>
      <c r="AY25" s="210">
        <f t="shared" si="279"/>
        <v>107.95966420966381</v>
      </c>
      <c r="AZ25" s="202" t="str">
        <f t="shared" si="241"/>
        <v xml:space="preserve"> </v>
      </c>
      <c r="BA25" s="189">
        <f t="shared" si="61"/>
        <v>0.97886000000000006</v>
      </c>
      <c r="BB25" s="204">
        <f t="shared" si="6"/>
        <v>1.0215965510900435</v>
      </c>
      <c r="BC25" s="212" t="str">
        <f t="shared" si="62"/>
        <v xml:space="preserve"> </v>
      </c>
      <c r="BE25" s="188"/>
      <c r="BF25" s="206">
        <f t="shared" si="63"/>
        <v>0.80936937499999995</v>
      </c>
      <c r="BG25" s="207">
        <f t="shared" si="64"/>
        <v>0.80940937499999999</v>
      </c>
      <c r="BH25" s="210">
        <f t="shared" si="242"/>
        <v>364.1627764127656</v>
      </c>
      <c r="BI25" s="202" t="str">
        <f t="shared" si="243"/>
        <v xml:space="preserve"> </v>
      </c>
      <c r="BJ25" s="189">
        <f t="shared" si="7"/>
        <v>1.0123923963100001</v>
      </c>
      <c r="BK25" s="204">
        <f t="shared" si="8"/>
        <v>0.98775929535309792</v>
      </c>
      <c r="BL25" s="212" t="str">
        <f t="shared" si="65"/>
        <v xml:space="preserve"> </v>
      </c>
      <c r="BN25" s="188"/>
      <c r="BO25" s="206">
        <f t="shared" si="66"/>
        <v>0.80936937499999995</v>
      </c>
      <c r="BP25" s="207">
        <f t="shared" si="67"/>
        <v>0.80940937499999999</v>
      </c>
      <c r="BQ25" s="210">
        <f t="shared" si="198"/>
        <v>364.1627764127656</v>
      </c>
      <c r="BR25" s="202" t="str">
        <f t="shared" si="244"/>
        <v xml:space="preserve"> </v>
      </c>
      <c r="BS25" s="189">
        <f t="shared" si="68"/>
        <v>1.0123923963100001</v>
      </c>
      <c r="BT25" s="204">
        <f t="shared" si="9"/>
        <v>0.98775929535309792</v>
      </c>
      <c r="BU25" s="212" t="str">
        <f t="shared" si="69"/>
        <v xml:space="preserve"> </v>
      </c>
      <c r="BW25" s="188"/>
      <c r="BX25" s="206">
        <f t="shared" si="70"/>
        <v>0.80936937499999995</v>
      </c>
      <c r="BY25" s="207">
        <f t="shared" si="71"/>
        <v>0.80940937499999999</v>
      </c>
      <c r="BZ25" s="210">
        <f t="shared" si="199"/>
        <v>364.1627764127656</v>
      </c>
      <c r="CA25" s="202" t="str">
        <f t="shared" si="245"/>
        <v xml:space="preserve"> </v>
      </c>
      <c r="CB25" s="189">
        <f t="shared" si="72"/>
        <v>0.97886000000000006</v>
      </c>
      <c r="CC25" s="204">
        <f t="shared" si="10"/>
        <v>1.0215965510900435</v>
      </c>
      <c r="CD25" s="212" t="str">
        <f t="shared" si="73"/>
        <v xml:space="preserve"> </v>
      </c>
      <c r="CF25" s="188"/>
      <c r="CG25" s="206">
        <f t="shared" si="74"/>
        <v>0.80936937499999995</v>
      </c>
      <c r="CH25" s="207">
        <f t="shared" si="75"/>
        <v>0.80940937499999999</v>
      </c>
      <c r="CI25" s="210">
        <f t="shared" si="200"/>
        <v>364.1627764127656</v>
      </c>
      <c r="CJ25" s="202" t="str">
        <f t="shared" si="246"/>
        <v xml:space="preserve"> </v>
      </c>
      <c r="CK25" s="203">
        <f t="shared" si="76"/>
        <v>0.97886000000000006</v>
      </c>
      <c r="CL25" s="204">
        <f t="shared" si="11"/>
        <v>1.0215965510900435</v>
      </c>
      <c r="CM25" s="212" t="str">
        <f t="shared" si="77"/>
        <v xml:space="preserve"> </v>
      </c>
      <c r="CO25" s="188"/>
      <c r="CP25" s="206">
        <f t="shared" si="78"/>
        <v>0.80936937499999995</v>
      </c>
      <c r="CQ25" s="207">
        <f t="shared" si="79"/>
        <v>0.80940937499999999</v>
      </c>
      <c r="CR25" s="210">
        <f t="shared" si="201"/>
        <v>364.1627764127656</v>
      </c>
      <c r="CS25" s="202" t="str">
        <f>IF(CQ25*CQ24&lt;0,CR25," ")</f>
        <v xml:space="preserve"> </v>
      </c>
      <c r="CT25" s="203">
        <f t="shared" si="80"/>
        <v>0.97886000000000006</v>
      </c>
      <c r="CU25" s="204">
        <f t="shared" si="12"/>
        <v>1.0215965510900435</v>
      </c>
      <c r="CV25" s="212" t="str">
        <f t="shared" si="81"/>
        <v xml:space="preserve"> </v>
      </c>
      <c r="CX25" s="188"/>
      <c r="CY25" s="200">
        <f t="shared" si="82"/>
        <v>0.80936937499999995</v>
      </c>
      <c r="CZ25" s="201">
        <f t="shared" si="83"/>
        <v>0.80940937499999999</v>
      </c>
      <c r="DA25" s="208">
        <f t="shared" si="202"/>
        <v>364.1627764127656</v>
      </c>
      <c r="DB25" s="202" t="str">
        <f t="shared" si="248"/>
        <v xml:space="preserve"> </v>
      </c>
      <c r="DC25" s="203">
        <f t="shared" si="84"/>
        <v>0.97886000000000006</v>
      </c>
      <c r="DD25" s="204">
        <f t="shared" si="13"/>
        <v>1.0215965510900435</v>
      </c>
      <c r="DE25" s="212" t="str">
        <f t="shared" si="85"/>
        <v xml:space="preserve"> </v>
      </c>
      <c r="DG25" s="188"/>
      <c r="DH25" s="200">
        <f t="shared" si="86"/>
        <v>0.80936937499999995</v>
      </c>
      <c r="DI25" s="201">
        <f t="shared" si="87"/>
        <v>0.80940937499999999</v>
      </c>
      <c r="DJ25" s="208">
        <f t="shared" si="203"/>
        <v>364.1627764127656</v>
      </c>
      <c r="DK25" s="202" t="str">
        <f t="shared" si="249"/>
        <v xml:space="preserve"> </v>
      </c>
      <c r="DL25" s="203">
        <f t="shared" si="88"/>
        <v>0.97886000000000006</v>
      </c>
      <c r="DM25" s="204">
        <f t="shared" si="14"/>
        <v>1.0215965510900435</v>
      </c>
      <c r="DN25" s="212" t="str">
        <f t="shared" si="89"/>
        <v xml:space="preserve"> </v>
      </c>
      <c r="DP25" s="188"/>
      <c r="DQ25" s="200">
        <f t="shared" si="204"/>
        <v>0.80936937499999995</v>
      </c>
      <c r="DR25" s="201">
        <f t="shared" si="90"/>
        <v>0.80940937499999999</v>
      </c>
      <c r="DS25" s="210">
        <f t="shared" si="205"/>
        <v>99.595338632223843</v>
      </c>
      <c r="DT25" s="202" t="str">
        <f t="shared" si="250"/>
        <v xml:space="preserve"> </v>
      </c>
      <c r="DU25" s="203">
        <f t="shared" si="206"/>
        <v>0.97886000000000006</v>
      </c>
      <c r="DV25" s="204">
        <f t="shared" si="15"/>
        <v>1.0215965510900435</v>
      </c>
      <c r="DW25" s="212" t="str">
        <f t="shared" si="91"/>
        <v xml:space="preserve"> </v>
      </c>
      <c r="DY25" s="188"/>
      <c r="DZ25" s="200">
        <f t="shared" si="92"/>
        <v>0.80936937499999995</v>
      </c>
      <c r="EA25" s="201">
        <f t="shared" si="93"/>
        <v>0.80940937499999999</v>
      </c>
      <c r="EB25" s="208">
        <f t="shared" si="207"/>
        <v>364.1627764127656</v>
      </c>
      <c r="EC25" s="202" t="str">
        <f t="shared" si="251"/>
        <v xml:space="preserve"> </v>
      </c>
      <c r="ED25" s="203">
        <f t="shared" si="94"/>
        <v>0.97886000000000006</v>
      </c>
      <c r="EE25" s="204">
        <f t="shared" si="16"/>
        <v>1.0215965510900435</v>
      </c>
      <c r="EF25" s="212" t="str">
        <f t="shared" si="95"/>
        <v xml:space="preserve"> </v>
      </c>
      <c r="EH25" s="188"/>
      <c r="EI25" s="200">
        <f t="shared" si="96"/>
        <v>0.80936937499999995</v>
      </c>
      <c r="EJ25" s="201">
        <f t="shared" si="97"/>
        <v>0.80940937499999999</v>
      </c>
      <c r="EK25" s="208">
        <f t="shared" si="208"/>
        <v>364.1627764127656</v>
      </c>
      <c r="EL25" s="202" t="str">
        <f t="shared" si="252"/>
        <v xml:space="preserve"> </v>
      </c>
      <c r="EM25" s="203">
        <f t="shared" si="98"/>
        <v>0.97886000000000006</v>
      </c>
      <c r="EN25" s="204">
        <f t="shared" si="17"/>
        <v>1.0215965510900435</v>
      </c>
      <c r="EO25" s="212" t="str">
        <f t="shared" si="99"/>
        <v xml:space="preserve"> </v>
      </c>
      <c r="EQ25" s="188"/>
      <c r="ER25" s="200">
        <f t="shared" si="100"/>
        <v>0.80936937499999995</v>
      </c>
      <c r="ES25" s="201">
        <f t="shared" si="101"/>
        <v>0.80940937499999999</v>
      </c>
      <c r="ET25" s="208">
        <f t="shared" si="209"/>
        <v>364.1627764127656</v>
      </c>
      <c r="EU25" s="202" t="str">
        <f t="shared" si="253"/>
        <v xml:space="preserve"> </v>
      </c>
      <c r="EV25" s="203">
        <f t="shared" si="102"/>
        <v>0.97886000000000006</v>
      </c>
      <c r="EW25" s="204">
        <f t="shared" si="18"/>
        <v>1.0215965510900435</v>
      </c>
      <c r="EX25" s="212" t="str">
        <f t="shared" si="103"/>
        <v xml:space="preserve"> </v>
      </c>
      <c r="EZ25" s="188"/>
      <c r="FA25" s="200">
        <f t="shared" si="104"/>
        <v>0.80936937499999995</v>
      </c>
      <c r="FB25" s="201">
        <f t="shared" si="105"/>
        <v>0.80940937499999999</v>
      </c>
      <c r="FC25" s="208">
        <f t="shared" si="210"/>
        <v>364.1627764127656</v>
      </c>
      <c r="FD25" s="202" t="str">
        <f t="shared" si="254"/>
        <v xml:space="preserve"> </v>
      </c>
      <c r="FE25" s="203">
        <f t="shared" si="106"/>
        <v>0.97886000000000006</v>
      </c>
      <c r="FF25" s="204">
        <f t="shared" si="19"/>
        <v>1.0215965510900435</v>
      </c>
      <c r="FG25" s="212" t="str">
        <f t="shared" si="107"/>
        <v xml:space="preserve"> </v>
      </c>
      <c r="FI25" s="188"/>
      <c r="FJ25" s="200">
        <f t="shared" si="108"/>
        <v>0.80936937499999995</v>
      </c>
      <c r="FK25" s="201">
        <f t="shared" si="109"/>
        <v>0.80940937499999999</v>
      </c>
      <c r="FL25" s="208">
        <f t="shared" si="211"/>
        <v>364.1627764127656</v>
      </c>
      <c r="FM25" s="202" t="str">
        <f t="shared" si="255"/>
        <v xml:space="preserve"> </v>
      </c>
      <c r="FN25" s="203">
        <f t="shared" si="110"/>
        <v>0.97886000000000006</v>
      </c>
      <c r="FO25" s="204">
        <f t="shared" si="20"/>
        <v>1.0215965510900435</v>
      </c>
      <c r="FP25" s="212" t="str">
        <f t="shared" si="111"/>
        <v xml:space="preserve"> </v>
      </c>
      <c r="FR25" s="188"/>
      <c r="FS25" s="200">
        <f t="shared" si="112"/>
        <v>0.80936937499999995</v>
      </c>
      <c r="FT25" s="201">
        <f t="shared" si="113"/>
        <v>0.80940937499999999</v>
      </c>
      <c r="FU25" s="208">
        <f t="shared" si="114"/>
        <v>364.1627764127656</v>
      </c>
      <c r="FV25" s="202" t="str">
        <f t="shared" si="256"/>
        <v xml:space="preserve"> </v>
      </c>
      <c r="FW25" s="203">
        <f t="shared" si="115"/>
        <v>0.97886000000000006</v>
      </c>
      <c r="FX25" s="204">
        <f t="shared" si="21"/>
        <v>1.0215965510900435</v>
      </c>
      <c r="FY25" s="212" t="str">
        <f t="shared" si="116"/>
        <v xml:space="preserve"> </v>
      </c>
      <c r="GA25" s="188"/>
      <c r="GB25" s="200">
        <f t="shared" si="117"/>
        <v>0.80936937499999995</v>
      </c>
      <c r="GC25" s="201">
        <f t="shared" si="118"/>
        <v>0.80940937499999999</v>
      </c>
      <c r="GD25" s="210">
        <f t="shared" si="212"/>
        <v>99.595338632223843</v>
      </c>
      <c r="GE25" s="202" t="str">
        <f t="shared" si="257"/>
        <v xml:space="preserve"> </v>
      </c>
      <c r="GF25" s="203">
        <f t="shared" si="119"/>
        <v>0.97886000000000006</v>
      </c>
      <c r="GG25" s="204">
        <f t="shared" si="22"/>
        <v>1.0215965510900435</v>
      </c>
      <c r="GH25" s="212" t="str">
        <f t="shared" si="120"/>
        <v xml:space="preserve"> </v>
      </c>
      <c r="GJ25" s="188"/>
      <c r="GK25" s="200">
        <f t="shared" si="121"/>
        <v>0.80936937499999995</v>
      </c>
      <c r="GL25" s="201">
        <f t="shared" si="122"/>
        <v>0.80940937499999999</v>
      </c>
      <c r="GM25" s="208">
        <f t="shared" si="213"/>
        <v>364.1627764127656</v>
      </c>
      <c r="GN25" s="202" t="str">
        <f t="shared" si="258"/>
        <v xml:space="preserve"> </v>
      </c>
      <c r="GO25" s="203">
        <f t="shared" si="123"/>
        <v>0.97886000000000006</v>
      </c>
      <c r="GP25" s="204">
        <f t="shared" si="23"/>
        <v>1.0215965510900435</v>
      </c>
      <c r="GQ25" s="212" t="str">
        <f t="shared" si="124"/>
        <v xml:space="preserve"> </v>
      </c>
      <c r="GS25" s="188"/>
      <c r="GT25" s="206">
        <f t="shared" si="125"/>
        <v>0.78381762499999996</v>
      </c>
      <c r="GU25" s="207">
        <f t="shared" si="126"/>
        <v>1.7976249999999139E-3</v>
      </c>
      <c r="GV25" s="210">
        <f t="shared" si="214"/>
        <v>99.595338632223843</v>
      </c>
      <c r="GW25" s="202" t="str">
        <f t="shared" si="259"/>
        <v xml:space="preserve"> </v>
      </c>
      <c r="GX25" s="203">
        <f t="shared" si="127"/>
        <v>0.97886000000000006</v>
      </c>
      <c r="GY25" s="204">
        <f t="shared" si="24"/>
        <v>1.0215965510900435</v>
      </c>
      <c r="GZ25" s="212" t="str">
        <f t="shared" si="128"/>
        <v xml:space="preserve"> </v>
      </c>
      <c r="HB25" s="188"/>
      <c r="HC25" s="200">
        <f t="shared" si="129"/>
        <v>0.80936937499999995</v>
      </c>
      <c r="HD25" s="201">
        <f t="shared" si="130"/>
        <v>0.80940937499999999</v>
      </c>
      <c r="HE25" s="208">
        <f t="shared" si="215"/>
        <v>364.1627764127656</v>
      </c>
      <c r="HF25" s="202" t="str">
        <f t="shared" si="260"/>
        <v xml:space="preserve"> </v>
      </c>
      <c r="HG25" s="203">
        <f t="shared" si="131"/>
        <v>0.97886000000000006</v>
      </c>
      <c r="HH25" s="204">
        <f t="shared" si="25"/>
        <v>1.0215965510900435</v>
      </c>
      <c r="HI25" s="212" t="str">
        <f t="shared" si="132"/>
        <v xml:space="preserve"> </v>
      </c>
      <c r="HK25" s="188"/>
      <c r="HL25" s="200">
        <f t="shared" si="133"/>
        <v>0.80936937499999995</v>
      </c>
      <c r="HM25" s="201">
        <f t="shared" si="134"/>
        <v>0.80940937499999999</v>
      </c>
      <c r="HN25" s="208">
        <f t="shared" si="216"/>
        <v>364.1627764127656</v>
      </c>
      <c r="HO25" s="202" t="str">
        <f t="shared" si="261"/>
        <v xml:space="preserve"> </v>
      </c>
      <c r="HP25" s="203">
        <f t="shared" si="135"/>
        <v>0.97886000000000006</v>
      </c>
      <c r="HQ25" s="204">
        <f t="shared" si="26"/>
        <v>1.0215965510900435</v>
      </c>
      <c r="HR25" s="212" t="str">
        <f t="shared" si="136"/>
        <v xml:space="preserve"> </v>
      </c>
      <c r="HT25" s="188"/>
      <c r="HU25" s="200">
        <f t="shared" si="137"/>
        <v>0.80936937499999995</v>
      </c>
      <c r="HV25" s="201">
        <f t="shared" si="138"/>
        <v>0.80940937499999999</v>
      </c>
      <c r="HW25" s="208">
        <f t="shared" si="217"/>
        <v>364.1627764127656</v>
      </c>
      <c r="HX25" s="202" t="str">
        <f t="shared" si="262"/>
        <v xml:space="preserve"> </v>
      </c>
      <c r="HY25" s="203">
        <f t="shared" si="139"/>
        <v>0.97886000000000006</v>
      </c>
      <c r="HZ25" s="204">
        <f t="shared" si="27"/>
        <v>1.0215965510900435</v>
      </c>
      <c r="IA25" s="212" t="str">
        <f t="shared" si="140"/>
        <v xml:space="preserve"> </v>
      </c>
      <c r="IC25" s="188"/>
      <c r="ID25" s="200">
        <f t="shared" si="141"/>
        <v>0.80936937499999995</v>
      </c>
      <c r="IE25" s="201">
        <f t="shared" si="142"/>
        <v>0.80940937499999999</v>
      </c>
      <c r="IF25" s="208">
        <f t="shared" si="218"/>
        <v>364.1627764127656</v>
      </c>
      <c r="IG25" s="202" t="str">
        <f t="shared" si="263"/>
        <v xml:space="preserve"> </v>
      </c>
      <c r="IH25" s="203">
        <f t="shared" si="143"/>
        <v>0.97886000000000006</v>
      </c>
      <c r="II25" s="204">
        <f t="shared" si="28"/>
        <v>1.0215965510900435</v>
      </c>
      <c r="IJ25" s="212" t="str">
        <f t="shared" si="144"/>
        <v xml:space="preserve"> </v>
      </c>
      <c r="IL25" s="188"/>
      <c r="IM25" s="200">
        <f t="shared" si="145"/>
        <v>0.80936937499999995</v>
      </c>
      <c r="IN25" s="201">
        <f t="shared" si="146"/>
        <v>0.80940937499999999</v>
      </c>
      <c r="IO25" s="208">
        <f t="shared" si="219"/>
        <v>364.1627764127656</v>
      </c>
      <c r="IP25" s="202" t="str">
        <f t="shared" si="264"/>
        <v xml:space="preserve"> </v>
      </c>
      <c r="IQ25" s="203">
        <f t="shared" si="147"/>
        <v>0.97886000000000006</v>
      </c>
      <c r="IR25" s="204">
        <f t="shared" si="29"/>
        <v>1.0215965510900435</v>
      </c>
      <c r="IS25" s="212" t="str">
        <f t="shared" si="148"/>
        <v xml:space="preserve"> </v>
      </c>
      <c r="IU25" s="188"/>
      <c r="IV25" s="200">
        <f t="shared" si="149"/>
        <v>0.80936937499999995</v>
      </c>
      <c r="IW25" s="201">
        <f t="shared" si="150"/>
        <v>0.80940937499999999</v>
      </c>
      <c r="IX25" s="208">
        <f t="shared" si="220"/>
        <v>364.1627764127656</v>
      </c>
      <c r="IY25" s="202" t="str">
        <f t="shared" si="265"/>
        <v xml:space="preserve"> </v>
      </c>
      <c r="IZ25" s="203">
        <f t="shared" si="151"/>
        <v>0.97886000000000006</v>
      </c>
      <c r="JA25" s="204">
        <f t="shared" si="30"/>
        <v>1.0215965510900435</v>
      </c>
      <c r="JB25" s="212" t="str">
        <f t="shared" si="152"/>
        <v xml:space="preserve"> </v>
      </c>
      <c r="JD25" s="188"/>
      <c r="JE25" s="200">
        <f t="shared" si="153"/>
        <v>0.80936937499999995</v>
      </c>
      <c r="JF25" s="201">
        <f t="shared" si="154"/>
        <v>0.80940937499999999</v>
      </c>
      <c r="JG25" s="208">
        <f t="shared" si="221"/>
        <v>364.1627764127656</v>
      </c>
      <c r="JH25" s="202" t="str">
        <f t="shared" si="266"/>
        <v xml:space="preserve"> </v>
      </c>
      <c r="JI25" s="203">
        <f t="shared" si="155"/>
        <v>1.0007200000109298</v>
      </c>
      <c r="JJ25" s="204">
        <f t="shared" si="31"/>
        <v>0.99928051801610651</v>
      </c>
      <c r="JK25" s="212" t="str">
        <f t="shared" si="156"/>
        <v xml:space="preserve"> </v>
      </c>
      <c r="JM25" s="188"/>
      <c r="JN25" s="200">
        <f t="shared" si="157"/>
        <v>0.80936937499999995</v>
      </c>
      <c r="JO25" s="201">
        <f t="shared" si="158"/>
        <v>0.80940937499999999</v>
      </c>
      <c r="JP25" s="208">
        <f t="shared" si="222"/>
        <v>364.1627764127656</v>
      </c>
      <c r="JQ25" s="202" t="str">
        <f t="shared" si="267"/>
        <v xml:space="preserve"> </v>
      </c>
      <c r="JR25" s="203">
        <f t="shared" si="32"/>
        <v>0.97886000000000006</v>
      </c>
      <c r="JS25" s="204">
        <f t="shared" si="33"/>
        <v>1.0215965510900435</v>
      </c>
      <c r="JT25" s="212" t="str">
        <f t="shared" si="159"/>
        <v xml:space="preserve"> </v>
      </c>
      <c r="JV25" s="188"/>
      <c r="JW25" s="200">
        <f t="shared" si="160"/>
        <v>0.80936937499999995</v>
      </c>
      <c r="JX25" s="201">
        <f t="shared" si="161"/>
        <v>0.80940937499999999</v>
      </c>
      <c r="JY25" s="208">
        <f t="shared" si="223"/>
        <v>364.1627764127656</v>
      </c>
      <c r="JZ25" s="202" t="str">
        <f t="shared" si="268"/>
        <v xml:space="preserve"> </v>
      </c>
      <c r="KA25" s="203">
        <f t="shared" si="162"/>
        <v>0.97886000000000006</v>
      </c>
      <c r="KB25" s="204">
        <f t="shared" si="34"/>
        <v>1.0215965510900435</v>
      </c>
      <c r="KC25" s="212" t="str">
        <f t="shared" si="163"/>
        <v xml:space="preserve"> </v>
      </c>
      <c r="KE25" s="188"/>
      <c r="KF25" s="200">
        <f t="shared" si="164"/>
        <v>0.80936937499999995</v>
      </c>
      <c r="KG25" s="201">
        <f t="shared" si="165"/>
        <v>0.80940937499999999</v>
      </c>
      <c r="KH25" s="208">
        <f t="shared" si="224"/>
        <v>364.1627764127656</v>
      </c>
      <c r="KI25" s="202" t="str">
        <f t="shared" si="269"/>
        <v xml:space="preserve"> </v>
      </c>
      <c r="KJ25" s="203">
        <f t="shared" si="166"/>
        <v>0.97886000000000006</v>
      </c>
      <c r="KK25" s="204">
        <f t="shared" si="35"/>
        <v>1.0215965510900435</v>
      </c>
      <c r="KL25" s="212" t="str">
        <f t="shared" si="167"/>
        <v xml:space="preserve"> </v>
      </c>
      <c r="KN25" s="188"/>
      <c r="KO25" s="200">
        <f t="shared" si="168"/>
        <v>0.80936937499999995</v>
      </c>
      <c r="KP25" s="201">
        <f t="shared" si="169"/>
        <v>0.80940937499999999</v>
      </c>
      <c r="KQ25" s="208">
        <f t="shared" si="225"/>
        <v>364.1627764127656</v>
      </c>
      <c r="KR25" s="202" t="str">
        <f t="shared" si="270"/>
        <v xml:space="preserve"> </v>
      </c>
      <c r="KS25" s="203">
        <f t="shared" si="170"/>
        <v>0.97886000000000006</v>
      </c>
      <c r="KT25" s="204">
        <f t="shared" si="36"/>
        <v>1.0215965510900435</v>
      </c>
      <c r="KU25" s="212" t="str">
        <f t="shared" si="171"/>
        <v xml:space="preserve"> </v>
      </c>
      <c r="KW25" s="188"/>
      <c r="KX25" s="200">
        <f t="shared" si="172"/>
        <v>0.80936937499999995</v>
      </c>
      <c r="KY25" s="201">
        <f t="shared" si="173"/>
        <v>0.80940937499999999</v>
      </c>
      <c r="KZ25" s="208">
        <f t="shared" si="226"/>
        <v>364.1627764127656</v>
      </c>
      <c r="LA25" s="202" t="str">
        <f t="shared" si="271"/>
        <v xml:space="preserve"> </v>
      </c>
      <c r="LB25" s="203">
        <f t="shared" si="174"/>
        <v>0.97886000000000006</v>
      </c>
      <c r="LC25" s="204">
        <f t="shared" si="37"/>
        <v>1.0215965510900435</v>
      </c>
      <c r="LD25" s="212" t="str">
        <f t="shared" si="175"/>
        <v xml:space="preserve"> </v>
      </c>
      <c r="LF25" s="188"/>
      <c r="LG25" s="200">
        <f t="shared" si="176"/>
        <v>0.80936937499999995</v>
      </c>
      <c r="LH25" s="201">
        <f t="shared" si="177"/>
        <v>0.80940937499999999</v>
      </c>
      <c r="LI25" s="208">
        <f t="shared" si="227"/>
        <v>364.1627764127656</v>
      </c>
      <c r="LJ25" s="202" t="str">
        <f t="shared" si="272"/>
        <v xml:space="preserve"> </v>
      </c>
      <c r="LK25" s="203">
        <f t="shared" si="178"/>
        <v>0.97886000000000006</v>
      </c>
      <c r="LL25" s="204">
        <f t="shared" si="38"/>
        <v>1.0215965510900435</v>
      </c>
      <c r="LM25" s="212" t="str">
        <f t="shared" si="179"/>
        <v xml:space="preserve"> </v>
      </c>
      <c r="LO25" s="188"/>
      <c r="LP25" s="200">
        <f t="shared" si="180"/>
        <v>0.80936937499999995</v>
      </c>
      <c r="LQ25" s="201">
        <f t="shared" si="181"/>
        <v>0.80940937499999999</v>
      </c>
      <c r="LR25" s="208">
        <f t="shared" si="228"/>
        <v>364.1627764127656</v>
      </c>
      <c r="LS25" s="202" t="str">
        <f t="shared" si="273"/>
        <v xml:space="preserve"> </v>
      </c>
      <c r="LT25" s="203">
        <f t="shared" si="182"/>
        <v>0.97886000000000006</v>
      </c>
      <c r="LU25" s="204">
        <f t="shared" si="39"/>
        <v>1.0215965510900435</v>
      </c>
      <c r="LV25" s="212" t="str">
        <f t="shared" si="183"/>
        <v xml:space="preserve"> </v>
      </c>
      <c r="LX25" s="188"/>
      <c r="LY25" s="200">
        <f t="shared" si="184"/>
        <v>0.80936937499999995</v>
      </c>
      <c r="LZ25" s="201">
        <f t="shared" si="185"/>
        <v>0.80940937499999999</v>
      </c>
      <c r="MA25" s="208">
        <f t="shared" si="229"/>
        <v>364.1627764127656</v>
      </c>
      <c r="MB25" s="202" t="str">
        <f t="shared" si="274"/>
        <v xml:space="preserve"> </v>
      </c>
      <c r="MC25" s="203">
        <f t="shared" si="186"/>
        <v>0.97886000000000006</v>
      </c>
      <c r="MD25" s="204">
        <f t="shared" si="40"/>
        <v>1.0215965510900435</v>
      </c>
      <c r="ME25" s="212" t="str">
        <f t="shared" si="187"/>
        <v xml:space="preserve"> </v>
      </c>
      <c r="MG25" s="188"/>
      <c r="MH25" s="200">
        <f t="shared" si="188"/>
        <v>0.80936937499999995</v>
      </c>
      <c r="MI25" s="201">
        <f t="shared" si="189"/>
        <v>0.80940937499999999</v>
      </c>
      <c r="MJ25" s="208">
        <f t="shared" si="230"/>
        <v>364.1627764127656</v>
      </c>
      <c r="MK25" s="202" t="str">
        <f t="shared" si="275"/>
        <v xml:space="preserve"> </v>
      </c>
      <c r="ML25" s="203">
        <f t="shared" si="190"/>
        <v>0.97886000000000006</v>
      </c>
      <c r="MM25" s="204">
        <f t="shared" si="41"/>
        <v>1.0215965510900435</v>
      </c>
      <c r="MN25" s="212" t="str">
        <f t="shared" si="191"/>
        <v xml:space="preserve"> </v>
      </c>
      <c r="MP25" s="188"/>
      <c r="MQ25" s="200">
        <f t="shared" si="192"/>
        <v>0.80936937499999995</v>
      </c>
      <c r="MR25" s="201">
        <f t="shared" si="231"/>
        <v>0.80940937499999999</v>
      </c>
      <c r="MS25" s="208">
        <f t="shared" si="232"/>
        <v>364.1627764127656</v>
      </c>
      <c r="MT25" s="202" t="str">
        <f t="shared" si="276"/>
        <v xml:space="preserve"> </v>
      </c>
      <c r="MU25" s="203">
        <f t="shared" si="193"/>
        <v>0.97886000000000006</v>
      </c>
      <c r="MV25" s="204">
        <f t="shared" si="42"/>
        <v>1.0215965510900435</v>
      </c>
      <c r="MW25" s="212" t="str">
        <f t="shared" si="194"/>
        <v xml:space="preserve"> </v>
      </c>
    </row>
    <row r="26" spans="1:361" ht="20.25" hidden="1" customHeight="1" thickBot="1">
      <c r="A26" s="186">
        <v>24</v>
      </c>
      <c r="B26" s="187">
        <v>1E-4</v>
      </c>
      <c r="C26" s="188"/>
      <c r="D26" s="206">
        <f t="shared" si="43"/>
        <v>0.78074987500000004</v>
      </c>
      <c r="E26" s="207">
        <f t="shared" si="44"/>
        <v>-1.2701250000000108E-3</v>
      </c>
      <c r="F26" s="210">
        <f t="shared" si="233"/>
        <v>99.585975063157022</v>
      </c>
      <c r="G26" s="202">
        <f t="shared" si="234"/>
        <v>99.585975063157022</v>
      </c>
      <c r="H26" s="189">
        <f t="shared" si="45"/>
        <v>1.0123930021480001</v>
      </c>
      <c r="I26" s="204">
        <f t="shared" si="0"/>
        <v>0.98775870425644408</v>
      </c>
      <c r="J26" s="209">
        <f>IF(E26*E25&lt;0,I26," ")</f>
        <v>0.98775870425644408</v>
      </c>
      <c r="L26" s="188"/>
      <c r="M26" s="206">
        <f t="shared" si="277"/>
        <v>0.77814879999999997</v>
      </c>
      <c r="N26" s="207">
        <f t="shared" si="46"/>
        <v>-3.83772E-2</v>
      </c>
      <c r="O26" s="210">
        <f t="shared" si="196"/>
        <v>95.270182057731418</v>
      </c>
      <c r="P26" s="202" t="str">
        <f t="shared" si="235"/>
        <v xml:space="preserve"> </v>
      </c>
      <c r="Q26" s="189">
        <f t="shared" si="47"/>
        <v>1.0118237157279999</v>
      </c>
      <c r="R26" s="204">
        <f t="shared" si="1"/>
        <v>0.98831445088288639</v>
      </c>
      <c r="S26" s="209" t="str">
        <f t="shared" si="48"/>
        <v xml:space="preserve"> </v>
      </c>
      <c r="U26" s="188"/>
      <c r="V26" s="206">
        <f t="shared" si="49"/>
        <v>0.778583140625</v>
      </c>
      <c r="W26" s="207">
        <f t="shared" si="50"/>
        <v>-1.4418593750000763E-3</v>
      </c>
      <c r="X26" s="210">
        <f t="shared" si="236"/>
        <v>99.528909967123369</v>
      </c>
      <c r="Y26" s="202">
        <f t="shared" si="237"/>
        <v>99.528909967123369</v>
      </c>
      <c r="Z26" s="189">
        <f t="shared" si="2"/>
        <v>1.0117099885</v>
      </c>
      <c r="AA26" s="204">
        <f t="shared" si="3"/>
        <v>0.98842554819750106</v>
      </c>
      <c r="AB26" s="209">
        <f t="shared" si="51"/>
        <v>0.98842554819750106</v>
      </c>
      <c r="AD26" s="188"/>
      <c r="AE26" s="206">
        <f t="shared" si="52"/>
        <v>0.78074987500000004</v>
      </c>
      <c r="AF26" s="207">
        <f t="shared" si="53"/>
        <v>-3.5267124999999955E-2</v>
      </c>
      <c r="AG26" s="210">
        <f t="shared" si="238"/>
        <v>99.585975063157022</v>
      </c>
      <c r="AH26" s="202" t="str">
        <f t="shared" si="239"/>
        <v xml:space="preserve"> </v>
      </c>
      <c r="AI26" s="189">
        <f t="shared" si="54"/>
        <v>1.011323639072768</v>
      </c>
      <c r="AJ26" s="204">
        <f t="shared" si="4"/>
        <v>0.98880315001521168</v>
      </c>
      <c r="AK26" s="209" t="str">
        <f t="shared" si="55"/>
        <v xml:space="preserve"> </v>
      </c>
      <c r="AM26" s="188"/>
      <c r="AN26" s="206">
        <f t="shared" si="56"/>
        <v>0.8062656250000001</v>
      </c>
      <c r="AO26" s="207">
        <f t="shared" si="57"/>
        <v>0.80630562500000014</v>
      </c>
      <c r="AP26" s="210">
        <f t="shared" si="278"/>
        <v>359.78433346759215</v>
      </c>
      <c r="AQ26" s="202" t="str">
        <f t="shared" si="240"/>
        <v xml:space="preserve"> </v>
      </c>
      <c r="AR26" s="189">
        <f t="shared" si="58"/>
        <v>0.97881400000000007</v>
      </c>
      <c r="AS26" s="204">
        <f t="shared" si="5"/>
        <v>1.0216445616838337</v>
      </c>
      <c r="AT26" s="209" t="str">
        <f t="shared" si="59"/>
        <v xml:space="preserve"> </v>
      </c>
      <c r="AV26" s="188"/>
      <c r="AW26" s="206">
        <f t="shared" si="60"/>
        <v>0.8062656250000001</v>
      </c>
      <c r="AX26" s="207">
        <f t="shared" si="197"/>
        <v>0.80630562500000014</v>
      </c>
      <c r="AY26" s="210">
        <f t="shared" si="279"/>
        <v>107.81171969391904</v>
      </c>
      <c r="AZ26" s="202" t="str">
        <f t="shared" si="241"/>
        <v xml:space="preserve"> </v>
      </c>
      <c r="BA26" s="189">
        <f t="shared" si="61"/>
        <v>0.97881400000000007</v>
      </c>
      <c r="BB26" s="204">
        <f t="shared" si="6"/>
        <v>1.0216445616838337</v>
      </c>
      <c r="BC26" s="209" t="str">
        <f t="shared" si="62"/>
        <v xml:space="preserve"> </v>
      </c>
      <c r="BE26" s="188"/>
      <c r="BF26" s="206">
        <f t="shared" si="63"/>
        <v>0.8062656250000001</v>
      </c>
      <c r="BG26" s="207">
        <f t="shared" si="64"/>
        <v>0.80630562500000014</v>
      </c>
      <c r="BH26" s="210">
        <f t="shared" si="242"/>
        <v>359.78433346759215</v>
      </c>
      <c r="BI26" s="202" t="str">
        <f t="shared" si="243"/>
        <v xml:space="preserve"> </v>
      </c>
      <c r="BJ26" s="189">
        <f t="shared" si="7"/>
        <v>1.0123930021480001</v>
      </c>
      <c r="BK26" s="204">
        <f t="shared" si="8"/>
        <v>0.98775870425644408</v>
      </c>
      <c r="BL26" s="209" t="str">
        <f t="shared" si="65"/>
        <v xml:space="preserve"> </v>
      </c>
      <c r="BN26" s="188"/>
      <c r="BO26" s="206">
        <f t="shared" si="66"/>
        <v>0.8062656250000001</v>
      </c>
      <c r="BP26" s="207">
        <f t="shared" si="67"/>
        <v>0.80630562500000014</v>
      </c>
      <c r="BQ26" s="210">
        <f t="shared" si="198"/>
        <v>359.78433346759215</v>
      </c>
      <c r="BR26" s="202" t="str">
        <f t="shared" si="244"/>
        <v xml:space="preserve"> </v>
      </c>
      <c r="BS26" s="189">
        <f t="shared" si="68"/>
        <v>1.0123930021480001</v>
      </c>
      <c r="BT26" s="204">
        <f t="shared" si="9"/>
        <v>0.98775870425644408</v>
      </c>
      <c r="BU26" s="209" t="str">
        <f t="shared" si="69"/>
        <v xml:space="preserve"> </v>
      </c>
      <c r="BW26" s="188"/>
      <c r="BX26" s="206">
        <f t="shared" si="70"/>
        <v>0.8062656250000001</v>
      </c>
      <c r="BY26" s="207">
        <f t="shared" si="71"/>
        <v>0.80630562500000014</v>
      </c>
      <c r="BZ26" s="210">
        <f t="shared" si="199"/>
        <v>359.78433346759215</v>
      </c>
      <c r="CA26" s="202" t="str">
        <f t="shared" si="245"/>
        <v xml:space="preserve"> </v>
      </c>
      <c r="CB26" s="189">
        <f t="shared" si="72"/>
        <v>0.97881400000000007</v>
      </c>
      <c r="CC26" s="204">
        <f t="shared" si="10"/>
        <v>1.0216445616838337</v>
      </c>
      <c r="CD26" s="209" t="str">
        <f t="shared" si="73"/>
        <v xml:space="preserve"> </v>
      </c>
      <c r="CF26" s="188"/>
      <c r="CG26" s="206">
        <f t="shared" si="74"/>
        <v>0.8062656250000001</v>
      </c>
      <c r="CH26" s="207">
        <f t="shared" si="75"/>
        <v>0.80630562500000014</v>
      </c>
      <c r="CI26" s="210">
        <f t="shared" si="200"/>
        <v>359.78433346759215</v>
      </c>
      <c r="CJ26" s="202" t="str">
        <f t="shared" si="246"/>
        <v xml:space="preserve"> </v>
      </c>
      <c r="CK26" s="203">
        <f t="shared" si="76"/>
        <v>0.97881400000000007</v>
      </c>
      <c r="CL26" s="204">
        <f t="shared" si="11"/>
        <v>1.0216445616838337</v>
      </c>
      <c r="CM26" s="209" t="str">
        <f t="shared" si="77"/>
        <v xml:space="preserve"> </v>
      </c>
      <c r="CO26" s="188"/>
      <c r="CP26" s="206">
        <f t="shared" si="78"/>
        <v>0.8062656250000001</v>
      </c>
      <c r="CQ26" s="207">
        <f t="shared" si="79"/>
        <v>0.80630562500000014</v>
      </c>
      <c r="CR26" s="210">
        <f t="shared" si="201"/>
        <v>359.78433346759215</v>
      </c>
      <c r="CS26" s="202" t="str">
        <f t="shared" si="247"/>
        <v xml:space="preserve"> </v>
      </c>
      <c r="CT26" s="203">
        <f t="shared" si="80"/>
        <v>0.97881400000000007</v>
      </c>
      <c r="CU26" s="204">
        <f t="shared" si="12"/>
        <v>1.0216445616838337</v>
      </c>
      <c r="CV26" s="209" t="str">
        <f t="shared" si="81"/>
        <v xml:space="preserve"> </v>
      </c>
      <c r="CX26" s="188"/>
      <c r="CY26" s="200">
        <f t="shared" si="82"/>
        <v>0.8062656250000001</v>
      </c>
      <c r="CZ26" s="201">
        <f t="shared" si="83"/>
        <v>0.80630562500000014</v>
      </c>
      <c r="DA26" s="208">
        <f t="shared" si="202"/>
        <v>359.78433346759215</v>
      </c>
      <c r="DB26" s="202" t="str">
        <f t="shared" si="248"/>
        <v xml:space="preserve"> </v>
      </c>
      <c r="DC26" s="203">
        <f t="shared" si="84"/>
        <v>0.97881400000000007</v>
      </c>
      <c r="DD26" s="204">
        <f t="shared" si="13"/>
        <v>1.0216445616838337</v>
      </c>
      <c r="DE26" s="209" t="str">
        <f t="shared" si="85"/>
        <v xml:space="preserve"> </v>
      </c>
      <c r="DG26" s="188"/>
      <c r="DH26" s="200">
        <f t="shared" si="86"/>
        <v>0.8062656250000001</v>
      </c>
      <c r="DI26" s="201">
        <f t="shared" si="87"/>
        <v>0.80630562500000014</v>
      </c>
      <c r="DJ26" s="208">
        <f t="shared" si="203"/>
        <v>359.78433346759215</v>
      </c>
      <c r="DK26" s="202" t="str">
        <f t="shared" si="249"/>
        <v xml:space="preserve"> </v>
      </c>
      <c r="DL26" s="203">
        <f t="shared" si="88"/>
        <v>0.97881400000000007</v>
      </c>
      <c r="DM26" s="204">
        <f t="shared" si="14"/>
        <v>1.0216445616838337</v>
      </c>
      <c r="DN26" s="209" t="str">
        <f t="shared" si="89"/>
        <v xml:space="preserve"> </v>
      </c>
      <c r="DP26" s="188"/>
      <c r="DQ26" s="200">
        <f t="shared" si="204"/>
        <v>0.8062656250000001</v>
      </c>
      <c r="DR26" s="201">
        <f t="shared" si="90"/>
        <v>0.80630562500000014</v>
      </c>
      <c r="DS26" s="210">
        <f t="shared" si="205"/>
        <v>99.585975063157022</v>
      </c>
      <c r="DT26" s="202" t="str">
        <f t="shared" si="250"/>
        <v xml:space="preserve"> </v>
      </c>
      <c r="DU26" s="203">
        <f t="shared" si="206"/>
        <v>0.97881400000000007</v>
      </c>
      <c r="DV26" s="204">
        <f t="shared" si="15"/>
        <v>1.0216445616838337</v>
      </c>
      <c r="DW26" s="209" t="str">
        <f t="shared" si="91"/>
        <v xml:space="preserve"> </v>
      </c>
      <c r="DY26" s="188"/>
      <c r="DZ26" s="200">
        <f t="shared" si="92"/>
        <v>0.8062656250000001</v>
      </c>
      <c r="EA26" s="201">
        <f t="shared" si="93"/>
        <v>0.80630562500000014</v>
      </c>
      <c r="EB26" s="208">
        <f t="shared" si="207"/>
        <v>359.78433346759215</v>
      </c>
      <c r="EC26" s="202" t="str">
        <f t="shared" si="251"/>
        <v xml:space="preserve"> </v>
      </c>
      <c r="ED26" s="203">
        <f t="shared" si="94"/>
        <v>0.97881400000000007</v>
      </c>
      <c r="EE26" s="204">
        <f t="shared" si="16"/>
        <v>1.0216445616838337</v>
      </c>
      <c r="EF26" s="209" t="str">
        <f t="shared" si="95"/>
        <v xml:space="preserve"> </v>
      </c>
      <c r="EH26" s="188"/>
      <c r="EI26" s="200">
        <f t="shared" si="96"/>
        <v>0.8062656250000001</v>
      </c>
      <c r="EJ26" s="201">
        <f t="shared" si="97"/>
        <v>0.80630562500000014</v>
      </c>
      <c r="EK26" s="208">
        <f t="shared" si="208"/>
        <v>359.78433346759215</v>
      </c>
      <c r="EL26" s="202" t="str">
        <f t="shared" si="252"/>
        <v xml:space="preserve"> </v>
      </c>
      <c r="EM26" s="203">
        <f t="shared" si="98"/>
        <v>0.97881400000000007</v>
      </c>
      <c r="EN26" s="204">
        <f t="shared" si="17"/>
        <v>1.0216445616838337</v>
      </c>
      <c r="EO26" s="209" t="str">
        <f t="shared" si="99"/>
        <v xml:space="preserve"> </v>
      </c>
      <c r="EQ26" s="188"/>
      <c r="ER26" s="200">
        <f t="shared" si="100"/>
        <v>0.8062656250000001</v>
      </c>
      <c r="ES26" s="201">
        <f t="shared" si="101"/>
        <v>0.80630562500000014</v>
      </c>
      <c r="ET26" s="208">
        <f t="shared" si="209"/>
        <v>359.78433346759215</v>
      </c>
      <c r="EU26" s="202" t="str">
        <f t="shared" si="253"/>
        <v xml:space="preserve"> </v>
      </c>
      <c r="EV26" s="203">
        <f t="shared" si="102"/>
        <v>0.97881400000000007</v>
      </c>
      <c r="EW26" s="204">
        <f t="shared" si="18"/>
        <v>1.0216445616838337</v>
      </c>
      <c r="EX26" s="209" t="str">
        <f t="shared" si="103"/>
        <v xml:space="preserve"> </v>
      </c>
      <c r="EZ26" s="188"/>
      <c r="FA26" s="200">
        <f t="shared" si="104"/>
        <v>0.8062656250000001</v>
      </c>
      <c r="FB26" s="201">
        <f t="shared" si="105"/>
        <v>0.80630562500000014</v>
      </c>
      <c r="FC26" s="208">
        <f t="shared" si="210"/>
        <v>359.78433346759215</v>
      </c>
      <c r="FD26" s="202" t="str">
        <f t="shared" si="254"/>
        <v xml:space="preserve"> </v>
      </c>
      <c r="FE26" s="203">
        <f t="shared" si="106"/>
        <v>0.97881400000000007</v>
      </c>
      <c r="FF26" s="204">
        <f t="shared" si="19"/>
        <v>1.0216445616838337</v>
      </c>
      <c r="FG26" s="209" t="str">
        <f t="shared" si="107"/>
        <v xml:space="preserve"> </v>
      </c>
      <c r="FI26" s="188"/>
      <c r="FJ26" s="200">
        <f t="shared" si="108"/>
        <v>0.8062656250000001</v>
      </c>
      <c r="FK26" s="201">
        <f t="shared" si="109"/>
        <v>0.80630562500000014</v>
      </c>
      <c r="FL26" s="208">
        <f t="shared" si="211"/>
        <v>359.78433346759215</v>
      </c>
      <c r="FM26" s="202" t="str">
        <f t="shared" si="255"/>
        <v xml:space="preserve"> </v>
      </c>
      <c r="FN26" s="203">
        <f t="shared" si="110"/>
        <v>0.97881400000000007</v>
      </c>
      <c r="FO26" s="204">
        <f t="shared" si="20"/>
        <v>1.0216445616838337</v>
      </c>
      <c r="FP26" s="209" t="str">
        <f t="shared" si="111"/>
        <v xml:space="preserve"> </v>
      </c>
      <c r="FR26" s="188"/>
      <c r="FS26" s="200">
        <f t="shared" si="112"/>
        <v>0.8062656250000001</v>
      </c>
      <c r="FT26" s="201">
        <f t="shared" si="113"/>
        <v>0.80630562500000014</v>
      </c>
      <c r="FU26" s="208">
        <f t="shared" si="114"/>
        <v>359.78433346759215</v>
      </c>
      <c r="FV26" s="202" t="str">
        <f t="shared" si="256"/>
        <v xml:space="preserve"> </v>
      </c>
      <c r="FW26" s="203">
        <f t="shared" si="115"/>
        <v>0.97881400000000007</v>
      </c>
      <c r="FX26" s="204">
        <f t="shared" si="21"/>
        <v>1.0216445616838337</v>
      </c>
      <c r="FY26" s="209" t="str">
        <f t="shared" si="116"/>
        <v xml:space="preserve"> </v>
      </c>
      <c r="GA26" s="188"/>
      <c r="GB26" s="200">
        <f t="shared" si="117"/>
        <v>0.8062656250000001</v>
      </c>
      <c r="GC26" s="201">
        <f t="shared" si="118"/>
        <v>0.80630562500000014</v>
      </c>
      <c r="GD26" s="210">
        <f t="shared" si="212"/>
        <v>99.585975063157022</v>
      </c>
      <c r="GE26" s="202" t="str">
        <f t="shared" si="257"/>
        <v xml:space="preserve"> </v>
      </c>
      <c r="GF26" s="203">
        <f t="shared" si="119"/>
        <v>0.97881400000000007</v>
      </c>
      <c r="GG26" s="204">
        <f t="shared" si="22"/>
        <v>1.0216445616838337</v>
      </c>
      <c r="GH26" s="209" t="str">
        <f t="shared" si="120"/>
        <v xml:space="preserve"> </v>
      </c>
      <c r="GJ26" s="188"/>
      <c r="GK26" s="200">
        <f t="shared" si="121"/>
        <v>0.8062656250000001</v>
      </c>
      <c r="GL26" s="201">
        <f t="shared" si="122"/>
        <v>0.80630562500000014</v>
      </c>
      <c r="GM26" s="208">
        <f t="shared" si="213"/>
        <v>359.78433346759215</v>
      </c>
      <c r="GN26" s="202" t="str">
        <f t="shared" si="258"/>
        <v xml:space="preserve"> </v>
      </c>
      <c r="GO26" s="203">
        <f t="shared" si="123"/>
        <v>0.97881400000000007</v>
      </c>
      <c r="GP26" s="204">
        <f t="shared" si="23"/>
        <v>1.0216445616838337</v>
      </c>
      <c r="GQ26" s="209" t="str">
        <f t="shared" si="124"/>
        <v xml:space="preserve"> </v>
      </c>
      <c r="GS26" s="188"/>
      <c r="GT26" s="206">
        <f t="shared" si="125"/>
        <v>0.78074987500000004</v>
      </c>
      <c r="GU26" s="207">
        <f t="shared" si="126"/>
        <v>-1.2701250000000108E-3</v>
      </c>
      <c r="GV26" s="210">
        <f t="shared" si="214"/>
        <v>99.585975063157022</v>
      </c>
      <c r="GW26" s="202">
        <f t="shared" si="259"/>
        <v>99.585975063157022</v>
      </c>
      <c r="GX26" s="203">
        <f t="shared" si="127"/>
        <v>0.97881400000000007</v>
      </c>
      <c r="GY26" s="204">
        <f t="shared" si="24"/>
        <v>1.0216445616838337</v>
      </c>
      <c r="GZ26" s="209">
        <f t="shared" si="128"/>
        <v>1.0216445616838337</v>
      </c>
      <c r="HB26" s="188"/>
      <c r="HC26" s="200">
        <f t="shared" si="129"/>
        <v>0.8062656250000001</v>
      </c>
      <c r="HD26" s="201">
        <f t="shared" si="130"/>
        <v>0.80630562500000014</v>
      </c>
      <c r="HE26" s="208">
        <f t="shared" si="215"/>
        <v>359.78433346759215</v>
      </c>
      <c r="HF26" s="202" t="str">
        <f t="shared" si="260"/>
        <v xml:space="preserve"> </v>
      </c>
      <c r="HG26" s="203">
        <f t="shared" si="131"/>
        <v>0.97881400000000007</v>
      </c>
      <c r="HH26" s="204">
        <f t="shared" si="25"/>
        <v>1.0216445616838337</v>
      </c>
      <c r="HI26" s="209" t="str">
        <f t="shared" si="132"/>
        <v xml:space="preserve"> </v>
      </c>
      <c r="HK26" s="188"/>
      <c r="HL26" s="200">
        <f t="shared" si="133"/>
        <v>0.8062656250000001</v>
      </c>
      <c r="HM26" s="201">
        <f t="shared" si="134"/>
        <v>0.80630562500000014</v>
      </c>
      <c r="HN26" s="208">
        <f t="shared" si="216"/>
        <v>359.78433346759215</v>
      </c>
      <c r="HO26" s="202" t="str">
        <f t="shared" si="261"/>
        <v xml:space="preserve"> </v>
      </c>
      <c r="HP26" s="203">
        <f t="shared" si="135"/>
        <v>0.97881400000000007</v>
      </c>
      <c r="HQ26" s="204">
        <f t="shared" si="26"/>
        <v>1.0216445616838337</v>
      </c>
      <c r="HR26" s="209" t="str">
        <f t="shared" si="136"/>
        <v xml:space="preserve"> </v>
      </c>
      <c r="HT26" s="188"/>
      <c r="HU26" s="200">
        <f t="shared" si="137"/>
        <v>0.8062656250000001</v>
      </c>
      <c r="HV26" s="201">
        <f t="shared" si="138"/>
        <v>0.80630562500000014</v>
      </c>
      <c r="HW26" s="208">
        <f t="shared" si="217"/>
        <v>359.78433346759215</v>
      </c>
      <c r="HX26" s="202" t="str">
        <f t="shared" si="262"/>
        <v xml:space="preserve"> </v>
      </c>
      <c r="HY26" s="203">
        <f t="shared" si="139"/>
        <v>0.97881400000000007</v>
      </c>
      <c r="HZ26" s="204">
        <f t="shared" si="27"/>
        <v>1.0216445616838337</v>
      </c>
      <c r="IA26" s="209" t="str">
        <f t="shared" si="140"/>
        <v xml:space="preserve"> </v>
      </c>
      <c r="IC26" s="188"/>
      <c r="ID26" s="200">
        <f t="shared" si="141"/>
        <v>0.8062656250000001</v>
      </c>
      <c r="IE26" s="201">
        <f t="shared" si="142"/>
        <v>0.80630562500000014</v>
      </c>
      <c r="IF26" s="208">
        <f t="shared" si="218"/>
        <v>359.78433346759215</v>
      </c>
      <c r="IG26" s="202" t="str">
        <f t="shared" si="263"/>
        <v xml:space="preserve"> </v>
      </c>
      <c r="IH26" s="203">
        <f t="shared" si="143"/>
        <v>0.97881400000000007</v>
      </c>
      <c r="II26" s="204">
        <f t="shared" si="28"/>
        <v>1.0216445616838337</v>
      </c>
      <c r="IJ26" s="209" t="str">
        <f t="shared" si="144"/>
        <v xml:space="preserve"> </v>
      </c>
      <c r="IL26" s="188"/>
      <c r="IM26" s="200">
        <f t="shared" si="145"/>
        <v>0.8062656250000001</v>
      </c>
      <c r="IN26" s="201">
        <f t="shared" si="146"/>
        <v>0.80630562500000014</v>
      </c>
      <c r="IO26" s="208">
        <f t="shared" si="219"/>
        <v>359.78433346759215</v>
      </c>
      <c r="IP26" s="202" t="str">
        <f t="shared" si="264"/>
        <v xml:space="preserve"> </v>
      </c>
      <c r="IQ26" s="203">
        <f t="shared" si="147"/>
        <v>0.97881400000000007</v>
      </c>
      <c r="IR26" s="204">
        <f t="shared" si="29"/>
        <v>1.0216445616838337</v>
      </c>
      <c r="IS26" s="209" t="str">
        <f t="shared" si="148"/>
        <v xml:space="preserve"> </v>
      </c>
      <c r="IU26" s="188"/>
      <c r="IV26" s="200">
        <f t="shared" si="149"/>
        <v>0.8062656250000001</v>
      </c>
      <c r="IW26" s="201">
        <f t="shared" si="150"/>
        <v>0.80630562500000014</v>
      </c>
      <c r="IX26" s="208">
        <f t="shared" si="220"/>
        <v>359.78433346759215</v>
      </c>
      <c r="IY26" s="202" t="str">
        <f t="shared" si="265"/>
        <v xml:space="preserve"> </v>
      </c>
      <c r="IZ26" s="203">
        <f t="shared" si="151"/>
        <v>0.97881400000000007</v>
      </c>
      <c r="JA26" s="204">
        <f t="shared" si="30"/>
        <v>1.0216445616838337</v>
      </c>
      <c r="JB26" s="209" t="str">
        <f t="shared" si="152"/>
        <v xml:space="preserve"> </v>
      </c>
      <c r="JD26" s="188"/>
      <c r="JE26" s="200">
        <f t="shared" si="153"/>
        <v>0.8062656250000001</v>
      </c>
      <c r="JF26" s="201">
        <f t="shared" si="154"/>
        <v>0.80630562500000014</v>
      </c>
      <c r="JG26" s="208">
        <f t="shared" si="221"/>
        <v>359.78433346759215</v>
      </c>
      <c r="JH26" s="202" t="str">
        <f t="shared" si="266"/>
        <v xml:space="preserve"> </v>
      </c>
      <c r="JI26" s="203">
        <f t="shared" si="155"/>
        <v>1.0007000000109429</v>
      </c>
      <c r="JJ26" s="204">
        <f t="shared" si="31"/>
        <v>0.99930048964631224</v>
      </c>
      <c r="JK26" s="209" t="str">
        <f t="shared" si="156"/>
        <v xml:space="preserve"> </v>
      </c>
      <c r="JM26" s="188"/>
      <c r="JN26" s="200">
        <f t="shared" si="157"/>
        <v>0.8062656250000001</v>
      </c>
      <c r="JO26" s="201">
        <f t="shared" si="158"/>
        <v>0.80630562500000014</v>
      </c>
      <c r="JP26" s="208">
        <f t="shared" si="222"/>
        <v>359.78433346759215</v>
      </c>
      <c r="JQ26" s="202" t="str">
        <f t="shared" si="267"/>
        <v xml:space="preserve"> </v>
      </c>
      <c r="JR26" s="203">
        <f t="shared" si="32"/>
        <v>0.97881400000000007</v>
      </c>
      <c r="JS26" s="204">
        <f t="shared" si="33"/>
        <v>1.0216445616838337</v>
      </c>
      <c r="JT26" s="209" t="str">
        <f t="shared" si="159"/>
        <v xml:space="preserve"> </v>
      </c>
      <c r="JV26" s="188"/>
      <c r="JW26" s="200">
        <f t="shared" si="160"/>
        <v>0.8062656250000001</v>
      </c>
      <c r="JX26" s="201">
        <f t="shared" si="161"/>
        <v>0.80630562500000014</v>
      </c>
      <c r="JY26" s="208">
        <f t="shared" si="223"/>
        <v>359.78433346759215</v>
      </c>
      <c r="JZ26" s="202" t="str">
        <f t="shared" si="268"/>
        <v xml:space="preserve"> </v>
      </c>
      <c r="KA26" s="203">
        <f t="shared" si="162"/>
        <v>0.97881400000000007</v>
      </c>
      <c r="KB26" s="204">
        <f t="shared" si="34"/>
        <v>1.0216445616838337</v>
      </c>
      <c r="KC26" s="209" t="str">
        <f t="shared" si="163"/>
        <v xml:space="preserve"> </v>
      </c>
      <c r="KE26" s="188"/>
      <c r="KF26" s="200">
        <f t="shared" si="164"/>
        <v>0.8062656250000001</v>
      </c>
      <c r="KG26" s="201">
        <f t="shared" si="165"/>
        <v>0.80630562500000014</v>
      </c>
      <c r="KH26" s="208">
        <f t="shared" si="224"/>
        <v>359.78433346759215</v>
      </c>
      <c r="KI26" s="202" t="str">
        <f t="shared" si="269"/>
        <v xml:space="preserve"> </v>
      </c>
      <c r="KJ26" s="203">
        <f t="shared" si="166"/>
        <v>0.97881400000000007</v>
      </c>
      <c r="KK26" s="204">
        <f t="shared" si="35"/>
        <v>1.0216445616838337</v>
      </c>
      <c r="KL26" s="209" t="str">
        <f t="shared" si="167"/>
        <v xml:space="preserve"> </v>
      </c>
      <c r="KN26" s="188"/>
      <c r="KO26" s="200">
        <f t="shared" si="168"/>
        <v>0.8062656250000001</v>
      </c>
      <c r="KP26" s="201">
        <f t="shared" si="169"/>
        <v>0.80630562500000014</v>
      </c>
      <c r="KQ26" s="208">
        <f t="shared" si="225"/>
        <v>359.78433346759215</v>
      </c>
      <c r="KR26" s="202" t="str">
        <f t="shared" si="270"/>
        <v xml:space="preserve"> </v>
      </c>
      <c r="KS26" s="203">
        <f t="shared" si="170"/>
        <v>0.97881400000000007</v>
      </c>
      <c r="KT26" s="204">
        <f t="shared" si="36"/>
        <v>1.0216445616838337</v>
      </c>
      <c r="KU26" s="209" t="str">
        <f t="shared" si="171"/>
        <v xml:space="preserve"> </v>
      </c>
      <c r="KW26" s="188"/>
      <c r="KX26" s="200">
        <f t="shared" si="172"/>
        <v>0.8062656250000001</v>
      </c>
      <c r="KY26" s="201">
        <f t="shared" si="173"/>
        <v>0.80630562500000014</v>
      </c>
      <c r="KZ26" s="208">
        <f t="shared" si="226"/>
        <v>359.78433346759215</v>
      </c>
      <c r="LA26" s="202" t="str">
        <f t="shared" si="271"/>
        <v xml:space="preserve"> </v>
      </c>
      <c r="LB26" s="203">
        <f t="shared" si="174"/>
        <v>0.97881400000000007</v>
      </c>
      <c r="LC26" s="204">
        <f t="shared" si="37"/>
        <v>1.0216445616838337</v>
      </c>
      <c r="LD26" s="209" t="str">
        <f t="shared" si="175"/>
        <v xml:space="preserve"> </v>
      </c>
      <c r="LF26" s="188"/>
      <c r="LG26" s="200">
        <f t="shared" si="176"/>
        <v>0.8062656250000001</v>
      </c>
      <c r="LH26" s="201">
        <f t="shared" si="177"/>
        <v>0.80630562500000014</v>
      </c>
      <c r="LI26" s="208">
        <f t="shared" si="227"/>
        <v>359.78433346759215</v>
      </c>
      <c r="LJ26" s="202" t="str">
        <f t="shared" si="272"/>
        <v xml:space="preserve"> </v>
      </c>
      <c r="LK26" s="203">
        <f t="shared" si="178"/>
        <v>0.97881400000000007</v>
      </c>
      <c r="LL26" s="204">
        <f t="shared" si="38"/>
        <v>1.0216445616838337</v>
      </c>
      <c r="LM26" s="209" t="str">
        <f t="shared" si="179"/>
        <v xml:space="preserve"> </v>
      </c>
      <c r="LO26" s="188"/>
      <c r="LP26" s="200">
        <f t="shared" si="180"/>
        <v>0.8062656250000001</v>
      </c>
      <c r="LQ26" s="201">
        <f t="shared" si="181"/>
        <v>0.80630562500000014</v>
      </c>
      <c r="LR26" s="208">
        <f t="shared" si="228"/>
        <v>359.78433346759215</v>
      </c>
      <c r="LS26" s="202" t="str">
        <f t="shared" si="273"/>
        <v xml:space="preserve"> </v>
      </c>
      <c r="LT26" s="203">
        <f t="shared" si="182"/>
        <v>0.97881400000000007</v>
      </c>
      <c r="LU26" s="204">
        <f t="shared" si="39"/>
        <v>1.0216445616838337</v>
      </c>
      <c r="LV26" s="209" t="str">
        <f t="shared" si="183"/>
        <v xml:space="preserve"> </v>
      </c>
      <c r="LX26" s="188"/>
      <c r="LY26" s="200">
        <f t="shared" si="184"/>
        <v>0.8062656250000001</v>
      </c>
      <c r="LZ26" s="201">
        <f t="shared" si="185"/>
        <v>0.80630562500000014</v>
      </c>
      <c r="MA26" s="208">
        <f t="shared" si="229"/>
        <v>359.78433346759215</v>
      </c>
      <c r="MB26" s="202" t="str">
        <f t="shared" si="274"/>
        <v xml:space="preserve"> </v>
      </c>
      <c r="MC26" s="203">
        <f t="shared" si="186"/>
        <v>0.97881400000000007</v>
      </c>
      <c r="MD26" s="204">
        <f t="shared" si="40"/>
        <v>1.0216445616838337</v>
      </c>
      <c r="ME26" s="209" t="str">
        <f t="shared" si="187"/>
        <v xml:space="preserve"> </v>
      </c>
      <c r="MG26" s="188"/>
      <c r="MH26" s="200">
        <f t="shared" si="188"/>
        <v>0.8062656250000001</v>
      </c>
      <c r="MI26" s="201">
        <f t="shared" si="189"/>
        <v>0.80630562500000014</v>
      </c>
      <c r="MJ26" s="208">
        <f t="shared" si="230"/>
        <v>359.78433346759215</v>
      </c>
      <c r="MK26" s="202" t="str">
        <f t="shared" si="275"/>
        <v xml:space="preserve"> </v>
      </c>
      <c r="ML26" s="203">
        <f t="shared" si="190"/>
        <v>0.97881400000000007</v>
      </c>
      <c r="MM26" s="204">
        <f t="shared" si="41"/>
        <v>1.0216445616838337</v>
      </c>
      <c r="MN26" s="209" t="str">
        <f t="shared" si="191"/>
        <v xml:space="preserve"> </v>
      </c>
      <c r="MP26" s="188"/>
      <c r="MQ26" s="200">
        <f t="shared" si="192"/>
        <v>0.8062656250000001</v>
      </c>
      <c r="MR26" s="201">
        <f t="shared" si="231"/>
        <v>0.80630562500000014</v>
      </c>
      <c r="MS26" s="208">
        <f t="shared" si="232"/>
        <v>359.78433346759215</v>
      </c>
      <c r="MT26" s="202" t="str">
        <f t="shared" si="276"/>
        <v xml:space="preserve"> </v>
      </c>
      <c r="MU26" s="203">
        <f t="shared" si="193"/>
        <v>0.97881400000000007</v>
      </c>
      <c r="MV26" s="204">
        <f t="shared" si="42"/>
        <v>1.0216445616838337</v>
      </c>
      <c r="MW26" s="209" t="str">
        <f t="shared" si="194"/>
        <v xml:space="preserve"> </v>
      </c>
    </row>
    <row r="27" spans="1:361" ht="20.25" customHeight="1" thickBot="1">
      <c r="A27" s="186">
        <v>25</v>
      </c>
      <c r="B27" s="187">
        <v>2.0000000000000001E-4</v>
      </c>
      <c r="C27" s="188"/>
      <c r="D27" s="196"/>
      <c r="E27" s="196"/>
      <c r="F27" s="210"/>
      <c r="G27" s="213" t="s">
        <v>134</v>
      </c>
      <c r="H27" s="214" t="s">
        <v>135</v>
      </c>
      <c r="I27" s="215" t="s">
        <v>136</v>
      </c>
      <c r="J27" s="205"/>
      <c r="L27" s="188"/>
      <c r="M27" s="196"/>
      <c r="N27" s="196"/>
      <c r="O27" s="210"/>
      <c r="P27" s="213" t="s">
        <v>134</v>
      </c>
      <c r="Q27" s="214" t="s">
        <v>135</v>
      </c>
      <c r="R27" s="215" t="s">
        <v>136</v>
      </c>
      <c r="S27" s="205"/>
      <c r="U27" s="188"/>
      <c r="V27" s="196"/>
      <c r="W27" s="196"/>
      <c r="X27" s="210"/>
      <c r="Y27" s="213" t="s">
        <v>134</v>
      </c>
      <c r="Z27" s="214" t="s">
        <v>135</v>
      </c>
      <c r="AA27" s="215" t="s">
        <v>136</v>
      </c>
      <c r="AB27" s="205"/>
      <c r="AD27" s="188"/>
      <c r="AE27" s="196"/>
      <c r="AF27" s="196"/>
      <c r="AG27" s="210"/>
      <c r="AH27" s="213" t="s">
        <v>134</v>
      </c>
      <c r="AI27" s="214" t="s">
        <v>135</v>
      </c>
      <c r="AJ27" s="215" t="s">
        <v>136</v>
      </c>
      <c r="AK27" s="205"/>
      <c r="AM27" s="188"/>
      <c r="AN27" s="196"/>
      <c r="AO27" s="196"/>
      <c r="AP27" s="210"/>
      <c r="AQ27" s="213" t="s">
        <v>134</v>
      </c>
      <c r="AR27" s="214" t="s">
        <v>135</v>
      </c>
      <c r="AS27" s="215" t="s">
        <v>136</v>
      </c>
      <c r="AT27" s="205"/>
      <c r="AV27" s="188"/>
      <c r="AW27" s="196"/>
      <c r="AX27" s="196"/>
      <c r="AY27" s="210"/>
      <c r="AZ27" s="213" t="s">
        <v>134</v>
      </c>
      <c r="BA27" s="214" t="s">
        <v>135</v>
      </c>
      <c r="BB27" s="215" t="s">
        <v>136</v>
      </c>
      <c r="BC27" s="205"/>
      <c r="BE27" s="188"/>
      <c r="BF27" s="196"/>
      <c r="BG27" s="196"/>
      <c r="BH27" s="210"/>
      <c r="BI27" s="213" t="s">
        <v>134</v>
      </c>
      <c r="BJ27" s="214" t="s">
        <v>135</v>
      </c>
      <c r="BK27" s="215" t="s">
        <v>136</v>
      </c>
      <c r="BL27" s="205"/>
      <c r="BN27" s="188"/>
      <c r="BO27" s="196"/>
      <c r="BP27" s="196"/>
      <c r="BQ27" s="210"/>
      <c r="BR27" s="213" t="s">
        <v>134</v>
      </c>
      <c r="BS27" s="214" t="s">
        <v>135</v>
      </c>
      <c r="BT27" s="215" t="s">
        <v>136</v>
      </c>
      <c r="BU27" s="205"/>
      <c r="BW27" s="188"/>
      <c r="BX27" s="196"/>
      <c r="BY27" s="196"/>
      <c r="BZ27" s="210"/>
      <c r="CA27" s="213" t="s">
        <v>134</v>
      </c>
      <c r="CB27" s="214" t="s">
        <v>135</v>
      </c>
      <c r="CC27" s="215" t="s">
        <v>136</v>
      </c>
      <c r="CD27" s="205"/>
      <c r="CF27" s="188"/>
      <c r="CG27" s="196"/>
      <c r="CH27" s="196"/>
      <c r="CI27" s="210"/>
      <c r="CJ27" s="213" t="s">
        <v>134</v>
      </c>
      <c r="CK27" s="214" t="s">
        <v>135</v>
      </c>
      <c r="CL27" s="215" t="s">
        <v>136</v>
      </c>
      <c r="CM27" s="205"/>
      <c r="CO27" s="188"/>
      <c r="CP27" s="196"/>
      <c r="CQ27" s="196"/>
      <c r="CR27" s="210"/>
      <c r="CS27" s="213" t="s">
        <v>134</v>
      </c>
      <c r="CT27" s="214" t="s">
        <v>135</v>
      </c>
      <c r="CU27" s="215" t="s">
        <v>136</v>
      </c>
      <c r="CV27" s="205"/>
      <c r="CX27" s="188"/>
      <c r="CY27" s="196"/>
      <c r="CZ27" s="196"/>
      <c r="DA27" s="210"/>
      <c r="DB27" s="213" t="s">
        <v>134</v>
      </c>
      <c r="DC27" s="214" t="s">
        <v>135</v>
      </c>
      <c r="DD27" s="215" t="s">
        <v>136</v>
      </c>
      <c r="DE27" s="205"/>
      <c r="DG27" s="188"/>
      <c r="DH27" s="196"/>
      <c r="DI27" s="196"/>
      <c r="DJ27" s="210"/>
      <c r="DK27" s="213" t="s">
        <v>134</v>
      </c>
      <c r="DL27" s="214" t="s">
        <v>135</v>
      </c>
      <c r="DM27" s="215" t="s">
        <v>136</v>
      </c>
      <c r="DN27" s="205"/>
      <c r="DP27" s="188"/>
      <c r="DQ27" s="196"/>
      <c r="DR27" s="196"/>
      <c r="DS27" s="210"/>
      <c r="DT27" s="213" t="s">
        <v>134</v>
      </c>
      <c r="DU27" s="214" t="s">
        <v>135</v>
      </c>
      <c r="DV27" s="215" t="s">
        <v>136</v>
      </c>
      <c r="DW27" s="205"/>
      <c r="DY27" s="188"/>
      <c r="DZ27" s="196"/>
      <c r="EA27" s="196"/>
      <c r="EB27" s="210"/>
      <c r="EC27" s="213" t="s">
        <v>134</v>
      </c>
      <c r="ED27" s="214" t="s">
        <v>135</v>
      </c>
      <c r="EE27" s="215" t="s">
        <v>136</v>
      </c>
      <c r="EF27" s="205"/>
      <c r="EH27" s="188"/>
      <c r="EI27" s="196"/>
      <c r="EJ27" s="196"/>
      <c r="EK27" s="210"/>
      <c r="EL27" s="213" t="s">
        <v>134</v>
      </c>
      <c r="EM27" s="214" t="s">
        <v>135</v>
      </c>
      <c r="EN27" s="215" t="s">
        <v>136</v>
      </c>
      <c r="EO27" s="205"/>
      <c r="EQ27" s="188"/>
      <c r="ER27" s="196"/>
      <c r="ES27" s="196"/>
      <c r="ET27" s="210"/>
      <c r="EU27" s="213" t="s">
        <v>134</v>
      </c>
      <c r="EV27" s="214" t="s">
        <v>135</v>
      </c>
      <c r="EW27" s="215" t="s">
        <v>136</v>
      </c>
      <c r="EX27" s="205"/>
      <c r="EZ27" s="188"/>
      <c r="FA27" s="196"/>
      <c r="FB27" s="196"/>
      <c r="FC27" s="210"/>
      <c r="FD27" s="213" t="s">
        <v>134</v>
      </c>
      <c r="FE27" s="214" t="s">
        <v>135</v>
      </c>
      <c r="FF27" s="215" t="s">
        <v>136</v>
      </c>
      <c r="FG27" s="205"/>
      <c r="FI27" s="188"/>
      <c r="FJ27" s="196"/>
      <c r="FK27" s="196"/>
      <c r="FL27" s="210"/>
      <c r="FM27" s="213" t="s">
        <v>134</v>
      </c>
      <c r="FN27" s="214" t="s">
        <v>135</v>
      </c>
      <c r="FO27" s="215" t="s">
        <v>136</v>
      </c>
      <c r="FP27" s="205"/>
      <c r="FR27" s="188"/>
      <c r="FS27" s="196"/>
      <c r="FT27" s="196"/>
      <c r="FU27" s="210"/>
      <c r="FV27" s="213" t="s">
        <v>134</v>
      </c>
      <c r="FW27" s="214" t="s">
        <v>135</v>
      </c>
      <c r="FX27" s="215" t="s">
        <v>136</v>
      </c>
      <c r="FY27" s="205"/>
      <c r="GA27" s="188"/>
      <c r="GB27" s="196"/>
      <c r="GC27" s="196"/>
      <c r="GD27" s="210"/>
      <c r="GE27" s="213" t="s">
        <v>134</v>
      </c>
      <c r="GF27" s="214" t="s">
        <v>135</v>
      </c>
      <c r="GG27" s="215" t="s">
        <v>136</v>
      </c>
      <c r="GH27" s="205"/>
      <c r="GJ27" s="188"/>
      <c r="GK27" s="196"/>
      <c r="GL27" s="196"/>
      <c r="GM27" s="210"/>
      <c r="GN27" s="213" t="s">
        <v>134</v>
      </c>
      <c r="GO27" s="214" t="s">
        <v>135</v>
      </c>
      <c r="GP27" s="215" t="s">
        <v>136</v>
      </c>
      <c r="GQ27" s="205"/>
      <c r="GS27" s="188"/>
      <c r="GT27" s="196"/>
      <c r="GU27" s="196"/>
      <c r="GV27" s="210"/>
      <c r="GW27" s="213" t="s">
        <v>134</v>
      </c>
      <c r="GX27" s="214" t="s">
        <v>135</v>
      </c>
      <c r="GY27" s="215" t="s">
        <v>136</v>
      </c>
      <c r="GZ27" s="205"/>
      <c r="HB27" s="188"/>
      <c r="HC27" s="196"/>
      <c r="HD27" s="196"/>
      <c r="HE27" s="210"/>
      <c r="HF27" s="213" t="s">
        <v>134</v>
      </c>
      <c r="HG27" s="214" t="s">
        <v>135</v>
      </c>
      <c r="HH27" s="215" t="s">
        <v>136</v>
      </c>
      <c r="HI27" s="205"/>
      <c r="HK27" s="188"/>
      <c r="HL27" s="196"/>
      <c r="HM27" s="196"/>
      <c r="HN27" s="210"/>
      <c r="HO27" s="213" t="s">
        <v>134</v>
      </c>
      <c r="HP27" s="214" t="s">
        <v>135</v>
      </c>
      <c r="HQ27" s="215" t="s">
        <v>136</v>
      </c>
      <c r="HR27" s="205"/>
      <c r="HT27" s="188"/>
      <c r="HU27" s="196"/>
      <c r="HV27" s="196"/>
      <c r="HW27" s="210"/>
      <c r="HX27" s="213" t="s">
        <v>134</v>
      </c>
      <c r="HY27" s="214" t="s">
        <v>135</v>
      </c>
      <c r="HZ27" s="215" t="s">
        <v>136</v>
      </c>
      <c r="IA27" s="205"/>
      <c r="IC27" s="188"/>
      <c r="ID27" s="196"/>
      <c r="IE27" s="196"/>
      <c r="IF27" s="210"/>
      <c r="IG27" s="213" t="s">
        <v>134</v>
      </c>
      <c r="IH27" s="214" t="s">
        <v>135</v>
      </c>
      <c r="II27" s="215" t="s">
        <v>136</v>
      </c>
      <c r="IJ27" s="205"/>
      <c r="IL27" s="188"/>
      <c r="IM27" s="196"/>
      <c r="IN27" s="196"/>
      <c r="IO27" s="210"/>
      <c r="IP27" s="213" t="s">
        <v>134</v>
      </c>
      <c r="IQ27" s="214" t="s">
        <v>135</v>
      </c>
      <c r="IR27" s="215" t="s">
        <v>136</v>
      </c>
      <c r="IS27" s="205"/>
      <c r="IU27" s="188"/>
      <c r="IV27" s="196"/>
      <c r="IW27" s="196"/>
      <c r="IX27" s="210"/>
      <c r="IY27" s="213" t="s">
        <v>134</v>
      </c>
      <c r="IZ27" s="214" t="s">
        <v>135</v>
      </c>
      <c r="JA27" s="215" t="s">
        <v>136</v>
      </c>
      <c r="JB27" s="205"/>
      <c r="JD27" s="188"/>
      <c r="JE27" s="196"/>
      <c r="JF27" s="196"/>
      <c r="JG27" s="210"/>
      <c r="JH27" s="213" t="s">
        <v>134</v>
      </c>
      <c r="JI27" s="214" t="s">
        <v>135</v>
      </c>
      <c r="JJ27" s="215" t="s">
        <v>136</v>
      </c>
      <c r="JK27" s="205"/>
      <c r="JM27" s="188"/>
      <c r="JN27" s="196"/>
      <c r="JO27" s="196"/>
      <c r="JP27" s="210"/>
      <c r="JQ27" s="213" t="s">
        <v>134</v>
      </c>
      <c r="JR27" s="214" t="s">
        <v>135</v>
      </c>
      <c r="JS27" s="215" t="s">
        <v>136</v>
      </c>
      <c r="JT27" s="205"/>
      <c r="JV27" s="188"/>
      <c r="JW27" s="196"/>
      <c r="JX27" s="196"/>
      <c r="JY27" s="210"/>
      <c r="JZ27" s="213" t="s">
        <v>134</v>
      </c>
      <c r="KA27" s="214" t="s">
        <v>135</v>
      </c>
      <c r="KB27" s="215" t="s">
        <v>136</v>
      </c>
      <c r="KC27" s="205"/>
      <c r="KE27" s="188"/>
      <c r="KF27" s="196"/>
      <c r="KG27" s="196"/>
      <c r="KH27" s="210"/>
      <c r="KI27" s="213" t="s">
        <v>134</v>
      </c>
      <c r="KJ27" s="214" t="s">
        <v>135</v>
      </c>
      <c r="KK27" s="215" t="s">
        <v>136</v>
      </c>
      <c r="KL27" s="205"/>
      <c r="KN27" s="188"/>
      <c r="KO27" s="196"/>
      <c r="KP27" s="196"/>
      <c r="KQ27" s="210"/>
      <c r="KR27" s="213" t="s">
        <v>134</v>
      </c>
      <c r="KS27" s="214" t="s">
        <v>135</v>
      </c>
      <c r="KT27" s="215" t="s">
        <v>136</v>
      </c>
      <c r="KU27" s="205"/>
      <c r="KW27" s="188"/>
      <c r="KX27" s="196"/>
      <c r="KY27" s="196"/>
      <c r="KZ27" s="210"/>
      <c r="LA27" s="213" t="s">
        <v>134</v>
      </c>
      <c r="LB27" s="214" t="s">
        <v>135</v>
      </c>
      <c r="LC27" s="215" t="s">
        <v>136</v>
      </c>
      <c r="LD27" s="205"/>
      <c r="LF27" s="188"/>
      <c r="LG27" s="196"/>
      <c r="LH27" s="196"/>
      <c r="LI27" s="210"/>
      <c r="LJ27" s="213" t="s">
        <v>134</v>
      </c>
      <c r="LK27" s="214" t="s">
        <v>135</v>
      </c>
      <c r="LL27" s="215" t="s">
        <v>136</v>
      </c>
      <c r="LM27" s="205"/>
      <c r="LO27" s="188"/>
      <c r="LP27" s="196"/>
      <c r="LQ27" s="196"/>
      <c r="LR27" s="210"/>
      <c r="LS27" s="213" t="s">
        <v>134</v>
      </c>
      <c r="LT27" s="214" t="s">
        <v>135</v>
      </c>
      <c r="LU27" s="215" t="s">
        <v>136</v>
      </c>
      <c r="LV27" s="205"/>
      <c r="LX27" s="188"/>
      <c r="LY27" s="196"/>
      <c r="LZ27" s="196"/>
      <c r="MA27" s="210"/>
      <c r="MB27" s="213" t="s">
        <v>134</v>
      </c>
      <c r="MC27" s="214" t="s">
        <v>135</v>
      </c>
      <c r="MD27" s="215" t="s">
        <v>136</v>
      </c>
      <c r="ME27" s="205"/>
      <c r="MG27" s="188"/>
      <c r="MH27" s="196"/>
      <c r="MI27" s="196"/>
      <c r="MJ27" s="210"/>
      <c r="MK27" s="213" t="s">
        <v>134</v>
      </c>
      <c r="ML27" s="214" t="s">
        <v>135</v>
      </c>
      <c r="MM27" s="215" t="s">
        <v>136</v>
      </c>
      <c r="MN27" s="205"/>
      <c r="MP27" s="188"/>
      <c r="MQ27" s="196"/>
      <c r="MR27" s="196"/>
      <c r="MS27" s="210"/>
      <c r="MT27" s="213" t="s">
        <v>134</v>
      </c>
      <c r="MU27" s="214" t="s">
        <v>135</v>
      </c>
      <c r="MV27" s="215" t="s">
        <v>136</v>
      </c>
      <c r="MW27" s="205"/>
    </row>
    <row r="28" spans="1:361" ht="20.25" customHeight="1" thickBot="1">
      <c r="A28" s="186">
        <v>26</v>
      </c>
      <c r="B28" s="187">
        <v>2.0000000000000001E-4</v>
      </c>
      <c r="C28" s="188" t="s">
        <v>137</v>
      </c>
      <c r="D28" s="191">
        <v>-5.0000000000000001E-9</v>
      </c>
      <c r="E28" s="196"/>
      <c r="F28" s="190"/>
      <c r="G28" s="216">
        <f>IF(SUM(G16:G26)=0,100,SUM(G16:G26)-0.025)</f>
        <v>99.560975063157017</v>
      </c>
      <c r="H28" s="217">
        <f>ROUND(IF(C30&gt;0.791,SUM(J30+0.00005),J30-0.000015),4)</f>
        <v>0.79059999999999997</v>
      </c>
      <c r="I28" s="218">
        <f>IF(C30&gt;0.791,I16+LOOKUP(E30,$A$2:$B$52+0.0001),I16+LOOKUP(E30,$A$2:$B$52))</f>
        <v>0.98842061396073422</v>
      </c>
      <c r="J28" s="205"/>
      <c r="L28" s="188" t="s">
        <v>137</v>
      </c>
      <c r="M28" s="191">
        <v>-5.0000000000000001E-9</v>
      </c>
      <c r="N28" s="196"/>
      <c r="O28" s="190"/>
      <c r="P28" s="216">
        <f>IF(SUM(P16:P26)=0,100,SUM(P16:P26)-0.025)</f>
        <v>100</v>
      </c>
      <c r="Q28" s="217">
        <f>ROUND(IF(L30&gt;0.791,SUM(S30+0.00005),S30-0.000015),4)</f>
        <v>0.82779999999999998</v>
      </c>
      <c r="R28" s="218">
        <f>IF(L30&gt;0.791,R16+LOOKUP(N30,$A$2:$B$52+0.0001),R16+LOOKUP(N30,$A$2:$B$52))</f>
        <v>0.98897137224614395</v>
      </c>
      <c r="S28" s="205"/>
      <c r="U28" s="188" t="s">
        <v>137</v>
      </c>
      <c r="V28" s="191">
        <v>-5.0000000000000001E-9</v>
      </c>
      <c r="W28" s="196"/>
      <c r="X28" s="190"/>
      <c r="Y28" s="216">
        <f>IF(SUM(Y16:Y26)=0,100,SUM(Y16:Y26)-0.025)</f>
        <v>99.503909967123363</v>
      </c>
      <c r="Z28" s="217">
        <f>ROUND(IF(U30&gt;0.791,SUM(AB30+0.00005),AB30-0.000015),4)</f>
        <v>0.79079999999999995</v>
      </c>
      <c r="AA28" s="218">
        <f>IF(U30&gt;0.791,AA16+LOOKUP(W30,$A$2:$B$52+0.0001),AA16+LOOKUP(W30,$A$2:$B$52))</f>
        <v>0.98898144574223323</v>
      </c>
      <c r="AB28" s="205"/>
      <c r="AD28" s="188" t="s">
        <v>137</v>
      </c>
      <c r="AE28" s="191">
        <v>-5.0000000000000001E-9</v>
      </c>
      <c r="AF28" s="196"/>
      <c r="AG28" s="190"/>
      <c r="AH28" s="216">
        <f>IF(SUM(AH16:AH26)=0,100,SUM(AH16:AH26)-0.025)</f>
        <v>100</v>
      </c>
      <c r="AI28" s="217">
        <f>ROUND(IF(AD30&gt;0.791,SUM(AK30+0.00005),AK30-0.000015),4)</f>
        <v>0.82340000000000002</v>
      </c>
      <c r="AJ28" s="218">
        <f>IF(AD30&gt;0.791,AJ16+LOOKUP(AF30,$A$2:$B$52+0.0001),AJ16+LOOKUP(AF30,$A$2:$B$52))</f>
        <v>0.98945550138475002</v>
      </c>
      <c r="AK28" s="205"/>
      <c r="AM28" s="188" t="s">
        <v>137</v>
      </c>
      <c r="AN28" s="191">
        <v>-5.0000000000000001E-9</v>
      </c>
      <c r="AO28" s="196"/>
      <c r="AP28" s="190"/>
      <c r="AQ28" s="216">
        <f>IF(SUM(AQ16:AQ26)=0,100,SUM(AQ16:AQ26)-0.025)</f>
        <v>100</v>
      </c>
      <c r="AR28" s="217">
        <f>ROUND(IF(AM30&gt;0.791,SUM(AT30+0.00005),AT30-0.000015),4)</f>
        <v>-1.7299999999999999E-2</v>
      </c>
      <c r="AS28" s="218">
        <f>IF(AM30&gt;0.791,AS16+LOOKUP(AO30,$A$2:$B$52+0.0001),AS16+LOOKUP(AO30,$A$2:$B$52))</f>
        <v>1.020785413794864</v>
      </c>
      <c r="AT28" s="205"/>
      <c r="AV28" s="188" t="s">
        <v>137</v>
      </c>
      <c r="AW28" s="191">
        <v>-5.0000000000000001E-9</v>
      </c>
      <c r="AX28" s="196"/>
      <c r="AY28" s="190"/>
      <c r="AZ28" s="216">
        <f>IF(SUM(AZ16:AZ26)=0,100,SUM(AZ16:AZ26)-0.025)</f>
        <v>100</v>
      </c>
      <c r="BA28" s="217">
        <f>ROUND(IF(AV30&gt;0.791,SUM(BC30+0.00005),BC30-0.000015),4)</f>
        <v>-1.7299999999999999E-2</v>
      </c>
      <c r="BB28" s="218">
        <f>IF(AV30&gt;0.791,BB16+LOOKUP(AX30,$A$2:$B$52+0.0001),BB16+LOOKUP(AX30,$A$2:$B$52))</f>
        <v>1.020785413794864</v>
      </c>
      <c r="BC28" s="205"/>
      <c r="BE28" s="188" t="s">
        <v>137</v>
      </c>
      <c r="BF28" s="191">
        <v>-5.0000000000000001E-9</v>
      </c>
      <c r="BG28" s="196"/>
      <c r="BH28" s="190"/>
      <c r="BI28" s="216">
        <f>IF(SUM(BI16:BI26)=0,100,SUM(BI16:BI26)-0.025)</f>
        <v>100</v>
      </c>
      <c r="BJ28" s="217">
        <f>ROUND(IF(BE30&gt;0.791,SUM(BL30+0.00005),BL30-0.000015),4)</f>
        <v>-1.7299999999999999E-2</v>
      </c>
      <c r="BK28" s="218">
        <f>IF(BE30&gt;0.791,BK16+LOOKUP(BG30,$A$2:$B$52+0.0001),BK16+LOOKUP(BG30,$A$2:$B$52))</f>
        <v>0.98762061396073431</v>
      </c>
      <c r="BL28" s="205"/>
      <c r="BN28" s="188" t="s">
        <v>137</v>
      </c>
      <c r="BO28" s="191">
        <v>-5.0000000000000001E-9</v>
      </c>
      <c r="BP28" s="196"/>
      <c r="BQ28" s="190"/>
      <c r="BR28" s="216">
        <f>IF(SUM(BR16:BR26)=0,100,SUM(BR16:BR26)-0.025)</f>
        <v>100</v>
      </c>
      <c r="BS28" s="217">
        <f>ROUND(IF(BN30&gt;0.791,SUM(BU30+0.00005),BU30-0.000015),4)</f>
        <v>-1.7299999999999999E-2</v>
      </c>
      <c r="BT28" s="218">
        <f>IF(BN30&gt;0.791,BT16+LOOKUP(BP30,$A$2:$B$52+0.0001),BT16+LOOKUP(BP30,$A$2:$B$52))</f>
        <v>1.020785413794864</v>
      </c>
      <c r="BU28" s="205"/>
      <c r="BW28" s="188" t="s">
        <v>137</v>
      </c>
      <c r="BX28" s="191">
        <v>-5.0000000000000001E-9</v>
      </c>
      <c r="BY28" s="196"/>
      <c r="BZ28" s="190"/>
      <c r="CA28" s="216">
        <f>IF(SUM(CA16:CA26)=0,100,SUM(CA16:CA26)-0.025)</f>
        <v>100</v>
      </c>
      <c r="CB28" s="217">
        <f>ROUND(IF(BW30&gt;0.791,SUM(CD30+0.00005),CD30-0.000015),4)</f>
        <v>-1.7299999999999999E-2</v>
      </c>
      <c r="CC28" s="218">
        <f>IF(BW30&gt;0.791,CC16+LOOKUP(BY30,$A$2:$B$52+0.0001),CC16+LOOKUP(BY30,$A$2:$B$52))</f>
        <v>1.020785413794864</v>
      </c>
      <c r="CD28" s="205"/>
      <c r="CF28" s="188" t="s">
        <v>137</v>
      </c>
      <c r="CG28" s="191">
        <v>-5.0000000000000001E-9</v>
      </c>
      <c r="CH28" s="196"/>
      <c r="CI28" s="190"/>
      <c r="CJ28" s="216">
        <f>IF(SUM(CJ16:CJ26)=0,100,SUM(CJ16:CJ26)-0.025)</f>
        <v>100</v>
      </c>
      <c r="CK28" s="217">
        <f>ROUND(IF(CF30&gt;0.791,SUM(CM30+0.00005),CM30-0.000015),4)</f>
        <v>-1.7299999999999999E-2</v>
      </c>
      <c r="CL28" s="218">
        <f>IF(CF30&gt;0.791,CL16+LOOKUP(CH30,$A$2:$B$52+0.0001),CL16+LOOKUP(CH30,$A$2:$B$52))</f>
        <v>1.020785413794864</v>
      </c>
      <c r="CM28" s="205"/>
      <c r="CO28" s="188" t="s">
        <v>137</v>
      </c>
      <c r="CP28" s="191">
        <v>-5.0000000000000001E-9</v>
      </c>
      <c r="CQ28" s="196"/>
      <c r="CR28" s="190"/>
      <c r="CS28" s="216">
        <f>IF(SUM(CS16:CS26)=0,100,SUM(CS16:CS26)-0.025)</f>
        <v>100</v>
      </c>
      <c r="CT28" s="217">
        <f>ROUND(IF(CO30&gt;0.791,SUM(CV30+0.00005),CV30-0.000015),4)</f>
        <v>-1.7299999999999999E-2</v>
      </c>
      <c r="CU28" s="218">
        <f>IF(CO30&gt;0.791,CU16+LOOKUP(CQ30,$A$2:$B$52+0.0001),CU16+LOOKUP(CQ30,$A$2:$B$52))</f>
        <v>1.020785413794864</v>
      </c>
      <c r="CV28" s="205"/>
      <c r="CX28" s="188" t="s">
        <v>137</v>
      </c>
      <c r="CY28" s="191">
        <v>-5.0000000000000001E-9</v>
      </c>
      <c r="CZ28" s="196"/>
      <c r="DA28" s="190"/>
      <c r="DB28" s="216">
        <f>IF(SUM(DB16:DB26)=0,100,SUM(DB16:DB26)-0.025)</f>
        <v>100</v>
      </c>
      <c r="DC28" s="217">
        <f>ROUND(IF(CX30&gt;0.791,SUM(DE30+0.00005),DE30-0.000015),4)</f>
        <v>-1.7299999999999999E-2</v>
      </c>
      <c r="DD28" s="218">
        <f>IF(CX30&gt;0.791,DD16+LOOKUP(CZ30,$A$2:$B$52+0.0001),DD16+LOOKUP(CZ30,$A$2:$B$52))</f>
        <v>1.020785413794864</v>
      </c>
      <c r="DE28" s="205"/>
      <c r="DG28" s="188" t="s">
        <v>137</v>
      </c>
      <c r="DH28" s="191">
        <v>-5.0000000000000001E-9</v>
      </c>
      <c r="DI28" s="196"/>
      <c r="DJ28" s="190"/>
      <c r="DK28" s="216">
        <f>IF(SUM(DK16:DK26)=0,100,SUM(DK16:DK26)-0.025)</f>
        <v>100</v>
      </c>
      <c r="DL28" s="217">
        <f>ROUND(IF(DG30&gt;0.791,SUM(DN30+0.00005),DN30-0.000015),4)</f>
        <v>-1.7299999999999999E-2</v>
      </c>
      <c r="DM28" s="218">
        <f>IF(DG30&gt;0.791,DM16+LOOKUP(DI30,$A$2:$B$52+0.0001),DM16+LOOKUP(DI30,$A$2:$B$52))</f>
        <v>1.020785413794864</v>
      </c>
      <c r="DN28" s="205"/>
      <c r="DP28" s="188" t="s">
        <v>137</v>
      </c>
      <c r="DQ28" s="191">
        <v>-5.0000000000000001E-9</v>
      </c>
      <c r="DR28" s="196"/>
      <c r="DS28" s="190"/>
      <c r="DT28" s="216">
        <f>IF(SUM(DT16:DT26)=0,100,SUM(DT16:DT26)-0.025)</f>
        <v>100</v>
      </c>
      <c r="DU28" s="217">
        <f>ROUND(IF(DP30&gt;0.791,SUM(DW30+0.00005),DW30-0.000015),4)</f>
        <v>-1.7299999999999999E-2</v>
      </c>
      <c r="DV28" s="218">
        <f>IF(DP30&gt;0.791,DV16+LOOKUP(DR30,$A$2:$B$52+0.0001),DV16+LOOKUP(DR30,$A$2:$B$52))</f>
        <v>1.020785413794864</v>
      </c>
      <c r="DW28" s="205"/>
      <c r="DY28" s="188" t="s">
        <v>137</v>
      </c>
      <c r="DZ28" s="191">
        <v>-5.0000000000000001E-9</v>
      </c>
      <c r="EA28" s="196"/>
      <c r="EB28" s="190"/>
      <c r="EC28" s="216">
        <f>IF(SUM(EC16:EC26)=0,100,SUM(EC16:EC26)-0.025)</f>
        <v>100</v>
      </c>
      <c r="ED28" s="217">
        <f>ROUND(IF(DY30&gt;0.791,SUM(EF30+0.00005),EF30-0.000015),4)</f>
        <v>-1.7299999999999999E-2</v>
      </c>
      <c r="EE28" s="218">
        <f>IF(DY30&gt;0.791,EE16+LOOKUP(EA30,$A$2:$B$52+0.0001),EE16+LOOKUP(EA30,$A$2:$B$52))</f>
        <v>1.020785413794864</v>
      </c>
      <c r="EF28" s="205"/>
      <c r="EH28" s="188" t="s">
        <v>137</v>
      </c>
      <c r="EI28" s="191">
        <v>-5.0000000000000001E-9</v>
      </c>
      <c r="EJ28" s="196"/>
      <c r="EK28" s="190"/>
      <c r="EL28" s="216">
        <f>IF(SUM(EL16:EL26)=0,100,SUM(EL16:EL26)-0.025)</f>
        <v>100</v>
      </c>
      <c r="EM28" s="217">
        <f>ROUND(IF(EH30&gt;0.791,SUM(EO30+0.00005),EO30-0.000015),4)</f>
        <v>-1.7299999999999999E-2</v>
      </c>
      <c r="EN28" s="218">
        <f>IF(EH30&gt;0.791,EN16+LOOKUP(EJ30,$A$2:$B$52+0.0001),EN16+LOOKUP(EJ30,$A$2:$B$52))</f>
        <v>1.020785413794864</v>
      </c>
      <c r="EO28" s="205"/>
      <c r="EQ28" s="188" t="s">
        <v>137</v>
      </c>
      <c r="ER28" s="191">
        <v>-5.0000000000000001E-9</v>
      </c>
      <c r="ES28" s="196"/>
      <c r="ET28" s="190"/>
      <c r="EU28" s="216">
        <f>IF(SUM(EU16:EU26)=0,100,SUM(EU16:EU26)-0.025)</f>
        <v>100</v>
      </c>
      <c r="EV28" s="217">
        <f>ROUND(IF(EQ30&gt;0.791,SUM(EX30+0.00005),EX30-0.000015),4)</f>
        <v>-1.7299999999999999E-2</v>
      </c>
      <c r="EW28" s="218">
        <f>IF(EQ30&gt;0.791,EW16+LOOKUP(ES30,$A$2:$B$52+0.0001),EW16+LOOKUP(ES30,$A$2:$B$52))</f>
        <v>1.020785413794864</v>
      </c>
      <c r="EX28" s="205"/>
      <c r="EZ28" s="188" t="s">
        <v>137</v>
      </c>
      <c r="FA28" s="191">
        <v>-5.0000000000000001E-9</v>
      </c>
      <c r="FB28" s="196"/>
      <c r="FC28" s="190"/>
      <c r="FD28" s="216">
        <f>IF(SUM(FD16:FD26)=0,100,SUM(FD16:FD26)-0.025)</f>
        <v>100</v>
      </c>
      <c r="FE28" s="217">
        <f>ROUND(IF(EZ30&gt;0.791,SUM(FG30+0.00005),FG30-0.000015),4)</f>
        <v>-1.7299999999999999E-2</v>
      </c>
      <c r="FF28" s="218">
        <f>IF(EZ30&gt;0.791,FF16+LOOKUP(FB30,$A$2:$B$52+0.0001),FF16+LOOKUP(FB30,$A$2:$B$52))</f>
        <v>1.020785413794864</v>
      </c>
      <c r="FG28" s="205"/>
      <c r="FI28" s="188" t="s">
        <v>137</v>
      </c>
      <c r="FJ28" s="191">
        <v>-5.0000000000000001E-9</v>
      </c>
      <c r="FK28" s="196"/>
      <c r="FL28" s="190"/>
      <c r="FM28" s="216">
        <f>IF(SUM(FM16:FM26)=0,100,SUM(FM16:FM26)-0.025)</f>
        <v>100</v>
      </c>
      <c r="FN28" s="217">
        <f>ROUND(IF(FI30&gt;0.791,SUM(FP30+0.00005),FP30-0.000015),4)</f>
        <v>-1.7299999999999999E-2</v>
      </c>
      <c r="FO28" s="218">
        <f>IF(FI30&gt;0.791,FO16+LOOKUP(FK30,$A$2:$B$52+0.0001),FO16+LOOKUP(FK30,$A$2:$B$52))</f>
        <v>1.020785413794864</v>
      </c>
      <c r="FP28" s="205"/>
      <c r="FR28" s="188" t="s">
        <v>137</v>
      </c>
      <c r="FS28" s="191">
        <v>-5.0000000000000001E-9</v>
      </c>
      <c r="FT28" s="196"/>
      <c r="FU28" s="190"/>
      <c r="FV28" s="216">
        <f>IF(SUM(FV16:FV26)=0,100,SUM(FV16:FV26)-0.025)</f>
        <v>100</v>
      </c>
      <c r="FW28" s="217">
        <f>ROUND(IF(FR30&gt;0.791,SUM(FY30+0.00005),FY30-0.000015),4)</f>
        <v>-1.7299999999999999E-2</v>
      </c>
      <c r="FX28" s="218">
        <f>IF(FR30&gt;0.791,FX16+LOOKUP(FT30,$A$2:$B$52+0.0001),FX16+LOOKUP(FT30,$A$2:$B$52))</f>
        <v>1.020785413794864</v>
      </c>
      <c r="FY28" s="205"/>
      <c r="GA28" s="188" t="s">
        <v>137</v>
      </c>
      <c r="GB28" s="191">
        <v>-5.0000000000000001E-9</v>
      </c>
      <c r="GC28" s="196"/>
      <c r="GD28" s="190"/>
      <c r="GE28" s="216">
        <f>IF(SUM(GE16:GE26)=0,100,SUM(GE16:GE26)-0.025)</f>
        <v>100</v>
      </c>
      <c r="GF28" s="217">
        <f>ROUND(IF(GA30&gt;0.791,SUM(GH30+0.00005),GH30-0.000015),4)</f>
        <v>-1.7299999999999999E-2</v>
      </c>
      <c r="GG28" s="218">
        <f>IF(GA30&gt;0.791,GG16+LOOKUP(GC30,$A$2:$B$52+0.0001),GG16+LOOKUP(GC30,$A$2:$B$52))</f>
        <v>1.020785413794864</v>
      </c>
      <c r="GH28" s="205"/>
      <c r="GJ28" s="188" t="s">
        <v>137</v>
      </c>
      <c r="GK28" s="191">
        <v>-5.0000000000000001E-9</v>
      </c>
      <c r="GL28" s="196"/>
      <c r="GM28" s="190"/>
      <c r="GN28" s="216">
        <f>IF(SUM(GN16:GN26)=0,100,SUM(GN16:GN26)-0.025)</f>
        <v>100</v>
      </c>
      <c r="GO28" s="217">
        <f>ROUND(IF(GJ30&gt;0.791,SUM(GQ30+0.00005),GQ30-0.000015),4)</f>
        <v>-1.7299999999999999E-2</v>
      </c>
      <c r="GP28" s="218">
        <f>IF(GJ30&gt;0.791,GP16+LOOKUP(GL30,$A$2:$B$52+0.0001),GP16+LOOKUP(GL30,$A$2:$B$52))</f>
        <v>1.020785413794864</v>
      </c>
      <c r="GQ28" s="205"/>
      <c r="GS28" s="188" t="s">
        <v>137</v>
      </c>
      <c r="GT28" s="191">
        <v>-5.0000000000000001E-9</v>
      </c>
      <c r="GU28" s="196"/>
      <c r="GV28" s="190"/>
      <c r="GW28" s="216">
        <f>IF(SUM(GW16:GW26)=0,100,SUM(GW16:GW26)-0.025)</f>
        <v>99.560975063157017</v>
      </c>
      <c r="GX28" s="217">
        <f>ROUND(IF(GS30&gt;0.791,SUM(GZ30+0.00005),GZ30-0.000015),4)</f>
        <v>-1.7299999999999999E-2</v>
      </c>
      <c r="GY28" s="218">
        <f>IF(GS30&gt;0.791,GY16+LOOKUP(GU30,$A$2:$B$52+0.0001),GY16+LOOKUP(GU30,$A$2:$B$52))</f>
        <v>1.020785413794864</v>
      </c>
      <c r="GZ28" s="205"/>
      <c r="HB28" s="188" t="s">
        <v>137</v>
      </c>
      <c r="HC28" s="191">
        <v>-5.0000000000000001E-9</v>
      </c>
      <c r="HD28" s="196"/>
      <c r="HE28" s="190"/>
      <c r="HF28" s="216">
        <f>IF(SUM(HF16:HF26)=0,100,SUM(HF16:HF26)-0.025)</f>
        <v>100</v>
      </c>
      <c r="HG28" s="217">
        <f>ROUND(IF(HB30&gt;0.791,SUM(HI30+0.00005),HI30-0.000015),4)</f>
        <v>-1.7299999999999999E-2</v>
      </c>
      <c r="HH28" s="218">
        <f>IF(HB30&gt;0.791,HH16+LOOKUP(HD30,$A$2:$B$52+0.0001),HH16+LOOKUP(HD30,$A$2:$B$52))</f>
        <v>1.020785413794864</v>
      </c>
      <c r="HI28" s="205"/>
      <c r="HK28" s="188" t="s">
        <v>137</v>
      </c>
      <c r="HL28" s="191">
        <v>-5.0000000000000001E-9</v>
      </c>
      <c r="HM28" s="196"/>
      <c r="HN28" s="190"/>
      <c r="HO28" s="216">
        <f>IF(SUM(HO16:HO26)=0,100,SUM(HO16:HO26)-0.025)</f>
        <v>100</v>
      </c>
      <c r="HP28" s="217">
        <f>ROUND(IF(HK30&gt;0.791,SUM(HR30+0.00005),HR30-0.000015),4)</f>
        <v>-1.7299999999999999E-2</v>
      </c>
      <c r="HQ28" s="218">
        <f>IF(HK30&gt;0.791,HQ16+LOOKUP(HM30,$A$2:$B$52+0.0001),HQ16+LOOKUP(HM30,$A$2:$B$52))</f>
        <v>1.020785413794864</v>
      </c>
      <c r="HR28" s="205"/>
      <c r="HT28" s="188" t="s">
        <v>137</v>
      </c>
      <c r="HU28" s="191">
        <v>-5.0000000000000001E-9</v>
      </c>
      <c r="HV28" s="196"/>
      <c r="HW28" s="190"/>
      <c r="HX28" s="216">
        <f>IF(SUM(HX16:HX26)=0,100,SUM(HX16:HX26)-0.025)</f>
        <v>100</v>
      </c>
      <c r="HY28" s="217">
        <f>ROUND(IF(HT30&gt;0.791,SUM(IA30+0.00005),IA30-0.000015),4)</f>
        <v>-1.7299999999999999E-2</v>
      </c>
      <c r="HZ28" s="218">
        <f>IF(HT30&gt;0.791,HZ16+LOOKUP(HV30,$A$2:$B$52+0.0001),HZ16+LOOKUP(HV30,$A$2:$B$52))</f>
        <v>1.020785413794864</v>
      </c>
      <c r="IA28" s="205"/>
      <c r="IC28" s="188" t="s">
        <v>137</v>
      </c>
      <c r="ID28" s="191">
        <v>-5.0000000000000001E-9</v>
      </c>
      <c r="IE28" s="196"/>
      <c r="IF28" s="190"/>
      <c r="IG28" s="216">
        <f>IF(SUM(IG16:IG26)=0,100,SUM(IG16:IG26)-0.025)</f>
        <v>100</v>
      </c>
      <c r="IH28" s="217">
        <f>ROUND(IF(IC30&gt;0.791,SUM(IJ30+0.00005),IJ30-0.000015),4)</f>
        <v>-1.7299999999999999E-2</v>
      </c>
      <c r="II28" s="218">
        <f>IF(IC30&gt;0.791,II16+LOOKUP(IE30,$A$2:$B$52+0.0001),II16+LOOKUP(IE30,$A$2:$B$52))</f>
        <v>1.020785413794864</v>
      </c>
      <c r="IJ28" s="205"/>
      <c r="IL28" s="188" t="s">
        <v>137</v>
      </c>
      <c r="IM28" s="191">
        <v>-5.0000000000000001E-9</v>
      </c>
      <c r="IN28" s="196"/>
      <c r="IO28" s="190"/>
      <c r="IP28" s="216">
        <f>IF(SUM(IP16:IP26)=0,100,SUM(IP16:IP26)-0.025)</f>
        <v>100</v>
      </c>
      <c r="IQ28" s="217">
        <f>ROUND(IF(IL30&gt;0.791,SUM(IS30+0.00005),IS30-0.000015),4)</f>
        <v>-1.7299999999999999E-2</v>
      </c>
      <c r="IR28" s="218">
        <f>IF(IL30&gt;0.791,IR16+LOOKUP(IN30,$A$2:$B$52+0.0001),IR16+LOOKUP(IN30,$A$2:$B$52))</f>
        <v>1.020785413794864</v>
      </c>
      <c r="IS28" s="205"/>
      <c r="IU28" s="188" t="s">
        <v>137</v>
      </c>
      <c r="IV28" s="191">
        <v>-5.0000000000000001E-9</v>
      </c>
      <c r="IW28" s="196"/>
      <c r="IX28" s="190"/>
      <c r="IY28" s="216">
        <f>IF(SUM(IY16:IY26)=0,100,SUM(IY16:IY26)-0.025)</f>
        <v>100</v>
      </c>
      <c r="IZ28" s="217">
        <f>ROUND(IF(IU30&gt;0.791,SUM(JB30+0.00005),JB30-0.000015),4)</f>
        <v>-1.7299999999999999E-2</v>
      </c>
      <c r="JA28" s="218">
        <f>IF(IU30&gt;0.791,JA16+LOOKUP(IW30,$A$2:$B$52+0.0001),JA16+LOOKUP(IW30,$A$2:$B$52))</f>
        <v>1.020785413794864</v>
      </c>
      <c r="JB28" s="205"/>
      <c r="JD28" s="188" t="s">
        <v>137</v>
      </c>
      <c r="JE28" s="191">
        <v>-5.0000000000000001E-9</v>
      </c>
      <c r="JF28" s="196"/>
      <c r="JG28" s="190"/>
      <c r="JH28" s="216">
        <f>IF(SUM(JH16:JH26)=0,100,SUM(JH16:JH26)-0.025)</f>
        <v>100</v>
      </c>
      <c r="JI28" s="217">
        <f>ROUND(IF(JD30&gt;0.791,SUM(JK30+0.00005),JK30-0.000015),4)</f>
        <v>-1.7299999999999999E-2</v>
      </c>
      <c r="JJ28" s="218">
        <f>IF(JD30&gt;0.791,JJ16+LOOKUP(JF30,$A$2:$B$52+0.0001),JJ16+LOOKUP(JF30,$A$2:$B$52))</f>
        <v>1.020785413794864</v>
      </c>
      <c r="JK28" s="205"/>
      <c r="JM28" s="188" t="s">
        <v>137</v>
      </c>
      <c r="JN28" s="191">
        <v>-5.0000000000000001E-9</v>
      </c>
      <c r="JO28" s="196"/>
      <c r="JP28" s="190"/>
      <c r="JQ28" s="216">
        <f>IF(SUM(JQ16:JQ26)=0,100,SUM(JQ16:JQ26)-0.025)</f>
        <v>100</v>
      </c>
      <c r="JR28" s="217">
        <f>ROUND(IF(JM30&gt;0.791,SUM(JT30+0.00005),JT30-0.000015),4)</f>
        <v>-1.7299999999999999E-2</v>
      </c>
      <c r="JS28" s="218">
        <f>IF(JM30&gt;0.791,JS16+LOOKUP(JO30,$A$2:$B$52+0.0001),JS16+LOOKUP(JO30,$A$2:$B$52))</f>
        <v>1.020785413794864</v>
      </c>
      <c r="JT28" s="205"/>
      <c r="JV28" s="188" t="s">
        <v>137</v>
      </c>
      <c r="JW28" s="191">
        <v>-5.0000000000000001E-9</v>
      </c>
      <c r="JX28" s="196"/>
      <c r="JY28" s="190"/>
      <c r="JZ28" s="216">
        <f>IF(SUM(JZ16:JZ26)=0,100,SUM(JZ16:JZ26)-0.025)</f>
        <v>100</v>
      </c>
      <c r="KA28" s="217">
        <f>ROUND(IF(JV30&gt;0.791,SUM(KC30+0.00005),KC30-0.000015),4)</f>
        <v>-1.7299999999999999E-2</v>
      </c>
      <c r="KB28" s="218">
        <f>IF(JV30&gt;0.791,KB16+LOOKUP(JX30,$A$2:$B$52+0.0001),KB16+LOOKUP(JX30,$A$2:$B$52))</f>
        <v>1.020785413794864</v>
      </c>
      <c r="KC28" s="205"/>
      <c r="KE28" s="188" t="s">
        <v>137</v>
      </c>
      <c r="KF28" s="191">
        <v>-5.0000000000000001E-9</v>
      </c>
      <c r="KG28" s="196"/>
      <c r="KH28" s="190"/>
      <c r="KI28" s="216">
        <f>IF(SUM(KI16:KI26)=0,100,SUM(KI16:KI26)-0.025)</f>
        <v>100</v>
      </c>
      <c r="KJ28" s="217">
        <f>ROUND(IF(KE30&gt;0.791,SUM(KL30+0.00005),KL30-0.000015),4)</f>
        <v>-1.7299999999999999E-2</v>
      </c>
      <c r="KK28" s="218">
        <f>IF(KE30&gt;0.791,KK16+LOOKUP(KG30,$A$2:$B$52+0.0001),KK16+LOOKUP(KG30,$A$2:$B$52))</f>
        <v>1.020785413794864</v>
      </c>
      <c r="KL28" s="205"/>
      <c r="KN28" s="188" t="s">
        <v>137</v>
      </c>
      <c r="KO28" s="191">
        <v>-5.0000000000000001E-9</v>
      </c>
      <c r="KP28" s="196"/>
      <c r="KQ28" s="190"/>
      <c r="KR28" s="216">
        <f>IF(SUM(KR16:KR26)=0,100,SUM(KR16:KR26)-0.025)</f>
        <v>100</v>
      </c>
      <c r="KS28" s="217">
        <f>ROUND(IF(KN30&gt;0.791,SUM(KU30+0.00005),KU30-0.000015),4)</f>
        <v>-1.7299999999999999E-2</v>
      </c>
      <c r="KT28" s="218">
        <f>IF(KN30&gt;0.791,KT16+LOOKUP(KP30,$A$2:$B$52+0.0001),KT16+LOOKUP(KP30,$A$2:$B$52))</f>
        <v>1.020785413794864</v>
      </c>
      <c r="KU28" s="205"/>
      <c r="KW28" s="188" t="s">
        <v>137</v>
      </c>
      <c r="KX28" s="191">
        <v>-5.0000000000000001E-9</v>
      </c>
      <c r="KY28" s="196"/>
      <c r="KZ28" s="190"/>
      <c r="LA28" s="216">
        <f>IF(SUM(LA16:LA26)=0,100,SUM(LA16:LA26)-0.025)</f>
        <v>100</v>
      </c>
      <c r="LB28" s="217">
        <f>ROUND(IF(KW30&gt;0.791,SUM(LD30+0.00005),LD30-0.000015),4)</f>
        <v>-1.7299999999999999E-2</v>
      </c>
      <c r="LC28" s="218">
        <f>IF(KW30&gt;0.791,LC16+LOOKUP(KY30,$A$2:$B$52+0.0001),LC16+LOOKUP(KY30,$A$2:$B$52))</f>
        <v>1.020785413794864</v>
      </c>
      <c r="LD28" s="205"/>
      <c r="LF28" s="188" t="s">
        <v>137</v>
      </c>
      <c r="LG28" s="191">
        <v>-5.0000000000000001E-9</v>
      </c>
      <c r="LH28" s="196"/>
      <c r="LI28" s="190"/>
      <c r="LJ28" s="216">
        <f>IF(SUM(LJ16:LJ26)=0,100,SUM(LJ16:LJ26)-0.025)</f>
        <v>100</v>
      </c>
      <c r="LK28" s="217">
        <f>ROUND(IF(LF30&gt;0.791,SUM(LM30+0.00005),LM30-0.000015),4)</f>
        <v>-1.7299999999999999E-2</v>
      </c>
      <c r="LL28" s="218">
        <f>IF(LF30&gt;0.791,LL16+LOOKUP(LH30,$A$2:$B$52+0.0001),LL16+LOOKUP(LH30,$A$2:$B$52))</f>
        <v>1.020785413794864</v>
      </c>
      <c r="LM28" s="205"/>
      <c r="LO28" s="188" t="s">
        <v>137</v>
      </c>
      <c r="LP28" s="191">
        <v>-5.0000000000000001E-9</v>
      </c>
      <c r="LQ28" s="196"/>
      <c r="LR28" s="190"/>
      <c r="LS28" s="216">
        <f>IF(SUM(LS16:LS26)=0,100,SUM(LS16:LS26)-0.025)</f>
        <v>100</v>
      </c>
      <c r="LT28" s="217">
        <f>ROUND(IF(LO30&gt;0.791,SUM(LV30+0.00005),LV30-0.000015),4)</f>
        <v>-1.7299999999999999E-2</v>
      </c>
      <c r="LU28" s="218">
        <f>IF(LO30&gt;0.791,LU16+LOOKUP(LQ30,$A$2:$B$52+0.0001),LU16+LOOKUP(LQ30,$A$2:$B$52))</f>
        <v>1.020785413794864</v>
      </c>
      <c r="LV28" s="205"/>
      <c r="LX28" s="188" t="s">
        <v>137</v>
      </c>
      <c r="LY28" s="191">
        <v>-5.0000000000000001E-9</v>
      </c>
      <c r="LZ28" s="196"/>
      <c r="MA28" s="190"/>
      <c r="MB28" s="216">
        <f>IF(SUM(MB16:MB26)=0,100,SUM(MB16:MB26)-0.025)</f>
        <v>100</v>
      </c>
      <c r="MC28" s="217">
        <f>ROUND(IF(LX30&gt;0.791,SUM(ME30+0.00005),ME30-0.000015),4)</f>
        <v>-1.7299999999999999E-2</v>
      </c>
      <c r="MD28" s="218">
        <f>IF(LX30&gt;0.791,MD16+LOOKUP(LZ30,$A$2:$B$52+0.0001),MD16+LOOKUP(LZ30,$A$2:$B$52))</f>
        <v>1.020785413794864</v>
      </c>
      <c r="ME28" s="205"/>
      <c r="MG28" s="188" t="s">
        <v>137</v>
      </c>
      <c r="MH28" s="191">
        <v>-5.0000000000000001E-9</v>
      </c>
      <c r="MI28" s="196"/>
      <c r="MJ28" s="190"/>
      <c r="MK28" s="216">
        <f>IF(SUM(MK16:MK26)=0,100,SUM(MK16:MK26)-0.025)</f>
        <v>100</v>
      </c>
      <c r="ML28" s="217">
        <f>ROUND(IF(MG30&gt;0.791,SUM(MN30+0.00005),MN30-0.000015),4)</f>
        <v>-1.7299999999999999E-2</v>
      </c>
      <c r="MM28" s="218">
        <f>IF(MG30&gt;0.791,MM16+LOOKUP(MI30,$A$2:$B$52+0.0001),MM16+LOOKUP(MI30,$A$2:$B$52))</f>
        <v>1.020785413794864</v>
      </c>
      <c r="MN28" s="205"/>
      <c r="MP28" s="188" t="s">
        <v>137</v>
      </c>
      <c r="MQ28" s="191">
        <v>-5.0000000000000001E-9</v>
      </c>
      <c r="MR28" s="196"/>
      <c r="MS28" s="190"/>
      <c r="MT28" s="216">
        <f>IF(SUM(MT16:MT26)=0,100,SUM(MT16:MT26)-0.025)</f>
        <v>100</v>
      </c>
      <c r="MU28" s="217">
        <f>ROUND(IF(MP30&gt;0.791,SUM(MW30+0.00005),MW30-0.000015),4)</f>
        <v>-1.7299999999999999E-2</v>
      </c>
      <c r="MV28" s="218">
        <f>IF(MP30&gt;0.791,MV16+LOOKUP(MR30,$A$2:$B$52+0.0001),MV16+LOOKUP(MR30,$A$2:$B$52))</f>
        <v>1.020785413794864</v>
      </c>
      <c r="MW28" s="205"/>
    </row>
    <row r="29" spans="1:361" ht="20.25" customHeight="1" thickBot="1">
      <c r="A29" s="186">
        <v>27</v>
      </c>
      <c r="B29" s="187">
        <v>2.9999999999999997E-4</v>
      </c>
      <c r="C29" s="219" t="s">
        <v>138</v>
      </c>
      <c r="D29" s="220" t="s">
        <v>139</v>
      </c>
      <c r="E29" s="221" t="s">
        <v>140</v>
      </c>
      <c r="F29" s="222" t="s">
        <v>141</v>
      </c>
      <c r="G29" s="190" t="s">
        <v>142</v>
      </c>
      <c r="H29" s="191"/>
      <c r="I29" s="192" t="s">
        <v>143</v>
      </c>
      <c r="J29" s="205" t="s">
        <v>144</v>
      </c>
      <c r="L29" s="219" t="s">
        <v>138</v>
      </c>
      <c r="M29" s="220" t="s">
        <v>139</v>
      </c>
      <c r="N29" s="221" t="s">
        <v>140</v>
      </c>
      <c r="O29" s="222" t="s">
        <v>141</v>
      </c>
      <c r="P29" s="190" t="s">
        <v>142</v>
      </c>
      <c r="Q29" s="191"/>
      <c r="R29" s="192" t="s">
        <v>143</v>
      </c>
      <c r="S29" s="205" t="s">
        <v>144</v>
      </c>
      <c r="U29" s="219" t="s">
        <v>138</v>
      </c>
      <c r="V29" s="220" t="s">
        <v>139</v>
      </c>
      <c r="W29" s="221" t="s">
        <v>140</v>
      </c>
      <c r="X29" s="222" t="s">
        <v>141</v>
      </c>
      <c r="Y29" s="190" t="s">
        <v>142</v>
      </c>
      <c r="Z29" s="191"/>
      <c r="AA29" s="192" t="s">
        <v>143</v>
      </c>
      <c r="AB29" s="205" t="s">
        <v>144</v>
      </c>
      <c r="AD29" s="219" t="s">
        <v>138</v>
      </c>
      <c r="AE29" s="220" t="s">
        <v>139</v>
      </c>
      <c r="AF29" s="221" t="s">
        <v>140</v>
      </c>
      <c r="AG29" s="222" t="s">
        <v>141</v>
      </c>
      <c r="AH29" s="190" t="s">
        <v>142</v>
      </c>
      <c r="AI29" s="191"/>
      <c r="AJ29" s="192" t="s">
        <v>143</v>
      </c>
      <c r="AK29" s="205" t="s">
        <v>144</v>
      </c>
      <c r="AM29" s="219" t="s">
        <v>138</v>
      </c>
      <c r="AN29" s="220" t="s">
        <v>139</v>
      </c>
      <c r="AO29" s="221" t="s">
        <v>140</v>
      </c>
      <c r="AP29" s="222" t="s">
        <v>141</v>
      </c>
      <c r="AQ29" s="190" t="s">
        <v>142</v>
      </c>
      <c r="AR29" s="191"/>
      <c r="AS29" s="192" t="s">
        <v>143</v>
      </c>
      <c r="AT29" s="205" t="s">
        <v>144</v>
      </c>
      <c r="AV29" s="219" t="s">
        <v>138</v>
      </c>
      <c r="AW29" s="220" t="s">
        <v>139</v>
      </c>
      <c r="AX29" s="221" t="s">
        <v>140</v>
      </c>
      <c r="AY29" s="222" t="s">
        <v>141</v>
      </c>
      <c r="AZ29" s="190" t="s">
        <v>142</v>
      </c>
      <c r="BA29" s="191"/>
      <c r="BB29" s="192" t="s">
        <v>143</v>
      </c>
      <c r="BC29" s="205" t="s">
        <v>144</v>
      </c>
      <c r="BE29" s="219" t="s">
        <v>138</v>
      </c>
      <c r="BF29" s="220" t="s">
        <v>139</v>
      </c>
      <c r="BG29" s="221" t="s">
        <v>140</v>
      </c>
      <c r="BH29" s="222" t="s">
        <v>141</v>
      </c>
      <c r="BI29" s="190" t="s">
        <v>142</v>
      </c>
      <c r="BJ29" s="191"/>
      <c r="BK29" s="192" t="s">
        <v>143</v>
      </c>
      <c r="BL29" s="205" t="s">
        <v>144</v>
      </c>
      <c r="BN29" s="219" t="s">
        <v>138</v>
      </c>
      <c r="BO29" s="220" t="s">
        <v>139</v>
      </c>
      <c r="BP29" s="221" t="s">
        <v>140</v>
      </c>
      <c r="BQ29" s="222" t="s">
        <v>141</v>
      </c>
      <c r="BR29" s="190" t="s">
        <v>142</v>
      </c>
      <c r="BS29" s="191"/>
      <c r="BT29" s="192" t="s">
        <v>143</v>
      </c>
      <c r="BU29" s="205" t="s">
        <v>144</v>
      </c>
      <c r="BW29" s="219" t="s">
        <v>138</v>
      </c>
      <c r="BX29" s="220" t="s">
        <v>139</v>
      </c>
      <c r="BY29" s="221" t="s">
        <v>140</v>
      </c>
      <c r="BZ29" s="222" t="s">
        <v>141</v>
      </c>
      <c r="CA29" s="190" t="s">
        <v>142</v>
      </c>
      <c r="CB29" s="191"/>
      <c r="CC29" s="192" t="s">
        <v>143</v>
      </c>
      <c r="CD29" s="205" t="s">
        <v>144</v>
      </c>
      <c r="CF29" s="219" t="s">
        <v>138</v>
      </c>
      <c r="CG29" s="220" t="s">
        <v>139</v>
      </c>
      <c r="CH29" s="221" t="s">
        <v>140</v>
      </c>
      <c r="CI29" s="222" t="s">
        <v>141</v>
      </c>
      <c r="CJ29" s="190" t="s">
        <v>142</v>
      </c>
      <c r="CK29" s="191"/>
      <c r="CL29" s="192" t="s">
        <v>143</v>
      </c>
      <c r="CM29" s="205" t="s">
        <v>144</v>
      </c>
      <c r="CO29" s="219" t="s">
        <v>138</v>
      </c>
      <c r="CP29" s="220" t="s">
        <v>139</v>
      </c>
      <c r="CQ29" s="221" t="s">
        <v>140</v>
      </c>
      <c r="CR29" s="222" t="s">
        <v>141</v>
      </c>
      <c r="CS29" s="190" t="s">
        <v>142</v>
      </c>
      <c r="CT29" s="191"/>
      <c r="CU29" s="192" t="s">
        <v>143</v>
      </c>
      <c r="CV29" s="205" t="s">
        <v>144</v>
      </c>
      <c r="CX29" s="219" t="s">
        <v>138</v>
      </c>
      <c r="CY29" s="220" t="s">
        <v>139</v>
      </c>
      <c r="CZ29" s="221" t="s">
        <v>140</v>
      </c>
      <c r="DA29" s="222" t="s">
        <v>141</v>
      </c>
      <c r="DB29" s="190" t="s">
        <v>142</v>
      </c>
      <c r="DC29" s="191"/>
      <c r="DD29" s="192" t="s">
        <v>143</v>
      </c>
      <c r="DE29" s="205" t="s">
        <v>144</v>
      </c>
      <c r="DG29" s="219" t="s">
        <v>138</v>
      </c>
      <c r="DH29" s="220" t="s">
        <v>139</v>
      </c>
      <c r="DI29" s="221" t="s">
        <v>140</v>
      </c>
      <c r="DJ29" s="222" t="s">
        <v>141</v>
      </c>
      <c r="DK29" s="190" t="s">
        <v>142</v>
      </c>
      <c r="DL29" s="191"/>
      <c r="DM29" s="192" t="s">
        <v>143</v>
      </c>
      <c r="DN29" s="205" t="s">
        <v>144</v>
      </c>
      <c r="DP29" s="219" t="s">
        <v>138</v>
      </c>
      <c r="DQ29" s="220" t="s">
        <v>139</v>
      </c>
      <c r="DR29" s="221" t="s">
        <v>140</v>
      </c>
      <c r="DS29" s="222" t="s">
        <v>141</v>
      </c>
      <c r="DT29" s="190" t="s">
        <v>142</v>
      </c>
      <c r="DU29" s="191"/>
      <c r="DV29" s="192" t="s">
        <v>143</v>
      </c>
      <c r="DW29" s="205" t="s">
        <v>144</v>
      </c>
      <c r="DY29" s="219" t="s">
        <v>138</v>
      </c>
      <c r="DZ29" s="220" t="s">
        <v>139</v>
      </c>
      <c r="EA29" s="221" t="s">
        <v>140</v>
      </c>
      <c r="EB29" s="222" t="s">
        <v>141</v>
      </c>
      <c r="EC29" s="190" t="s">
        <v>142</v>
      </c>
      <c r="ED29" s="191"/>
      <c r="EE29" s="192" t="s">
        <v>143</v>
      </c>
      <c r="EF29" s="205" t="s">
        <v>144</v>
      </c>
      <c r="EH29" s="219" t="s">
        <v>138</v>
      </c>
      <c r="EI29" s="220" t="s">
        <v>139</v>
      </c>
      <c r="EJ29" s="221" t="s">
        <v>140</v>
      </c>
      <c r="EK29" s="222" t="s">
        <v>141</v>
      </c>
      <c r="EL29" s="190" t="s">
        <v>142</v>
      </c>
      <c r="EM29" s="191"/>
      <c r="EN29" s="192" t="s">
        <v>143</v>
      </c>
      <c r="EO29" s="205" t="s">
        <v>144</v>
      </c>
      <c r="EQ29" s="219" t="s">
        <v>138</v>
      </c>
      <c r="ER29" s="220" t="s">
        <v>139</v>
      </c>
      <c r="ES29" s="221" t="s">
        <v>140</v>
      </c>
      <c r="ET29" s="222" t="s">
        <v>141</v>
      </c>
      <c r="EU29" s="190" t="s">
        <v>142</v>
      </c>
      <c r="EV29" s="191"/>
      <c r="EW29" s="192" t="s">
        <v>143</v>
      </c>
      <c r="EX29" s="205" t="s">
        <v>144</v>
      </c>
      <c r="EZ29" s="219" t="s">
        <v>138</v>
      </c>
      <c r="FA29" s="220" t="s">
        <v>139</v>
      </c>
      <c r="FB29" s="221" t="s">
        <v>140</v>
      </c>
      <c r="FC29" s="222" t="s">
        <v>141</v>
      </c>
      <c r="FD29" s="190" t="s">
        <v>142</v>
      </c>
      <c r="FE29" s="191"/>
      <c r="FF29" s="192" t="s">
        <v>143</v>
      </c>
      <c r="FG29" s="205" t="s">
        <v>144</v>
      </c>
      <c r="FI29" s="219" t="s">
        <v>138</v>
      </c>
      <c r="FJ29" s="220" t="s">
        <v>139</v>
      </c>
      <c r="FK29" s="221" t="s">
        <v>140</v>
      </c>
      <c r="FL29" s="222" t="s">
        <v>141</v>
      </c>
      <c r="FM29" s="190" t="s">
        <v>142</v>
      </c>
      <c r="FN29" s="191"/>
      <c r="FO29" s="192" t="s">
        <v>143</v>
      </c>
      <c r="FP29" s="205" t="s">
        <v>144</v>
      </c>
      <c r="FR29" s="219" t="s">
        <v>138</v>
      </c>
      <c r="FS29" s="220" t="s">
        <v>139</v>
      </c>
      <c r="FT29" s="221" t="s">
        <v>140</v>
      </c>
      <c r="FU29" s="222" t="s">
        <v>141</v>
      </c>
      <c r="FV29" s="190" t="s">
        <v>142</v>
      </c>
      <c r="FW29" s="191"/>
      <c r="FX29" s="192" t="s">
        <v>143</v>
      </c>
      <c r="FY29" s="205" t="s">
        <v>144</v>
      </c>
      <c r="GA29" s="219" t="s">
        <v>138</v>
      </c>
      <c r="GB29" s="220" t="s">
        <v>139</v>
      </c>
      <c r="GC29" s="221" t="s">
        <v>140</v>
      </c>
      <c r="GD29" s="222" t="s">
        <v>141</v>
      </c>
      <c r="GE29" s="190" t="s">
        <v>142</v>
      </c>
      <c r="GF29" s="191"/>
      <c r="GG29" s="192" t="s">
        <v>143</v>
      </c>
      <c r="GH29" s="205" t="s">
        <v>144</v>
      </c>
      <c r="GJ29" s="219" t="s">
        <v>138</v>
      </c>
      <c r="GK29" s="220" t="s">
        <v>139</v>
      </c>
      <c r="GL29" s="221" t="s">
        <v>140</v>
      </c>
      <c r="GM29" s="222" t="s">
        <v>141</v>
      </c>
      <c r="GN29" s="190" t="s">
        <v>142</v>
      </c>
      <c r="GO29" s="191"/>
      <c r="GP29" s="192" t="s">
        <v>143</v>
      </c>
      <c r="GQ29" s="205" t="s">
        <v>144</v>
      </c>
      <c r="GS29" s="219" t="s">
        <v>138</v>
      </c>
      <c r="GT29" s="220" t="s">
        <v>139</v>
      </c>
      <c r="GU29" s="221" t="s">
        <v>140</v>
      </c>
      <c r="GV29" s="222" t="s">
        <v>141</v>
      </c>
      <c r="GW29" s="190" t="s">
        <v>142</v>
      </c>
      <c r="GX29" s="191"/>
      <c r="GY29" s="192" t="s">
        <v>143</v>
      </c>
      <c r="GZ29" s="205" t="s">
        <v>144</v>
      </c>
      <c r="HB29" s="219" t="s">
        <v>138</v>
      </c>
      <c r="HC29" s="220" t="s">
        <v>139</v>
      </c>
      <c r="HD29" s="221" t="s">
        <v>140</v>
      </c>
      <c r="HE29" s="222" t="s">
        <v>141</v>
      </c>
      <c r="HF29" s="190" t="s">
        <v>142</v>
      </c>
      <c r="HG29" s="191"/>
      <c r="HH29" s="192" t="s">
        <v>143</v>
      </c>
      <c r="HI29" s="205" t="s">
        <v>144</v>
      </c>
      <c r="HK29" s="219" t="s">
        <v>138</v>
      </c>
      <c r="HL29" s="220" t="s">
        <v>139</v>
      </c>
      <c r="HM29" s="221" t="s">
        <v>140</v>
      </c>
      <c r="HN29" s="222" t="s">
        <v>141</v>
      </c>
      <c r="HO29" s="190" t="s">
        <v>142</v>
      </c>
      <c r="HP29" s="191"/>
      <c r="HQ29" s="192" t="s">
        <v>143</v>
      </c>
      <c r="HR29" s="205" t="s">
        <v>144</v>
      </c>
      <c r="HT29" s="219" t="s">
        <v>138</v>
      </c>
      <c r="HU29" s="220" t="s">
        <v>139</v>
      </c>
      <c r="HV29" s="221" t="s">
        <v>140</v>
      </c>
      <c r="HW29" s="222" t="s">
        <v>141</v>
      </c>
      <c r="HX29" s="190" t="s">
        <v>142</v>
      </c>
      <c r="HY29" s="191"/>
      <c r="HZ29" s="192" t="s">
        <v>143</v>
      </c>
      <c r="IA29" s="205" t="s">
        <v>144</v>
      </c>
      <c r="IC29" s="219" t="s">
        <v>138</v>
      </c>
      <c r="ID29" s="220" t="s">
        <v>139</v>
      </c>
      <c r="IE29" s="221" t="s">
        <v>140</v>
      </c>
      <c r="IF29" s="222" t="s">
        <v>141</v>
      </c>
      <c r="IG29" s="190" t="s">
        <v>142</v>
      </c>
      <c r="IH29" s="191"/>
      <c r="II29" s="192" t="s">
        <v>143</v>
      </c>
      <c r="IJ29" s="205" t="s">
        <v>144</v>
      </c>
      <c r="IL29" s="219" t="s">
        <v>138</v>
      </c>
      <c r="IM29" s="220" t="s">
        <v>139</v>
      </c>
      <c r="IN29" s="221" t="s">
        <v>140</v>
      </c>
      <c r="IO29" s="222" t="s">
        <v>141</v>
      </c>
      <c r="IP29" s="190" t="s">
        <v>142</v>
      </c>
      <c r="IQ29" s="191"/>
      <c r="IR29" s="192" t="s">
        <v>143</v>
      </c>
      <c r="IS29" s="205" t="s">
        <v>144</v>
      </c>
      <c r="IU29" s="219" t="s">
        <v>138</v>
      </c>
      <c r="IV29" s="220" t="s">
        <v>139</v>
      </c>
      <c r="IW29" s="221" t="s">
        <v>140</v>
      </c>
      <c r="IX29" s="222" t="s">
        <v>141</v>
      </c>
      <c r="IY29" s="190" t="s">
        <v>142</v>
      </c>
      <c r="IZ29" s="191"/>
      <c r="JA29" s="192" t="s">
        <v>143</v>
      </c>
      <c r="JB29" s="205" t="s">
        <v>144</v>
      </c>
      <c r="JD29" s="219" t="s">
        <v>138</v>
      </c>
      <c r="JE29" s="220" t="s">
        <v>139</v>
      </c>
      <c r="JF29" s="221" t="s">
        <v>140</v>
      </c>
      <c r="JG29" s="222" t="s">
        <v>141</v>
      </c>
      <c r="JH29" s="190" t="s">
        <v>142</v>
      </c>
      <c r="JI29" s="191"/>
      <c r="JJ29" s="192" t="s">
        <v>143</v>
      </c>
      <c r="JK29" s="205" t="s">
        <v>144</v>
      </c>
      <c r="JM29" s="219" t="s">
        <v>138</v>
      </c>
      <c r="JN29" s="220" t="s">
        <v>139</v>
      </c>
      <c r="JO29" s="221" t="s">
        <v>140</v>
      </c>
      <c r="JP29" s="222" t="s">
        <v>141</v>
      </c>
      <c r="JQ29" s="190" t="s">
        <v>142</v>
      </c>
      <c r="JR29" s="191"/>
      <c r="JS29" s="192" t="s">
        <v>143</v>
      </c>
      <c r="JT29" s="205" t="s">
        <v>144</v>
      </c>
      <c r="JV29" s="219" t="s">
        <v>138</v>
      </c>
      <c r="JW29" s="220" t="s">
        <v>139</v>
      </c>
      <c r="JX29" s="221" t="s">
        <v>140</v>
      </c>
      <c r="JY29" s="222" t="s">
        <v>141</v>
      </c>
      <c r="JZ29" s="190" t="s">
        <v>142</v>
      </c>
      <c r="KA29" s="191"/>
      <c r="KB29" s="192" t="s">
        <v>143</v>
      </c>
      <c r="KC29" s="205" t="s">
        <v>144</v>
      </c>
      <c r="KE29" s="219" t="s">
        <v>138</v>
      </c>
      <c r="KF29" s="220" t="s">
        <v>139</v>
      </c>
      <c r="KG29" s="221" t="s">
        <v>140</v>
      </c>
      <c r="KH29" s="222" t="s">
        <v>141</v>
      </c>
      <c r="KI29" s="190" t="s">
        <v>142</v>
      </c>
      <c r="KJ29" s="191"/>
      <c r="KK29" s="192" t="s">
        <v>143</v>
      </c>
      <c r="KL29" s="205" t="s">
        <v>144</v>
      </c>
      <c r="KN29" s="219" t="s">
        <v>138</v>
      </c>
      <c r="KO29" s="220" t="s">
        <v>139</v>
      </c>
      <c r="KP29" s="221" t="s">
        <v>140</v>
      </c>
      <c r="KQ29" s="222" t="s">
        <v>141</v>
      </c>
      <c r="KR29" s="190" t="s">
        <v>142</v>
      </c>
      <c r="KS29" s="191"/>
      <c r="KT29" s="192" t="s">
        <v>143</v>
      </c>
      <c r="KU29" s="205" t="s">
        <v>144</v>
      </c>
      <c r="KW29" s="219" t="s">
        <v>138</v>
      </c>
      <c r="KX29" s="220" t="s">
        <v>139</v>
      </c>
      <c r="KY29" s="221" t="s">
        <v>140</v>
      </c>
      <c r="KZ29" s="222" t="s">
        <v>141</v>
      </c>
      <c r="LA29" s="190" t="s">
        <v>142</v>
      </c>
      <c r="LB29" s="191"/>
      <c r="LC29" s="192" t="s">
        <v>143</v>
      </c>
      <c r="LD29" s="205" t="s">
        <v>144</v>
      </c>
      <c r="LF29" s="219" t="s">
        <v>138</v>
      </c>
      <c r="LG29" s="220" t="s">
        <v>139</v>
      </c>
      <c r="LH29" s="221" t="s">
        <v>140</v>
      </c>
      <c r="LI29" s="222" t="s">
        <v>141</v>
      </c>
      <c r="LJ29" s="190" t="s">
        <v>142</v>
      </c>
      <c r="LK29" s="191"/>
      <c r="LL29" s="192" t="s">
        <v>143</v>
      </c>
      <c r="LM29" s="205" t="s">
        <v>144</v>
      </c>
      <c r="LO29" s="219" t="s">
        <v>138</v>
      </c>
      <c r="LP29" s="220" t="s">
        <v>139</v>
      </c>
      <c r="LQ29" s="221" t="s">
        <v>140</v>
      </c>
      <c r="LR29" s="222" t="s">
        <v>141</v>
      </c>
      <c r="LS29" s="190" t="s">
        <v>142</v>
      </c>
      <c r="LT29" s="191"/>
      <c r="LU29" s="192" t="s">
        <v>143</v>
      </c>
      <c r="LV29" s="205" t="s">
        <v>144</v>
      </c>
      <c r="LX29" s="219" t="s">
        <v>138</v>
      </c>
      <c r="LY29" s="220" t="s">
        <v>139</v>
      </c>
      <c r="LZ29" s="221" t="s">
        <v>140</v>
      </c>
      <c r="MA29" s="222" t="s">
        <v>141</v>
      </c>
      <c r="MB29" s="190" t="s">
        <v>142</v>
      </c>
      <c r="MC29" s="191"/>
      <c r="MD29" s="192" t="s">
        <v>143</v>
      </c>
      <c r="ME29" s="205" t="s">
        <v>144</v>
      </c>
      <c r="MG29" s="219" t="s">
        <v>138</v>
      </c>
      <c r="MH29" s="220" t="s">
        <v>139</v>
      </c>
      <c r="MI29" s="221" t="s">
        <v>140</v>
      </c>
      <c r="MJ29" s="222" t="s">
        <v>141</v>
      </c>
      <c r="MK29" s="190" t="s">
        <v>142</v>
      </c>
      <c r="ML29" s="191"/>
      <c r="MM29" s="192" t="s">
        <v>143</v>
      </c>
      <c r="MN29" s="205" t="s">
        <v>144</v>
      </c>
      <c r="MP29" s="219" t="s">
        <v>138</v>
      </c>
      <c r="MQ29" s="220" t="s">
        <v>139</v>
      </c>
      <c r="MR29" s="221" t="s">
        <v>140</v>
      </c>
      <c r="MS29" s="222" t="s">
        <v>141</v>
      </c>
      <c r="MT29" s="190" t="s">
        <v>142</v>
      </c>
      <c r="MU29" s="191"/>
      <c r="MV29" s="192" t="s">
        <v>143</v>
      </c>
      <c r="MW29" s="205" t="s">
        <v>144</v>
      </c>
    </row>
    <row r="30" spans="1:361" ht="20.25" customHeight="1" thickBot="1">
      <c r="A30" s="186">
        <v>28</v>
      </c>
      <c r="B30" s="187">
        <v>2.9999999999999997E-4</v>
      </c>
      <c r="C30" s="223">
        <f>'CACL_RAIZEN ALCOOL'!G28</f>
        <v>0.78200000000000003</v>
      </c>
      <c r="D30" s="224">
        <f>'CACL_RAIZEN ALCOOL'!G29</f>
        <v>30</v>
      </c>
      <c r="E30" s="224">
        <f>'CACL_RAIZEN ALCOOL'!G23</f>
        <v>31.1</v>
      </c>
      <c r="F30" s="225">
        <f>(D30-20)*0.000002+C30</f>
        <v>0.78202000000000005</v>
      </c>
      <c r="G30" s="226">
        <f>D30-25</f>
        <v>5</v>
      </c>
      <c r="H30" s="227">
        <f>E30-20</f>
        <v>11.100000000000001</v>
      </c>
      <c r="I30" s="228">
        <f>D30-20</f>
        <v>10</v>
      </c>
      <c r="J30" s="229">
        <f>F30+86*I30/100000</f>
        <v>0.7906200000000001</v>
      </c>
      <c r="L30" s="223">
        <f>'CACL_RAIZEN ALCOOL'!G70</f>
        <v>0.8165</v>
      </c>
      <c r="M30" s="224">
        <f>'CACL_RAIZEN ALCOOL'!G71</f>
        <v>33</v>
      </c>
      <c r="N30" s="224">
        <f>'CACL_RAIZEN ALCOOL'!G65</f>
        <v>30.6</v>
      </c>
      <c r="O30" s="225">
        <f>(M30-20)*0.000002+L30</f>
        <v>0.81652599999999997</v>
      </c>
      <c r="P30" s="226">
        <f>M30-25</f>
        <v>8</v>
      </c>
      <c r="Q30" s="227">
        <f>N30-20</f>
        <v>10.600000000000001</v>
      </c>
      <c r="R30" s="228">
        <f>M30-20</f>
        <v>13</v>
      </c>
      <c r="S30" s="229">
        <f>O30+86*R30/100000</f>
        <v>0.82770599999999994</v>
      </c>
      <c r="U30" s="223">
        <f>'CACL_ULTRACARGO ALCOOL'!G28</f>
        <v>0.78</v>
      </c>
      <c r="V30" s="224">
        <f>'CACL_ULTRACARGO ALCOOL'!G29</f>
        <v>32.5</v>
      </c>
      <c r="W30" s="224">
        <f>'CACL_ULTRACARGO ALCOOL'!G23</f>
        <v>30.5</v>
      </c>
      <c r="X30" s="225">
        <f>(V30-20)*0.000002+U30</f>
        <v>0.78002500000000008</v>
      </c>
      <c r="Y30" s="226">
        <f>V30-25</f>
        <v>7.5</v>
      </c>
      <c r="Z30" s="227">
        <f>W30-20</f>
        <v>10.5</v>
      </c>
      <c r="AA30" s="228">
        <f>V30-20</f>
        <v>12.5</v>
      </c>
      <c r="AB30" s="229">
        <f>X30+86*AA30/100000</f>
        <v>0.79077500000000012</v>
      </c>
      <c r="AD30" s="223">
        <f>'CACL_ULTRACARGO ALCOOL'!G70</f>
        <v>0.81599999999999995</v>
      </c>
      <c r="AE30" s="224">
        <f>'CACL_ULTRACARGO ALCOOL'!G71</f>
        <v>28.5</v>
      </c>
      <c r="AF30" s="224">
        <f>'CACL_ULTRACARGO ALCOOL'!G65</f>
        <v>30.16</v>
      </c>
      <c r="AG30" s="225">
        <f>(AE30-20)*0.000002+AD30</f>
        <v>0.81601699999999999</v>
      </c>
      <c r="AH30" s="226">
        <f>AE30-25</f>
        <v>3.5</v>
      </c>
      <c r="AI30" s="227">
        <f>AF30-20</f>
        <v>10.16</v>
      </c>
      <c r="AJ30" s="228">
        <f>AE30-20</f>
        <v>8.5</v>
      </c>
      <c r="AK30" s="229">
        <f>AG30+86*AJ30/100000</f>
        <v>0.82332700000000003</v>
      </c>
      <c r="AM30" s="230">
        <v>0</v>
      </c>
      <c r="AN30" s="231">
        <v>0</v>
      </c>
      <c r="AO30" s="231">
        <v>0</v>
      </c>
      <c r="AP30" s="225">
        <f>(AN30-20)*0.000002+AM30</f>
        <v>-3.9999999999999996E-5</v>
      </c>
      <c r="AQ30" s="226">
        <f>AN30-25</f>
        <v>-25</v>
      </c>
      <c r="AR30" s="227">
        <f>AO30-20</f>
        <v>-20</v>
      </c>
      <c r="AS30" s="228">
        <f>AN30-20</f>
        <v>-20</v>
      </c>
      <c r="AT30" s="229">
        <f>AP30+86*AS30/100000</f>
        <v>-1.7239999999999998E-2</v>
      </c>
      <c r="AV30" s="230">
        <v>0</v>
      </c>
      <c r="AW30" s="231">
        <v>0</v>
      </c>
      <c r="AX30" s="231">
        <v>0</v>
      </c>
      <c r="AY30" s="225">
        <f>(AW30-20)*0.000002+AV30</f>
        <v>-3.9999999999999996E-5</v>
      </c>
      <c r="AZ30" s="226">
        <f>AW30-25</f>
        <v>-25</v>
      </c>
      <c r="BA30" s="227">
        <f>AX30-20</f>
        <v>-20</v>
      </c>
      <c r="BB30" s="228">
        <f>AW30-20</f>
        <v>-20</v>
      </c>
      <c r="BC30" s="229">
        <f>AY30+86*BB30/100000</f>
        <v>-1.7239999999999998E-2</v>
      </c>
      <c r="BE30" s="230">
        <v>0</v>
      </c>
      <c r="BF30" s="231">
        <v>0</v>
      </c>
      <c r="BG30" s="231">
        <v>0</v>
      </c>
      <c r="BH30" s="225">
        <f>(BF30-20)*0.000002+BE30</f>
        <v>-3.9999999999999996E-5</v>
      </c>
      <c r="BI30" s="226">
        <f>BF30-25</f>
        <v>-25</v>
      </c>
      <c r="BJ30" s="227">
        <f>BG30-20</f>
        <v>-20</v>
      </c>
      <c r="BK30" s="228">
        <f>BF30-20</f>
        <v>-20</v>
      </c>
      <c r="BL30" s="229">
        <f>BH30+86*BK30/100000</f>
        <v>-1.7239999999999998E-2</v>
      </c>
      <c r="BN30" s="230">
        <v>0</v>
      </c>
      <c r="BO30" s="231">
        <v>0</v>
      </c>
      <c r="BP30" s="231">
        <v>0</v>
      </c>
      <c r="BQ30" s="225">
        <f>(BO30-20)*0.000002+BN30</f>
        <v>-3.9999999999999996E-5</v>
      </c>
      <c r="BR30" s="226">
        <f>BO30-25</f>
        <v>-25</v>
      </c>
      <c r="BS30" s="227">
        <f>BP30-20</f>
        <v>-20</v>
      </c>
      <c r="BT30" s="228">
        <f>BO30-20</f>
        <v>-20</v>
      </c>
      <c r="BU30" s="229">
        <f>BQ30+86*BT30/100000</f>
        <v>-1.7239999999999998E-2</v>
      </c>
      <c r="BW30" s="230">
        <v>0</v>
      </c>
      <c r="BX30" s="231">
        <v>0</v>
      </c>
      <c r="BY30" s="231">
        <v>0</v>
      </c>
      <c r="BZ30" s="225">
        <f>(BX30-20)*0.000002+BW30</f>
        <v>-3.9999999999999996E-5</v>
      </c>
      <c r="CA30" s="226">
        <f>BX30-25</f>
        <v>-25</v>
      </c>
      <c r="CB30" s="227">
        <f>BY30-20</f>
        <v>-20</v>
      </c>
      <c r="CC30" s="228">
        <f>BX30-20</f>
        <v>-20</v>
      </c>
      <c r="CD30" s="229">
        <f>BZ30+86*CC30/100000</f>
        <v>-1.7239999999999998E-2</v>
      </c>
      <c r="CF30" s="230">
        <v>0</v>
      </c>
      <c r="CG30" s="231">
        <v>0</v>
      </c>
      <c r="CH30" s="231">
        <v>0</v>
      </c>
      <c r="CI30" s="225">
        <f>(CG30-20)*0.000002+CF30</f>
        <v>-3.9999999999999996E-5</v>
      </c>
      <c r="CJ30" s="226">
        <f>CG30-25</f>
        <v>-25</v>
      </c>
      <c r="CK30" s="227">
        <f>CH30-20</f>
        <v>-20</v>
      </c>
      <c r="CL30" s="228">
        <f>CG30-20</f>
        <v>-20</v>
      </c>
      <c r="CM30" s="229">
        <f>CI30+86*CL30/100000</f>
        <v>-1.7239999999999998E-2</v>
      </c>
      <c r="CO30" s="230">
        <v>0</v>
      </c>
      <c r="CP30" s="231">
        <v>0</v>
      </c>
      <c r="CQ30" s="231">
        <v>0</v>
      </c>
      <c r="CR30" s="225">
        <f>(CP30-20)*0.000002+CO30</f>
        <v>-3.9999999999999996E-5</v>
      </c>
      <c r="CS30" s="226">
        <f>CP30-25</f>
        <v>-25</v>
      </c>
      <c r="CT30" s="227">
        <f>CQ30-20</f>
        <v>-20</v>
      </c>
      <c r="CU30" s="228">
        <f>CP30-20</f>
        <v>-20</v>
      </c>
      <c r="CV30" s="229">
        <f>CR30+86*CU30/100000</f>
        <v>-1.7239999999999998E-2</v>
      </c>
      <c r="CX30" s="230">
        <v>0</v>
      </c>
      <c r="CY30" s="231">
        <v>0</v>
      </c>
      <c r="CZ30" s="231">
        <v>0</v>
      </c>
      <c r="DA30" s="225">
        <f>(CY30-20)*0.000002+CX30</f>
        <v>-3.9999999999999996E-5</v>
      </c>
      <c r="DB30" s="226">
        <f>CY30-25</f>
        <v>-25</v>
      </c>
      <c r="DC30" s="227">
        <f>CZ30-20</f>
        <v>-20</v>
      </c>
      <c r="DD30" s="228">
        <f>CY30-20</f>
        <v>-20</v>
      </c>
      <c r="DE30" s="229">
        <f>DA30+86*DD30/100000</f>
        <v>-1.7239999999999998E-2</v>
      </c>
      <c r="DG30" s="230">
        <v>0</v>
      </c>
      <c r="DH30" s="231">
        <v>0</v>
      </c>
      <c r="DI30" s="231">
        <v>0</v>
      </c>
      <c r="DJ30" s="225">
        <f>(DH30-20)*0.000002+DG30</f>
        <v>-3.9999999999999996E-5</v>
      </c>
      <c r="DK30" s="226">
        <f>DH30-25</f>
        <v>-25</v>
      </c>
      <c r="DL30" s="227">
        <f>DI30-20</f>
        <v>-20</v>
      </c>
      <c r="DM30" s="228">
        <f>DH30-20</f>
        <v>-20</v>
      </c>
      <c r="DN30" s="229">
        <f>DJ30+86*DM30/100000</f>
        <v>-1.7239999999999998E-2</v>
      </c>
      <c r="DP30" s="230">
        <v>0</v>
      </c>
      <c r="DQ30" s="231">
        <v>0</v>
      </c>
      <c r="DR30" s="231">
        <v>0</v>
      </c>
      <c r="DS30" s="225">
        <f>(DQ30-20)*0.000002+DP30</f>
        <v>-3.9999999999999996E-5</v>
      </c>
      <c r="DT30" s="226">
        <f>DQ30-25</f>
        <v>-25</v>
      </c>
      <c r="DU30" s="227">
        <f>DR30-20</f>
        <v>-20</v>
      </c>
      <c r="DV30" s="228">
        <f>DQ30-20</f>
        <v>-20</v>
      </c>
      <c r="DW30" s="229">
        <f>DS30+86*DV30/100000</f>
        <v>-1.7239999999999998E-2</v>
      </c>
      <c r="DY30" s="230">
        <v>0</v>
      </c>
      <c r="DZ30" s="231">
        <v>0</v>
      </c>
      <c r="EA30" s="231">
        <v>0</v>
      </c>
      <c r="EB30" s="225">
        <f>(DZ30-20)*0.000002+DY30</f>
        <v>-3.9999999999999996E-5</v>
      </c>
      <c r="EC30" s="226">
        <f>DZ30-25</f>
        <v>-25</v>
      </c>
      <c r="ED30" s="227">
        <f>EA30-20</f>
        <v>-20</v>
      </c>
      <c r="EE30" s="228">
        <f>DZ30-20</f>
        <v>-20</v>
      </c>
      <c r="EF30" s="229">
        <f>EB30+86*EE30/100000</f>
        <v>-1.7239999999999998E-2</v>
      </c>
      <c r="EH30" s="230">
        <v>0</v>
      </c>
      <c r="EI30" s="231">
        <v>0</v>
      </c>
      <c r="EJ30" s="231">
        <v>0</v>
      </c>
      <c r="EK30" s="225">
        <f>(EI30-20)*0.000002+EH30</f>
        <v>-3.9999999999999996E-5</v>
      </c>
      <c r="EL30" s="226">
        <f>EI30-25</f>
        <v>-25</v>
      </c>
      <c r="EM30" s="227">
        <f>EJ30-20</f>
        <v>-20</v>
      </c>
      <c r="EN30" s="228">
        <f>EI30-20</f>
        <v>-20</v>
      </c>
      <c r="EO30" s="229">
        <f>EK30+86*EN30/100000</f>
        <v>-1.7239999999999998E-2</v>
      </c>
      <c r="EQ30" s="230">
        <v>0</v>
      </c>
      <c r="ER30" s="231">
        <v>0</v>
      </c>
      <c r="ES30" s="231">
        <v>0</v>
      </c>
      <c r="ET30" s="225">
        <f>(ER30-20)*0.000002+EQ30</f>
        <v>-3.9999999999999996E-5</v>
      </c>
      <c r="EU30" s="226">
        <f>ER30-25</f>
        <v>-25</v>
      </c>
      <c r="EV30" s="227">
        <f>ES30-20</f>
        <v>-20</v>
      </c>
      <c r="EW30" s="228">
        <f>ER30-20</f>
        <v>-20</v>
      </c>
      <c r="EX30" s="229">
        <f>ET30+86*EW30/100000</f>
        <v>-1.7239999999999998E-2</v>
      </c>
      <c r="EZ30" s="230">
        <v>0</v>
      </c>
      <c r="FA30" s="231">
        <v>0</v>
      </c>
      <c r="FB30" s="231">
        <v>0</v>
      </c>
      <c r="FC30" s="225">
        <f>(FA30-20)*0.000002+EZ30</f>
        <v>-3.9999999999999996E-5</v>
      </c>
      <c r="FD30" s="226">
        <f>FA30-25</f>
        <v>-25</v>
      </c>
      <c r="FE30" s="227">
        <f>FB30-20</f>
        <v>-20</v>
      </c>
      <c r="FF30" s="228">
        <f>FA30-20</f>
        <v>-20</v>
      </c>
      <c r="FG30" s="229">
        <f>FC30+86*FF30/100000</f>
        <v>-1.7239999999999998E-2</v>
      </c>
      <c r="FI30" s="230">
        <v>0</v>
      </c>
      <c r="FJ30" s="231">
        <v>0</v>
      </c>
      <c r="FK30" s="231">
        <v>0</v>
      </c>
      <c r="FL30" s="225">
        <f>(FJ30-20)*0.000002+FI30</f>
        <v>-3.9999999999999996E-5</v>
      </c>
      <c r="FM30" s="226">
        <f>FJ30-25</f>
        <v>-25</v>
      </c>
      <c r="FN30" s="227">
        <f>FK30-20</f>
        <v>-20</v>
      </c>
      <c r="FO30" s="228">
        <f>FJ30-20</f>
        <v>-20</v>
      </c>
      <c r="FP30" s="229">
        <f>FL30+86*FO30/100000</f>
        <v>-1.7239999999999998E-2</v>
      </c>
      <c r="FR30" s="230">
        <v>0</v>
      </c>
      <c r="FS30" s="231">
        <v>0</v>
      </c>
      <c r="FT30" s="231">
        <v>0</v>
      </c>
      <c r="FU30" s="225">
        <f>(FS30-20)*0.000002+FR30</f>
        <v>-3.9999999999999996E-5</v>
      </c>
      <c r="FV30" s="226">
        <f>FS30-25</f>
        <v>-25</v>
      </c>
      <c r="FW30" s="227">
        <f>FT30-20</f>
        <v>-20</v>
      </c>
      <c r="FX30" s="228">
        <f>FS30-20</f>
        <v>-20</v>
      </c>
      <c r="FY30" s="229">
        <f>FU30+86*FX30/100000</f>
        <v>-1.7239999999999998E-2</v>
      </c>
      <c r="GA30" s="230">
        <v>0</v>
      </c>
      <c r="GB30" s="231">
        <v>0</v>
      </c>
      <c r="GC30" s="231">
        <v>0</v>
      </c>
      <c r="GD30" s="225">
        <f>(GB30-20)*0.000002+GA30</f>
        <v>-3.9999999999999996E-5</v>
      </c>
      <c r="GE30" s="226">
        <f>GB30-25</f>
        <v>-25</v>
      </c>
      <c r="GF30" s="227">
        <f>GC30-20</f>
        <v>-20</v>
      </c>
      <c r="GG30" s="228">
        <f>GB30-20</f>
        <v>-20</v>
      </c>
      <c r="GH30" s="229">
        <f>GD30+86*GG30/100000</f>
        <v>-1.7239999999999998E-2</v>
      </c>
      <c r="GJ30" s="230">
        <v>0</v>
      </c>
      <c r="GK30" s="231">
        <v>0</v>
      </c>
      <c r="GL30" s="231">
        <v>0</v>
      </c>
      <c r="GM30" s="225">
        <f>(GK30-20)*0.000002+GJ30</f>
        <v>-3.9999999999999996E-5</v>
      </c>
      <c r="GN30" s="226">
        <f>GK30-25</f>
        <v>-25</v>
      </c>
      <c r="GO30" s="227">
        <f>GL30-20</f>
        <v>-20</v>
      </c>
      <c r="GP30" s="228">
        <f>GK30-20</f>
        <v>-20</v>
      </c>
      <c r="GQ30" s="229">
        <f>GM30+86*GP30/100000</f>
        <v>-1.7239999999999998E-2</v>
      </c>
      <c r="GS30" s="230">
        <v>0</v>
      </c>
      <c r="GT30" s="231">
        <v>0</v>
      </c>
      <c r="GU30" s="231">
        <v>0</v>
      </c>
      <c r="GV30" s="225">
        <f>(GT30-20)*0.000002+GS30</f>
        <v>-3.9999999999999996E-5</v>
      </c>
      <c r="GW30" s="226">
        <f>GT30-25</f>
        <v>-25</v>
      </c>
      <c r="GX30" s="227">
        <f>GU30-20</f>
        <v>-20</v>
      </c>
      <c r="GY30" s="228">
        <f>GT30-20</f>
        <v>-20</v>
      </c>
      <c r="GZ30" s="229">
        <f>GV30+86*GY30/100000</f>
        <v>-1.7239999999999998E-2</v>
      </c>
      <c r="HB30" s="230">
        <v>0</v>
      </c>
      <c r="HC30" s="231">
        <v>0</v>
      </c>
      <c r="HD30" s="231">
        <v>0</v>
      </c>
      <c r="HE30" s="225">
        <f>(HC30-20)*0.000002+HB30</f>
        <v>-3.9999999999999996E-5</v>
      </c>
      <c r="HF30" s="226">
        <f>HC30-25</f>
        <v>-25</v>
      </c>
      <c r="HG30" s="227">
        <f>HD30-20</f>
        <v>-20</v>
      </c>
      <c r="HH30" s="228">
        <f>HC30-20</f>
        <v>-20</v>
      </c>
      <c r="HI30" s="229">
        <f>HE30+86*HH30/100000</f>
        <v>-1.7239999999999998E-2</v>
      </c>
      <c r="HK30" s="230">
        <v>0</v>
      </c>
      <c r="HL30" s="231">
        <v>0</v>
      </c>
      <c r="HM30" s="231">
        <v>0</v>
      </c>
      <c r="HN30" s="225">
        <f>(HL30-20)*0.000002+HK30</f>
        <v>-3.9999999999999996E-5</v>
      </c>
      <c r="HO30" s="226">
        <f>HL30-25</f>
        <v>-25</v>
      </c>
      <c r="HP30" s="227">
        <f>HM30-20</f>
        <v>-20</v>
      </c>
      <c r="HQ30" s="228">
        <f>HL30-20</f>
        <v>-20</v>
      </c>
      <c r="HR30" s="229">
        <f>HN30+86*HQ30/100000</f>
        <v>-1.7239999999999998E-2</v>
      </c>
      <c r="HT30" s="230">
        <v>0</v>
      </c>
      <c r="HU30" s="231">
        <v>0</v>
      </c>
      <c r="HV30" s="231">
        <v>0</v>
      </c>
      <c r="HW30" s="225">
        <f>(HU30-20)*0.000002+HT30</f>
        <v>-3.9999999999999996E-5</v>
      </c>
      <c r="HX30" s="226">
        <f>HU30-25</f>
        <v>-25</v>
      </c>
      <c r="HY30" s="227">
        <f>HV30-20</f>
        <v>-20</v>
      </c>
      <c r="HZ30" s="228">
        <f>HU30-20</f>
        <v>-20</v>
      </c>
      <c r="IA30" s="229">
        <f>HW30+86*HZ30/100000</f>
        <v>-1.7239999999999998E-2</v>
      </c>
      <c r="IC30" s="230">
        <v>0</v>
      </c>
      <c r="ID30" s="231">
        <v>0</v>
      </c>
      <c r="IE30" s="231">
        <v>0</v>
      </c>
      <c r="IF30" s="225">
        <f>(ID30-20)*0.000002+IC30</f>
        <v>-3.9999999999999996E-5</v>
      </c>
      <c r="IG30" s="226">
        <f>ID30-25</f>
        <v>-25</v>
      </c>
      <c r="IH30" s="227">
        <f>IE30-20</f>
        <v>-20</v>
      </c>
      <c r="II30" s="228">
        <f>ID30-20</f>
        <v>-20</v>
      </c>
      <c r="IJ30" s="229">
        <f>IF30+86*II30/100000</f>
        <v>-1.7239999999999998E-2</v>
      </c>
      <c r="IL30" s="230">
        <v>0</v>
      </c>
      <c r="IM30" s="231">
        <v>0</v>
      </c>
      <c r="IN30" s="231">
        <v>0</v>
      </c>
      <c r="IO30" s="225">
        <f>(IM30-20)*0.000002+IL30</f>
        <v>-3.9999999999999996E-5</v>
      </c>
      <c r="IP30" s="226">
        <f>IM30-25</f>
        <v>-25</v>
      </c>
      <c r="IQ30" s="227">
        <f>IN30-20</f>
        <v>-20</v>
      </c>
      <c r="IR30" s="228">
        <f>IM30-20</f>
        <v>-20</v>
      </c>
      <c r="IS30" s="229">
        <f>IO30+86*IR30/100000</f>
        <v>-1.7239999999999998E-2</v>
      </c>
      <c r="IU30" s="230">
        <v>0</v>
      </c>
      <c r="IV30" s="231">
        <v>0</v>
      </c>
      <c r="IW30" s="231">
        <v>0</v>
      </c>
      <c r="IX30" s="225">
        <f>(IV30-20)*0.000002+IU30</f>
        <v>-3.9999999999999996E-5</v>
      </c>
      <c r="IY30" s="226">
        <f>IV30-25</f>
        <v>-25</v>
      </c>
      <c r="IZ30" s="227">
        <f>IW30-20</f>
        <v>-20</v>
      </c>
      <c r="JA30" s="228">
        <f>IV30-20</f>
        <v>-20</v>
      </c>
      <c r="JB30" s="229">
        <f>IX30+86*JA30/100000</f>
        <v>-1.7239999999999998E-2</v>
      </c>
      <c r="JD30" s="230">
        <v>0</v>
      </c>
      <c r="JE30" s="231">
        <v>0</v>
      </c>
      <c r="JF30" s="231">
        <v>0</v>
      </c>
      <c r="JG30" s="225">
        <f>(JE30-20)*0.000002+JD30</f>
        <v>-3.9999999999999996E-5</v>
      </c>
      <c r="JH30" s="226">
        <f>JE30-25</f>
        <v>-25</v>
      </c>
      <c r="JI30" s="227">
        <f>JF30-20</f>
        <v>-20</v>
      </c>
      <c r="JJ30" s="228">
        <f>JE30-20</f>
        <v>-20</v>
      </c>
      <c r="JK30" s="229">
        <f>JG30+86*JJ30/100000</f>
        <v>-1.7239999999999998E-2</v>
      </c>
      <c r="JM30" s="230">
        <v>0</v>
      </c>
      <c r="JN30" s="231">
        <v>0</v>
      </c>
      <c r="JO30" s="231">
        <v>0</v>
      </c>
      <c r="JP30" s="225">
        <f>(JN30-20)*0.000002+JM30</f>
        <v>-3.9999999999999996E-5</v>
      </c>
      <c r="JQ30" s="226">
        <f>JN30-25</f>
        <v>-25</v>
      </c>
      <c r="JR30" s="227">
        <f>JO30-20</f>
        <v>-20</v>
      </c>
      <c r="JS30" s="228">
        <f>JN30-20</f>
        <v>-20</v>
      </c>
      <c r="JT30" s="229">
        <f>JP30+86*JS30/100000</f>
        <v>-1.7239999999999998E-2</v>
      </c>
      <c r="JV30" s="230">
        <v>0</v>
      </c>
      <c r="JW30" s="231">
        <v>0</v>
      </c>
      <c r="JX30" s="231">
        <v>0</v>
      </c>
      <c r="JY30" s="225">
        <f>(JW30-20)*0.000002+JV30</f>
        <v>-3.9999999999999996E-5</v>
      </c>
      <c r="JZ30" s="226">
        <f>JW30-25</f>
        <v>-25</v>
      </c>
      <c r="KA30" s="227">
        <f>JX30-20</f>
        <v>-20</v>
      </c>
      <c r="KB30" s="228">
        <f>JW30-20</f>
        <v>-20</v>
      </c>
      <c r="KC30" s="229">
        <f>JY30+86*KB30/100000</f>
        <v>-1.7239999999999998E-2</v>
      </c>
      <c r="KE30" s="230">
        <v>0</v>
      </c>
      <c r="KF30" s="231">
        <v>0</v>
      </c>
      <c r="KG30" s="231">
        <v>0</v>
      </c>
      <c r="KH30" s="225">
        <f>(KF30-20)*0.000002+KE30</f>
        <v>-3.9999999999999996E-5</v>
      </c>
      <c r="KI30" s="226">
        <f>KF30-25</f>
        <v>-25</v>
      </c>
      <c r="KJ30" s="227">
        <f>KG30-20</f>
        <v>-20</v>
      </c>
      <c r="KK30" s="228">
        <f>KF30-20</f>
        <v>-20</v>
      </c>
      <c r="KL30" s="229">
        <f>KH30+86*KK30/100000</f>
        <v>-1.7239999999999998E-2</v>
      </c>
      <c r="KN30" s="230">
        <v>0</v>
      </c>
      <c r="KO30" s="231">
        <v>0</v>
      </c>
      <c r="KP30" s="231">
        <v>0</v>
      </c>
      <c r="KQ30" s="225">
        <f>(KO30-20)*0.000002+KN30</f>
        <v>-3.9999999999999996E-5</v>
      </c>
      <c r="KR30" s="226">
        <f>KO30-25</f>
        <v>-25</v>
      </c>
      <c r="KS30" s="227">
        <f>KP30-20</f>
        <v>-20</v>
      </c>
      <c r="KT30" s="228">
        <f>KO30-20</f>
        <v>-20</v>
      </c>
      <c r="KU30" s="229">
        <f>KQ30+86*KT30/100000</f>
        <v>-1.7239999999999998E-2</v>
      </c>
      <c r="KW30" s="230">
        <v>0</v>
      </c>
      <c r="KX30" s="231">
        <v>0</v>
      </c>
      <c r="KY30" s="231">
        <v>0</v>
      </c>
      <c r="KZ30" s="225">
        <f>(KX30-20)*0.000002+KW30</f>
        <v>-3.9999999999999996E-5</v>
      </c>
      <c r="LA30" s="226">
        <f>KX30-25</f>
        <v>-25</v>
      </c>
      <c r="LB30" s="227">
        <f>KY30-20</f>
        <v>-20</v>
      </c>
      <c r="LC30" s="228">
        <f>KX30-20</f>
        <v>-20</v>
      </c>
      <c r="LD30" s="229">
        <f>KZ30+86*LC30/100000</f>
        <v>-1.7239999999999998E-2</v>
      </c>
      <c r="LF30" s="230">
        <v>0</v>
      </c>
      <c r="LG30" s="231">
        <v>0</v>
      </c>
      <c r="LH30" s="231">
        <v>0</v>
      </c>
      <c r="LI30" s="225">
        <f>(LG30-20)*0.000002+LF30</f>
        <v>-3.9999999999999996E-5</v>
      </c>
      <c r="LJ30" s="226">
        <f>LG30-25</f>
        <v>-25</v>
      </c>
      <c r="LK30" s="227">
        <f>LH30-20</f>
        <v>-20</v>
      </c>
      <c r="LL30" s="228">
        <f>LG30-20</f>
        <v>-20</v>
      </c>
      <c r="LM30" s="229">
        <f>LI30+86*LL30/100000</f>
        <v>-1.7239999999999998E-2</v>
      </c>
      <c r="LO30" s="230">
        <v>0</v>
      </c>
      <c r="LP30" s="231">
        <v>0</v>
      </c>
      <c r="LQ30" s="231">
        <v>0</v>
      </c>
      <c r="LR30" s="225">
        <f>(LP30-20)*0.000002+LO30</f>
        <v>-3.9999999999999996E-5</v>
      </c>
      <c r="LS30" s="226">
        <f>LP30-25</f>
        <v>-25</v>
      </c>
      <c r="LT30" s="227">
        <f>LQ30-20</f>
        <v>-20</v>
      </c>
      <c r="LU30" s="228">
        <f>LP30-20</f>
        <v>-20</v>
      </c>
      <c r="LV30" s="229">
        <f>LR30+86*LU30/100000</f>
        <v>-1.7239999999999998E-2</v>
      </c>
      <c r="LX30" s="230">
        <v>0</v>
      </c>
      <c r="LY30" s="231">
        <v>0</v>
      </c>
      <c r="LZ30" s="231">
        <v>0</v>
      </c>
      <c r="MA30" s="225">
        <f>(LY30-20)*0.000002+LX30</f>
        <v>-3.9999999999999996E-5</v>
      </c>
      <c r="MB30" s="226">
        <f>LY30-25</f>
        <v>-25</v>
      </c>
      <c r="MC30" s="227">
        <f>LZ30-20</f>
        <v>-20</v>
      </c>
      <c r="MD30" s="228">
        <f>LY30-20</f>
        <v>-20</v>
      </c>
      <c r="ME30" s="229">
        <f>MA30+86*MD30/100000</f>
        <v>-1.7239999999999998E-2</v>
      </c>
      <c r="MG30" s="230">
        <v>0</v>
      </c>
      <c r="MH30" s="231">
        <v>0</v>
      </c>
      <c r="MI30" s="231">
        <v>0</v>
      </c>
      <c r="MJ30" s="225">
        <f>(MH30-20)*0.000002+MG30</f>
        <v>-3.9999999999999996E-5</v>
      </c>
      <c r="MK30" s="226">
        <f>MH30-25</f>
        <v>-25</v>
      </c>
      <c r="ML30" s="227">
        <f>MI30-20</f>
        <v>-20</v>
      </c>
      <c r="MM30" s="228">
        <f>MH30-20</f>
        <v>-20</v>
      </c>
      <c r="MN30" s="229">
        <f>MJ30+86*MM30/100000</f>
        <v>-1.7239999999999998E-2</v>
      </c>
      <c r="MP30" s="230">
        <v>0</v>
      </c>
      <c r="MQ30" s="231">
        <v>0</v>
      </c>
      <c r="MR30" s="231">
        <v>0</v>
      </c>
      <c r="MS30" s="225">
        <f>(MQ30-20)*0.000002+MP30</f>
        <v>-3.9999999999999996E-5</v>
      </c>
      <c r="MT30" s="226">
        <f>MQ30-25</f>
        <v>-25</v>
      </c>
      <c r="MU30" s="227">
        <f>MR30-20</f>
        <v>-20</v>
      </c>
      <c r="MV30" s="228">
        <f>MQ30-20</f>
        <v>-20</v>
      </c>
      <c r="MW30" s="229">
        <f>MS30+86*MV30/100000</f>
        <v>-1.7239999999999998E-2</v>
      </c>
    </row>
    <row r="31" spans="1:361" ht="21" customHeight="1" thickBot="1">
      <c r="A31" s="187">
        <v>29</v>
      </c>
      <c r="B31" s="187">
        <v>4.0000000000000002E-4</v>
      </c>
      <c r="C31" s="618" t="s">
        <v>145</v>
      </c>
      <c r="D31" s="619"/>
      <c r="E31" s="619"/>
      <c r="F31" s="619"/>
      <c r="G31" s="619"/>
      <c r="H31" s="619"/>
      <c r="I31" s="619"/>
      <c r="J31" s="619"/>
      <c r="L31" s="232"/>
      <c r="M31" s="233"/>
      <c r="N31" s="234"/>
      <c r="O31" s="235"/>
      <c r="P31" s="236"/>
      <c r="Q31" s="237"/>
      <c r="R31" s="238"/>
      <c r="S31" s="235"/>
      <c r="U31" s="232"/>
      <c r="V31" s="233"/>
      <c r="W31" s="234"/>
      <c r="X31" s="235"/>
      <c r="Y31" s="236"/>
      <c r="Z31" s="237"/>
      <c r="AA31" s="238"/>
      <c r="AB31" s="235"/>
      <c r="AD31" s="232"/>
      <c r="AE31" s="233"/>
      <c r="AF31" s="234"/>
      <c r="AG31" s="235"/>
      <c r="AH31" s="236"/>
      <c r="AI31" s="237"/>
      <c r="AJ31" s="238"/>
      <c r="AK31" s="235"/>
      <c r="AM31" s="232"/>
      <c r="AN31" s="233"/>
      <c r="AO31" s="234"/>
      <c r="AP31" s="235"/>
      <c r="AQ31" s="236"/>
      <c r="AR31" s="237"/>
      <c r="AS31" s="238"/>
      <c r="AT31" s="235"/>
      <c r="AV31" s="232"/>
      <c r="AW31" s="233"/>
      <c r="AX31" s="234"/>
      <c r="AY31" s="235"/>
      <c r="AZ31" s="236"/>
      <c r="BA31" s="237"/>
      <c r="BB31" s="238"/>
      <c r="BC31" s="235"/>
      <c r="BE31" s="232"/>
      <c r="BF31" s="233"/>
      <c r="BG31" s="234"/>
      <c r="BH31" s="235"/>
      <c r="BI31" s="236"/>
      <c r="BJ31" s="237"/>
      <c r="BK31" s="238"/>
      <c r="BL31" s="235"/>
      <c r="BN31" s="232"/>
      <c r="BO31" s="233"/>
      <c r="BP31" s="234"/>
      <c r="BQ31" s="235"/>
      <c r="BR31" s="236"/>
      <c r="BS31" s="237"/>
      <c r="BT31" s="238"/>
      <c r="BU31" s="235"/>
      <c r="BW31" s="232"/>
      <c r="BX31" s="233"/>
      <c r="BY31" s="234"/>
      <c r="BZ31" s="235"/>
      <c r="CA31" s="236"/>
      <c r="CB31" s="237"/>
      <c r="CC31" s="238"/>
      <c r="CD31" s="235"/>
      <c r="CF31" s="232"/>
      <c r="CG31" s="233"/>
      <c r="CH31" s="234"/>
      <c r="CI31" s="235"/>
      <c r="CJ31" s="236"/>
      <c r="CK31" s="237"/>
      <c r="CL31" s="238"/>
      <c r="CM31" s="235"/>
      <c r="CO31" s="232"/>
      <c r="CP31" s="233"/>
      <c r="CQ31" s="234"/>
      <c r="CR31" s="235"/>
      <c r="CS31" s="236"/>
      <c r="CT31" s="237"/>
      <c r="CU31" s="238"/>
      <c r="CV31" s="235"/>
      <c r="CX31" s="232"/>
      <c r="CY31" s="233"/>
      <c r="CZ31" s="234"/>
      <c r="DA31" s="235"/>
      <c r="DB31" s="236"/>
      <c r="DC31" s="237"/>
      <c r="DD31" s="238"/>
      <c r="DE31" s="235"/>
      <c r="DG31" s="232"/>
      <c r="DH31" s="233"/>
      <c r="DI31" s="234"/>
      <c r="DJ31" s="235"/>
      <c r="DK31" s="236"/>
      <c r="DL31" s="237"/>
      <c r="DM31" s="238"/>
      <c r="DN31" s="235"/>
      <c r="DP31" s="232"/>
      <c r="DQ31" s="233"/>
      <c r="DR31" s="234"/>
      <c r="DS31" s="235"/>
      <c r="DT31" s="236"/>
      <c r="DU31" s="237"/>
      <c r="DV31" s="238"/>
      <c r="DW31" s="235"/>
      <c r="DY31" s="232"/>
      <c r="DZ31" s="233"/>
      <c r="EA31" s="234"/>
      <c r="EB31" s="235"/>
      <c r="EC31" s="236"/>
      <c r="ED31" s="237"/>
      <c r="EE31" s="238"/>
      <c r="EF31" s="235"/>
      <c r="EH31" s="232"/>
      <c r="EI31" s="233"/>
      <c r="EJ31" s="234"/>
      <c r="EK31" s="235"/>
      <c r="EL31" s="236"/>
      <c r="EM31" s="237"/>
      <c r="EN31" s="238"/>
      <c r="EO31" s="235"/>
      <c r="EQ31" s="232"/>
      <c r="ER31" s="233"/>
      <c r="ES31" s="234"/>
      <c r="ET31" s="235"/>
      <c r="EU31" s="236"/>
      <c r="EV31" s="237"/>
      <c r="EW31" s="238"/>
      <c r="EX31" s="235"/>
      <c r="EZ31" s="232"/>
      <c r="FA31" s="233"/>
      <c r="FB31" s="234"/>
      <c r="FC31" s="235"/>
      <c r="FD31" s="236"/>
      <c r="FE31" s="237"/>
      <c r="FF31" s="238"/>
      <c r="FG31" s="235"/>
      <c r="FI31" s="232"/>
      <c r="FJ31" s="233"/>
      <c r="FK31" s="234"/>
      <c r="FL31" s="235"/>
      <c r="FM31" s="236"/>
      <c r="FN31" s="237"/>
      <c r="FO31" s="238"/>
      <c r="FP31" s="235"/>
      <c r="FR31" s="232"/>
      <c r="FS31" s="233"/>
      <c r="FT31" s="234"/>
      <c r="FU31" s="235"/>
      <c r="FV31" s="236"/>
      <c r="FW31" s="237"/>
      <c r="FX31" s="238"/>
      <c r="FY31" s="235"/>
      <c r="GA31" s="232"/>
      <c r="GB31" s="233"/>
      <c r="GC31" s="234"/>
      <c r="GD31" s="235"/>
      <c r="GE31" s="236"/>
      <c r="GF31" s="237"/>
      <c r="GG31" s="238"/>
      <c r="GH31" s="235"/>
      <c r="GJ31" s="232"/>
      <c r="GK31" s="233"/>
      <c r="GL31" s="234"/>
      <c r="GM31" s="235"/>
      <c r="GN31" s="236"/>
      <c r="GO31" s="237"/>
      <c r="GP31" s="238"/>
      <c r="GQ31" s="235"/>
      <c r="GS31" s="232"/>
      <c r="GT31" s="233"/>
      <c r="GU31" s="234"/>
      <c r="GV31" s="235"/>
      <c r="GW31" s="236"/>
      <c r="GX31" s="237"/>
      <c r="GY31" s="238"/>
      <c r="GZ31" s="235"/>
      <c r="HB31" s="232"/>
      <c r="HC31" s="233"/>
      <c r="HD31" s="234"/>
      <c r="HE31" s="235"/>
      <c r="HF31" s="236"/>
      <c r="HG31" s="237"/>
      <c r="HH31" s="238"/>
      <c r="HI31" s="235"/>
      <c r="HK31" s="232"/>
      <c r="HL31" s="233"/>
      <c r="HM31" s="234"/>
      <c r="HN31" s="235"/>
      <c r="HO31" s="236"/>
      <c r="HP31" s="237"/>
      <c r="HQ31" s="238"/>
      <c r="HR31" s="235"/>
      <c r="HT31" s="232"/>
      <c r="HU31" s="233"/>
      <c r="HV31" s="234"/>
      <c r="HW31" s="235"/>
      <c r="HX31" s="236"/>
      <c r="HY31" s="237"/>
      <c r="HZ31" s="238"/>
      <c r="IA31" s="235"/>
      <c r="IC31" s="232"/>
      <c r="ID31" s="233"/>
      <c r="IE31" s="234"/>
      <c r="IF31" s="235"/>
      <c r="IG31" s="236"/>
      <c r="IH31" s="237"/>
      <c r="II31" s="238"/>
      <c r="IJ31" s="235"/>
      <c r="IL31" s="232"/>
      <c r="IM31" s="233"/>
      <c r="IN31" s="234"/>
      <c r="IO31" s="235"/>
      <c r="IP31" s="236"/>
      <c r="IQ31" s="237"/>
      <c r="IR31" s="238"/>
      <c r="IS31" s="235"/>
      <c r="IU31" s="232"/>
      <c r="IV31" s="233"/>
      <c r="IW31" s="234"/>
      <c r="IX31" s="235"/>
      <c r="IY31" s="236"/>
      <c r="IZ31" s="237"/>
      <c r="JA31" s="238"/>
      <c r="JB31" s="235"/>
      <c r="JD31" s="232"/>
      <c r="JE31" s="233"/>
      <c r="JF31" s="234"/>
      <c r="JG31" s="235"/>
      <c r="JH31" s="236"/>
      <c r="JI31" s="237"/>
      <c r="JJ31" s="238"/>
      <c r="JK31" s="235"/>
      <c r="JM31" s="232"/>
      <c r="JN31" s="233"/>
      <c r="JO31" s="234"/>
      <c r="JP31" s="235"/>
      <c r="JQ31" s="236"/>
      <c r="JR31" s="237"/>
      <c r="JS31" s="238"/>
      <c r="JT31" s="235"/>
      <c r="JV31" s="232"/>
      <c r="JW31" s="233"/>
      <c r="JX31" s="234"/>
      <c r="JY31" s="235"/>
      <c r="JZ31" s="236"/>
      <c r="KA31" s="237"/>
      <c r="KB31" s="238"/>
      <c r="KC31" s="235"/>
      <c r="KE31" s="232"/>
      <c r="KF31" s="233"/>
      <c r="KG31" s="234"/>
      <c r="KH31" s="235"/>
      <c r="KI31" s="236"/>
      <c r="KJ31" s="237"/>
      <c r="KK31" s="238"/>
      <c r="KL31" s="235"/>
      <c r="KN31" s="232"/>
      <c r="KO31" s="233"/>
      <c r="KP31" s="234"/>
      <c r="KQ31" s="235"/>
      <c r="KR31" s="236"/>
      <c r="KS31" s="237"/>
      <c r="KT31" s="238"/>
      <c r="KU31" s="235"/>
      <c r="KW31" s="232"/>
      <c r="KX31" s="233"/>
      <c r="KY31" s="234"/>
      <c r="KZ31" s="235"/>
      <c r="LA31" s="236"/>
      <c r="LB31" s="237"/>
      <c r="LC31" s="238"/>
      <c r="LD31" s="235"/>
      <c r="LF31" s="232"/>
      <c r="LG31" s="233"/>
      <c r="LH31" s="234"/>
      <c r="LI31" s="235"/>
      <c r="LJ31" s="236"/>
      <c r="LK31" s="237"/>
      <c r="LL31" s="238"/>
      <c r="LM31" s="235"/>
      <c r="LO31" s="232"/>
      <c r="LP31" s="233"/>
      <c r="LQ31" s="234"/>
      <c r="LR31" s="235"/>
      <c r="LS31" s="236"/>
      <c r="LT31" s="237"/>
      <c r="LU31" s="238"/>
      <c r="LV31" s="235"/>
      <c r="LX31" s="232"/>
      <c r="LY31" s="233"/>
      <c r="LZ31" s="234"/>
      <c r="MA31" s="235"/>
      <c r="MB31" s="236"/>
      <c r="MC31" s="237"/>
      <c r="MD31" s="238"/>
      <c r="ME31" s="235"/>
      <c r="MG31" s="232"/>
      <c r="MH31" s="233"/>
      <c r="MI31" s="234"/>
      <c r="MJ31" s="235"/>
      <c r="MK31" s="236"/>
      <c r="ML31" s="237"/>
      <c r="MM31" s="238"/>
      <c r="MN31" s="235"/>
      <c r="MP31" s="232"/>
      <c r="MQ31" s="233"/>
      <c r="MR31" s="234"/>
      <c r="MS31" s="235"/>
      <c r="MT31" s="236"/>
      <c r="MU31" s="237"/>
      <c r="MV31" s="238"/>
      <c r="MW31" s="235"/>
    </row>
    <row r="32" spans="1:361" ht="21" customHeight="1" thickBot="1">
      <c r="A32" s="187">
        <v>30</v>
      </c>
      <c r="B32" s="187">
        <v>4.0000000000000002E-4</v>
      </c>
      <c r="C32" s="611">
        <v>1</v>
      </c>
      <c r="D32" s="612"/>
      <c r="E32" s="612"/>
      <c r="F32" s="612"/>
      <c r="G32" s="612"/>
      <c r="H32" s="612"/>
      <c r="I32" s="612"/>
      <c r="J32" s="613"/>
      <c r="L32" s="611">
        <f>C32+1</f>
        <v>2</v>
      </c>
      <c r="M32" s="612"/>
      <c r="N32" s="612"/>
      <c r="O32" s="612"/>
      <c r="P32" s="612"/>
      <c r="Q32" s="612"/>
      <c r="R32" s="612"/>
      <c r="S32" s="613"/>
      <c r="U32" s="611">
        <f>L32+1</f>
        <v>3</v>
      </c>
      <c r="V32" s="612"/>
      <c r="W32" s="612"/>
      <c r="X32" s="612"/>
      <c r="Y32" s="612"/>
      <c r="Z32" s="612"/>
      <c r="AA32" s="612"/>
      <c r="AB32" s="613"/>
      <c r="AD32" s="611">
        <f>U32+1</f>
        <v>4</v>
      </c>
      <c r="AE32" s="612"/>
      <c r="AF32" s="612"/>
      <c r="AG32" s="612"/>
      <c r="AH32" s="612"/>
      <c r="AI32" s="612"/>
      <c r="AJ32" s="612"/>
      <c r="AK32" s="613"/>
      <c r="AM32" s="611">
        <f>AD32+1</f>
        <v>5</v>
      </c>
      <c r="AN32" s="612"/>
      <c r="AO32" s="612"/>
      <c r="AP32" s="612"/>
      <c r="AQ32" s="612"/>
      <c r="AR32" s="612"/>
      <c r="AS32" s="612"/>
      <c r="AT32" s="613"/>
      <c r="AV32" s="611">
        <f>AM32+1</f>
        <v>6</v>
      </c>
      <c r="AW32" s="612"/>
      <c r="AX32" s="612"/>
      <c r="AY32" s="612"/>
      <c r="AZ32" s="612"/>
      <c r="BA32" s="612"/>
      <c r="BB32" s="612"/>
      <c r="BC32" s="613"/>
      <c r="BE32" s="611">
        <f>AV32+1</f>
        <v>7</v>
      </c>
      <c r="BF32" s="612"/>
      <c r="BG32" s="612"/>
      <c r="BH32" s="612"/>
      <c r="BI32" s="612"/>
      <c r="BJ32" s="612"/>
      <c r="BK32" s="612"/>
      <c r="BL32" s="613"/>
      <c r="BN32" s="611">
        <f>BE32+1</f>
        <v>8</v>
      </c>
      <c r="BO32" s="612"/>
      <c r="BP32" s="612"/>
      <c r="BQ32" s="612"/>
      <c r="BR32" s="612"/>
      <c r="BS32" s="612"/>
      <c r="BT32" s="612"/>
      <c r="BU32" s="613"/>
      <c r="BW32" s="611">
        <f>BN32+1</f>
        <v>9</v>
      </c>
      <c r="BX32" s="612"/>
      <c r="BY32" s="612"/>
      <c r="BZ32" s="612"/>
      <c r="CA32" s="612"/>
      <c r="CB32" s="612"/>
      <c r="CC32" s="612"/>
      <c r="CD32" s="613"/>
      <c r="CF32" s="611">
        <f>BW32+1</f>
        <v>10</v>
      </c>
      <c r="CG32" s="612"/>
      <c r="CH32" s="612"/>
      <c r="CI32" s="612"/>
      <c r="CJ32" s="612"/>
      <c r="CK32" s="612"/>
      <c r="CL32" s="612"/>
      <c r="CM32" s="613"/>
      <c r="CO32" s="611">
        <f>CF32+1</f>
        <v>11</v>
      </c>
      <c r="CP32" s="612"/>
      <c r="CQ32" s="612"/>
      <c r="CR32" s="612"/>
      <c r="CS32" s="612"/>
      <c r="CT32" s="612"/>
      <c r="CU32" s="612"/>
      <c r="CV32" s="613"/>
      <c r="CX32" s="611">
        <f>CO32+1</f>
        <v>12</v>
      </c>
      <c r="CY32" s="612"/>
      <c r="CZ32" s="612"/>
      <c r="DA32" s="612"/>
      <c r="DB32" s="612"/>
      <c r="DC32" s="612"/>
      <c r="DD32" s="612"/>
      <c r="DE32" s="613"/>
      <c r="DG32" s="611">
        <f>CX32+1</f>
        <v>13</v>
      </c>
      <c r="DH32" s="612"/>
      <c r="DI32" s="612"/>
      <c r="DJ32" s="612"/>
      <c r="DK32" s="612"/>
      <c r="DL32" s="612"/>
      <c r="DM32" s="612"/>
      <c r="DN32" s="613"/>
      <c r="DP32" s="611">
        <f>DG32+1</f>
        <v>14</v>
      </c>
      <c r="DQ32" s="612"/>
      <c r="DR32" s="612"/>
      <c r="DS32" s="612"/>
      <c r="DT32" s="612"/>
      <c r="DU32" s="612"/>
      <c r="DV32" s="612"/>
      <c r="DW32" s="613"/>
      <c r="DY32" s="611">
        <f>DP32+1</f>
        <v>15</v>
      </c>
      <c r="DZ32" s="612"/>
      <c r="EA32" s="612"/>
      <c r="EB32" s="612"/>
      <c r="EC32" s="612"/>
      <c r="ED32" s="612"/>
      <c r="EE32" s="612"/>
      <c r="EF32" s="613"/>
      <c r="EH32" s="611">
        <f>DY32+1</f>
        <v>16</v>
      </c>
      <c r="EI32" s="612"/>
      <c r="EJ32" s="612"/>
      <c r="EK32" s="612"/>
      <c r="EL32" s="612"/>
      <c r="EM32" s="612"/>
      <c r="EN32" s="612"/>
      <c r="EO32" s="613"/>
      <c r="EQ32" s="611">
        <f>EH32+1</f>
        <v>17</v>
      </c>
      <c r="ER32" s="612"/>
      <c r="ES32" s="612"/>
      <c r="ET32" s="612"/>
      <c r="EU32" s="612"/>
      <c r="EV32" s="612"/>
      <c r="EW32" s="612"/>
      <c r="EX32" s="613"/>
      <c r="EZ32" s="611">
        <f>EQ32+1</f>
        <v>18</v>
      </c>
      <c r="FA32" s="612"/>
      <c r="FB32" s="612"/>
      <c r="FC32" s="612"/>
      <c r="FD32" s="612"/>
      <c r="FE32" s="612"/>
      <c r="FF32" s="612"/>
      <c r="FG32" s="613"/>
      <c r="FI32" s="611">
        <f>EZ32+1</f>
        <v>19</v>
      </c>
      <c r="FJ32" s="612"/>
      <c r="FK32" s="612"/>
      <c r="FL32" s="612"/>
      <c r="FM32" s="612"/>
      <c r="FN32" s="612"/>
      <c r="FO32" s="612"/>
      <c r="FP32" s="613"/>
      <c r="FR32" s="611">
        <f>FI32+1</f>
        <v>20</v>
      </c>
      <c r="FS32" s="612"/>
      <c r="FT32" s="612"/>
      <c r="FU32" s="612"/>
      <c r="FV32" s="612"/>
      <c r="FW32" s="612"/>
      <c r="FX32" s="612"/>
      <c r="FY32" s="613"/>
      <c r="GA32" s="611">
        <f>FR32+1</f>
        <v>21</v>
      </c>
      <c r="GB32" s="612"/>
      <c r="GC32" s="612"/>
      <c r="GD32" s="612"/>
      <c r="GE32" s="612"/>
      <c r="GF32" s="612"/>
      <c r="GG32" s="612"/>
      <c r="GH32" s="613"/>
      <c r="GJ32" s="611">
        <f>GA32+1</f>
        <v>22</v>
      </c>
      <c r="GK32" s="612"/>
      <c r="GL32" s="612"/>
      <c r="GM32" s="612"/>
      <c r="GN32" s="612"/>
      <c r="GO32" s="612"/>
      <c r="GP32" s="612"/>
      <c r="GQ32" s="613"/>
      <c r="GS32" s="611">
        <f>GJ32+1</f>
        <v>23</v>
      </c>
      <c r="GT32" s="612"/>
      <c r="GU32" s="612"/>
      <c r="GV32" s="612"/>
      <c r="GW32" s="612"/>
      <c r="GX32" s="612"/>
      <c r="GY32" s="612"/>
      <c r="GZ32" s="613"/>
      <c r="HB32" s="611">
        <f>GS32+1</f>
        <v>24</v>
      </c>
      <c r="HC32" s="612"/>
      <c r="HD32" s="612"/>
      <c r="HE32" s="612"/>
      <c r="HF32" s="612"/>
      <c r="HG32" s="612"/>
      <c r="HH32" s="612"/>
      <c r="HI32" s="613"/>
      <c r="HK32" s="611">
        <f>HB32+1</f>
        <v>25</v>
      </c>
      <c r="HL32" s="612"/>
      <c r="HM32" s="612"/>
      <c r="HN32" s="612"/>
      <c r="HO32" s="612"/>
      <c r="HP32" s="612"/>
      <c r="HQ32" s="612"/>
      <c r="HR32" s="613"/>
      <c r="HT32" s="611">
        <f>HK32+1</f>
        <v>26</v>
      </c>
      <c r="HU32" s="612"/>
      <c r="HV32" s="612"/>
      <c r="HW32" s="612"/>
      <c r="HX32" s="612"/>
      <c r="HY32" s="612"/>
      <c r="HZ32" s="612"/>
      <c r="IA32" s="613"/>
      <c r="IC32" s="611">
        <f>HT32+1</f>
        <v>27</v>
      </c>
      <c r="ID32" s="612"/>
      <c r="IE32" s="612"/>
      <c r="IF32" s="612"/>
      <c r="IG32" s="612"/>
      <c r="IH32" s="612"/>
      <c r="II32" s="612"/>
      <c r="IJ32" s="613"/>
      <c r="IL32" s="611">
        <f>IC32+1</f>
        <v>28</v>
      </c>
      <c r="IM32" s="612"/>
      <c r="IN32" s="612"/>
      <c r="IO32" s="612"/>
      <c r="IP32" s="612"/>
      <c r="IQ32" s="612"/>
      <c r="IR32" s="612"/>
      <c r="IS32" s="613"/>
      <c r="IU32" s="611">
        <f>IL32+1</f>
        <v>29</v>
      </c>
      <c r="IV32" s="612"/>
      <c r="IW32" s="612"/>
      <c r="IX32" s="612"/>
      <c r="IY32" s="612"/>
      <c r="IZ32" s="612"/>
      <c r="JA32" s="612"/>
      <c r="JB32" s="613"/>
      <c r="JD32" s="611">
        <f>IU32+1</f>
        <v>30</v>
      </c>
      <c r="JE32" s="612"/>
      <c r="JF32" s="612"/>
      <c r="JG32" s="612"/>
      <c r="JH32" s="612"/>
      <c r="JI32" s="612"/>
      <c r="JJ32" s="612"/>
      <c r="JK32" s="613"/>
      <c r="JM32" s="611">
        <f>JD32+1</f>
        <v>31</v>
      </c>
      <c r="JN32" s="612"/>
      <c r="JO32" s="612"/>
      <c r="JP32" s="612"/>
      <c r="JQ32" s="612"/>
      <c r="JR32" s="612"/>
      <c r="JS32" s="612"/>
      <c r="JT32" s="613"/>
      <c r="JV32" s="611">
        <f>JM32+1</f>
        <v>32</v>
      </c>
      <c r="JW32" s="612"/>
      <c r="JX32" s="612"/>
      <c r="JY32" s="612"/>
      <c r="JZ32" s="612"/>
      <c r="KA32" s="612"/>
      <c r="KB32" s="612"/>
      <c r="KC32" s="613"/>
      <c r="KE32" s="611">
        <f>JV32+1</f>
        <v>33</v>
      </c>
      <c r="KF32" s="612"/>
      <c r="KG32" s="612"/>
      <c r="KH32" s="612"/>
      <c r="KI32" s="612"/>
      <c r="KJ32" s="612"/>
      <c r="KK32" s="612"/>
      <c r="KL32" s="613"/>
      <c r="KN32" s="611">
        <f>KE32+1</f>
        <v>34</v>
      </c>
      <c r="KO32" s="612"/>
      <c r="KP32" s="612"/>
      <c r="KQ32" s="612"/>
      <c r="KR32" s="612"/>
      <c r="KS32" s="612"/>
      <c r="KT32" s="612"/>
      <c r="KU32" s="613"/>
      <c r="KW32" s="611">
        <f>KN32+1</f>
        <v>35</v>
      </c>
      <c r="KX32" s="612"/>
      <c r="KY32" s="612"/>
      <c r="KZ32" s="612"/>
      <c r="LA32" s="612"/>
      <c r="LB32" s="612"/>
      <c r="LC32" s="612"/>
      <c r="LD32" s="613"/>
      <c r="LF32" s="611">
        <f>KW32+1</f>
        <v>36</v>
      </c>
      <c r="LG32" s="612"/>
      <c r="LH32" s="612"/>
      <c r="LI32" s="612"/>
      <c r="LJ32" s="612"/>
      <c r="LK32" s="612"/>
      <c r="LL32" s="612"/>
      <c r="LM32" s="613"/>
      <c r="LO32" s="611">
        <f>LF32+1</f>
        <v>37</v>
      </c>
      <c r="LP32" s="612"/>
      <c r="LQ32" s="612"/>
      <c r="LR32" s="612"/>
      <c r="LS32" s="612"/>
      <c r="LT32" s="612"/>
      <c r="LU32" s="612"/>
      <c r="LV32" s="613"/>
      <c r="LX32" s="611">
        <f>LO32+1</f>
        <v>38</v>
      </c>
      <c r="LY32" s="612"/>
      <c r="LZ32" s="612"/>
      <c r="MA32" s="612"/>
      <c r="MB32" s="612"/>
      <c r="MC32" s="612"/>
      <c r="MD32" s="612"/>
      <c r="ME32" s="613"/>
      <c r="MG32" s="611">
        <f>LX32+1</f>
        <v>39</v>
      </c>
      <c r="MH32" s="612"/>
      <c r="MI32" s="612"/>
      <c r="MJ32" s="612"/>
      <c r="MK32" s="612"/>
      <c r="ML32" s="612"/>
      <c r="MM32" s="612"/>
      <c r="MN32" s="613"/>
      <c r="MP32" s="611">
        <f>MG32+1</f>
        <v>40</v>
      </c>
      <c r="MQ32" s="612"/>
      <c r="MR32" s="612"/>
      <c r="MS32" s="612"/>
      <c r="MT32" s="612"/>
      <c r="MU32" s="612"/>
      <c r="MV32" s="612"/>
      <c r="MW32" s="613"/>
    </row>
    <row r="33" spans="1:361" ht="21" hidden="1" customHeight="1">
      <c r="A33" s="187">
        <v>31</v>
      </c>
      <c r="B33" s="187">
        <v>5.0000000000000001E-4</v>
      </c>
      <c r="C33" s="188" t="s">
        <v>120</v>
      </c>
      <c r="D33" s="189" t="s">
        <v>121</v>
      </c>
      <c r="E33" s="190" t="s">
        <v>122</v>
      </c>
      <c r="F33" s="189" t="s">
        <v>123</v>
      </c>
      <c r="G33" s="190" t="s">
        <v>124</v>
      </c>
      <c r="H33" s="191" t="s">
        <v>125</v>
      </c>
      <c r="I33" s="192" t="s">
        <v>126</v>
      </c>
      <c r="J33" s="193"/>
      <c r="L33" s="188" t="s">
        <v>120</v>
      </c>
      <c r="M33" s="189" t="s">
        <v>121</v>
      </c>
      <c r="N33" s="190" t="s">
        <v>122</v>
      </c>
      <c r="O33" s="189" t="s">
        <v>123</v>
      </c>
      <c r="P33" s="190" t="s">
        <v>124</v>
      </c>
      <c r="Q33" s="191" t="s">
        <v>125</v>
      </c>
      <c r="R33" s="192" t="s">
        <v>126</v>
      </c>
      <c r="S33" s="193"/>
      <c r="U33" s="188" t="s">
        <v>120</v>
      </c>
      <c r="V33" s="189" t="s">
        <v>121</v>
      </c>
      <c r="W33" s="190" t="s">
        <v>122</v>
      </c>
      <c r="X33" s="189" t="s">
        <v>123</v>
      </c>
      <c r="Y33" s="190" t="s">
        <v>124</v>
      </c>
      <c r="Z33" s="191" t="s">
        <v>125</v>
      </c>
      <c r="AA33" s="192" t="s">
        <v>126</v>
      </c>
      <c r="AB33" s="193"/>
      <c r="AD33" s="188" t="s">
        <v>120</v>
      </c>
      <c r="AE33" s="189" t="s">
        <v>121</v>
      </c>
      <c r="AF33" s="190" t="s">
        <v>122</v>
      </c>
      <c r="AG33" s="189" t="s">
        <v>123</v>
      </c>
      <c r="AH33" s="190" t="s">
        <v>124</v>
      </c>
      <c r="AI33" s="191" t="s">
        <v>125</v>
      </c>
      <c r="AJ33" s="192" t="s">
        <v>126</v>
      </c>
      <c r="AK33" s="193"/>
      <c r="AM33" s="188" t="s">
        <v>120</v>
      </c>
      <c r="AN33" s="189" t="s">
        <v>121</v>
      </c>
      <c r="AO33" s="190" t="s">
        <v>122</v>
      </c>
      <c r="AP33" s="189" t="s">
        <v>123</v>
      </c>
      <c r="AQ33" s="190" t="s">
        <v>124</v>
      </c>
      <c r="AR33" s="191" t="s">
        <v>125</v>
      </c>
      <c r="AS33" s="192" t="s">
        <v>126</v>
      </c>
      <c r="AT33" s="193"/>
      <c r="AV33" s="188" t="s">
        <v>120</v>
      </c>
      <c r="AW33" s="189" t="s">
        <v>121</v>
      </c>
      <c r="AX33" s="190" t="s">
        <v>122</v>
      </c>
      <c r="AY33" s="189" t="s">
        <v>123</v>
      </c>
      <c r="AZ33" s="190" t="s">
        <v>124</v>
      </c>
      <c r="BA33" s="191" t="s">
        <v>125</v>
      </c>
      <c r="BB33" s="192" t="s">
        <v>126</v>
      </c>
      <c r="BC33" s="193"/>
      <c r="BE33" s="188" t="s">
        <v>120</v>
      </c>
      <c r="BF33" s="189" t="s">
        <v>121</v>
      </c>
      <c r="BG33" s="190" t="s">
        <v>122</v>
      </c>
      <c r="BH33" s="189" t="s">
        <v>123</v>
      </c>
      <c r="BI33" s="190" t="s">
        <v>124</v>
      </c>
      <c r="BJ33" s="191" t="s">
        <v>125</v>
      </c>
      <c r="BK33" s="192" t="s">
        <v>126</v>
      </c>
      <c r="BL33" s="193"/>
      <c r="BN33" s="188" t="s">
        <v>120</v>
      </c>
      <c r="BO33" s="189" t="s">
        <v>121</v>
      </c>
      <c r="BP33" s="190" t="s">
        <v>122</v>
      </c>
      <c r="BQ33" s="189" t="s">
        <v>123</v>
      </c>
      <c r="BR33" s="190" t="s">
        <v>124</v>
      </c>
      <c r="BS33" s="191" t="s">
        <v>125</v>
      </c>
      <c r="BT33" s="192" t="s">
        <v>126</v>
      </c>
      <c r="BU33" s="193"/>
      <c r="BW33" s="188" t="s">
        <v>120</v>
      </c>
      <c r="BX33" s="189" t="s">
        <v>121</v>
      </c>
      <c r="BY33" s="190" t="s">
        <v>122</v>
      </c>
      <c r="BZ33" s="189" t="s">
        <v>123</v>
      </c>
      <c r="CA33" s="190" t="s">
        <v>124</v>
      </c>
      <c r="CB33" s="191" t="s">
        <v>125</v>
      </c>
      <c r="CC33" s="192" t="s">
        <v>126</v>
      </c>
      <c r="CD33" s="193"/>
      <c r="CF33" s="188" t="s">
        <v>120</v>
      </c>
      <c r="CG33" s="189" t="s">
        <v>121</v>
      </c>
      <c r="CH33" s="190" t="s">
        <v>122</v>
      </c>
      <c r="CI33" s="189" t="s">
        <v>123</v>
      </c>
      <c r="CJ33" s="190" t="s">
        <v>124</v>
      </c>
      <c r="CK33" s="191" t="s">
        <v>125</v>
      </c>
      <c r="CL33" s="192" t="s">
        <v>126</v>
      </c>
      <c r="CM33" s="193"/>
      <c r="CO33" s="188" t="s">
        <v>120</v>
      </c>
      <c r="CP33" s="189" t="s">
        <v>121</v>
      </c>
      <c r="CQ33" s="190" t="s">
        <v>122</v>
      </c>
      <c r="CR33" s="189" t="s">
        <v>123</v>
      </c>
      <c r="CS33" s="190" t="s">
        <v>124</v>
      </c>
      <c r="CT33" s="191" t="s">
        <v>125</v>
      </c>
      <c r="CU33" s="192" t="s">
        <v>126</v>
      </c>
      <c r="CV33" s="193"/>
      <c r="CX33" s="188" t="s">
        <v>120</v>
      </c>
      <c r="CY33" s="189" t="s">
        <v>121</v>
      </c>
      <c r="CZ33" s="190" t="s">
        <v>122</v>
      </c>
      <c r="DA33" s="189" t="s">
        <v>123</v>
      </c>
      <c r="DB33" s="190" t="s">
        <v>124</v>
      </c>
      <c r="DC33" s="191" t="s">
        <v>125</v>
      </c>
      <c r="DD33" s="192" t="s">
        <v>126</v>
      </c>
      <c r="DE33" s="193"/>
      <c r="DG33" s="188" t="s">
        <v>120</v>
      </c>
      <c r="DH33" s="189" t="s">
        <v>121</v>
      </c>
      <c r="DI33" s="190" t="s">
        <v>122</v>
      </c>
      <c r="DJ33" s="189" t="s">
        <v>123</v>
      </c>
      <c r="DK33" s="190" t="s">
        <v>124</v>
      </c>
      <c r="DL33" s="191" t="s">
        <v>125</v>
      </c>
      <c r="DM33" s="192" t="s">
        <v>126</v>
      </c>
      <c r="DN33" s="193"/>
      <c r="DP33" s="188" t="s">
        <v>120</v>
      </c>
      <c r="DQ33" s="189" t="s">
        <v>121</v>
      </c>
      <c r="DR33" s="190" t="s">
        <v>122</v>
      </c>
      <c r="DS33" s="189" t="s">
        <v>123</v>
      </c>
      <c r="DT33" s="190" t="s">
        <v>124</v>
      </c>
      <c r="DU33" s="191" t="s">
        <v>125</v>
      </c>
      <c r="DV33" s="192" t="s">
        <v>126</v>
      </c>
      <c r="DW33" s="193"/>
      <c r="DY33" s="188" t="s">
        <v>120</v>
      </c>
      <c r="DZ33" s="189" t="s">
        <v>121</v>
      </c>
      <c r="EA33" s="190" t="s">
        <v>122</v>
      </c>
      <c r="EB33" s="189" t="s">
        <v>123</v>
      </c>
      <c r="EC33" s="190" t="s">
        <v>124</v>
      </c>
      <c r="ED33" s="191" t="s">
        <v>125</v>
      </c>
      <c r="EE33" s="192" t="s">
        <v>126</v>
      </c>
      <c r="EF33" s="193"/>
      <c r="EH33" s="188" t="s">
        <v>120</v>
      </c>
      <c r="EI33" s="189" t="s">
        <v>121</v>
      </c>
      <c r="EJ33" s="190" t="s">
        <v>122</v>
      </c>
      <c r="EK33" s="189" t="s">
        <v>123</v>
      </c>
      <c r="EL33" s="190" t="s">
        <v>124</v>
      </c>
      <c r="EM33" s="191" t="s">
        <v>125</v>
      </c>
      <c r="EN33" s="192" t="s">
        <v>126</v>
      </c>
      <c r="EO33" s="193"/>
      <c r="EQ33" s="188" t="s">
        <v>120</v>
      </c>
      <c r="ER33" s="189" t="s">
        <v>121</v>
      </c>
      <c r="ES33" s="190" t="s">
        <v>122</v>
      </c>
      <c r="ET33" s="189" t="s">
        <v>123</v>
      </c>
      <c r="EU33" s="190" t="s">
        <v>124</v>
      </c>
      <c r="EV33" s="191" t="s">
        <v>125</v>
      </c>
      <c r="EW33" s="192" t="s">
        <v>126</v>
      </c>
      <c r="EX33" s="193"/>
      <c r="EZ33" s="188" t="s">
        <v>120</v>
      </c>
      <c r="FA33" s="189" t="s">
        <v>121</v>
      </c>
      <c r="FB33" s="190" t="s">
        <v>122</v>
      </c>
      <c r="FC33" s="189" t="s">
        <v>123</v>
      </c>
      <c r="FD33" s="190" t="s">
        <v>124</v>
      </c>
      <c r="FE33" s="191" t="s">
        <v>125</v>
      </c>
      <c r="FF33" s="192" t="s">
        <v>126</v>
      </c>
      <c r="FG33" s="193"/>
      <c r="FI33" s="188" t="s">
        <v>120</v>
      </c>
      <c r="FJ33" s="189" t="s">
        <v>121</v>
      </c>
      <c r="FK33" s="190" t="s">
        <v>122</v>
      </c>
      <c r="FL33" s="189" t="s">
        <v>123</v>
      </c>
      <c r="FM33" s="190" t="s">
        <v>124</v>
      </c>
      <c r="FN33" s="191" t="s">
        <v>125</v>
      </c>
      <c r="FO33" s="192" t="s">
        <v>126</v>
      </c>
      <c r="FP33" s="193"/>
      <c r="FR33" s="188" t="s">
        <v>120</v>
      </c>
      <c r="FS33" s="189" t="s">
        <v>121</v>
      </c>
      <c r="FT33" s="190" t="s">
        <v>122</v>
      </c>
      <c r="FU33" s="189" t="s">
        <v>123</v>
      </c>
      <c r="FV33" s="190" t="s">
        <v>124</v>
      </c>
      <c r="FW33" s="191" t="s">
        <v>125</v>
      </c>
      <c r="FX33" s="192" t="s">
        <v>126</v>
      </c>
      <c r="FY33" s="193"/>
      <c r="GA33" s="188" t="s">
        <v>120</v>
      </c>
      <c r="GB33" s="189" t="s">
        <v>121</v>
      </c>
      <c r="GC33" s="190" t="s">
        <v>122</v>
      </c>
      <c r="GD33" s="189" t="s">
        <v>123</v>
      </c>
      <c r="GE33" s="190" t="s">
        <v>124</v>
      </c>
      <c r="GF33" s="191" t="s">
        <v>125</v>
      </c>
      <c r="GG33" s="192" t="s">
        <v>126</v>
      </c>
      <c r="GH33" s="193"/>
      <c r="GJ33" s="188" t="s">
        <v>120</v>
      </c>
      <c r="GK33" s="189" t="s">
        <v>121</v>
      </c>
      <c r="GL33" s="190" t="s">
        <v>122</v>
      </c>
      <c r="GM33" s="189" t="s">
        <v>123</v>
      </c>
      <c r="GN33" s="190" t="s">
        <v>124</v>
      </c>
      <c r="GO33" s="191" t="s">
        <v>125</v>
      </c>
      <c r="GP33" s="192" t="s">
        <v>126</v>
      </c>
      <c r="GQ33" s="193"/>
      <c r="GS33" s="188" t="s">
        <v>120</v>
      </c>
      <c r="GT33" s="189" t="s">
        <v>121</v>
      </c>
      <c r="GU33" s="190" t="s">
        <v>122</v>
      </c>
      <c r="GV33" s="189" t="s">
        <v>123</v>
      </c>
      <c r="GW33" s="190" t="s">
        <v>124</v>
      </c>
      <c r="GX33" s="191" t="s">
        <v>125</v>
      </c>
      <c r="GY33" s="192" t="s">
        <v>126</v>
      </c>
      <c r="GZ33" s="193"/>
      <c r="HB33" s="188" t="s">
        <v>120</v>
      </c>
      <c r="HC33" s="189" t="s">
        <v>121</v>
      </c>
      <c r="HD33" s="190" t="s">
        <v>122</v>
      </c>
      <c r="HE33" s="189" t="s">
        <v>123</v>
      </c>
      <c r="HF33" s="190" t="s">
        <v>124</v>
      </c>
      <c r="HG33" s="191" t="s">
        <v>125</v>
      </c>
      <c r="HH33" s="192" t="s">
        <v>126</v>
      </c>
      <c r="HI33" s="193"/>
      <c r="HK33" s="188" t="s">
        <v>120</v>
      </c>
      <c r="HL33" s="189" t="s">
        <v>121</v>
      </c>
      <c r="HM33" s="190" t="s">
        <v>122</v>
      </c>
      <c r="HN33" s="189" t="s">
        <v>123</v>
      </c>
      <c r="HO33" s="190" t="s">
        <v>124</v>
      </c>
      <c r="HP33" s="191" t="s">
        <v>125</v>
      </c>
      <c r="HQ33" s="192" t="s">
        <v>126</v>
      </c>
      <c r="HR33" s="193"/>
      <c r="HT33" s="188" t="s">
        <v>120</v>
      </c>
      <c r="HU33" s="189" t="s">
        <v>121</v>
      </c>
      <c r="HV33" s="190" t="s">
        <v>122</v>
      </c>
      <c r="HW33" s="189" t="s">
        <v>123</v>
      </c>
      <c r="HX33" s="190" t="s">
        <v>124</v>
      </c>
      <c r="HY33" s="191" t="s">
        <v>125</v>
      </c>
      <c r="HZ33" s="192" t="s">
        <v>126</v>
      </c>
      <c r="IA33" s="193"/>
      <c r="IC33" s="188" t="s">
        <v>120</v>
      </c>
      <c r="ID33" s="189" t="s">
        <v>121</v>
      </c>
      <c r="IE33" s="190" t="s">
        <v>122</v>
      </c>
      <c r="IF33" s="189" t="s">
        <v>123</v>
      </c>
      <c r="IG33" s="190" t="s">
        <v>124</v>
      </c>
      <c r="IH33" s="191" t="s">
        <v>125</v>
      </c>
      <c r="II33" s="192" t="s">
        <v>126</v>
      </c>
      <c r="IJ33" s="193"/>
      <c r="IL33" s="188" t="s">
        <v>120</v>
      </c>
      <c r="IM33" s="189" t="s">
        <v>121</v>
      </c>
      <c r="IN33" s="190" t="s">
        <v>122</v>
      </c>
      <c r="IO33" s="189" t="s">
        <v>123</v>
      </c>
      <c r="IP33" s="190" t="s">
        <v>124</v>
      </c>
      <c r="IQ33" s="191" t="s">
        <v>125</v>
      </c>
      <c r="IR33" s="192" t="s">
        <v>126</v>
      </c>
      <c r="IS33" s="193"/>
      <c r="IU33" s="188" t="s">
        <v>120</v>
      </c>
      <c r="IV33" s="189" t="s">
        <v>121</v>
      </c>
      <c r="IW33" s="190" t="s">
        <v>122</v>
      </c>
      <c r="IX33" s="189" t="s">
        <v>123</v>
      </c>
      <c r="IY33" s="190" t="s">
        <v>124</v>
      </c>
      <c r="IZ33" s="191" t="s">
        <v>125</v>
      </c>
      <c r="JA33" s="192" t="s">
        <v>126</v>
      </c>
      <c r="JB33" s="193"/>
      <c r="JD33" s="188" t="s">
        <v>120</v>
      </c>
      <c r="JE33" s="189" t="s">
        <v>121</v>
      </c>
      <c r="JF33" s="190" t="s">
        <v>122</v>
      </c>
      <c r="JG33" s="189" t="s">
        <v>123</v>
      </c>
      <c r="JH33" s="190" t="s">
        <v>124</v>
      </c>
      <c r="JI33" s="191" t="s">
        <v>125</v>
      </c>
      <c r="JJ33" s="192" t="s">
        <v>126</v>
      </c>
      <c r="JK33" s="193"/>
      <c r="JM33" s="188" t="s">
        <v>120</v>
      </c>
      <c r="JN33" s="189" t="s">
        <v>121</v>
      </c>
      <c r="JO33" s="190" t="s">
        <v>122</v>
      </c>
      <c r="JP33" s="189" t="s">
        <v>123</v>
      </c>
      <c r="JQ33" s="190" t="s">
        <v>124</v>
      </c>
      <c r="JR33" s="191" t="s">
        <v>125</v>
      </c>
      <c r="JS33" s="192" t="s">
        <v>126</v>
      </c>
      <c r="JT33" s="193"/>
      <c r="JV33" s="188" t="s">
        <v>120</v>
      </c>
      <c r="JW33" s="189" t="s">
        <v>121</v>
      </c>
      <c r="JX33" s="190" t="s">
        <v>122</v>
      </c>
      <c r="JY33" s="189" t="s">
        <v>123</v>
      </c>
      <c r="JZ33" s="190" t="s">
        <v>124</v>
      </c>
      <c r="KA33" s="191" t="s">
        <v>125</v>
      </c>
      <c r="KB33" s="192" t="s">
        <v>126</v>
      </c>
      <c r="KC33" s="193"/>
      <c r="KE33" s="188" t="s">
        <v>120</v>
      </c>
      <c r="KF33" s="189" t="s">
        <v>121</v>
      </c>
      <c r="KG33" s="190" t="s">
        <v>122</v>
      </c>
      <c r="KH33" s="189" t="s">
        <v>123</v>
      </c>
      <c r="KI33" s="190" t="s">
        <v>124</v>
      </c>
      <c r="KJ33" s="191" t="s">
        <v>125</v>
      </c>
      <c r="KK33" s="192" t="s">
        <v>126</v>
      </c>
      <c r="KL33" s="193"/>
      <c r="KN33" s="188" t="s">
        <v>120</v>
      </c>
      <c r="KO33" s="189" t="s">
        <v>121</v>
      </c>
      <c r="KP33" s="190" t="s">
        <v>122</v>
      </c>
      <c r="KQ33" s="189" t="s">
        <v>123</v>
      </c>
      <c r="KR33" s="190" t="s">
        <v>124</v>
      </c>
      <c r="KS33" s="191" t="s">
        <v>125</v>
      </c>
      <c r="KT33" s="192" t="s">
        <v>126</v>
      </c>
      <c r="KU33" s="193"/>
      <c r="KW33" s="188" t="s">
        <v>120</v>
      </c>
      <c r="KX33" s="189" t="s">
        <v>121</v>
      </c>
      <c r="KY33" s="190" t="s">
        <v>122</v>
      </c>
      <c r="KZ33" s="189" t="s">
        <v>123</v>
      </c>
      <c r="LA33" s="190" t="s">
        <v>124</v>
      </c>
      <c r="LB33" s="191" t="s">
        <v>125</v>
      </c>
      <c r="LC33" s="192" t="s">
        <v>126</v>
      </c>
      <c r="LD33" s="193"/>
      <c r="LF33" s="188" t="s">
        <v>120</v>
      </c>
      <c r="LG33" s="189" t="s">
        <v>121</v>
      </c>
      <c r="LH33" s="190" t="s">
        <v>122</v>
      </c>
      <c r="LI33" s="189" t="s">
        <v>123</v>
      </c>
      <c r="LJ33" s="190" t="s">
        <v>124</v>
      </c>
      <c r="LK33" s="191" t="s">
        <v>125</v>
      </c>
      <c r="LL33" s="192" t="s">
        <v>126</v>
      </c>
      <c r="LM33" s="193"/>
      <c r="LO33" s="188" t="s">
        <v>120</v>
      </c>
      <c r="LP33" s="189" t="s">
        <v>121</v>
      </c>
      <c r="LQ33" s="190" t="s">
        <v>122</v>
      </c>
      <c r="LR33" s="189" t="s">
        <v>123</v>
      </c>
      <c r="LS33" s="190" t="s">
        <v>124</v>
      </c>
      <c r="LT33" s="191" t="s">
        <v>125</v>
      </c>
      <c r="LU33" s="192" t="s">
        <v>126</v>
      </c>
      <c r="LV33" s="193"/>
      <c r="LX33" s="188" t="s">
        <v>120</v>
      </c>
      <c r="LY33" s="189" t="s">
        <v>121</v>
      </c>
      <c r="LZ33" s="190" t="s">
        <v>122</v>
      </c>
      <c r="MA33" s="189" t="s">
        <v>123</v>
      </c>
      <c r="MB33" s="190" t="s">
        <v>124</v>
      </c>
      <c r="MC33" s="191" t="s">
        <v>125</v>
      </c>
      <c r="MD33" s="192" t="s">
        <v>126</v>
      </c>
      <c r="ME33" s="193"/>
      <c r="MG33" s="188" t="s">
        <v>120</v>
      </c>
      <c r="MH33" s="189" t="s">
        <v>121</v>
      </c>
      <c r="MI33" s="190" t="s">
        <v>122</v>
      </c>
      <c r="MJ33" s="189" t="s">
        <v>123</v>
      </c>
      <c r="MK33" s="190" t="s">
        <v>124</v>
      </c>
      <c r="ML33" s="191" t="s">
        <v>125</v>
      </c>
      <c r="MM33" s="192" t="s">
        <v>126</v>
      </c>
      <c r="MN33" s="193"/>
      <c r="MP33" s="188" t="s">
        <v>120</v>
      </c>
      <c r="MQ33" s="189" t="s">
        <v>121</v>
      </c>
      <c r="MR33" s="190" t="s">
        <v>122</v>
      </c>
      <c r="MS33" s="189" t="s">
        <v>123</v>
      </c>
      <c r="MT33" s="190" t="s">
        <v>124</v>
      </c>
      <c r="MU33" s="191" t="s">
        <v>125</v>
      </c>
      <c r="MV33" s="192" t="s">
        <v>126</v>
      </c>
      <c r="MW33" s="193"/>
    </row>
    <row r="34" spans="1:361" ht="21" hidden="1" customHeight="1">
      <c r="A34" s="187">
        <v>32</v>
      </c>
      <c r="B34" s="187">
        <v>5.0000000000000001E-4</v>
      </c>
      <c r="C34" s="188">
        <v>90</v>
      </c>
      <c r="D34" s="194">
        <v>-8.7460000000000001E-4</v>
      </c>
      <c r="E34" s="195">
        <v>-9.2999999999999999E-7</v>
      </c>
      <c r="F34" s="189">
        <v>1.0748999999999999E-3</v>
      </c>
      <c r="G34" s="190">
        <v>2.3E-6</v>
      </c>
      <c r="H34" s="191">
        <v>8.9999999999999995E-9</v>
      </c>
      <c r="I34" s="192">
        <v>0.81362000000000001</v>
      </c>
      <c r="J34" s="193"/>
      <c r="L34" s="188">
        <v>90</v>
      </c>
      <c r="M34" s="194">
        <v>-8.7460000000000001E-4</v>
      </c>
      <c r="N34" s="195">
        <v>-9.2999999999999999E-7</v>
      </c>
      <c r="O34" s="189">
        <v>1.0748999999999999E-3</v>
      </c>
      <c r="P34" s="190">
        <v>2.3E-6</v>
      </c>
      <c r="Q34" s="191">
        <v>8.9999999999999995E-9</v>
      </c>
      <c r="R34" s="192">
        <v>0.81362000000000001</v>
      </c>
      <c r="S34" s="193"/>
      <c r="U34" s="188">
        <v>90</v>
      </c>
      <c r="V34" s="194">
        <v>-8.7460000000000001E-4</v>
      </c>
      <c r="W34" s="195">
        <v>-9.2999999999999999E-7</v>
      </c>
      <c r="X34" s="189">
        <v>1.0748999999999999E-3</v>
      </c>
      <c r="Y34" s="190">
        <v>2.3E-6</v>
      </c>
      <c r="Z34" s="191">
        <v>8.9999999999999995E-9</v>
      </c>
      <c r="AA34" s="192">
        <v>0.81362000000000001</v>
      </c>
      <c r="AB34" s="193"/>
      <c r="AD34" s="188">
        <v>90</v>
      </c>
      <c r="AE34" s="194">
        <v>-8.7460000000000001E-4</v>
      </c>
      <c r="AF34" s="195">
        <v>-9.2999999999999999E-7</v>
      </c>
      <c r="AG34" s="189">
        <v>1.0748999999999999E-3</v>
      </c>
      <c r="AH34" s="190">
        <v>2.3E-6</v>
      </c>
      <c r="AI34" s="191">
        <v>8.9999999999999995E-9</v>
      </c>
      <c r="AJ34" s="192">
        <v>0.81362000000000001</v>
      </c>
      <c r="AK34" s="193"/>
      <c r="AM34" s="188">
        <v>90</v>
      </c>
      <c r="AN34" s="194">
        <v>-8.7460000000000001E-4</v>
      </c>
      <c r="AO34" s="195">
        <v>-9.2999999999999999E-7</v>
      </c>
      <c r="AP34" s="189">
        <v>1.0748999999999999E-3</v>
      </c>
      <c r="AQ34" s="190">
        <v>2.3E-6</v>
      </c>
      <c r="AR34" s="191">
        <v>8.9999999999999995E-9</v>
      </c>
      <c r="AS34" s="192">
        <v>0.81362000000000001</v>
      </c>
      <c r="AT34" s="193"/>
      <c r="AV34" s="188">
        <v>90</v>
      </c>
      <c r="AW34" s="194">
        <v>-8.7460000000000001E-4</v>
      </c>
      <c r="AX34" s="195">
        <v>-9.2999999999999999E-7</v>
      </c>
      <c r="AY34" s="189">
        <v>1.0748999999999999E-3</v>
      </c>
      <c r="AZ34" s="190">
        <v>2.3E-6</v>
      </c>
      <c r="BA34" s="191">
        <v>8.9999999999999995E-9</v>
      </c>
      <c r="BB34" s="192">
        <v>0.81362000000000001</v>
      </c>
      <c r="BC34" s="193"/>
      <c r="BE34" s="188">
        <v>90</v>
      </c>
      <c r="BF34" s="194">
        <v>-8.7460000000000001E-4</v>
      </c>
      <c r="BG34" s="195">
        <v>-9.2999999999999999E-7</v>
      </c>
      <c r="BH34" s="189">
        <v>1.0748999999999999E-3</v>
      </c>
      <c r="BI34" s="190">
        <v>2.3E-6</v>
      </c>
      <c r="BJ34" s="191">
        <v>8.9999999999999995E-9</v>
      </c>
      <c r="BK34" s="192">
        <v>0.81362000000000001</v>
      </c>
      <c r="BL34" s="193"/>
      <c r="BN34" s="188">
        <v>90</v>
      </c>
      <c r="BO34" s="194">
        <v>-8.7460000000000001E-4</v>
      </c>
      <c r="BP34" s="195">
        <v>-9.2999999999999999E-7</v>
      </c>
      <c r="BQ34" s="189">
        <v>1.0748999999999999E-3</v>
      </c>
      <c r="BR34" s="190">
        <v>2.3E-6</v>
      </c>
      <c r="BS34" s="191">
        <v>8.9999999999999995E-9</v>
      </c>
      <c r="BT34" s="192">
        <v>0.81362000000000001</v>
      </c>
      <c r="BU34" s="193"/>
      <c r="BW34" s="188">
        <v>90</v>
      </c>
      <c r="BX34" s="194">
        <v>-8.7460000000000001E-4</v>
      </c>
      <c r="BY34" s="195">
        <v>-9.2999999999999999E-7</v>
      </c>
      <c r="BZ34" s="189">
        <v>1.0748999999999999E-3</v>
      </c>
      <c r="CA34" s="190">
        <v>2.3E-6</v>
      </c>
      <c r="CB34" s="191">
        <v>8.9999999999999995E-9</v>
      </c>
      <c r="CC34" s="192">
        <v>0.81362000000000001</v>
      </c>
      <c r="CD34" s="193"/>
      <c r="CF34" s="188">
        <v>90</v>
      </c>
      <c r="CG34" s="194">
        <v>-8.7460000000000001E-4</v>
      </c>
      <c r="CH34" s="195">
        <v>-9.2999999999999999E-7</v>
      </c>
      <c r="CI34" s="189">
        <v>1.0748999999999999E-3</v>
      </c>
      <c r="CJ34" s="190">
        <v>2.3E-6</v>
      </c>
      <c r="CK34" s="191">
        <v>8.9999999999999995E-9</v>
      </c>
      <c r="CL34" s="192">
        <v>0.81362000000000001</v>
      </c>
      <c r="CM34" s="193"/>
      <c r="CO34" s="188">
        <v>90</v>
      </c>
      <c r="CP34" s="194">
        <v>-8.7460000000000001E-4</v>
      </c>
      <c r="CQ34" s="195">
        <v>-9.2999999999999999E-7</v>
      </c>
      <c r="CR34" s="189">
        <v>1.0748999999999999E-3</v>
      </c>
      <c r="CS34" s="190">
        <v>2.3E-6</v>
      </c>
      <c r="CT34" s="191">
        <v>8.9999999999999995E-9</v>
      </c>
      <c r="CU34" s="192">
        <v>0.81362000000000001</v>
      </c>
      <c r="CV34" s="193"/>
      <c r="CX34" s="188">
        <v>90</v>
      </c>
      <c r="CY34" s="194">
        <v>-8.7460000000000001E-4</v>
      </c>
      <c r="CZ34" s="195">
        <v>-9.2999999999999999E-7</v>
      </c>
      <c r="DA34" s="189">
        <v>1.0748999999999999E-3</v>
      </c>
      <c r="DB34" s="190">
        <v>2.3E-6</v>
      </c>
      <c r="DC34" s="191">
        <v>8.9999999999999995E-9</v>
      </c>
      <c r="DD34" s="192">
        <v>0.81362000000000001</v>
      </c>
      <c r="DE34" s="193"/>
      <c r="DG34" s="188">
        <v>90</v>
      </c>
      <c r="DH34" s="194">
        <v>-8.7460000000000001E-4</v>
      </c>
      <c r="DI34" s="195">
        <v>-9.2999999999999999E-7</v>
      </c>
      <c r="DJ34" s="189">
        <v>1.0748999999999999E-3</v>
      </c>
      <c r="DK34" s="190">
        <v>2.3E-6</v>
      </c>
      <c r="DL34" s="191">
        <v>8.9999999999999995E-9</v>
      </c>
      <c r="DM34" s="192">
        <v>0.81362000000000001</v>
      </c>
      <c r="DN34" s="193"/>
      <c r="DP34" s="188">
        <v>90</v>
      </c>
      <c r="DQ34" s="194">
        <v>-8.7460000000000001E-4</v>
      </c>
      <c r="DR34" s="195">
        <v>-9.2999999999999999E-7</v>
      </c>
      <c r="DS34" s="189">
        <v>1.0748999999999999E-3</v>
      </c>
      <c r="DT34" s="190">
        <v>2.3E-6</v>
      </c>
      <c r="DU34" s="191">
        <v>8.9999999999999995E-9</v>
      </c>
      <c r="DV34" s="192">
        <v>0.81362000000000001</v>
      </c>
      <c r="DW34" s="193"/>
      <c r="DY34" s="188">
        <v>90</v>
      </c>
      <c r="DZ34" s="194">
        <v>-8.7460000000000001E-4</v>
      </c>
      <c r="EA34" s="195">
        <v>-9.2999999999999999E-7</v>
      </c>
      <c r="EB34" s="189">
        <v>1.0748999999999999E-3</v>
      </c>
      <c r="EC34" s="190">
        <v>2.3E-6</v>
      </c>
      <c r="ED34" s="191">
        <v>8.9999999999999995E-9</v>
      </c>
      <c r="EE34" s="192">
        <v>0.81362000000000001</v>
      </c>
      <c r="EF34" s="193"/>
      <c r="EH34" s="188">
        <v>90</v>
      </c>
      <c r="EI34" s="194">
        <v>-8.7460000000000001E-4</v>
      </c>
      <c r="EJ34" s="195">
        <v>-9.2999999999999999E-7</v>
      </c>
      <c r="EK34" s="189">
        <v>1.0748999999999999E-3</v>
      </c>
      <c r="EL34" s="190">
        <v>2.3E-6</v>
      </c>
      <c r="EM34" s="191">
        <v>8.9999999999999995E-9</v>
      </c>
      <c r="EN34" s="192">
        <v>0.81362000000000001</v>
      </c>
      <c r="EO34" s="193"/>
      <c r="EQ34" s="188">
        <v>90</v>
      </c>
      <c r="ER34" s="194">
        <v>-8.7460000000000001E-4</v>
      </c>
      <c r="ES34" s="195">
        <v>-9.2999999999999999E-7</v>
      </c>
      <c r="ET34" s="189">
        <v>1.0748999999999999E-3</v>
      </c>
      <c r="EU34" s="190">
        <v>2.3E-6</v>
      </c>
      <c r="EV34" s="191">
        <v>8.9999999999999995E-9</v>
      </c>
      <c r="EW34" s="192">
        <v>0.81362000000000001</v>
      </c>
      <c r="EX34" s="193"/>
      <c r="EZ34" s="188">
        <v>90</v>
      </c>
      <c r="FA34" s="194">
        <v>-8.7460000000000001E-4</v>
      </c>
      <c r="FB34" s="195">
        <v>-9.2999999999999999E-7</v>
      </c>
      <c r="FC34" s="189">
        <v>1.0748999999999999E-3</v>
      </c>
      <c r="FD34" s="190">
        <v>2.3E-6</v>
      </c>
      <c r="FE34" s="191">
        <v>8.9999999999999995E-9</v>
      </c>
      <c r="FF34" s="192">
        <v>0.81362000000000001</v>
      </c>
      <c r="FG34" s="193"/>
      <c r="FI34" s="188">
        <v>90</v>
      </c>
      <c r="FJ34" s="194">
        <v>-8.7460000000000001E-4</v>
      </c>
      <c r="FK34" s="195">
        <v>-9.2999999999999999E-7</v>
      </c>
      <c r="FL34" s="189">
        <v>1.0748999999999999E-3</v>
      </c>
      <c r="FM34" s="190">
        <v>2.3E-6</v>
      </c>
      <c r="FN34" s="191">
        <v>8.9999999999999995E-9</v>
      </c>
      <c r="FO34" s="192">
        <v>0.81362000000000001</v>
      </c>
      <c r="FP34" s="193"/>
      <c r="FR34" s="188">
        <v>90</v>
      </c>
      <c r="FS34" s="194">
        <v>-8.7460000000000001E-4</v>
      </c>
      <c r="FT34" s="195">
        <v>-9.2999999999999999E-7</v>
      </c>
      <c r="FU34" s="189">
        <v>1.0748999999999999E-3</v>
      </c>
      <c r="FV34" s="190">
        <v>2.3E-6</v>
      </c>
      <c r="FW34" s="191">
        <v>8.9999999999999995E-9</v>
      </c>
      <c r="FX34" s="192">
        <v>0.81362000000000001</v>
      </c>
      <c r="FY34" s="193"/>
      <c r="GA34" s="188">
        <v>90</v>
      </c>
      <c r="GB34" s="194">
        <v>-8.7460000000000001E-4</v>
      </c>
      <c r="GC34" s="195">
        <v>-9.2999999999999999E-7</v>
      </c>
      <c r="GD34" s="189">
        <v>1.0748999999999999E-3</v>
      </c>
      <c r="GE34" s="190">
        <v>2.3E-6</v>
      </c>
      <c r="GF34" s="191">
        <v>8.9999999999999995E-9</v>
      </c>
      <c r="GG34" s="192">
        <v>0.81362000000000001</v>
      </c>
      <c r="GH34" s="193"/>
      <c r="GJ34" s="188">
        <v>90</v>
      </c>
      <c r="GK34" s="194">
        <v>-8.7460000000000001E-4</v>
      </c>
      <c r="GL34" s="195">
        <v>-9.2999999999999999E-7</v>
      </c>
      <c r="GM34" s="189">
        <v>1.0748999999999999E-3</v>
      </c>
      <c r="GN34" s="190">
        <v>2.3E-6</v>
      </c>
      <c r="GO34" s="191">
        <v>8.9999999999999995E-9</v>
      </c>
      <c r="GP34" s="192">
        <v>0.81362000000000001</v>
      </c>
      <c r="GQ34" s="193"/>
      <c r="GS34" s="188">
        <v>90</v>
      </c>
      <c r="GT34" s="194">
        <v>-8.7460000000000001E-4</v>
      </c>
      <c r="GU34" s="195">
        <v>-9.2999999999999999E-7</v>
      </c>
      <c r="GV34" s="189">
        <v>1.0748999999999999E-3</v>
      </c>
      <c r="GW34" s="190">
        <v>2.3E-6</v>
      </c>
      <c r="GX34" s="191">
        <v>8.9999999999999995E-9</v>
      </c>
      <c r="GY34" s="192">
        <v>0.81362000000000001</v>
      </c>
      <c r="GZ34" s="193"/>
      <c r="HB34" s="188">
        <v>90</v>
      </c>
      <c r="HC34" s="194">
        <v>-8.7460000000000001E-4</v>
      </c>
      <c r="HD34" s="195">
        <v>-9.2999999999999999E-7</v>
      </c>
      <c r="HE34" s="189">
        <v>1.0748999999999999E-3</v>
      </c>
      <c r="HF34" s="190">
        <v>2.3E-6</v>
      </c>
      <c r="HG34" s="191">
        <v>8.9999999999999995E-9</v>
      </c>
      <c r="HH34" s="192">
        <v>0.81362000000000001</v>
      </c>
      <c r="HI34" s="193"/>
      <c r="HK34" s="188">
        <v>90</v>
      </c>
      <c r="HL34" s="194">
        <v>-8.7460000000000001E-4</v>
      </c>
      <c r="HM34" s="195">
        <v>-9.2999999999999999E-7</v>
      </c>
      <c r="HN34" s="189">
        <v>1.0748999999999999E-3</v>
      </c>
      <c r="HO34" s="190">
        <v>2.3E-6</v>
      </c>
      <c r="HP34" s="191">
        <v>8.9999999999999995E-9</v>
      </c>
      <c r="HQ34" s="192">
        <v>0.81362000000000001</v>
      </c>
      <c r="HR34" s="193"/>
      <c r="HT34" s="188">
        <v>90</v>
      </c>
      <c r="HU34" s="194">
        <v>-8.7460000000000001E-4</v>
      </c>
      <c r="HV34" s="195">
        <v>-9.2999999999999999E-7</v>
      </c>
      <c r="HW34" s="189">
        <v>1.0748999999999999E-3</v>
      </c>
      <c r="HX34" s="190">
        <v>2.3E-6</v>
      </c>
      <c r="HY34" s="191">
        <v>8.9999999999999995E-9</v>
      </c>
      <c r="HZ34" s="192">
        <v>0.81362000000000001</v>
      </c>
      <c r="IA34" s="193"/>
      <c r="IC34" s="188">
        <v>90</v>
      </c>
      <c r="ID34" s="194">
        <v>-8.7460000000000001E-4</v>
      </c>
      <c r="IE34" s="195">
        <v>-9.2999999999999999E-7</v>
      </c>
      <c r="IF34" s="189">
        <v>1.0748999999999999E-3</v>
      </c>
      <c r="IG34" s="190">
        <v>2.3E-6</v>
      </c>
      <c r="IH34" s="191">
        <v>8.9999999999999995E-9</v>
      </c>
      <c r="II34" s="192">
        <v>0.81362000000000001</v>
      </c>
      <c r="IJ34" s="193"/>
      <c r="IL34" s="188">
        <v>90</v>
      </c>
      <c r="IM34" s="194">
        <v>-8.7460000000000001E-4</v>
      </c>
      <c r="IN34" s="195">
        <v>-9.2999999999999999E-7</v>
      </c>
      <c r="IO34" s="189">
        <v>1.0748999999999999E-3</v>
      </c>
      <c r="IP34" s="190">
        <v>2.3E-6</v>
      </c>
      <c r="IQ34" s="191">
        <v>8.9999999999999995E-9</v>
      </c>
      <c r="IR34" s="192">
        <v>0.81362000000000001</v>
      </c>
      <c r="IS34" s="193"/>
      <c r="IU34" s="188">
        <v>90</v>
      </c>
      <c r="IV34" s="194">
        <v>-8.7460000000000001E-4</v>
      </c>
      <c r="IW34" s="195">
        <v>-9.2999999999999999E-7</v>
      </c>
      <c r="IX34" s="189">
        <v>1.0748999999999999E-3</v>
      </c>
      <c r="IY34" s="190">
        <v>2.3E-6</v>
      </c>
      <c r="IZ34" s="191">
        <v>8.9999999999999995E-9</v>
      </c>
      <c r="JA34" s="192">
        <v>0.81362000000000001</v>
      </c>
      <c r="JB34" s="193"/>
      <c r="JD34" s="188">
        <v>90</v>
      </c>
      <c r="JE34" s="194">
        <v>-8.7460000000000001E-4</v>
      </c>
      <c r="JF34" s="195">
        <v>-9.2999999999999999E-7</v>
      </c>
      <c r="JG34" s="189">
        <v>1.0748999999999999E-3</v>
      </c>
      <c r="JH34" s="190">
        <v>2.3E-6</v>
      </c>
      <c r="JI34" s="191">
        <v>8.9999999999999995E-9</v>
      </c>
      <c r="JJ34" s="192">
        <v>0.81362000000000001</v>
      </c>
      <c r="JK34" s="193"/>
      <c r="JM34" s="188">
        <v>90</v>
      </c>
      <c r="JN34" s="194">
        <v>-8.7460000000000001E-4</v>
      </c>
      <c r="JO34" s="195">
        <v>-9.2999999999999999E-7</v>
      </c>
      <c r="JP34" s="189">
        <v>1.0748999999999999E-3</v>
      </c>
      <c r="JQ34" s="190">
        <v>2.3E-6</v>
      </c>
      <c r="JR34" s="191">
        <v>8.9999999999999995E-9</v>
      </c>
      <c r="JS34" s="192">
        <v>0.81362000000000001</v>
      </c>
      <c r="JT34" s="193"/>
      <c r="JV34" s="188">
        <v>90</v>
      </c>
      <c r="JW34" s="194">
        <v>-8.7460000000000001E-4</v>
      </c>
      <c r="JX34" s="195">
        <v>-9.2999999999999999E-7</v>
      </c>
      <c r="JY34" s="189">
        <v>1.0748999999999999E-3</v>
      </c>
      <c r="JZ34" s="190">
        <v>2.3E-6</v>
      </c>
      <c r="KA34" s="191">
        <v>8.9999999999999995E-9</v>
      </c>
      <c r="KB34" s="192">
        <v>0.81362000000000001</v>
      </c>
      <c r="KC34" s="193"/>
      <c r="KE34" s="188">
        <v>90</v>
      </c>
      <c r="KF34" s="194">
        <v>-8.7460000000000001E-4</v>
      </c>
      <c r="KG34" s="195">
        <v>-9.2999999999999999E-7</v>
      </c>
      <c r="KH34" s="189">
        <v>1.0748999999999999E-3</v>
      </c>
      <c r="KI34" s="190">
        <v>2.3E-6</v>
      </c>
      <c r="KJ34" s="191">
        <v>8.9999999999999995E-9</v>
      </c>
      <c r="KK34" s="192">
        <v>0.81362000000000001</v>
      </c>
      <c r="KL34" s="193"/>
      <c r="KN34" s="188">
        <v>90</v>
      </c>
      <c r="KO34" s="194">
        <v>-8.7460000000000001E-4</v>
      </c>
      <c r="KP34" s="195">
        <v>-9.2999999999999999E-7</v>
      </c>
      <c r="KQ34" s="189">
        <v>1.0748999999999999E-3</v>
      </c>
      <c r="KR34" s="190">
        <v>2.3E-6</v>
      </c>
      <c r="KS34" s="191">
        <v>8.9999999999999995E-9</v>
      </c>
      <c r="KT34" s="192">
        <v>0.81362000000000001</v>
      </c>
      <c r="KU34" s="193"/>
      <c r="KW34" s="188">
        <v>90</v>
      </c>
      <c r="KX34" s="194">
        <v>-8.7460000000000001E-4</v>
      </c>
      <c r="KY34" s="195">
        <v>-9.2999999999999999E-7</v>
      </c>
      <c r="KZ34" s="189">
        <v>1.0748999999999999E-3</v>
      </c>
      <c r="LA34" s="190">
        <v>2.3E-6</v>
      </c>
      <c r="LB34" s="191">
        <v>8.9999999999999995E-9</v>
      </c>
      <c r="LC34" s="192">
        <v>0.81362000000000001</v>
      </c>
      <c r="LD34" s="193"/>
      <c r="LF34" s="188">
        <v>90</v>
      </c>
      <c r="LG34" s="194">
        <v>-8.7460000000000001E-4</v>
      </c>
      <c r="LH34" s="195">
        <v>-9.2999999999999999E-7</v>
      </c>
      <c r="LI34" s="189">
        <v>1.0748999999999999E-3</v>
      </c>
      <c r="LJ34" s="190">
        <v>2.3E-6</v>
      </c>
      <c r="LK34" s="191">
        <v>8.9999999999999995E-9</v>
      </c>
      <c r="LL34" s="192">
        <v>0.81362000000000001</v>
      </c>
      <c r="LM34" s="193"/>
      <c r="LO34" s="188">
        <v>90</v>
      </c>
      <c r="LP34" s="194">
        <v>-8.7460000000000001E-4</v>
      </c>
      <c r="LQ34" s="195">
        <v>-9.2999999999999999E-7</v>
      </c>
      <c r="LR34" s="189">
        <v>1.0748999999999999E-3</v>
      </c>
      <c r="LS34" s="190">
        <v>2.3E-6</v>
      </c>
      <c r="LT34" s="191">
        <v>8.9999999999999995E-9</v>
      </c>
      <c r="LU34" s="192">
        <v>0.81362000000000001</v>
      </c>
      <c r="LV34" s="193"/>
      <c r="LX34" s="188">
        <v>90</v>
      </c>
      <c r="LY34" s="194">
        <v>-8.7460000000000001E-4</v>
      </c>
      <c r="LZ34" s="195">
        <v>-9.2999999999999999E-7</v>
      </c>
      <c r="MA34" s="189">
        <v>1.0748999999999999E-3</v>
      </c>
      <c r="MB34" s="190">
        <v>2.3E-6</v>
      </c>
      <c r="MC34" s="191">
        <v>8.9999999999999995E-9</v>
      </c>
      <c r="MD34" s="192">
        <v>0.81362000000000001</v>
      </c>
      <c r="ME34" s="193"/>
      <c r="MG34" s="188">
        <v>90</v>
      </c>
      <c r="MH34" s="194">
        <v>-8.7460000000000001E-4</v>
      </c>
      <c r="MI34" s="195">
        <v>-9.2999999999999999E-7</v>
      </c>
      <c r="MJ34" s="189">
        <v>1.0748999999999999E-3</v>
      </c>
      <c r="MK34" s="190">
        <v>2.3E-6</v>
      </c>
      <c r="ML34" s="191">
        <v>8.9999999999999995E-9</v>
      </c>
      <c r="MM34" s="192">
        <v>0.81362000000000001</v>
      </c>
      <c r="MN34" s="193"/>
      <c r="MP34" s="188">
        <v>90</v>
      </c>
      <c r="MQ34" s="194">
        <v>-8.7460000000000001E-4</v>
      </c>
      <c r="MR34" s="195">
        <v>-9.2999999999999999E-7</v>
      </c>
      <c r="MS34" s="189">
        <v>1.0748999999999999E-3</v>
      </c>
      <c r="MT34" s="190">
        <v>2.3E-6</v>
      </c>
      <c r="MU34" s="191">
        <v>8.9999999999999995E-9</v>
      </c>
      <c r="MV34" s="192">
        <v>0.81362000000000001</v>
      </c>
      <c r="MW34" s="193"/>
    </row>
    <row r="35" spans="1:361" ht="21" hidden="1" customHeight="1">
      <c r="A35" s="187">
        <v>33</v>
      </c>
      <c r="B35" s="187">
        <v>5.9999999999999995E-4</v>
      </c>
      <c r="C35" s="188">
        <v>91</v>
      </c>
      <c r="D35" s="194">
        <v>-8.7379999999999999E-4</v>
      </c>
      <c r="E35" s="195">
        <v>-8.9999999999999996E-7</v>
      </c>
      <c r="F35" s="189">
        <v>1.078E-3</v>
      </c>
      <c r="G35" s="190">
        <v>2.3E-6</v>
      </c>
      <c r="H35" s="191">
        <v>1E-8</v>
      </c>
      <c r="I35" s="192">
        <v>0.81093999999999999</v>
      </c>
      <c r="J35" s="193"/>
      <c r="L35" s="188">
        <v>91</v>
      </c>
      <c r="M35" s="194">
        <v>-8.7379999999999999E-4</v>
      </c>
      <c r="N35" s="195">
        <v>-8.9999999999999996E-7</v>
      </c>
      <c r="O35" s="189">
        <v>1.078E-3</v>
      </c>
      <c r="P35" s="190">
        <v>2.3E-6</v>
      </c>
      <c r="Q35" s="191">
        <v>1E-8</v>
      </c>
      <c r="R35" s="192">
        <v>0.81093999999999999</v>
      </c>
      <c r="S35" s="193"/>
      <c r="U35" s="188">
        <v>91</v>
      </c>
      <c r="V35" s="194">
        <v>-8.7379999999999999E-4</v>
      </c>
      <c r="W35" s="195">
        <v>-8.9999999999999996E-7</v>
      </c>
      <c r="X35" s="189">
        <v>1.078E-3</v>
      </c>
      <c r="Y35" s="190">
        <v>2.3E-6</v>
      </c>
      <c r="Z35" s="191">
        <v>1E-8</v>
      </c>
      <c r="AA35" s="192">
        <v>0.81093999999999999</v>
      </c>
      <c r="AB35" s="193"/>
      <c r="AD35" s="188">
        <v>91</v>
      </c>
      <c r="AE35" s="194">
        <v>-8.7379999999999999E-4</v>
      </c>
      <c r="AF35" s="195">
        <v>-8.9999999999999996E-7</v>
      </c>
      <c r="AG35" s="189">
        <v>1.078E-3</v>
      </c>
      <c r="AH35" s="190">
        <v>2.3E-6</v>
      </c>
      <c r="AI35" s="191">
        <v>1E-8</v>
      </c>
      <c r="AJ35" s="192">
        <v>0.81093999999999999</v>
      </c>
      <c r="AK35" s="193"/>
      <c r="AM35" s="188">
        <v>91</v>
      </c>
      <c r="AN35" s="194">
        <v>-8.7379999999999999E-4</v>
      </c>
      <c r="AO35" s="195">
        <v>-8.9999999999999996E-7</v>
      </c>
      <c r="AP35" s="189">
        <v>1.078E-3</v>
      </c>
      <c r="AQ35" s="190">
        <v>2.3E-6</v>
      </c>
      <c r="AR35" s="191">
        <v>1E-8</v>
      </c>
      <c r="AS35" s="192">
        <v>0.81093999999999999</v>
      </c>
      <c r="AT35" s="193"/>
      <c r="AV35" s="188">
        <v>91</v>
      </c>
      <c r="AW35" s="194">
        <v>-8.7379999999999999E-4</v>
      </c>
      <c r="AX35" s="195">
        <v>-8.9999999999999996E-7</v>
      </c>
      <c r="AY35" s="189">
        <v>1.078E-3</v>
      </c>
      <c r="AZ35" s="190">
        <v>2.3E-6</v>
      </c>
      <c r="BA35" s="191">
        <v>1E-8</v>
      </c>
      <c r="BB35" s="192">
        <v>0.81093999999999999</v>
      </c>
      <c r="BC35" s="193"/>
      <c r="BE35" s="188">
        <v>91</v>
      </c>
      <c r="BF35" s="194">
        <v>-8.7379999999999999E-4</v>
      </c>
      <c r="BG35" s="195">
        <v>-8.9999999999999996E-7</v>
      </c>
      <c r="BH35" s="189">
        <v>1.078E-3</v>
      </c>
      <c r="BI35" s="190">
        <v>2.3E-6</v>
      </c>
      <c r="BJ35" s="191">
        <v>1E-8</v>
      </c>
      <c r="BK35" s="192">
        <v>0.81093999999999999</v>
      </c>
      <c r="BL35" s="193"/>
      <c r="BN35" s="188">
        <v>91</v>
      </c>
      <c r="BO35" s="194">
        <v>-8.7379999999999999E-4</v>
      </c>
      <c r="BP35" s="195">
        <v>-8.9999999999999996E-7</v>
      </c>
      <c r="BQ35" s="189">
        <v>1.078E-3</v>
      </c>
      <c r="BR35" s="190">
        <v>2.3E-6</v>
      </c>
      <c r="BS35" s="191">
        <v>1E-8</v>
      </c>
      <c r="BT35" s="192">
        <v>0.81093999999999999</v>
      </c>
      <c r="BU35" s="193"/>
      <c r="BW35" s="188">
        <v>91</v>
      </c>
      <c r="BX35" s="194">
        <v>-8.7379999999999999E-4</v>
      </c>
      <c r="BY35" s="195">
        <v>-8.9999999999999996E-7</v>
      </c>
      <c r="BZ35" s="189">
        <v>1.078E-3</v>
      </c>
      <c r="CA35" s="190">
        <v>2.3E-6</v>
      </c>
      <c r="CB35" s="191">
        <v>1E-8</v>
      </c>
      <c r="CC35" s="192">
        <v>0.81093999999999999</v>
      </c>
      <c r="CD35" s="193"/>
      <c r="CF35" s="188">
        <v>91</v>
      </c>
      <c r="CG35" s="194">
        <v>-8.7379999999999999E-4</v>
      </c>
      <c r="CH35" s="195">
        <v>-8.9999999999999996E-7</v>
      </c>
      <c r="CI35" s="189">
        <v>1.078E-3</v>
      </c>
      <c r="CJ35" s="190">
        <v>2.3E-6</v>
      </c>
      <c r="CK35" s="191">
        <v>1E-8</v>
      </c>
      <c r="CL35" s="192">
        <v>0.81093999999999999</v>
      </c>
      <c r="CM35" s="193"/>
      <c r="CO35" s="188">
        <v>91</v>
      </c>
      <c r="CP35" s="194">
        <v>-8.7379999999999999E-4</v>
      </c>
      <c r="CQ35" s="195">
        <v>-8.9999999999999996E-7</v>
      </c>
      <c r="CR35" s="189">
        <v>1.078E-3</v>
      </c>
      <c r="CS35" s="190">
        <v>2.3E-6</v>
      </c>
      <c r="CT35" s="191">
        <v>1E-8</v>
      </c>
      <c r="CU35" s="192">
        <v>0.81093999999999999</v>
      </c>
      <c r="CV35" s="193"/>
      <c r="CX35" s="188">
        <v>91</v>
      </c>
      <c r="CY35" s="194">
        <v>-8.7379999999999999E-4</v>
      </c>
      <c r="CZ35" s="195">
        <v>-8.9999999999999996E-7</v>
      </c>
      <c r="DA35" s="189">
        <v>1.078E-3</v>
      </c>
      <c r="DB35" s="190">
        <v>2.3E-6</v>
      </c>
      <c r="DC35" s="191">
        <v>1E-8</v>
      </c>
      <c r="DD35" s="192">
        <v>0.81093999999999999</v>
      </c>
      <c r="DE35" s="193"/>
      <c r="DG35" s="188">
        <v>91</v>
      </c>
      <c r="DH35" s="194">
        <v>-8.7379999999999999E-4</v>
      </c>
      <c r="DI35" s="195">
        <v>-8.9999999999999996E-7</v>
      </c>
      <c r="DJ35" s="189">
        <v>1.078E-3</v>
      </c>
      <c r="DK35" s="190">
        <v>2.3E-6</v>
      </c>
      <c r="DL35" s="191">
        <v>1E-8</v>
      </c>
      <c r="DM35" s="192">
        <v>0.81093999999999999</v>
      </c>
      <c r="DN35" s="193"/>
      <c r="DP35" s="188">
        <v>91</v>
      </c>
      <c r="DQ35" s="194">
        <v>-8.7379999999999999E-4</v>
      </c>
      <c r="DR35" s="195">
        <v>-8.9999999999999996E-7</v>
      </c>
      <c r="DS35" s="189">
        <v>1.078E-3</v>
      </c>
      <c r="DT35" s="190">
        <v>2.3E-6</v>
      </c>
      <c r="DU35" s="191">
        <v>1E-8</v>
      </c>
      <c r="DV35" s="192">
        <v>0.81093999999999999</v>
      </c>
      <c r="DW35" s="193"/>
      <c r="DY35" s="188">
        <v>91</v>
      </c>
      <c r="DZ35" s="194">
        <v>-8.7379999999999999E-4</v>
      </c>
      <c r="EA35" s="195">
        <v>-8.9999999999999996E-7</v>
      </c>
      <c r="EB35" s="189">
        <v>1.078E-3</v>
      </c>
      <c r="EC35" s="190">
        <v>2.3E-6</v>
      </c>
      <c r="ED35" s="191">
        <v>1E-8</v>
      </c>
      <c r="EE35" s="192">
        <v>0.81093999999999999</v>
      </c>
      <c r="EF35" s="193"/>
      <c r="EH35" s="188">
        <v>91</v>
      </c>
      <c r="EI35" s="194">
        <v>-8.7379999999999999E-4</v>
      </c>
      <c r="EJ35" s="195">
        <v>-8.9999999999999996E-7</v>
      </c>
      <c r="EK35" s="189">
        <v>1.078E-3</v>
      </c>
      <c r="EL35" s="190">
        <v>2.3E-6</v>
      </c>
      <c r="EM35" s="191">
        <v>1E-8</v>
      </c>
      <c r="EN35" s="192">
        <v>0.81093999999999999</v>
      </c>
      <c r="EO35" s="193"/>
      <c r="EQ35" s="188">
        <v>91</v>
      </c>
      <c r="ER35" s="194">
        <v>-8.7379999999999999E-4</v>
      </c>
      <c r="ES35" s="195">
        <v>-8.9999999999999996E-7</v>
      </c>
      <c r="ET35" s="189">
        <v>1.078E-3</v>
      </c>
      <c r="EU35" s="190">
        <v>2.3E-6</v>
      </c>
      <c r="EV35" s="191">
        <v>1E-8</v>
      </c>
      <c r="EW35" s="192">
        <v>0.81093999999999999</v>
      </c>
      <c r="EX35" s="193"/>
      <c r="EZ35" s="188">
        <v>91</v>
      </c>
      <c r="FA35" s="194">
        <v>-8.7379999999999999E-4</v>
      </c>
      <c r="FB35" s="195">
        <v>-8.9999999999999996E-7</v>
      </c>
      <c r="FC35" s="189">
        <v>1.078E-3</v>
      </c>
      <c r="FD35" s="190">
        <v>2.3E-6</v>
      </c>
      <c r="FE35" s="191">
        <v>1E-8</v>
      </c>
      <c r="FF35" s="192">
        <v>0.81093999999999999</v>
      </c>
      <c r="FG35" s="193"/>
      <c r="FI35" s="188">
        <v>91</v>
      </c>
      <c r="FJ35" s="194">
        <v>-8.7379999999999999E-4</v>
      </c>
      <c r="FK35" s="195">
        <v>-8.9999999999999996E-7</v>
      </c>
      <c r="FL35" s="189">
        <v>1.078E-3</v>
      </c>
      <c r="FM35" s="190">
        <v>2.3E-6</v>
      </c>
      <c r="FN35" s="191">
        <v>1E-8</v>
      </c>
      <c r="FO35" s="192">
        <v>0.81093999999999999</v>
      </c>
      <c r="FP35" s="193"/>
      <c r="FR35" s="188">
        <v>91</v>
      </c>
      <c r="FS35" s="194">
        <v>-8.7379999999999999E-4</v>
      </c>
      <c r="FT35" s="195">
        <v>-8.9999999999999996E-7</v>
      </c>
      <c r="FU35" s="189">
        <v>1.078E-3</v>
      </c>
      <c r="FV35" s="190">
        <v>2.3E-6</v>
      </c>
      <c r="FW35" s="191">
        <v>1E-8</v>
      </c>
      <c r="FX35" s="192">
        <v>0.81093999999999999</v>
      </c>
      <c r="FY35" s="193"/>
      <c r="GA35" s="188">
        <v>91</v>
      </c>
      <c r="GB35" s="194">
        <v>-8.7379999999999999E-4</v>
      </c>
      <c r="GC35" s="195">
        <v>-8.9999999999999996E-7</v>
      </c>
      <c r="GD35" s="189">
        <v>1.078E-3</v>
      </c>
      <c r="GE35" s="190">
        <v>2.3E-6</v>
      </c>
      <c r="GF35" s="191">
        <v>1E-8</v>
      </c>
      <c r="GG35" s="192">
        <v>0.81093999999999999</v>
      </c>
      <c r="GH35" s="193"/>
      <c r="GJ35" s="188">
        <v>91</v>
      </c>
      <c r="GK35" s="194">
        <v>-8.7379999999999999E-4</v>
      </c>
      <c r="GL35" s="195">
        <v>-8.9999999999999996E-7</v>
      </c>
      <c r="GM35" s="189">
        <v>1.078E-3</v>
      </c>
      <c r="GN35" s="190">
        <v>2.3E-6</v>
      </c>
      <c r="GO35" s="191">
        <v>1E-8</v>
      </c>
      <c r="GP35" s="192">
        <v>0.81093999999999999</v>
      </c>
      <c r="GQ35" s="193"/>
      <c r="GS35" s="188">
        <v>91</v>
      </c>
      <c r="GT35" s="194">
        <v>-8.7379999999999999E-4</v>
      </c>
      <c r="GU35" s="195">
        <v>-8.9999999999999996E-7</v>
      </c>
      <c r="GV35" s="189">
        <v>1.078E-3</v>
      </c>
      <c r="GW35" s="190">
        <v>2.3E-6</v>
      </c>
      <c r="GX35" s="191">
        <v>1E-8</v>
      </c>
      <c r="GY35" s="192">
        <v>0.81093999999999999</v>
      </c>
      <c r="GZ35" s="193"/>
      <c r="HB35" s="188">
        <v>91</v>
      </c>
      <c r="HC35" s="194">
        <v>-8.7379999999999999E-4</v>
      </c>
      <c r="HD35" s="195">
        <v>-8.9999999999999996E-7</v>
      </c>
      <c r="HE35" s="189">
        <v>1.078E-3</v>
      </c>
      <c r="HF35" s="190">
        <v>2.3E-6</v>
      </c>
      <c r="HG35" s="191">
        <v>1E-8</v>
      </c>
      <c r="HH35" s="192">
        <v>0.81093999999999999</v>
      </c>
      <c r="HI35" s="193"/>
      <c r="HK35" s="188">
        <v>91</v>
      </c>
      <c r="HL35" s="194">
        <v>-8.7379999999999999E-4</v>
      </c>
      <c r="HM35" s="195">
        <v>-8.9999999999999996E-7</v>
      </c>
      <c r="HN35" s="189">
        <v>1.078E-3</v>
      </c>
      <c r="HO35" s="190">
        <v>2.3E-6</v>
      </c>
      <c r="HP35" s="191">
        <v>1E-8</v>
      </c>
      <c r="HQ35" s="192">
        <v>0.81093999999999999</v>
      </c>
      <c r="HR35" s="193"/>
      <c r="HT35" s="188">
        <v>91</v>
      </c>
      <c r="HU35" s="194">
        <v>-8.7379999999999999E-4</v>
      </c>
      <c r="HV35" s="195">
        <v>-8.9999999999999996E-7</v>
      </c>
      <c r="HW35" s="189">
        <v>1.078E-3</v>
      </c>
      <c r="HX35" s="190">
        <v>2.3E-6</v>
      </c>
      <c r="HY35" s="191">
        <v>1E-8</v>
      </c>
      <c r="HZ35" s="192">
        <v>0.81093999999999999</v>
      </c>
      <c r="IA35" s="193"/>
      <c r="IC35" s="188">
        <v>91</v>
      </c>
      <c r="ID35" s="194">
        <v>-8.7379999999999999E-4</v>
      </c>
      <c r="IE35" s="195">
        <v>-8.9999999999999996E-7</v>
      </c>
      <c r="IF35" s="189">
        <v>1.078E-3</v>
      </c>
      <c r="IG35" s="190">
        <v>2.3E-6</v>
      </c>
      <c r="IH35" s="191">
        <v>1E-8</v>
      </c>
      <c r="II35" s="192">
        <v>0.81093999999999999</v>
      </c>
      <c r="IJ35" s="193"/>
      <c r="IL35" s="188">
        <v>91</v>
      </c>
      <c r="IM35" s="194">
        <v>-8.7379999999999999E-4</v>
      </c>
      <c r="IN35" s="195">
        <v>-8.9999999999999996E-7</v>
      </c>
      <c r="IO35" s="189">
        <v>1.078E-3</v>
      </c>
      <c r="IP35" s="190">
        <v>2.3E-6</v>
      </c>
      <c r="IQ35" s="191">
        <v>1E-8</v>
      </c>
      <c r="IR35" s="192">
        <v>0.81093999999999999</v>
      </c>
      <c r="IS35" s="193"/>
      <c r="IU35" s="188">
        <v>91</v>
      </c>
      <c r="IV35" s="194">
        <v>-8.7379999999999999E-4</v>
      </c>
      <c r="IW35" s="195">
        <v>-8.9999999999999996E-7</v>
      </c>
      <c r="IX35" s="189">
        <v>1.078E-3</v>
      </c>
      <c r="IY35" s="190">
        <v>2.3E-6</v>
      </c>
      <c r="IZ35" s="191">
        <v>1E-8</v>
      </c>
      <c r="JA35" s="192">
        <v>0.81093999999999999</v>
      </c>
      <c r="JB35" s="193"/>
      <c r="JD35" s="188">
        <v>91</v>
      </c>
      <c r="JE35" s="194">
        <v>-8.7379999999999999E-4</v>
      </c>
      <c r="JF35" s="195">
        <v>-8.9999999999999996E-7</v>
      </c>
      <c r="JG35" s="189">
        <v>1.078E-3</v>
      </c>
      <c r="JH35" s="190">
        <v>2.3E-6</v>
      </c>
      <c r="JI35" s="191">
        <v>1E-8</v>
      </c>
      <c r="JJ35" s="192">
        <v>0.81093999999999999</v>
      </c>
      <c r="JK35" s="193"/>
      <c r="JM35" s="188">
        <v>91</v>
      </c>
      <c r="JN35" s="194">
        <v>-8.7379999999999999E-4</v>
      </c>
      <c r="JO35" s="195">
        <v>-8.9999999999999996E-7</v>
      </c>
      <c r="JP35" s="189">
        <v>1.078E-3</v>
      </c>
      <c r="JQ35" s="190">
        <v>2.3E-6</v>
      </c>
      <c r="JR35" s="191">
        <v>1E-8</v>
      </c>
      <c r="JS35" s="192">
        <v>0.81093999999999999</v>
      </c>
      <c r="JT35" s="193"/>
      <c r="JV35" s="188">
        <v>91</v>
      </c>
      <c r="JW35" s="194">
        <v>-8.7379999999999999E-4</v>
      </c>
      <c r="JX35" s="195">
        <v>-8.9999999999999996E-7</v>
      </c>
      <c r="JY35" s="189">
        <v>1.078E-3</v>
      </c>
      <c r="JZ35" s="190">
        <v>2.3E-6</v>
      </c>
      <c r="KA35" s="191">
        <v>1E-8</v>
      </c>
      <c r="KB35" s="192">
        <v>0.81093999999999999</v>
      </c>
      <c r="KC35" s="193"/>
      <c r="KE35" s="188">
        <v>91</v>
      </c>
      <c r="KF35" s="194">
        <v>-8.7379999999999999E-4</v>
      </c>
      <c r="KG35" s="195">
        <v>-8.9999999999999996E-7</v>
      </c>
      <c r="KH35" s="189">
        <v>1.078E-3</v>
      </c>
      <c r="KI35" s="190">
        <v>2.3E-6</v>
      </c>
      <c r="KJ35" s="191">
        <v>1E-8</v>
      </c>
      <c r="KK35" s="192">
        <v>0.81093999999999999</v>
      </c>
      <c r="KL35" s="193"/>
      <c r="KN35" s="188">
        <v>91</v>
      </c>
      <c r="KO35" s="194">
        <v>-8.7379999999999999E-4</v>
      </c>
      <c r="KP35" s="195">
        <v>-8.9999999999999996E-7</v>
      </c>
      <c r="KQ35" s="189">
        <v>1.078E-3</v>
      </c>
      <c r="KR35" s="190">
        <v>2.3E-6</v>
      </c>
      <c r="KS35" s="191">
        <v>1E-8</v>
      </c>
      <c r="KT35" s="192">
        <v>0.81093999999999999</v>
      </c>
      <c r="KU35" s="193"/>
      <c r="KW35" s="188">
        <v>91</v>
      </c>
      <c r="KX35" s="194">
        <v>-8.7379999999999999E-4</v>
      </c>
      <c r="KY35" s="195">
        <v>-8.9999999999999996E-7</v>
      </c>
      <c r="KZ35" s="189">
        <v>1.078E-3</v>
      </c>
      <c r="LA35" s="190">
        <v>2.3E-6</v>
      </c>
      <c r="LB35" s="191">
        <v>1E-8</v>
      </c>
      <c r="LC35" s="192">
        <v>0.81093999999999999</v>
      </c>
      <c r="LD35" s="193"/>
      <c r="LF35" s="188">
        <v>91</v>
      </c>
      <c r="LG35" s="194">
        <v>-8.7379999999999999E-4</v>
      </c>
      <c r="LH35" s="195">
        <v>-8.9999999999999996E-7</v>
      </c>
      <c r="LI35" s="189">
        <v>1.078E-3</v>
      </c>
      <c r="LJ35" s="190">
        <v>2.3E-6</v>
      </c>
      <c r="LK35" s="191">
        <v>1E-8</v>
      </c>
      <c r="LL35" s="192">
        <v>0.81093999999999999</v>
      </c>
      <c r="LM35" s="193"/>
      <c r="LO35" s="188">
        <v>91</v>
      </c>
      <c r="LP35" s="194">
        <v>-8.7379999999999999E-4</v>
      </c>
      <c r="LQ35" s="195">
        <v>-8.9999999999999996E-7</v>
      </c>
      <c r="LR35" s="189">
        <v>1.078E-3</v>
      </c>
      <c r="LS35" s="190">
        <v>2.3E-6</v>
      </c>
      <c r="LT35" s="191">
        <v>1E-8</v>
      </c>
      <c r="LU35" s="192">
        <v>0.81093999999999999</v>
      </c>
      <c r="LV35" s="193"/>
      <c r="LX35" s="188">
        <v>91</v>
      </c>
      <c r="LY35" s="194">
        <v>-8.7379999999999999E-4</v>
      </c>
      <c r="LZ35" s="195">
        <v>-8.9999999999999996E-7</v>
      </c>
      <c r="MA35" s="189">
        <v>1.078E-3</v>
      </c>
      <c r="MB35" s="190">
        <v>2.3E-6</v>
      </c>
      <c r="MC35" s="191">
        <v>1E-8</v>
      </c>
      <c r="MD35" s="192">
        <v>0.81093999999999999</v>
      </c>
      <c r="ME35" s="193"/>
      <c r="MG35" s="188">
        <v>91</v>
      </c>
      <c r="MH35" s="194">
        <v>-8.7379999999999999E-4</v>
      </c>
      <c r="MI35" s="195">
        <v>-8.9999999999999996E-7</v>
      </c>
      <c r="MJ35" s="189">
        <v>1.078E-3</v>
      </c>
      <c r="MK35" s="190">
        <v>2.3E-6</v>
      </c>
      <c r="ML35" s="191">
        <v>1E-8</v>
      </c>
      <c r="MM35" s="192">
        <v>0.81093999999999999</v>
      </c>
      <c r="MN35" s="193"/>
      <c r="MP35" s="188">
        <v>91</v>
      </c>
      <c r="MQ35" s="194">
        <v>-8.7379999999999999E-4</v>
      </c>
      <c r="MR35" s="195">
        <v>-8.9999999999999996E-7</v>
      </c>
      <c r="MS35" s="189">
        <v>1.078E-3</v>
      </c>
      <c r="MT35" s="190">
        <v>2.3E-6</v>
      </c>
      <c r="MU35" s="191">
        <v>1E-8</v>
      </c>
      <c r="MV35" s="192">
        <v>0.81093999999999999</v>
      </c>
      <c r="MW35" s="193"/>
    </row>
    <row r="36" spans="1:361" ht="21" hidden="1" customHeight="1">
      <c r="A36" s="187">
        <v>34</v>
      </c>
      <c r="B36" s="187">
        <v>5.9999999999999995E-4</v>
      </c>
      <c r="C36" s="188">
        <v>92</v>
      </c>
      <c r="D36" s="194">
        <v>-8.7279999999999996E-4</v>
      </c>
      <c r="E36" s="195">
        <v>-8.8000000000000004E-7</v>
      </c>
      <c r="F36" s="189">
        <v>1.08E-3</v>
      </c>
      <c r="G36" s="190">
        <v>2.3E-6</v>
      </c>
      <c r="H36" s="191">
        <v>1E-8</v>
      </c>
      <c r="I36" s="192">
        <v>0.80823</v>
      </c>
      <c r="J36" s="193"/>
      <c r="L36" s="188">
        <v>92</v>
      </c>
      <c r="M36" s="194">
        <v>-8.7279999999999996E-4</v>
      </c>
      <c r="N36" s="195">
        <v>-8.8000000000000004E-7</v>
      </c>
      <c r="O36" s="189">
        <v>1.08E-3</v>
      </c>
      <c r="P36" s="190">
        <v>2.3E-6</v>
      </c>
      <c r="Q36" s="191">
        <v>1E-8</v>
      </c>
      <c r="R36" s="192">
        <v>0.80823</v>
      </c>
      <c r="S36" s="193"/>
      <c r="U36" s="188">
        <v>92</v>
      </c>
      <c r="V36" s="194">
        <v>-8.7279999999999996E-4</v>
      </c>
      <c r="W36" s="195">
        <v>-8.8000000000000004E-7</v>
      </c>
      <c r="X36" s="189">
        <v>1.08E-3</v>
      </c>
      <c r="Y36" s="190">
        <v>2.3E-6</v>
      </c>
      <c r="Z36" s="191">
        <v>1E-8</v>
      </c>
      <c r="AA36" s="192">
        <v>0.80823</v>
      </c>
      <c r="AB36" s="193"/>
      <c r="AD36" s="188">
        <v>92</v>
      </c>
      <c r="AE36" s="194">
        <v>-8.7279999999999996E-4</v>
      </c>
      <c r="AF36" s="195">
        <v>-8.8000000000000004E-7</v>
      </c>
      <c r="AG36" s="189">
        <v>1.08E-3</v>
      </c>
      <c r="AH36" s="190">
        <v>2.3E-6</v>
      </c>
      <c r="AI36" s="191">
        <v>1E-8</v>
      </c>
      <c r="AJ36" s="192">
        <v>0.80823</v>
      </c>
      <c r="AK36" s="193"/>
      <c r="AM36" s="188">
        <v>92</v>
      </c>
      <c r="AN36" s="194">
        <v>-8.7279999999999996E-4</v>
      </c>
      <c r="AO36" s="195">
        <v>-8.8000000000000004E-7</v>
      </c>
      <c r="AP36" s="189">
        <v>1.08E-3</v>
      </c>
      <c r="AQ36" s="190">
        <v>2.3E-6</v>
      </c>
      <c r="AR36" s="191">
        <v>1E-8</v>
      </c>
      <c r="AS36" s="192">
        <v>0.80823</v>
      </c>
      <c r="AT36" s="193"/>
      <c r="AV36" s="188">
        <v>92</v>
      </c>
      <c r="AW36" s="194">
        <v>-8.7279999999999996E-4</v>
      </c>
      <c r="AX36" s="195">
        <v>-8.8000000000000004E-7</v>
      </c>
      <c r="AY36" s="189">
        <v>1.08E-3</v>
      </c>
      <c r="AZ36" s="190">
        <v>2.3E-6</v>
      </c>
      <c r="BA36" s="191">
        <v>1E-8</v>
      </c>
      <c r="BB36" s="192">
        <v>0.80823</v>
      </c>
      <c r="BC36" s="193"/>
      <c r="BE36" s="188">
        <v>92</v>
      </c>
      <c r="BF36" s="194">
        <v>-8.7279999999999996E-4</v>
      </c>
      <c r="BG36" s="195">
        <v>-8.8000000000000004E-7</v>
      </c>
      <c r="BH36" s="189">
        <v>1.08E-3</v>
      </c>
      <c r="BI36" s="190">
        <v>2.3E-6</v>
      </c>
      <c r="BJ36" s="191">
        <v>1E-8</v>
      </c>
      <c r="BK36" s="192">
        <v>0.80823</v>
      </c>
      <c r="BL36" s="193"/>
      <c r="BN36" s="188">
        <v>92</v>
      </c>
      <c r="BO36" s="194">
        <v>-8.7279999999999996E-4</v>
      </c>
      <c r="BP36" s="195">
        <v>-8.8000000000000004E-7</v>
      </c>
      <c r="BQ36" s="189">
        <v>1.08E-3</v>
      </c>
      <c r="BR36" s="190">
        <v>2.3E-6</v>
      </c>
      <c r="BS36" s="191">
        <v>1E-8</v>
      </c>
      <c r="BT36" s="192">
        <v>0.80823</v>
      </c>
      <c r="BU36" s="193"/>
      <c r="BW36" s="188">
        <v>92</v>
      </c>
      <c r="BX36" s="194">
        <v>-8.7279999999999996E-4</v>
      </c>
      <c r="BY36" s="195">
        <v>-8.8000000000000004E-7</v>
      </c>
      <c r="BZ36" s="189">
        <v>1.08E-3</v>
      </c>
      <c r="CA36" s="190">
        <v>2.3E-6</v>
      </c>
      <c r="CB36" s="191">
        <v>1E-8</v>
      </c>
      <c r="CC36" s="192">
        <v>0.80823</v>
      </c>
      <c r="CD36" s="193"/>
      <c r="CF36" s="188">
        <v>92</v>
      </c>
      <c r="CG36" s="194">
        <v>-8.7279999999999996E-4</v>
      </c>
      <c r="CH36" s="195">
        <v>-8.8000000000000004E-7</v>
      </c>
      <c r="CI36" s="189">
        <v>1.08E-3</v>
      </c>
      <c r="CJ36" s="190">
        <v>2.3E-6</v>
      </c>
      <c r="CK36" s="191">
        <v>1E-8</v>
      </c>
      <c r="CL36" s="192">
        <v>0.80823</v>
      </c>
      <c r="CM36" s="193"/>
      <c r="CO36" s="188">
        <v>92</v>
      </c>
      <c r="CP36" s="194">
        <v>-8.7279999999999996E-4</v>
      </c>
      <c r="CQ36" s="195">
        <v>-8.8000000000000004E-7</v>
      </c>
      <c r="CR36" s="189">
        <v>1.08E-3</v>
      </c>
      <c r="CS36" s="190">
        <v>2.3E-6</v>
      </c>
      <c r="CT36" s="191">
        <v>1E-8</v>
      </c>
      <c r="CU36" s="192">
        <v>0.80823</v>
      </c>
      <c r="CV36" s="193"/>
      <c r="CX36" s="188">
        <v>92</v>
      </c>
      <c r="CY36" s="194">
        <v>-8.7279999999999996E-4</v>
      </c>
      <c r="CZ36" s="195">
        <v>-8.8000000000000004E-7</v>
      </c>
      <c r="DA36" s="189">
        <v>1.08E-3</v>
      </c>
      <c r="DB36" s="190">
        <v>2.3E-6</v>
      </c>
      <c r="DC36" s="191">
        <v>1E-8</v>
      </c>
      <c r="DD36" s="192">
        <v>0.80823</v>
      </c>
      <c r="DE36" s="193"/>
      <c r="DG36" s="188">
        <v>92</v>
      </c>
      <c r="DH36" s="194">
        <v>-8.7279999999999996E-4</v>
      </c>
      <c r="DI36" s="195">
        <v>-8.8000000000000004E-7</v>
      </c>
      <c r="DJ36" s="189">
        <v>1.08E-3</v>
      </c>
      <c r="DK36" s="190">
        <v>2.3E-6</v>
      </c>
      <c r="DL36" s="191">
        <v>1E-8</v>
      </c>
      <c r="DM36" s="192">
        <v>0.80823</v>
      </c>
      <c r="DN36" s="193"/>
      <c r="DP36" s="188">
        <v>92</v>
      </c>
      <c r="DQ36" s="194">
        <v>-8.7279999999999996E-4</v>
      </c>
      <c r="DR36" s="195">
        <v>-8.8000000000000004E-7</v>
      </c>
      <c r="DS36" s="189">
        <v>1.08E-3</v>
      </c>
      <c r="DT36" s="190">
        <v>2.3E-6</v>
      </c>
      <c r="DU36" s="191">
        <v>1E-8</v>
      </c>
      <c r="DV36" s="192">
        <v>0.80823</v>
      </c>
      <c r="DW36" s="193"/>
      <c r="DY36" s="188">
        <v>92</v>
      </c>
      <c r="DZ36" s="194">
        <v>-8.7279999999999996E-4</v>
      </c>
      <c r="EA36" s="195">
        <v>-8.8000000000000004E-7</v>
      </c>
      <c r="EB36" s="189">
        <v>1.08E-3</v>
      </c>
      <c r="EC36" s="190">
        <v>2.3E-6</v>
      </c>
      <c r="ED36" s="191">
        <v>1E-8</v>
      </c>
      <c r="EE36" s="192">
        <v>0.80823</v>
      </c>
      <c r="EF36" s="193"/>
      <c r="EH36" s="188">
        <v>92</v>
      </c>
      <c r="EI36" s="194">
        <v>-8.7279999999999996E-4</v>
      </c>
      <c r="EJ36" s="195">
        <v>-8.8000000000000004E-7</v>
      </c>
      <c r="EK36" s="189">
        <v>1.08E-3</v>
      </c>
      <c r="EL36" s="190">
        <v>2.3E-6</v>
      </c>
      <c r="EM36" s="191">
        <v>1E-8</v>
      </c>
      <c r="EN36" s="192">
        <v>0.80823</v>
      </c>
      <c r="EO36" s="193"/>
      <c r="EQ36" s="188">
        <v>92</v>
      </c>
      <c r="ER36" s="194">
        <v>-8.7279999999999996E-4</v>
      </c>
      <c r="ES36" s="195">
        <v>-8.8000000000000004E-7</v>
      </c>
      <c r="ET36" s="189">
        <v>1.08E-3</v>
      </c>
      <c r="EU36" s="190">
        <v>2.3E-6</v>
      </c>
      <c r="EV36" s="191">
        <v>1E-8</v>
      </c>
      <c r="EW36" s="192">
        <v>0.80823</v>
      </c>
      <c r="EX36" s="193"/>
      <c r="EZ36" s="188">
        <v>92</v>
      </c>
      <c r="FA36" s="194">
        <v>-8.7279999999999996E-4</v>
      </c>
      <c r="FB36" s="195">
        <v>-8.8000000000000004E-7</v>
      </c>
      <c r="FC36" s="189">
        <v>1.08E-3</v>
      </c>
      <c r="FD36" s="190">
        <v>2.3E-6</v>
      </c>
      <c r="FE36" s="191">
        <v>1E-8</v>
      </c>
      <c r="FF36" s="192">
        <v>0.80823</v>
      </c>
      <c r="FG36" s="193"/>
      <c r="FI36" s="188">
        <v>92</v>
      </c>
      <c r="FJ36" s="194">
        <v>-8.7279999999999996E-4</v>
      </c>
      <c r="FK36" s="195">
        <v>-8.8000000000000004E-7</v>
      </c>
      <c r="FL36" s="189">
        <v>1.08E-3</v>
      </c>
      <c r="FM36" s="190">
        <v>2.3E-6</v>
      </c>
      <c r="FN36" s="191">
        <v>1E-8</v>
      </c>
      <c r="FO36" s="192">
        <v>0.80823</v>
      </c>
      <c r="FP36" s="193"/>
      <c r="FR36" s="188">
        <v>92</v>
      </c>
      <c r="FS36" s="194">
        <v>-8.7279999999999996E-4</v>
      </c>
      <c r="FT36" s="195">
        <v>-8.8000000000000004E-7</v>
      </c>
      <c r="FU36" s="189">
        <v>1.08E-3</v>
      </c>
      <c r="FV36" s="190">
        <v>2.3E-6</v>
      </c>
      <c r="FW36" s="191">
        <v>1E-8</v>
      </c>
      <c r="FX36" s="192">
        <v>0.80823</v>
      </c>
      <c r="FY36" s="193"/>
      <c r="GA36" s="188">
        <v>92</v>
      </c>
      <c r="GB36" s="194">
        <v>-8.7279999999999996E-4</v>
      </c>
      <c r="GC36" s="195">
        <v>-8.8000000000000004E-7</v>
      </c>
      <c r="GD36" s="189">
        <v>1.08E-3</v>
      </c>
      <c r="GE36" s="190">
        <v>2.3E-6</v>
      </c>
      <c r="GF36" s="191">
        <v>1E-8</v>
      </c>
      <c r="GG36" s="192">
        <v>0.80823</v>
      </c>
      <c r="GH36" s="193"/>
      <c r="GJ36" s="188">
        <v>92</v>
      </c>
      <c r="GK36" s="194">
        <v>-8.7279999999999996E-4</v>
      </c>
      <c r="GL36" s="195">
        <v>-8.8000000000000004E-7</v>
      </c>
      <c r="GM36" s="189">
        <v>1.08E-3</v>
      </c>
      <c r="GN36" s="190">
        <v>2.3E-6</v>
      </c>
      <c r="GO36" s="191">
        <v>1E-8</v>
      </c>
      <c r="GP36" s="192">
        <v>0.80823</v>
      </c>
      <c r="GQ36" s="193"/>
      <c r="GS36" s="188">
        <v>92</v>
      </c>
      <c r="GT36" s="194">
        <v>-8.7279999999999996E-4</v>
      </c>
      <c r="GU36" s="195">
        <v>-8.8000000000000004E-7</v>
      </c>
      <c r="GV36" s="189">
        <v>1.08E-3</v>
      </c>
      <c r="GW36" s="190">
        <v>2.3E-6</v>
      </c>
      <c r="GX36" s="191">
        <v>1E-8</v>
      </c>
      <c r="GY36" s="192">
        <v>0.80823</v>
      </c>
      <c r="GZ36" s="193"/>
      <c r="HB36" s="188">
        <v>92</v>
      </c>
      <c r="HC36" s="194">
        <v>-8.7279999999999996E-4</v>
      </c>
      <c r="HD36" s="195">
        <v>-8.8000000000000004E-7</v>
      </c>
      <c r="HE36" s="189">
        <v>1.08E-3</v>
      </c>
      <c r="HF36" s="190">
        <v>2.3E-6</v>
      </c>
      <c r="HG36" s="191">
        <v>1E-8</v>
      </c>
      <c r="HH36" s="192">
        <v>0.80823</v>
      </c>
      <c r="HI36" s="193"/>
      <c r="HK36" s="188">
        <v>92</v>
      </c>
      <c r="HL36" s="194">
        <v>-8.7279999999999996E-4</v>
      </c>
      <c r="HM36" s="195">
        <v>-8.8000000000000004E-7</v>
      </c>
      <c r="HN36" s="189">
        <v>1.08E-3</v>
      </c>
      <c r="HO36" s="190">
        <v>2.3E-6</v>
      </c>
      <c r="HP36" s="191">
        <v>1E-8</v>
      </c>
      <c r="HQ36" s="192">
        <v>0.80823</v>
      </c>
      <c r="HR36" s="193"/>
      <c r="HT36" s="188">
        <v>92</v>
      </c>
      <c r="HU36" s="194">
        <v>-8.7279999999999996E-4</v>
      </c>
      <c r="HV36" s="195">
        <v>-8.8000000000000004E-7</v>
      </c>
      <c r="HW36" s="189">
        <v>1.08E-3</v>
      </c>
      <c r="HX36" s="190">
        <v>2.3E-6</v>
      </c>
      <c r="HY36" s="191">
        <v>1E-8</v>
      </c>
      <c r="HZ36" s="192">
        <v>0.80823</v>
      </c>
      <c r="IA36" s="193"/>
      <c r="IC36" s="188">
        <v>92</v>
      </c>
      <c r="ID36" s="194">
        <v>-8.7279999999999996E-4</v>
      </c>
      <c r="IE36" s="195">
        <v>-8.8000000000000004E-7</v>
      </c>
      <c r="IF36" s="189">
        <v>1.08E-3</v>
      </c>
      <c r="IG36" s="190">
        <v>2.3E-6</v>
      </c>
      <c r="IH36" s="191">
        <v>1E-8</v>
      </c>
      <c r="II36" s="192">
        <v>0.80823</v>
      </c>
      <c r="IJ36" s="193"/>
      <c r="IL36" s="188">
        <v>92</v>
      </c>
      <c r="IM36" s="194">
        <v>-8.7279999999999996E-4</v>
      </c>
      <c r="IN36" s="195">
        <v>-8.8000000000000004E-7</v>
      </c>
      <c r="IO36" s="189">
        <v>1.08E-3</v>
      </c>
      <c r="IP36" s="190">
        <v>2.3E-6</v>
      </c>
      <c r="IQ36" s="191">
        <v>1E-8</v>
      </c>
      <c r="IR36" s="192">
        <v>0.80823</v>
      </c>
      <c r="IS36" s="193"/>
      <c r="IU36" s="188">
        <v>92</v>
      </c>
      <c r="IV36" s="194">
        <v>-8.7279999999999996E-4</v>
      </c>
      <c r="IW36" s="195">
        <v>-8.8000000000000004E-7</v>
      </c>
      <c r="IX36" s="189">
        <v>1.08E-3</v>
      </c>
      <c r="IY36" s="190">
        <v>2.3E-6</v>
      </c>
      <c r="IZ36" s="191">
        <v>1E-8</v>
      </c>
      <c r="JA36" s="192">
        <v>0.80823</v>
      </c>
      <c r="JB36" s="193"/>
      <c r="JD36" s="188">
        <v>92</v>
      </c>
      <c r="JE36" s="194">
        <v>-8.7279999999999996E-4</v>
      </c>
      <c r="JF36" s="195">
        <v>-8.8000000000000004E-7</v>
      </c>
      <c r="JG36" s="189">
        <v>1.08E-3</v>
      </c>
      <c r="JH36" s="190">
        <v>2.3E-6</v>
      </c>
      <c r="JI36" s="191">
        <v>1E-8</v>
      </c>
      <c r="JJ36" s="192">
        <v>0.80823</v>
      </c>
      <c r="JK36" s="193"/>
      <c r="JM36" s="188">
        <v>92</v>
      </c>
      <c r="JN36" s="194">
        <v>-8.7279999999999996E-4</v>
      </c>
      <c r="JO36" s="195">
        <v>-8.8000000000000004E-7</v>
      </c>
      <c r="JP36" s="189">
        <v>1.08E-3</v>
      </c>
      <c r="JQ36" s="190">
        <v>2.3E-6</v>
      </c>
      <c r="JR36" s="191">
        <v>1E-8</v>
      </c>
      <c r="JS36" s="192">
        <v>0.80823</v>
      </c>
      <c r="JT36" s="193"/>
      <c r="JV36" s="188">
        <v>92</v>
      </c>
      <c r="JW36" s="194">
        <v>-8.7279999999999996E-4</v>
      </c>
      <c r="JX36" s="195">
        <v>-8.8000000000000004E-7</v>
      </c>
      <c r="JY36" s="189">
        <v>1.08E-3</v>
      </c>
      <c r="JZ36" s="190">
        <v>2.3E-6</v>
      </c>
      <c r="KA36" s="191">
        <v>1E-8</v>
      </c>
      <c r="KB36" s="192">
        <v>0.80823</v>
      </c>
      <c r="KC36" s="193"/>
      <c r="KE36" s="188">
        <v>92</v>
      </c>
      <c r="KF36" s="194">
        <v>-8.7279999999999996E-4</v>
      </c>
      <c r="KG36" s="195">
        <v>-8.8000000000000004E-7</v>
      </c>
      <c r="KH36" s="189">
        <v>1.08E-3</v>
      </c>
      <c r="KI36" s="190">
        <v>2.3E-6</v>
      </c>
      <c r="KJ36" s="191">
        <v>1E-8</v>
      </c>
      <c r="KK36" s="192">
        <v>0.80823</v>
      </c>
      <c r="KL36" s="193"/>
      <c r="KN36" s="188">
        <v>92</v>
      </c>
      <c r="KO36" s="194">
        <v>-8.7279999999999996E-4</v>
      </c>
      <c r="KP36" s="195">
        <v>-8.8000000000000004E-7</v>
      </c>
      <c r="KQ36" s="189">
        <v>1.08E-3</v>
      </c>
      <c r="KR36" s="190">
        <v>2.3E-6</v>
      </c>
      <c r="KS36" s="191">
        <v>1E-8</v>
      </c>
      <c r="KT36" s="192">
        <v>0.80823</v>
      </c>
      <c r="KU36" s="193"/>
      <c r="KW36" s="188">
        <v>92</v>
      </c>
      <c r="KX36" s="194">
        <v>-8.7279999999999996E-4</v>
      </c>
      <c r="KY36" s="195">
        <v>-8.8000000000000004E-7</v>
      </c>
      <c r="KZ36" s="189">
        <v>1.08E-3</v>
      </c>
      <c r="LA36" s="190">
        <v>2.3E-6</v>
      </c>
      <c r="LB36" s="191">
        <v>1E-8</v>
      </c>
      <c r="LC36" s="192">
        <v>0.80823</v>
      </c>
      <c r="LD36" s="193"/>
      <c r="LF36" s="188">
        <v>92</v>
      </c>
      <c r="LG36" s="194">
        <v>-8.7279999999999996E-4</v>
      </c>
      <c r="LH36" s="195">
        <v>-8.8000000000000004E-7</v>
      </c>
      <c r="LI36" s="189">
        <v>1.08E-3</v>
      </c>
      <c r="LJ36" s="190">
        <v>2.3E-6</v>
      </c>
      <c r="LK36" s="191">
        <v>1E-8</v>
      </c>
      <c r="LL36" s="192">
        <v>0.80823</v>
      </c>
      <c r="LM36" s="193"/>
      <c r="LO36" s="188">
        <v>92</v>
      </c>
      <c r="LP36" s="194">
        <v>-8.7279999999999996E-4</v>
      </c>
      <c r="LQ36" s="195">
        <v>-8.8000000000000004E-7</v>
      </c>
      <c r="LR36" s="189">
        <v>1.08E-3</v>
      </c>
      <c r="LS36" s="190">
        <v>2.3E-6</v>
      </c>
      <c r="LT36" s="191">
        <v>1E-8</v>
      </c>
      <c r="LU36" s="192">
        <v>0.80823</v>
      </c>
      <c r="LV36" s="193"/>
      <c r="LX36" s="188">
        <v>92</v>
      </c>
      <c r="LY36" s="194">
        <v>-8.7279999999999996E-4</v>
      </c>
      <c r="LZ36" s="195">
        <v>-8.8000000000000004E-7</v>
      </c>
      <c r="MA36" s="189">
        <v>1.08E-3</v>
      </c>
      <c r="MB36" s="190">
        <v>2.3E-6</v>
      </c>
      <c r="MC36" s="191">
        <v>1E-8</v>
      </c>
      <c r="MD36" s="192">
        <v>0.80823</v>
      </c>
      <c r="ME36" s="193"/>
      <c r="MG36" s="188">
        <v>92</v>
      </c>
      <c r="MH36" s="194">
        <v>-8.7279999999999996E-4</v>
      </c>
      <c r="MI36" s="195">
        <v>-8.8000000000000004E-7</v>
      </c>
      <c r="MJ36" s="189">
        <v>1.08E-3</v>
      </c>
      <c r="MK36" s="190">
        <v>2.3E-6</v>
      </c>
      <c r="ML36" s="191">
        <v>1E-8</v>
      </c>
      <c r="MM36" s="192">
        <v>0.80823</v>
      </c>
      <c r="MN36" s="193"/>
      <c r="MP36" s="188">
        <v>92</v>
      </c>
      <c r="MQ36" s="194">
        <v>-8.7279999999999996E-4</v>
      </c>
      <c r="MR36" s="195">
        <v>-8.8000000000000004E-7</v>
      </c>
      <c r="MS36" s="189">
        <v>1.08E-3</v>
      </c>
      <c r="MT36" s="190">
        <v>2.3E-6</v>
      </c>
      <c r="MU36" s="191">
        <v>1E-8</v>
      </c>
      <c r="MV36" s="192">
        <v>0.80823</v>
      </c>
      <c r="MW36" s="193"/>
    </row>
    <row r="37" spans="1:361" ht="21" hidden="1" customHeight="1">
      <c r="A37" s="187">
        <v>35</v>
      </c>
      <c r="B37" s="187">
        <v>6.9999999999999999E-4</v>
      </c>
      <c r="C37" s="188">
        <v>93</v>
      </c>
      <c r="D37" s="194">
        <v>-8.7149999999999999E-4</v>
      </c>
      <c r="E37" s="195">
        <v>-8.4E-7</v>
      </c>
      <c r="F37" s="189">
        <v>1.0820000000000001E-3</v>
      </c>
      <c r="G37" s="190">
        <v>2.2000000000000001E-6</v>
      </c>
      <c r="H37" s="191">
        <v>1E-8</v>
      </c>
      <c r="I37" s="192">
        <v>0.80549000000000004</v>
      </c>
      <c r="J37" s="193"/>
      <c r="L37" s="188">
        <v>93</v>
      </c>
      <c r="M37" s="194">
        <v>-8.7149999999999999E-4</v>
      </c>
      <c r="N37" s="195">
        <v>-8.4E-7</v>
      </c>
      <c r="O37" s="189">
        <v>1.0820000000000001E-3</v>
      </c>
      <c r="P37" s="190">
        <v>2.2000000000000001E-6</v>
      </c>
      <c r="Q37" s="191">
        <v>1E-8</v>
      </c>
      <c r="R37" s="192">
        <v>0.80549000000000004</v>
      </c>
      <c r="S37" s="193"/>
      <c r="U37" s="188">
        <v>93</v>
      </c>
      <c r="V37" s="194">
        <v>-8.7149999999999999E-4</v>
      </c>
      <c r="W37" s="195">
        <v>-8.4E-7</v>
      </c>
      <c r="X37" s="189">
        <v>1.0820000000000001E-3</v>
      </c>
      <c r="Y37" s="190">
        <v>2.2000000000000001E-6</v>
      </c>
      <c r="Z37" s="191">
        <v>1E-8</v>
      </c>
      <c r="AA37" s="192">
        <v>0.80549000000000004</v>
      </c>
      <c r="AB37" s="193"/>
      <c r="AD37" s="188">
        <v>93</v>
      </c>
      <c r="AE37" s="194">
        <v>-8.7149999999999999E-4</v>
      </c>
      <c r="AF37" s="195">
        <v>-8.4E-7</v>
      </c>
      <c r="AG37" s="189">
        <v>1.0820000000000001E-3</v>
      </c>
      <c r="AH37" s="190">
        <v>2.2000000000000001E-6</v>
      </c>
      <c r="AI37" s="191">
        <v>1E-8</v>
      </c>
      <c r="AJ37" s="192">
        <v>0.80549000000000004</v>
      </c>
      <c r="AK37" s="193"/>
      <c r="AM37" s="188">
        <v>93</v>
      </c>
      <c r="AN37" s="194">
        <v>-8.7149999999999999E-4</v>
      </c>
      <c r="AO37" s="195">
        <v>-8.4E-7</v>
      </c>
      <c r="AP37" s="189">
        <v>1.0820000000000001E-3</v>
      </c>
      <c r="AQ37" s="190">
        <v>2.2000000000000001E-6</v>
      </c>
      <c r="AR37" s="191">
        <v>1E-8</v>
      </c>
      <c r="AS37" s="192">
        <v>0.80549000000000004</v>
      </c>
      <c r="AT37" s="193"/>
      <c r="AV37" s="188">
        <v>93</v>
      </c>
      <c r="AW37" s="194">
        <v>-8.7149999999999999E-4</v>
      </c>
      <c r="AX37" s="195">
        <v>-8.4E-7</v>
      </c>
      <c r="AY37" s="189">
        <v>1.0820000000000001E-3</v>
      </c>
      <c r="AZ37" s="190">
        <v>2.2000000000000001E-6</v>
      </c>
      <c r="BA37" s="191">
        <v>1E-8</v>
      </c>
      <c r="BB37" s="192">
        <v>0.80549000000000004</v>
      </c>
      <c r="BC37" s="193"/>
      <c r="BE37" s="188">
        <v>93</v>
      </c>
      <c r="BF37" s="194">
        <v>-8.7149999999999999E-4</v>
      </c>
      <c r="BG37" s="195">
        <v>-8.4E-7</v>
      </c>
      <c r="BH37" s="189">
        <v>1.0820000000000001E-3</v>
      </c>
      <c r="BI37" s="190">
        <v>2.2000000000000001E-6</v>
      </c>
      <c r="BJ37" s="191">
        <v>1E-8</v>
      </c>
      <c r="BK37" s="192">
        <v>0.80549000000000004</v>
      </c>
      <c r="BL37" s="193"/>
      <c r="BN37" s="188">
        <v>93</v>
      </c>
      <c r="BO37" s="194">
        <v>-8.7149999999999999E-4</v>
      </c>
      <c r="BP37" s="195">
        <v>-8.4E-7</v>
      </c>
      <c r="BQ37" s="189">
        <v>1.0820000000000001E-3</v>
      </c>
      <c r="BR37" s="190">
        <v>2.2000000000000001E-6</v>
      </c>
      <c r="BS37" s="191">
        <v>1E-8</v>
      </c>
      <c r="BT37" s="192">
        <v>0.80549000000000004</v>
      </c>
      <c r="BU37" s="193"/>
      <c r="BW37" s="188">
        <v>93</v>
      </c>
      <c r="BX37" s="194">
        <v>-8.7149999999999999E-4</v>
      </c>
      <c r="BY37" s="195">
        <v>-8.4E-7</v>
      </c>
      <c r="BZ37" s="189">
        <v>1.0820000000000001E-3</v>
      </c>
      <c r="CA37" s="190">
        <v>2.2000000000000001E-6</v>
      </c>
      <c r="CB37" s="191">
        <v>1E-8</v>
      </c>
      <c r="CC37" s="192">
        <v>0.80549000000000004</v>
      </c>
      <c r="CD37" s="193"/>
      <c r="CF37" s="188">
        <v>93</v>
      </c>
      <c r="CG37" s="194">
        <v>-8.7149999999999999E-4</v>
      </c>
      <c r="CH37" s="195">
        <v>-8.4E-7</v>
      </c>
      <c r="CI37" s="189">
        <v>1.0820000000000001E-3</v>
      </c>
      <c r="CJ37" s="190">
        <v>2.2000000000000001E-6</v>
      </c>
      <c r="CK37" s="191">
        <v>1E-8</v>
      </c>
      <c r="CL37" s="192">
        <v>0.80549000000000004</v>
      </c>
      <c r="CM37" s="193"/>
      <c r="CO37" s="188">
        <v>93</v>
      </c>
      <c r="CP37" s="194">
        <v>-8.7149999999999999E-4</v>
      </c>
      <c r="CQ37" s="195">
        <v>-8.4E-7</v>
      </c>
      <c r="CR37" s="189">
        <v>1.0820000000000001E-3</v>
      </c>
      <c r="CS37" s="190">
        <v>2.2000000000000001E-6</v>
      </c>
      <c r="CT37" s="191">
        <v>1E-8</v>
      </c>
      <c r="CU37" s="192">
        <v>0.80549000000000004</v>
      </c>
      <c r="CV37" s="193"/>
      <c r="CX37" s="188">
        <v>93</v>
      </c>
      <c r="CY37" s="194">
        <v>-8.7149999999999999E-4</v>
      </c>
      <c r="CZ37" s="195">
        <v>-8.4E-7</v>
      </c>
      <c r="DA37" s="189">
        <v>1.0820000000000001E-3</v>
      </c>
      <c r="DB37" s="190">
        <v>2.2000000000000001E-6</v>
      </c>
      <c r="DC37" s="191">
        <v>1E-8</v>
      </c>
      <c r="DD37" s="192">
        <v>0.80549000000000004</v>
      </c>
      <c r="DE37" s="193"/>
      <c r="DG37" s="188">
        <v>93</v>
      </c>
      <c r="DH37" s="194">
        <v>-8.7149999999999999E-4</v>
      </c>
      <c r="DI37" s="195">
        <v>-8.4E-7</v>
      </c>
      <c r="DJ37" s="189">
        <v>1.0820000000000001E-3</v>
      </c>
      <c r="DK37" s="190">
        <v>2.2000000000000001E-6</v>
      </c>
      <c r="DL37" s="191">
        <v>1E-8</v>
      </c>
      <c r="DM37" s="192">
        <v>0.80549000000000004</v>
      </c>
      <c r="DN37" s="193"/>
      <c r="DP37" s="188">
        <v>93</v>
      </c>
      <c r="DQ37" s="194">
        <v>-8.7149999999999999E-4</v>
      </c>
      <c r="DR37" s="195">
        <v>-8.4E-7</v>
      </c>
      <c r="DS37" s="189">
        <v>1.0820000000000001E-3</v>
      </c>
      <c r="DT37" s="190">
        <v>2.2000000000000001E-6</v>
      </c>
      <c r="DU37" s="191">
        <v>1E-8</v>
      </c>
      <c r="DV37" s="192">
        <v>0.80549000000000004</v>
      </c>
      <c r="DW37" s="193"/>
      <c r="DY37" s="188">
        <v>93</v>
      </c>
      <c r="DZ37" s="194">
        <v>-8.7149999999999999E-4</v>
      </c>
      <c r="EA37" s="195">
        <v>-8.4E-7</v>
      </c>
      <c r="EB37" s="189">
        <v>1.0820000000000001E-3</v>
      </c>
      <c r="EC37" s="190">
        <v>2.2000000000000001E-6</v>
      </c>
      <c r="ED37" s="191">
        <v>1E-8</v>
      </c>
      <c r="EE37" s="192">
        <v>0.80549000000000004</v>
      </c>
      <c r="EF37" s="193"/>
      <c r="EH37" s="188">
        <v>93</v>
      </c>
      <c r="EI37" s="194">
        <v>-8.7149999999999999E-4</v>
      </c>
      <c r="EJ37" s="195">
        <v>-8.4E-7</v>
      </c>
      <c r="EK37" s="189">
        <v>1.0820000000000001E-3</v>
      </c>
      <c r="EL37" s="190">
        <v>2.2000000000000001E-6</v>
      </c>
      <c r="EM37" s="191">
        <v>1E-8</v>
      </c>
      <c r="EN37" s="192">
        <v>0.80549000000000004</v>
      </c>
      <c r="EO37" s="193"/>
      <c r="EQ37" s="188">
        <v>93</v>
      </c>
      <c r="ER37" s="194">
        <v>-8.7149999999999999E-4</v>
      </c>
      <c r="ES37" s="195">
        <v>-8.4E-7</v>
      </c>
      <c r="ET37" s="189">
        <v>1.0820000000000001E-3</v>
      </c>
      <c r="EU37" s="190">
        <v>2.2000000000000001E-6</v>
      </c>
      <c r="EV37" s="191">
        <v>1E-8</v>
      </c>
      <c r="EW37" s="192">
        <v>0.80549000000000004</v>
      </c>
      <c r="EX37" s="193"/>
      <c r="EZ37" s="188">
        <v>93</v>
      </c>
      <c r="FA37" s="194">
        <v>-8.7149999999999999E-4</v>
      </c>
      <c r="FB37" s="195">
        <v>-8.4E-7</v>
      </c>
      <c r="FC37" s="189">
        <v>1.0820000000000001E-3</v>
      </c>
      <c r="FD37" s="190">
        <v>2.2000000000000001E-6</v>
      </c>
      <c r="FE37" s="191">
        <v>1E-8</v>
      </c>
      <c r="FF37" s="192">
        <v>0.80549000000000004</v>
      </c>
      <c r="FG37" s="193"/>
      <c r="FI37" s="188">
        <v>93</v>
      </c>
      <c r="FJ37" s="194">
        <v>-8.7149999999999999E-4</v>
      </c>
      <c r="FK37" s="195">
        <v>-8.4E-7</v>
      </c>
      <c r="FL37" s="189">
        <v>1.0820000000000001E-3</v>
      </c>
      <c r="FM37" s="190">
        <v>2.2000000000000001E-6</v>
      </c>
      <c r="FN37" s="191">
        <v>1E-8</v>
      </c>
      <c r="FO37" s="192">
        <v>0.80549000000000004</v>
      </c>
      <c r="FP37" s="193"/>
      <c r="FR37" s="188">
        <v>93</v>
      </c>
      <c r="FS37" s="194">
        <v>-8.7149999999999999E-4</v>
      </c>
      <c r="FT37" s="195">
        <v>-8.4E-7</v>
      </c>
      <c r="FU37" s="189">
        <v>1.0820000000000001E-3</v>
      </c>
      <c r="FV37" s="190">
        <v>2.2000000000000001E-6</v>
      </c>
      <c r="FW37" s="191">
        <v>1E-8</v>
      </c>
      <c r="FX37" s="192">
        <v>0.80549000000000004</v>
      </c>
      <c r="FY37" s="193"/>
      <c r="GA37" s="188">
        <v>93</v>
      </c>
      <c r="GB37" s="194">
        <v>-8.7149999999999999E-4</v>
      </c>
      <c r="GC37" s="195">
        <v>-8.4E-7</v>
      </c>
      <c r="GD37" s="189">
        <v>1.0820000000000001E-3</v>
      </c>
      <c r="GE37" s="190">
        <v>2.2000000000000001E-6</v>
      </c>
      <c r="GF37" s="191">
        <v>1E-8</v>
      </c>
      <c r="GG37" s="192">
        <v>0.80549000000000004</v>
      </c>
      <c r="GH37" s="193"/>
      <c r="GJ37" s="188">
        <v>93</v>
      </c>
      <c r="GK37" s="194">
        <v>-8.7149999999999999E-4</v>
      </c>
      <c r="GL37" s="195">
        <v>-8.4E-7</v>
      </c>
      <c r="GM37" s="189">
        <v>1.0820000000000001E-3</v>
      </c>
      <c r="GN37" s="190">
        <v>2.2000000000000001E-6</v>
      </c>
      <c r="GO37" s="191">
        <v>1E-8</v>
      </c>
      <c r="GP37" s="192">
        <v>0.80549000000000004</v>
      </c>
      <c r="GQ37" s="193"/>
      <c r="GS37" s="188">
        <v>93</v>
      </c>
      <c r="GT37" s="194">
        <v>-8.7149999999999999E-4</v>
      </c>
      <c r="GU37" s="195">
        <v>-8.4E-7</v>
      </c>
      <c r="GV37" s="189">
        <v>1.0820000000000001E-3</v>
      </c>
      <c r="GW37" s="190">
        <v>2.2000000000000001E-6</v>
      </c>
      <c r="GX37" s="191">
        <v>1E-8</v>
      </c>
      <c r="GY37" s="192">
        <v>0.80549000000000004</v>
      </c>
      <c r="GZ37" s="193"/>
      <c r="HB37" s="188">
        <v>93</v>
      </c>
      <c r="HC37" s="194">
        <v>-8.7149999999999999E-4</v>
      </c>
      <c r="HD37" s="195">
        <v>-8.4E-7</v>
      </c>
      <c r="HE37" s="189">
        <v>1.0820000000000001E-3</v>
      </c>
      <c r="HF37" s="190">
        <v>2.2000000000000001E-6</v>
      </c>
      <c r="HG37" s="191">
        <v>1E-8</v>
      </c>
      <c r="HH37" s="192">
        <v>0.80549000000000004</v>
      </c>
      <c r="HI37" s="193"/>
      <c r="HK37" s="188">
        <v>93</v>
      </c>
      <c r="HL37" s="194">
        <v>-8.7149999999999999E-4</v>
      </c>
      <c r="HM37" s="195">
        <v>-8.4E-7</v>
      </c>
      <c r="HN37" s="189">
        <v>1.0820000000000001E-3</v>
      </c>
      <c r="HO37" s="190">
        <v>2.2000000000000001E-6</v>
      </c>
      <c r="HP37" s="191">
        <v>1E-8</v>
      </c>
      <c r="HQ37" s="192">
        <v>0.80549000000000004</v>
      </c>
      <c r="HR37" s="193"/>
      <c r="HT37" s="188">
        <v>93</v>
      </c>
      <c r="HU37" s="194">
        <v>-8.7149999999999999E-4</v>
      </c>
      <c r="HV37" s="195">
        <v>-8.4E-7</v>
      </c>
      <c r="HW37" s="189">
        <v>1.0820000000000001E-3</v>
      </c>
      <c r="HX37" s="190">
        <v>2.2000000000000001E-6</v>
      </c>
      <c r="HY37" s="191">
        <v>1E-8</v>
      </c>
      <c r="HZ37" s="192">
        <v>0.80549000000000004</v>
      </c>
      <c r="IA37" s="193"/>
      <c r="IC37" s="188">
        <v>93</v>
      </c>
      <c r="ID37" s="194">
        <v>-8.7149999999999999E-4</v>
      </c>
      <c r="IE37" s="195">
        <v>-8.4E-7</v>
      </c>
      <c r="IF37" s="189">
        <v>1.0820000000000001E-3</v>
      </c>
      <c r="IG37" s="190">
        <v>2.2000000000000001E-6</v>
      </c>
      <c r="IH37" s="191">
        <v>1E-8</v>
      </c>
      <c r="II37" s="192">
        <v>0.80549000000000004</v>
      </c>
      <c r="IJ37" s="193"/>
      <c r="IL37" s="188">
        <v>93</v>
      </c>
      <c r="IM37" s="194">
        <v>-8.7149999999999999E-4</v>
      </c>
      <c r="IN37" s="195">
        <v>-8.4E-7</v>
      </c>
      <c r="IO37" s="189">
        <v>1.0820000000000001E-3</v>
      </c>
      <c r="IP37" s="190">
        <v>2.2000000000000001E-6</v>
      </c>
      <c r="IQ37" s="191">
        <v>1E-8</v>
      </c>
      <c r="IR37" s="192">
        <v>0.80549000000000004</v>
      </c>
      <c r="IS37" s="193"/>
      <c r="IU37" s="188">
        <v>93</v>
      </c>
      <c r="IV37" s="194">
        <v>-8.7149999999999999E-4</v>
      </c>
      <c r="IW37" s="195">
        <v>-8.4E-7</v>
      </c>
      <c r="IX37" s="189">
        <v>1.0820000000000001E-3</v>
      </c>
      <c r="IY37" s="190">
        <v>2.2000000000000001E-6</v>
      </c>
      <c r="IZ37" s="191">
        <v>1E-8</v>
      </c>
      <c r="JA37" s="192">
        <v>0.80549000000000004</v>
      </c>
      <c r="JB37" s="193"/>
      <c r="JD37" s="188">
        <v>93</v>
      </c>
      <c r="JE37" s="194">
        <v>-8.7149999999999999E-4</v>
      </c>
      <c r="JF37" s="195">
        <v>-8.4E-7</v>
      </c>
      <c r="JG37" s="189">
        <v>1.0820000000000001E-3</v>
      </c>
      <c r="JH37" s="190">
        <v>2.2000000000000001E-6</v>
      </c>
      <c r="JI37" s="191">
        <v>1E-8</v>
      </c>
      <c r="JJ37" s="192">
        <v>0.80549000000000004</v>
      </c>
      <c r="JK37" s="193"/>
      <c r="JM37" s="188">
        <v>93</v>
      </c>
      <c r="JN37" s="194">
        <v>-8.7149999999999999E-4</v>
      </c>
      <c r="JO37" s="195">
        <v>-8.4E-7</v>
      </c>
      <c r="JP37" s="189">
        <v>1.0820000000000001E-3</v>
      </c>
      <c r="JQ37" s="190">
        <v>2.2000000000000001E-6</v>
      </c>
      <c r="JR37" s="191">
        <v>1E-8</v>
      </c>
      <c r="JS37" s="192">
        <v>0.80549000000000004</v>
      </c>
      <c r="JT37" s="193"/>
      <c r="JV37" s="188">
        <v>93</v>
      </c>
      <c r="JW37" s="194">
        <v>-8.7149999999999999E-4</v>
      </c>
      <c r="JX37" s="195">
        <v>-8.4E-7</v>
      </c>
      <c r="JY37" s="189">
        <v>1.0820000000000001E-3</v>
      </c>
      <c r="JZ37" s="190">
        <v>2.2000000000000001E-6</v>
      </c>
      <c r="KA37" s="191">
        <v>1E-8</v>
      </c>
      <c r="KB37" s="192">
        <v>0.80549000000000004</v>
      </c>
      <c r="KC37" s="193"/>
      <c r="KE37" s="188">
        <v>93</v>
      </c>
      <c r="KF37" s="194">
        <v>-8.7149999999999999E-4</v>
      </c>
      <c r="KG37" s="195">
        <v>-8.4E-7</v>
      </c>
      <c r="KH37" s="189">
        <v>1.0820000000000001E-3</v>
      </c>
      <c r="KI37" s="190">
        <v>2.2000000000000001E-6</v>
      </c>
      <c r="KJ37" s="191">
        <v>1E-8</v>
      </c>
      <c r="KK37" s="192">
        <v>0.80549000000000004</v>
      </c>
      <c r="KL37" s="193"/>
      <c r="KN37" s="188">
        <v>93</v>
      </c>
      <c r="KO37" s="194">
        <v>-8.7149999999999999E-4</v>
      </c>
      <c r="KP37" s="195">
        <v>-8.4E-7</v>
      </c>
      <c r="KQ37" s="189">
        <v>1.0820000000000001E-3</v>
      </c>
      <c r="KR37" s="190">
        <v>2.2000000000000001E-6</v>
      </c>
      <c r="KS37" s="191">
        <v>1E-8</v>
      </c>
      <c r="KT37" s="192">
        <v>0.80549000000000004</v>
      </c>
      <c r="KU37" s="193"/>
      <c r="KW37" s="188">
        <v>93</v>
      </c>
      <c r="KX37" s="194">
        <v>-8.7149999999999999E-4</v>
      </c>
      <c r="KY37" s="195">
        <v>-8.4E-7</v>
      </c>
      <c r="KZ37" s="189">
        <v>1.0820000000000001E-3</v>
      </c>
      <c r="LA37" s="190">
        <v>2.2000000000000001E-6</v>
      </c>
      <c r="LB37" s="191">
        <v>1E-8</v>
      </c>
      <c r="LC37" s="192">
        <v>0.80549000000000004</v>
      </c>
      <c r="LD37" s="193"/>
      <c r="LF37" s="188">
        <v>93</v>
      </c>
      <c r="LG37" s="194">
        <v>-8.7149999999999999E-4</v>
      </c>
      <c r="LH37" s="195">
        <v>-8.4E-7</v>
      </c>
      <c r="LI37" s="189">
        <v>1.0820000000000001E-3</v>
      </c>
      <c r="LJ37" s="190">
        <v>2.2000000000000001E-6</v>
      </c>
      <c r="LK37" s="191">
        <v>1E-8</v>
      </c>
      <c r="LL37" s="192">
        <v>0.80549000000000004</v>
      </c>
      <c r="LM37" s="193"/>
      <c r="LO37" s="188">
        <v>93</v>
      </c>
      <c r="LP37" s="194">
        <v>-8.7149999999999999E-4</v>
      </c>
      <c r="LQ37" s="195">
        <v>-8.4E-7</v>
      </c>
      <c r="LR37" s="189">
        <v>1.0820000000000001E-3</v>
      </c>
      <c r="LS37" s="190">
        <v>2.2000000000000001E-6</v>
      </c>
      <c r="LT37" s="191">
        <v>1E-8</v>
      </c>
      <c r="LU37" s="192">
        <v>0.80549000000000004</v>
      </c>
      <c r="LV37" s="193"/>
      <c r="LX37" s="188">
        <v>93</v>
      </c>
      <c r="LY37" s="194">
        <v>-8.7149999999999999E-4</v>
      </c>
      <c r="LZ37" s="195">
        <v>-8.4E-7</v>
      </c>
      <c r="MA37" s="189">
        <v>1.0820000000000001E-3</v>
      </c>
      <c r="MB37" s="190">
        <v>2.2000000000000001E-6</v>
      </c>
      <c r="MC37" s="191">
        <v>1E-8</v>
      </c>
      <c r="MD37" s="192">
        <v>0.80549000000000004</v>
      </c>
      <c r="ME37" s="193"/>
      <c r="MG37" s="188">
        <v>93</v>
      </c>
      <c r="MH37" s="194">
        <v>-8.7149999999999999E-4</v>
      </c>
      <c r="MI37" s="195">
        <v>-8.4E-7</v>
      </c>
      <c r="MJ37" s="189">
        <v>1.0820000000000001E-3</v>
      </c>
      <c r="MK37" s="190">
        <v>2.2000000000000001E-6</v>
      </c>
      <c r="ML37" s="191">
        <v>1E-8</v>
      </c>
      <c r="MM37" s="192">
        <v>0.80549000000000004</v>
      </c>
      <c r="MN37" s="193"/>
      <c r="MP37" s="188">
        <v>93</v>
      </c>
      <c r="MQ37" s="194">
        <v>-8.7149999999999999E-4</v>
      </c>
      <c r="MR37" s="195">
        <v>-8.4E-7</v>
      </c>
      <c r="MS37" s="189">
        <v>1.0820000000000001E-3</v>
      </c>
      <c r="MT37" s="190">
        <v>2.2000000000000001E-6</v>
      </c>
      <c r="MU37" s="191">
        <v>1E-8</v>
      </c>
      <c r="MV37" s="192">
        <v>0.80549000000000004</v>
      </c>
      <c r="MW37" s="193"/>
    </row>
    <row r="38" spans="1:361" ht="21" hidden="1" customHeight="1">
      <c r="A38" s="187">
        <v>36</v>
      </c>
      <c r="B38" s="187">
        <v>8.0000000000000004E-4</v>
      </c>
      <c r="C38" s="188">
        <v>94</v>
      </c>
      <c r="D38" s="194">
        <v>-8.7000000000000001E-4</v>
      </c>
      <c r="E38" s="195">
        <v>-8.0999999999999997E-7</v>
      </c>
      <c r="F38" s="189">
        <v>1.0839999999999999E-3</v>
      </c>
      <c r="G38" s="190">
        <v>2.2000000000000001E-6</v>
      </c>
      <c r="H38" s="191">
        <v>1E-8</v>
      </c>
      <c r="I38" s="192">
        <v>0.80271999999999999</v>
      </c>
      <c r="J38" s="193"/>
      <c r="L38" s="188">
        <v>94</v>
      </c>
      <c r="M38" s="194">
        <v>-8.7000000000000001E-4</v>
      </c>
      <c r="N38" s="195">
        <v>-8.0999999999999997E-7</v>
      </c>
      <c r="O38" s="189">
        <v>1.0839999999999999E-3</v>
      </c>
      <c r="P38" s="190">
        <v>2.2000000000000001E-6</v>
      </c>
      <c r="Q38" s="191">
        <v>1E-8</v>
      </c>
      <c r="R38" s="192">
        <v>0.80271999999999999</v>
      </c>
      <c r="S38" s="193"/>
      <c r="U38" s="188">
        <v>94</v>
      </c>
      <c r="V38" s="194">
        <v>-8.7000000000000001E-4</v>
      </c>
      <c r="W38" s="195">
        <v>-8.0999999999999997E-7</v>
      </c>
      <c r="X38" s="189">
        <v>1.0839999999999999E-3</v>
      </c>
      <c r="Y38" s="190">
        <v>2.2000000000000001E-6</v>
      </c>
      <c r="Z38" s="191">
        <v>1E-8</v>
      </c>
      <c r="AA38" s="192">
        <v>0.80271999999999999</v>
      </c>
      <c r="AB38" s="193"/>
      <c r="AD38" s="188">
        <v>94</v>
      </c>
      <c r="AE38" s="194">
        <v>-8.7000000000000001E-4</v>
      </c>
      <c r="AF38" s="195">
        <v>-8.0999999999999997E-7</v>
      </c>
      <c r="AG38" s="189">
        <v>1.0839999999999999E-3</v>
      </c>
      <c r="AH38" s="190">
        <v>2.2000000000000001E-6</v>
      </c>
      <c r="AI38" s="191">
        <v>1E-8</v>
      </c>
      <c r="AJ38" s="192">
        <v>0.80271999999999999</v>
      </c>
      <c r="AK38" s="193"/>
      <c r="AM38" s="188">
        <v>94</v>
      </c>
      <c r="AN38" s="194">
        <v>-8.7000000000000001E-4</v>
      </c>
      <c r="AO38" s="195">
        <v>-8.0999999999999997E-7</v>
      </c>
      <c r="AP38" s="189">
        <v>1.0839999999999999E-3</v>
      </c>
      <c r="AQ38" s="190">
        <v>2.2000000000000001E-6</v>
      </c>
      <c r="AR38" s="191">
        <v>1E-8</v>
      </c>
      <c r="AS38" s="192">
        <v>0.80271999999999999</v>
      </c>
      <c r="AT38" s="193"/>
      <c r="AV38" s="188">
        <v>94</v>
      </c>
      <c r="AW38" s="194">
        <v>-8.7000000000000001E-4</v>
      </c>
      <c r="AX38" s="195">
        <v>-8.0999999999999997E-7</v>
      </c>
      <c r="AY38" s="189">
        <v>1.0839999999999999E-3</v>
      </c>
      <c r="AZ38" s="190">
        <v>2.2000000000000001E-6</v>
      </c>
      <c r="BA38" s="191">
        <v>1E-8</v>
      </c>
      <c r="BB38" s="192">
        <v>0.80271999999999999</v>
      </c>
      <c r="BC38" s="193"/>
      <c r="BE38" s="188">
        <v>94</v>
      </c>
      <c r="BF38" s="194">
        <v>-8.7000000000000001E-4</v>
      </c>
      <c r="BG38" s="195">
        <v>-8.0999999999999997E-7</v>
      </c>
      <c r="BH38" s="189">
        <v>1.0839999999999999E-3</v>
      </c>
      <c r="BI38" s="190">
        <v>2.2000000000000001E-6</v>
      </c>
      <c r="BJ38" s="191">
        <v>1E-8</v>
      </c>
      <c r="BK38" s="192">
        <v>0.80271999999999999</v>
      </c>
      <c r="BL38" s="193"/>
      <c r="BN38" s="188">
        <v>94</v>
      </c>
      <c r="BO38" s="194">
        <v>-8.7000000000000001E-4</v>
      </c>
      <c r="BP38" s="195">
        <v>-8.0999999999999997E-7</v>
      </c>
      <c r="BQ38" s="189">
        <v>1.0839999999999999E-3</v>
      </c>
      <c r="BR38" s="190">
        <v>2.2000000000000001E-6</v>
      </c>
      <c r="BS38" s="191">
        <v>1E-8</v>
      </c>
      <c r="BT38" s="192">
        <v>0.80271999999999999</v>
      </c>
      <c r="BU38" s="193"/>
      <c r="BW38" s="188">
        <v>94</v>
      </c>
      <c r="BX38" s="194">
        <v>-8.7000000000000001E-4</v>
      </c>
      <c r="BY38" s="195">
        <v>-8.0999999999999997E-7</v>
      </c>
      <c r="BZ38" s="189">
        <v>1.0839999999999999E-3</v>
      </c>
      <c r="CA38" s="190">
        <v>2.2000000000000001E-6</v>
      </c>
      <c r="CB38" s="191">
        <v>1E-8</v>
      </c>
      <c r="CC38" s="192">
        <v>0.80271999999999999</v>
      </c>
      <c r="CD38" s="193"/>
      <c r="CF38" s="188">
        <v>94</v>
      </c>
      <c r="CG38" s="194">
        <v>-8.7000000000000001E-4</v>
      </c>
      <c r="CH38" s="195">
        <v>-8.0999999999999997E-7</v>
      </c>
      <c r="CI38" s="189">
        <v>1.0839999999999999E-3</v>
      </c>
      <c r="CJ38" s="190">
        <v>2.2000000000000001E-6</v>
      </c>
      <c r="CK38" s="191">
        <v>1E-8</v>
      </c>
      <c r="CL38" s="192">
        <v>0.80271999999999999</v>
      </c>
      <c r="CM38" s="193"/>
      <c r="CO38" s="188">
        <v>94</v>
      </c>
      <c r="CP38" s="194">
        <v>-8.7000000000000001E-4</v>
      </c>
      <c r="CQ38" s="195">
        <v>-8.0999999999999997E-7</v>
      </c>
      <c r="CR38" s="189">
        <v>1.0839999999999999E-3</v>
      </c>
      <c r="CS38" s="190">
        <v>2.2000000000000001E-6</v>
      </c>
      <c r="CT38" s="191">
        <v>1E-8</v>
      </c>
      <c r="CU38" s="192">
        <v>0.80271999999999999</v>
      </c>
      <c r="CV38" s="193"/>
      <c r="CX38" s="188">
        <v>94</v>
      </c>
      <c r="CY38" s="194">
        <v>-8.7000000000000001E-4</v>
      </c>
      <c r="CZ38" s="195">
        <v>-8.0999999999999997E-7</v>
      </c>
      <c r="DA38" s="189">
        <v>1.0839999999999999E-3</v>
      </c>
      <c r="DB38" s="190">
        <v>2.2000000000000001E-6</v>
      </c>
      <c r="DC38" s="191">
        <v>1E-8</v>
      </c>
      <c r="DD38" s="192">
        <v>0.80271999999999999</v>
      </c>
      <c r="DE38" s="193"/>
      <c r="DG38" s="188">
        <v>94</v>
      </c>
      <c r="DH38" s="194">
        <v>-8.7000000000000001E-4</v>
      </c>
      <c r="DI38" s="195">
        <v>-8.0999999999999997E-7</v>
      </c>
      <c r="DJ38" s="189">
        <v>1.0839999999999999E-3</v>
      </c>
      <c r="DK38" s="190">
        <v>2.2000000000000001E-6</v>
      </c>
      <c r="DL38" s="191">
        <v>1E-8</v>
      </c>
      <c r="DM38" s="192">
        <v>0.80271999999999999</v>
      </c>
      <c r="DN38" s="193"/>
      <c r="DP38" s="188">
        <v>94</v>
      </c>
      <c r="DQ38" s="194">
        <v>-8.7000000000000001E-4</v>
      </c>
      <c r="DR38" s="195">
        <v>-8.0999999999999997E-7</v>
      </c>
      <c r="DS38" s="189">
        <v>1.0839999999999999E-3</v>
      </c>
      <c r="DT38" s="190">
        <v>2.2000000000000001E-6</v>
      </c>
      <c r="DU38" s="191">
        <v>1E-8</v>
      </c>
      <c r="DV38" s="192">
        <v>0.80271999999999999</v>
      </c>
      <c r="DW38" s="193"/>
      <c r="DY38" s="188">
        <v>94</v>
      </c>
      <c r="DZ38" s="194">
        <v>-8.7000000000000001E-4</v>
      </c>
      <c r="EA38" s="195">
        <v>-8.0999999999999997E-7</v>
      </c>
      <c r="EB38" s="189">
        <v>1.0839999999999999E-3</v>
      </c>
      <c r="EC38" s="190">
        <v>2.2000000000000001E-6</v>
      </c>
      <c r="ED38" s="191">
        <v>1E-8</v>
      </c>
      <c r="EE38" s="192">
        <v>0.80271999999999999</v>
      </c>
      <c r="EF38" s="193"/>
      <c r="EH38" s="188">
        <v>94</v>
      </c>
      <c r="EI38" s="194">
        <v>-8.7000000000000001E-4</v>
      </c>
      <c r="EJ38" s="195">
        <v>-8.0999999999999997E-7</v>
      </c>
      <c r="EK38" s="189">
        <v>1.0839999999999999E-3</v>
      </c>
      <c r="EL38" s="190">
        <v>2.2000000000000001E-6</v>
      </c>
      <c r="EM38" s="191">
        <v>1E-8</v>
      </c>
      <c r="EN38" s="192">
        <v>0.80271999999999999</v>
      </c>
      <c r="EO38" s="193"/>
      <c r="EQ38" s="188">
        <v>94</v>
      </c>
      <c r="ER38" s="194">
        <v>-8.7000000000000001E-4</v>
      </c>
      <c r="ES38" s="195">
        <v>-8.0999999999999997E-7</v>
      </c>
      <c r="ET38" s="189">
        <v>1.0839999999999999E-3</v>
      </c>
      <c r="EU38" s="190">
        <v>2.2000000000000001E-6</v>
      </c>
      <c r="EV38" s="191">
        <v>1E-8</v>
      </c>
      <c r="EW38" s="192">
        <v>0.80271999999999999</v>
      </c>
      <c r="EX38" s="193"/>
      <c r="EZ38" s="188">
        <v>94</v>
      </c>
      <c r="FA38" s="194">
        <v>-8.7000000000000001E-4</v>
      </c>
      <c r="FB38" s="195">
        <v>-8.0999999999999997E-7</v>
      </c>
      <c r="FC38" s="189">
        <v>1.0839999999999999E-3</v>
      </c>
      <c r="FD38" s="190">
        <v>2.2000000000000001E-6</v>
      </c>
      <c r="FE38" s="191">
        <v>1E-8</v>
      </c>
      <c r="FF38" s="192">
        <v>0.80271999999999999</v>
      </c>
      <c r="FG38" s="193"/>
      <c r="FI38" s="188">
        <v>94</v>
      </c>
      <c r="FJ38" s="194">
        <v>-8.7000000000000001E-4</v>
      </c>
      <c r="FK38" s="195">
        <v>-8.0999999999999997E-7</v>
      </c>
      <c r="FL38" s="189">
        <v>1.0839999999999999E-3</v>
      </c>
      <c r="FM38" s="190">
        <v>2.2000000000000001E-6</v>
      </c>
      <c r="FN38" s="191">
        <v>1E-8</v>
      </c>
      <c r="FO38" s="192">
        <v>0.80271999999999999</v>
      </c>
      <c r="FP38" s="193"/>
      <c r="FR38" s="188">
        <v>94</v>
      </c>
      <c r="FS38" s="194">
        <v>-8.7000000000000001E-4</v>
      </c>
      <c r="FT38" s="195">
        <v>-8.0999999999999997E-7</v>
      </c>
      <c r="FU38" s="189">
        <v>1.0839999999999999E-3</v>
      </c>
      <c r="FV38" s="190">
        <v>2.2000000000000001E-6</v>
      </c>
      <c r="FW38" s="191">
        <v>1E-8</v>
      </c>
      <c r="FX38" s="192">
        <v>0.80271999999999999</v>
      </c>
      <c r="FY38" s="193"/>
      <c r="GA38" s="188">
        <v>94</v>
      </c>
      <c r="GB38" s="194">
        <v>-8.7000000000000001E-4</v>
      </c>
      <c r="GC38" s="195">
        <v>-8.0999999999999997E-7</v>
      </c>
      <c r="GD38" s="189">
        <v>1.0839999999999999E-3</v>
      </c>
      <c r="GE38" s="190">
        <v>2.2000000000000001E-6</v>
      </c>
      <c r="GF38" s="191">
        <v>1E-8</v>
      </c>
      <c r="GG38" s="192">
        <v>0.80271999999999999</v>
      </c>
      <c r="GH38" s="193"/>
      <c r="GJ38" s="188">
        <v>94</v>
      </c>
      <c r="GK38" s="194">
        <v>-8.7000000000000001E-4</v>
      </c>
      <c r="GL38" s="195">
        <v>-8.0999999999999997E-7</v>
      </c>
      <c r="GM38" s="189">
        <v>1.0839999999999999E-3</v>
      </c>
      <c r="GN38" s="190">
        <v>2.2000000000000001E-6</v>
      </c>
      <c r="GO38" s="191">
        <v>1E-8</v>
      </c>
      <c r="GP38" s="192">
        <v>0.80271999999999999</v>
      </c>
      <c r="GQ38" s="193"/>
      <c r="GS38" s="188">
        <v>94</v>
      </c>
      <c r="GT38" s="194">
        <v>-8.7000000000000001E-4</v>
      </c>
      <c r="GU38" s="195">
        <v>-8.0999999999999997E-7</v>
      </c>
      <c r="GV38" s="189">
        <v>1.0839999999999999E-3</v>
      </c>
      <c r="GW38" s="190">
        <v>2.2000000000000001E-6</v>
      </c>
      <c r="GX38" s="191">
        <v>1E-8</v>
      </c>
      <c r="GY38" s="192">
        <v>0.80271999999999999</v>
      </c>
      <c r="GZ38" s="193"/>
      <c r="HB38" s="188">
        <v>94</v>
      </c>
      <c r="HC38" s="194">
        <v>-8.7000000000000001E-4</v>
      </c>
      <c r="HD38" s="195">
        <v>-8.0999999999999997E-7</v>
      </c>
      <c r="HE38" s="189">
        <v>1.0839999999999999E-3</v>
      </c>
      <c r="HF38" s="190">
        <v>2.2000000000000001E-6</v>
      </c>
      <c r="HG38" s="191">
        <v>1E-8</v>
      </c>
      <c r="HH38" s="192">
        <v>0.80271999999999999</v>
      </c>
      <c r="HI38" s="193"/>
      <c r="HK38" s="188">
        <v>94</v>
      </c>
      <c r="HL38" s="194">
        <v>-8.7000000000000001E-4</v>
      </c>
      <c r="HM38" s="195">
        <v>-8.0999999999999997E-7</v>
      </c>
      <c r="HN38" s="189">
        <v>1.0839999999999999E-3</v>
      </c>
      <c r="HO38" s="190">
        <v>2.2000000000000001E-6</v>
      </c>
      <c r="HP38" s="191">
        <v>1E-8</v>
      </c>
      <c r="HQ38" s="192">
        <v>0.80271999999999999</v>
      </c>
      <c r="HR38" s="193"/>
      <c r="HT38" s="188">
        <v>94</v>
      </c>
      <c r="HU38" s="194">
        <v>-8.7000000000000001E-4</v>
      </c>
      <c r="HV38" s="195">
        <v>-8.0999999999999997E-7</v>
      </c>
      <c r="HW38" s="189">
        <v>1.0839999999999999E-3</v>
      </c>
      <c r="HX38" s="190">
        <v>2.2000000000000001E-6</v>
      </c>
      <c r="HY38" s="191">
        <v>1E-8</v>
      </c>
      <c r="HZ38" s="192">
        <v>0.80271999999999999</v>
      </c>
      <c r="IA38" s="193"/>
      <c r="IC38" s="188">
        <v>94</v>
      </c>
      <c r="ID38" s="194">
        <v>-8.7000000000000001E-4</v>
      </c>
      <c r="IE38" s="195">
        <v>-8.0999999999999997E-7</v>
      </c>
      <c r="IF38" s="189">
        <v>1.0839999999999999E-3</v>
      </c>
      <c r="IG38" s="190">
        <v>2.2000000000000001E-6</v>
      </c>
      <c r="IH38" s="191">
        <v>1E-8</v>
      </c>
      <c r="II38" s="192">
        <v>0.80271999999999999</v>
      </c>
      <c r="IJ38" s="193"/>
      <c r="IL38" s="188">
        <v>94</v>
      </c>
      <c r="IM38" s="194">
        <v>-8.7000000000000001E-4</v>
      </c>
      <c r="IN38" s="195">
        <v>-8.0999999999999997E-7</v>
      </c>
      <c r="IO38" s="189">
        <v>1.0839999999999999E-3</v>
      </c>
      <c r="IP38" s="190">
        <v>2.2000000000000001E-6</v>
      </c>
      <c r="IQ38" s="191">
        <v>1E-8</v>
      </c>
      <c r="IR38" s="192">
        <v>0.80271999999999999</v>
      </c>
      <c r="IS38" s="193"/>
      <c r="IU38" s="188">
        <v>94</v>
      </c>
      <c r="IV38" s="194">
        <v>-8.7000000000000001E-4</v>
      </c>
      <c r="IW38" s="195">
        <v>-8.0999999999999997E-7</v>
      </c>
      <c r="IX38" s="189">
        <v>1.0839999999999999E-3</v>
      </c>
      <c r="IY38" s="190">
        <v>2.2000000000000001E-6</v>
      </c>
      <c r="IZ38" s="191">
        <v>1E-8</v>
      </c>
      <c r="JA38" s="192">
        <v>0.80271999999999999</v>
      </c>
      <c r="JB38" s="193"/>
      <c r="JD38" s="188">
        <v>94</v>
      </c>
      <c r="JE38" s="194">
        <v>-8.7000000000000001E-4</v>
      </c>
      <c r="JF38" s="195">
        <v>-8.0999999999999997E-7</v>
      </c>
      <c r="JG38" s="189">
        <v>1.0839999999999999E-3</v>
      </c>
      <c r="JH38" s="190">
        <v>2.2000000000000001E-6</v>
      </c>
      <c r="JI38" s="191">
        <v>1E-8</v>
      </c>
      <c r="JJ38" s="192">
        <v>0.80271999999999999</v>
      </c>
      <c r="JK38" s="193"/>
      <c r="JM38" s="188">
        <v>94</v>
      </c>
      <c r="JN38" s="194">
        <v>-8.7000000000000001E-4</v>
      </c>
      <c r="JO38" s="195">
        <v>-8.0999999999999997E-7</v>
      </c>
      <c r="JP38" s="189">
        <v>1.0839999999999999E-3</v>
      </c>
      <c r="JQ38" s="190">
        <v>2.2000000000000001E-6</v>
      </c>
      <c r="JR38" s="191">
        <v>1E-8</v>
      </c>
      <c r="JS38" s="192">
        <v>0.80271999999999999</v>
      </c>
      <c r="JT38" s="193"/>
      <c r="JV38" s="188">
        <v>94</v>
      </c>
      <c r="JW38" s="194">
        <v>-8.7000000000000001E-4</v>
      </c>
      <c r="JX38" s="195">
        <v>-8.0999999999999997E-7</v>
      </c>
      <c r="JY38" s="189">
        <v>1.0839999999999999E-3</v>
      </c>
      <c r="JZ38" s="190">
        <v>2.2000000000000001E-6</v>
      </c>
      <c r="KA38" s="191">
        <v>1E-8</v>
      </c>
      <c r="KB38" s="192">
        <v>0.80271999999999999</v>
      </c>
      <c r="KC38" s="193"/>
      <c r="KE38" s="188">
        <v>94</v>
      </c>
      <c r="KF38" s="194">
        <v>-8.7000000000000001E-4</v>
      </c>
      <c r="KG38" s="195">
        <v>-8.0999999999999997E-7</v>
      </c>
      <c r="KH38" s="189">
        <v>1.0839999999999999E-3</v>
      </c>
      <c r="KI38" s="190">
        <v>2.2000000000000001E-6</v>
      </c>
      <c r="KJ38" s="191">
        <v>1E-8</v>
      </c>
      <c r="KK38" s="192">
        <v>0.80271999999999999</v>
      </c>
      <c r="KL38" s="193"/>
      <c r="KN38" s="188">
        <v>94</v>
      </c>
      <c r="KO38" s="194">
        <v>-8.7000000000000001E-4</v>
      </c>
      <c r="KP38" s="195">
        <v>-8.0999999999999997E-7</v>
      </c>
      <c r="KQ38" s="189">
        <v>1.0839999999999999E-3</v>
      </c>
      <c r="KR38" s="190">
        <v>2.2000000000000001E-6</v>
      </c>
      <c r="KS38" s="191">
        <v>1E-8</v>
      </c>
      <c r="KT38" s="192">
        <v>0.80271999999999999</v>
      </c>
      <c r="KU38" s="193"/>
      <c r="KW38" s="188">
        <v>94</v>
      </c>
      <c r="KX38" s="194">
        <v>-8.7000000000000001E-4</v>
      </c>
      <c r="KY38" s="195">
        <v>-8.0999999999999997E-7</v>
      </c>
      <c r="KZ38" s="189">
        <v>1.0839999999999999E-3</v>
      </c>
      <c r="LA38" s="190">
        <v>2.2000000000000001E-6</v>
      </c>
      <c r="LB38" s="191">
        <v>1E-8</v>
      </c>
      <c r="LC38" s="192">
        <v>0.80271999999999999</v>
      </c>
      <c r="LD38" s="193"/>
      <c r="LF38" s="188">
        <v>94</v>
      </c>
      <c r="LG38" s="194">
        <v>-8.7000000000000001E-4</v>
      </c>
      <c r="LH38" s="195">
        <v>-8.0999999999999997E-7</v>
      </c>
      <c r="LI38" s="189">
        <v>1.0839999999999999E-3</v>
      </c>
      <c r="LJ38" s="190">
        <v>2.2000000000000001E-6</v>
      </c>
      <c r="LK38" s="191">
        <v>1E-8</v>
      </c>
      <c r="LL38" s="192">
        <v>0.80271999999999999</v>
      </c>
      <c r="LM38" s="193"/>
      <c r="LO38" s="188">
        <v>94</v>
      </c>
      <c r="LP38" s="194">
        <v>-8.7000000000000001E-4</v>
      </c>
      <c r="LQ38" s="195">
        <v>-8.0999999999999997E-7</v>
      </c>
      <c r="LR38" s="189">
        <v>1.0839999999999999E-3</v>
      </c>
      <c r="LS38" s="190">
        <v>2.2000000000000001E-6</v>
      </c>
      <c r="LT38" s="191">
        <v>1E-8</v>
      </c>
      <c r="LU38" s="192">
        <v>0.80271999999999999</v>
      </c>
      <c r="LV38" s="193"/>
      <c r="LX38" s="188">
        <v>94</v>
      </c>
      <c r="LY38" s="194">
        <v>-8.7000000000000001E-4</v>
      </c>
      <c r="LZ38" s="195">
        <v>-8.0999999999999997E-7</v>
      </c>
      <c r="MA38" s="189">
        <v>1.0839999999999999E-3</v>
      </c>
      <c r="MB38" s="190">
        <v>2.2000000000000001E-6</v>
      </c>
      <c r="MC38" s="191">
        <v>1E-8</v>
      </c>
      <c r="MD38" s="192">
        <v>0.80271999999999999</v>
      </c>
      <c r="ME38" s="193"/>
      <c r="MG38" s="188">
        <v>94</v>
      </c>
      <c r="MH38" s="194">
        <v>-8.7000000000000001E-4</v>
      </c>
      <c r="MI38" s="195">
        <v>-8.0999999999999997E-7</v>
      </c>
      <c r="MJ38" s="189">
        <v>1.0839999999999999E-3</v>
      </c>
      <c r="MK38" s="190">
        <v>2.2000000000000001E-6</v>
      </c>
      <c r="ML38" s="191">
        <v>1E-8</v>
      </c>
      <c r="MM38" s="192">
        <v>0.80271999999999999</v>
      </c>
      <c r="MN38" s="193"/>
      <c r="MP38" s="188">
        <v>94</v>
      </c>
      <c r="MQ38" s="194">
        <v>-8.7000000000000001E-4</v>
      </c>
      <c r="MR38" s="195">
        <v>-8.0999999999999997E-7</v>
      </c>
      <c r="MS38" s="189">
        <v>1.0839999999999999E-3</v>
      </c>
      <c r="MT38" s="190">
        <v>2.2000000000000001E-6</v>
      </c>
      <c r="MU38" s="191">
        <v>1E-8</v>
      </c>
      <c r="MV38" s="192">
        <v>0.80271999999999999</v>
      </c>
      <c r="MW38" s="193"/>
    </row>
    <row r="39" spans="1:361" ht="21" hidden="1" customHeight="1">
      <c r="A39" s="187">
        <v>37</v>
      </c>
      <c r="B39" s="187">
        <v>8.0000000000000004E-4</v>
      </c>
      <c r="C39" s="188">
        <v>95</v>
      </c>
      <c r="D39" s="194">
        <v>-8.6850000000000002E-4</v>
      </c>
      <c r="E39" s="195">
        <v>-7.8000000000000005E-7</v>
      </c>
      <c r="F39" s="189">
        <v>1.0859999999999999E-3</v>
      </c>
      <c r="G39" s="190">
        <v>2.2000000000000001E-6</v>
      </c>
      <c r="H39" s="191">
        <v>1E-8</v>
      </c>
      <c r="I39" s="192">
        <v>0.79991000000000001</v>
      </c>
      <c r="J39" s="193"/>
      <c r="L39" s="188">
        <v>95</v>
      </c>
      <c r="M39" s="194">
        <v>-8.6850000000000002E-4</v>
      </c>
      <c r="N39" s="195">
        <v>-7.8000000000000005E-7</v>
      </c>
      <c r="O39" s="189">
        <v>1.0859999999999999E-3</v>
      </c>
      <c r="P39" s="190">
        <v>2.2000000000000001E-6</v>
      </c>
      <c r="Q39" s="191">
        <v>1E-8</v>
      </c>
      <c r="R39" s="192">
        <v>0.79991000000000001</v>
      </c>
      <c r="S39" s="193"/>
      <c r="U39" s="188">
        <v>95</v>
      </c>
      <c r="V39" s="194">
        <v>-8.6850000000000002E-4</v>
      </c>
      <c r="W39" s="195">
        <v>-7.8000000000000005E-7</v>
      </c>
      <c r="X39" s="189">
        <v>1.0859999999999999E-3</v>
      </c>
      <c r="Y39" s="190">
        <v>2.2000000000000001E-6</v>
      </c>
      <c r="Z39" s="191">
        <v>1E-8</v>
      </c>
      <c r="AA39" s="192">
        <v>0.79991000000000001</v>
      </c>
      <c r="AB39" s="193"/>
      <c r="AD39" s="188">
        <v>95</v>
      </c>
      <c r="AE39" s="194">
        <v>-8.6850000000000002E-4</v>
      </c>
      <c r="AF39" s="195">
        <v>-7.8000000000000005E-7</v>
      </c>
      <c r="AG39" s="189">
        <v>1.0859999999999999E-3</v>
      </c>
      <c r="AH39" s="190">
        <v>2.2000000000000001E-6</v>
      </c>
      <c r="AI39" s="191">
        <v>1E-8</v>
      </c>
      <c r="AJ39" s="192">
        <v>0.79991000000000001</v>
      </c>
      <c r="AK39" s="193"/>
      <c r="AM39" s="188">
        <v>95</v>
      </c>
      <c r="AN39" s="194">
        <v>-8.6850000000000002E-4</v>
      </c>
      <c r="AO39" s="195">
        <v>-7.8000000000000005E-7</v>
      </c>
      <c r="AP39" s="189">
        <v>1.0859999999999999E-3</v>
      </c>
      <c r="AQ39" s="190">
        <v>2.2000000000000001E-6</v>
      </c>
      <c r="AR39" s="191">
        <v>1E-8</v>
      </c>
      <c r="AS39" s="192">
        <v>0.79991000000000001</v>
      </c>
      <c r="AT39" s="193"/>
      <c r="AV39" s="188">
        <v>95</v>
      </c>
      <c r="AW39" s="194">
        <v>-8.6850000000000002E-4</v>
      </c>
      <c r="AX39" s="195">
        <v>-7.8000000000000005E-7</v>
      </c>
      <c r="AY39" s="189">
        <v>1.0859999999999999E-3</v>
      </c>
      <c r="AZ39" s="190">
        <v>2.2000000000000001E-6</v>
      </c>
      <c r="BA39" s="191">
        <v>1E-8</v>
      </c>
      <c r="BB39" s="192">
        <v>0.79991000000000001</v>
      </c>
      <c r="BC39" s="193"/>
      <c r="BE39" s="188">
        <v>95</v>
      </c>
      <c r="BF39" s="194">
        <v>-8.6850000000000002E-4</v>
      </c>
      <c r="BG39" s="195">
        <v>-7.8000000000000005E-7</v>
      </c>
      <c r="BH39" s="189">
        <v>1.0859999999999999E-3</v>
      </c>
      <c r="BI39" s="190">
        <v>2.2000000000000001E-6</v>
      </c>
      <c r="BJ39" s="191">
        <v>1E-8</v>
      </c>
      <c r="BK39" s="192">
        <v>0.79991000000000001</v>
      </c>
      <c r="BL39" s="193"/>
      <c r="BN39" s="188">
        <v>95</v>
      </c>
      <c r="BO39" s="194">
        <v>-8.6850000000000002E-4</v>
      </c>
      <c r="BP39" s="195">
        <v>-7.8000000000000005E-7</v>
      </c>
      <c r="BQ39" s="189">
        <v>1.0859999999999999E-3</v>
      </c>
      <c r="BR39" s="190">
        <v>2.2000000000000001E-6</v>
      </c>
      <c r="BS39" s="191">
        <v>1E-8</v>
      </c>
      <c r="BT39" s="192">
        <v>0.79991000000000001</v>
      </c>
      <c r="BU39" s="193"/>
      <c r="BW39" s="188">
        <v>95</v>
      </c>
      <c r="BX39" s="194">
        <v>-8.6850000000000002E-4</v>
      </c>
      <c r="BY39" s="195">
        <v>-7.8000000000000005E-7</v>
      </c>
      <c r="BZ39" s="189">
        <v>1.0859999999999999E-3</v>
      </c>
      <c r="CA39" s="190">
        <v>2.2000000000000001E-6</v>
      </c>
      <c r="CB39" s="191">
        <v>1E-8</v>
      </c>
      <c r="CC39" s="192">
        <v>0.79991000000000001</v>
      </c>
      <c r="CD39" s="193"/>
      <c r="CF39" s="188">
        <v>95</v>
      </c>
      <c r="CG39" s="194">
        <v>-8.6850000000000002E-4</v>
      </c>
      <c r="CH39" s="195">
        <v>-7.8000000000000005E-7</v>
      </c>
      <c r="CI39" s="189">
        <v>1.0859999999999999E-3</v>
      </c>
      <c r="CJ39" s="190">
        <v>2.2000000000000001E-6</v>
      </c>
      <c r="CK39" s="191">
        <v>1E-8</v>
      </c>
      <c r="CL39" s="192">
        <v>0.79991000000000001</v>
      </c>
      <c r="CM39" s="193"/>
      <c r="CO39" s="188">
        <v>95</v>
      </c>
      <c r="CP39" s="194">
        <v>-8.6850000000000002E-4</v>
      </c>
      <c r="CQ39" s="195">
        <v>-7.8000000000000005E-7</v>
      </c>
      <c r="CR39" s="189">
        <v>1.0859999999999999E-3</v>
      </c>
      <c r="CS39" s="190">
        <v>2.2000000000000001E-6</v>
      </c>
      <c r="CT39" s="191">
        <v>1E-8</v>
      </c>
      <c r="CU39" s="192">
        <v>0.79991000000000001</v>
      </c>
      <c r="CV39" s="193"/>
      <c r="CX39" s="188">
        <v>95</v>
      </c>
      <c r="CY39" s="194">
        <v>-8.6850000000000002E-4</v>
      </c>
      <c r="CZ39" s="195">
        <v>-7.8000000000000005E-7</v>
      </c>
      <c r="DA39" s="189">
        <v>1.0859999999999999E-3</v>
      </c>
      <c r="DB39" s="190">
        <v>2.2000000000000001E-6</v>
      </c>
      <c r="DC39" s="191">
        <v>1E-8</v>
      </c>
      <c r="DD39" s="192">
        <v>0.79991000000000001</v>
      </c>
      <c r="DE39" s="193"/>
      <c r="DG39" s="188">
        <v>95</v>
      </c>
      <c r="DH39" s="194">
        <v>-8.6850000000000002E-4</v>
      </c>
      <c r="DI39" s="195">
        <v>-7.8000000000000005E-7</v>
      </c>
      <c r="DJ39" s="189">
        <v>1.0859999999999999E-3</v>
      </c>
      <c r="DK39" s="190">
        <v>2.2000000000000001E-6</v>
      </c>
      <c r="DL39" s="191">
        <v>1E-8</v>
      </c>
      <c r="DM39" s="192">
        <v>0.79991000000000001</v>
      </c>
      <c r="DN39" s="193"/>
      <c r="DP39" s="188">
        <v>95</v>
      </c>
      <c r="DQ39" s="194">
        <v>-8.6850000000000002E-4</v>
      </c>
      <c r="DR39" s="195">
        <v>-7.8000000000000005E-7</v>
      </c>
      <c r="DS39" s="189">
        <v>1.0859999999999999E-3</v>
      </c>
      <c r="DT39" s="190">
        <v>2.2000000000000001E-6</v>
      </c>
      <c r="DU39" s="191">
        <v>1E-8</v>
      </c>
      <c r="DV39" s="192">
        <v>0.79991000000000001</v>
      </c>
      <c r="DW39" s="193"/>
      <c r="DY39" s="188">
        <v>95</v>
      </c>
      <c r="DZ39" s="194">
        <v>-8.6850000000000002E-4</v>
      </c>
      <c r="EA39" s="195">
        <v>-7.8000000000000005E-7</v>
      </c>
      <c r="EB39" s="189">
        <v>1.0859999999999999E-3</v>
      </c>
      <c r="EC39" s="190">
        <v>2.2000000000000001E-6</v>
      </c>
      <c r="ED39" s="191">
        <v>1E-8</v>
      </c>
      <c r="EE39" s="192">
        <v>0.79991000000000001</v>
      </c>
      <c r="EF39" s="193"/>
      <c r="EH39" s="188">
        <v>95</v>
      </c>
      <c r="EI39" s="194">
        <v>-8.6850000000000002E-4</v>
      </c>
      <c r="EJ39" s="195">
        <v>-7.8000000000000005E-7</v>
      </c>
      <c r="EK39" s="189">
        <v>1.0859999999999999E-3</v>
      </c>
      <c r="EL39" s="190">
        <v>2.2000000000000001E-6</v>
      </c>
      <c r="EM39" s="191">
        <v>1E-8</v>
      </c>
      <c r="EN39" s="192">
        <v>0.79991000000000001</v>
      </c>
      <c r="EO39" s="193"/>
      <c r="EQ39" s="188">
        <v>95</v>
      </c>
      <c r="ER39" s="194">
        <v>-8.6850000000000002E-4</v>
      </c>
      <c r="ES39" s="195">
        <v>-7.8000000000000005E-7</v>
      </c>
      <c r="ET39" s="189">
        <v>1.0859999999999999E-3</v>
      </c>
      <c r="EU39" s="190">
        <v>2.2000000000000001E-6</v>
      </c>
      <c r="EV39" s="191">
        <v>1E-8</v>
      </c>
      <c r="EW39" s="192">
        <v>0.79991000000000001</v>
      </c>
      <c r="EX39" s="193"/>
      <c r="EZ39" s="188">
        <v>95</v>
      </c>
      <c r="FA39" s="194">
        <v>-8.6850000000000002E-4</v>
      </c>
      <c r="FB39" s="195">
        <v>-7.8000000000000005E-7</v>
      </c>
      <c r="FC39" s="189">
        <v>1.0859999999999999E-3</v>
      </c>
      <c r="FD39" s="190">
        <v>2.2000000000000001E-6</v>
      </c>
      <c r="FE39" s="191">
        <v>1E-8</v>
      </c>
      <c r="FF39" s="192">
        <v>0.79991000000000001</v>
      </c>
      <c r="FG39" s="193"/>
      <c r="FI39" s="188">
        <v>95</v>
      </c>
      <c r="FJ39" s="194">
        <v>-8.6850000000000002E-4</v>
      </c>
      <c r="FK39" s="195">
        <v>-7.8000000000000005E-7</v>
      </c>
      <c r="FL39" s="189">
        <v>1.0859999999999999E-3</v>
      </c>
      <c r="FM39" s="190">
        <v>2.2000000000000001E-6</v>
      </c>
      <c r="FN39" s="191">
        <v>1E-8</v>
      </c>
      <c r="FO39" s="192">
        <v>0.79991000000000001</v>
      </c>
      <c r="FP39" s="193"/>
      <c r="FR39" s="188">
        <v>95</v>
      </c>
      <c r="FS39" s="194">
        <v>-8.6850000000000002E-4</v>
      </c>
      <c r="FT39" s="195">
        <v>-7.8000000000000005E-7</v>
      </c>
      <c r="FU39" s="189">
        <v>1.0859999999999999E-3</v>
      </c>
      <c r="FV39" s="190">
        <v>2.2000000000000001E-6</v>
      </c>
      <c r="FW39" s="191">
        <v>1E-8</v>
      </c>
      <c r="FX39" s="192">
        <v>0.79991000000000001</v>
      </c>
      <c r="FY39" s="193"/>
      <c r="GA39" s="188">
        <v>95</v>
      </c>
      <c r="GB39" s="194">
        <v>-8.6850000000000002E-4</v>
      </c>
      <c r="GC39" s="195">
        <v>-7.8000000000000005E-7</v>
      </c>
      <c r="GD39" s="189">
        <v>1.0859999999999999E-3</v>
      </c>
      <c r="GE39" s="190">
        <v>2.2000000000000001E-6</v>
      </c>
      <c r="GF39" s="191">
        <v>1E-8</v>
      </c>
      <c r="GG39" s="192">
        <v>0.79991000000000001</v>
      </c>
      <c r="GH39" s="193"/>
      <c r="GJ39" s="188">
        <v>95</v>
      </c>
      <c r="GK39" s="194">
        <v>-8.6850000000000002E-4</v>
      </c>
      <c r="GL39" s="195">
        <v>-7.8000000000000005E-7</v>
      </c>
      <c r="GM39" s="189">
        <v>1.0859999999999999E-3</v>
      </c>
      <c r="GN39" s="190">
        <v>2.2000000000000001E-6</v>
      </c>
      <c r="GO39" s="191">
        <v>1E-8</v>
      </c>
      <c r="GP39" s="192">
        <v>0.79991000000000001</v>
      </c>
      <c r="GQ39" s="193"/>
      <c r="GS39" s="188">
        <v>95</v>
      </c>
      <c r="GT39" s="194">
        <v>-8.6850000000000002E-4</v>
      </c>
      <c r="GU39" s="195">
        <v>-7.8000000000000005E-7</v>
      </c>
      <c r="GV39" s="189">
        <v>1.0859999999999999E-3</v>
      </c>
      <c r="GW39" s="190">
        <v>2.2000000000000001E-6</v>
      </c>
      <c r="GX39" s="191">
        <v>1E-8</v>
      </c>
      <c r="GY39" s="192">
        <v>0.79991000000000001</v>
      </c>
      <c r="GZ39" s="193"/>
      <c r="HB39" s="188">
        <v>95</v>
      </c>
      <c r="HC39" s="194">
        <v>-8.6850000000000002E-4</v>
      </c>
      <c r="HD39" s="195">
        <v>-7.8000000000000005E-7</v>
      </c>
      <c r="HE39" s="189">
        <v>1.0859999999999999E-3</v>
      </c>
      <c r="HF39" s="190">
        <v>2.2000000000000001E-6</v>
      </c>
      <c r="HG39" s="191">
        <v>1E-8</v>
      </c>
      <c r="HH39" s="192">
        <v>0.79991000000000001</v>
      </c>
      <c r="HI39" s="193"/>
      <c r="HK39" s="188">
        <v>95</v>
      </c>
      <c r="HL39" s="194">
        <v>-8.6850000000000002E-4</v>
      </c>
      <c r="HM39" s="195">
        <v>-7.8000000000000005E-7</v>
      </c>
      <c r="HN39" s="189">
        <v>1.0859999999999999E-3</v>
      </c>
      <c r="HO39" s="190">
        <v>2.2000000000000001E-6</v>
      </c>
      <c r="HP39" s="191">
        <v>1E-8</v>
      </c>
      <c r="HQ39" s="192">
        <v>0.79991000000000001</v>
      </c>
      <c r="HR39" s="193"/>
      <c r="HT39" s="188">
        <v>95</v>
      </c>
      <c r="HU39" s="194">
        <v>-8.6850000000000002E-4</v>
      </c>
      <c r="HV39" s="195">
        <v>-7.8000000000000005E-7</v>
      </c>
      <c r="HW39" s="189">
        <v>1.0859999999999999E-3</v>
      </c>
      <c r="HX39" s="190">
        <v>2.2000000000000001E-6</v>
      </c>
      <c r="HY39" s="191">
        <v>1E-8</v>
      </c>
      <c r="HZ39" s="192">
        <v>0.79991000000000001</v>
      </c>
      <c r="IA39" s="193"/>
      <c r="IC39" s="188">
        <v>95</v>
      </c>
      <c r="ID39" s="194">
        <v>-8.6850000000000002E-4</v>
      </c>
      <c r="IE39" s="195">
        <v>-7.8000000000000005E-7</v>
      </c>
      <c r="IF39" s="189">
        <v>1.0859999999999999E-3</v>
      </c>
      <c r="IG39" s="190">
        <v>2.2000000000000001E-6</v>
      </c>
      <c r="IH39" s="191">
        <v>1E-8</v>
      </c>
      <c r="II39" s="192">
        <v>0.79991000000000001</v>
      </c>
      <c r="IJ39" s="193"/>
      <c r="IL39" s="188">
        <v>95</v>
      </c>
      <c r="IM39" s="194">
        <v>-8.6850000000000002E-4</v>
      </c>
      <c r="IN39" s="195">
        <v>-7.8000000000000005E-7</v>
      </c>
      <c r="IO39" s="189">
        <v>1.0859999999999999E-3</v>
      </c>
      <c r="IP39" s="190">
        <v>2.2000000000000001E-6</v>
      </c>
      <c r="IQ39" s="191">
        <v>1E-8</v>
      </c>
      <c r="IR39" s="192">
        <v>0.79991000000000001</v>
      </c>
      <c r="IS39" s="193"/>
      <c r="IU39" s="188">
        <v>95</v>
      </c>
      <c r="IV39" s="194">
        <v>-8.6850000000000002E-4</v>
      </c>
      <c r="IW39" s="195">
        <v>-7.8000000000000005E-7</v>
      </c>
      <c r="IX39" s="189">
        <v>1.0859999999999999E-3</v>
      </c>
      <c r="IY39" s="190">
        <v>2.2000000000000001E-6</v>
      </c>
      <c r="IZ39" s="191">
        <v>1E-8</v>
      </c>
      <c r="JA39" s="192">
        <v>0.79991000000000001</v>
      </c>
      <c r="JB39" s="193"/>
      <c r="JD39" s="188">
        <v>95</v>
      </c>
      <c r="JE39" s="194">
        <v>-8.6850000000000002E-4</v>
      </c>
      <c r="JF39" s="195">
        <v>-7.8000000000000005E-7</v>
      </c>
      <c r="JG39" s="189">
        <v>1.0859999999999999E-3</v>
      </c>
      <c r="JH39" s="190">
        <v>2.2000000000000001E-6</v>
      </c>
      <c r="JI39" s="191">
        <v>1E-8</v>
      </c>
      <c r="JJ39" s="192">
        <v>0.79991000000000001</v>
      </c>
      <c r="JK39" s="193"/>
      <c r="JM39" s="188">
        <v>95</v>
      </c>
      <c r="JN39" s="194">
        <v>-8.6850000000000002E-4</v>
      </c>
      <c r="JO39" s="195">
        <v>-7.8000000000000005E-7</v>
      </c>
      <c r="JP39" s="189">
        <v>1.0859999999999999E-3</v>
      </c>
      <c r="JQ39" s="190">
        <v>2.2000000000000001E-6</v>
      </c>
      <c r="JR39" s="191">
        <v>1E-8</v>
      </c>
      <c r="JS39" s="192">
        <v>0.79991000000000001</v>
      </c>
      <c r="JT39" s="193"/>
      <c r="JV39" s="188">
        <v>95</v>
      </c>
      <c r="JW39" s="194">
        <v>-8.6850000000000002E-4</v>
      </c>
      <c r="JX39" s="195">
        <v>-7.8000000000000005E-7</v>
      </c>
      <c r="JY39" s="189">
        <v>1.0859999999999999E-3</v>
      </c>
      <c r="JZ39" s="190">
        <v>2.2000000000000001E-6</v>
      </c>
      <c r="KA39" s="191">
        <v>1E-8</v>
      </c>
      <c r="KB39" s="192">
        <v>0.79991000000000001</v>
      </c>
      <c r="KC39" s="193"/>
      <c r="KE39" s="188">
        <v>95</v>
      </c>
      <c r="KF39" s="194">
        <v>-8.6850000000000002E-4</v>
      </c>
      <c r="KG39" s="195">
        <v>-7.8000000000000005E-7</v>
      </c>
      <c r="KH39" s="189">
        <v>1.0859999999999999E-3</v>
      </c>
      <c r="KI39" s="190">
        <v>2.2000000000000001E-6</v>
      </c>
      <c r="KJ39" s="191">
        <v>1E-8</v>
      </c>
      <c r="KK39" s="192">
        <v>0.79991000000000001</v>
      </c>
      <c r="KL39" s="193"/>
      <c r="KN39" s="188">
        <v>95</v>
      </c>
      <c r="KO39" s="194">
        <v>-8.6850000000000002E-4</v>
      </c>
      <c r="KP39" s="195">
        <v>-7.8000000000000005E-7</v>
      </c>
      <c r="KQ39" s="189">
        <v>1.0859999999999999E-3</v>
      </c>
      <c r="KR39" s="190">
        <v>2.2000000000000001E-6</v>
      </c>
      <c r="KS39" s="191">
        <v>1E-8</v>
      </c>
      <c r="KT39" s="192">
        <v>0.79991000000000001</v>
      </c>
      <c r="KU39" s="193"/>
      <c r="KW39" s="188">
        <v>95</v>
      </c>
      <c r="KX39" s="194">
        <v>-8.6850000000000002E-4</v>
      </c>
      <c r="KY39" s="195">
        <v>-7.8000000000000005E-7</v>
      </c>
      <c r="KZ39" s="189">
        <v>1.0859999999999999E-3</v>
      </c>
      <c r="LA39" s="190">
        <v>2.2000000000000001E-6</v>
      </c>
      <c r="LB39" s="191">
        <v>1E-8</v>
      </c>
      <c r="LC39" s="192">
        <v>0.79991000000000001</v>
      </c>
      <c r="LD39" s="193"/>
      <c r="LF39" s="188">
        <v>95</v>
      </c>
      <c r="LG39" s="194">
        <v>-8.6850000000000002E-4</v>
      </c>
      <c r="LH39" s="195">
        <v>-7.8000000000000005E-7</v>
      </c>
      <c r="LI39" s="189">
        <v>1.0859999999999999E-3</v>
      </c>
      <c r="LJ39" s="190">
        <v>2.2000000000000001E-6</v>
      </c>
      <c r="LK39" s="191">
        <v>1E-8</v>
      </c>
      <c r="LL39" s="192">
        <v>0.79991000000000001</v>
      </c>
      <c r="LM39" s="193"/>
      <c r="LO39" s="188">
        <v>95</v>
      </c>
      <c r="LP39" s="194">
        <v>-8.6850000000000002E-4</v>
      </c>
      <c r="LQ39" s="195">
        <v>-7.8000000000000005E-7</v>
      </c>
      <c r="LR39" s="189">
        <v>1.0859999999999999E-3</v>
      </c>
      <c r="LS39" s="190">
        <v>2.2000000000000001E-6</v>
      </c>
      <c r="LT39" s="191">
        <v>1E-8</v>
      </c>
      <c r="LU39" s="192">
        <v>0.79991000000000001</v>
      </c>
      <c r="LV39" s="193"/>
      <c r="LX39" s="188">
        <v>95</v>
      </c>
      <c r="LY39" s="194">
        <v>-8.6850000000000002E-4</v>
      </c>
      <c r="LZ39" s="195">
        <v>-7.8000000000000005E-7</v>
      </c>
      <c r="MA39" s="189">
        <v>1.0859999999999999E-3</v>
      </c>
      <c r="MB39" s="190">
        <v>2.2000000000000001E-6</v>
      </c>
      <c r="MC39" s="191">
        <v>1E-8</v>
      </c>
      <c r="MD39" s="192">
        <v>0.79991000000000001</v>
      </c>
      <c r="ME39" s="193"/>
      <c r="MG39" s="188">
        <v>95</v>
      </c>
      <c r="MH39" s="194">
        <v>-8.6850000000000002E-4</v>
      </c>
      <c r="MI39" s="195">
        <v>-7.8000000000000005E-7</v>
      </c>
      <c r="MJ39" s="189">
        <v>1.0859999999999999E-3</v>
      </c>
      <c r="MK39" s="190">
        <v>2.2000000000000001E-6</v>
      </c>
      <c r="ML39" s="191">
        <v>1E-8</v>
      </c>
      <c r="MM39" s="192">
        <v>0.79991000000000001</v>
      </c>
      <c r="MN39" s="193"/>
      <c r="MP39" s="188">
        <v>95</v>
      </c>
      <c r="MQ39" s="194">
        <v>-8.6850000000000002E-4</v>
      </c>
      <c r="MR39" s="195">
        <v>-7.8000000000000005E-7</v>
      </c>
      <c r="MS39" s="189">
        <v>1.0859999999999999E-3</v>
      </c>
      <c r="MT39" s="190">
        <v>2.2000000000000001E-6</v>
      </c>
      <c r="MU39" s="191">
        <v>1E-8</v>
      </c>
      <c r="MV39" s="192">
        <v>0.79991000000000001</v>
      </c>
      <c r="MW39" s="193"/>
    </row>
    <row r="40" spans="1:361" ht="21" hidden="1" customHeight="1">
      <c r="A40" s="187">
        <v>38</v>
      </c>
      <c r="B40" s="187">
        <v>8.9999999999999998E-4</v>
      </c>
      <c r="C40" s="188">
        <v>96</v>
      </c>
      <c r="D40" s="194">
        <v>-8.6680000000000004E-4</v>
      </c>
      <c r="E40" s="195">
        <v>-7.4000000000000001E-7</v>
      </c>
      <c r="F40" s="189">
        <v>1.088E-3</v>
      </c>
      <c r="G40" s="190">
        <v>2.0999999999999998E-6</v>
      </c>
      <c r="H40" s="191">
        <v>1E-8</v>
      </c>
      <c r="I40" s="192">
        <v>0.79705999999999999</v>
      </c>
      <c r="J40" s="193"/>
      <c r="L40" s="188">
        <v>96</v>
      </c>
      <c r="M40" s="194">
        <v>-8.6680000000000004E-4</v>
      </c>
      <c r="N40" s="195">
        <v>-7.4000000000000001E-7</v>
      </c>
      <c r="O40" s="189">
        <v>1.088E-3</v>
      </c>
      <c r="P40" s="190">
        <v>2.0999999999999998E-6</v>
      </c>
      <c r="Q40" s="191">
        <v>1E-8</v>
      </c>
      <c r="R40" s="192">
        <v>0.79705999999999999</v>
      </c>
      <c r="S40" s="193"/>
      <c r="U40" s="188">
        <v>96</v>
      </c>
      <c r="V40" s="194">
        <v>-8.6680000000000004E-4</v>
      </c>
      <c r="W40" s="195">
        <v>-7.4000000000000001E-7</v>
      </c>
      <c r="X40" s="189">
        <v>1.088E-3</v>
      </c>
      <c r="Y40" s="190">
        <v>2.0999999999999998E-6</v>
      </c>
      <c r="Z40" s="191">
        <v>1E-8</v>
      </c>
      <c r="AA40" s="192">
        <v>0.79705999999999999</v>
      </c>
      <c r="AB40" s="193"/>
      <c r="AD40" s="188">
        <v>96</v>
      </c>
      <c r="AE40" s="194">
        <v>-8.6680000000000004E-4</v>
      </c>
      <c r="AF40" s="195">
        <v>-7.4000000000000001E-7</v>
      </c>
      <c r="AG40" s="189">
        <v>1.088E-3</v>
      </c>
      <c r="AH40" s="190">
        <v>2.0999999999999998E-6</v>
      </c>
      <c r="AI40" s="191">
        <v>1E-8</v>
      </c>
      <c r="AJ40" s="192">
        <v>0.79705999999999999</v>
      </c>
      <c r="AK40" s="193"/>
      <c r="AM40" s="188">
        <v>96</v>
      </c>
      <c r="AN40" s="194">
        <v>-8.6680000000000004E-4</v>
      </c>
      <c r="AO40" s="195">
        <v>-7.4000000000000001E-7</v>
      </c>
      <c r="AP40" s="189">
        <v>1.088E-3</v>
      </c>
      <c r="AQ40" s="190">
        <v>2.0999999999999998E-6</v>
      </c>
      <c r="AR40" s="191">
        <v>1E-8</v>
      </c>
      <c r="AS40" s="192">
        <v>0.79705999999999999</v>
      </c>
      <c r="AT40" s="193"/>
      <c r="AV40" s="188">
        <v>96</v>
      </c>
      <c r="AW40" s="194">
        <v>-8.6680000000000004E-4</v>
      </c>
      <c r="AX40" s="195">
        <v>-7.4000000000000001E-7</v>
      </c>
      <c r="AY40" s="189">
        <v>1.088E-3</v>
      </c>
      <c r="AZ40" s="190">
        <v>2.0999999999999998E-6</v>
      </c>
      <c r="BA40" s="191">
        <v>1E-8</v>
      </c>
      <c r="BB40" s="192">
        <v>0.79705999999999999</v>
      </c>
      <c r="BC40" s="193"/>
      <c r="BE40" s="188">
        <v>96</v>
      </c>
      <c r="BF40" s="194">
        <v>-8.6680000000000004E-4</v>
      </c>
      <c r="BG40" s="195">
        <v>-7.4000000000000001E-7</v>
      </c>
      <c r="BH40" s="189">
        <v>1.088E-3</v>
      </c>
      <c r="BI40" s="190">
        <v>2.0999999999999998E-6</v>
      </c>
      <c r="BJ40" s="191">
        <v>1E-8</v>
      </c>
      <c r="BK40" s="192">
        <v>0.79705999999999999</v>
      </c>
      <c r="BL40" s="193"/>
      <c r="BN40" s="188">
        <v>96</v>
      </c>
      <c r="BO40" s="194">
        <v>-8.6680000000000004E-4</v>
      </c>
      <c r="BP40" s="195">
        <v>-7.4000000000000001E-7</v>
      </c>
      <c r="BQ40" s="189">
        <v>1.088E-3</v>
      </c>
      <c r="BR40" s="190">
        <v>2.0999999999999998E-6</v>
      </c>
      <c r="BS40" s="191">
        <v>1E-8</v>
      </c>
      <c r="BT40" s="192">
        <v>0.79705999999999999</v>
      </c>
      <c r="BU40" s="193"/>
      <c r="BW40" s="188">
        <v>96</v>
      </c>
      <c r="BX40" s="194">
        <v>-8.6680000000000004E-4</v>
      </c>
      <c r="BY40" s="195">
        <v>-7.4000000000000001E-7</v>
      </c>
      <c r="BZ40" s="189">
        <v>1.088E-3</v>
      </c>
      <c r="CA40" s="190">
        <v>2.0999999999999998E-6</v>
      </c>
      <c r="CB40" s="191">
        <v>1E-8</v>
      </c>
      <c r="CC40" s="192">
        <v>0.79705999999999999</v>
      </c>
      <c r="CD40" s="193"/>
      <c r="CF40" s="188">
        <v>96</v>
      </c>
      <c r="CG40" s="194">
        <v>-8.6680000000000004E-4</v>
      </c>
      <c r="CH40" s="195">
        <v>-7.4000000000000001E-7</v>
      </c>
      <c r="CI40" s="189">
        <v>1.088E-3</v>
      </c>
      <c r="CJ40" s="190">
        <v>2.0999999999999998E-6</v>
      </c>
      <c r="CK40" s="191">
        <v>1E-8</v>
      </c>
      <c r="CL40" s="192">
        <v>0.79705999999999999</v>
      </c>
      <c r="CM40" s="193"/>
      <c r="CO40" s="188">
        <v>96</v>
      </c>
      <c r="CP40" s="194">
        <v>-8.6680000000000004E-4</v>
      </c>
      <c r="CQ40" s="195">
        <v>-7.4000000000000001E-7</v>
      </c>
      <c r="CR40" s="189">
        <v>1.088E-3</v>
      </c>
      <c r="CS40" s="190">
        <v>2.0999999999999998E-6</v>
      </c>
      <c r="CT40" s="191">
        <v>1E-8</v>
      </c>
      <c r="CU40" s="192">
        <v>0.79705999999999999</v>
      </c>
      <c r="CV40" s="193"/>
      <c r="CX40" s="188">
        <v>96</v>
      </c>
      <c r="CY40" s="194">
        <v>-8.6680000000000004E-4</v>
      </c>
      <c r="CZ40" s="195">
        <v>-7.4000000000000001E-7</v>
      </c>
      <c r="DA40" s="189">
        <v>1.088E-3</v>
      </c>
      <c r="DB40" s="190">
        <v>2.0999999999999998E-6</v>
      </c>
      <c r="DC40" s="191">
        <v>1E-8</v>
      </c>
      <c r="DD40" s="192">
        <v>0.79705999999999999</v>
      </c>
      <c r="DE40" s="193"/>
      <c r="DG40" s="188">
        <v>96</v>
      </c>
      <c r="DH40" s="194">
        <v>-8.6680000000000004E-4</v>
      </c>
      <c r="DI40" s="195">
        <v>-7.4000000000000001E-7</v>
      </c>
      <c r="DJ40" s="189">
        <v>1.088E-3</v>
      </c>
      <c r="DK40" s="190">
        <v>2.0999999999999998E-6</v>
      </c>
      <c r="DL40" s="191">
        <v>1E-8</v>
      </c>
      <c r="DM40" s="192">
        <v>0.79705999999999999</v>
      </c>
      <c r="DN40" s="193"/>
      <c r="DP40" s="188">
        <v>96</v>
      </c>
      <c r="DQ40" s="194">
        <v>-8.6680000000000004E-4</v>
      </c>
      <c r="DR40" s="195">
        <v>-7.4000000000000001E-7</v>
      </c>
      <c r="DS40" s="189">
        <v>1.088E-3</v>
      </c>
      <c r="DT40" s="190">
        <v>2.0999999999999998E-6</v>
      </c>
      <c r="DU40" s="191">
        <v>1E-8</v>
      </c>
      <c r="DV40" s="192">
        <v>0.79705999999999999</v>
      </c>
      <c r="DW40" s="193"/>
      <c r="DY40" s="188">
        <v>96</v>
      </c>
      <c r="DZ40" s="194">
        <v>-8.6680000000000004E-4</v>
      </c>
      <c r="EA40" s="195">
        <v>-7.4000000000000001E-7</v>
      </c>
      <c r="EB40" s="189">
        <v>1.088E-3</v>
      </c>
      <c r="EC40" s="190">
        <v>2.0999999999999998E-6</v>
      </c>
      <c r="ED40" s="191">
        <v>1E-8</v>
      </c>
      <c r="EE40" s="192">
        <v>0.79705999999999999</v>
      </c>
      <c r="EF40" s="193"/>
      <c r="EH40" s="188">
        <v>96</v>
      </c>
      <c r="EI40" s="194">
        <v>-8.6680000000000004E-4</v>
      </c>
      <c r="EJ40" s="195">
        <v>-7.4000000000000001E-7</v>
      </c>
      <c r="EK40" s="189">
        <v>1.088E-3</v>
      </c>
      <c r="EL40" s="190">
        <v>2.0999999999999998E-6</v>
      </c>
      <c r="EM40" s="191">
        <v>1E-8</v>
      </c>
      <c r="EN40" s="192">
        <v>0.79705999999999999</v>
      </c>
      <c r="EO40" s="193"/>
      <c r="EQ40" s="188">
        <v>96</v>
      </c>
      <c r="ER40" s="194">
        <v>-8.6680000000000004E-4</v>
      </c>
      <c r="ES40" s="195">
        <v>-7.4000000000000001E-7</v>
      </c>
      <c r="ET40" s="189">
        <v>1.088E-3</v>
      </c>
      <c r="EU40" s="190">
        <v>2.0999999999999998E-6</v>
      </c>
      <c r="EV40" s="191">
        <v>1E-8</v>
      </c>
      <c r="EW40" s="192">
        <v>0.79705999999999999</v>
      </c>
      <c r="EX40" s="193"/>
      <c r="EZ40" s="188">
        <v>96</v>
      </c>
      <c r="FA40" s="194">
        <v>-8.6680000000000004E-4</v>
      </c>
      <c r="FB40" s="195">
        <v>-7.4000000000000001E-7</v>
      </c>
      <c r="FC40" s="189">
        <v>1.088E-3</v>
      </c>
      <c r="FD40" s="190">
        <v>2.0999999999999998E-6</v>
      </c>
      <c r="FE40" s="191">
        <v>1E-8</v>
      </c>
      <c r="FF40" s="192">
        <v>0.79705999999999999</v>
      </c>
      <c r="FG40" s="193"/>
      <c r="FI40" s="188">
        <v>96</v>
      </c>
      <c r="FJ40" s="194">
        <v>-8.6680000000000004E-4</v>
      </c>
      <c r="FK40" s="195">
        <v>-7.4000000000000001E-7</v>
      </c>
      <c r="FL40" s="189">
        <v>1.088E-3</v>
      </c>
      <c r="FM40" s="190">
        <v>2.0999999999999998E-6</v>
      </c>
      <c r="FN40" s="191">
        <v>1E-8</v>
      </c>
      <c r="FO40" s="192">
        <v>0.79705999999999999</v>
      </c>
      <c r="FP40" s="193"/>
      <c r="FR40" s="188">
        <v>96</v>
      </c>
      <c r="FS40" s="194">
        <v>-8.6680000000000004E-4</v>
      </c>
      <c r="FT40" s="195">
        <v>-7.4000000000000001E-7</v>
      </c>
      <c r="FU40" s="189">
        <v>1.088E-3</v>
      </c>
      <c r="FV40" s="190">
        <v>2.0999999999999998E-6</v>
      </c>
      <c r="FW40" s="191">
        <v>1E-8</v>
      </c>
      <c r="FX40" s="192">
        <v>0.79705999999999999</v>
      </c>
      <c r="FY40" s="193"/>
      <c r="GA40" s="188">
        <v>96</v>
      </c>
      <c r="GB40" s="194">
        <v>-8.6680000000000004E-4</v>
      </c>
      <c r="GC40" s="195">
        <v>-7.4000000000000001E-7</v>
      </c>
      <c r="GD40" s="189">
        <v>1.088E-3</v>
      </c>
      <c r="GE40" s="190">
        <v>2.0999999999999998E-6</v>
      </c>
      <c r="GF40" s="191">
        <v>1E-8</v>
      </c>
      <c r="GG40" s="192">
        <v>0.79705999999999999</v>
      </c>
      <c r="GH40" s="193"/>
      <c r="GJ40" s="188">
        <v>96</v>
      </c>
      <c r="GK40" s="194">
        <v>-8.6680000000000004E-4</v>
      </c>
      <c r="GL40" s="195">
        <v>-7.4000000000000001E-7</v>
      </c>
      <c r="GM40" s="189">
        <v>1.088E-3</v>
      </c>
      <c r="GN40" s="190">
        <v>2.0999999999999998E-6</v>
      </c>
      <c r="GO40" s="191">
        <v>1E-8</v>
      </c>
      <c r="GP40" s="192">
        <v>0.79705999999999999</v>
      </c>
      <c r="GQ40" s="193"/>
      <c r="GS40" s="188">
        <v>96</v>
      </c>
      <c r="GT40" s="194">
        <v>-8.6680000000000004E-4</v>
      </c>
      <c r="GU40" s="195">
        <v>-7.4000000000000001E-7</v>
      </c>
      <c r="GV40" s="189">
        <v>1.088E-3</v>
      </c>
      <c r="GW40" s="190">
        <v>2.0999999999999998E-6</v>
      </c>
      <c r="GX40" s="191">
        <v>1E-8</v>
      </c>
      <c r="GY40" s="192">
        <v>0.79705999999999999</v>
      </c>
      <c r="GZ40" s="193"/>
      <c r="HB40" s="188">
        <v>96</v>
      </c>
      <c r="HC40" s="194">
        <v>-8.6680000000000004E-4</v>
      </c>
      <c r="HD40" s="195">
        <v>-7.4000000000000001E-7</v>
      </c>
      <c r="HE40" s="189">
        <v>1.088E-3</v>
      </c>
      <c r="HF40" s="190">
        <v>2.0999999999999998E-6</v>
      </c>
      <c r="HG40" s="191">
        <v>1E-8</v>
      </c>
      <c r="HH40" s="192">
        <v>0.79705999999999999</v>
      </c>
      <c r="HI40" s="193"/>
      <c r="HK40" s="188">
        <v>96</v>
      </c>
      <c r="HL40" s="194">
        <v>-8.6680000000000004E-4</v>
      </c>
      <c r="HM40" s="195">
        <v>-7.4000000000000001E-7</v>
      </c>
      <c r="HN40" s="189">
        <v>1.088E-3</v>
      </c>
      <c r="HO40" s="190">
        <v>2.0999999999999998E-6</v>
      </c>
      <c r="HP40" s="191">
        <v>1E-8</v>
      </c>
      <c r="HQ40" s="192">
        <v>0.79705999999999999</v>
      </c>
      <c r="HR40" s="193"/>
      <c r="HT40" s="188">
        <v>96</v>
      </c>
      <c r="HU40" s="194">
        <v>-8.6680000000000004E-4</v>
      </c>
      <c r="HV40" s="195">
        <v>-7.4000000000000001E-7</v>
      </c>
      <c r="HW40" s="189">
        <v>1.088E-3</v>
      </c>
      <c r="HX40" s="190">
        <v>2.0999999999999998E-6</v>
      </c>
      <c r="HY40" s="191">
        <v>1E-8</v>
      </c>
      <c r="HZ40" s="192">
        <v>0.79705999999999999</v>
      </c>
      <c r="IA40" s="193"/>
      <c r="IC40" s="188">
        <v>96</v>
      </c>
      <c r="ID40" s="194">
        <v>-8.6680000000000004E-4</v>
      </c>
      <c r="IE40" s="195">
        <v>-7.4000000000000001E-7</v>
      </c>
      <c r="IF40" s="189">
        <v>1.088E-3</v>
      </c>
      <c r="IG40" s="190">
        <v>2.0999999999999998E-6</v>
      </c>
      <c r="IH40" s="191">
        <v>1E-8</v>
      </c>
      <c r="II40" s="192">
        <v>0.79705999999999999</v>
      </c>
      <c r="IJ40" s="193"/>
      <c r="IL40" s="188">
        <v>96</v>
      </c>
      <c r="IM40" s="194">
        <v>-8.6680000000000004E-4</v>
      </c>
      <c r="IN40" s="195">
        <v>-7.4000000000000001E-7</v>
      </c>
      <c r="IO40" s="189">
        <v>1.088E-3</v>
      </c>
      <c r="IP40" s="190">
        <v>2.0999999999999998E-6</v>
      </c>
      <c r="IQ40" s="191">
        <v>1E-8</v>
      </c>
      <c r="IR40" s="192">
        <v>0.79705999999999999</v>
      </c>
      <c r="IS40" s="193"/>
      <c r="IU40" s="188">
        <v>96</v>
      </c>
      <c r="IV40" s="194">
        <v>-8.6680000000000004E-4</v>
      </c>
      <c r="IW40" s="195">
        <v>-7.4000000000000001E-7</v>
      </c>
      <c r="IX40" s="189">
        <v>1.088E-3</v>
      </c>
      <c r="IY40" s="190">
        <v>2.0999999999999998E-6</v>
      </c>
      <c r="IZ40" s="191">
        <v>1E-8</v>
      </c>
      <c r="JA40" s="192">
        <v>0.79705999999999999</v>
      </c>
      <c r="JB40" s="193"/>
      <c r="JD40" s="188">
        <v>96</v>
      </c>
      <c r="JE40" s="194">
        <v>-8.6680000000000004E-4</v>
      </c>
      <c r="JF40" s="195">
        <v>-7.4000000000000001E-7</v>
      </c>
      <c r="JG40" s="189">
        <v>1.088E-3</v>
      </c>
      <c r="JH40" s="190">
        <v>2.0999999999999998E-6</v>
      </c>
      <c r="JI40" s="191">
        <v>1E-8</v>
      </c>
      <c r="JJ40" s="192">
        <v>0.79705999999999999</v>
      </c>
      <c r="JK40" s="193"/>
      <c r="JM40" s="188">
        <v>96</v>
      </c>
      <c r="JN40" s="194">
        <v>-8.6680000000000004E-4</v>
      </c>
      <c r="JO40" s="195">
        <v>-7.4000000000000001E-7</v>
      </c>
      <c r="JP40" s="189">
        <v>1.088E-3</v>
      </c>
      <c r="JQ40" s="190">
        <v>2.0999999999999998E-6</v>
      </c>
      <c r="JR40" s="191">
        <v>1E-8</v>
      </c>
      <c r="JS40" s="192">
        <v>0.79705999999999999</v>
      </c>
      <c r="JT40" s="193"/>
      <c r="JV40" s="188">
        <v>96</v>
      </c>
      <c r="JW40" s="194">
        <v>-8.6680000000000004E-4</v>
      </c>
      <c r="JX40" s="195">
        <v>-7.4000000000000001E-7</v>
      </c>
      <c r="JY40" s="189">
        <v>1.088E-3</v>
      </c>
      <c r="JZ40" s="190">
        <v>2.0999999999999998E-6</v>
      </c>
      <c r="KA40" s="191">
        <v>1E-8</v>
      </c>
      <c r="KB40" s="192">
        <v>0.79705999999999999</v>
      </c>
      <c r="KC40" s="193"/>
      <c r="KE40" s="188">
        <v>96</v>
      </c>
      <c r="KF40" s="194">
        <v>-8.6680000000000004E-4</v>
      </c>
      <c r="KG40" s="195">
        <v>-7.4000000000000001E-7</v>
      </c>
      <c r="KH40" s="189">
        <v>1.088E-3</v>
      </c>
      <c r="KI40" s="190">
        <v>2.0999999999999998E-6</v>
      </c>
      <c r="KJ40" s="191">
        <v>1E-8</v>
      </c>
      <c r="KK40" s="192">
        <v>0.79705999999999999</v>
      </c>
      <c r="KL40" s="193"/>
      <c r="KN40" s="188">
        <v>96</v>
      </c>
      <c r="KO40" s="194">
        <v>-8.6680000000000004E-4</v>
      </c>
      <c r="KP40" s="195">
        <v>-7.4000000000000001E-7</v>
      </c>
      <c r="KQ40" s="189">
        <v>1.088E-3</v>
      </c>
      <c r="KR40" s="190">
        <v>2.0999999999999998E-6</v>
      </c>
      <c r="KS40" s="191">
        <v>1E-8</v>
      </c>
      <c r="KT40" s="192">
        <v>0.79705999999999999</v>
      </c>
      <c r="KU40" s="193"/>
      <c r="KW40" s="188">
        <v>96</v>
      </c>
      <c r="KX40" s="194">
        <v>-8.6680000000000004E-4</v>
      </c>
      <c r="KY40" s="195">
        <v>-7.4000000000000001E-7</v>
      </c>
      <c r="KZ40" s="189">
        <v>1.088E-3</v>
      </c>
      <c r="LA40" s="190">
        <v>2.0999999999999998E-6</v>
      </c>
      <c r="LB40" s="191">
        <v>1E-8</v>
      </c>
      <c r="LC40" s="192">
        <v>0.79705999999999999</v>
      </c>
      <c r="LD40" s="193"/>
      <c r="LF40" s="188">
        <v>96</v>
      </c>
      <c r="LG40" s="194">
        <v>-8.6680000000000004E-4</v>
      </c>
      <c r="LH40" s="195">
        <v>-7.4000000000000001E-7</v>
      </c>
      <c r="LI40" s="189">
        <v>1.088E-3</v>
      </c>
      <c r="LJ40" s="190">
        <v>2.0999999999999998E-6</v>
      </c>
      <c r="LK40" s="191">
        <v>1E-8</v>
      </c>
      <c r="LL40" s="192">
        <v>0.79705999999999999</v>
      </c>
      <c r="LM40" s="193"/>
      <c r="LO40" s="188">
        <v>96</v>
      </c>
      <c r="LP40" s="194">
        <v>-8.6680000000000004E-4</v>
      </c>
      <c r="LQ40" s="195">
        <v>-7.4000000000000001E-7</v>
      </c>
      <c r="LR40" s="189">
        <v>1.088E-3</v>
      </c>
      <c r="LS40" s="190">
        <v>2.0999999999999998E-6</v>
      </c>
      <c r="LT40" s="191">
        <v>1E-8</v>
      </c>
      <c r="LU40" s="192">
        <v>0.79705999999999999</v>
      </c>
      <c r="LV40" s="193"/>
      <c r="LX40" s="188">
        <v>96</v>
      </c>
      <c r="LY40" s="194">
        <v>-8.6680000000000004E-4</v>
      </c>
      <c r="LZ40" s="195">
        <v>-7.4000000000000001E-7</v>
      </c>
      <c r="MA40" s="189">
        <v>1.088E-3</v>
      </c>
      <c r="MB40" s="190">
        <v>2.0999999999999998E-6</v>
      </c>
      <c r="MC40" s="191">
        <v>1E-8</v>
      </c>
      <c r="MD40" s="192">
        <v>0.79705999999999999</v>
      </c>
      <c r="ME40" s="193"/>
      <c r="MG40" s="188">
        <v>96</v>
      </c>
      <c r="MH40" s="194">
        <v>-8.6680000000000004E-4</v>
      </c>
      <c r="MI40" s="195">
        <v>-7.4000000000000001E-7</v>
      </c>
      <c r="MJ40" s="189">
        <v>1.088E-3</v>
      </c>
      <c r="MK40" s="190">
        <v>2.0999999999999998E-6</v>
      </c>
      <c r="ML40" s="191">
        <v>1E-8</v>
      </c>
      <c r="MM40" s="192">
        <v>0.79705999999999999</v>
      </c>
      <c r="MN40" s="193"/>
      <c r="MP40" s="188">
        <v>96</v>
      </c>
      <c r="MQ40" s="194">
        <v>-8.6680000000000004E-4</v>
      </c>
      <c r="MR40" s="195">
        <v>-7.4000000000000001E-7</v>
      </c>
      <c r="MS40" s="189">
        <v>1.088E-3</v>
      </c>
      <c r="MT40" s="190">
        <v>2.0999999999999998E-6</v>
      </c>
      <c r="MU40" s="191">
        <v>1E-8</v>
      </c>
      <c r="MV40" s="192">
        <v>0.79705999999999999</v>
      </c>
      <c r="MW40" s="193"/>
    </row>
    <row r="41" spans="1:361" ht="21" hidden="1" customHeight="1">
      <c r="A41" s="187">
        <v>39</v>
      </c>
      <c r="B41" s="211">
        <v>1E-3</v>
      </c>
      <c r="C41" s="188">
        <v>97</v>
      </c>
      <c r="D41" s="194">
        <v>-8.6499999999999999E-4</v>
      </c>
      <c r="E41" s="195">
        <v>-6.9999999999999997E-7</v>
      </c>
      <c r="F41" s="189">
        <v>1.0889999999999999E-3</v>
      </c>
      <c r="G41" s="190">
        <v>2.0999999999999998E-6</v>
      </c>
      <c r="H41" s="191">
        <v>1E-8</v>
      </c>
      <c r="I41" s="192">
        <v>0.79415000000000002</v>
      </c>
      <c r="J41" s="193"/>
      <c r="L41" s="188">
        <v>97</v>
      </c>
      <c r="M41" s="194">
        <v>-8.6499999999999999E-4</v>
      </c>
      <c r="N41" s="195">
        <v>-6.9999999999999997E-7</v>
      </c>
      <c r="O41" s="189">
        <v>1.0889999999999999E-3</v>
      </c>
      <c r="P41" s="190">
        <v>2.0999999999999998E-6</v>
      </c>
      <c r="Q41" s="191">
        <v>1E-8</v>
      </c>
      <c r="R41" s="192">
        <v>0.79415000000000002</v>
      </c>
      <c r="S41" s="193"/>
      <c r="U41" s="188">
        <v>97</v>
      </c>
      <c r="V41" s="194">
        <v>-8.6499999999999999E-4</v>
      </c>
      <c r="W41" s="195">
        <v>-6.9999999999999997E-7</v>
      </c>
      <c r="X41" s="189">
        <v>1.0889999999999999E-3</v>
      </c>
      <c r="Y41" s="190">
        <v>2.0999999999999998E-6</v>
      </c>
      <c r="Z41" s="191">
        <v>1E-8</v>
      </c>
      <c r="AA41" s="192">
        <v>0.79415000000000002</v>
      </c>
      <c r="AB41" s="193"/>
      <c r="AD41" s="188">
        <v>97</v>
      </c>
      <c r="AE41" s="194">
        <v>-8.6499999999999999E-4</v>
      </c>
      <c r="AF41" s="195">
        <v>-6.9999999999999997E-7</v>
      </c>
      <c r="AG41" s="189">
        <v>1.0889999999999999E-3</v>
      </c>
      <c r="AH41" s="190">
        <v>2.0999999999999998E-6</v>
      </c>
      <c r="AI41" s="191">
        <v>1E-8</v>
      </c>
      <c r="AJ41" s="192">
        <v>0.79415000000000002</v>
      </c>
      <c r="AK41" s="193"/>
      <c r="AM41" s="188">
        <v>97</v>
      </c>
      <c r="AN41" s="194">
        <v>-8.6499999999999999E-4</v>
      </c>
      <c r="AO41" s="195">
        <v>-6.9999999999999997E-7</v>
      </c>
      <c r="AP41" s="189">
        <v>1.0889999999999999E-3</v>
      </c>
      <c r="AQ41" s="190">
        <v>2.0999999999999998E-6</v>
      </c>
      <c r="AR41" s="191">
        <v>1E-8</v>
      </c>
      <c r="AS41" s="192">
        <v>0.79415000000000002</v>
      </c>
      <c r="AT41" s="193"/>
      <c r="AV41" s="188">
        <v>97</v>
      </c>
      <c r="AW41" s="194">
        <v>-8.6499999999999999E-4</v>
      </c>
      <c r="AX41" s="195">
        <v>-6.9999999999999997E-7</v>
      </c>
      <c r="AY41" s="189">
        <v>1.0889999999999999E-3</v>
      </c>
      <c r="AZ41" s="190">
        <v>2.0999999999999998E-6</v>
      </c>
      <c r="BA41" s="191">
        <v>1E-8</v>
      </c>
      <c r="BB41" s="192">
        <v>0.79415000000000002</v>
      </c>
      <c r="BC41" s="193"/>
      <c r="BE41" s="188">
        <v>97</v>
      </c>
      <c r="BF41" s="194">
        <v>-8.6499999999999999E-4</v>
      </c>
      <c r="BG41" s="195">
        <v>-6.9999999999999997E-7</v>
      </c>
      <c r="BH41" s="189">
        <v>1.0889999999999999E-3</v>
      </c>
      <c r="BI41" s="190">
        <v>2.0999999999999998E-6</v>
      </c>
      <c r="BJ41" s="191">
        <v>1E-8</v>
      </c>
      <c r="BK41" s="192">
        <v>0.79415000000000002</v>
      </c>
      <c r="BL41" s="193"/>
      <c r="BN41" s="188">
        <v>97</v>
      </c>
      <c r="BO41" s="194">
        <v>-8.6499999999999999E-4</v>
      </c>
      <c r="BP41" s="195">
        <v>-6.9999999999999997E-7</v>
      </c>
      <c r="BQ41" s="189">
        <v>1.0889999999999999E-3</v>
      </c>
      <c r="BR41" s="190">
        <v>2.0999999999999998E-6</v>
      </c>
      <c r="BS41" s="191">
        <v>1E-8</v>
      </c>
      <c r="BT41" s="192">
        <v>0.79415000000000002</v>
      </c>
      <c r="BU41" s="193"/>
      <c r="BW41" s="188">
        <v>97</v>
      </c>
      <c r="BX41" s="194">
        <v>-8.6499999999999999E-4</v>
      </c>
      <c r="BY41" s="195">
        <v>-6.9999999999999997E-7</v>
      </c>
      <c r="BZ41" s="189">
        <v>1.0889999999999999E-3</v>
      </c>
      <c r="CA41" s="190">
        <v>2.0999999999999998E-6</v>
      </c>
      <c r="CB41" s="191">
        <v>1E-8</v>
      </c>
      <c r="CC41" s="192">
        <v>0.79415000000000002</v>
      </c>
      <c r="CD41" s="193"/>
      <c r="CF41" s="188">
        <v>97</v>
      </c>
      <c r="CG41" s="194">
        <v>-8.6499999999999999E-4</v>
      </c>
      <c r="CH41" s="195">
        <v>-6.9999999999999997E-7</v>
      </c>
      <c r="CI41" s="189">
        <v>1.0889999999999999E-3</v>
      </c>
      <c r="CJ41" s="190">
        <v>2.0999999999999998E-6</v>
      </c>
      <c r="CK41" s="191">
        <v>1E-8</v>
      </c>
      <c r="CL41" s="192">
        <v>0.79415000000000002</v>
      </c>
      <c r="CM41" s="193"/>
      <c r="CO41" s="188">
        <v>97</v>
      </c>
      <c r="CP41" s="194">
        <v>-8.6499999999999999E-4</v>
      </c>
      <c r="CQ41" s="195">
        <v>-6.9999999999999997E-7</v>
      </c>
      <c r="CR41" s="189">
        <v>1.0889999999999999E-3</v>
      </c>
      <c r="CS41" s="190">
        <v>2.0999999999999998E-6</v>
      </c>
      <c r="CT41" s="191">
        <v>1E-8</v>
      </c>
      <c r="CU41" s="192">
        <v>0.79415000000000002</v>
      </c>
      <c r="CV41" s="193"/>
      <c r="CX41" s="188">
        <v>97</v>
      </c>
      <c r="CY41" s="194">
        <v>-8.6499999999999999E-4</v>
      </c>
      <c r="CZ41" s="195">
        <v>-6.9999999999999997E-7</v>
      </c>
      <c r="DA41" s="189">
        <v>1.0889999999999999E-3</v>
      </c>
      <c r="DB41" s="190">
        <v>2.0999999999999998E-6</v>
      </c>
      <c r="DC41" s="191">
        <v>1E-8</v>
      </c>
      <c r="DD41" s="192">
        <v>0.79415000000000002</v>
      </c>
      <c r="DE41" s="193"/>
      <c r="DG41" s="188">
        <v>97</v>
      </c>
      <c r="DH41" s="194">
        <v>-8.6499999999999999E-4</v>
      </c>
      <c r="DI41" s="195">
        <v>-6.9999999999999997E-7</v>
      </c>
      <c r="DJ41" s="189">
        <v>1.0889999999999999E-3</v>
      </c>
      <c r="DK41" s="190">
        <v>2.0999999999999998E-6</v>
      </c>
      <c r="DL41" s="191">
        <v>1E-8</v>
      </c>
      <c r="DM41" s="192">
        <v>0.79415000000000002</v>
      </c>
      <c r="DN41" s="193"/>
      <c r="DP41" s="188">
        <v>97</v>
      </c>
      <c r="DQ41" s="194">
        <v>-8.6499999999999999E-4</v>
      </c>
      <c r="DR41" s="195">
        <v>-6.9999999999999997E-7</v>
      </c>
      <c r="DS41" s="189">
        <v>1.0889999999999999E-3</v>
      </c>
      <c r="DT41" s="190">
        <v>2.0999999999999998E-6</v>
      </c>
      <c r="DU41" s="191">
        <v>1E-8</v>
      </c>
      <c r="DV41" s="192">
        <v>0.79415000000000002</v>
      </c>
      <c r="DW41" s="193"/>
      <c r="DY41" s="188">
        <v>97</v>
      </c>
      <c r="DZ41" s="194">
        <v>-8.6499999999999999E-4</v>
      </c>
      <c r="EA41" s="195">
        <v>-6.9999999999999997E-7</v>
      </c>
      <c r="EB41" s="189">
        <v>1.0889999999999999E-3</v>
      </c>
      <c r="EC41" s="190">
        <v>2.0999999999999998E-6</v>
      </c>
      <c r="ED41" s="191">
        <v>1E-8</v>
      </c>
      <c r="EE41" s="192">
        <v>0.79415000000000002</v>
      </c>
      <c r="EF41" s="193"/>
      <c r="EH41" s="188">
        <v>97</v>
      </c>
      <c r="EI41" s="194">
        <v>-8.6499999999999999E-4</v>
      </c>
      <c r="EJ41" s="195">
        <v>-6.9999999999999997E-7</v>
      </c>
      <c r="EK41" s="189">
        <v>1.0889999999999999E-3</v>
      </c>
      <c r="EL41" s="190">
        <v>2.0999999999999998E-6</v>
      </c>
      <c r="EM41" s="191">
        <v>1E-8</v>
      </c>
      <c r="EN41" s="192">
        <v>0.79415000000000002</v>
      </c>
      <c r="EO41" s="193"/>
      <c r="EQ41" s="188">
        <v>97</v>
      </c>
      <c r="ER41" s="194">
        <v>-8.6499999999999999E-4</v>
      </c>
      <c r="ES41" s="195">
        <v>-6.9999999999999997E-7</v>
      </c>
      <c r="ET41" s="189">
        <v>1.0889999999999999E-3</v>
      </c>
      <c r="EU41" s="190">
        <v>2.0999999999999998E-6</v>
      </c>
      <c r="EV41" s="191">
        <v>1E-8</v>
      </c>
      <c r="EW41" s="192">
        <v>0.79415000000000002</v>
      </c>
      <c r="EX41" s="193"/>
      <c r="EZ41" s="188">
        <v>97</v>
      </c>
      <c r="FA41" s="194">
        <v>-8.6499999999999999E-4</v>
      </c>
      <c r="FB41" s="195">
        <v>-6.9999999999999997E-7</v>
      </c>
      <c r="FC41" s="189">
        <v>1.0889999999999999E-3</v>
      </c>
      <c r="FD41" s="190">
        <v>2.0999999999999998E-6</v>
      </c>
      <c r="FE41" s="191">
        <v>1E-8</v>
      </c>
      <c r="FF41" s="192">
        <v>0.79415000000000002</v>
      </c>
      <c r="FG41" s="193"/>
      <c r="FI41" s="188">
        <v>97</v>
      </c>
      <c r="FJ41" s="194">
        <v>-8.6499999999999999E-4</v>
      </c>
      <c r="FK41" s="195">
        <v>-6.9999999999999997E-7</v>
      </c>
      <c r="FL41" s="189">
        <v>1.0889999999999999E-3</v>
      </c>
      <c r="FM41" s="190">
        <v>2.0999999999999998E-6</v>
      </c>
      <c r="FN41" s="191">
        <v>1E-8</v>
      </c>
      <c r="FO41" s="192">
        <v>0.79415000000000002</v>
      </c>
      <c r="FP41" s="193"/>
      <c r="FR41" s="188">
        <v>97</v>
      </c>
      <c r="FS41" s="194">
        <v>-8.6499999999999999E-4</v>
      </c>
      <c r="FT41" s="195">
        <v>-6.9999999999999997E-7</v>
      </c>
      <c r="FU41" s="189">
        <v>1.0889999999999999E-3</v>
      </c>
      <c r="FV41" s="190">
        <v>2.0999999999999998E-6</v>
      </c>
      <c r="FW41" s="191">
        <v>1E-8</v>
      </c>
      <c r="FX41" s="192">
        <v>0.79415000000000002</v>
      </c>
      <c r="FY41" s="193"/>
      <c r="GA41" s="188">
        <v>97</v>
      </c>
      <c r="GB41" s="194">
        <v>-8.6499999999999999E-4</v>
      </c>
      <c r="GC41" s="195">
        <v>-6.9999999999999997E-7</v>
      </c>
      <c r="GD41" s="189">
        <v>1.0889999999999999E-3</v>
      </c>
      <c r="GE41" s="190">
        <v>2.0999999999999998E-6</v>
      </c>
      <c r="GF41" s="191">
        <v>1E-8</v>
      </c>
      <c r="GG41" s="192">
        <v>0.79415000000000002</v>
      </c>
      <c r="GH41" s="193"/>
      <c r="GJ41" s="188">
        <v>97</v>
      </c>
      <c r="GK41" s="194">
        <v>-8.6499999999999999E-4</v>
      </c>
      <c r="GL41" s="195">
        <v>-6.9999999999999997E-7</v>
      </c>
      <c r="GM41" s="189">
        <v>1.0889999999999999E-3</v>
      </c>
      <c r="GN41" s="190">
        <v>2.0999999999999998E-6</v>
      </c>
      <c r="GO41" s="191">
        <v>1E-8</v>
      </c>
      <c r="GP41" s="192">
        <v>0.79415000000000002</v>
      </c>
      <c r="GQ41" s="193"/>
      <c r="GS41" s="188">
        <v>97</v>
      </c>
      <c r="GT41" s="194">
        <v>-8.6499999999999999E-4</v>
      </c>
      <c r="GU41" s="195">
        <v>-6.9999999999999997E-7</v>
      </c>
      <c r="GV41" s="189">
        <v>1.0889999999999999E-3</v>
      </c>
      <c r="GW41" s="190">
        <v>2.0999999999999998E-6</v>
      </c>
      <c r="GX41" s="191">
        <v>1E-8</v>
      </c>
      <c r="GY41" s="192">
        <v>0.79415000000000002</v>
      </c>
      <c r="GZ41" s="193"/>
      <c r="HB41" s="188">
        <v>97</v>
      </c>
      <c r="HC41" s="194">
        <v>-8.6499999999999999E-4</v>
      </c>
      <c r="HD41" s="195">
        <v>-6.9999999999999997E-7</v>
      </c>
      <c r="HE41" s="189">
        <v>1.0889999999999999E-3</v>
      </c>
      <c r="HF41" s="190">
        <v>2.0999999999999998E-6</v>
      </c>
      <c r="HG41" s="191">
        <v>1E-8</v>
      </c>
      <c r="HH41" s="192">
        <v>0.79415000000000002</v>
      </c>
      <c r="HI41" s="193"/>
      <c r="HK41" s="188">
        <v>97</v>
      </c>
      <c r="HL41" s="194">
        <v>-8.6499999999999999E-4</v>
      </c>
      <c r="HM41" s="195">
        <v>-6.9999999999999997E-7</v>
      </c>
      <c r="HN41" s="189">
        <v>1.0889999999999999E-3</v>
      </c>
      <c r="HO41" s="190">
        <v>2.0999999999999998E-6</v>
      </c>
      <c r="HP41" s="191">
        <v>1E-8</v>
      </c>
      <c r="HQ41" s="192">
        <v>0.79415000000000002</v>
      </c>
      <c r="HR41" s="193"/>
      <c r="HT41" s="188">
        <v>97</v>
      </c>
      <c r="HU41" s="194">
        <v>-8.6499999999999999E-4</v>
      </c>
      <c r="HV41" s="195">
        <v>-6.9999999999999997E-7</v>
      </c>
      <c r="HW41" s="189">
        <v>1.0889999999999999E-3</v>
      </c>
      <c r="HX41" s="190">
        <v>2.0999999999999998E-6</v>
      </c>
      <c r="HY41" s="191">
        <v>1E-8</v>
      </c>
      <c r="HZ41" s="192">
        <v>0.79415000000000002</v>
      </c>
      <c r="IA41" s="193"/>
      <c r="IC41" s="188">
        <v>97</v>
      </c>
      <c r="ID41" s="194">
        <v>-8.6499999999999999E-4</v>
      </c>
      <c r="IE41" s="195">
        <v>-6.9999999999999997E-7</v>
      </c>
      <c r="IF41" s="189">
        <v>1.0889999999999999E-3</v>
      </c>
      <c r="IG41" s="190">
        <v>2.0999999999999998E-6</v>
      </c>
      <c r="IH41" s="191">
        <v>1E-8</v>
      </c>
      <c r="II41" s="192">
        <v>0.79415000000000002</v>
      </c>
      <c r="IJ41" s="193"/>
      <c r="IL41" s="188">
        <v>97</v>
      </c>
      <c r="IM41" s="194">
        <v>-8.6499999999999999E-4</v>
      </c>
      <c r="IN41" s="195">
        <v>-6.9999999999999997E-7</v>
      </c>
      <c r="IO41" s="189">
        <v>1.0889999999999999E-3</v>
      </c>
      <c r="IP41" s="190">
        <v>2.0999999999999998E-6</v>
      </c>
      <c r="IQ41" s="191">
        <v>1E-8</v>
      </c>
      <c r="IR41" s="192">
        <v>0.79415000000000002</v>
      </c>
      <c r="IS41" s="193"/>
      <c r="IU41" s="188">
        <v>97</v>
      </c>
      <c r="IV41" s="194">
        <v>-8.6499999999999999E-4</v>
      </c>
      <c r="IW41" s="195">
        <v>-6.9999999999999997E-7</v>
      </c>
      <c r="IX41" s="189">
        <v>1.0889999999999999E-3</v>
      </c>
      <c r="IY41" s="190">
        <v>2.0999999999999998E-6</v>
      </c>
      <c r="IZ41" s="191">
        <v>1E-8</v>
      </c>
      <c r="JA41" s="192">
        <v>0.79415000000000002</v>
      </c>
      <c r="JB41" s="193"/>
      <c r="JD41" s="188">
        <v>97</v>
      </c>
      <c r="JE41" s="194">
        <v>-8.6499999999999999E-4</v>
      </c>
      <c r="JF41" s="195">
        <v>-6.9999999999999997E-7</v>
      </c>
      <c r="JG41" s="189">
        <v>1.0889999999999999E-3</v>
      </c>
      <c r="JH41" s="190">
        <v>2.0999999999999998E-6</v>
      </c>
      <c r="JI41" s="191">
        <v>1E-8</v>
      </c>
      <c r="JJ41" s="192">
        <v>0.79415000000000002</v>
      </c>
      <c r="JK41" s="193"/>
      <c r="JM41" s="188">
        <v>97</v>
      </c>
      <c r="JN41" s="194">
        <v>-8.6499999999999999E-4</v>
      </c>
      <c r="JO41" s="195">
        <v>-6.9999999999999997E-7</v>
      </c>
      <c r="JP41" s="189">
        <v>1.0889999999999999E-3</v>
      </c>
      <c r="JQ41" s="190">
        <v>2.0999999999999998E-6</v>
      </c>
      <c r="JR41" s="191">
        <v>1E-8</v>
      </c>
      <c r="JS41" s="192">
        <v>0.79415000000000002</v>
      </c>
      <c r="JT41" s="193"/>
      <c r="JV41" s="188">
        <v>97</v>
      </c>
      <c r="JW41" s="194">
        <v>-8.6499999999999999E-4</v>
      </c>
      <c r="JX41" s="195">
        <v>-6.9999999999999997E-7</v>
      </c>
      <c r="JY41" s="189">
        <v>1.0889999999999999E-3</v>
      </c>
      <c r="JZ41" s="190">
        <v>2.0999999999999998E-6</v>
      </c>
      <c r="KA41" s="191">
        <v>1E-8</v>
      </c>
      <c r="KB41" s="192">
        <v>0.79415000000000002</v>
      </c>
      <c r="KC41" s="193"/>
      <c r="KE41" s="188">
        <v>97</v>
      </c>
      <c r="KF41" s="194">
        <v>-8.6499999999999999E-4</v>
      </c>
      <c r="KG41" s="195">
        <v>-6.9999999999999997E-7</v>
      </c>
      <c r="KH41" s="189">
        <v>1.0889999999999999E-3</v>
      </c>
      <c r="KI41" s="190">
        <v>2.0999999999999998E-6</v>
      </c>
      <c r="KJ41" s="191">
        <v>1E-8</v>
      </c>
      <c r="KK41" s="192">
        <v>0.79415000000000002</v>
      </c>
      <c r="KL41" s="193"/>
      <c r="KN41" s="188">
        <v>97</v>
      </c>
      <c r="KO41" s="194">
        <v>-8.6499999999999999E-4</v>
      </c>
      <c r="KP41" s="195">
        <v>-6.9999999999999997E-7</v>
      </c>
      <c r="KQ41" s="189">
        <v>1.0889999999999999E-3</v>
      </c>
      <c r="KR41" s="190">
        <v>2.0999999999999998E-6</v>
      </c>
      <c r="KS41" s="191">
        <v>1E-8</v>
      </c>
      <c r="KT41" s="192">
        <v>0.79415000000000002</v>
      </c>
      <c r="KU41" s="193"/>
      <c r="KW41" s="188">
        <v>97</v>
      </c>
      <c r="KX41" s="194">
        <v>-8.6499999999999999E-4</v>
      </c>
      <c r="KY41" s="195">
        <v>-6.9999999999999997E-7</v>
      </c>
      <c r="KZ41" s="189">
        <v>1.0889999999999999E-3</v>
      </c>
      <c r="LA41" s="190">
        <v>2.0999999999999998E-6</v>
      </c>
      <c r="LB41" s="191">
        <v>1E-8</v>
      </c>
      <c r="LC41" s="192">
        <v>0.79415000000000002</v>
      </c>
      <c r="LD41" s="193"/>
      <c r="LF41" s="188">
        <v>97</v>
      </c>
      <c r="LG41" s="194">
        <v>-8.6499999999999999E-4</v>
      </c>
      <c r="LH41" s="195">
        <v>-6.9999999999999997E-7</v>
      </c>
      <c r="LI41" s="189">
        <v>1.0889999999999999E-3</v>
      </c>
      <c r="LJ41" s="190">
        <v>2.0999999999999998E-6</v>
      </c>
      <c r="LK41" s="191">
        <v>1E-8</v>
      </c>
      <c r="LL41" s="192">
        <v>0.79415000000000002</v>
      </c>
      <c r="LM41" s="193"/>
      <c r="LO41" s="188">
        <v>97</v>
      </c>
      <c r="LP41" s="194">
        <v>-8.6499999999999999E-4</v>
      </c>
      <c r="LQ41" s="195">
        <v>-6.9999999999999997E-7</v>
      </c>
      <c r="LR41" s="189">
        <v>1.0889999999999999E-3</v>
      </c>
      <c r="LS41" s="190">
        <v>2.0999999999999998E-6</v>
      </c>
      <c r="LT41" s="191">
        <v>1E-8</v>
      </c>
      <c r="LU41" s="192">
        <v>0.79415000000000002</v>
      </c>
      <c r="LV41" s="193"/>
      <c r="LX41" s="188">
        <v>97</v>
      </c>
      <c r="LY41" s="194">
        <v>-8.6499999999999999E-4</v>
      </c>
      <c r="LZ41" s="195">
        <v>-6.9999999999999997E-7</v>
      </c>
      <c r="MA41" s="189">
        <v>1.0889999999999999E-3</v>
      </c>
      <c r="MB41" s="190">
        <v>2.0999999999999998E-6</v>
      </c>
      <c r="MC41" s="191">
        <v>1E-8</v>
      </c>
      <c r="MD41" s="192">
        <v>0.79415000000000002</v>
      </c>
      <c r="ME41" s="193"/>
      <c r="MG41" s="188">
        <v>97</v>
      </c>
      <c r="MH41" s="194">
        <v>-8.6499999999999999E-4</v>
      </c>
      <c r="MI41" s="195">
        <v>-6.9999999999999997E-7</v>
      </c>
      <c r="MJ41" s="189">
        <v>1.0889999999999999E-3</v>
      </c>
      <c r="MK41" s="190">
        <v>2.0999999999999998E-6</v>
      </c>
      <c r="ML41" s="191">
        <v>1E-8</v>
      </c>
      <c r="MM41" s="192">
        <v>0.79415000000000002</v>
      </c>
      <c r="MN41" s="193"/>
      <c r="MP41" s="188">
        <v>97</v>
      </c>
      <c r="MQ41" s="194">
        <v>-8.6499999999999999E-4</v>
      </c>
      <c r="MR41" s="195">
        <v>-6.9999999999999997E-7</v>
      </c>
      <c r="MS41" s="189">
        <v>1.0889999999999999E-3</v>
      </c>
      <c r="MT41" s="190">
        <v>2.0999999999999998E-6</v>
      </c>
      <c r="MU41" s="191">
        <v>1E-8</v>
      </c>
      <c r="MV41" s="192">
        <v>0.79415000000000002</v>
      </c>
      <c r="MW41" s="193"/>
    </row>
    <row r="42" spans="1:361" ht="21" hidden="1" customHeight="1">
      <c r="A42" s="187">
        <v>40</v>
      </c>
      <c r="B42" s="211">
        <v>1E-3</v>
      </c>
      <c r="C42" s="188">
        <v>98</v>
      </c>
      <c r="D42" s="194">
        <v>-8.6319999999999995E-4</v>
      </c>
      <c r="E42" s="195">
        <v>-6.5000000000000002E-7</v>
      </c>
      <c r="F42" s="189">
        <v>1.091E-3</v>
      </c>
      <c r="G42" s="190">
        <v>1.9999999999999999E-6</v>
      </c>
      <c r="H42" s="191">
        <v>1E-8</v>
      </c>
      <c r="I42" s="192">
        <v>0.79117000000000004</v>
      </c>
      <c r="J42" s="193"/>
      <c r="L42" s="188">
        <v>98</v>
      </c>
      <c r="M42" s="194">
        <v>-8.6319999999999995E-4</v>
      </c>
      <c r="N42" s="195">
        <v>-6.5000000000000002E-7</v>
      </c>
      <c r="O42" s="189">
        <v>1.091E-3</v>
      </c>
      <c r="P42" s="190">
        <v>1.9999999999999999E-6</v>
      </c>
      <c r="Q42" s="191">
        <v>1E-8</v>
      </c>
      <c r="R42" s="192">
        <v>0.79117000000000004</v>
      </c>
      <c r="S42" s="193"/>
      <c r="U42" s="188">
        <v>98</v>
      </c>
      <c r="V42" s="194">
        <v>-8.6319999999999995E-4</v>
      </c>
      <c r="W42" s="195">
        <v>-6.5000000000000002E-7</v>
      </c>
      <c r="X42" s="189">
        <v>1.091E-3</v>
      </c>
      <c r="Y42" s="190">
        <v>1.9999999999999999E-6</v>
      </c>
      <c r="Z42" s="191">
        <v>1E-8</v>
      </c>
      <c r="AA42" s="192">
        <v>0.79117000000000004</v>
      </c>
      <c r="AB42" s="193"/>
      <c r="AD42" s="188">
        <v>98</v>
      </c>
      <c r="AE42" s="194">
        <v>-8.6319999999999995E-4</v>
      </c>
      <c r="AF42" s="195">
        <v>-6.5000000000000002E-7</v>
      </c>
      <c r="AG42" s="189">
        <v>1.091E-3</v>
      </c>
      <c r="AH42" s="190">
        <v>1.9999999999999999E-6</v>
      </c>
      <c r="AI42" s="191">
        <v>1E-8</v>
      </c>
      <c r="AJ42" s="192">
        <v>0.79117000000000004</v>
      </c>
      <c r="AK42" s="193"/>
      <c r="AM42" s="188">
        <v>98</v>
      </c>
      <c r="AN42" s="194">
        <v>-8.6319999999999995E-4</v>
      </c>
      <c r="AO42" s="195">
        <v>-6.5000000000000002E-7</v>
      </c>
      <c r="AP42" s="189">
        <v>1.091E-3</v>
      </c>
      <c r="AQ42" s="190">
        <v>1.9999999999999999E-6</v>
      </c>
      <c r="AR42" s="191">
        <v>1E-8</v>
      </c>
      <c r="AS42" s="192">
        <v>0.79117000000000004</v>
      </c>
      <c r="AT42" s="193"/>
      <c r="AV42" s="188">
        <v>98</v>
      </c>
      <c r="AW42" s="194">
        <v>-8.6319999999999995E-4</v>
      </c>
      <c r="AX42" s="195">
        <v>-6.5000000000000002E-7</v>
      </c>
      <c r="AY42" s="189">
        <v>1.091E-3</v>
      </c>
      <c r="AZ42" s="190">
        <v>1.9999999999999999E-6</v>
      </c>
      <c r="BA42" s="191">
        <v>1E-8</v>
      </c>
      <c r="BB42" s="192">
        <v>0.79117000000000004</v>
      </c>
      <c r="BC42" s="193"/>
      <c r="BE42" s="188">
        <v>98</v>
      </c>
      <c r="BF42" s="194">
        <v>-8.6319999999999995E-4</v>
      </c>
      <c r="BG42" s="195">
        <v>-6.5000000000000002E-7</v>
      </c>
      <c r="BH42" s="189">
        <v>1.091E-3</v>
      </c>
      <c r="BI42" s="190">
        <v>1.9999999999999999E-6</v>
      </c>
      <c r="BJ42" s="191">
        <v>1E-8</v>
      </c>
      <c r="BK42" s="192">
        <v>0.79117000000000004</v>
      </c>
      <c r="BL42" s="193"/>
      <c r="BN42" s="188">
        <v>98</v>
      </c>
      <c r="BO42" s="194">
        <v>-8.6319999999999995E-4</v>
      </c>
      <c r="BP42" s="195">
        <v>-6.5000000000000002E-7</v>
      </c>
      <c r="BQ42" s="189">
        <v>1.091E-3</v>
      </c>
      <c r="BR42" s="190">
        <v>1.9999999999999999E-6</v>
      </c>
      <c r="BS42" s="191">
        <v>1E-8</v>
      </c>
      <c r="BT42" s="192">
        <v>0.79117000000000004</v>
      </c>
      <c r="BU42" s="193"/>
      <c r="BW42" s="188">
        <v>98</v>
      </c>
      <c r="BX42" s="194">
        <v>-8.6319999999999995E-4</v>
      </c>
      <c r="BY42" s="195">
        <v>-6.5000000000000002E-7</v>
      </c>
      <c r="BZ42" s="189">
        <v>1.091E-3</v>
      </c>
      <c r="CA42" s="190">
        <v>1.9999999999999999E-6</v>
      </c>
      <c r="CB42" s="191">
        <v>1E-8</v>
      </c>
      <c r="CC42" s="192">
        <v>0.79117000000000004</v>
      </c>
      <c r="CD42" s="193"/>
      <c r="CF42" s="188">
        <v>98</v>
      </c>
      <c r="CG42" s="194">
        <v>-8.6319999999999995E-4</v>
      </c>
      <c r="CH42" s="195">
        <v>-6.5000000000000002E-7</v>
      </c>
      <c r="CI42" s="189">
        <v>1.091E-3</v>
      </c>
      <c r="CJ42" s="190">
        <v>1.9999999999999999E-6</v>
      </c>
      <c r="CK42" s="191">
        <v>1E-8</v>
      </c>
      <c r="CL42" s="192">
        <v>0.79117000000000004</v>
      </c>
      <c r="CM42" s="193"/>
      <c r="CO42" s="188">
        <v>98</v>
      </c>
      <c r="CP42" s="194">
        <v>-8.6319999999999995E-4</v>
      </c>
      <c r="CQ42" s="195">
        <v>-6.5000000000000002E-7</v>
      </c>
      <c r="CR42" s="189">
        <v>1.091E-3</v>
      </c>
      <c r="CS42" s="190">
        <v>1.9999999999999999E-6</v>
      </c>
      <c r="CT42" s="191">
        <v>1E-8</v>
      </c>
      <c r="CU42" s="192">
        <v>0.79117000000000004</v>
      </c>
      <c r="CV42" s="193"/>
      <c r="CX42" s="188">
        <v>98</v>
      </c>
      <c r="CY42" s="194">
        <v>-8.6319999999999995E-4</v>
      </c>
      <c r="CZ42" s="195">
        <v>-6.5000000000000002E-7</v>
      </c>
      <c r="DA42" s="189">
        <v>1.091E-3</v>
      </c>
      <c r="DB42" s="190">
        <v>1.9999999999999999E-6</v>
      </c>
      <c r="DC42" s="191">
        <v>1E-8</v>
      </c>
      <c r="DD42" s="192">
        <v>0.79117000000000004</v>
      </c>
      <c r="DE42" s="193"/>
      <c r="DG42" s="188">
        <v>98</v>
      </c>
      <c r="DH42" s="194">
        <v>-8.6319999999999995E-4</v>
      </c>
      <c r="DI42" s="195">
        <v>-6.5000000000000002E-7</v>
      </c>
      <c r="DJ42" s="189">
        <v>1.091E-3</v>
      </c>
      <c r="DK42" s="190">
        <v>1.9999999999999999E-6</v>
      </c>
      <c r="DL42" s="191">
        <v>1E-8</v>
      </c>
      <c r="DM42" s="192">
        <v>0.79117000000000004</v>
      </c>
      <c r="DN42" s="193"/>
      <c r="DP42" s="188">
        <v>98</v>
      </c>
      <c r="DQ42" s="194">
        <v>-8.6319999999999995E-4</v>
      </c>
      <c r="DR42" s="195">
        <v>-6.5000000000000002E-7</v>
      </c>
      <c r="DS42" s="189">
        <v>1.091E-3</v>
      </c>
      <c r="DT42" s="190">
        <v>1.9999999999999999E-6</v>
      </c>
      <c r="DU42" s="191">
        <v>1E-8</v>
      </c>
      <c r="DV42" s="192">
        <v>0.79117000000000004</v>
      </c>
      <c r="DW42" s="193"/>
      <c r="DY42" s="188">
        <v>98</v>
      </c>
      <c r="DZ42" s="194">
        <v>-8.6319999999999995E-4</v>
      </c>
      <c r="EA42" s="195">
        <v>-6.5000000000000002E-7</v>
      </c>
      <c r="EB42" s="189">
        <v>1.091E-3</v>
      </c>
      <c r="EC42" s="190">
        <v>1.9999999999999999E-6</v>
      </c>
      <c r="ED42" s="191">
        <v>1E-8</v>
      </c>
      <c r="EE42" s="192">
        <v>0.79117000000000004</v>
      </c>
      <c r="EF42" s="193"/>
      <c r="EH42" s="188">
        <v>98</v>
      </c>
      <c r="EI42" s="194">
        <v>-8.6319999999999995E-4</v>
      </c>
      <c r="EJ42" s="195">
        <v>-6.5000000000000002E-7</v>
      </c>
      <c r="EK42" s="189">
        <v>1.091E-3</v>
      </c>
      <c r="EL42" s="190">
        <v>1.9999999999999999E-6</v>
      </c>
      <c r="EM42" s="191">
        <v>1E-8</v>
      </c>
      <c r="EN42" s="192">
        <v>0.79117000000000004</v>
      </c>
      <c r="EO42" s="193"/>
      <c r="EQ42" s="188">
        <v>98</v>
      </c>
      <c r="ER42" s="194">
        <v>-8.6319999999999995E-4</v>
      </c>
      <c r="ES42" s="195">
        <v>-6.5000000000000002E-7</v>
      </c>
      <c r="ET42" s="189">
        <v>1.091E-3</v>
      </c>
      <c r="EU42" s="190">
        <v>1.9999999999999999E-6</v>
      </c>
      <c r="EV42" s="191">
        <v>1E-8</v>
      </c>
      <c r="EW42" s="192">
        <v>0.79117000000000004</v>
      </c>
      <c r="EX42" s="193"/>
      <c r="EZ42" s="188">
        <v>98</v>
      </c>
      <c r="FA42" s="194">
        <v>-8.6319999999999995E-4</v>
      </c>
      <c r="FB42" s="195">
        <v>-6.5000000000000002E-7</v>
      </c>
      <c r="FC42" s="189">
        <v>1.091E-3</v>
      </c>
      <c r="FD42" s="190">
        <v>1.9999999999999999E-6</v>
      </c>
      <c r="FE42" s="191">
        <v>1E-8</v>
      </c>
      <c r="FF42" s="192">
        <v>0.79117000000000004</v>
      </c>
      <c r="FG42" s="193"/>
      <c r="FI42" s="188">
        <v>98</v>
      </c>
      <c r="FJ42" s="194">
        <v>-8.6319999999999995E-4</v>
      </c>
      <c r="FK42" s="195">
        <v>-6.5000000000000002E-7</v>
      </c>
      <c r="FL42" s="189">
        <v>1.091E-3</v>
      </c>
      <c r="FM42" s="190">
        <v>1.9999999999999999E-6</v>
      </c>
      <c r="FN42" s="191">
        <v>1E-8</v>
      </c>
      <c r="FO42" s="192">
        <v>0.79117000000000004</v>
      </c>
      <c r="FP42" s="193"/>
      <c r="FR42" s="188">
        <v>98</v>
      </c>
      <c r="FS42" s="194">
        <v>-8.6319999999999995E-4</v>
      </c>
      <c r="FT42" s="195">
        <v>-6.5000000000000002E-7</v>
      </c>
      <c r="FU42" s="189">
        <v>1.091E-3</v>
      </c>
      <c r="FV42" s="190">
        <v>1.9999999999999999E-6</v>
      </c>
      <c r="FW42" s="191">
        <v>1E-8</v>
      </c>
      <c r="FX42" s="192">
        <v>0.79117000000000004</v>
      </c>
      <c r="FY42" s="193"/>
      <c r="GA42" s="188">
        <v>98</v>
      </c>
      <c r="GB42" s="194">
        <v>-8.6319999999999995E-4</v>
      </c>
      <c r="GC42" s="195">
        <v>-6.5000000000000002E-7</v>
      </c>
      <c r="GD42" s="189">
        <v>1.091E-3</v>
      </c>
      <c r="GE42" s="190">
        <v>1.9999999999999999E-6</v>
      </c>
      <c r="GF42" s="191">
        <v>1E-8</v>
      </c>
      <c r="GG42" s="192">
        <v>0.79117000000000004</v>
      </c>
      <c r="GH42" s="193"/>
      <c r="GJ42" s="188">
        <v>98</v>
      </c>
      <c r="GK42" s="194">
        <v>-8.6319999999999995E-4</v>
      </c>
      <c r="GL42" s="195">
        <v>-6.5000000000000002E-7</v>
      </c>
      <c r="GM42" s="189">
        <v>1.091E-3</v>
      </c>
      <c r="GN42" s="190">
        <v>1.9999999999999999E-6</v>
      </c>
      <c r="GO42" s="191">
        <v>1E-8</v>
      </c>
      <c r="GP42" s="192">
        <v>0.79117000000000004</v>
      </c>
      <c r="GQ42" s="193"/>
      <c r="GS42" s="188">
        <v>98</v>
      </c>
      <c r="GT42" s="194">
        <v>-8.6319999999999995E-4</v>
      </c>
      <c r="GU42" s="195">
        <v>-6.5000000000000002E-7</v>
      </c>
      <c r="GV42" s="189">
        <v>1.091E-3</v>
      </c>
      <c r="GW42" s="190">
        <v>1.9999999999999999E-6</v>
      </c>
      <c r="GX42" s="191">
        <v>1E-8</v>
      </c>
      <c r="GY42" s="192">
        <v>0.79117000000000004</v>
      </c>
      <c r="GZ42" s="193"/>
      <c r="HB42" s="188">
        <v>98</v>
      </c>
      <c r="HC42" s="194">
        <v>-8.6319999999999995E-4</v>
      </c>
      <c r="HD42" s="195">
        <v>-6.5000000000000002E-7</v>
      </c>
      <c r="HE42" s="189">
        <v>1.091E-3</v>
      </c>
      <c r="HF42" s="190">
        <v>1.9999999999999999E-6</v>
      </c>
      <c r="HG42" s="191">
        <v>1E-8</v>
      </c>
      <c r="HH42" s="192">
        <v>0.79117000000000004</v>
      </c>
      <c r="HI42" s="193"/>
      <c r="HK42" s="188">
        <v>98</v>
      </c>
      <c r="HL42" s="194">
        <v>-8.6319999999999995E-4</v>
      </c>
      <c r="HM42" s="195">
        <v>-6.5000000000000002E-7</v>
      </c>
      <c r="HN42" s="189">
        <v>1.091E-3</v>
      </c>
      <c r="HO42" s="190">
        <v>1.9999999999999999E-6</v>
      </c>
      <c r="HP42" s="191">
        <v>1E-8</v>
      </c>
      <c r="HQ42" s="192">
        <v>0.79117000000000004</v>
      </c>
      <c r="HR42" s="193"/>
      <c r="HT42" s="188">
        <v>98</v>
      </c>
      <c r="HU42" s="194">
        <v>-8.6319999999999995E-4</v>
      </c>
      <c r="HV42" s="195">
        <v>-6.5000000000000002E-7</v>
      </c>
      <c r="HW42" s="189">
        <v>1.091E-3</v>
      </c>
      <c r="HX42" s="190">
        <v>1.9999999999999999E-6</v>
      </c>
      <c r="HY42" s="191">
        <v>1E-8</v>
      </c>
      <c r="HZ42" s="192">
        <v>0.79117000000000004</v>
      </c>
      <c r="IA42" s="193"/>
      <c r="IC42" s="188">
        <v>98</v>
      </c>
      <c r="ID42" s="194">
        <v>-8.6319999999999995E-4</v>
      </c>
      <c r="IE42" s="195">
        <v>-6.5000000000000002E-7</v>
      </c>
      <c r="IF42" s="189">
        <v>1.091E-3</v>
      </c>
      <c r="IG42" s="190">
        <v>1.9999999999999999E-6</v>
      </c>
      <c r="IH42" s="191">
        <v>1E-8</v>
      </c>
      <c r="II42" s="192">
        <v>0.79117000000000004</v>
      </c>
      <c r="IJ42" s="193"/>
      <c r="IL42" s="188">
        <v>98</v>
      </c>
      <c r="IM42" s="194">
        <v>-8.6319999999999995E-4</v>
      </c>
      <c r="IN42" s="195">
        <v>-6.5000000000000002E-7</v>
      </c>
      <c r="IO42" s="189">
        <v>1.091E-3</v>
      </c>
      <c r="IP42" s="190">
        <v>1.9999999999999999E-6</v>
      </c>
      <c r="IQ42" s="191">
        <v>1E-8</v>
      </c>
      <c r="IR42" s="192">
        <v>0.79117000000000004</v>
      </c>
      <c r="IS42" s="193"/>
      <c r="IU42" s="188">
        <v>98</v>
      </c>
      <c r="IV42" s="194">
        <v>-8.6319999999999995E-4</v>
      </c>
      <c r="IW42" s="195">
        <v>-6.5000000000000002E-7</v>
      </c>
      <c r="IX42" s="189">
        <v>1.091E-3</v>
      </c>
      <c r="IY42" s="190">
        <v>1.9999999999999999E-6</v>
      </c>
      <c r="IZ42" s="191">
        <v>1E-8</v>
      </c>
      <c r="JA42" s="192">
        <v>0.79117000000000004</v>
      </c>
      <c r="JB42" s="193"/>
      <c r="JD42" s="188">
        <v>98</v>
      </c>
      <c r="JE42" s="194">
        <v>-8.6319999999999995E-4</v>
      </c>
      <c r="JF42" s="195">
        <v>-6.5000000000000002E-7</v>
      </c>
      <c r="JG42" s="189">
        <v>1.091E-3</v>
      </c>
      <c r="JH42" s="190">
        <v>1.9999999999999999E-6</v>
      </c>
      <c r="JI42" s="191">
        <v>1E-8</v>
      </c>
      <c r="JJ42" s="192">
        <v>0.79117000000000004</v>
      </c>
      <c r="JK42" s="193"/>
      <c r="JM42" s="188">
        <v>98</v>
      </c>
      <c r="JN42" s="194">
        <v>-8.6319999999999995E-4</v>
      </c>
      <c r="JO42" s="195">
        <v>-6.5000000000000002E-7</v>
      </c>
      <c r="JP42" s="189">
        <v>1.091E-3</v>
      </c>
      <c r="JQ42" s="190">
        <v>1.9999999999999999E-6</v>
      </c>
      <c r="JR42" s="191">
        <v>1E-8</v>
      </c>
      <c r="JS42" s="192">
        <v>0.79117000000000004</v>
      </c>
      <c r="JT42" s="193"/>
      <c r="JV42" s="188">
        <v>98</v>
      </c>
      <c r="JW42" s="194">
        <v>-8.6319999999999995E-4</v>
      </c>
      <c r="JX42" s="195">
        <v>-6.5000000000000002E-7</v>
      </c>
      <c r="JY42" s="189">
        <v>1.091E-3</v>
      </c>
      <c r="JZ42" s="190">
        <v>1.9999999999999999E-6</v>
      </c>
      <c r="KA42" s="191">
        <v>1E-8</v>
      </c>
      <c r="KB42" s="192">
        <v>0.79117000000000004</v>
      </c>
      <c r="KC42" s="193"/>
      <c r="KE42" s="188">
        <v>98</v>
      </c>
      <c r="KF42" s="194">
        <v>-8.6319999999999995E-4</v>
      </c>
      <c r="KG42" s="195">
        <v>-6.5000000000000002E-7</v>
      </c>
      <c r="KH42" s="189">
        <v>1.091E-3</v>
      </c>
      <c r="KI42" s="190">
        <v>1.9999999999999999E-6</v>
      </c>
      <c r="KJ42" s="191">
        <v>1E-8</v>
      </c>
      <c r="KK42" s="192">
        <v>0.79117000000000004</v>
      </c>
      <c r="KL42" s="193"/>
      <c r="KN42" s="188">
        <v>98</v>
      </c>
      <c r="KO42" s="194">
        <v>-8.6319999999999995E-4</v>
      </c>
      <c r="KP42" s="195">
        <v>-6.5000000000000002E-7</v>
      </c>
      <c r="KQ42" s="189">
        <v>1.091E-3</v>
      </c>
      <c r="KR42" s="190">
        <v>1.9999999999999999E-6</v>
      </c>
      <c r="KS42" s="191">
        <v>1E-8</v>
      </c>
      <c r="KT42" s="192">
        <v>0.79117000000000004</v>
      </c>
      <c r="KU42" s="193"/>
      <c r="KW42" s="188">
        <v>98</v>
      </c>
      <c r="KX42" s="194">
        <v>-8.6319999999999995E-4</v>
      </c>
      <c r="KY42" s="195">
        <v>-6.5000000000000002E-7</v>
      </c>
      <c r="KZ42" s="189">
        <v>1.091E-3</v>
      </c>
      <c r="LA42" s="190">
        <v>1.9999999999999999E-6</v>
      </c>
      <c r="LB42" s="191">
        <v>1E-8</v>
      </c>
      <c r="LC42" s="192">
        <v>0.79117000000000004</v>
      </c>
      <c r="LD42" s="193"/>
      <c r="LF42" s="188">
        <v>98</v>
      </c>
      <c r="LG42" s="194">
        <v>-8.6319999999999995E-4</v>
      </c>
      <c r="LH42" s="195">
        <v>-6.5000000000000002E-7</v>
      </c>
      <c r="LI42" s="189">
        <v>1.091E-3</v>
      </c>
      <c r="LJ42" s="190">
        <v>1.9999999999999999E-6</v>
      </c>
      <c r="LK42" s="191">
        <v>1E-8</v>
      </c>
      <c r="LL42" s="192">
        <v>0.79117000000000004</v>
      </c>
      <c r="LM42" s="193"/>
      <c r="LO42" s="188">
        <v>98</v>
      </c>
      <c r="LP42" s="194">
        <v>-8.6319999999999995E-4</v>
      </c>
      <c r="LQ42" s="195">
        <v>-6.5000000000000002E-7</v>
      </c>
      <c r="LR42" s="189">
        <v>1.091E-3</v>
      </c>
      <c r="LS42" s="190">
        <v>1.9999999999999999E-6</v>
      </c>
      <c r="LT42" s="191">
        <v>1E-8</v>
      </c>
      <c r="LU42" s="192">
        <v>0.79117000000000004</v>
      </c>
      <c r="LV42" s="193"/>
      <c r="LX42" s="188">
        <v>98</v>
      </c>
      <c r="LY42" s="194">
        <v>-8.6319999999999995E-4</v>
      </c>
      <c r="LZ42" s="195">
        <v>-6.5000000000000002E-7</v>
      </c>
      <c r="MA42" s="189">
        <v>1.091E-3</v>
      </c>
      <c r="MB42" s="190">
        <v>1.9999999999999999E-6</v>
      </c>
      <c r="MC42" s="191">
        <v>1E-8</v>
      </c>
      <c r="MD42" s="192">
        <v>0.79117000000000004</v>
      </c>
      <c r="ME42" s="193"/>
      <c r="MG42" s="188">
        <v>98</v>
      </c>
      <c r="MH42" s="194">
        <v>-8.6319999999999995E-4</v>
      </c>
      <c r="MI42" s="195">
        <v>-6.5000000000000002E-7</v>
      </c>
      <c r="MJ42" s="189">
        <v>1.091E-3</v>
      </c>
      <c r="MK42" s="190">
        <v>1.9999999999999999E-6</v>
      </c>
      <c r="ML42" s="191">
        <v>1E-8</v>
      </c>
      <c r="MM42" s="192">
        <v>0.79117000000000004</v>
      </c>
      <c r="MN42" s="193"/>
      <c r="MP42" s="188">
        <v>98</v>
      </c>
      <c r="MQ42" s="194">
        <v>-8.6319999999999995E-4</v>
      </c>
      <c r="MR42" s="195">
        <v>-6.5000000000000002E-7</v>
      </c>
      <c r="MS42" s="189">
        <v>1.091E-3</v>
      </c>
      <c r="MT42" s="190">
        <v>1.9999999999999999E-6</v>
      </c>
      <c r="MU42" s="191">
        <v>1E-8</v>
      </c>
      <c r="MV42" s="192">
        <v>0.79117000000000004</v>
      </c>
      <c r="MW42" s="193"/>
    </row>
    <row r="43" spans="1:361" ht="21" hidden="1" customHeight="1">
      <c r="A43" s="187">
        <v>41</v>
      </c>
      <c r="B43" s="211">
        <v>1E-3</v>
      </c>
      <c r="C43" s="188">
        <v>99</v>
      </c>
      <c r="D43" s="194">
        <v>-8.6129999999999996E-4</v>
      </c>
      <c r="E43" s="195">
        <v>-6.0999999999999998E-7</v>
      </c>
      <c r="F43" s="189">
        <v>1.093E-3</v>
      </c>
      <c r="G43" s="190">
        <v>1.9999999999999999E-6</v>
      </c>
      <c r="H43" s="191">
        <v>1E-8</v>
      </c>
      <c r="I43" s="192">
        <v>0.78813999999999995</v>
      </c>
      <c r="J43" s="193"/>
      <c r="L43" s="188">
        <v>99</v>
      </c>
      <c r="M43" s="194">
        <v>-8.6129999999999996E-4</v>
      </c>
      <c r="N43" s="195">
        <v>-6.0999999999999998E-7</v>
      </c>
      <c r="O43" s="189">
        <v>1.093E-3</v>
      </c>
      <c r="P43" s="190">
        <v>1.9999999999999999E-6</v>
      </c>
      <c r="Q43" s="191">
        <v>1E-8</v>
      </c>
      <c r="R43" s="192">
        <v>0.78813999999999995</v>
      </c>
      <c r="S43" s="193"/>
      <c r="U43" s="188">
        <v>99</v>
      </c>
      <c r="V43" s="194">
        <v>-8.6129999999999996E-4</v>
      </c>
      <c r="W43" s="195">
        <v>-6.0999999999999998E-7</v>
      </c>
      <c r="X43" s="189">
        <v>1.093E-3</v>
      </c>
      <c r="Y43" s="190">
        <v>1.9999999999999999E-6</v>
      </c>
      <c r="Z43" s="191">
        <v>1E-8</v>
      </c>
      <c r="AA43" s="192">
        <v>0.78813999999999995</v>
      </c>
      <c r="AB43" s="193"/>
      <c r="AD43" s="188">
        <v>99</v>
      </c>
      <c r="AE43" s="194">
        <v>-8.6129999999999996E-4</v>
      </c>
      <c r="AF43" s="195">
        <v>-6.0999999999999998E-7</v>
      </c>
      <c r="AG43" s="189">
        <v>1.093E-3</v>
      </c>
      <c r="AH43" s="190">
        <v>1.9999999999999999E-6</v>
      </c>
      <c r="AI43" s="191">
        <v>1E-8</v>
      </c>
      <c r="AJ43" s="192">
        <v>0.78813999999999995</v>
      </c>
      <c r="AK43" s="193"/>
      <c r="AM43" s="188">
        <v>99</v>
      </c>
      <c r="AN43" s="194">
        <v>-8.6129999999999996E-4</v>
      </c>
      <c r="AO43" s="195">
        <v>-6.0999999999999998E-7</v>
      </c>
      <c r="AP43" s="189">
        <v>1.093E-3</v>
      </c>
      <c r="AQ43" s="190">
        <v>1.9999999999999999E-6</v>
      </c>
      <c r="AR43" s="191">
        <v>1E-8</v>
      </c>
      <c r="AS43" s="192">
        <v>0.78813999999999995</v>
      </c>
      <c r="AT43" s="193"/>
      <c r="AV43" s="188">
        <v>99</v>
      </c>
      <c r="AW43" s="194">
        <v>-8.6129999999999996E-4</v>
      </c>
      <c r="AX43" s="195">
        <v>-6.0999999999999998E-7</v>
      </c>
      <c r="AY43" s="189">
        <v>1.093E-3</v>
      </c>
      <c r="AZ43" s="190">
        <v>1.9999999999999999E-6</v>
      </c>
      <c r="BA43" s="191">
        <v>1E-8</v>
      </c>
      <c r="BB43" s="192">
        <v>0.78813999999999995</v>
      </c>
      <c r="BC43" s="193"/>
      <c r="BE43" s="188">
        <v>99</v>
      </c>
      <c r="BF43" s="194">
        <v>-8.6129999999999996E-4</v>
      </c>
      <c r="BG43" s="195">
        <v>-6.0999999999999998E-7</v>
      </c>
      <c r="BH43" s="189">
        <v>1.093E-3</v>
      </c>
      <c r="BI43" s="190">
        <v>1.9999999999999999E-6</v>
      </c>
      <c r="BJ43" s="191">
        <v>1E-8</v>
      </c>
      <c r="BK43" s="192">
        <v>0.78813999999999995</v>
      </c>
      <c r="BL43" s="193"/>
      <c r="BN43" s="188">
        <v>99</v>
      </c>
      <c r="BO43" s="194">
        <v>-8.6129999999999996E-4</v>
      </c>
      <c r="BP43" s="195">
        <v>-6.0999999999999998E-7</v>
      </c>
      <c r="BQ43" s="189">
        <v>1.093E-3</v>
      </c>
      <c r="BR43" s="190">
        <v>1.9999999999999999E-6</v>
      </c>
      <c r="BS43" s="191">
        <v>1E-8</v>
      </c>
      <c r="BT43" s="192">
        <v>0.78813999999999995</v>
      </c>
      <c r="BU43" s="193"/>
      <c r="BW43" s="188">
        <v>99</v>
      </c>
      <c r="BX43" s="194">
        <v>-8.6129999999999996E-4</v>
      </c>
      <c r="BY43" s="195">
        <v>-6.0999999999999998E-7</v>
      </c>
      <c r="BZ43" s="189">
        <v>1.093E-3</v>
      </c>
      <c r="CA43" s="190">
        <v>1.9999999999999999E-6</v>
      </c>
      <c r="CB43" s="191">
        <v>1E-8</v>
      </c>
      <c r="CC43" s="192">
        <v>0.78813999999999995</v>
      </c>
      <c r="CD43" s="193"/>
      <c r="CF43" s="188">
        <v>99</v>
      </c>
      <c r="CG43" s="194">
        <v>-8.6129999999999996E-4</v>
      </c>
      <c r="CH43" s="195">
        <v>-6.0999999999999998E-7</v>
      </c>
      <c r="CI43" s="189">
        <v>1.093E-3</v>
      </c>
      <c r="CJ43" s="190">
        <v>1.9999999999999999E-6</v>
      </c>
      <c r="CK43" s="191">
        <v>1E-8</v>
      </c>
      <c r="CL43" s="192">
        <v>0.78813999999999995</v>
      </c>
      <c r="CM43" s="193"/>
      <c r="CO43" s="188">
        <v>99</v>
      </c>
      <c r="CP43" s="194">
        <v>-8.6129999999999996E-4</v>
      </c>
      <c r="CQ43" s="195">
        <v>-6.0999999999999998E-7</v>
      </c>
      <c r="CR43" s="189">
        <v>1.093E-3</v>
      </c>
      <c r="CS43" s="190">
        <v>1.9999999999999999E-6</v>
      </c>
      <c r="CT43" s="191">
        <v>1E-8</v>
      </c>
      <c r="CU43" s="192">
        <v>0.78813999999999995</v>
      </c>
      <c r="CV43" s="193"/>
      <c r="CX43" s="188">
        <v>99</v>
      </c>
      <c r="CY43" s="194">
        <v>-8.6129999999999996E-4</v>
      </c>
      <c r="CZ43" s="195">
        <v>-6.0999999999999998E-7</v>
      </c>
      <c r="DA43" s="189">
        <v>1.093E-3</v>
      </c>
      <c r="DB43" s="190">
        <v>1.9999999999999999E-6</v>
      </c>
      <c r="DC43" s="191">
        <v>1E-8</v>
      </c>
      <c r="DD43" s="192">
        <v>0.78813999999999995</v>
      </c>
      <c r="DE43" s="193"/>
      <c r="DG43" s="188">
        <v>99</v>
      </c>
      <c r="DH43" s="194">
        <v>-8.6129999999999996E-4</v>
      </c>
      <c r="DI43" s="195">
        <v>-6.0999999999999998E-7</v>
      </c>
      <c r="DJ43" s="189">
        <v>1.093E-3</v>
      </c>
      <c r="DK43" s="190">
        <v>1.9999999999999999E-6</v>
      </c>
      <c r="DL43" s="191">
        <v>1E-8</v>
      </c>
      <c r="DM43" s="192">
        <v>0.78813999999999995</v>
      </c>
      <c r="DN43" s="193"/>
      <c r="DP43" s="188">
        <v>99</v>
      </c>
      <c r="DQ43" s="194">
        <v>-8.6129999999999996E-4</v>
      </c>
      <c r="DR43" s="195">
        <v>-6.0999999999999998E-7</v>
      </c>
      <c r="DS43" s="189">
        <v>1.093E-3</v>
      </c>
      <c r="DT43" s="190">
        <v>1.9999999999999999E-6</v>
      </c>
      <c r="DU43" s="191">
        <v>1E-8</v>
      </c>
      <c r="DV43" s="192">
        <v>0.78813999999999995</v>
      </c>
      <c r="DW43" s="193"/>
      <c r="DY43" s="188">
        <v>99</v>
      </c>
      <c r="DZ43" s="194">
        <v>-8.6129999999999996E-4</v>
      </c>
      <c r="EA43" s="195">
        <v>-6.0999999999999998E-7</v>
      </c>
      <c r="EB43" s="189">
        <v>1.093E-3</v>
      </c>
      <c r="EC43" s="190">
        <v>1.9999999999999999E-6</v>
      </c>
      <c r="ED43" s="191">
        <v>1E-8</v>
      </c>
      <c r="EE43" s="192">
        <v>0.78813999999999995</v>
      </c>
      <c r="EF43" s="193"/>
      <c r="EH43" s="188">
        <v>99</v>
      </c>
      <c r="EI43" s="194">
        <v>-8.6129999999999996E-4</v>
      </c>
      <c r="EJ43" s="195">
        <v>-6.0999999999999998E-7</v>
      </c>
      <c r="EK43" s="189">
        <v>1.093E-3</v>
      </c>
      <c r="EL43" s="190">
        <v>1.9999999999999999E-6</v>
      </c>
      <c r="EM43" s="191">
        <v>1E-8</v>
      </c>
      <c r="EN43" s="192">
        <v>0.78813999999999995</v>
      </c>
      <c r="EO43" s="193"/>
      <c r="EQ43" s="188">
        <v>99</v>
      </c>
      <c r="ER43" s="194">
        <v>-8.6129999999999996E-4</v>
      </c>
      <c r="ES43" s="195">
        <v>-6.0999999999999998E-7</v>
      </c>
      <c r="ET43" s="189">
        <v>1.093E-3</v>
      </c>
      <c r="EU43" s="190">
        <v>1.9999999999999999E-6</v>
      </c>
      <c r="EV43" s="191">
        <v>1E-8</v>
      </c>
      <c r="EW43" s="192">
        <v>0.78813999999999995</v>
      </c>
      <c r="EX43" s="193"/>
      <c r="EZ43" s="188">
        <v>99</v>
      </c>
      <c r="FA43" s="194">
        <v>-8.6129999999999996E-4</v>
      </c>
      <c r="FB43" s="195">
        <v>-6.0999999999999998E-7</v>
      </c>
      <c r="FC43" s="189">
        <v>1.093E-3</v>
      </c>
      <c r="FD43" s="190">
        <v>1.9999999999999999E-6</v>
      </c>
      <c r="FE43" s="191">
        <v>1E-8</v>
      </c>
      <c r="FF43" s="192">
        <v>0.78813999999999995</v>
      </c>
      <c r="FG43" s="193"/>
      <c r="FI43" s="188">
        <v>99</v>
      </c>
      <c r="FJ43" s="194">
        <v>-8.6129999999999996E-4</v>
      </c>
      <c r="FK43" s="195">
        <v>-6.0999999999999998E-7</v>
      </c>
      <c r="FL43" s="189">
        <v>1.093E-3</v>
      </c>
      <c r="FM43" s="190">
        <v>1.9999999999999999E-6</v>
      </c>
      <c r="FN43" s="191">
        <v>1E-8</v>
      </c>
      <c r="FO43" s="192">
        <v>0.78813999999999995</v>
      </c>
      <c r="FP43" s="193"/>
      <c r="FR43" s="188">
        <v>99</v>
      </c>
      <c r="FS43" s="194">
        <v>-8.6129999999999996E-4</v>
      </c>
      <c r="FT43" s="195">
        <v>-6.0999999999999998E-7</v>
      </c>
      <c r="FU43" s="189">
        <v>1.093E-3</v>
      </c>
      <c r="FV43" s="190">
        <v>1.9999999999999999E-6</v>
      </c>
      <c r="FW43" s="191">
        <v>1E-8</v>
      </c>
      <c r="FX43" s="192">
        <v>0.78813999999999995</v>
      </c>
      <c r="FY43" s="193"/>
      <c r="GA43" s="188">
        <v>99</v>
      </c>
      <c r="GB43" s="194">
        <v>-8.6129999999999996E-4</v>
      </c>
      <c r="GC43" s="195">
        <v>-6.0999999999999998E-7</v>
      </c>
      <c r="GD43" s="189">
        <v>1.093E-3</v>
      </c>
      <c r="GE43" s="190">
        <v>1.9999999999999999E-6</v>
      </c>
      <c r="GF43" s="191">
        <v>1E-8</v>
      </c>
      <c r="GG43" s="192">
        <v>0.78813999999999995</v>
      </c>
      <c r="GH43" s="193"/>
      <c r="GJ43" s="188">
        <v>99</v>
      </c>
      <c r="GK43" s="194">
        <v>-8.6129999999999996E-4</v>
      </c>
      <c r="GL43" s="195">
        <v>-6.0999999999999998E-7</v>
      </c>
      <c r="GM43" s="189">
        <v>1.093E-3</v>
      </c>
      <c r="GN43" s="190">
        <v>1.9999999999999999E-6</v>
      </c>
      <c r="GO43" s="191">
        <v>1E-8</v>
      </c>
      <c r="GP43" s="192">
        <v>0.78813999999999995</v>
      </c>
      <c r="GQ43" s="193"/>
      <c r="GS43" s="188">
        <v>99</v>
      </c>
      <c r="GT43" s="194">
        <v>-8.6129999999999996E-4</v>
      </c>
      <c r="GU43" s="195">
        <v>-6.0999999999999998E-7</v>
      </c>
      <c r="GV43" s="189">
        <v>1.093E-3</v>
      </c>
      <c r="GW43" s="190">
        <v>1.9999999999999999E-6</v>
      </c>
      <c r="GX43" s="191">
        <v>1E-8</v>
      </c>
      <c r="GY43" s="192">
        <v>0.78813999999999995</v>
      </c>
      <c r="GZ43" s="193"/>
      <c r="HB43" s="188">
        <v>99</v>
      </c>
      <c r="HC43" s="194">
        <v>-8.6129999999999996E-4</v>
      </c>
      <c r="HD43" s="195">
        <v>-6.0999999999999998E-7</v>
      </c>
      <c r="HE43" s="189">
        <v>1.093E-3</v>
      </c>
      <c r="HF43" s="190">
        <v>1.9999999999999999E-6</v>
      </c>
      <c r="HG43" s="191">
        <v>1E-8</v>
      </c>
      <c r="HH43" s="192">
        <v>0.78813999999999995</v>
      </c>
      <c r="HI43" s="193"/>
      <c r="HK43" s="188">
        <v>99</v>
      </c>
      <c r="HL43" s="194">
        <v>-8.6129999999999996E-4</v>
      </c>
      <c r="HM43" s="195">
        <v>-6.0999999999999998E-7</v>
      </c>
      <c r="HN43" s="189">
        <v>1.093E-3</v>
      </c>
      <c r="HO43" s="190">
        <v>1.9999999999999999E-6</v>
      </c>
      <c r="HP43" s="191">
        <v>1E-8</v>
      </c>
      <c r="HQ43" s="192">
        <v>0.78813999999999995</v>
      </c>
      <c r="HR43" s="193"/>
      <c r="HT43" s="188">
        <v>99</v>
      </c>
      <c r="HU43" s="194">
        <v>-8.6129999999999996E-4</v>
      </c>
      <c r="HV43" s="195">
        <v>-6.0999999999999998E-7</v>
      </c>
      <c r="HW43" s="189">
        <v>1.093E-3</v>
      </c>
      <c r="HX43" s="190">
        <v>1.9999999999999999E-6</v>
      </c>
      <c r="HY43" s="191">
        <v>1E-8</v>
      </c>
      <c r="HZ43" s="192">
        <v>0.78813999999999995</v>
      </c>
      <c r="IA43" s="193"/>
      <c r="IC43" s="188">
        <v>99</v>
      </c>
      <c r="ID43" s="194">
        <v>-8.6129999999999996E-4</v>
      </c>
      <c r="IE43" s="195">
        <v>-6.0999999999999998E-7</v>
      </c>
      <c r="IF43" s="189">
        <v>1.093E-3</v>
      </c>
      <c r="IG43" s="190">
        <v>1.9999999999999999E-6</v>
      </c>
      <c r="IH43" s="191">
        <v>1E-8</v>
      </c>
      <c r="II43" s="192">
        <v>0.78813999999999995</v>
      </c>
      <c r="IJ43" s="193"/>
      <c r="IL43" s="188">
        <v>99</v>
      </c>
      <c r="IM43" s="194">
        <v>-8.6129999999999996E-4</v>
      </c>
      <c r="IN43" s="195">
        <v>-6.0999999999999998E-7</v>
      </c>
      <c r="IO43" s="189">
        <v>1.093E-3</v>
      </c>
      <c r="IP43" s="190">
        <v>1.9999999999999999E-6</v>
      </c>
      <c r="IQ43" s="191">
        <v>1E-8</v>
      </c>
      <c r="IR43" s="192">
        <v>0.78813999999999995</v>
      </c>
      <c r="IS43" s="193"/>
      <c r="IU43" s="188">
        <v>99</v>
      </c>
      <c r="IV43" s="194">
        <v>-8.6129999999999996E-4</v>
      </c>
      <c r="IW43" s="195">
        <v>-6.0999999999999998E-7</v>
      </c>
      <c r="IX43" s="189">
        <v>1.093E-3</v>
      </c>
      <c r="IY43" s="190">
        <v>1.9999999999999999E-6</v>
      </c>
      <c r="IZ43" s="191">
        <v>1E-8</v>
      </c>
      <c r="JA43" s="192">
        <v>0.78813999999999995</v>
      </c>
      <c r="JB43" s="193"/>
      <c r="JD43" s="188">
        <v>99</v>
      </c>
      <c r="JE43" s="194">
        <v>-8.6129999999999996E-4</v>
      </c>
      <c r="JF43" s="195">
        <v>-6.0999999999999998E-7</v>
      </c>
      <c r="JG43" s="189">
        <v>1.093E-3</v>
      </c>
      <c r="JH43" s="190">
        <v>1.9999999999999999E-6</v>
      </c>
      <c r="JI43" s="191">
        <v>1E-8</v>
      </c>
      <c r="JJ43" s="192">
        <v>0.78813999999999995</v>
      </c>
      <c r="JK43" s="193"/>
      <c r="JM43" s="188">
        <v>99</v>
      </c>
      <c r="JN43" s="194">
        <v>-8.6129999999999996E-4</v>
      </c>
      <c r="JO43" s="195">
        <v>-6.0999999999999998E-7</v>
      </c>
      <c r="JP43" s="189">
        <v>1.093E-3</v>
      </c>
      <c r="JQ43" s="190">
        <v>1.9999999999999999E-6</v>
      </c>
      <c r="JR43" s="191">
        <v>1E-8</v>
      </c>
      <c r="JS43" s="192">
        <v>0.78813999999999995</v>
      </c>
      <c r="JT43" s="193"/>
      <c r="JV43" s="188">
        <v>99</v>
      </c>
      <c r="JW43" s="194">
        <v>-8.6129999999999996E-4</v>
      </c>
      <c r="JX43" s="195">
        <v>-6.0999999999999998E-7</v>
      </c>
      <c r="JY43" s="189">
        <v>1.093E-3</v>
      </c>
      <c r="JZ43" s="190">
        <v>1.9999999999999999E-6</v>
      </c>
      <c r="KA43" s="191">
        <v>1E-8</v>
      </c>
      <c r="KB43" s="192">
        <v>0.78813999999999995</v>
      </c>
      <c r="KC43" s="193"/>
      <c r="KE43" s="188">
        <v>99</v>
      </c>
      <c r="KF43" s="194">
        <v>-8.6129999999999996E-4</v>
      </c>
      <c r="KG43" s="195">
        <v>-6.0999999999999998E-7</v>
      </c>
      <c r="KH43" s="189">
        <v>1.093E-3</v>
      </c>
      <c r="KI43" s="190">
        <v>1.9999999999999999E-6</v>
      </c>
      <c r="KJ43" s="191">
        <v>1E-8</v>
      </c>
      <c r="KK43" s="192">
        <v>0.78813999999999995</v>
      </c>
      <c r="KL43" s="193"/>
      <c r="KN43" s="188">
        <v>99</v>
      </c>
      <c r="KO43" s="194">
        <v>-8.6129999999999996E-4</v>
      </c>
      <c r="KP43" s="195">
        <v>-6.0999999999999998E-7</v>
      </c>
      <c r="KQ43" s="189">
        <v>1.093E-3</v>
      </c>
      <c r="KR43" s="190">
        <v>1.9999999999999999E-6</v>
      </c>
      <c r="KS43" s="191">
        <v>1E-8</v>
      </c>
      <c r="KT43" s="192">
        <v>0.78813999999999995</v>
      </c>
      <c r="KU43" s="193"/>
      <c r="KW43" s="188">
        <v>99</v>
      </c>
      <c r="KX43" s="194">
        <v>-8.6129999999999996E-4</v>
      </c>
      <c r="KY43" s="195">
        <v>-6.0999999999999998E-7</v>
      </c>
      <c r="KZ43" s="189">
        <v>1.093E-3</v>
      </c>
      <c r="LA43" s="190">
        <v>1.9999999999999999E-6</v>
      </c>
      <c r="LB43" s="191">
        <v>1E-8</v>
      </c>
      <c r="LC43" s="192">
        <v>0.78813999999999995</v>
      </c>
      <c r="LD43" s="193"/>
      <c r="LF43" s="188">
        <v>99</v>
      </c>
      <c r="LG43" s="194">
        <v>-8.6129999999999996E-4</v>
      </c>
      <c r="LH43" s="195">
        <v>-6.0999999999999998E-7</v>
      </c>
      <c r="LI43" s="189">
        <v>1.093E-3</v>
      </c>
      <c r="LJ43" s="190">
        <v>1.9999999999999999E-6</v>
      </c>
      <c r="LK43" s="191">
        <v>1E-8</v>
      </c>
      <c r="LL43" s="192">
        <v>0.78813999999999995</v>
      </c>
      <c r="LM43" s="193"/>
      <c r="LO43" s="188">
        <v>99</v>
      </c>
      <c r="LP43" s="194">
        <v>-8.6129999999999996E-4</v>
      </c>
      <c r="LQ43" s="195">
        <v>-6.0999999999999998E-7</v>
      </c>
      <c r="LR43" s="189">
        <v>1.093E-3</v>
      </c>
      <c r="LS43" s="190">
        <v>1.9999999999999999E-6</v>
      </c>
      <c r="LT43" s="191">
        <v>1E-8</v>
      </c>
      <c r="LU43" s="192">
        <v>0.78813999999999995</v>
      </c>
      <c r="LV43" s="193"/>
      <c r="LX43" s="188">
        <v>99</v>
      </c>
      <c r="LY43" s="194">
        <v>-8.6129999999999996E-4</v>
      </c>
      <c r="LZ43" s="195">
        <v>-6.0999999999999998E-7</v>
      </c>
      <c r="MA43" s="189">
        <v>1.093E-3</v>
      </c>
      <c r="MB43" s="190">
        <v>1.9999999999999999E-6</v>
      </c>
      <c r="MC43" s="191">
        <v>1E-8</v>
      </c>
      <c r="MD43" s="192">
        <v>0.78813999999999995</v>
      </c>
      <c r="ME43" s="193"/>
      <c r="MG43" s="188">
        <v>99</v>
      </c>
      <c r="MH43" s="194">
        <v>-8.6129999999999996E-4</v>
      </c>
      <c r="MI43" s="195">
        <v>-6.0999999999999998E-7</v>
      </c>
      <c r="MJ43" s="189">
        <v>1.093E-3</v>
      </c>
      <c r="MK43" s="190">
        <v>1.9999999999999999E-6</v>
      </c>
      <c r="ML43" s="191">
        <v>1E-8</v>
      </c>
      <c r="MM43" s="192">
        <v>0.78813999999999995</v>
      </c>
      <c r="MN43" s="193"/>
      <c r="MP43" s="188">
        <v>99</v>
      </c>
      <c r="MQ43" s="194">
        <v>-8.6129999999999996E-4</v>
      </c>
      <c r="MR43" s="195">
        <v>-6.0999999999999998E-7</v>
      </c>
      <c r="MS43" s="189">
        <v>1.093E-3</v>
      </c>
      <c r="MT43" s="190">
        <v>1.9999999999999999E-6</v>
      </c>
      <c r="MU43" s="191">
        <v>1E-8</v>
      </c>
      <c r="MV43" s="192">
        <v>0.78813999999999995</v>
      </c>
      <c r="MW43" s="193"/>
    </row>
    <row r="44" spans="1:361" ht="21" hidden="1" customHeight="1">
      <c r="A44" s="187">
        <v>42</v>
      </c>
      <c r="B44" s="211">
        <v>1E-3</v>
      </c>
      <c r="C44" s="188">
        <v>100</v>
      </c>
      <c r="D44" s="194">
        <v>-8.5910000000000001E-4</v>
      </c>
      <c r="E44" s="195">
        <v>-5.6000000000000004E-7</v>
      </c>
      <c r="F44" s="189">
        <v>1.0943000000000001E-3</v>
      </c>
      <c r="G44" s="190">
        <v>1.9099999999999999E-6</v>
      </c>
      <c r="H44" s="191">
        <v>8.0000000000000005E-9</v>
      </c>
      <c r="I44" s="192">
        <v>0.78505999999999998</v>
      </c>
      <c r="J44" s="193"/>
      <c r="L44" s="188">
        <v>100</v>
      </c>
      <c r="M44" s="194">
        <v>-8.5910000000000001E-4</v>
      </c>
      <c r="N44" s="195">
        <v>-5.6000000000000004E-7</v>
      </c>
      <c r="O44" s="189">
        <v>1.0943000000000001E-3</v>
      </c>
      <c r="P44" s="190">
        <v>1.9099999999999999E-6</v>
      </c>
      <c r="Q44" s="191">
        <v>8.0000000000000005E-9</v>
      </c>
      <c r="R44" s="192">
        <v>0.78505999999999998</v>
      </c>
      <c r="S44" s="193"/>
      <c r="U44" s="188">
        <v>100</v>
      </c>
      <c r="V44" s="194">
        <v>-8.5910000000000001E-4</v>
      </c>
      <c r="W44" s="195">
        <v>-5.6000000000000004E-7</v>
      </c>
      <c r="X44" s="189">
        <v>1.0943000000000001E-3</v>
      </c>
      <c r="Y44" s="190">
        <v>1.9099999999999999E-6</v>
      </c>
      <c r="Z44" s="191">
        <v>8.0000000000000005E-9</v>
      </c>
      <c r="AA44" s="192">
        <v>0.78505999999999998</v>
      </c>
      <c r="AB44" s="193"/>
      <c r="AD44" s="188">
        <v>100</v>
      </c>
      <c r="AE44" s="194">
        <v>-8.5910000000000001E-4</v>
      </c>
      <c r="AF44" s="195">
        <v>-5.6000000000000004E-7</v>
      </c>
      <c r="AG44" s="189">
        <v>1.0943000000000001E-3</v>
      </c>
      <c r="AH44" s="190">
        <v>1.9099999999999999E-6</v>
      </c>
      <c r="AI44" s="191">
        <v>8.0000000000000005E-9</v>
      </c>
      <c r="AJ44" s="192">
        <v>0.78505999999999998</v>
      </c>
      <c r="AK44" s="193"/>
      <c r="AM44" s="188">
        <v>100</v>
      </c>
      <c r="AN44" s="194">
        <v>-8.5910000000000001E-4</v>
      </c>
      <c r="AO44" s="195">
        <v>-5.6000000000000004E-7</v>
      </c>
      <c r="AP44" s="189">
        <v>1.0943000000000001E-3</v>
      </c>
      <c r="AQ44" s="190">
        <v>1.9099999999999999E-6</v>
      </c>
      <c r="AR44" s="191">
        <v>8.0000000000000005E-9</v>
      </c>
      <c r="AS44" s="192">
        <v>0.78505999999999998</v>
      </c>
      <c r="AT44" s="193"/>
      <c r="AV44" s="188">
        <v>100</v>
      </c>
      <c r="AW44" s="194">
        <v>-8.5910000000000001E-4</v>
      </c>
      <c r="AX44" s="195">
        <v>-5.6000000000000004E-7</v>
      </c>
      <c r="AY44" s="189">
        <v>1.0943000000000001E-3</v>
      </c>
      <c r="AZ44" s="190">
        <v>1.9099999999999999E-6</v>
      </c>
      <c r="BA44" s="191">
        <v>8.0000000000000005E-9</v>
      </c>
      <c r="BB44" s="192">
        <v>0.78505999999999998</v>
      </c>
      <c r="BC44" s="193"/>
      <c r="BE44" s="188">
        <v>100</v>
      </c>
      <c r="BF44" s="194">
        <v>-8.5910000000000001E-4</v>
      </c>
      <c r="BG44" s="195">
        <v>-5.6000000000000004E-7</v>
      </c>
      <c r="BH44" s="189">
        <v>1.0943000000000001E-3</v>
      </c>
      <c r="BI44" s="190">
        <v>1.9099999999999999E-6</v>
      </c>
      <c r="BJ44" s="191">
        <v>8.0000000000000005E-9</v>
      </c>
      <c r="BK44" s="192">
        <v>0.78505999999999998</v>
      </c>
      <c r="BL44" s="193"/>
      <c r="BN44" s="188">
        <v>100</v>
      </c>
      <c r="BO44" s="194">
        <v>-8.5910000000000001E-4</v>
      </c>
      <c r="BP44" s="195">
        <v>-5.6000000000000004E-7</v>
      </c>
      <c r="BQ44" s="189">
        <v>1.0943000000000001E-3</v>
      </c>
      <c r="BR44" s="190">
        <v>1.9099999999999999E-6</v>
      </c>
      <c r="BS44" s="191">
        <v>8.0000000000000005E-9</v>
      </c>
      <c r="BT44" s="192">
        <v>0.78505999999999998</v>
      </c>
      <c r="BU44" s="193"/>
      <c r="BW44" s="188">
        <v>100</v>
      </c>
      <c r="BX44" s="194">
        <v>-8.5910000000000001E-4</v>
      </c>
      <c r="BY44" s="195">
        <v>-5.6000000000000004E-7</v>
      </c>
      <c r="BZ44" s="189">
        <v>1.0943000000000001E-3</v>
      </c>
      <c r="CA44" s="190">
        <v>1.9099999999999999E-6</v>
      </c>
      <c r="CB44" s="191">
        <v>8.0000000000000005E-9</v>
      </c>
      <c r="CC44" s="192">
        <v>0.78505999999999998</v>
      </c>
      <c r="CD44" s="193"/>
      <c r="CF44" s="188">
        <v>100</v>
      </c>
      <c r="CG44" s="194">
        <v>-8.5910000000000001E-4</v>
      </c>
      <c r="CH44" s="195">
        <v>-5.6000000000000004E-7</v>
      </c>
      <c r="CI44" s="189">
        <v>1.0943000000000001E-3</v>
      </c>
      <c r="CJ44" s="190">
        <v>1.9099999999999999E-6</v>
      </c>
      <c r="CK44" s="191">
        <v>8.0000000000000005E-9</v>
      </c>
      <c r="CL44" s="192">
        <v>0.78505999999999998</v>
      </c>
      <c r="CM44" s="193"/>
      <c r="CO44" s="188">
        <v>100</v>
      </c>
      <c r="CP44" s="194">
        <v>-8.5910000000000001E-4</v>
      </c>
      <c r="CQ44" s="195">
        <v>-5.6000000000000004E-7</v>
      </c>
      <c r="CR44" s="189">
        <v>1.0943000000000001E-3</v>
      </c>
      <c r="CS44" s="190">
        <v>1.9099999999999999E-6</v>
      </c>
      <c r="CT44" s="191">
        <v>8.0000000000000005E-9</v>
      </c>
      <c r="CU44" s="192">
        <v>0.78505999999999998</v>
      </c>
      <c r="CV44" s="193"/>
      <c r="CX44" s="188">
        <v>100</v>
      </c>
      <c r="CY44" s="194">
        <v>-8.5910000000000001E-4</v>
      </c>
      <c r="CZ44" s="195">
        <v>-5.6000000000000004E-7</v>
      </c>
      <c r="DA44" s="189">
        <v>1.0943000000000001E-3</v>
      </c>
      <c r="DB44" s="190">
        <v>1.9099999999999999E-6</v>
      </c>
      <c r="DC44" s="191">
        <v>8.0000000000000005E-9</v>
      </c>
      <c r="DD44" s="192">
        <v>0.78505999999999998</v>
      </c>
      <c r="DE44" s="193"/>
      <c r="DG44" s="188">
        <v>100</v>
      </c>
      <c r="DH44" s="194">
        <v>-8.5910000000000001E-4</v>
      </c>
      <c r="DI44" s="195">
        <v>-5.6000000000000004E-7</v>
      </c>
      <c r="DJ44" s="189">
        <v>1.0943000000000001E-3</v>
      </c>
      <c r="DK44" s="190">
        <v>1.9099999999999999E-6</v>
      </c>
      <c r="DL44" s="191">
        <v>8.0000000000000005E-9</v>
      </c>
      <c r="DM44" s="192">
        <v>0.78505999999999998</v>
      </c>
      <c r="DN44" s="193"/>
      <c r="DP44" s="188">
        <v>100</v>
      </c>
      <c r="DQ44" s="194">
        <v>-8.5910000000000001E-4</v>
      </c>
      <c r="DR44" s="195">
        <v>-5.6000000000000004E-7</v>
      </c>
      <c r="DS44" s="189">
        <v>1.0943000000000001E-3</v>
      </c>
      <c r="DT44" s="190">
        <v>1.9099999999999999E-6</v>
      </c>
      <c r="DU44" s="191">
        <v>8.0000000000000005E-9</v>
      </c>
      <c r="DV44" s="192">
        <v>0.78505999999999998</v>
      </c>
      <c r="DW44" s="193"/>
      <c r="DY44" s="188">
        <v>100</v>
      </c>
      <c r="DZ44" s="194">
        <v>-8.5910000000000001E-4</v>
      </c>
      <c r="EA44" s="195">
        <v>-5.6000000000000004E-7</v>
      </c>
      <c r="EB44" s="189">
        <v>1.0943000000000001E-3</v>
      </c>
      <c r="EC44" s="190">
        <v>1.9099999999999999E-6</v>
      </c>
      <c r="ED44" s="191">
        <v>8.0000000000000005E-9</v>
      </c>
      <c r="EE44" s="192">
        <v>0.78505999999999998</v>
      </c>
      <c r="EF44" s="193"/>
      <c r="EH44" s="188">
        <v>100</v>
      </c>
      <c r="EI44" s="194">
        <v>-8.5910000000000001E-4</v>
      </c>
      <c r="EJ44" s="195">
        <v>-5.6000000000000004E-7</v>
      </c>
      <c r="EK44" s="189">
        <v>1.0943000000000001E-3</v>
      </c>
      <c r="EL44" s="190">
        <v>1.9099999999999999E-6</v>
      </c>
      <c r="EM44" s="191">
        <v>8.0000000000000005E-9</v>
      </c>
      <c r="EN44" s="192">
        <v>0.78505999999999998</v>
      </c>
      <c r="EO44" s="193"/>
      <c r="EQ44" s="188">
        <v>100</v>
      </c>
      <c r="ER44" s="194">
        <v>-8.5910000000000001E-4</v>
      </c>
      <c r="ES44" s="195">
        <v>-5.6000000000000004E-7</v>
      </c>
      <c r="ET44" s="189">
        <v>1.0943000000000001E-3</v>
      </c>
      <c r="EU44" s="190">
        <v>1.9099999999999999E-6</v>
      </c>
      <c r="EV44" s="191">
        <v>8.0000000000000005E-9</v>
      </c>
      <c r="EW44" s="192">
        <v>0.78505999999999998</v>
      </c>
      <c r="EX44" s="193"/>
      <c r="EZ44" s="188">
        <v>100</v>
      </c>
      <c r="FA44" s="194">
        <v>-8.5910000000000001E-4</v>
      </c>
      <c r="FB44" s="195">
        <v>-5.6000000000000004E-7</v>
      </c>
      <c r="FC44" s="189">
        <v>1.0943000000000001E-3</v>
      </c>
      <c r="FD44" s="190">
        <v>1.9099999999999999E-6</v>
      </c>
      <c r="FE44" s="191">
        <v>8.0000000000000005E-9</v>
      </c>
      <c r="FF44" s="192">
        <v>0.78505999999999998</v>
      </c>
      <c r="FG44" s="193"/>
      <c r="FI44" s="188">
        <v>100</v>
      </c>
      <c r="FJ44" s="194">
        <v>-8.5910000000000001E-4</v>
      </c>
      <c r="FK44" s="195">
        <v>-5.6000000000000004E-7</v>
      </c>
      <c r="FL44" s="189">
        <v>1.0943000000000001E-3</v>
      </c>
      <c r="FM44" s="190">
        <v>1.9099999999999999E-6</v>
      </c>
      <c r="FN44" s="191">
        <v>8.0000000000000005E-9</v>
      </c>
      <c r="FO44" s="192">
        <v>0.78505999999999998</v>
      </c>
      <c r="FP44" s="193"/>
      <c r="FR44" s="188">
        <v>100</v>
      </c>
      <c r="FS44" s="194">
        <v>-8.5910000000000001E-4</v>
      </c>
      <c r="FT44" s="195">
        <v>-5.6000000000000004E-7</v>
      </c>
      <c r="FU44" s="189">
        <v>1.0943000000000001E-3</v>
      </c>
      <c r="FV44" s="190">
        <v>1.9099999999999999E-6</v>
      </c>
      <c r="FW44" s="191">
        <v>8.0000000000000005E-9</v>
      </c>
      <c r="FX44" s="192">
        <v>0.78505999999999998</v>
      </c>
      <c r="FY44" s="193"/>
      <c r="GA44" s="188">
        <v>100</v>
      </c>
      <c r="GB44" s="194">
        <v>-8.5910000000000001E-4</v>
      </c>
      <c r="GC44" s="195">
        <v>-5.6000000000000004E-7</v>
      </c>
      <c r="GD44" s="189">
        <v>1.0943000000000001E-3</v>
      </c>
      <c r="GE44" s="190">
        <v>1.9099999999999999E-6</v>
      </c>
      <c r="GF44" s="191">
        <v>8.0000000000000005E-9</v>
      </c>
      <c r="GG44" s="192">
        <v>0.78505999999999998</v>
      </c>
      <c r="GH44" s="193"/>
      <c r="GJ44" s="188">
        <v>100</v>
      </c>
      <c r="GK44" s="194">
        <v>-8.5910000000000001E-4</v>
      </c>
      <c r="GL44" s="195">
        <v>-5.6000000000000004E-7</v>
      </c>
      <c r="GM44" s="189">
        <v>1.0943000000000001E-3</v>
      </c>
      <c r="GN44" s="190">
        <v>1.9099999999999999E-6</v>
      </c>
      <c r="GO44" s="191">
        <v>8.0000000000000005E-9</v>
      </c>
      <c r="GP44" s="192">
        <v>0.78505999999999998</v>
      </c>
      <c r="GQ44" s="193"/>
      <c r="GS44" s="188">
        <v>100</v>
      </c>
      <c r="GT44" s="194">
        <v>-8.5910000000000001E-4</v>
      </c>
      <c r="GU44" s="195">
        <v>-5.6000000000000004E-7</v>
      </c>
      <c r="GV44" s="189">
        <v>1.0943000000000001E-3</v>
      </c>
      <c r="GW44" s="190">
        <v>1.9099999999999999E-6</v>
      </c>
      <c r="GX44" s="191">
        <v>8.0000000000000005E-9</v>
      </c>
      <c r="GY44" s="192">
        <v>0.78505999999999998</v>
      </c>
      <c r="GZ44" s="193"/>
      <c r="HB44" s="188">
        <v>100</v>
      </c>
      <c r="HC44" s="194">
        <v>-8.5910000000000001E-4</v>
      </c>
      <c r="HD44" s="195">
        <v>-5.6000000000000004E-7</v>
      </c>
      <c r="HE44" s="189">
        <v>1.0943000000000001E-3</v>
      </c>
      <c r="HF44" s="190">
        <v>1.9099999999999999E-6</v>
      </c>
      <c r="HG44" s="191">
        <v>8.0000000000000005E-9</v>
      </c>
      <c r="HH44" s="192">
        <v>0.78505999999999998</v>
      </c>
      <c r="HI44" s="193"/>
      <c r="HK44" s="188">
        <v>100</v>
      </c>
      <c r="HL44" s="194">
        <v>-8.5910000000000001E-4</v>
      </c>
      <c r="HM44" s="195">
        <v>-5.6000000000000004E-7</v>
      </c>
      <c r="HN44" s="189">
        <v>1.0943000000000001E-3</v>
      </c>
      <c r="HO44" s="190">
        <v>1.9099999999999999E-6</v>
      </c>
      <c r="HP44" s="191">
        <v>8.0000000000000005E-9</v>
      </c>
      <c r="HQ44" s="192">
        <v>0.78505999999999998</v>
      </c>
      <c r="HR44" s="193"/>
      <c r="HT44" s="188">
        <v>100</v>
      </c>
      <c r="HU44" s="194">
        <v>-8.5910000000000001E-4</v>
      </c>
      <c r="HV44" s="195">
        <v>-5.6000000000000004E-7</v>
      </c>
      <c r="HW44" s="189">
        <v>1.0943000000000001E-3</v>
      </c>
      <c r="HX44" s="190">
        <v>1.9099999999999999E-6</v>
      </c>
      <c r="HY44" s="191">
        <v>8.0000000000000005E-9</v>
      </c>
      <c r="HZ44" s="192">
        <v>0.78505999999999998</v>
      </c>
      <c r="IA44" s="193"/>
      <c r="IC44" s="188">
        <v>100</v>
      </c>
      <c r="ID44" s="194">
        <v>-8.5910000000000001E-4</v>
      </c>
      <c r="IE44" s="195">
        <v>-5.6000000000000004E-7</v>
      </c>
      <c r="IF44" s="189">
        <v>1.0943000000000001E-3</v>
      </c>
      <c r="IG44" s="190">
        <v>1.9099999999999999E-6</v>
      </c>
      <c r="IH44" s="191">
        <v>8.0000000000000005E-9</v>
      </c>
      <c r="II44" s="192">
        <v>0.78505999999999998</v>
      </c>
      <c r="IJ44" s="193"/>
      <c r="IL44" s="188">
        <v>100</v>
      </c>
      <c r="IM44" s="194">
        <v>-8.5910000000000001E-4</v>
      </c>
      <c r="IN44" s="195">
        <v>-5.6000000000000004E-7</v>
      </c>
      <c r="IO44" s="189">
        <v>1.0943000000000001E-3</v>
      </c>
      <c r="IP44" s="190">
        <v>1.9099999999999999E-6</v>
      </c>
      <c r="IQ44" s="191">
        <v>8.0000000000000005E-9</v>
      </c>
      <c r="IR44" s="192">
        <v>0.78505999999999998</v>
      </c>
      <c r="IS44" s="193"/>
      <c r="IU44" s="188">
        <v>100</v>
      </c>
      <c r="IV44" s="194">
        <v>-8.5910000000000001E-4</v>
      </c>
      <c r="IW44" s="195">
        <v>-5.6000000000000004E-7</v>
      </c>
      <c r="IX44" s="189">
        <v>1.0943000000000001E-3</v>
      </c>
      <c r="IY44" s="190">
        <v>1.9099999999999999E-6</v>
      </c>
      <c r="IZ44" s="191">
        <v>8.0000000000000005E-9</v>
      </c>
      <c r="JA44" s="192">
        <v>0.78505999999999998</v>
      </c>
      <c r="JB44" s="193"/>
      <c r="JD44" s="188">
        <v>100</v>
      </c>
      <c r="JE44" s="194">
        <v>-8.5910000000000001E-4</v>
      </c>
      <c r="JF44" s="195">
        <v>-5.6000000000000004E-7</v>
      </c>
      <c r="JG44" s="189">
        <v>1.0943000000000001E-3</v>
      </c>
      <c r="JH44" s="190">
        <v>1.9099999999999999E-6</v>
      </c>
      <c r="JI44" s="191">
        <v>8.0000000000000005E-9</v>
      </c>
      <c r="JJ44" s="192">
        <v>0.78505999999999998</v>
      </c>
      <c r="JK44" s="193"/>
      <c r="JM44" s="188">
        <v>100</v>
      </c>
      <c r="JN44" s="194">
        <v>-8.5910000000000001E-4</v>
      </c>
      <c r="JO44" s="195">
        <v>-5.6000000000000004E-7</v>
      </c>
      <c r="JP44" s="189">
        <v>1.0943000000000001E-3</v>
      </c>
      <c r="JQ44" s="190">
        <v>1.9099999999999999E-6</v>
      </c>
      <c r="JR44" s="191">
        <v>8.0000000000000005E-9</v>
      </c>
      <c r="JS44" s="192">
        <v>0.78505999999999998</v>
      </c>
      <c r="JT44" s="193"/>
      <c r="JV44" s="188">
        <v>100</v>
      </c>
      <c r="JW44" s="194">
        <v>-8.5910000000000001E-4</v>
      </c>
      <c r="JX44" s="195">
        <v>-5.6000000000000004E-7</v>
      </c>
      <c r="JY44" s="189">
        <v>1.0943000000000001E-3</v>
      </c>
      <c r="JZ44" s="190">
        <v>1.9099999999999999E-6</v>
      </c>
      <c r="KA44" s="191">
        <v>8.0000000000000005E-9</v>
      </c>
      <c r="KB44" s="192">
        <v>0.78505999999999998</v>
      </c>
      <c r="KC44" s="193"/>
      <c r="KE44" s="188">
        <v>100</v>
      </c>
      <c r="KF44" s="194">
        <v>-8.5910000000000001E-4</v>
      </c>
      <c r="KG44" s="195">
        <v>-5.6000000000000004E-7</v>
      </c>
      <c r="KH44" s="189">
        <v>1.0943000000000001E-3</v>
      </c>
      <c r="KI44" s="190">
        <v>1.9099999999999999E-6</v>
      </c>
      <c r="KJ44" s="191">
        <v>8.0000000000000005E-9</v>
      </c>
      <c r="KK44" s="192">
        <v>0.78505999999999998</v>
      </c>
      <c r="KL44" s="193"/>
      <c r="KN44" s="188">
        <v>100</v>
      </c>
      <c r="KO44" s="194">
        <v>-8.5910000000000001E-4</v>
      </c>
      <c r="KP44" s="195">
        <v>-5.6000000000000004E-7</v>
      </c>
      <c r="KQ44" s="189">
        <v>1.0943000000000001E-3</v>
      </c>
      <c r="KR44" s="190">
        <v>1.9099999999999999E-6</v>
      </c>
      <c r="KS44" s="191">
        <v>8.0000000000000005E-9</v>
      </c>
      <c r="KT44" s="192">
        <v>0.78505999999999998</v>
      </c>
      <c r="KU44" s="193"/>
      <c r="KW44" s="188">
        <v>100</v>
      </c>
      <c r="KX44" s="194">
        <v>-8.5910000000000001E-4</v>
      </c>
      <c r="KY44" s="195">
        <v>-5.6000000000000004E-7</v>
      </c>
      <c r="KZ44" s="189">
        <v>1.0943000000000001E-3</v>
      </c>
      <c r="LA44" s="190">
        <v>1.9099999999999999E-6</v>
      </c>
      <c r="LB44" s="191">
        <v>8.0000000000000005E-9</v>
      </c>
      <c r="LC44" s="192">
        <v>0.78505999999999998</v>
      </c>
      <c r="LD44" s="193"/>
      <c r="LF44" s="188">
        <v>100</v>
      </c>
      <c r="LG44" s="194">
        <v>-8.5910000000000001E-4</v>
      </c>
      <c r="LH44" s="195">
        <v>-5.6000000000000004E-7</v>
      </c>
      <c r="LI44" s="189">
        <v>1.0943000000000001E-3</v>
      </c>
      <c r="LJ44" s="190">
        <v>1.9099999999999999E-6</v>
      </c>
      <c r="LK44" s="191">
        <v>8.0000000000000005E-9</v>
      </c>
      <c r="LL44" s="192">
        <v>0.78505999999999998</v>
      </c>
      <c r="LM44" s="193"/>
      <c r="LO44" s="188">
        <v>100</v>
      </c>
      <c r="LP44" s="194">
        <v>-8.5910000000000001E-4</v>
      </c>
      <c r="LQ44" s="195">
        <v>-5.6000000000000004E-7</v>
      </c>
      <c r="LR44" s="189">
        <v>1.0943000000000001E-3</v>
      </c>
      <c r="LS44" s="190">
        <v>1.9099999999999999E-6</v>
      </c>
      <c r="LT44" s="191">
        <v>8.0000000000000005E-9</v>
      </c>
      <c r="LU44" s="192">
        <v>0.78505999999999998</v>
      </c>
      <c r="LV44" s="193"/>
      <c r="LX44" s="188">
        <v>100</v>
      </c>
      <c r="LY44" s="194">
        <v>-8.5910000000000001E-4</v>
      </c>
      <c r="LZ44" s="195">
        <v>-5.6000000000000004E-7</v>
      </c>
      <c r="MA44" s="189">
        <v>1.0943000000000001E-3</v>
      </c>
      <c r="MB44" s="190">
        <v>1.9099999999999999E-6</v>
      </c>
      <c r="MC44" s="191">
        <v>8.0000000000000005E-9</v>
      </c>
      <c r="MD44" s="192">
        <v>0.78505999999999998</v>
      </c>
      <c r="ME44" s="193"/>
      <c r="MG44" s="188">
        <v>100</v>
      </c>
      <c r="MH44" s="194">
        <v>-8.5910000000000001E-4</v>
      </c>
      <c r="MI44" s="195">
        <v>-5.6000000000000004E-7</v>
      </c>
      <c r="MJ44" s="189">
        <v>1.0943000000000001E-3</v>
      </c>
      <c r="MK44" s="190">
        <v>1.9099999999999999E-6</v>
      </c>
      <c r="ML44" s="191">
        <v>8.0000000000000005E-9</v>
      </c>
      <c r="MM44" s="192">
        <v>0.78505999999999998</v>
      </c>
      <c r="MN44" s="193"/>
      <c r="MP44" s="188">
        <v>100</v>
      </c>
      <c r="MQ44" s="194">
        <v>-8.5910000000000001E-4</v>
      </c>
      <c r="MR44" s="195">
        <v>-5.6000000000000004E-7</v>
      </c>
      <c r="MS44" s="189">
        <v>1.0943000000000001E-3</v>
      </c>
      <c r="MT44" s="190">
        <v>1.9099999999999999E-6</v>
      </c>
      <c r="MU44" s="191">
        <v>8.0000000000000005E-9</v>
      </c>
      <c r="MV44" s="192">
        <v>0.78505999999999998</v>
      </c>
      <c r="MW44" s="193"/>
    </row>
    <row r="45" spans="1:361" ht="21" hidden="1" customHeight="1">
      <c r="A45" s="187">
        <v>43</v>
      </c>
      <c r="B45" s="211">
        <v>1E-3</v>
      </c>
      <c r="C45" s="188"/>
      <c r="D45" s="189"/>
      <c r="E45" s="190"/>
      <c r="F45" s="189"/>
      <c r="G45" s="190"/>
      <c r="H45" s="191"/>
      <c r="I45" s="192"/>
      <c r="J45" s="193"/>
      <c r="L45" s="188"/>
      <c r="M45" s="189"/>
      <c r="N45" s="190"/>
      <c r="O45" s="189"/>
      <c r="P45" s="190"/>
      <c r="Q45" s="191"/>
      <c r="R45" s="192"/>
      <c r="S45" s="193"/>
      <c r="U45" s="188"/>
      <c r="V45" s="189"/>
      <c r="W45" s="190"/>
      <c r="X45" s="189"/>
      <c r="Y45" s="190"/>
      <c r="Z45" s="191"/>
      <c r="AA45" s="192"/>
      <c r="AB45" s="193"/>
      <c r="AD45" s="188"/>
      <c r="AE45" s="189"/>
      <c r="AF45" s="190"/>
      <c r="AG45" s="189"/>
      <c r="AH45" s="190"/>
      <c r="AI45" s="191"/>
      <c r="AJ45" s="192"/>
      <c r="AK45" s="193"/>
      <c r="AM45" s="188"/>
      <c r="AN45" s="189"/>
      <c r="AO45" s="190"/>
      <c r="AP45" s="189"/>
      <c r="AQ45" s="190"/>
      <c r="AR45" s="191"/>
      <c r="AS45" s="192"/>
      <c r="AT45" s="193"/>
      <c r="AV45" s="188"/>
      <c r="AW45" s="189"/>
      <c r="AX45" s="190"/>
      <c r="AY45" s="189"/>
      <c r="AZ45" s="190"/>
      <c r="BA45" s="191"/>
      <c r="BB45" s="192"/>
      <c r="BC45" s="193"/>
      <c r="BE45" s="188"/>
      <c r="BF45" s="189"/>
      <c r="BG45" s="190"/>
      <c r="BH45" s="189"/>
      <c r="BI45" s="190"/>
      <c r="BJ45" s="191"/>
      <c r="BK45" s="192"/>
      <c r="BL45" s="193"/>
      <c r="BN45" s="188"/>
      <c r="BO45" s="189"/>
      <c r="BP45" s="190"/>
      <c r="BQ45" s="189"/>
      <c r="BR45" s="190"/>
      <c r="BS45" s="191"/>
      <c r="BT45" s="192"/>
      <c r="BU45" s="193"/>
      <c r="BW45" s="188"/>
      <c r="BX45" s="189"/>
      <c r="BY45" s="190"/>
      <c r="BZ45" s="189"/>
      <c r="CA45" s="190"/>
      <c r="CB45" s="191"/>
      <c r="CC45" s="192"/>
      <c r="CD45" s="193"/>
      <c r="CF45" s="188"/>
      <c r="CG45" s="189"/>
      <c r="CH45" s="190"/>
      <c r="CI45" s="189"/>
      <c r="CJ45" s="190"/>
      <c r="CK45" s="191"/>
      <c r="CL45" s="192"/>
      <c r="CM45" s="193"/>
      <c r="CO45" s="188"/>
      <c r="CP45" s="189"/>
      <c r="CQ45" s="190"/>
      <c r="CR45" s="189"/>
      <c r="CS45" s="190"/>
      <c r="CT45" s="191"/>
      <c r="CU45" s="192"/>
      <c r="CV45" s="193"/>
      <c r="CX45" s="188"/>
      <c r="CY45" s="189"/>
      <c r="CZ45" s="190"/>
      <c r="DA45" s="189"/>
      <c r="DB45" s="190"/>
      <c r="DC45" s="191"/>
      <c r="DD45" s="192"/>
      <c r="DE45" s="193"/>
      <c r="DG45" s="188"/>
      <c r="DH45" s="189"/>
      <c r="DI45" s="190"/>
      <c r="DJ45" s="189"/>
      <c r="DK45" s="190"/>
      <c r="DL45" s="191"/>
      <c r="DM45" s="192"/>
      <c r="DN45" s="193"/>
      <c r="DP45" s="188"/>
      <c r="DQ45" s="189"/>
      <c r="DR45" s="190"/>
      <c r="DS45" s="189"/>
      <c r="DT45" s="190"/>
      <c r="DU45" s="191"/>
      <c r="DV45" s="192"/>
      <c r="DW45" s="193"/>
      <c r="DY45" s="188"/>
      <c r="DZ45" s="189"/>
      <c r="EA45" s="190"/>
      <c r="EB45" s="189"/>
      <c r="EC45" s="190"/>
      <c r="ED45" s="191"/>
      <c r="EE45" s="192"/>
      <c r="EF45" s="193"/>
      <c r="EH45" s="188"/>
      <c r="EI45" s="189"/>
      <c r="EJ45" s="190"/>
      <c r="EK45" s="189"/>
      <c r="EL45" s="190"/>
      <c r="EM45" s="191"/>
      <c r="EN45" s="192"/>
      <c r="EO45" s="193"/>
      <c r="EQ45" s="188"/>
      <c r="ER45" s="189"/>
      <c r="ES45" s="190"/>
      <c r="ET45" s="189"/>
      <c r="EU45" s="190"/>
      <c r="EV45" s="191"/>
      <c r="EW45" s="192"/>
      <c r="EX45" s="193"/>
      <c r="EZ45" s="188"/>
      <c r="FA45" s="189"/>
      <c r="FB45" s="190"/>
      <c r="FC45" s="189"/>
      <c r="FD45" s="190"/>
      <c r="FE45" s="191"/>
      <c r="FF45" s="192"/>
      <c r="FG45" s="193"/>
      <c r="FI45" s="188"/>
      <c r="FJ45" s="189"/>
      <c r="FK45" s="190"/>
      <c r="FL45" s="189"/>
      <c r="FM45" s="190"/>
      <c r="FN45" s="191"/>
      <c r="FO45" s="192"/>
      <c r="FP45" s="193"/>
      <c r="FR45" s="188"/>
      <c r="FS45" s="189"/>
      <c r="FT45" s="190"/>
      <c r="FU45" s="189"/>
      <c r="FV45" s="190"/>
      <c r="FW45" s="191"/>
      <c r="FX45" s="192"/>
      <c r="FY45" s="193"/>
      <c r="GA45" s="188"/>
      <c r="GB45" s="189"/>
      <c r="GC45" s="190"/>
      <c r="GD45" s="189"/>
      <c r="GE45" s="190"/>
      <c r="GF45" s="191"/>
      <c r="GG45" s="192"/>
      <c r="GH45" s="193"/>
      <c r="GJ45" s="188"/>
      <c r="GK45" s="189"/>
      <c r="GL45" s="190"/>
      <c r="GM45" s="189"/>
      <c r="GN45" s="190"/>
      <c r="GO45" s="191"/>
      <c r="GP45" s="192"/>
      <c r="GQ45" s="193"/>
      <c r="GS45" s="188"/>
      <c r="GT45" s="189"/>
      <c r="GU45" s="190"/>
      <c r="GV45" s="189"/>
      <c r="GW45" s="190"/>
      <c r="GX45" s="191"/>
      <c r="GY45" s="192"/>
      <c r="GZ45" s="193"/>
      <c r="HB45" s="188"/>
      <c r="HC45" s="189"/>
      <c r="HD45" s="190"/>
      <c r="HE45" s="189"/>
      <c r="HF45" s="190"/>
      <c r="HG45" s="191"/>
      <c r="HH45" s="192"/>
      <c r="HI45" s="193"/>
      <c r="HK45" s="188"/>
      <c r="HL45" s="189"/>
      <c r="HM45" s="190"/>
      <c r="HN45" s="189"/>
      <c r="HO45" s="190"/>
      <c r="HP45" s="191"/>
      <c r="HQ45" s="192"/>
      <c r="HR45" s="193"/>
      <c r="HT45" s="188"/>
      <c r="HU45" s="189"/>
      <c r="HV45" s="190"/>
      <c r="HW45" s="189"/>
      <c r="HX45" s="190"/>
      <c r="HY45" s="191"/>
      <c r="HZ45" s="192"/>
      <c r="IA45" s="193"/>
      <c r="IC45" s="188"/>
      <c r="ID45" s="189"/>
      <c r="IE45" s="190"/>
      <c r="IF45" s="189"/>
      <c r="IG45" s="190"/>
      <c r="IH45" s="191"/>
      <c r="II45" s="192"/>
      <c r="IJ45" s="193"/>
      <c r="IL45" s="188"/>
      <c r="IM45" s="189"/>
      <c r="IN45" s="190"/>
      <c r="IO45" s="189"/>
      <c r="IP45" s="190"/>
      <c r="IQ45" s="191"/>
      <c r="IR45" s="192"/>
      <c r="IS45" s="193"/>
      <c r="IU45" s="188"/>
      <c r="IV45" s="189"/>
      <c r="IW45" s="190"/>
      <c r="IX45" s="189"/>
      <c r="IY45" s="190"/>
      <c r="IZ45" s="191"/>
      <c r="JA45" s="192"/>
      <c r="JB45" s="193"/>
      <c r="JD45" s="188"/>
      <c r="JE45" s="189"/>
      <c r="JF45" s="190"/>
      <c r="JG45" s="189"/>
      <c r="JH45" s="190"/>
      <c r="JI45" s="191"/>
      <c r="JJ45" s="192"/>
      <c r="JK45" s="193"/>
      <c r="JM45" s="188"/>
      <c r="JN45" s="189"/>
      <c r="JO45" s="190"/>
      <c r="JP45" s="189"/>
      <c r="JQ45" s="190"/>
      <c r="JR45" s="191"/>
      <c r="JS45" s="192"/>
      <c r="JT45" s="193"/>
      <c r="JV45" s="188"/>
      <c r="JW45" s="189"/>
      <c r="JX45" s="190"/>
      <c r="JY45" s="189"/>
      <c r="JZ45" s="190"/>
      <c r="KA45" s="191"/>
      <c r="KB45" s="192"/>
      <c r="KC45" s="193"/>
      <c r="KE45" s="188"/>
      <c r="KF45" s="189"/>
      <c r="KG45" s="190"/>
      <c r="KH45" s="189"/>
      <c r="KI45" s="190"/>
      <c r="KJ45" s="191"/>
      <c r="KK45" s="192"/>
      <c r="KL45" s="193"/>
      <c r="KN45" s="188"/>
      <c r="KO45" s="189"/>
      <c r="KP45" s="190"/>
      <c r="KQ45" s="189"/>
      <c r="KR45" s="190"/>
      <c r="KS45" s="191"/>
      <c r="KT45" s="192"/>
      <c r="KU45" s="193"/>
      <c r="KW45" s="188"/>
      <c r="KX45" s="189"/>
      <c r="KY45" s="190"/>
      <c r="KZ45" s="189"/>
      <c r="LA45" s="190"/>
      <c r="LB45" s="191"/>
      <c r="LC45" s="192"/>
      <c r="LD45" s="193"/>
      <c r="LF45" s="188"/>
      <c r="LG45" s="189"/>
      <c r="LH45" s="190"/>
      <c r="LI45" s="189"/>
      <c r="LJ45" s="190"/>
      <c r="LK45" s="191"/>
      <c r="LL45" s="192"/>
      <c r="LM45" s="193"/>
      <c r="LO45" s="188"/>
      <c r="LP45" s="189"/>
      <c r="LQ45" s="190"/>
      <c r="LR45" s="189"/>
      <c r="LS45" s="190"/>
      <c r="LT45" s="191"/>
      <c r="LU45" s="192"/>
      <c r="LV45" s="193"/>
      <c r="LX45" s="188"/>
      <c r="LY45" s="189"/>
      <c r="LZ45" s="190"/>
      <c r="MA45" s="189"/>
      <c r="MB45" s="190"/>
      <c r="MC45" s="191"/>
      <c r="MD45" s="192"/>
      <c r="ME45" s="193"/>
      <c r="MG45" s="188"/>
      <c r="MH45" s="189"/>
      <c r="MI45" s="190"/>
      <c r="MJ45" s="189"/>
      <c r="MK45" s="190"/>
      <c r="ML45" s="191"/>
      <c r="MM45" s="192"/>
      <c r="MN45" s="193"/>
      <c r="MP45" s="188"/>
      <c r="MQ45" s="189"/>
      <c r="MR45" s="190"/>
      <c r="MS45" s="189"/>
      <c r="MT45" s="190"/>
      <c r="MU45" s="191"/>
      <c r="MV45" s="192"/>
      <c r="MW45" s="193"/>
    </row>
    <row r="46" spans="1:361" ht="21" hidden="1" customHeight="1">
      <c r="A46" s="187">
        <v>44</v>
      </c>
      <c r="B46" s="211">
        <v>1E-3</v>
      </c>
      <c r="C46" s="616" t="s">
        <v>127</v>
      </c>
      <c r="D46" s="617"/>
      <c r="E46" s="196" t="s">
        <v>128</v>
      </c>
      <c r="F46" s="192" t="s">
        <v>129</v>
      </c>
      <c r="G46" s="197" t="s">
        <v>130</v>
      </c>
      <c r="H46" s="198" t="s">
        <v>131</v>
      </c>
      <c r="I46" s="192" t="s">
        <v>132</v>
      </c>
      <c r="J46" s="199" t="s">
        <v>133</v>
      </c>
      <c r="L46" s="616" t="s">
        <v>127</v>
      </c>
      <c r="M46" s="617"/>
      <c r="N46" s="196" t="s">
        <v>128</v>
      </c>
      <c r="O46" s="192" t="s">
        <v>129</v>
      </c>
      <c r="P46" s="197" t="s">
        <v>130</v>
      </c>
      <c r="Q46" s="198" t="s">
        <v>131</v>
      </c>
      <c r="R46" s="192" t="s">
        <v>132</v>
      </c>
      <c r="S46" s="199" t="s">
        <v>133</v>
      </c>
      <c r="U46" s="616" t="s">
        <v>127</v>
      </c>
      <c r="V46" s="617"/>
      <c r="W46" s="196" t="s">
        <v>128</v>
      </c>
      <c r="X46" s="192" t="s">
        <v>129</v>
      </c>
      <c r="Y46" s="197" t="s">
        <v>130</v>
      </c>
      <c r="Z46" s="198" t="s">
        <v>131</v>
      </c>
      <c r="AA46" s="192" t="s">
        <v>132</v>
      </c>
      <c r="AB46" s="199" t="s">
        <v>133</v>
      </c>
      <c r="AD46" s="616" t="s">
        <v>127</v>
      </c>
      <c r="AE46" s="617"/>
      <c r="AF46" s="196" t="s">
        <v>128</v>
      </c>
      <c r="AG46" s="192" t="s">
        <v>129</v>
      </c>
      <c r="AH46" s="197" t="s">
        <v>130</v>
      </c>
      <c r="AI46" s="198" t="s">
        <v>131</v>
      </c>
      <c r="AJ46" s="192" t="s">
        <v>132</v>
      </c>
      <c r="AK46" s="199" t="s">
        <v>133</v>
      </c>
      <c r="AM46" s="616" t="s">
        <v>127</v>
      </c>
      <c r="AN46" s="617"/>
      <c r="AO46" s="196" t="s">
        <v>128</v>
      </c>
      <c r="AP46" s="192" t="s">
        <v>129</v>
      </c>
      <c r="AQ46" s="197" t="s">
        <v>130</v>
      </c>
      <c r="AR46" s="198" t="s">
        <v>131</v>
      </c>
      <c r="AS46" s="192" t="s">
        <v>132</v>
      </c>
      <c r="AT46" s="199" t="s">
        <v>133</v>
      </c>
      <c r="AV46" s="616" t="s">
        <v>127</v>
      </c>
      <c r="AW46" s="617"/>
      <c r="AX46" s="196" t="s">
        <v>128</v>
      </c>
      <c r="AY46" s="192" t="s">
        <v>129</v>
      </c>
      <c r="AZ46" s="197" t="s">
        <v>130</v>
      </c>
      <c r="BA46" s="198" t="s">
        <v>131</v>
      </c>
      <c r="BB46" s="192" t="s">
        <v>132</v>
      </c>
      <c r="BC46" s="199" t="s">
        <v>133</v>
      </c>
      <c r="BE46" s="616" t="s">
        <v>127</v>
      </c>
      <c r="BF46" s="617"/>
      <c r="BG46" s="196" t="s">
        <v>128</v>
      </c>
      <c r="BH46" s="192" t="s">
        <v>129</v>
      </c>
      <c r="BI46" s="197" t="s">
        <v>130</v>
      </c>
      <c r="BJ46" s="198" t="s">
        <v>131</v>
      </c>
      <c r="BK46" s="192" t="s">
        <v>132</v>
      </c>
      <c r="BL46" s="199" t="s">
        <v>133</v>
      </c>
      <c r="BN46" s="616" t="s">
        <v>127</v>
      </c>
      <c r="BO46" s="617"/>
      <c r="BP46" s="196" t="s">
        <v>128</v>
      </c>
      <c r="BQ46" s="192" t="s">
        <v>129</v>
      </c>
      <c r="BR46" s="197" t="s">
        <v>130</v>
      </c>
      <c r="BS46" s="198" t="s">
        <v>131</v>
      </c>
      <c r="BT46" s="192" t="s">
        <v>132</v>
      </c>
      <c r="BU46" s="199" t="s">
        <v>133</v>
      </c>
      <c r="BW46" s="616" t="s">
        <v>127</v>
      </c>
      <c r="BX46" s="617"/>
      <c r="BY46" s="196" t="s">
        <v>128</v>
      </c>
      <c r="BZ46" s="192" t="s">
        <v>129</v>
      </c>
      <c r="CA46" s="197" t="s">
        <v>130</v>
      </c>
      <c r="CB46" s="198" t="s">
        <v>131</v>
      </c>
      <c r="CC46" s="192" t="s">
        <v>132</v>
      </c>
      <c r="CD46" s="199" t="s">
        <v>133</v>
      </c>
      <c r="CF46" s="616" t="s">
        <v>127</v>
      </c>
      <c r="CG46" s="617"/>
      <c r="CH46" s="196" t="s">
        <v>128</v>
      </c>
      <c r="CI46" s="192" t="s">
        <v>129</v>
      </c>
      <c r="CJ46" s="197" t="s">
        <v>130</v>
      </c>
      <c r="CK46" s="198" t="s">
        <v>131</v>
      </c>
      <c r="CL46" s="192" t="s">
        <v>132</v>
      </c>
      <c r="CM46" s="199" t="s">
        <v>133</v>
      </c>
      <c r="CO46" s="616" t="s">
        <v>127</v>
      </c>
      <c r="CP46" s="617"/>
      <c r="CQ46" s="196" t="s">
        <v>128</v>
      </c>
      <c r="CR46" s="192" t="s">
        <v>129</v>
      </c>
      <c r="CS46" s="197" t="s">
        <v>130</v>
      </c>
      <c r="CT46" s="198" t="s">
        <v>131</v>
      </c>
      <c r="CU46" s="192" t="s">
        <v>132</v>
      </c>
      <c r="CV46" s="199" t="s">
        <v>133</v>
      </c>
      <c r="CX46" s="616" t="s">
        <v>127</v>
      </c>
      <c r="CY46" s="617"/>
      <c r="CZ46" s="196" t="s">
        <v>128</v>
      </c>
      <c r="DA46" s="192" t="s">
        <v>129</v>
      </c>
      <c r="DB46" s="197" t="s">
        <v>130</v>
      </c>
      <c r="DC46" s="198" t="s">
        <v>131</v>
      </c>
      <c r="DD46" s="192" t="s">
        <v>132</v>
      </c>
      <c r="DE46" s="199" t="s">
        <v>133</v>
      </c>
      <c r="DG46" s="616" t="s">
        <v>127</v>
      </c>
      <c r="DH46" s="617"/>
      <c r="DI46" s="196" t="s">
        <v>128</v>
      </c>
      <c r="DJ46" s="192" t="s">
        <v>129</v>
      </c>
      <c r="DK46" s="197" t="s">
        <v>130</v>
      </c>
      <c r="DL46" s="198" t="s">
        <v>131</v>
      </c>
      <c r="DM46" s="192" t="s">
        <v>132</v>
      </c>
      <c r="DN46" s="199" t="s">
        <v>133</v>
      </c>
      <c r="DP46" s="616" t="s">
        <v>127</v>
      </c>
      <c r="DQ46" s="617"/>
      <c r="DR46" s="196" t="s">
        <v>128</v>
      </c>
      <c r="DS46" s="192" t="s">
        <v>129</v>
      </c>
      <c r="DT46" s="197" t="s">
        <v>130</v>
      </c>
      <c r="DU46" s="198" t="s">
        <v>131</v>
      </c>
      <c r="DV46" s="192" t="s">
        <v>132</v>
      </c>
      <c r="DW46" s="199" t="s">
        <v>133</v>
      </c>
      <c r="DY46" s="616" t="s">
        <v>127</v>
      </c>
      <c r="DZ46" s="617"/>
      <c r="EA46" s="196" t="s">
        <v>128</v>
      </c>
      <c r="EB46" s="192" t="s">
        <v>129</v>
      </c>
      <c r="EC46" s="197" t="s">
        <v>130</v>
      </c>
      <c r="ED46" s="198" t="s">
        <v>131</v>
      </c>
      <c r="EE46" s="192" t="s">
        <v>132</v>
      </c>
      <c r="EF46" s="199" t="s">
        <v>133</v>
      </c>
      <c r="EH46" s="616" t="s">
        <v>127</v>
      </c>
      <c r="EI46" s="617"/>
      <c r="EJ46" s="196" t="s">
        <v>128</v>
      </c>
      <c r="EK46" s="192" t="s">
        <v>129</v>
      </c>
      <c r="EL46" s="197" t="s">
        <v>130</v>
      </c>
      <c r="EM46" s="198" t="s">
        <v>131</v>
      </c>
      <c r="EN46" s="192" t="s">
        <v>132</v>
      </c>
      <c r="EO46" s="199" t="s">
        <v>133</v>
      </c>
      <c r="EQ46" s="616" t="s">
        <v>127</v>
      </c>
      <c r="ER46" s="617"/>
      <c r="ES46" s="196" t="s">
        <v>128</v>
      </c>
      <c r="ET46" s="192" t="s">
        <v>129</v>
      </c>
      <c r="EU46" s="197" t="s">
        <v>130</v>
      </c>
      <c r="EV46" s="198" t="s">
        <v>131</v>
      </c>
      <c r="EW46" s="192" t="s">
        <v>132</v>
      </c>
      <c r="EX46" s="199" t="s">
        <v>133</v>
      </c>
      <c r="EZ46" s="616" t="s">
        <v>127</v>
      </c>
      <c r="FA46" s="617"/>
      <c r="FB46" s="196" t="s">
        <v>128</v>
      </c>
      <c r="FC46" s="192" t="s">
        <v>129</v>
      </c>
      <c r="FD46" s="197" t="s">
        <v>130</v>
      </c>
      <c r="FE46" s="198" t="s">
        <v>131</v>
      </c>
      <c r="FF46" s="192" t="s">
        <v>132</v>
      </c>
      <c r="FG46" s="199" t="s">
        <v>133</v>
      </c>
      <c r="FI46" s="616" t="s">
        <v>127</v>
      </c>
      <c r="FJ46" s="617"/>
      <c r="FK46" s="196" t="s">
        <v>128</v>
      </c>
      <c r="FL46" s="192" t="s">
        <v>129</v>
      </c>
      <c r="FM46" s="197" t="s">
        <v>130</v>
      </c>
      <c r="FN46" s="198" t="s">
        <v>131</v>
      </c>
      <c r="FO46" s="192" t="s">
        <v>132</v>
      </c>
      <c r="FP46" s="199" t="s">
        <v>133</v>
      </c>
      <c r="FR46" s="616" t="s">
        <v>127</v>
      </c>
      <c r="FS46" s="617"/>
      <c r="FT46" s="196" t="s">
        <v>128</v>
      </c>
      <c r="FU46" s="192" t="s">
        <v>129</v>
      </c>
      <c r="FV46" s="197" t="s">
        <v>130</v>
      </c>
      <c r="FW46" s="198" t="s">
        <v>131</v>
      </c>
      <c r="FX46" s="192" t="s">
        <v>132</v>
      </c>
      <c r="FY46" s="199" t="s">
        <v>133</v>
      </c>
      <c r="GA46" s="616" t="s">
        <v>127</v>
      </c>
      <c r="GB46" s="617"/>
      <c r="GC46" s="196" t="s">
        <v>128</v>
      </c>
      <c r="GD46" s="192" t="s">
        <v>129</v>
      </c>
      <c r="GE46" s="197" t="s">
        <v>130</v>
      </c>
      <c r="GF46" s="198" t="s">
        <v>131</v>
      </c>
      <c r="GG46" s="192" t="s">
        <v>132</v>
      </c>
      <c r="GH46" s="199" t="s">
        <v>133</v>
      </c>
      <c r="GJ46" s="616" t="s">
        <v>127</v>
      </c>
      <c r="GK46" s="617"/>
      <c r="GL46" s="196" t="s">
        <v>128</v>
      </c>
      <c r="GM46" s="192" t="s">
        <v>129</v>
      </c>
      <c r="GN46" s="197" t="s">
        <v>130</v>
      </c>
      <c r="GO46" s="198" t="s">
        <v>131</v>
      </c>
      <c r="GP46" s="192" t="s">
        <v>132</v>
      </c>
      <c r="GQ46" s="199" t="s">
        <v>133</v>
      </c>
      <c r="GS46" s="616" t="s">
        <v>127</v>
      </c>
      <c r="GT46" s="617"/>
      <c r="GU46" s="196" t="s">
        <v>128</v>
      </c>
      <c r="GV46" s="192" t="s">
        <v>129</v>
      </c>
      <c r="GW46" s="197" t="s">
        <v>130</v>
      </c>
      <c r="GX46" s="198" t="s">
        <v>131</v>
      </c>
      <c r="GY46" s="192" t="s">
        <v>132</v>
      </c>
      <c r="GZ46" s="199" t="s">
        <v>133</v>
      </c>
      <c r="HB46" s="616" t="s">
        <v>127</v>
      </c>
      <c r="HC46" s="617"/>
      <c r="HD46" s="196" t="s">
        <v>128</v>
      </c>
      <c r="HE46" s="192" t="s">
        <v>129</v>
      </c>
      <c r="HF46" s="197" t="s">
        <v>130</v>
      </c>
      <c r="HG46" s="198" t="s">
        <v>131</v>
      </c>
      <c r="HH46" s="192" t="s">
        <v>132</v>
      </c>
      <c r="HI46" s="199" t="s">
        <v>133</v>
      </c>
      <c r="HK46" s="616" t="s">
        <v>127</v>
      </c>
      <c r="HL46" s="617"/>
      <c r="HM46" s="196" t="s">
        <v>128</v>
      </c>
      <c r="HN46" s="192" t="s">
        <v>129</v>
      </c>
      <c r="HO46" s="197" t="s">
        <v>130</v>
      </c>
      <c r="HP46" s="198" t="s">
        <v>131</v>
      </c>
      <c r="HQ46" s="192" t="s">
        <v>132</v>
      </c>
      <c r="HR46" s="199" t="s">
        <v>133</v>
      </c>
      <c r="HT46" s="616" t="s">
        <v>127</v>
      </c>
      <c r="HU46" s="617"/>
      <c r="HV46" s="196" t="s">
        <v>128</v>
      </c>
      <c r="HW46" s="192" t="s">
        <v>129</v>
      </c>
      <c r="HX46" s="197" t="s">
        <v>130</v>
      </c>
      <c r="HY46" s="198" t="s">
        <v>131</v>
      </c>
      <c r="HZ46" s="192" t="s">
        <v>132</v>
      </c>
      <c r="IA46" s="199" t="s">
        <v>133</v>
      </c>
      <c r="IC46" s="616" t="s">
        <v>127</v>
      </c>
      <c r="ID46" s="617"/>
      <c r="IE46" s="196" t="s">
        <v>128</v>
      </c>
      <c r="IF46" s="192" t="s">
        <v>129</v>
      </c>
      <c r="IG46" s="197" t="s">
        <v>130</v>
      </c>
      <c r="IH46" s="198" t="s">
        <v>131</v>
      </c>
      <c r="II46" s="192" t="s">
        <v>132</v>
      </c>
      <c r="IJ46" s="199" t="s">
        <v>133</v>
      </c>
      <c r="IL46" s="616" t="s">
        <v>127</v>
      </c>
      <c r="IM46" s="617"/>
      <c r="IN46" s="196" t="s">
        <v>128</v>
      </c>
      <c r="IO46" s="192" t="s">
        <v>129</v>
      </c>
      <c r="IP46" s="197" t="s">
        <v>130</v>
      </c>
      <c r="IQ46" s="198" t="s">
        <v>131</v>
      </c>
      <c r="IR46" s="192" t="s">
        <v>132</v>
      </c>
      <c r="IS46" s="199" t="s">
        <v>133</v>
      </c>
      <c r="IU46" s="616" t="s">
        <v>127</v>
      </c>
      <c r="IV46" s="617"/>
      <c r="IW46" s="196" t="s">
        <v>128</v>
      </c>
      <c r="IX46" s="192" t="s">
        <v>129</v>
      </c>
      <c r="IY46" s="197" t="s">
        <v>130</v>
      </c>
      <c r="IZ46" s="198" t="s">
        <v>131</v>
      </c>
      <c r="JA46" s="192" t="s">
        <v>132</v>
      </c>
      <c r="JB46" s="199" t="s">
        <v>133</v>
      </c>
      <c r="JD46" s="616" t="s">
        <v>127</v>
      </c>
      <c r="JE46" s="617"/>
      <c r="JF46" s="196" t="s">
        <v>128</v>
      </c>
      <c r="JG46" s="192" t="s">
        <v>129</v>
      </c>
      <c r="JH46" s="197" t="s">
        <v>130</v>
      </c>
      <c r="JI46" s="198" t="s">
        <v>131</v>
      </c>
      <c r="JJ46" s="192" t="s">
        <v>132</v>
      </c>
      <c r="JK46" s="199" t="s">
        <v>133</v>
      </c>
      <c r="JM46" s="616" t="s">
        <v>127</v>
      </c>
      <c r="JN46" s="617"/>
      <c r="JO46" s="196" t="s">
        <v>128</v>
      </c>
      <c r="JP46" s="192" t="s">
        <v>129</v>
      </c>
      <c r="JQ46" s="197" t="s">
        <v>130</v>
      </c>
      <c r="JR46" s="198" t="s">
        <v>131</v>
      </c>
      <c r="JS46" s="192" t="s">
        <v>132</v>
      </c>
      <c r="JT46" s="199" t="s">
        <v>133</v>
      </c>
      <c r="JV46" s="616" t="s">
        <v>127</v>
      </c>
      <c r="JW46" s="617"/>
      <c r="JX46" s="196" t="s">
        <v>128</v>
      </c>
      <c r="JY46" s="192" t="s">
        <v>129</v>
      </c>
      <c r="JZ46" s="197" t="s">
        <v>130</v>
      </c>
      <c r="KA46" s="198" t="s">
        <v>131</v>
      </c>
      <c r="KB46" s="192" t="s">
        <v>132</v>
      </c>
      <c r="KC46" s="199" t="s">
        <v>133</v>
      </c>
      <c r="KE46" s="616" t="s">
        <v>127</v>
      </c>
      <c r="KF46" s="617"/>
      <c r="KG46" s="196" t="s">
        <v>128</v>
      </c>
      <c r="KH46" s="192" t="s">
        <v>129</v>
      </c>
      <c r="KI46" s="197" t="s">
        <v>130</v>
      </c>
      <c r="KJ46" s="198" t="s">
        <v>131</v>
      </c>
      <c r="KK46" s="192" t="s">
        <v>132</v>
      </c>
      <c r="KL46" s="199" t="s">
        <v>133</v>
      </c>
      <c r="KN46" s="616" t="s">
        <v>127</v>
      </c>
      <c r="KO46" s="617"/>
      <c r="KP46" s="196" t="s">
        <v>128</v>
      </c>
      <c r="KQ46" s="192" t="s">
        <v>129</v>
      </c>
      <c r="KR46" s="197" t="s">
        <v>130</v>
      </c>
      <c r="KS46" s="198" t="s">
        <v>131</v>
      </c>
      <c r="KT46" s="192" t="s">
        <v>132</v>
      </c>
      <c r="KU46" s="199" t="s">
        <v>133</v>
      </c>
      <c r="KW46" s="616" t="s">
        <v>127</v>
      </c>
      <c r="KX46" s="617"/>
      <c r="KY46" s="196" t="s">
        <v>128</v>
      </c>
      <c r="KZ46" s="192" t="s">
        <v>129</v>
      </c>
      <c r="LA46" s="197" t="s">
        <v>130</v>
      </c>
      <c r="LB46" s="198" t="s">
        <v>131</v>
      </c>
      <c r="LC46" s="192" t="s">
        <v>132</v>
      </c>
      <c r="LD46" s="199" t="s">
        <v>133</v>
      </c>
      <c r="LF46" s="616" t="s">
        <v>127</v>
      </c>
      <c r="LG46" s="617"/>
      <c r="LH46" s="196" t="s">
        <v>128</v>
      </c>
      <c r="LI46" s="192" t="s">
        <v>129</v>
      </c>
      <c r="LJ46" s="197" t="s">
        <v>130</v>
      </c>
      <c r="LK46" s="198" t="s">
        <v>131</v>
      </c>
      <c r="LL46" s="192" t="s">
        <v>132</v>
      </c>
      <c r="LM46" s="199" t="s">
        <v>133</v>
      </c>
      <c r="LO46" s="616" t="s">
        <v>127</v>
      </c>
      <c r="LP46" s="617"/>
      <c r="LQ46" s="196" t="s">
        <v>128</v>
      </c>
      <c r="LR46" s="192" t="s">
        <v>129</v>
      </c>
      <c r="LS46" s="197" t="s">
        <v>130</v>
      </c>
      <c r="LT46" s="198" t="s">
        <v>131</v>
      </c>
      <c r="LU46" s="192" t="s">
        <v>132</v>
      </c>
      <c r="LV46" s="199" t="s">
        <v>133</v>
      </c>
      <c r="LX46" s="616" t="s">
        <v>127</v>
      </c>
      <c r="LY46" s="617"/>
      <c r="LZ46" s="196" t="s">
        <v>128</v>
      </c>
      <c r="MA46" s="192" t="s">
        <v>129</v>
      </c>
      <c r="MB46" s="197" t="s">
        <v>130</v>
      </c>
      <c r="MC46" s="198" t="s">
        <v>131</v>
      </c>
      <c r="MD46" s="192" t="s">
        <v>132</v>
      </c>
      <c r="ME46" s="199" t="s">
        <v>133</v>
      </c>
      <c r="MG46" s="616" t="s">
        <v>127</v>
      </c>
      <c r="MH46" s="617"/>
      <c r="MI46" s="196" t="s">
        <v>128</v>
      </c>
      <c r="MJ46" s="192" t="s">
        <v>129</v>
      </c>
      <c r="MK46" s="197" t="s">
        <v>130</v>
      </c>
      <c r="ML46" s="198" t="s">
        <v>131</v>
      </c>
      <c r="MM46" s="192" t="s">
        <v>132</v>
      </c>
      <c r="MN46" s="199" t="s">
        <v>133</v>
      </c>
      <c r="MP46" s="616" t="s">
        <v>127</v>
      </c>
      <c r="MQ46" s="617"/>
      <c r="MR46" s="196" t="s">
        <v>128</v>
      </c>
      <c r="MS46" s="192" t="s">
        <v>129</v>
      </c>
      <c r="MT46" s="197" t="s">
        <v>130</v>
      </c>
      <c r="MU46" s="198" t="s">
        <v>131</v>
      </c>
      <c r="MV46" s="192" t="s">
        <v>132</v>
      </c>
      <c r="MW46" s="199" t="s">
        <v>133</v>
      </c>
    </row>
    <row r="47" spans="1:361" ht="21" hidden="1" customHeight="1">
      <c r="A47" s="187">
        <v>45</v>
      </c>
      <c r="B47" s="211">
        <v>1E-3</v>
      </c>
      <c r="C47" s="188"/>
      <c r="D47" s="200">
        <f>I34+D34*G$61+E34*G$61*G$61+$D$59*G$61*G$61*G$61</f>
        <v>0.81010639999999989</v>
      </c>
      <c r="E47" s="201">
        <f>D47-F$61</f>
        <v>-8.9116000000000195E-3</v>
      </c>
      <c r="F47" s="192"/>
      <c r="G47" s="202"/>
      <c r="H47" s="203">
        <f>1+F34*H$61+G34*H$61*H$61+H34*H$61*H$61*H$61</f>
        <v>1.0114378517760001</v>
      </c>
      <c r="I47" s="204">
        <f t="shared" ref="I47:I57" si="280">1/H47</f>
        <v>0.98869149324803673</v>
      </c>
      <c r="J47" s="205"/>
      <c r="L47" s="188"/>
      <c r="M47" s="200">
        <f>R34+M34*$P$61+N34*$P$61*$P$61+$M$59*$P$61*$P$61*$P$61</f>
        <v>0.80700607812499991</v>
      </c>
      <c r="N47" s="201">
        <f>M47-$O$61</f>
        <v>-1.5018921875000091E-2</v>
      </c>
      <c r="O47" s="192"/>
      <c r="P47" s="202"/>
      <c r="Q47" s="203">
        <f>1+O34*$Q$61+P34*$Q$61*$Q$61+Q34*$Q$61*$Q$61*$Q$61</f>
        <v>1.011663087144</v>
      </c>
      <c r="R47" s="204">
        <f t="shared" ref="R47:R57" si="281">1/Q47</f>
        <v>0.98847137224614401</v>
      </c>
      <c r="S47" s="205"/>
      <c r="U47" s="188"/>
      <c r="V47" s="200">
        <f>AA34+V34*$Y$61+W34*$Y$61*$Y$61+$V$59*$Y$61*$Y$61*$Y$61</f>
        <v>0.81072351261500009</v>
      </c>
      <c r="W47" s="201">
        <f>V47-$X$61</f>
        <v>0.11520691261500005</v>
      </c>
      <c r="X47" s="192"/>
      <c r="Y47" s="202"/>
      <c r="Z47" s="203">
        <f>1+X34*$Z$61+Y34*$Z$61*$Z$61+Z34*$Z$61*$Z$61*$Z$61</f>
        <v>1.0113253115430001</v>
      </c>
      <c r="AA47" s="204">
        <f t="shared" ref="AA47:AA57" si="282">1/Z47</f>
        <v>0.98880151479080369</v>
      </c>
      <c r="AB47" s="205"/>
      <c r="AD47" s="188"/>
      <c r="AE47" s="200">
        <f>AJ34+AE34*$AH$61+AF34*$AH$61*$AH$61+$AE$59*$AH$61*$AH$61*$AH$61</f>
        <v>0.80966501187500006</v>
      </c>
      <c r="AF47" s="201">
        <f>AE47-$AG$61</f>
        <v>-1.1353988124999881E-2</v>
      </c>
      <c r="AG47" s="192"/>
      <c r="AH47" s="202"/>
      <c r="AI47" s="203">
        <f>1+AG34*$AI$61+AH34*$AI$61*$AI$61+AI34*$AI$61*$AI$61*$AI$61</f>
        <v>1.0132455520000001</v>
      </c>
      <c r="AJ47" s="204">
        <f t="shared" ref="AJ47:AJ57" si="283">1/AI47</f>
        <v>0.98692759916502437</v>
      </c>
      <c r="AK47" s="205"/>
      <c r="AM47" s="188"/>
      <c r="AN47" s="200">
        <f>AS34+AN34*$AQ$61+AO34*$AQ$61*$AQ$61+AN$59*$AQ$61*$AQ$61*$AQ$61</f>
        <v>0.8349818750000001</v>
      </c>
      <c r="AO47" s="201">
        <f>AN47-$AP$61</f>
        <v>0.83502187500000014</v>
      </c>
      <c r="AP47" s="192"/>
      <c r="AQ47" s="202"/>
      <c r="AR47" s="203">
        <f>1+AP34*$AR$61+AQ34*$AR$61*$AR$61+AR34*$AR$61*$AR$61*$AR$61</f>
        <v>0.97935000000000005</v>
      </c>
      <c r="AS47" s="204">
        <f t="shared" ref="AS47:AS57" si="284">1/AR47</f>
        <v>1.0210854137948639</v>
      </c>
      <c r="AT47" s="205"/>
      <c r="AV47" s="188"/>
      <c r="AW47" s="200">
        <f>BB34+AW34*$AZ$61+AX34*$AZ$61*$AZ$61+AW$59*$AZ$61*$AZ$61*$AZ$61</f>
        <v>0.8349818750000001</v>
      </c>
      <c r="AX47" s="201">
        <f>AW47-$AY$61</f>
        <v>0.83502187500000014</v>
      </c>
      <c r="AY47" s="192"/>
      <c r="AZ47" s="202"/>
      <c r="BA47" s="203">
        <f>1+AY34*$BA$61+AZ34*$BA$61*$BA$61+BA34*$BA$61*$BA$61*$BA$61</f>
        <v>0.97935000000000005</v>
      </c>
      <c r="BB47" s="204">
        <f t="shared" ref="BB47:BB57" si="285">1/BA47</f>
        <v>1.0210854137948639</v>
      </c>
      <c r="BC47" s="205"/>
      <c r="BE47" s="188"/>
      <c r="BF47" s="200">
        <f>BK34+BF34*$BI$61+BG34*$BI$61*$BI$61+$BF$59*$BI$61*$BI$61*$BI$61</f>
        <v>0.8349818750000001</v>
      </c>
      <c r="BG47" s="201">
        <f>BF47-$BH$61</f>
        <v>0.83502187500000014</v>
      </c>
      <c r="BH47" s="192"/>
      <c r="BI47" s="202"/>
      <c r="BJ47" s="203">
        <f>1+BH34*$BJ$61+BI34*$BJ$61*$BJ$61+BJ34*$BJ$61*$BJ$61*$BJ$61</f>
        <v>0.97935000000000005</v>
      </c>
      <c r="BK47" s="204">
        <f t="shared" ref="BK47:BK57" si="286">1/BJ47</f>
        <v>1.0210854137948639</v>
      </c>
      <c r="BL47" s="205"/>
      <c r="BN47" s="188"/>
      <c r="BO47" s="200">
        <f>BT34+BO34*$BR$61+BP34*$BR$61*$BR$61+$BO$59*$BR$61*$BR$61*$BR$61</f>
        <v>0.8349818750000001</v>
      </c>
      <c r="BP47" s="201">
        <f>BO47-$BQ$61</f>
        <v>0.83502187500000014</v>
      </c>
      <c r="BQ47" s="192"/>
      <c r="BR47" s="202"/>
      <c r="BS47" s="203">
        <f>1+BQ34*$BS$61+BR34*$BS$61*$BS$61+BS34*$BS$61*$BS$61*$BS$61</f>
        <v>0.97935000000000005</v>
      </c>
      <c r="BT47" s="204">
        <f t="shared" ref="BT47:BT57" si="287">1/BS47</f>
        <v>1.0210854137948639</v>
      </c>
      <c r="BU47" s="205"/>
      <c r="BW47" s="188"/>
      <c r="BX47" s="200">
        <f>CC34+BX34*$CA$61+BY34*$CA$61*$CA$61+$BX$59*$CA$61*$CA$61*$CA$61</f>
        <v>0.8349818750000001</v>
      </c>
      <c r="BY47" s="201">
        <f>BX47-$BZ$61</f>
        <v>0.83502187500000014</v>
      </c>
      <c r="BZ47" s="192"/>
      <c r="CA47" s="202"/>
      <c r="CB47" s="203">
        <f>1+BZ34*$CB$61+CA34*$CB$61*$CB$61+CB34*$CB$61*$CB$61*$CB$61</f>
        <v>0.97935000000000005</v>
      </c>
      <c r="CC47" s="204">
        <f t="shared" ref="CC47:CC57" si="288">1/CB47</f>
        <v>1.0210854137948639</v>
      </c>
      <c r="CD47" s="205"/>
      <c r="CF47" s="188"/>
      <c r="CG47" s="200">
        <f>CL34+CG34*$CJ$61+CH34*$CJ$61*$CJ$61+$CG$59*$CJ$61*$CJ$61*$CJ$61</f>
        <v>0.8349818750000001</v>
      </c>
      <c r="CH47" s="201">
        <f>CG47-$CI$61</f>
        <v>0.83502187500000014</v>
      </c>
      <c r="CI47" s="192"/>
      <c r="CJ47" s="202"/>
      <c r="CK47" s="203">
        <f>1+CI34*$CK$61+CJ34*$CK$61*$CK$61+CK34*$CK$61*$CK$61*$CK$61</f>
        <v>0.97935000000000005</v>
      </c>
      <c r="CL47" s="204">
        <f t="shared" ref="CL47:CL57" si="289">1/CK47</f>
        <v>1.0210854137948639</v>
      </c>
      <c r="CM47" s="205"/>
      <c r="CO47" s="188"/>
      <c r="CP47" s="200">
        <f>CU34+CP34*$CS$61+CQ34*$CS$61*$CS$61+$CP$59*$CS$61*$CS$61*$CS$61</f>
        <v>0.8349818750000001</v>
      </c>
      <c r="CQ47" s="201">
        <f>CP47-$CR$61</f>
        <v>0.83502187500000014</v>
      </c>
      <c r="CR47" s="192"/>
      <c r="CS47" s="202"/>
      <c r="CT47" s="203">
        <f>1+CR34*$CT$61+CS34*$CT$61*$CT$61+CT34*$CT$61*$CT$61*$CT$61</f>
        <v>0.97935000000000005</v>
      </c>
      <c r="CU47" s="204">
        <f t="shared" ref="CU47:CU57" si="290">1/CT47</f>
        <v>1.0210854137948639</v>
      </c>
      <c r="CV47" s="205"/>
      <c r="CX47" s="188"/>
      <c r="CY47" s="200">
        <f>DD34+CY34*$DB$61+CZ34*$DB$61*$DB$61+$CY$59*$DB$61*$DB$61*$DB$61</f>
        <v>0.8349818750000001</v>
      </c>
      <c r="CZ47" s="201">
        <f>CY47-$DA$61</f>
        <v>0.83502187500000014</v>
      </c>
      <c r="DA47" s="192"/>
      <c r="DB47" s="202"/>
      <c r="DC47" s="203">
        <f>1+DA34*$DC$61+DB34*$DC$61*$DC$61+DC34*$DC$61*$DC$61*$DC$61</f>
        <v>0.97935000000000005</v>
      </c>
      <c r="DD47" s="204">
        <f t="shared" ref="DD47:DD57" si="291">1/DC47</f>
        <v>1.0210854137948639</v>
      </c>
      <c r="DE47" s="205"/>
      <c r="DG47" s="188"/>
      <c r="DH47" s="200">
        <f>DM34+DH34*$DK$61+DI34*$DK$61*$DK$61+$DH$59*$DK$61*$DK$61*$DK$61</f>
        <v>0.8349818750000001</v>
      </c>
      <c r="DI47" s="201">
        <f>DH47-$DJ$61</f>
        <v>0.83502187500000014</v>
      </c>
      <c r="DJ47" s="192"/>
      <c r="DK47" s="202"/>
      <c r="DL47" s="203">
        <f>1+DJ34*$DL$61+DK34*$DL$61*$DL$61+DL34*$DL$61*$DL$61*$DL$61</f>
        <v>0.97935000000000005</v>
      </c>
      <c r="DM47" s="204">
        <f t="shared" ref="DM47:DM57" si="292">1/DL47</f>
        <v>1.0210854137948639</v>
      </c>
      <c r="DN47" s="205"/>
      <c r="DP47" s="188"/>
      <c r="DQ47" s="200">
        <f>DV34+DQ34*$DT$61+DR34*$DT$61*$DT$61+$DQ$59*$DT$61*$DT$61*$DT$61</f>
        <v>0.8349818750000001</v>
      </c>
      <c r="DR47" s="201">
        <f>DQ47-$DS$61</f>
        <v>0.83502187500000014</v>
      </c>
      <c r="DS47" s="192"/>
      <c r="DT47" s="202"/>
      <c r="DU47" s="203">
        <f>1+DS34*$DU$61+DT34*$DU$61*$DU$61+DU34*$DU$61*$DU$61*$DU$61</f>
        <v>0.97935000000000005</v>
      </c>
      <c r="DV47" s="204">
        <f t="shared" ref="DV47:DV57" si="293">1/DU47</f>
        <v>1.0210854137948639</v>
      </c>
      <c r="DW47" s="205"/>
      <c r="DY47" s="188"/>
      <c r="DZ47" s="200">
        <f>EE34+DZ34*$EC$61+EA34*$EC$61*$EC$61+$DZ$59*$EC$61*$EC$61*$EC$61</f>
        <v>0.8349818750000001</v>
      </c>
      <c r="EA47" s="201">
        <f>DZ47-$EB$61</f>
        <v>0.83502187500000014</v>
      </c>
      <c r="EB47" s="192"/>
      <c r="EC47" s="202"/>
      <c r="ED47" s="203">
        <f>1+EB34*$ED$61+EC34*$ED$61*$ED$61+ED34*$ED$61*$ED$61*$ED$61</f>
        <v>0.97935000000000005</v>
      </c>
      <c r="EE47" s="204">
        <f t="shared" ref="EE47:EE57" si="294">1/ED47</f>
        <v>1.0210854137948639</v>
      </c>
      <c r="EF47" s="205"/>
      <c r="EH47" s="188"/>
      <c r="EI47" s="200">
        <f>EN34+EI34*$EL$61+EJ34*$EL$61*$EL$61+$EI$59*$EL$61*$EL$61*$EL$61</f>
        <v>0.8349818750000001</v>
      </c>
      <c r="EJ47" s="201">
        <f>EI47-$EK$61</f>
        <v>0.83502187500000014</v>
      </c>
      <c r="EK47" s="192"/>
      <c r="EL47" s="202"/>
      <c r="EM47" s="203">
        <f>1+EK34*$EM$61+EL34*$EM$61*$EM$61+EM34*$EM$61*$EM$61*$EM$61</f>
        <v>0.97935000000000005</v>
      </c>
      <c r="EN47" s="204">
        <f t="shared" ref="EN47:EN57" si="295">1/EM47</f>
        <v>1.0210854137948639</v>
      </c>
      <c r="EO47" s="205"/>
      <c r="EQ47" s="188"/>
      <c r="ER47" s="200">
        <f>EW34+ER34*$EU$61+ES34*$EU$61*$EU$61+$ER$59*$EU$61*$EU$61*$EU$61</f>
        <v>0.8349818750000001</v>
      </c>
      <c r="ES47" s="201">
        <f>ER47-$ET$61</f>
        <v>0.83502187500000014</v>
      </c>
      <c r="ET47" s="192"/>
      <c r="EU47" s="202"/>
      <c r="EV47" s="203">
        <f>1+ET34*$EV$61+EU34*$EV$61*$EV$61+EV34*$EV$61*$EV$61*$EV$61</f>
        <v>0.97935000000000005</v>
      </c>
      <c r="EW47" s="204">
        <f t="shared" ref="EW47:EW57" si="296">1/EV47</f>
        <v>1.0210854137948639</v>
      </c>
      <c r="EX47" s="205"/>
      <c r="EZ47" s="188"/>
      <c r="FA47" s="200">
        <f>FF34+FA34*$FD$61+FB34*$FD$61*$FD$61+$FA$59*$FD$61*$FD$61*$FD$61</f>
        <v>0.8349818750000001</v>
      </c>
      <c r="FB47" s="201">
        <f>FA47-$FC$61</f>
        <v>0.83502187500000014</v>
      </c>
      <c r="FC47" s="192"/>
      <c r="FD47" s="202"/>
      <c r="FE47" s="203">
        <f>1+FC34*$FE$61+FD34*$FE$61*$FE$61+FE34*$FE$61*$FE$61*$FE$61</f>
        <v>0.97935000000000005</v>
      </c>
      <c r="FF47" s="204">
        <f t="shared" ref="FF47:FF57" si="297">1/FE47</f>
        <v>1.0210854137948639</v>
      </c>
      <c r="FG47" s="205"/>
      <c r="FI47" s="188"/>
      <c r="FJ47" s="200">
        <f>FO34+FJ34*$FM$61+FK34*$FM$61*$FM$61+$FJ$59*$FM$61*$FM$61*$FM$61</f>
        <v>0.8349818750000001</v>
      </c>
      <c r="FK47" s="201">
        <f>FJ47-$FL$61</f>
        <v>0.83502187500000014</v>
      </c>
      <c r="FL47" s="192"/>
      <c r="FM47" s="202"/>
      <c r="FN47" s="203">
        <f>1+FL34*$FN$61+FM34*$FN$61*$FN$61+FN34*$FN$61*$FN$61*$FN$61</f>
        <v>0.97935000000000005</v>
      </c>
      <c r="FO47" s="204">
        <f t="shared" ref="FO47:FO57" si="298">1/FN47</f>
        <v>1.0210854137948639</v>
      </c>
      <c r="FP47" s="205"/>
      <c r="FR47" s="188"/>
      <c r="FS47" s="200">
        <f>FX34+FS34*$FV$61+FT34*$FV$61*$FV$61+$FS$59*$FV$61*$FV$61*$FV$61</f>
        <v>0.8349818750000001</v>
      </c>
      <c r="FT47" s="201">
        <f>FS47-$FU$61</f>
        <v>0.83502187500000014</v>
      </c>
      <c r="FU47" s="192"/>
      <c r="FV47" s="202"/>
      <c r="FW47" s="203">
        <f>1+FU34*$FW$61+FV34*$FW$61*$FW$61+FW34*$FW$61*$FW$61*$FW$61</f>
        <v>0.97935000000000005</v>
      </c>
      <c r="FX47" s="204">
        <f t="shared" ref="FX47:FX57" si="299">1/FW47</f>
        <v>1.0210854137948639</v>
      </c>
      <c r="FY47" s="205"/>
      <c r="GA47" s="188"/>
      <c r="GB47" s="200">
        <f>GG34+GB34*$GE$61+GC34*$GE$61*$GE$61+$GB$59*$GE$61*$GE$61*$GE$61</f>
        <v>0.8349818750000001</v>
      </c>
      <c r="GC47" s="201">
        <f>GB47-$GD61</f>
        <v>0.83502187500000014</v>
      </c>
      <c r="GD47" s="192"/>
      <c r="GE47" s="202"/>
      <c r="GF47" s="203">
        <f>1+GD34*$GF$61+GE34*$GF$61*$GF$61+GF34*$GF$61*$GF$61*$GF$61</f>
        <v>0.97935000000000005</v>
      </c>
      <c r="GG47" s="204">
        <f t="shared" ref="GG47:GG57" si="300">1/GF47</f>
        <v>1.0210854137948639</v>
      </c>
      <c r="GH47" s="205"/>
      <c r="GJ47" s="188"/>
      <c r="GK47" s="200">
        <f>GP34+GK34*$GN$61+GL34*$GN$61*$GN$61+$GK$59*$GN$61*$GN$61*$GN$61</f>
        <v>0.8349818750000001</v>
      </c>
      <c r="GL47" s="201">
        <f>GK47-$GM$61</f>
        <v>0.83502187500000014</v>
      </c>
      <c r="GM47" s="192"/>
      <c r="GN47" s="202"/>
      <c r="GO47" s="203">
        <f>1+GM34*$GO$61+GN34*$GO$61*$GO$61+GO34*$GO$61*$GO$61*$GO$61</f>
        <v>0.97935000000000005</v>
      </c>
      <c r="GP47" s="204">
        <f t="shared" ref="GP47:GP57" si="301">1/GO47</f>
        <v>1.0210854137948639</v>
      </c>
      <c r="GQ47" s="205"/>
      <c r="GS47" s="188"/>
      <c r="GT47" s="200">
        <f>GY34+GT34*$GW$61+GU34*$GW$61*$GW$61+$GT$59*$GW$61*$GW$61*$GW$61</f>
        <v>0.8349818750000001</v>
      </c>
      <c r="GU47" s="201">
        <f>GT47-$GV$61</f>
        <v>0.83502187500000014</v>
      </c>
      <c r="GV47" s="192"/>
      <c r="GW47" s="202"/>
      <c r="GX47" s="203">
        <f>1+GV34*$GX$61+GW34*$GX$61*$GX$61+GX34*$GX$61*$GX$61*$GX$61</f>
        <v>0.97935000000000005</v>
      </c>
      <c r="GY47" s="204">
        <f t="shared" ref="GY47:GY57" si="302">1/GX47</f>
        <v>1.0210854137948639</v>
      </c>
      <c r="GZ47" s="205"/>
      <c r="HB47" s="188"/>
      <c r="HC47" s="200">
        <f>HH34+HC34*$HF$61+HD34*$HF$61*$HF$61+$HC$59*$HF$61*$HF$61*$HF$61</f>
        <v>0.8349818750000001</v>
      </c>
      <c r="HD47" s="201">
        <f>HC47-$HE$61</f>
        <v>0.83502187500000014</v>
      </c>
      <c r="HE47" s="192"/>
      <c r="HF47" s="202"/>
      <c r="HG47" s="203">
        <f>1+HE34*$HG$61+HF34*$HG$61*$HG$61+HG34*$HG$61*$HG$61*$HG$61</f>
        <v>0.97935000000000005</v>
      </c>
      <c r="HH47" s="204">
        <f t="shared" ref="HH47:HH57" si="303">1/HG47</f>
        <v>1.0210854137948639</v>
      </c>
      <c r="HI47" s="205"/>
      <c r="HK47" s="188"/>
      <c r="HL47" s="200">
        <f>HQ34+HL34*$HO$61+HM34*$HO$61*$HO$61+$HL$59*$HO$61*$HO$61*$HO$61</f>
        <v>0.8349818750000001</v>
      </c>
      <c r="HM47" s="201">
        <f>HL47-$HN$61</f>
        <v>0.83502187500000014</v>
      </c>
      <c r="HN47" s="192"/>
      <c r="HO47" s="202"/>
      <c r="HP47" s="203">
        <f>1+HN34*$HP$61+HO34*$HP$61*$HP$61+HP34*$HP$61*$HP$61*$HP$61</f>
        <v>0.97935000000000005</v>
      </c>
      <c r="HQ47" s="204">
        <f t="shared" ref="HQ47:HQ57" si="304">1/HP47</f>
        <v>1.0210854137948639</v>
      </c>
      <c r="HR47" s="205"/>
      <c r="HT47" s="188"/>
      <c r="HU47" s="200">
        <f>HZ34+HU34*$HX$61+HV34*$HX$61*$HX$61+$HU$59*$HX$61*$HX$61*$HX$61</f>
        <v>0.8349818750000001</v>
      </c>
      <c r="HV47" s="201">
        <f>HU47-$HW$61</f>
        <v>0.83502187500000014</v>
      </c>
      <c r="HW47" s="192"/>
      <c r="HX47" s="202"/>
      <c r="HY47" s="203">
        <f>1+HW34*$HY$61+HX34*$HY$61*$HY$61+HY34*$HY$61*$HY$61*$HY$61</f>
        <v>0.97935000000000005</v>
      </c>
      <c r="HZ47" s="204">
        <f t="shared" ref="HZ47:HZ57" si="305">1/HY47</f>
        <v>1.0210854137948639</v>
      </c>
      <c r="IA47" s="205"/>
      <c r="IC47" s="188"/>
      <c r="ID47" s="200">
        <f>II34+ID34*$IG$61+IE34*$IG$61*$IG$61+$ID$59*$IG$61*$IG$61*$IG$61</f>
        <v>0.8349818750000001</v>
      </c>
      <c r="IE47" s="201">
        <f>ID47-$IF$61</f>
        <v>0.83502187500000014</v>
      </c>
      <c r="IF47" s="192"/>
      <c r="IG47" s="202"/>
      <c r="IH47" s="203">
        <f>1+IF34*$IH$61+IG34*$IH$61*$IH$61+IH34*$IH$61*$IH$61*$IH$61</f>
        <v>0.97935000000000005</v>
      </c>
      <c r="II47" s="204">
        <f t="shared" ref="II47:II57" si="306">1/IH47</f>
        <v>1.0210854137948639</v>
      </c>
      <c r="IJ47" s="205"/>
      <c r="IL47" s="188"/>
      <c r="IM47" s="200">
        <f>IR34+IM34*$IP$61+IN34*IP$61*IP$61+IM$59*IP$61*IP$61*IP$61</f>
        <v>0.8349818750000001</v>
      </c>
      <c r="IN47" s="201">
        <f>IM47-$IO$61</f>
        <v>0.83502187500000014</v>
      </c>
      <c r="IO47" s="192"/>
      <c r="IP47" s="202"/>
      <c r="IQ47" s="203">
        <f>1+IO34*$IQ$61+IP34*$IQ$61*$IQ$61+IQ34*$IQ$61*$IQ$61*$IQ$61</f>
        <v>0.97935000000000005</v>
      </c>
      <c r="IR47" s="204">
        <f t="shared" ref="IR47:IR57" si="307">1/IQ47</f>
        <v>1.0210854137948639</v>
      </c>
      <c r="IS47" s="205"/>
      <c r="IU47" s="188"/>
      <c r="IV47" s="200">
        <f>JA34+IV34*$IY$61+IW34*$IY$61*$IY$61+$IV$59*$IY$61*$IY$61*$IY$61</f>
        <v>0.8349818750000001</v>
      </c>
      <c r="IW47" s="201">
        <f>IV47-$IX$61</f>
        <v>0.83502187500000014</v>
      </c>
      <c r="IX47" s="192"/>
      <c r="IY47" s="202"/>
      <c r="IZ47" s="203">
        <f>1+IX34*$IZ$61+IY34*$IZ$61*$IZ$61+IZ34*$IZ$61*$IZ$61*$IZ$61</f>
        <v>0.97935000000000005</v>
      </c>
      <c r="JA47" s="204">
        <f t="shared" ref="JA47:JA57" si="308">1/IZ47</f>
        <v>1.0210854137948639</v>
      </c>
      <c r="JB47" s="205"/>
      <c r="JD47" s="188"/>
      <c r="JE47" s="200">
        <f>JJ34+JE34*$JH$61+JF34*$JH$61*$JH$61+$JE$59*$JH$61*$JH$61*$JH$61</f>
        <v>0.8349818750000001</v>
      </c>
      <c r="JF47" s="201">
        <f>JE47-$JG$61</f>
        <v>0.83502187500000014</v>
      </c>
      <c r="JG47" s="192"/>
      <c r="JH47" s="202"/>
      <c r="JI47" s="203">
        <f>1+JG34*$JI$61+JH34*$JI$61*$JI$61+JI34*$JI$61*$JI$61*$JI$61</f>
        <v>0.97935000000000005</v>
      </c>
      <c r="JJ47" s="204">
        <f t="shared" ref="JJ47:JJ57" si="309">1/JI47</f>
        <v>1.0210854137948639</v>
      </c>
      <c r="JK47" s="205"/>
      <c r="JM47" s="188"/>
      <c r="JN47" s="200">
        <f>JS34+JN34*$JQ$61+JO34*$JQ$61*$JQ$61+$JN$59*$JQ$61*$JQ$61*$JQ$61</f>
        <v>0.8349818750000001</v>
      </c>
      <c r="JO47" s="201">
        <f>JN47-$JP$61</f>
        <v>0.83502187500000014</v>
      </c>
      <c r="JP47" s="192"/>
      <c r="JQ47" s="202"/>
      <c r="JR47" s="203">
        <f>1+JP34*$JR$61+JQ34*$JR$61*$JR$61+JR34*$JR$61*$JR$61*$JR$61</f>
        <v>0.97935000000000005</v>
      </c>
      <c r="JS47" s="204">
        <f t="shared" ref="JS47:JS57" si="310">1/JR47</f>
        <v>1.0210854137948639</v>
      </c>
      <c r="JT47" s="205"/>
      <c r="JV47" s="188"/>
      <c r="JW47" s="200">
        <f>KB34+JW34*$JZ$61+JX34*$JZ$61*$JZ$61+$JW$59*$JZ$61*$JZ$61*$JZ$61</f>
        <v>0.8349818750000001</v>
      </c>
      <c r="JX47" s="201">
        <f>JW47-$JY$61</f>
        <v>0.83502187500000014</v>
      </c>
      <c r="JY47" s="192"/>
      <c r="JZ47" s="202"/>
      <c r="KA47" s="203">
        <f>1+JY34*$KA$61+JZ34*$KA$61*$KA$61+KA34*$KA$61*$KA$61*$KA$61</f>
        <v>0.97935000000000005</v>
      </c>
      <c r="KB47" s="204">
        <f t="shared" ref="KB47:KB57" si="311">1/KA47</f>
        <v>1.0210854137948639</v>
      </c>
      <c r="KC47" s="205"/>
      <c r="KE47" s="188"/>
      <c r="KF47" s="200">
        <f>KK34+KF34*$KI$61+KG34*$KI$61*$KI$61+$KF$59*$KI$61*$KI$61*$KI$61</f>
        <v>0.8349818750000001</v>
      </c>
      <c r="KG47" s="201">
        <f>KF47-$KH$61</f>
        <v>0.83502187500000014</v>
      </c>
      <c r="KH47" s="192"/>
      <c r="KI47" s="202"/>
      <c r="KJ47" s="203">
        <f>1+KH34*$KJ$61+KI34*$KJ$61*$KJ$61+KJ34*$KJ$61*$KJ$61*$KJ$61</f>
        <v>0.97935000000000005</v>
      </c>
      <c r="KK47" s="204">
        <f t="shared" ref="KK47:KK57" si="312">1/KJ47</f>
        <v>1.0210854137948639</v>
      </c>
      <c r="KL47" s="205"/>
      <c r="KN47" s="188"/>
      <c r="KO47" s="200">
        <f>KT34+KO34*$KR$61+KP34*$KR$61*$KR$61+$KO$59*$KR$61*$KR$61*$KR$61</f>
        <v>0.8349818750000001</v>
      </c>
      <c r="KP47" s="201">
        <f>KO47-$KQ$61</f>
        <v>0.83502187500000014</v>
      </c>
      <c r="KQ47" s="192"/>
      <c r="KR47" s="202"/>
      <c r="KS47" s="203">
        <f>1+KQ34*$KS$61+KR34*$KS$61*$KS$61+KS34*$KS$61*$KS$61*$KS$61</f>
        <v>0.97935000000000005</v>
      </c>
      <c r="KT47" s="204">
        <f t="shared" ref="KT47:KT57" si="313">1/KS47</f>
        <v>1.0210854137948639</v>
      </c>
      <c r="KU47" s="205"/>
      <c r="KW47" s="188"/>
      <c r="KX47" s="200">
        <f>LC34+KX34*$LA$61+KY34*$LA$61*$LA$61+$KX$59*$LA$61*$LA$61*$LA$61</f>
        <v>0.8349818750000001</v>
      </c>
      <c r="KY47" s="201">
        <f>KX47-$KZ$61</f>
        <v>0.83502187500000014</v>
      </c>
      <c r="KZ47" s="192"/>
      <c r="LA47" s="202"/>
      <c r="LB47" s="203">
        <f>1+KZ34*$LB$61+LA34*$LB$61*$LB$61+LB34*$LB$61*$LB$61*$LB$61</f>
        <v>0.97935000000000005</v>
      </c>
      <c r="LC47" s="204">
        <f t="shared" ref="LC47:LC57" si="314">1/LB47</f>
        <v>1.0210854137948639</v>
      </c>
      <c r="LD47" s="205"/>
      <c r="LF47" s="188"/>
      <c r="LG47" s="200">
        <f>LL34+LG34*$LJ$61+LH34*$LJ$61*$LJ$61+$LG$59*$LJ$61*$LJ$61*$LJ$61</f>
        <v>0.8349818750000001</v>
      </c>
      <c r="LH47" s="201">
        <f>LG47-$LI$61</f>
        <v>0.83502187500000014</v>
      </c>
      <c r="LI47" s="192"/>
      <c r="LJ47" s="202"/>
      <c r="LK47" s="203">
        <f>1+LI34*$LK$61+LJ34*$LK$61*$LK$61+LK34*$LK$61*$LK$61*$LK$61</f>
        <v>0.97935000000000005</v>
      </c>
      <c r="LL47" s="204">
        <f t="shared" ref="LL47:LL57" si="315">1/LK47</f>
        <v>1.0210854137948639</v>
      </c>
      <c r="LM47" s="205"/>
      <c r="LO47" s="188"/>
      <c r="LP47" s="200">
        <f>LU34+LP34*$LS$61+LQ34*$LS$61*$LS$61+$LP$59*$LS$61*$LS$61*$LS$61</f>
        <v>0.8349818750000001</v>
      </c>
      <c r="LQ47" s="201">
        <f>LP47-$LR$61</f>
        <v>0.83502187500000014</v>
      </c>
      <c r="LR47" s="192"/>
      <c r="LS47" s="202"/>
      <c r="LT47" s="203">
        <f>1+LR34*$LT$61+LS34*$LT$61*$LT$61+LT34*$LT$61*$LT$61*$LT$61</f>
        <v>0.97935000000000005</v>
      </c>
      <c r="LU47" s="204">
        <f t="shared" ref="LU47:LU57" si="316">1/LT47</f>
        <v>1.0210854137948639</v>
      </c>
      <c r="LV47" s="205"/>
      <c r="LX47" s="188"/>
      <c r="LY47" s="200">
        <f>MD34+LY34*$MB$61+LZ34*$MB$61*$MB$61+$LY$59*$MB$61*$MB$61*$MB$61</f>
        <v>0.8349818750000001</v>
      </c>
      <c r="LZ47" s="201">
        <f>LY47-$MA$61</f>
        <v>0.83502187500000014</v>
      </c>
      <c r="MA47" s="192"/>
      <c r="MB47" s="202"/>
      <c r="MC47" s="203">
        <f>1+MA34*$MC$61+MB34*$MC$61*$MC$61+MC34*$MC$61*$MC$61*$MC$61</f>
        <v>0.97935000000000005</v>
      </c>
      <c r="MD47" s="204">
        <f t="shared" ref="MD47:MD57" si="317">1/MC47</f>
        <v>1.0210854137948639</v>
      </c>
      <c r="ME47" s="205"/>
      <c r="MG47" s="188"/>
      <c r="MH47" s="200">
        <f>MM34+MH34*$MK$61+MI34*$MK$61*$MK$61+$MH$59*$MK$61*$MK$61*$MK$61</f>
        <v>0.8349818750000001</v>
      </c>
      <c r="MI47" s="201">
        <f t="shared" ref="MI47:MI57" si="318">MH47-$MJ$61</f>
        <v>0.83502187500000014</v>
      </c>
      <c r="MJ47" s="192"/>
      <c r="MK47" s="202"/>
      <c r="ML47" s="203">
        <f>1+MJ34*$ML$61+MK34*$ML$61*$ML$61+ML34*$ML$61*$ML$61*$ML$61</f>
        <v>0.97935000000000005</v>
      </c>
      <c r="MM47" s="204">
        <f t="shared" ref="MM47:MM57" si="319">1/ML47</f>
        <v>1.0210854137948639</v>
      </c>
      <c r="MN47" s="205"/>
      <c r="MP47" s="188"/>
      <c r="MQ47" s="200">
        <f>MV34+MQ34*$MT$61+MR34*$MT$61*$MT$61+$MQ$59*$MT$61*$MT$61*$MT$61</f>
        <v>0.8349818750000001</v>
      </c>
      <c r="MR47" s="201">
        <f>MQ47-$MS$61</f>
        <v>0.83502187500000014</v>
      </c>
      <c r="MS47" s="192"/>
      <c r="MT47" s="202"/>
      <c r="MU47" s="203">
        <f>1+MS34*$MU$61+MT34*$MU$61*$MU$61+MU34*$MU$61*$MU$61*$MU$61</f>
        <v>0.97935000000000005</v>
      </c>
      <c r="MV47" s="204">
        <f t="shared" ref="MV47:MV57" si="320">1/MU47</f>
        <v>1.0210854137948639</v>
      </c>
      <c r="MW47" s="205"/>
    </row>
    <row r="48" spans="1:361" ht="21" hidden="1" customHeight="1">
      <c r="A48" s="187">
        <v>46</v>
      </c>
      <c r="B48" s="211">
        <v>1E-3</v>
      </c>
      <c r="C48" s="188"/>
      <c r="D48" s="200">
        <f t="shared" ref="D48:D57" si="321">I35+D35*$G$61+E35*$G$61*$G$61+$D$59*$G$61*$G$61*$G$61</f>
        <v>0.80743007999999994</v>
      </c>
      <c r="E48" s="201">
        <f t="shared" ref="E48:E57" si="322">D48-$F$61</f>
        <v>-1.1587919999999974E-2</v>
      </c>
      <c r="F48" s="208">
        <f>-($F$61-D$48)/(D$47-D$48)+C35</f>
        <v>86.67020386201942</v>
      </c>
      <c r="G48" s="202" t="str">
        <f>IF(E48*E47&lt;0,F48," ")</f>
        <v xml:space="preserve"> </v>
      </c>
      <c r="H48" s="203">
        <f>1+F35*H$61+G35*H$61*H$61+H35*H$61*H$61*H$61</f>
        <v>1.0114712166399999</v>
      </c>
      <c r="I48" s="204">
        <f t="shared" si="280"/>
        <v>0.98865887980667788</v>
      </c>
      <c r="J48" s="209" t="str">
        <f t="shared" ref="J48:J57" si="323">IF(E48*E47&lt;0,I48," ")</f>
        <v xml:space="preserve"> </v>
      </c>
      <c r="L48" s="188"/>
      <c r="M48" s="200">
        <f t="shared" ref="M48:M57" si="324">R35+M35*$P$61+N35*$P$61*$P$61+$M$59*$P$61*$P$61*$P$61</f>
        <v>0.80433376562500003</v>
      </c>
      <c r="N48" s="201">
        <f t="shared" ref="N48:N57" si="325">M48-$O$61</f>
        <v>-1.7691234374999976E-2</v>
      </c>
      <c r="O48" s="208">
        <f>-($O$61-$M48)/($M47-$M48)+L35</f>
        <v>84.379803307060556</v>
      </c>
      <c r="P48" s="202" t="str">
        <f>IF(N48*N47&lt;0,O48," ")</f>
        <v xml:space="preserve"> </v>
      </c>
      <c r="Q48" s="203">
        <f t="shared" ref="Q48:Q57" si="326">1+O35*$Q$61+P35*$Q$61*$Q$61+Q35*$Q$61*$Q$61*$Q$61</f>
        <v>1.01169713816</v>
      </c>
      <c r="R48" s="204">
        <f t="shared" si="281"/>
        <v>0.98843810294721812</v>
      </c>
      <c r="S48" s="209" t="str">
        <f t="shared" ref="S48:S57" si="327">IF(N48*N47&lt;0,R48," ")</f>
        <v xml:space="preserve"> </v>
      </c>
      <c r="U48" s="188"/>
      <c r="V48" s="200">
        <f t="shared" ref="V48:V57" si="328">AA35+V35*$Y$61+W35*$Y$61*$Y$61+$V$59*$Y$61*$Y$61*$Y$61</f>
        <v>0.80804647931499995</v>
      </c>
      <c r="W48" s="201">
        <f t="shared" ref="W48:W57" si="329">V48-$X$61</f>
        <v>0.11252987931499991</v>
      </c>
      <c r="X48" s="208">
        <f>-($X$61-$V48)/($V47-$V48)+U35</f>
        <v>133.035293066767</v>
      </c>
      <c r="Y48" s="202" t="str">
        <f>IF(W48*W47&lt;0,X48," ")</f>
        <v xml:space="preserve"> </v>
      </c>
      <c r="Z48" s="203">
        <f t="shared" ref="Z48:Z57" si="330">1+X35*$Z$61+Y35*$Z$61*$Z$61+Z35*$Z$61*$Z$61*$Z$61</f>
        <v>1.0113583342700001</v>
      </c>
      <c r="AA48" s="204">
        <f t="shared" si="282"/>
        <v>0.98876922858583194</v>
      </c>
      <c r="AB48" s="209" t="str">
        <f t="shared" ref="AB48:AB57" si="331">IF(W48*W47&lt;0,AA48," ")</f>
        <v xml:space="preserve"> </v>
      </c>
      <c r="AD48" s="188"/>
      <c r="AE48" s="200">
        <f t="shared" ref="AE48:AE57" si="332">AJ35+AE35*$AH$61+AF35*$AH$61*$AH$61+$AE$59*$AH$61*$AH$61*$AH$61</f>
        <v>0.80698921937500001</v>
      </c>
      <c r="AF48" s="201">
        <f t="shared" ref="AF48:AF57" si="333">AE48-$AG$61</f>
        <v>-1.4029780624999932E-2</v>
      </c>
      <c r="AG48" s="208">
        <f>-($AG$61-$AE48)/($AE47-$AE48)+AD35</f>
        <v>85.756775562753958</v>
      </c>
      <c r="AH48" s="202" t="str">
        <f>IF(AF48*AF47&lt;0,AG48," ")</f>
        <v xml:space="preserve"> </v>
      </c>
      <c r="AI48" s="203">
        <f t="shared" ref="AI48:AI57" si="334">1+AG35*$AI$61+AH35*$AI$61*$AI$61+AI35*$AI$61*$AI$61*$AI$61</f>
        <v>1.01328448</v>
      </c>
      <c r="AJ48" s="204">
        <f t="shared" si="283"/>
        <v>0.98688968373422625</v>
      </c>
      <c r="AK48" s="209" t="str">
        <f t="shared" ref="AK48:AK57" si="335">IF(AF48*AF47&lt;0,AJ48," ")</f>
        <v xml:space="preserve"> </v>
      </c>
      <c r="AM48" s="188"/>
      <c r="AN48" s="200">
        <f t="shared" ref="AN48:AN57" si="336">AS35+AN35*$AQ$61+AO35*$AQ$61*$AQ$61+AN$59*$AQ$61*$AQ$61*$AQ$61</f>
        <v>0.83230062500000002</v>
      </c>
      <c r="AO48" s="201">
        <f t="shared" ref="AO48:AO57" si="337">AN48-$AP$61</f>
        <v>0.83234062500000006</v>
      </c>
      <c r="AP48" s="208">
        <f>-($AP$61-$AN48)/($AN47-$AN48)+AM35</f>
        <v>401.43006993006077</v>
      </c>
      <c r="AQ48" s="202" t="str">
        <f>IF(AO48*AO47&lt;0,AP48," ")</f>
        <v xml:space="preserve"> </v>
      </c>
      <c r="AR48" s="203">
        <f t="shared" ref="AR48:AR57" si="338">1+AP35*$AR$61+AQ35*$AR$61*$AR$61+AR35*$AR$61*$AR$61*$AR$61</f>
        <v>0.97928000000000004</v>
      </c>
      <c r="AS48" s="204">
        <f t="shared" si="284"/>
        <v>1.0211584020913325</v>
      </c>
      <c r="AT48" s="209" t="str">
        <f t="shared" ref="AT48:AT57" si="339">IF(AO48*AO47&lt;0,AS48," ")</f>
        <v xml:space="preserve"> </v>
      </c>
      <c r="AV48" s="188"/>
      <c r="AW48" s="200">
        <f t="shared" ref="AW48:AW57" si="340">BB35+AW35*$AZ$61+AX35*$AZ$61*$AZ$61+AW$59*$AZ$61*$AZ$61*$AZ$61</f>
        <v>0.83230062500000002</v>
      </c>
      <c r="AX48" s="201">
        <f t="shared" ref="AX48:AX57" si="341">AW48-$AY$61</f>
        <v>0.83234062500000006</v>
      </c>
      <c r="AY48" s="208">
        <f>-($AY$61-$AW48)/($AW47-$AW48)+AV35</f>
        <v>401.43006993006077</v>
      </c>
      <c r="AZ48" s="202" t="str">
        <f>IF(AX48*AX47&lt;0,AY48," ")</f>
        <v xml:space="preserve"> </v>
      </c>
      <c r="BA48" s="203">
        <f t="shared" ref="BA48:BA57" si="342">1+AY35*$BA$61+AZ35*$BA$61*$BA$61+BA35*$BA$61*$BA$61*$BA$61</f>
        <v>0.97928000000000004</v>
      </c>
      <c r="BB48" s="204">
        <f t="shared" si="285"/>
        <v>1.0211584020913325</v>
      </c>
      <c r="BC48" s="209" t="str">
        <f t="shared" ref="BC48:BC57" si="343">IF(AX48*AX47&lt;0,BB48," ")</f>
        <v xml:space="preserve"> </v>
      </c>
      <c r="BE48" s="188"/>
      <c r="BF48" s="200">
        <f t="shared" ref="BF48:BF57" si="344">BK35+BF35*$BI$61+BG35*$BI$61*$BI$61+$BF$59*$BI$61*$BI$61*$BI$61</f>
        <v>0.83230062500000002</v>
      </c>
      <c r="BG48" s="201">
        <f t="shared" ref="BG48:BG57" si="345">BF48-$BH$61</f>
        <v>0.83234062500000006</v>
      </c>
      <c r="BH48" s="208">
        <f>-($BH$61-$BF48)/($BF47-$BF48)+BE35</f>
        <v>401.43006993006077</v>
      </c>
      <c r="BI48" s="202" t="str">
        <f>IF(BG48*BG47&lt;0,BH48," ")</f>
        <v xml:space="preserve"> </v>
      </c>
      <c r="BJ48" s="203">
        <f t="shared" ref="BJ48:BJ57" si="346">1+BH35*$BJ$61+BI35*$BJ$61*$BJ$61+BJ35*$BJ$61*$BJ$61*$BJ$61</f>
        <v>0.97928000000000004</v>
      </c>
      <c r="BK48" s="204">
        <f t="shared" si="286"/>
        <v>1.0211584020913325</v>
      </c>
      <c r="BL48" s="209" t="str">
        <f t="shared" ref="BL48:BL57" si="347">IF(BG48*BG47&lt;0,BK48," ")</f>
        <v xml:space="preserve"> </v>
      </c>
      <c r="BN48" s="188"/>
      <c r="BO48" s="200">
        <f t="shared" ref="BO48:BO57" si="348">BT35+BO35*$BR$61+BP35*$BR$61*$BR$61+$BO$59*$BR$61*$BR$61*$BR$61</f>
        <v>0.83230062500000002</v>
      </c>
      <c r="BP48" s="201">
        <f t="shared" ref="BP48:BP57" si="349">BO48-$BQ$61</f>
        <v>0.83234062500000006</v>
      </c>
      <c r="BQ48" s="208">
        <f>-($BQ$61-$BO48)/($BO47-$BO48)+BN35</f>
        <v>401.43006993006077</v>
      </c>
      <c r="BR48" s="202" t="str">
        <f>IF(BP48*BP47&lt;0,BQ48," ")</f>
        <v xml:space="preserve"> </v>
      </c>
      <c r="BS48" s="203">
        <f t="shared" ref="BS48:BS57" si="350">1+BQ35*$BS$61+BR35*$BS$61*$BS$61+BS35*$BS$61*$BS$61*$BS$61</f>
        <v>0.97928000000000004</v>
      </c>
      <c r="BT48" s="204">
        <f t="shared" si="287"/>
        <v>1.0211584020913325</v>
      </c>
      <c r="BU48" s="209" t="str">
        <f t="shared" ref="BU48:BU57" si="351">IF(BP48*BP47&lt;0,BT48," ")</f>
        <v xml:space="preserve"> </v>
      </c>
      <c r="BW48" s="188"/>
      <c r="BX48" s="200">
        <f t="shared" ref="BX48:BX57" si="352">CC35+BX35*$CA$61+BY35*$CA$61*$CA$61+$BX$59*$CA$61*$CA$61*$CA$61</f>
        <v>0.83230062500000002</v>
      </c>
      <c r="BY48" s="201">
        <f t="shared" ref="BY48:BY57" si="353">BX48-$BZ$61</f>
        <v>0.83234062500000006</v>
      </c>
      <c r="BZ48" s="208">
        <f>-($BZ$61-$BX48)/($BX47-$BX48)+BW35</f>
        <v>401.43006993006077</v>
      </c>
      <c r="CA48" s="202" t="str">
        <f>IF(BY48*BY47&lt;0,BZ48," ")</f>
        <v xml:space="preserve"> </v>
      </c>
      <c r="CB48" s="203">
        <f t="shared" ref="CB48:CB57" si="354">1+BZ35*$CB$61+CA35*$CB$61*$CB$61+CB35*$CB$61*$CB$61*$CB$61</f>
        <v>0.97928000000000004</v>
      </c>
      <c r="CC48" s="204">
        <f t="shared" si="288"/>
        <v>1.0211584020913325</v>
      </c>
      <c r="CD48" s="209" t="str">
        <f t="shared" ref="CD48:CD57" si="355">IF(BY48*BY47&lt;0,CC48," ")</f>
        <v xml:space="preserve"> </v>
      </c>
      <c r="CF48" s="188"/>
      <c r="CG48" s="200">
        <f t="shared" ref="CG48:CG57" si="356">CL35+CG35*$CJ$61+CH35*$CJ$61*$CJ$61+$CG$59*$CJ$61*$CJ$61*$CJ$61</f>
        <v>0.83230062500000002</v>
      </c>
      <c r="CH48" s="201">
        <f t="shared" ref="CH48:CH57" si="357">CG48-$CI$61</f>
        <v>0.83234062500000006</v>
      </c>
      <c r="CI48" s="208">
        <f>-($CI$61-$CG48)/($CG47-$CG48)+CF35</f>
        <v>401.43006993006077</v>
      </c>
      <c r="CJ48" s="202" t="str">
        <f>IF(CH48*CH47&lt;0,CI48," ")</f>
        <v xml:space="preserve"> </v>
      </c>
      <c r="CK48" s="203">
        <f t="shared" ref="CK48:CK57" si="358">1+CI35*$CK$61+CJ35*$CK$61*$CK$61+CK35*$CK$61*$CK$61*$CK$61</f>
        <v>0.97928000000000004</v>
      </c>
      <c r="CL48" s="204">
        <f t="shared" si="289"/>
        <v>1.0211584020913325</v>
      </c>
      <c r="CM48" s="209" t="str">
        <f t="shared" ref="CM48:CM57" si="359">IF(CH48*CH47&lt;0,CL48," ")</f>
        <v xml:space="preserve"> </v>
      </c>
      <c r="CO48" s="188"/>
      <c r="CP48" s="200">
        <f t="shared" ref="CP48:CP57" si="360">CU35+CP35*$CS$61+CQ35*$CS$61*$CS$61+$CP$59*$CS$61*$CS$61*$CS$61</f>
        <v>0.83230062500000002</v>
      </c>
      <c r="CQ48" s="201">
        <f t="shared" ref="CQ48:CQ57" si="361">CP48-$CR$61</f>
        <v>0.83234062500000006</v>
      </c>
      <c r="CR48" s="208">
        <f>-($CR$61-$CP48)/($CP47-$CP48)+CO35</f>
        <v>401.43006993006077</v>
      </c>
      <c r="CS48" s="202" t="str">
        <f>IF(CQ48*CQ47&lt;0,CR48," ")</f>
        <v xml:space="preserve"> </v>
      </c>
      <c r="CT48" s="203">
        <f t="shared" ref="CT48:CT57" si="362">1+CR35*$CT$61+CS35*$CT$61*$CT$61+CT35*$CT$61*$CT$61*$CT$61</f>
        <v>0.97928000000000004</v>
      </c>
      <c r="CU48" s="204">
        <f t="shared" si="290"/>
        <v>1.0211584020913325</v>
      </c>
      <c r="CV48" s="209" t="str">
        <f t="shared" ref="CV48:CV57" si="363">IF(CQ48*CQ47&lt;0,CU48," ")</f>
        <v xml:space="preserve"> </v>
      </c>
      <c r="CX48" s="188"/>
      <c r="CY48" s="200">
        <f t="shared" ref="CY48:CY57" si="364">DD35+CY35*$DB$61+CZ35*$DB$61*$DB$61+$CY$59*$DB$61*$DB$61*$DB$61</f>
        <v>0.83230062500000002</v>
      </c>
      <c r="CZ48" s="201">
        <f t="shared" ref="CZ48:CZ57" si="365">CY48-$DA$61</f>
        <v>0.83234062500000006</v>
      </c>
      <c r="DA48" s="208">
        <f>-($DA$61-$CY48)/($CY47-$CY48)+CX35</f>
        <v>401.43006993006077</v>
      </c>
      <c r="DB48" s="202" t="str">
        <f>IF(CZ48*CZ47&lt;0,DA48," ")</f>
        <v xml:space="preserve"> </v>
      </c>
      <c r="DC48" s="203">
        <f t="shared" ref="DC48:DC57" si="366">1+DA35*$DC$61+DB35*$DC$61*$DC$61+DC35*$DC$61*$DC$61*$DC$61</f>
        <v>0.97928000000000004</v>
      </c>
      <c r="DD48" s="204">
        <f t="shared" si="291"/>
        <v>1.0211584020913325</v>
      </c>
      <c r="DE48" s="209" t="str">
        <f t="shared" ref="DE48:DE57" si="367">IF(CZ48*CZ47&lt;0,DD48," ")</f>
        <v xml:space="preserve"> </v>
      </c>
      <c r="DG48" s="188"/>
      <c r="DH48" s="200">
        <f t="shared" ref="DH48:DH57" si="368">DM35+DH35*$DK$61+DI35*$DK$61*$DK$61+$DH$59*$DK$61*$DK$61*$DK$61</f>
        <v>0.83230062500000002</v>
      </c>
      <c r="DI48" s="201">
        <f t="shared" ref="DI48:DI57" si="369">DH48-$DJ$61</f>
        <v>0.83234062500000006</v>
      </c>
      <c r="DJ48" s="208">
        <f>-($DJ$61-$DH48)/($DH47-$DH48)+DG35</f>
        <v>401.43006993006077</v>
      </c>
      <c r="DK48" s="202" t="str">
        <f>IF(DI48*DI47&lt;0,DJ48," ")</f>
        <v xml:space="preserve"> </v>
      </c>
      <c r="DL48" s="203">
        <f t="shared" ref="DL48:DL57" si="370">1+DJ35*$DL$61+DK35*$DL$61*$DL$61+DL35*$DL$61*$DL$61*$DL$61</f>
        <v>0.97928000000000004</v>
      </c>
      <c r="DM48" s="204">
        <f t="shared" si="292"/>
        <v>1.0211584020913325</v>
      </c>
      <c r="DN48" s="209" t="str">
        <f t="shared" ref="DN48:DN57" si="371">IF(DI48*DI47&lt;0,DM48," ")</f>
        <v xml:space="preserve"> </v>
      </c>
      <c r="DP48" s="188"/>
      <c r="DQ48" s="200">
        <f t="shared" ref="DQ48:DQ57" si="372">DV35+DQ35*$DT$61+DR35*$DT$61*$DT$61+$DQ$59*$DT$61*$DT$61*$DT$61</f>
        <v>0.83230062500000002</v>
      </c>
      <c r="DR48" s="201">
        <f t="shared" ref="DR48:DR57" si="373">DQ48-$DS$61</f>
        <v>0.83234062500000006</v>
      </c>
      <c r="DS48" s="208">
        <f>-($DS$61-$DQ48)/($DQ47-$DQ48)+DP35</f>
        <v>401.43006993006077</v>
      </c>
      <c r="DT48" s="202" t="str">
        <f>IF(DR48*DR47&lt;0,DS48," ")</f>
        <v xml:space="preserve"> </v>
      </c>
      <c r="DU48" s="203">
        <f t="shared" ref="DU48:DU57" si="374">1+DS35*$DU$61+DT35*$DU$61*$DU$61+DU35*$DU$61*$DU$61*$DU$61</f>
        <v>0.97928000000000004</v>
      </c>
      <c r="DV48" s="204">
        <f t="shared" si="293"/>
        <v>1.0211584020913325</v>
      </c>
      <c r="DW48" s="209" t="str">
        <f t="shared" ref="DW48:DW57" si="375">IF(DR48*DR47&lt;0,DV48," ")</f>
        <v xml:space="preserve"> </v>
      </c>
      <c r="DY48" s="188"/>
      <c r="DZ48" s="200">
        <f t="shared" ref="DZ48:DZ57" si="376">EE35+DZ35*$EC$61+EA35*$EC$61*$EC$61+$DZ$59*$EC$61*$EC$61*$EC$61</f>
        <v>0.83230062500000002</v>
      </c>
      <c r="EA48" s="201">
        <f t="shared" ref="EA48:EA57" si="377">DZ48-$EB$61</f>
        <v>0.83234062500000006</v>
      </c>
      <c r="EB48" s="208">
        <f>-($EB$61-$DZ48)/($DZ47-$DZ48)+DY35</f>
        <v>401.43006993006077</v>
      </c>
      <c r="EC48" s="202" t="str">
        <f>IF(EA48*EA47&lt;0,EB48," ")</f>
        <v xml:space="preserve"> </v>
      </c>
      <c r="ED48" s="203">
        <f t="shared" ref="ED48:ED57" si="378">1+EB35*$ED$61+EC35*$ED$61*$ED$61+ED35*$ED$61*$ED$61*$ED$61</f>
        <v>0.97928000000000004</v>
      </c>
      <c r="EE48" s="204">
        <f t="shared" si="294"/>
        <v>1.0211584020913325</v>
      </c>
      <c r="EF48" s="209" t="str">
        <f t="shared" ref="EF48:EF57" si="379">IF(EA48*EA47&lt;0,EE48," ")</f>
        <v xml:space="preserve"> </v>
      </c>
      <c r="EH48" s="188"/>
      <c r="EI48" s="200">
        <f t="shared" ref="EI48:EI57" si="380">EN35+EI35*$EL$61+EJ35*$EL$61*$EL$61+$EI$59*$EL$61*$EL$61*$EL$61</f>
        <v>0.83230062500000002</v>
      </c>
      <c r="EJ48" s="201">
        <f t="shared" ref="EJ48:EJ57" si="381">EI48-$EK$61</f>
        <v>0.83234062500000006</v>
      </c>
      <c r="EK48" s="208">
        <f>-($EK$61-$EI48)/($EI47-$EI48)+EH35</f>
        <v>401.43006993006077</v>
      </c>
      <c r="EL48" s="202" t="str">
        <f>IF(EJ48*EJ47&lt;0,EK48," ")</f>
        <v xml:space="preserve"> </v>
      </c>
      <c r="EM48" s="189">
        <f t="shared" ref="EM48:EM57" si="382">1+EK35*$H$30+EL35*$H$30*$H$30+EM35*$H$30*$H$30*$H$30</f>
        <v>1.01226285931</v>
      </c>
      <c r="EN48" s="204">
        <f t="shared" si="295"/>
        <v>0.98788569668716397</v>
      </c>
      <c r="EO48" s="209" t="str">
        <f t="shared" ref="EO48:EO57" si="383">IF(EJ48*EJ47&lt;0,EN48," ")</f>
        <v xml:space="preserve"> </v>
      </c>
      <c r="EQ48" s="188"/>
      <c r="ER48" s="200">
        <f t="shared" ref="ER48:ER57" si="384">EW35+ER35*$EU$61+ES35*$EU$61*$EU$61+$ER$59*$EU$61*$EU$61*$EU$61</f>
        <v>0.83230062500000002</v>
      </c>
      <c r="ES48" s="201">
        <f t="shared" ref="ES48:ES57" si="385">ER48-$ET$61</f>
        <v>0.83234062500000006</v>
      </c>
      <c r="ET48" s="208">
        <f>-($ET$61-$ER48)/($ER47-$ER48)+EQ35</f>
        <v>401.43006993006077</v>
      </c>
      <c r="EU48" s="202" t="str">
        <f>IF(ES48*ES47&lt;0,ET48," ")</f>
        <v xml:space="preserve"> </v>
      </c>
      <c r="EV48" s="203">
        <f t="shared" ref="EV48:EV57" si="386">1+ET35*$EV$61+EU35*$EV$61*$EV$61+EV35*$EV$61*$EV$61*$EV$61</f>
        <v>0.97928000000000004</v>
      </c>
      <c r="EW48" s="204">
        <f t="shared" si="296"/>
        <v>1.0211584020913325</v>
      </c>
      <c r="EX48" s="209" t="str">
        <f t="shared" ref="EX48:EX57" si="387">IF(ES48*ES47&lt;0,EW48," ")</f>
        <v xml:space="preserve"> </v>
      </c>
      <c r="EZ48" s="188"/>
      <c r="FA48" s="200">
        <f t="shared" ref="FA48:FA57" si="388">FF35+FA35*$FD$61+FB35*$FD$61*$FD$61+$FA$59*$FD$61*$FD$61*$FD$61</f>
        <v>0.83230062500000002</v>
      </c>
      <c r="FB48" s="201">
        <f t="shared" ref="FB48:FB57" si="389">FA48-$FC$61</f>
        <v>0.83234062500000006</v>
      </c>
      <c r="FC48" s="208">
        <f>-($FC$61-$FA48)/($FA47-$FA48)+EZ35</f>
        <v>401.43006993006077</v>
      </c>
      <c r="FD48" s="202" t="str">
        <f>IF(FB48*FB47&lt;0,FC48," ")</f>
        <v xml:space="preserve"> </v>
      </c>
      <c r="FE48" s="203">
        <f t="shared" ref="FE48:FE57" si="390">1+FC35*$FE$61+FD35*$FE$61*$FE$61+FE35*$FE$61*$FE$61*$FE$61</f>
        <v>0.97928000000000004</v>
      </c>
      <c r="FF48" s="204">
        <f t="shared" si="297"/>
        <v>1.0211584020913325</v>
      </c>
      <c r="FG48" s="209" t="str">
        <f t="shared" ref="FG48:FG57" si="391">IF(FB48*FB47&lt;0,FF48," ")</f>
        <v xml:space="preserve"> </v>
      </c>
      <c r="FI48" s="188"/>
      <c r="FJ48" s="200">
        <f t="shared" ref="FJ48:FJ57" si="392">FO35+FJ35*$FM$61+FK35*$FM$61*$FM$61+$FJ$59*$FM$61*$FM$61*$FM$61</f>
        <v>0.83230062500000002</v>
      </c>
      <c r="FK48" s="201">
        <f t="shared" ref="FK48:FK57" si="393">FJ48-$FL$61</f>
        <v>0.83234062500000006</v>
      </c>
      <c r="FL48" s="208">
        <f>-($FL$61-$FJ48)/($FJ47-$FJ48)+FI35</f>
        <v>401.43006993006077</v>
      </c>
      <c r="FM48" s="202" t="str">
        <f>IF(FK48*FK47&lt;0,FL48," ")</f>
        <v xml:space="preserve"> </v>
      </c>
      <c r="FN48" s="203">
        <f t="shared" ref="FN48:FN57" si="394">1+FL35*$FN$61+FM35*$FN$61*$FN$61+FN35*$FN$61*$FN$61*$FN$61</f>
        <v>0.97928000000000004</v>
      </c>
      <c r="FO48" s="204">
        <f t="shared" si="298"/>
        <v>1.0211584020913325</v>
      </c>
      <c r="FP48" s="209" t="str">
        <f t="shared" ref="FP48:FP57" si="395">IF(FK48*FK47&lt;0,FO48," ")</f>
        <v xml:space="preserve"> </v>
      </c>
      <c r="FR48" s="188"/>
      <c r="FS48" s="200">
        <f t="shared" ref="FS48:FS57" si="396">FX35+FS35*$FV$61+FT35*$FV$61*$FV$61+$FS$59*$FV$61*$FV$61*$FV$61</f>
        <v>0.83230062500000002</v>
      </c>
      <c r="FT48" s="201">
        <f t="shared" ref="FT48:FT57" si="397">FS48-$FU$61</f>
        <v>0.83234062500000006</v>
      </c>
      <c r="FU48" s="208">
        <f>-($FU$61-$FS48)/($FS47-$FS48)+FR35</f>
        <v>401.43006993006077</v>
      </c>
      <c r="FV48" s="202" t="str">
        <f>IF(FT48*FT47&lt;0,FU48," ")</f>
        <v xml:space="preserve"> </v>
      </c>
      <c r="FW48" s="203">
        <f t="shared" ref="FW48:FW57" si="398">1+FU35*$FW$61+FV35*$FW$61*$FW$61+FW35*$FW$61*$FW$61*$FW$61</f>
        <v>0.97928000000000004</v>
      </c>
      <c r="FX48" s="204">
        <f t="shared" si="299"/>
        <v>1.0211584020913325</v>
      </c>
      <c r="FY48" s="209" t="str">
        <f t="shared" ref="FY48:FY57" si="399">IF(FT48*FT47&lt;0,FX48," ")</f>
        <v xml:space="preserve"> </v>
      </c>
      <c r="GA48" s="188"/>
      <c r="GB48" s="200">
        <f t="shared" ref="GB48:GB57" si="400">GG35+GB35*$GE$61+GC35*$GE$61*$GE$61+$GB$59*$GE$61*$GE$61*$GE$61</f>
        <v>0.83230062500000002</v>
      </c>
      <c r="GC48" s="201">
        <f t="shared" ref="GC48:GC57" si="401">GB48-$GD62</f>
        <v>0.83230062500000002</v>
      </c>
      <c r="GD48" s="208">
        <f>-($GD$61-$GB48)/($GB47-$GB48)+GA35</f>
        <v>401.43006993006077</v>
      </c>
      <c r="GE48" s="202" t="str">
        <f>IF(GC48*GC47&lt;0,GD48," ")</f>
        <v xml:space="preserve"> </v>
      </c>
      <c r="GF48" s="203">
        <f t="shared" ref="GF48:GF57" si="402">1+GD35*$GF$61+GE35*$GF$61*$GF$61+GF35*$GF$61*$GF$61*$GF$61</f>
        <v>0.97928000000000004</v>
      </c>
      <c r="GG48" s="204">
        <f t="shared" si="300"/>
        <v>1.0211584020913325</v>
      </c>
      <c r="GH48" s="209" t="str">
        <f t="shared" ref="GH48:GH57" si="403">IF(GC48*GC47&lt;0,GG48," ")</f>
        <v xml:space="preserve"> </v>
      </c>
      <c r="GJ48" s="188"/>
      <c r="GK48" s="200">
        <f t="shared" ref="GK48:GK57" si="404">GP35+GK35*$GN$61+GL35*$GN$61*$GN$61+$GK$59*$GN$61*$GN$61*$GN$61</f>
        <v>0.83230062500000002</v>
      </c>
      <c r="GL48" s="201">
        <f t="shared" ref="GL48:GL57" si="405">GK48-$GM$61</f>
        <v>0.83234062500000006</v>
      </c>
      <c r="GM48" s="208">
        <f>-($GM$61-$GK48)/($GK47-$GK48)+GJ35</f>
        <v>401.43006993006077</v>
      </c>
      <c r="GN48" s="202" t="str">
        <f>IF(GL48*GL47&lt;0,GM48," ")</f>
        <v xml:space="preserve"> </v>
      </c>
      <c r="GO48" s="203">
        <f t="shared" ref="GO48:GO57" si="406">1+GM35*$GO$61+GN35*$GO$61*$GO$61+GO35*$GO$61*$GO$61*$GO$61</f>
        <v>0.97928000000000004</v>
      </c>
      <c r="GP48" s="204">
        <f t="shared" si="301"/>
        <v>1.0211584020913325</v>
      </c>
      <c r="GQ48" s="209" t="str">
        <f t="shared" ref="GQ48:GQ57" si="407">IF(GL48*GL47&lt;0,GP48," ")</f>
        <v xml:space="preserve"> </v>
      </c>
      <c r="GS48" s="188"/>
      <c r="GT48" s="200">
        <f t="shared" ref="GT48:GT57" si="408">GY35+GT35*$GW$61+GU35*$GW$61*$GW$61+$GT$59*$GW$61*$GW$61*$GW$61</f>
        <v>0.83230062500000002</v>
      </c>
      <c r="GU48" s="201">
        <f t="shared" ref="GU48:GU57" si="409">GT48-$GV$61</f>
        <v>0.83234062500000006</v>
      </c>
      <c r="GV48" s="208">
        <f>-($GV$61-$GT48)/($GT47-$GT48)+GS35</f>
        <v>401.43006993006077</v>
      </c>
      <c r="GW48" s="202" t="str">
        <f>IF(GU48*GU47&lt;0,GV48," ")</f>
        <v xml:space="preserve"> </v>
      </c>
      <c r="GX48" s="203">
        <f t="shared" ref="GX48:GX57" si="410">1+GV35*$GX$61+GW35*$GX$61*$GX$61+GX35*$GX$61*$GX$61*$GX$61</f>
        <v>0.97928000000000004</v>
      </c>
      <c r="GY48" s="204">
        <f t="shared" si="302"/>
        <v>1.0211584020913325</v>
      </c>
      <c r="GZ48" s="209" t="str">
        <f t="shared" ref="GZ48:GZ57" si="411">IF(GU48*GU47&lt;0,GY48," ")</f>
        <v xml:space="preserve"> </v>
      </c>
      <c r="HB48" s="188"/>
      <c r="HC48" s="200">
        <f t="shared" ref="HC48:HC57" si="412">HH35+HC35*$HF$61+HD35*$HF$61*$HF$61+$HC$59*$HF$61*$HF$61*$HF$61</f>
        <v>0.83230062500000002</v>
      </c>
      <c r="HD48" s="201">
        <f t="shared" ref="HD48:HD57" si="413">HC48-$HE$61</f>
        <v>0.83234062500000006</v>
      </c>
      <c r="HE48" s="208">
        <f>-($HE$61-$HC48)/($HC47-$HC48)+HB35</f>
        <v>401.43006993006077</v>
      </c>
      <c r="HF48" s="202" t="str">
        <f>IF(HD48*HD47&lt;0,HE48," ")</f>
        <v xml:space="preserve"> </v>
      </c>
      <c r="HG48" s="203">
        <f t="shared" ref="HG48:HG57" si="414">1+HE35*$HG$61+HF35*$HG$61*$HG$61+HG35*$HG$61*$HG$61*$HG$61</f>
        <v>0.97928000000000004</v>
      </c>
      <c r="HH48" s="204">
        <f t="shared" si="303"/>
        <v>1.0211584020913325</v>
      </c>
      <c r="HI48" s="209" t="str">
        <f t="shared" ref="HI48:HI57" si="415">IF(HD48*HD47&lt;0,HH48," ")</f>
        <v xml:space="preserve"> </v>
      </c>
      <c r="HK48" s="188"/>
      <c r="HL48" s="200">
        <f t="shared" ref="HL48:HL57" si="416">HQ35+HL35*$HO$61+HM35*$HO$61*$HO$61+$HL$59*$HO$61*$HO$61*$HO$61</f>
        <v>0.83230062500000002</v>
      </c>
      <c r="HM48" s="201">
        <f t="shared" ref="HM48:HM57" si="417">HL48-$HN$61</f>
        <v>0.83234062500000006</v>
      </c>
      <c r="HN48" s="208">
        <f>-($HN$61-$HL48)/($HL47-$HL48)+HK35</f>
        <v>401.43006993006077</v>
      </c>
      <c r="HO48" s="202" t="str">
        <f>IF(HM48*HM47&lt;0,HN48," ")</f>
        <v xml:space="preserve"> </v>
      </c>
      <c r="HP48" s="203">
        <f t="shared" ref="HP48:HP57" si="418">1+HN35*$HP$61+HO35*$HP$61*$HP$61+HP35*$HP$61*$HP$61*$HP$61</f>
        <v>0.97928000000000004</v>
      </c>
      <c r="HQ48" s="204">
        <f t="shared" si="304"/>
        <v>1.0211584020913325</v>
      </c>
      <c r="HR48" s="209" t="str">
        <f t="shared" ref="HR48:HR57" si="419">IF(HM48*HM47&lt;0,HQ48," ")</f>
        <v xml:space="preserve"> </v>
      </c>
      <c r="HT48" s="188"/>
      <c r="HU48" s="200">
        <f t="shared" ref="HU48:HU57" si="420">HZ35+HU35*$HX$61+HV35*$HX$61*$HX$61+$HU$59*$HX$61*$HX$61*$HX$61</f>
        <v>0.83230062500000002</v>
      </c>
      <c r="HV48" s="201">
        <f t="shared" ref="HV48:HV57" si="421">HU48-$HW$61</f>
        <v>0.83234062500000006</v>
      </c>
      <c r="HW48" s="208">
        <f>-($HW$61-$HU48)/($HU47-$HU48)+HT35</f>
        <v>401.43006993006077</v>
      </c>
      <c r="HX48" s="202" t="str">
        <f>IF(HV48*HV47&lt;0,HW48," ")</f>
        <v xml:space="preserve"> </v>
      </c>
      <c r="HY48" s="189">
        <f t="shared" ref="HY48:HY57" si="422">1+HW35*$H$30+HX35*$H$30*$H$30+HY35*$H$30*$H$30*$H$30</f>
        <v>1.01226285931</v>
      </c>
      <c r="HZ48" s="204">
        <f t="shared" si="305"/>
        <v>0.98788569668716397</v>
      </c>
      <c r="IA48" s="209" t="str">
        <f t="shared" ref="IA48:IA57" si="423">IF(HV48*HV47&lt;0,HZ48," ")</f>
        <v xml:space="preserve"> </v>
      </c>
      <c r="IC48" s="188"/>
      <c r="ID48" s="200">
        <f t="shared" ref="ID48:ID57" si="424">II35+ID35*$IG$61+IE35*$IG$61*$IG$61+$ID$59*$IG$61*$IG$61*$IG$61</f>
        <v>0.83230062500000002</v>
      </c>
      <c r="IE48" s="201">
        <f t="shared" ref="IE48:IE57" si="425">ID48-$IF$61</f>
        <v>0.83234062500000006</v>
      </c>
      <c r="IF48" s="208">
        <f>-($IF$61-$ID48)/($ID47-$ID48)+IC35</f>
        <v>401.43006993006077</v>
      </c>
      <c r="IG48" s="202" t="str">
        <f>IF(IE48*IE47&lt;0,IF48," ")</f>
        <v xml:space="preserve"> </v>
      </c>
      <c r="IH48" s="203">
        <f t="shared" ref="IH48:IH57" si="426">1+IF35*$IH$61+IG35*$IH$61*$IH$61+IH35*$IH$61*$IH$61*$IH$61</f>
        <v>0.97928000000000004</v>
      </c>
      <c r="II48" s="204">
        <f t="shared" si="306"/>
        <v>1.0211584020913325</v>
      </c>
      <c r="IJ48" s="209" t="str">
        <f t="shared" ref="IJ48:IJ57" si="427">IF(IE48*IE47&lt;0,II48," ")</f>
        <v xml:space="preserve"> </v>
      </c>
      <c r="IL48" s="188"/>
      <c r="IM48" s="200">
        <f t="shared" ref="IM48:IM57" si="428">IR35+IM35*$IP$61+IN35*IP$61*IP$61+IM$59*IP$61*IP$61*IP$61</f>
        <v>0.83230062500000002</v>
      </c>
      <c r="IN48" s="201">
        <f t="shared" ref="IN48:IN57" si="429">IM48-$IO$61</f>
        <v>0.83234062500000006</v>
      </c>
      <c r="IO48" s="208">
        <f>-($IO$61-$IM48)/($IM47-$IM48)+IL35</f>
        <v>401.43006993006077</v>
      </c>
      <c r="IP48" s="202" t="str">
        <f>IF(IN48*IN47&lt;0,IO48," ")</f>
        <v xml:space="preserve"> </v>
      </c>
      <c r="IQ48" s="203">
        <f t="shared" ref="IQ48:IQ57" si="430">1+IO35*$IQ$61+IP35*$IQ$61*$IQ$61+IQ35*$IQ$61*$IQ$61*$IQ$61</f>
        <v>0.97928000000000004</v>
      </c>
      <c r="IR48" s="204">
        <f t="shared" si="307"/>
        <v>1.0211584020913325</v>
      </c>
      <c r="IS48" s="209" t="str">
        <f t="shared" ref="IS48:IS57" si="431">IF(IN48*IN47&lt;0,IR48," ")</f>
        <v xml:space="preserve"> </v>
      </c>
      <c r="IU48" s="188"/>
      <c r="IV48" s="200">
        <f t="shared" ref="IV48:IV57" si="432">JA35+IV35*$IY$61+IW35*$IY$61*$IY$61+$IV$59*$IY$61*$IY$61*$IY$61</f>
        <v>0.83230062500000002</v>
      </c>
      <c r="IW48" s="201">
        <f t="shared" ref="IW48:IW57" si="433">IV48-$IX$61</f>
        <v>0.83234062500000006</v>
      </c>
      <c r="IX48" s="208">
        <f>-($IX$61-$IV48)/($IV47-$IV48)+IU35</f>
        <v>401.43006993006077</v>
      </c>
      <c r="IY48" s="202" t="str">
        <f>IF(IW48*IW47&lt;0,IX48," ")</f>
        <v xml:space="preserve"> </v>
      </c>
      <c r="IZ48" s="189">
        <f t="shared" ref="IZ48:IZ57" si="434">1+IX35*$H$30+IY35*$H$30*$H$30+IZ35*$H$30*$H$30*$H$30</f>
        <v>1.01226285931</v>
      </c>
      <c r="JA48" s="204">
        <f t="shared" si="308"/>
        <v>0.98788569668716397</v>
      </c>
      <c r="JB48" s="209" t="str">
        <f t="shared" ref="JB48:JB57" si="435">IF(IW48*IW47&lt;0,JA48," ")</f>
        <v xml:space="preserve"> </v>
      </c>
      <c r="JD48" s="188"/>
      <c r="JE48" s="200">
        <f t="shared" ref="JE48:JE57" si="436">JJ35+JE35*$JH$61+JF35*$JH$61*$JH$61+$JE$59*$JH$61*$JH$61*$JH$61</f>
        <v>0.83230062500000002</v>
      </c>
      <c r="JF48" s="201">
        <f t="shared" ref="JF48:JF57" si="437">JE48-$JG$61</f>
        <v>0.83234062500000006</v>
      </c>
      <c r="JG48" s="208">
        <f>-($JG$61-$JE48)/($JE47-$JE48)+JD35</f>
        <v>401.43006993006077</v>
      </c>
      <c r="JH48" s="202" t="str">
        <f>IF(JF48*JF47&lt;0,JG48," ")</f>
        <v xml:space="preserve"> </v>
      </c>
      <c r="JI48" s="203">
        <f t="shared" ref="JI48:JI57" si="438">1+JG35*$JI$61+JH35*$JI$61*$JI$61+JI35*$JI$61*$JI$61*$JI$61</f>
        <v>0.97928000000000004</v>
      </c>
      <c r="JJ48" s="204">
        <f t="shared" si="309"/>
        <v>1.0211584020913325</v>
      </c>
      <c r="JK48" s="209" t="str">
        <f t="shared" ref="JK48:JK57" si="439">IF(JF48*JF47&lt;0,JJ48," ")</f>
        <v xml:space="preserve"> </v>
      </c>
      <c r="JM48" s="188"/>
      <c r="JN48" s="200">
        <f t="shared" ref="JN48:JN57" si="440">JS35+JN35*$JQ$61+JO35*$JQ$61*$JQ$61+$JN$59*$JQ$61*$JQ$61*$JQ$61</f>
        <v>0.83230062500000002</v>
      </c>
      <c r="JO48" s="201">
        <f t="shared" ref="JO48:JO57" si="441">JN48-$JP$61</f>
        <v>0.83234062500000006</v>
      </c>
      <c r="JP48" s="208">
        <f>-($JP$61-$JN48)/($JN47-$JN48)+JM35</f>
        <v>401.43006993006077</v>
      </c>
      <c r="JQ48" s="202" t="str">
        <f>IF(JO48*JO47&lt;0,JP48," ")</f>
        <v xml:space="preserve"> </v>
      </c>
      <c r="JR48" s="203">
        <f t="shared" ref="JR48:JR57" si="442">1+JP35*$JR$61+JQ35*$JR$61*$JR$61+JR35*$JR$61*$JR$61*$JR$61</f>
        <v>0.97928000000000004</v>
      </c>
      <c r="JS48" s="204">
        <f t="shared" si="310"/>
        <v>1.0211584020913325</v>
      </c>
      <c r="JT48" s="209" t="str">
        <f t="shared" ref="JT48:JT57" si="443">IF(JO48*JO47&lt;0,JS48," ")</f>
        <v xml:space="preserve"> </v>
      </c>
      <c r="JV48" s="188"/>
      <c r="JW48" s="200">
        <f t="shared" ref="JW48:JW57" si="444">KB35+JW35*$JZ$61+JX35*$JZ$61*$JZ$61+$JW$59*$JZ$61*$JZ$61*$JZ$61</f>
        <v>0.83230062500000002</v>
      </c>
      <c r="JX48" s="201">
        <f t="shared" ref="JX48:JX57" si="445">JW48-$JY$61</f>
        <v>0.83234062500000006</v>
      </c>
      <c r="JY48" s="208">
        <f>-($JY$61-$JW48)/($JW47-$JW48)+JV35</f>
        <v>401.43006993006077</v>
      </c>
      <c r="JZ48" s="202" t="str">
        <f>IF(JX48*JX47&lt;0,JY48," ")</f>
        <v xml:space="preserve"> </v>
      </c>
      <c r="KA48" s="203">
        <f t="shared" ref="KA48:KA57" si="446">1+JY35*$KA$61+JZ35*$KA$61*$KA$61+KA35*$KA$61*$KA$61*$KA$61</f>
        <v>0.97928000000000004</v>
      </c>
      <c r="KB48" s="204">
        <f t="shared" si="311"/>
        <v>1.0211584020913325</v>
      </c>
      <c r="KC48" s="209" t="str">
        <f t="shared" ref="KC48:KC57" si="447">IF(JX48*JX47&lt;0,KB48," ")</f>
        <v xml:space="preserve"> </v>
      </c>
      <c r="KE48" s="188"/>
      <c r="KF48" s="200">
        <f t="shared" ref="KF48:KF57" si="448">KK35+KF35*$KI$61+KG35*$KI$61*$KI$61+$KF$59*$KI$61*$KI$61*$KI$61</f>
        <v>0.83230062500000002</v>
      </c>
      <c r="KG48" s="201">
        <f t="shared" ref="KG48:KG57" si="449">KF48-$KH$61</f>
        <v>0.83234062500000006</v>
      </c>
      <c r="KH48" s="208">
        <f>-($KH$61-$KF48)/($KF47-$KF48)+KE35</f>
        <v>401.43006993006077</v>
      </c>
      <c r="KI48" s="202" t="str">
        <f>IF(KG48*KG47&lt;0,KH48," ")</f>
        <v xml:space="preserve"> </v>
      </c>
      <c r="KJ48" s="203">
        <f t="shared" ref="KJ48:KJ57" si="450">1+KH35*$KJ$61+KI35*$KJ$61*$KJ$61+KJ35*$KJ$61*$KJ$61*$KJ$61</f>
        <v>0.97928000000000004</v>
      </c>
      <c r="KK48" s="204">
        <f t="shared" si="312"/>
        <v>1.0211584020913325</v>
      </c>
      <c r="KL48" s="209" t="str">
        <f t="shared" ref="KL48:KL57" si="451">IF(KG48*KG47&lt;0,KK48," ")</f>
        <v xml:space="preserve"> </v>
      </c>
      <c r="KN48" s="188"/>
      <c r="KO48" s="200">
        <f t="shared" ref="KO48:KO57" si="452">KT35+KO35*$KR$61+KP35*$KR$61*$KR$61+$KO$59*$KR$61*$KR$61*$KR$61</f>
        <v>0.83230062500000002</v>
      </c>
      <c r="KP48" s="201">
        <f t="shared" ref="KP48:KP57" si="453">KO48-$KQ$61</f>
        <v>0.83234062500000006</v>
      </c>
      <c r="KQ48" s="208">
        <f>-($KQ$61-$KO48)/($KO47-$KO48)+KN35</f>
        <v>401.43006993006077</v>
      </c>
      <c r="KR48" s="202" t="str">
        <f>IF(KP48*KP47&lt;0,KQ48," ")</f>
        <v xml:space="preserve"> </v>
      </c>
      <c r="KS48" s="203">
        <f t="shared" ref="KS48:KS57" si="454">1+KQ35*$KS$61+KR35*$KS$61*$KS$61+KS35*$KS$61*$KS$61*$KS$61</f>
        <v>0.97928000000000004</v>
      </c>
      <c r="KT48" s="204">
        <f t="shared" si="313"/>
        <v>1.0211584020913325</v>
      </c>
      <c r="KU48" s="209" t="str">
        <f t="shared" ref="KU48:KU57" si="455">IF(KP48*KP47&lt;0,KT48," ")</f>
        <v xml:space="preserve"> </v>
      </c>
      <c r="KW48" s="188"/>
      <c r="KX48" s="200">
        <f t="shared" ref="KX48:KX57" si="456">LC35+KX35*$LA$61+KY35*$LA$61*$LA$61+$KX$59*$LA$61*$LA$61*$LA$61</f>
        <v>0.83230062500000002</v>
      </c>
      <c r="KY48" s="201">
        <f t="shared" ref="KY48:KY57" si="457">KX48-$KZ$61</f>
        <v>0.83234062500000006</v>
      </c>
      <c r="KZ48" s="208">
        <f>-($KZ$61-$KX48)/($KX47-$KX48)+KW35</f>
        <v>401.43006993006077</v>
      </c>
      <c r="LA48" s="202" t="str">
        <f>IF(KY48*KY47&lt;0,KZ48," ")</f>
        <v xml:space="preserve"> </v>
      </c>
      <c r="LB48" s="203">
        <f t="shared" ref="LB48:LB57" si="458">1+KZ35*$LB$61+LA35*$LB$61*$LB$61+LB35*$LB$61*$LB$61*$LB$61</f>
        <v>0.97928000000000004</v>
      </c>
      <c r="LC48" s="204">
        <f t="shared" si="314"/>
        <v>1.0211584020913325</v>
      </c>
      <c r="LD48" s="209" t="str">
        <f t="shared" ref="LD48:LD57" si="459">IF(KY48*KY47&lt;0,LC48," ")</f>
        <v xml:space="preserve"> </v>
      </c>
      <c r="LF48" s="188"/>
      <c r="LG48" s="200">
        <f t="shared" ref="LG48:LG57" si="460">LL35+LG35*$LJ$61+LH35*$LJ$61*$LJ$61+$LG$59*$LJ$61*$LJ$61*$LJ$61</f>
        <v>0.83230062500000002</v>
      </c>
      <c r="LH48" s="201">
        <f t="shared" ref="LH48:LH57" si="461">LG48-$LI$61</f>
        <v>0.83234062500000006</v>
      </c>
      <c r="LI48" s="208">
        <f>-($LI$61-$LG48)/($LG47-$LG48)+LF35</f>
        <v>401.43006993006077</v>
      </c>
      <c r="LJ48" s="202" t="str">
        <f>IF(LH48*LH47&lt;0,LI48," ")</f>
        <v xml:space="preserve"> </v>
      </c>
      <c r="LK48" s="203">
        <f t="shared" ref="LK48:LK57" si="462">1+LI35*$LK$61+LJ35*$LK$61*$LK$61+LK35*$LK$61*$LK$61*$LK$61</f>
        <v>0.97928000000000004</v>
      </c>
      <c r="LL48" s="204">
        <f t="shared" si="315"/>
        <v>1.0211584020913325</v>
      </c>
      <c r="LM48" s="209" t="str">
        <f t="shared" ref="LM48:LM57" si="463">IF(LH48*LH47&lt;0,LL48," ")</f>
        <v xml:space="preserve"> </v>
      </c>
      <c r="LO48" s="188"/>
      <c r="LP48" s="200">
        <f t="shared" ref="LP48:LP57" si="464">LU35+LP35*$LS$61+LQ35*$LS$61*$LS$61+$LP$59*$LS$61*$LS$61*$LS$61</f>
        <v>0.83230062500000002</v>
      </c>
      <c r="LQ48" s="201">
        <f t="shared" ref="LQ48:LQ57" si="465">LP48-$LR$61</f>
        <v>0.83234062500000006</v>
      </c>
      <c r="LR48" s="208">
        <f>-($LR$61-$LP48)/($LP47-$LP48)+LO35</f>
        <v>401.43006993006077</v>
      </c>
      <c r="LS48" s="202" t="str">
        <f>IF(LQ48*LQ47&lt;0,LR48," ")</f>
        <v xml:space="preserve"> </v>
      </c>
      <c r="LT48" s="203">
        <f t="shared" ref="LT48:LT57" si="466">1+LR35*$LT$61+LS35*$LT$61*$LT$61+LT35*$LT$61*$LT$61*$LT$61</f>
        <v>0.97928000000000004</v>
      </c>
      <c r="LU48" s="204">
        <f t="shared" si="316"/>
        <v>1.0211584020913325</v>
      </c>
      <c r="LV48" s="209" t="str">
        <f t="shared" ref="LV48:LV57" si="467">IF(LQ48*LQ47&lt;0,LU48," ")</f>
        <v xml:space="preserve"> </v>
      </c>
      <c r="LX48" s="188"/>
      <c r="LY48" s="200">
        <f t="shared" ref="LY48:LY57" si="468">MD35+LY35*$MB$61+LZ35*$MB$61*$MB$61+$LY$59*$MB$61*$MB$61*$MB$61</f>
        <v>0.83230062500000002</v>
      </c>
      <c r="LZ48" s="201">
        <f t="shared" ref="LZ48:LZ57" si="469">LY48-$MA$61</f>
        <v>0.83234062500000006</v>
      </c>
      <c r="MA48" s="208">
        <f>-($MA$61-$LY48)/($LY47-$LY48)+LX35</f>
        <v>401.43006993006077</v>
      </c>
      <c r="MB48" s="202" t="str">
        <f>IF(LZ48*LZ47&lt;0,MA48," ")</f>
        <v xml:space="preserve"> </v>
      </c>
      <c r="MC48" s="203">
        <f t="shared" ref="MC48:MC57" si="470">1+MA35*$MC$61+MB35*$MC$61*$MC$61+MC35*$MC$61*$MC$61*$MC$61</f>
        <v>0.97928000000000004</v>
      </c>
      <c r="MD48" s="204">
        <f t="shared" si="317"/>
        <v>1.0211584020913325</v>
      </c>
      <c r="ME48" s="209" t="str">
        <f t="shared" ref="ME48:ME57" si="471">IF(LZ48*LZ47&lt;0,MD48," ")</f>
        <v xml:space="preserve"> </v>
      </c>
      <c r="MG48" s="188"/>
      <c r="MH48" s="200">
        <f t="shared" ref="MH48:MH57" si="472">MM35+MH35*$MK$61+MI35*$MK$61*$MK$61+$MH$59*$MK$61*$MK$61*$MK$61</f>
        <v>0.83230062500000002</v>
      </c>
      <c r="MI48" s="201">
        <f t="shared" si="318"/>
        <v>0.83234062500000006</v>
      </c>
      <c r="MJ48" s="208">
        <f>-($MJ$61-$MH48)/($MH47-$MH48)+MG35</f>
        <v>401.43006993006077</v>
      </c>
      <c r="MK48" s="202" t="str">
        <f>IF(MI48*MI47&lt;0,MJ48," ")</f>
        <v xml:space="preserve"> </v>
      </c>
      <c r="ML48" s="203">
        <f t="shared" ref="ML48:ML57" si="473">1+MJ35*$ML$61+MK35*$ML$61*$ML$61+ML35*$ML$61*$ML$61*$ML$61</f>
        <v>0.97928000000000004</v>
      </c>
      <c r="MM48" s="204">
        <f t="shared" si="319"/>
        <v>1.0211584020913325</v>
      </c>
      <c r="MN48" s="209" t="str">
        <f t="shared" ref="MN48:MN57" si="474">IF(MI48*MI47&lt;0,MM48," ")</f>
        <v xml:space="preserve"> </v>
      </c>
      <c r="MP48" s="188"/>
      <c r="MQ48" s="200">
        <f t="shared" ref="MQ48:MQ57" si="475">MV35+MQ35*$MT$61+MR35*$MT$61*$MT$61+$MQ$59*$MT$61*$MT$61*$MT$61</f>
        <v>0.83230062500000002</v>
      </c>
      <c r="MR48" s="201">
        <f t="shared" ref="MR48:MR57" si="476">MQ48-$MS$61</f>
        <v>0.83234062500000006</v>
      </c>
      <c r="MS48" s="208">
        <f>-($MS$61-$MQ48)/($MQ47-$MQ48)+MP35</f>
        <v>401.43006993006077</v>
      </c>
      <c r="MT48" s="202" t="str">
        <f>IF(MR48*MR47&lt;0,MS48," ")</f>
        <v xml:space="preserve"> </v>
      </c>
      <c r="MU48" s="203">
        <f t="shared" ref="MU48:MU57" si="477">1+MS35*$MU$61+MT35*$MU$61*$MU$61+MU35*$MU$61*$MU$61*$MU$61</f>
        <v>0.97928000000000004</v>
      </c>
      <c r="MV48" s="204">
        <f t="shared" si="320"/>
        <v>1.0211584020913325</v>
      </c>
      <c r="MW48" s="209" t="str">
        <f t="shared" ref="MW48:MW57" si="478">IF(MR48*MR47&lt;0,MV48," ")</f>
        <v xml:space="preserve"> </v>
      </c>
    </row>
    <row r="49" spans="1:361" ht="21" hidden="1" customHeight="1">
      <c r="A49" s="187">
        <v>47</v>
      </c>
      <c r="B49" s="211">
        <v>1E-3</v>
      </c>
      <c r="C49" s="188"/>
      <c r="D49" s="200">
        <f t="shared" si="321"/>
        <v>0.8047243999999999</v>
      </c>
      <c r="E49" s="201">
        <f t="shared" si="322"/>
        <v>-1.4293600000000017E-2</v>
      </c>
      <c r="F49" s="208">
        <f>-($F$61-$D49)/($D48-$D49)+C36</f>
        <v>86.717187546199185</v>
      </c>
      <c r="G49" s="202" t="str">
        <f>IF(E49*E48&lt;0,F49," ")</f>
        <v xml:space="preserve"> </v>
      </c>
      <c r="H49" s="203">
        <f t="shared" ref="H49:H57" si="479">1+F36*H$61+G36*H$61*H$61+H36*H$61*H$61*H$61</f>
        <v>1.0114920166399999</v>
      </c>
      <c r="I49" s="204">
        <f t="shared" si="280"/>
        <v>0.98863854934003892</v>
      </c>
      <c r="J49" s="209" t="str">
        <f t="shared" si="323"/>
        <v xml:space="preserve"> </v>
      </c>
      <c r="L49" s="188"/>
      <c r="M49" s="200">
        <f t="shared" si="324"/>
        <v>0.80163239062499991</v>
      </c>
      <c r="N49" s="201">
        <f t="shared" si="325"/>
        <v>-2.0392609375000093E-2</v>
      </c>
      <c r="O49" s="208">
        <f t="shared" ref="O49:O57" si="480">-($O$61-$M49)/($M48-$M49)+L36</f>
        <v>84.451026097820844</v>
      </c>
      <c r="P49" s="202" t="str">
        <f>IF(N49*N48&lt;0,O49," ")</f>
        <v xml:space="preserve"> </v>
      </c>
      <c r="Q49" s="203">
        <f t="shared" si="326"/>
        <v>1.0117183381599999</v>
      </c>
      <c r="R49" s="204">
        <f t="shared" si="281"/>
        <v>0.98841739077171231</v>
      </c>
      <c r="S49" s="209" t="str">
        <f t="shared" si="327"/>
        <v xml:space="preserve"> </v>
      </c>
      <c r="U49" s="188"/>
      <c r="V49" s="200">
        <f t="shared" si="328"/>
        <v>0.80533999711500004</v>
      </c>
      <c r="W49" s="201">
        <f t="shared" si="329"/>
        <v>0.109823397115</v>
      </c>
      <c r="X49" s="208">
        <f t="shared" ref="X49:X57" si="481">-($X$61-$V49)/($V48-$V49)+U36</f>
        <v>132.57791221202319</v>
      </c>
      <c r="Y49" s="202" t="str">
        <f>IF(W49*W48&lt;0,X49," ")</f>
        <v xml:space="preserve"> </v>
      </c>
      <c r="Z49" s="203">
        <f t="shared" si="330"/>
        <v>1.0113789342699999</v>
      </c>
      <c r="AA49" s="204">
        <f t="shared" si="282"/>
        <v>0.98874908910554571</v>
      </c>
      <c r="AB49" s="209" t="str">
        <f t="shared" si="331"/>
        <v xml:space="preserve"> </v>
      </c>
      <c r="AD49" s="188"/>
      <c r="AE49" s="200">
        <f t="shared" si="332"/>
        <v>0.80428412437500008</v>
      </c>
      <c r="AF49" s="201">
        <f t="shared" si="333"/>
        <v>-1.6734875624999868E-2</v>
      </c>
      <c r="AG49" s="208">
        <f t="shared" ref="AG49:AG57" si="482">-($AG$61-$AE49)/($AE48-$AE49)+AD36</f>
        <v>85.813571935551153</v>
      </c>
      <c r="AH49" s="202" t="str">
        <f>IF(AF49*AF48&lt;0,AG49," ")</f>
        <v xml:space="preserve"> </v>
      </c>
      <c r="AI49" s="203">
        <f t="shared" si="334"/>
        <v>1.0133084800000001</v>
      </c>
      <c r="AJ49" s="204">
        <f t="shared" si="283"/>
        <v>0.98686630945790554</v>
      </c>
      <c r="AK49" s="209" t="str">
        <f t="shared" si="335"/>
        <v xml:space="preserve"> </v>
      </c>
      <c r="AM49" s="188"/>
      <c r="AN49" s="200">
        <f t="shared" si="336"/>
        <v>0.82957812499999994</v>
      </c>
      <c r="AO49" s="201">
        <f t="shared" si="337"/>
        <v>0.82961812499999998</v>
      </c>
      <c r="AP49" s="208">
        <f t="shared" ref="AP49:AP57" si="483">-($AP$61-$AN49)/($AN48-$AN49)+AM36</f>
        <v>396.72658402203047</v>
      </c>
      <c r="AQ49" s="202" t="str">
        <f>IF(AO49*AO48&lt;0,AP49," ")</f>
        <v xml:space="preserve"> </v>
      </c>
      <c r="AR49" s="203">
        <f t="shared" si="338"/>
        <v>0.97924000000000011</v>
      </c>
      <c r="AS49" s="204">
        <f t="shared" si="284"/>
        <v>1.0212001143744127</v>
      </c>
      <c r="AT49" s="209" t="str">
        <f t="shared" si="339"/>
        <v xml:space="preserve"> </v>
      </c>
      <c r="AV49" s="188"/>
      <c r="AW49" s="200">
        <f t="shared" si="340"/>
        <v>0.82957812499999994</v>
      </c>
      <c r="AX49" s="201">
        <f t="shared" si="341"/>
        <v>0.82961812499999998</v>
      </c>
      <c r="AY49" s="208">
        <f t="shared" ref="AY49:AY57" si="484">-($AY$61-$AW49)/($AW48-$AW49)+AV36</f>
        <v>396.72658402203047</v>
      </c>
      <c r="AZ49" s="202" t="str">
        <f>IF(AX49*AX48&lt;0,AY49," ")</f>
        <v xml:space="preserve"> </v>
      </c>
      <c r="BA49" s="203">
        <f t="shared" si="342"/>
        <v>0.97924000000000011</v>
      </c>
      <c r="BB49" s="204">
        <f t="shared" si="285"/>
        <v>1.0212001143744127</v>
      </c>
      <c r="BC49" s="209" t="str">
        <f t="shared" si="343"/>
        <v xml:space="preserve"> </v>
      </c>
      <c r="BE49" s="188"/>
      <c r="BF49" s="200">
        <f t="shared" si="344"/>
        <v>0.82957812499999994</v>
      </c>
      <c r="BG49" s="201">
        <f t="shared" si="345"/>
        <v>0.82961812499999998</v>
      </c>
      <c r="BH49" s="208">
        <f t="shared" ref="BH49:BH57" si="485">-($BH$61-$BF49)/($BF48-$BF49)+BE36</f>
        <v>396.72658402203047</v>
      </c>
      <c r="BI49" s="202" t="str">
        <f>IF(BG49*BG48&lt;0,BH49," ")</f>
        <v xml:space="preserve"> </v>
      </c>
      <c r="BJ49" s="203">
        <f t="shared" si="346"/>
        <v>0.97924000000000011</v>
      </c>
      <c r="BK49" s="204">
        <f t="shared" si="286"/>
        <v>1.0212001143744127</v>
      </c>
      <c r="BL49" s="209" t="str">
        <f t="shared" si="347"/>
        <v xml:space="preserve"> </v>
      </c>
      <c r="BN49" s="188"/>
      <c r="BO49" s="200">
        <f t="shared" si="348"/>
        <v>0.82957812499999994</v>
      </c>
      <c r="BP49" s="201">
        <f t="shared" si="349"/>
        <v>0.82961812499999998</v>
      </c>
      <c r="BQ49" s="208">
        <f t="shared" ref="BQ49:BQ57" si="486">-($BQ$61-$BO49)/($BO48-$BO49)+BN36</f>
        <v>396.72658402203047</v>
      </c>
      <c r="BR49" s="202" t="str">
        <f>IF(BP49*BP48&lt;0,BQ49," ")</f>
        <v xml:space="preserve"> </v>
      </c>
      <c r="BS49" s="203">
        <f t="shared" si="350"/>
        <v>0.97924000000000011</v>
      </c>
      <c r="BT49" s="204">
        <f t="shared" si="287"/>
        <v>1.0212001143744127</v>
      </c>
      <c r="BU49" s="209" t="str">
        <f t="shared" si="351"/>
        <v xml:space="preserve"> </v>
      </c>
      <c r="BW49" s="188"/>
      <c r="BX49" s="200">
        <f t="shared" si="352"/>
        <v>0.82957812499999994</v>
      </c>
      <c r="BY49" s="201">
        <f t="shared" si="353"/>
        <v>0.82961812499999998</v>
      </c>
      <c r="BZ49" s="208">
        <f t="shared" ref="BZ49:BZ57" si="487">-($BZ$61-$BX49)/($BX48-$BX49)+BW36</f>
        <v>396.72658402203047</v>
      </c>
      <c r="CA49" s="202" t="str">
        <f>IF(BY49*BY48&lt;0,BZ49," ")</f>
        <v xml:space="preserve"> </v>
      </c>
      <c r="CB49" s="203">
        <f t="shared" si="354"/>
        <v>0.97924000000000011</v>
      </c>
      <c r="CC49" s="204">
        <f t="shared" si="288"/>
        <v>1.0212001143744127</v>
      </c>
      <c r="CD49" s="209" t="str">
        <f t="shared" si="355"/>
        <v xml:space="preserve"> </v>
      </c>
      <c r="CF49" s="188"/>
      <c r="CG49" s="200">
        <f t="shared" si="356"/>
        <v>0.82957812499999994</v>
      </c>
      <c r="CH49" s="201">
        <f t="shared" si="357"/>
        <v>0.82961812499999998</v>
      </c>
      <c r="CI49" s="208">
        <f t="shared" ref="CI49:CI57" si="488">-($CI$61-$CG49)/($CG48-$CG49)+CF36</f>
        <v>396.72658402203047</v>
      </c>
      <c r="CJ49" s="202" t="str">
        <f>IF(CH49*CH48&lt;0,CI49," ")</f>
        <v xml:space="preserve"> </v>
      </c>
      <c r="CK49" s="203">
        <f t="shared" si="358"/>
        <v>0.97924000000000011</v>
      </c>
      <c r="CL49" s="204">
        <f t="shared" si="289"/>
        <v>1.0212001143744127</v>
      </c>
      <c r="CM49" s="209" t="str">
        <f t="shared" si="359"/>
        <v xml:space="preserve"> </v>
      </c>
      <c r="CO49" s="188"/>
      <c r="CP49" s="200">
        <f t="shared" si="360"/>
        <v>0.82957812499999994</v>
      </c>
      <c r="CQ49" s="201">
        <f t="shared" si="361"/>
        <v>0.82961812499999998</v>
      </c>
      <c r="CR49" s="208">
        <f t="shared" ref="CR49:CR57" si="489">-($CR$61-$CP49)/($CP48-$CP49)+CO36</f>
        <v>396.72658402203047</v>
      </c>
      <c r="CS49" s="202" t="str">
        <f>IF(CQ49*CQ48&lt;0,CR49," ")</f>
        <v xml:space="preserve"> </v>
      </c>
      <c r="CT49" s="203">
        <f t="shared" si="362"/>
        <v>0.97924000000000011</v>
      </c>
      <c r="CU49" s="204">
        <f t="shared" si="290"/>
        <v>1.0212001143744127</v>
      </c>
      <c r="CV49" s="209" t="str">
        <f t="shared" si="363"/>
        <v xml:space="preserve"> </v>
      </c>
      <c r="CX49" s="188"/>
      <c r="CY49" s="200">
        <f t="shared" si="364"/>
        <v>0.82957812499999994</v>
      </c>
      <c r="CZ49" s="201">
        <f t="shared" si="365"/>
        <v>0.82961812499999998</v>
      </c>
      <c r="DA49" s="208">
        <f t="shared" ref="DA49:DA57" si="490">-($DA$61-$CY49)/($CY48-$CY49)+CX36</f>
        <v>396.72658402203047</v>
      </c>
      <c r="DB49" s="202" t="str">
        <f>IF(CZ49*CZ48&lt;0,DA49," ")</f>
        <v xml:space="preserve"> </v>
      </c>
      <c r="DC49" s="203">
        <f t="shared" si="366"/>
        <v>0.97924000000000011</v>
      </c>
      <c r="DD49" s="204">
        <f t="shared" si="291"/>
        <v>1.0212001143744127</v>
      </c>
      <c r="DE49" s="209" t="str">
        <f t="shared" si="367"/>
        <v xml:space="preserve"> </v>
      </c>
      <c r="DG49" s="188"/>
      <c r="DH49" s="200">
        <f t="shared" si="368"/>
        <v>0.82957812499999994</v>
      </c>
      <c r="DI49" s="201">
        <f t="shared" si="369"/>
        <v>0.82961812499999998</v>
      </c>
      <c r="DJ49" s="208">
        <f t="shared" ref="DJ49:DJ57" si="491">-($DJ$61-$DH49)/($DH48-$DH49)+DG36</f>
        <v>396.72658402203047</v>
      </c>
      <c r="DK49" s="202" t="str">
        <f>IF(DI49*DI48&lt;0,DJ49," ")</f>
        <v xml:space="preserve"> </v>
      </c>
      <c r="DL49" s="203">
        <f t="shared" si="370"/>
        <v>0.97924000000000011</v>
      </c>
      <c r="DM49" s="204">
        <f t="shared" si="292"/>
        <v>1.0212001143744127</v>
      </c>
      <c r="DN49" s="209" t="str">
        <f t="shared" si="371"/>
        <v xml:space="preserve"> </v>
      </c>
      <c r="DP49" s="188"/>
      <c r="DQ49" s="200">
        <f t="shared" si="372"/>
        <v>0.82957812499999994</v>
      </c>
      <c r="DR49" s="201">
        <f t="shared" si="373"/>
        <v>0.82961812499999998</v>
      </c>
      <c r="DS49" s="208">
        <f t="shared" ref="DS49:DS57" si="492">-($DS$61-$DQ49)/($DQ48-$DQ49)+DP36</f>
        <v>396.72658402203047</v>
      </c>
      <c r="DT49" s="202" t="str">
        <f>IF(DR49*DR48&lt;0,DS49," ")</f>
        <v xml:space="preserve"> </v>
      </c>
      <c r="DU49" s="203">
        <f t="shared" si="374"/>
        <v>0.97924000000000011</v>
      </c>
      <c r="DV49" s="204">
        <f t="shared" si="293"/>
        <v>1.0212001143744127</v>
      </c>
      <c r="DW49" s="209" t="str">
        <f t="shared" si="375"/>
        <v xml:space="preserve"> </v>
      </c>
      <c r="DY49" s="188"/>
      <c r="DZ49" s="200">
        <f t="shared" si="376"/>
        <v>0.82957812499999994</v>
      </c>
      <c r="EA49" s="201">
        <f t="shared" si="377"/>
        <v>0.82961812499999998</v>
      </c>
      <c r="EB49" s="208">
        <f t="shared" ref="EB49:EB57" si="493">-($EB$61-$DZ49)/($DZ48-$DZ49)+DY36</f>
        <v>396.72658402203047</v>
      </c>
      <c r="EC49" s="202" t="str">
        <f>IF(EA49*EA48&lt;0,EB49," ")</f>
        <v xml:space="preserve"> </v>
      </c>
      <c r="ED49" s="203">
        <f t="shared" si="378"/>
        <v>0.97924000000000011</v>
      </c>
      <c r="EE49" s="204">
        <f t="shared" si="294"/>
        <v>1.0212001143744127</v>
      </c>
      <c r="EF49" s="209" t="str">
        <f t="shared" si="379"/>
        <v xml:space="preserve"> </v>
      </c>
      <c r="EH49" s="188"/>
      <c r="EI49" s="200">
        <f t="shared" si="380"/>
        <v>0.82957812499999994</v>
      </c>
      <c r="EJ49" s="201">
        <f t="shared" si="381"/>
        <v>0.82961812499999998</v>
      </c>
      <c r="EK49" s="208">
        <f t="shared" ref="EK49:EK57" si="494">-($EK$61-$EI49)/($EI48-$EI49)+EH36</f>
        <v>396.72658402203047</v>
      </c>
      <c r="EL49" s="202" t="str">
        <f>IF(EJ49*EJ48&lt;0,EK49," ")</f>
        <v xml:space="preserve"> </v>
      </c>
      <c r="EM49" s="189">
        <f t="shared" si="382"/>
        <v>1.0122850593100001</v>
      </c>
      <c r="EN49" s="204">
        <f t="shared" si="295"/>
        <v>0.98786403177937454</v>
      </c>
      <c r="EO49" s="209" t="str">
        <f t="shared" si="383"/>
        <v xml:space="preserve"> </v>
      </c>
      <c r="EQ49" s="188"/>
      <c r="ER49" s="200">
        <f t="shared" si="384"/>
        <v>0.82957812499999994</v>
      </c>
      <c r="ES49" s="201">
        <f t="shared" si="385"/>
        <v>0.82961812499999998</v>
      </c>
      <c r="ET49" s="208">
        <f t="shared" ref="ET49:ET57" si="495">-($ET$61-$ER49)/($ER48-$ER49)+EQ36</f>
        <v>396.72658402203047</v>
      </c>
      <c r="EU49" s="202" t="str">
        <f>IF(ES49*ES48&lt;0,ET49," ")</f>
        <v xml:space="preserve"> </v>
      </c>
      <c r="EV49" s="203">
        <f t="shared" si="386"/>
        <v>0.97924000000000011</v>
      </c>
      <c r="EW49" s="204">
        <f t="shared" si="296"/>
        <v>1.0212001143744127</v>
      </c>
      <c r="EX49" s="209" t="str">
        <f t="shared" si="387"/>
        <v xml:space="preserve"> </v>
      </c>
      <c r="EZ49" s="188"/>
      <c r="FA49" s="200">
        <f t="shared" si="388"/>
        <v>0.82957812499999994</v>
      </c>
      <c r="FB49" s="201">
        <f t="shared" si="389"/>
        <v>0.82961812499999998</v>
      </c>
      <c r="FC49" s="208">
        <f t="shared" ref="FC49:FC57" si="496">-($FC$61-$FA49)/($FA48-$FA49)+EZ36</f>
        <v>396.72658402203047</v>
      </c>
      <c r="FD49" s="202" t="str">
        <f>IF(FB49*FB48&lt;0,FC49," ")</f>
        <v xml:space="preserve"> </v>
      </c>
      <c r="FE49" s="203">
        <f t="shared" si="390"/>
        <v>0.97924000000000011</v>
      </c>
      <c r="FF49" s="204">
        <f t="shared" si="297"/>
        <v>1.0212001143744127</v>
      </c>
      <c r="FG49" s="209" t="str">
        <f t="shared" si="391"/>
        <v xml:space="preserve"> </v>
      </c>
      <c r="FI49" s="188"/>
      <c r="FJ49" s="200">
        <f t="shared" si="392"/>
        <v>0.82957812499999994</v>
      </c>
      <c r="FK49" s="201">
        <f t="shared" si="393"/>
        <v>0.82961812499999998</v>
      </c>
      <c r="FL49" s="208">
        <f t="shared" ref="FL49:FL57" si="497">-($FL$61-$FJ49)/($FJ48-$FJ49)+FI36</f>
        <v>396.72658402203047</v>
      </c>
      <c r="FM49" s="202" t="str">
        <f>IF(FK49*FK48&lt;0,FL49," ")</f>
        <v xml:space="preserve"> </v>
      </c>
      <c r="FN49" s="203">
        <f t="shared" si="394"/>
        <v>0.97924000000000011</v>
      </c>
      <c r="FO49" s="204">
        <f t="shared" si="298"/>
        <v>1.0212001143744127</v>
      </c>
      <c r="FP49" s="209" t="str">
        <f t="shared" si="395"/>
        <v xml:space="preserve"> </v>
      </c>
      <c r="FR49" s="188"/>
      <c r="FS49" s="200">
        <f t="shared" si="396"/>
        <v>0.82957812499999994</v>
      </c>
      <c r="FT49" s="201">
        <f t="shared" si="397"/>
        <v>0.82961812499999998</v>
      </c>
      <c r="FU49" s="208">
        <f t="shared" ref="FU49:FU57" si="498">-($FU$61-$FS49)/($FS48-$FS49)+FR36</f>
        <v>396.72658402203047</v>
      </c>
      <c r="FV49" s="202" t="str">
        <f>IF(FT49*FT48&lt;0,FU49," ")</f>
        <v xml:space="preserve"> </v>
      </c>
      <c r="FW49" s="203">
        <f t="shared" si="398"/>
        <v>0.97924000000000011</v>
      </c>
      <c r="FX49" s="204">
        <f t="shared" si="299"/>
        <v>1.0212001143744127</v>
      </c>
      <c r="FY49" s="209" t="str">
        <f t="shared" si="399"/>
        <v xml:space="preserve"> </v>
      </c>
      <c r="GA49" s="188"/>
      <c r="GB49" s="200">
        <f t="shared" si="400"/>
        <v>0.82957812499999994</v>
      </c>
      <c r="GC49" s="201">
        <f t="shared" si="401"/>
        <v>0.82957812499999994</v>
      </c>
      <c r="GD49" s="208">
        <f t="shared" ref="GD49:GD57" si="499">-($GD$61-$GB49)/($GB48-$GB49)+GA36</f>
        <v>396.72658402203047</v>
      </c>
      <c r="GE49" s="202" t="str">
        <f>IF(GC49*GC48&lt;0,GD49," ")</f>
        <v xml:space="preserve"> </v>
      </c>
      <c r="GF49" s="203">
        <f t="shared" si="402"/>
        <v>0.97924000000000011</v>
      </c>
      <c r="GG49" s="204">
        <f t="shared" si="300"/>
        <v>1.0212001143744127</v>
      </c>
      <c r="GH49" s="209" t="str">
        <f t="shared" si="403"/>
        <v xml:space="preserve"> </v>
      </c>
      <c r="GJ49" s="188"/>
      <c r="GK49" s="200">
        <f t="shared" si="404"/>
        <v>0.82957812499999994</v>
      </c>
      <c r="GL49" s="201">
        <f t="shared" si="405"/>
        <v>0.82961812499999998</v>
      </c>
      <c r="GM49" s="208">
        <f t="shared" ref="GM49:GM57" si="500">-($GM$61-$GK49)/($GK48-$GK49)+GJ36</f>
        <v>396.72658402203047</v>
      </c>
      <c r="GN49" s="202" t="str">
        <f>IF(GL49*GL48&lt;0,GM49," ")</f>
        <v xml:space="preserve"> </v>
      </c>
      <c r="GO49" s="203">
        <f t="shared" si="406"/>
        <v>0.97924000000000011</v>
      </c>
      <c r="GP49" s="204">
        <f t="shared" si="301"/>
        <v>1.0212001143744127</v>
      </c>
      <c r="GQ49" s="209" t="str">
        <f t="shared" si="407"/>
        <v xml:space="preserve"> </v>
      </c>
      <c r="GS49" s="188"/>
      <c r="GT49" s="200">
        <f t="shared" si="408"/>
        <v>0.82957812499999994</v>
      </c>
      <c r="GU49" s="201">
        <f t="shared" si="409"/>
        <v>0.82961812499999998</v>
      </c>
      <c r="GV49" s="208">
        <f t="shared" ref="GV49:GV57" si="501">-($GV$61-$GT49)/($GT48-$GT49)+GS36</f>
        <v>396.72658402203047</v>
      </c>
      <c r="GW49" s="202" t="str">
        <f>IF(GU49*GU48&lt;0,GV49," ")</f>
        <v xml:space="preserve"> </v>
      </c>
      <c r="GX49" s="203">
        <f t="shared" si="410"/>
        <v>0.97924000000000011</v>
      </c>
      <c r="GY49" s="204">
        <f t="shared" si="302"/>
        <v>1.0212001143744127</v>
      </c>
      <c r="GZ49" s="209" t="str">
        <f t="shared" si="411"/>
        <v xml:space="preserve"> </v>
      </c>
      <c r="HB49" s="188"/>
      <c r="HC49" s="200">
        <f t="shared" si="412"/>
        <v>0.82957812499999994</v>
      </c>
      <c r="HD49" s="201">
        <f t="shared" si="413"/>
        <v>0.82961812499999998</v>
      </c>
      <c r="HE49" s="208">
        <f t="shared" ref="HE49:HE57" si="502">-($HE$61-$HC49)/($HC48-$HC49)+HB36</f>
        <v>396.72658402203047</v>
      </c>
      <c r="HF49" s="202" t="str">
        <f>IF(HD49*HD48&lt;0,HE49," ")</f>
        <v xml:space="preserve"> </v>
      </c>
      <c r="HG49" s="203">
        <f t="shared" si="414"/>
        <v>0.97924000000000011</v>
      </c>
      <c r="HH49" s="204">
        <f t="shared" si="303"/>
        <v>1.0212001143744127</v>
      </c>
      <c r="HI49" s="209" t="str">
        <f t="shared" si="415"/>
        <v xml:space="preserve"> </v>
      </c>
      <c r="HK49" s="188"/>
      <c r="HL49" s="200">
        <f t="shared" si="416"/>
        <v>0.82957812499999994</v>
      </c>
      <c r="HM49" s="201">
        <f t="shared" si="417"/>
        <v>0.82961812499999998</v>
      </c>
      <c r="HN49" s="208">
        <f t="shared" ref="HN49:HN57" si="503">-($HN$61-$HL49)/($HL48-$HL49)+HK36</f>
        <v>396.72658402203047</v>
      </c>
      <c r="HO49" s="202" t="str">
        <f>IF(HM49*HM48&lt;0,HN49," ")</f>
        <v xml:space="preserve"> </v>
      </c>
      <c r="HP49" s="203">
        <f t="shared" si="418"/>
        <v>0.97924000000000011</v>
      </c>
      <c r="HQ49" s="204">
        <f t="shared" si="304"/>
        <v>1.0212001143744127</v>
      </c>
      <c r="HR49" s="209" t="str">
        <f t="shared" si="419"/>
        <v xml:space="preserve"> </v>
      </c>
      <c r="HT49" s="188"/>
      <c r="HU49" s="200">
        <f t="shared" si="420"/>
        <v>0.82957812499999994</v>
      </c>
      <c r="HV49" s="201">
        <f t="shared" si="421"/>
        <v>0.82961812499999998</v>
      </c>
      <c r="HW49" s="208">
        <f t="shared" ref="HW49:HW57" si="504">-($HW$61-$HU49)/($HU48-$HU49)+HT36</f>
        <v>396.72658402203047</v>
      </c>
      <c r="HX49" s="202" t="str">
        <f>IF(HV49*HV48&lt;0,HW49," ")</f>
        <v xml:space="preserve"> </v>
      </c>
      <c r="HY49" s="189">
        <f t="shared" si="422"/>
        <v>1.0122850593100001</v>
      </c>
      <c r="HZ49" s="204">
        <f t="shared" si="305"/>
        <v>0.98786403177937454</v>
      </c>
      <c r="IA49" s="209" t="str">
        <f t="shared" si="423"/>
        <v xml:space="preserve"> </v>
      </c>
      <c r="IC49" s="188"/>
      <c r="ID49" s="200">
        <f t="shared" si="424"/>
        <v>0.82957812499999994</v>
      </c>
      <c r="IE49" s="201">
        <f t="shared" si="425"/>
        <v>0.82961812499999998</v>
      </c>
      <c r="IF49" s="208">
        <f t="shared" ref="IF49:IF57" si="505">-($IF$61-$ID49)/($ID48-$ID49)+IC36</f>
        <v>396.72658402203047</v>
      </c>
      <c r="IG49" s="202" t="str">
        <f>IF(IE49*IE48&lt;0,IF49," ")</f>
        <v xml:space="preserve"> </v>
      </c>
      <c r="IH49" s="203">
        <f t="shared" si="426"/>
        <v>0.97924000000000011</v>
      </c>
      <c r="II49" s="204">
        <f t="shared" si="306"/>
        <v>1.0212001143744127</v>
      </c>
      <c r="IJ49" s="209" t="str">
        <f t="shared" si="427"/>
        <v xml:space="preserve"> </v>
      </c>
      <c r="IL49" s="188"/>
      <c r="IM49" s="200">
        <f t="shared" si="428"/>
        <v>0.82957812499999994</v>
      </c>
      <c r="IN49" s="201">
        <f t="shared" si="429"/>
        <v>0.82961812499999998</v>
      </c>
      <c r="IO49" s="208">
        <f t="shared" ref="IO49:IO57" si="506">-($IO$61-$IM49)/($IM48-$IM49)+IL36</f>
        <v>396.72658402203047</v>
      </c>
      <c r="IP49" s="202" t="str">
        <f>IF(IN49*IN48&lt;0,IO49," ")</f>
        <v xml:space="preserve"> </v>
      </c>
      <c r="IQ49" s="203">
        <f t="shared" si="430"/>
        <v>0.97924000000000011</v>
      </c>
      <c r="IR49" s="204">
        <f t="shared" si="307"/>
        <v>1.0212001143744127</v>
      </c>
      <c r="IS49" s="209" t="str">
        <f t="shared" si="431"/>
        <v xml:space="preserve"> </v>
      </c>
      <c r="IU49" s="188"/>
      <c r="IV49" s="200">
        <f t="shared" si="432"/>
        <v>0.82957812499999994</v>
      </c>
      <c r="IW49" s="201">
        <f t="shared" si="433"/>
        <v>0.82961812499999998</v>
      </c>
      <c r="IX49" s="208">
        <f t="shared" ref="IX49:IX57" si="507">-($IX$61-$IV49)/($IV48-$IV49)+IU36</f>
        <v>396.72658402203047</v>
      </c>
      <c r="IY49" s="202" t="str">
        <f>IF(IW49*IW48&lt;0,IX49," ")</f>
        <v xml:space="preserve"> </v>
      </c>
      <c r="IZ49" s="189">
        <f t="shared" si="434"/>
        <v>1.0122850593100001</v>
      </c>
      <c r="JA49" s="204">
        <f t="shared" si="308"/>
        <v>0.98786403177937454</v>
      </c>
      <c r="JB49" s="209" t="str">
        <f t="shared" si="435"/>
        <v xml:space="preserve"> </v>
      </c>
      <c r="JD49" s="188"/>
      <c r="JE49" s="200">
        <f t="shared" si="436"/>
        <v>0.82957812499999994</v>
      </c>
      <c r="JF49" s="201">
        <f t="shared" si="437"/>
        <v>0.82961812499999998</v>
      </c>
      <c r="JG49" s="208">
        <f t="shared" ref="JG49:JG57" si="508">-($JG$61-$JE49)/($JE48-$JE49)+JD36</f>
        <v>396.72658402203047</v>
      </c>
      <c r="JH49" s="202" t="str">
        <f>IF(JF49*JF48&lt;0,JG49," ")</f>
        <v xml:space="preserve"> </v>
      </c>
      <c r="JI49" s="203">
        <f t="shared" si="438"/>
        <v>0.97924000000000011</v>
      </c>
      <c r="JJ49" s="204">
        <f t="shared" si="309"/>
        <v>1.0212001143744127</v>
      </c>
      <c r="JK49" s="209" t="str">
        <f t="shared" si="439"/>
        <v xml:space="preserve"> </v>
      </c>
      <c r="JM49" s="188"/>
      <c r="JN49" s="200">
        <f t="shared" si="440"/>
        <v>0.82957812499999994</v>
      </c>
      <c r="JO49" s="201">
        <f t="shared" si="441"/>
        <v>0.82961812499999998</v>
      </c>
      <c r="JP49" s="208">
        <f t="shared" ref="JP49:JP57" si="509">-($JP$61-$JN49)/($JN48-$JN49)+JM36</f>
        <v>396.72658402203047</v>
      </c>
      <c r="JQ49" s="202" t="str">
        <f>IF(JO49*JO48&lt;0,JP49," ")</f>
        <v xml:space="preserve"> </v>
      </c>
      <c r="JR49" s="203">
        <f t="shared" si="442"/>
        <v>0.97924000000000011</v>
      </c>
      <c r="JS49" s="204">
        <f t="shared" si="310"/>
        <v>1.0212001143744127</v>
      </c>
      <c r="JT49" s="209" t="str">
        <f t="shared" si="443"/>
        <v xml:space="preserve"> </v>
      </c>
      <c r="JV49" s="188"/>
      <c r="JW49" s="200">
        <f t="shared" si="444"/>
        <v>0.82957812499999994</v>
      </c>
      <c r="JX49" s="201">
        <f t="shared" si="445"/>
        <v>0.82961812499999998</v>
      </c>
      <c r="JY49" s="208">
        <f t="shared" ref="JY49:JY57" si="510">-($JY$61-$JW49)/($JW48-$JW49)+JV36</f>
        <v>396.72658402203047</v>
      </c>
      <c r="JZ49" s="202" t="str">
        <f>IF(JX49*JX48&lt;0,JY49," ")</f>
        <v xml:space="preserve"> </v>
      </c>
      <c r="KA49" s="203">
        <f t="shared" si="446"/>
        <v>0.97924000000000011</v>
      </c>
      <c r="KB49" s="204">
        <f t="shared" si="311"/>
        <v>1.0212001143744127</v>
      </c>
      <c r="KC49" s="209" t="str">
        <f t="shared" si="447"/>
        <v xml:space="preserve"> </v>
      </c>
      <c r="KE49" s="188"/>
      <c r="KF49" s="200">
        <f t="shared" si="448"/>
        <v>0.82957812499999994</v>
      </c>
      <c r="KG49" s="201">
        <f t="shared" si="449"/>
        <v>0.82961812499999998</v>
      </c>
      <c r="KH49" s="208">
        <f t="shared" ref="KH49:KH57" si="511">-($KH$61-$KF49)/($KF48-$KF49)+KE36</f>
        <v>396.72658402203047</v>
      </c>
      <c r="KI49" s="202" t="str">
        <f>IF(KG49*KG48&lt;0,KH49," ")</f>
        <v xml:space="preserve"> </v>
      </c>
      <c r="KJ49" s="203">
        <f t="shared" si="450"/>
        <v>0.97924000000000011</v>
      </c>
      <c r="KK49" s="204">
        <f t="shared" si="312"/>
        <v>1.0212001143744127</v>
      </c>
      <c r="KL49" s="209" t="str">
        <f t="shared" si="451"/>
        <v xml:space="preserve"> </v>
      </c>
      <c r="KN49" s="188"/>
      <c r="KO49" s="200">
        <f t="shared" si="452"/>
        <v>0.82957812499999994</v>
      </c>
      <c r="KP49" s="201">
        <f t="shared" si="453"/>
        <v>0.82961812499999998</v>
      </c>
      <c r="KQ49" s="208">
        <f t="shared" ref="KQ49:KQ57" si="512">-($KQ$61-$KO49)/($KO48-$KO49)+KN36</f>
        <v>396.72658402203047</v>
      </c>
      <c r="KR49" s="202" t="str">
        <f>IF(KP49*KP48&lt;0,KQ49," ")</f>
        <v xml:space="preserve"> </v>
      </c>
      <c r="KS49" s="203">
        <f t="shared" si="454"/>
        <v>0.97924000000000011</v>
      </c>
      <c r="KT49" s="204">
        <f t="shared" si="313"/>
        <v>1.0212001143744127</v>
      </c>
      <c r="KU49" s="209" t="str">
        <f t="shared" si="455"/>
        <v xml:space="preserve"> </v>
      </c>
      <c r="KW49" s="188"/>
      <c r="KX49" s="200">
        <f t="shared" si="456"/>
        <v>0.82957812499999994</v>
      </c>
      <c r="KY49" s="201">
        <f t="shared" si="457"/>
        <v>0.82961812499999998</v>
      </c>
      <c r="KZ49" s="208">
        <f t="shared" ref="KZ49:KZ57" si="513">-($KZ$61-$KX49)/($KX48-$KX49)+KW36</f>
        <v>396.72658402203047</v>
      </c>
      <c r="LA49" s="202" t="str">
        <f>IF(KY49*KY48&lt;0,KZ49," ")</f>
        <v xml:space="preserve"> </v>
      </c>
      <c r="LB49" s="203">
        <f t="shared" si="458"/>
        <v>0.97924000000000011</v>
      </c>
      <c r="LC49" s="204">
        <f t="shared" si="314"/>
        <v>1.0212001143744127</v>
      </c>
      <c r="LD49" s="209" t="str">
        <f t="shared" si="459"/>
        <v xml:space="preserve"> </v>
      </c>
      <c r="LF49" s="188"/>
      <c r="LG49" s="200">
        <f t="shared" si="460"/>
        <v>0.82957812499999994</v>
      </c>
      <c r="LH49" s="201">
        <f t="shared" si="461"/>
        <v>0.82961812499999998</v>
      </c>
      <c r="LI49" s="208">
        <f t="shared" ref="LI49:LI57" si="514">-($LI$61-$LG49)/($LG48-$LG49)+LF36</f>
        <v>396.72658402203047</v>
      </c>
      <c r="LJ49" s="202" t="str">
        <f>IF(LH49*LH48&lt;0,LI49," ")</f>
        <v xml:space="preserve"> </v>
      </c>
      <c r="LK49" s="203">
        <f t="shared" si="462"/>
        <v>0.97924000000000011</v>
      </c>
      <c r="LL49" s="204">
        <f t="shared" si="315"/>
        <v>1.0212001143744127</v>
      </c>
      <c r="LM49" s="209" t="str">
        <f t="shared" si="463"/>
        <v xml:space="preserve"> </v>
      </c>
      <c r="LO49" s="188"/>
      <c r="LP49" s="200">
        <f t="shared" si="464"/>
        <v>0.82957812499999994</v>
      </c>
      <c r="LQ49" s="201">
        <f t="shared" si="465"/>
        <v>0.82961812499999998</v>
      </c>
      <c r="LR49" s="208">
        <f t="shared" ref="LR49:LR57" si="515">-($LR$61-$LP49)/($LP48-$LP49)+LO36</f>
        <v>396.72658402203047</v>
      </c>
      <c r="LS49" s="202" t="str">
        <f>IF(LQ49*LQ48&lt;0,LR49," ")</f>
        <v xml:space="preserve"> </v>
      </c>
      <c r="LT49" s="203">
        <f t="shared" si="466"/>
        <v>0.97924000000000011</v>
      </c>
      <c r="LU49" s="204">
        <f t="shared" si="316"/>
        <v>1.0212001143744127</v>
      </c>
      <c r="LV49" s="209" t="str">
        <f t="shared" si="467"/>
        <v xml:space="preserve"> </v>
      </c>
      <c r="LX49" s="188"/>
      <c r="LY49" s="200">
        <f t="shared" si="468"/>
        <v>0.82957812499999994</v>
      </c>
      <c r="LZ49" s="201">
        <f t="shared" si="469"/>
        <v>0.82961812499999998</v>
      </c>
      <c r="MA49" s="208">
        <f t="shared" ref="MA49:MA57" si="516">-($MA$61-$LY49)/($LY48-$LY49)+LX36</f>
        <v>396.72658402203047</v>
      </c>
      <c r="MB49" s="202" t="str">
        <f>IF(LZ49*LZ48&lt;0,MA49," ")</f>
        <v xml:space="preserve"> </v>
      </c>
      <c r="MC49" s="203">
        <f t="shared" si="470"/>
        <v>0.97924000000000011</v>
      </c>
      <c r="MD49" s="204">
        <f t="shared" si="317"/>
        <v>1.0212001143744127</v>
      </c>
      <c r="ME49" s="209" t="str">
        <f t="shared" si="471"/>
        <v xml:space="preserve"> </v>
      </c>
      <c r="MG49" s="188"/>
      <c r="MH49" s="200">
        <f t="shared" si="472"/>
        <v>0.82957812499999994</v>
      </c>
      <c r="MI49" s="201">
        <f t="shared" si="318"/>
        <v>0.82961812499999998</v>
      </c>
      <c r="MJ49" s="208">
        <f t="shared" ref="MJ49:MJ57" si="517">-($MJ$61-$MH49)/($MH48-$MH49)+MG36</f>
        <v>396.72658402203047</v>
      </c>
      <c r="MK49" s="202" t="str">
        <f>IF(MI49*MI48&lt;0,MJ49," ")</f>
        <v xml:space="preserve"> </v>
      </c>
      <c r="ML49" s="203">
        <f t="shared" si="473"/>
        <v>0.97924000000000011</v>
      </c>
      <c r="MM49" s="204">
        <f t="shared" si="319"/>
        <v>1.0212001143744127</v>
      </c>
      <c r="MN49" s="209" t="str">
        <f t="shared" si="474"/>
        <v xml:space="preserve"> </v>
      </c>
      <c r="MP49" s="188"/>
      <c r="MQ49" s="200">
        <f t="shared" si="475"/>
        <v>0.82957812499999994</v>
      </c>
      <c r="MR49" s="201">
        <f t="shared" si="476"/>
        <v>0.82961812499999998</v>
      </c>
      <c r="MS49" s="208">
        <f t="shared" ref="MS49:MS57" si="518">-($MS$61-$MQ49)/($MQ48-$MQ49)+MP36</f>
        <v>396.72658402203047</v>
      </c>
      <c r="MT49" s="202" t="str">
        <f>IF(MR49*MR48&lt;0,MS49," ")</f>
        <v xml:space="preserve"> </v>
      </c>
      <c r="MU49" s="203">
        <f t="shared" si="477"/>
        <v>0.97924000000000011</v>
      </c>
      <c r="MV49" s="204">
        <f t="shared" si="320"/>
        <v>1.0212001143744127</v>
      </c>
      <c r="MW49" s="209" t="str">
        <f t="shared" si="478"/>
        <v xml:space="preserve"> </v>
      </c>
    </row>
    <row r="50" spans="1:361" ht="21" hidden="1" customHeight="1">
      <c r="A50" s="187">
        <v>48</v>
      </c>
      <c r="B50" s="211">
        <v>1E-3</v>
      </c>
      <c r="C50" s="188"/>
      <c r="D50" s="200">
        <f t="shared" si="321"/>
        <v>0.80199023999999997</v>
      </c>
      <c r="E50" s="201">
        <f t="shared" si="322"/>
        <v>-1.7027759999999947E-2</v>
      </c>
      <c r="F50" s="208">
        <f>-($F$61-$D50)/($D49-$D50)+C37</f>
        <v>86.772215232466138</v>
      </c>
      <c r="G50" s="202" t="str">
        <f t="shared" ref="G50:G57" si="519">IF(E50*E49&lt;0,F50," ")</f>
        <v xml:space="preserve"> </v>
      </c>
      <c r="H50" s="203">
        <f t="shared" si="479"/>
        <v>1.01150200064</v>
      </c>
      <c r="I50" s="204">
        <f t="shared" si="280"/>
        <v>0.98862879101304557</v>
      </c>
      <c r="J50" s="209" t="str">
        <f t="shared" si="323"/>
        <v xml:space="preserve"> </v>
      </c>
      <c r="L50" s="188"/>
      <c r="M50" s="200">
        <f t="shared" si="324"/>
        <v>0.79890439062499996</v>
      </c>
      <c r="N50" s="201">
        <f t="shared" si="325"/>
        <v>-2.3120609375000045E-2</v>
      </c>
      <c r="O50" s="208">
        <f t="shared" si="480"/>
        <v>84.524703308284302</v>
      </c>
      <c r="P50" s="202" t="str">
        <f t="shared" ref="P50:P57" si="520">IF(N50*N49&lt;0,O50," ")</f>
        <v xml:space="preserve"> </v>
      </c>
      <c r="Q50" s="203">
        <f t="shared" si="326"/>
        <v>1.0117283021600001</v>
      </c>
      <c r="R50" s="204">
        <f t="shared" si="281"/>
        <v>0.98840765634908045</v>
      </c>
      <c r="S50" s="209" t="str">
        <f t="shared" si="327"/>
        <v xml:space="preserve"> </v>
      </c>
      <c r="U50" s="188"/>
      <c r="V50" s="200">
        <f t="shared" si="328"/>
        <v>0.80260472271500005</v>
      </c>
      <c r="W50" s="201">
        <f t="shared" si="329"/>
        <v>0.10708812271500001</v>
      </c>
      <c r="X50" s="208">
        <f t="shared" si="481"/>
        <v>132.15077869883933</v>
      </c>
      <c r="Y50" s="202" t="str">
        <f t="shared" ref="Y50:Y57" si="521">IF(W50*W49&lt;0,X50," ")</f>
        <v xml:space="preserve"> </v>
      </c>
      <c r="Z50" s="203">
        <f t="shared" si="330"/>
        <v>1.0113889252699999</v>
      </c>
      <c r="AA50" s="204">
        <f t="shared" si="282"/>
        <v>0.98873932175304424</v>
      </c>
      <c r="AB50" s="209" t="str">
        <f t="shared" si="331"/>
        <v xml:space="preserve"> </v>
      </c>
      <c r="AD50" s="188"/>
      <c r="AE50" s="200">
        <f t="shared" si="332"/>
        <v>0.80155078437500016</v>
      </c>
      <c r="AF50" s="201">
        <f t="shared" si="333"/>
        <v>-1.9468215624999785E-2</v>
      </c>
      <c r="AG50" s="208">
        <f t="shared" si="482"/>
        <v>85.877499460367034</v>
      </c>
      <c r="AH50" s="202" t="str">
        <f t="shared" ref="AH50:AH57" si="522">IF(AF50*AF49&lt;0,AG50," ")</f>
        <v xml:space="preserve"> </v>
      </c>
      <c r="AI50" s="203">
        <f t="shared" si="334"/>
        <v>1.0133180800000001</v>
      </c>
      <c r="AJ50" s="204">
        <f t="shared" si="283"/>
        <v>0.98685696005739865</v>
      </c>
      <c r="AK50" s="209" t="str">
        <f t="shared" si="335"/>
        <v xml:space="preserve"> </v>
      </c>
      <c r="AM50" s="188"/>
      <c r="AN50" s="200">
        <f t="shared" si="336"/>
        <v>0.82683062500000004</v>
      </c>
      <c r="AO50" s="201">
        <f t="shared" si="337"/>
        <v>0.82687062500000008</v>
      </c>
      <c r="AP50" s="208">
        <f t="shared" si="483"/>
        <v>393.95382165606162</v>
      </c>
      <c r="AQ50" s="202" t="str">
        <f t="shared" ref="AQ50:AQ57" si="523">IF(AO50*AO49&lt;0,AP50," ")</f>
        <v xml:space="preserve"> </v>
      </c>
      <c r="AR50" s="203">
        <f t="shared" si="338"/>
        <v>0.97916000000000003</v>
      </c>
      <c r="AS50" s="204">
        <f t="shared" si="284"/>
        <v>1.02128354916459</v>
      </c>
      <c r="AT50" s="209" t="str">
        <f t="shared" si="339"/>
        <v xml:space="preserve"> </v>
      </c>
      <c r="AV50" s="188"/>
      <c r="AW50" s="200">
        <f t="shared" si="340"/>
        <v>0.82683062500000004</v>
      </c>
      <c r="AX50" s="201">
        <f t="shared" si="341"/>
        <v>0.82687062500000008</v>
      </c>
      <c r="AY50" s="208">
        <f t="shared" si="484"/>
        <v>393.95382165606162</v>
      </c>
      <c r="AZ50" s="202" t="str">
        <f t="shared" ref="AZ50:AZ57" si="524">IF(AX50*AX49&lt;0,AY50," ")</f>
        <v xml:space="preserve"> </v>
      </c>
      <c r="BA50" s="203">
        <f t="shared" si="342"/>
        <v>0.97916000000000003</v>
      </c>
      <c r="BB50" s="204">
        <f t="shared" si="285"/>
        <v>1.02128354916459</v>
      </c>
      <c r="BC50" s="209" t="str">
        <f t="shared" si="343"/>
        <v xml:space="preserve"> </v>
      </c>
      <c r="BE50" s="188"/>
      <c r="BF50" s="200">
        <f t="shared" si="344"/>
        <v>0.82683062500000004</v>
      </c>
      <c r="BG50" s="201">
        <f t="shared" si="345"/>
        <v>0.82687062500000008</v>
      </c>
      <c r="BH50" s="208">
        <f t="shared" si="485"/>
        <v>393.95382165606162</v>
      </c>
      <c r="BI50" s="202" t="str">
        <f t="shared" ref="BI50:BI57" si="525">IF(BG50*BG49&lt;0,BH50," ")</f>
        <v xml:space="preserve"> </v>
      </c>
      <c r="BJ50" s="203">
        <f t="shared" si="346"/>
        <v>0.97916000000000003</v>
      </c>
      <c r="BK50" s="204">
        <f t="shared" si="286"/>
        <v>1.02128354916459</v>
      </c>
      <c r="BL50" s="209" t="str">
        <f t="shared" si="347"/>
        <v xml:space="preserve"> </v>
      </c>
      <c r="BN50" s="188"/>
      <c r="BO50" s="200">
        <f t="shared" si="348"/>
        <v>0.82683062500000004</v>
      </c>
      <c r="BP50" s="201">
        <f t="shared" si="349"/>
        <v>0.82687062500000008</v>
      </c>
      <c r="BQ50" s="208">
        <f t="shared" si="486"/>
        <v>393.95382165606162</v>
      </c>
      <c r="BR50" s="202" t="str">
        <f t="shared" ref="BR50:BR57" si="526">IF(BP50*BP49&lt;0,BQ50," ")</f>
        <v xml:space="preserve"> </v>
      </c>
      <c r="BS50" s="203">
        <f t="shared" si="350"/>
        <v>0.97916000000000003</v>
      </c>
      <c r="BT50" s="204">
        <f t="shared" si="287"/>
        <v>1.02128354916459</v>
      </c>
      <c r="BU50" s="209" t="str">
        <f t="shared" si="351"/>
        <v xml:space="preserve"> </v>
      </c>
      <c r="BW50" s="188"/>
      <c r="BX50" s="200">
        <f t="shared" si="352"/>
        <v>0.82683062500000004</v>
      </c>
      <c r="BY50" s="201">
        <f t="shared" si="353"/>
        <v>0.82687062500000008</v>
      </c>
      <c r="BZ50" s="208">
        <f t="shared" si="487"/>
        <v>393.95382165606162</v>
      </c>
      <c r="CA50" s="202" t="str">
        <f t="shared" ref="CA50:CA57" si="527">IF(BY50*BY49&lt;0,BZ50," ")</f>
        <v xml:space="preserve"> </v>
      </c>
      <c r="CB50" s="203">
        <f t="shared" si="354"/>
        <v>0.97916000000000003</v>
      </c>
      <c r="CC50" s="204">
        <f t="shared" si="288"/>
        <v>1.02128354916459</v>
      </c>
      <c r="CD50" s="209" t="str">
        <f t="shared" si="355"/>
        <v xml:space="preserve"> </v>
      </c>
      <c r="CF50" s="188"/>
      <c r="CG50" s="200">
        <f t="shared" si="356"/>
        <v>0.82683062500000004</v>
      </c>
      <c r="CH50" s="201">
        <f t="shared" si="357"/>
        <v>0.82687062500000008</v>
      </c>
      <c r="CI50" s="208">
        <f t="shared" si="488"/>
        <v>393.95382165606162</v>
      </c>
      <c r="CJ50" s="202" t="str">
        <f t="shared" ref="CJ50:CJ57" si="528">IF(CH50*CH49&lt;0,CI50," ")</f>
        <v xml:space="preserve"> </v>
      </c>
      <c r="CK50" s="203">
        <f t="shared" si="358"/>
        <v>0.97916000000000003</v>
      </c>
      <c r="CL50" s="204">
        <f t="shared" si="289"/>
        <v>1.02128354916459</v>
      </c>
      <c r="CM50" s="209" t="str">
        <f t="shared" si="359"/>
        <v xml:space="preserve"> </v>
      </c>
      <c r="CO50" s="188"/>
      <c r="CP50" s="200">
        <f t="shared" si="360"/>
        <v>0.82683062500000004</v>
      </c>
      <c r="CQ50" s="201">
        <f t="shared" si="361"/>
        <v>0.82687062500000008</v>
      </c>
      <c r="CR50" s="208">
        <f t="shared" si="489"/>
        <v>393.95382165606162</v>
      </c>
      <c r="CS50" s="202" t="str">
        <f t="shared" ref="CS50:CS57" si="529">IF(CQ50*CQ49&lt;0,CR50," ")</f>
        <v xml:space="preserve"> </v>
      </c>
      <c r="CT50" s="203">
        <f t="shared" si="362"/>
        <v>0.97916000000000003</v>
      </c>
      <c r="CU50" s="204">
        <f t="shared" si="290"/>
        <v>1.02128354916459</v>
      </c>
      <c r="CV50" s="209" t="str">
        <f t="shared" si="363"/>
        <v xml:space="preserve"> </v>
      </c>
      <c r="CX50" s="188"/>
      <c r="CY50" s="200">
        <f t="shared" si="364"/>
        <v>0.82683062500000004</v>
      </c>
      <c r="CZ50" s="201">
        <f t="shared" si="365"/>
        <v>0.82687062500000008</v>
      </c>
      <c r="DA50" s="208">
        <f t="shared" si="490"/>
        <v>393.95382165606162</v>
      </c>
      <c r="DB50" s="202" t="str">
        <f t="shared" ref="DB50:DB57" si="530">IF(CZ50*CZ49&lt;0,DA50," ")</f>
        <v xml:space="preserve"> </v>
      </c>
      <c r="DC50" s="203">
        <f t="shared" si="366"/>
        <v>0.97916000000000003</v>
      </c>
      <c r="DD50" s="204">
        <f t="shared" si="291"/>
        <v>1.02128354916459</v>
      </c>
      <c r="DE50" s="209" t="str">
        <f t="shared" si="367"/>
        <v xml:space="preserve"> </v>
      </c>
      <c r="DG50" s="188"/>
      <c r="DH50" s="200">
        <f t="shared" si="368"/>
        <v>0.82683062500000004</v>
      </c>
      <c r="DI50" s="201">
        <f t="shared" si="369"/>
        <v>0.82687062500000008</v>
      </c>
      <c r="DJ50" s="208">
        <f t="shared" si="491"/>
        <v>393.95382165606162</v>
      </c>
      <c r="DK50" s="202" t="str">
        <f t="shared" ref="DK50:DK57" si="531">IF(DI50*DI49&lt;0,DJ50," ")</f>
        <v xml:space="preserve"> </v>
      </c>
      <c r="DL50" s="203">
        <f t="shared" si="370"/>
        <v>0.97916000000000003</v>
      </c>
      <c r="DM50" s="204">
        <f t="shared" si="292"/>
        <v>1.02128354916459</v>
      </c>
      <c r="DN50" s="209" t="str">
        <f t="shared" si="371"/>
        <v xml:space="preserve"> </v>
      </c>
      <c r="DP50" s="188"/>
      <c r="DQ50" s="200">
        <f t="shared" si="372"/>
        <v>0.82683062500000004</v>
      </c>
      <c r="DR50" s="201">
        <f t="shared" si="373"/>
        <v>0.82687062500000008</v>
      </c>
      <c r="DS50" s="208">
        <f t="shared" si="492"/>
        <v>393.95382165606162</v>
      </c>
      <c r="DT50" s="202" t="str">
        <f t="shared" ref="DT50:DT57" si="532">IF(DR50*DR49&lt;0,DS50," ")</f>
        <v xml:space="preserve"> </v>
      </c>
      <c r="DU50" s="203">
        <f t="shared" si="374"/>
        <v>0.97916000000000003</v>
      </c>
      <c r="DV50" s="204">
        <f t="shared" si="293"/>
        <v>1.02128354916459</v>
      </c>
      <c r="DW50" s="209" t="str">
        <f t="shared" si="375"/>
        <v xml:space="preserve"> </v>
      </c>
      <c r="DY50" s="188"/>
      <c r="DZ50" s="200">
        <f t="shared" si="376"/>
        <v>0.82683062500000004</v>
      </c>
      <c r="EA50" s="201">
        <f t="shared" si="377"/>
        <v>0.82687062500000008</v>
      </c>
      <c r="EB50" s="208">
        <f t="shared" si="493"/>
        <v>393.95382165606162</v>
      </c>
      <c r="EC50" s="202" t="str">
        <f t="shared" ref="EC50:EC57" si="533">IF(EA50*EA49&lt;0,EB50," ")</f>
        <v xml:space="preserve"> </v>
      </c>
      <c r="ED50" s="203">
        <f t="shared" si="378"/>
        <v>0.97916000000000003</v>
      </c>
      <c r="EE50" s="204">
        <f t="shared" si="294"/>
        <v>1.02128354916459</v>
      </c>
      <c r="EF50" s="209" t="str">
        <f t="shared" si="379"/>
        <v xml:space="preserve"> </v>
      </c>
      <c r="EH50" s="188"/>
      <c r="EI50" s="200">
        <f t="shared" si="380"/>
        <v>0.82683062500000004</v>
      </c>
      <c r="EJ50" s="201">
        <f t="shared" si="381"/>
        <v>0.82687062500000008</v>
      </c>
      <c r="EK50" s="208">
        <f t="shared" si="494"/>
        <v>393.95382165606162</v>
      </c>
      <c r="EL50" s="202" t="str">
        <f t="shared" ref="EL50:EL57" si="534">IF(EJ50*EJ49&lt;0,EK50," ")</f>
        <v xml:space="preserve"> </v>
      </c>
      <c r="EM50" s="189">
        <f t="shared" si="382"/>
        <v>1.0122949383099999</v>
      </c>
      <c r="EN50" s="204">
        <f t="shared" si="295"/>
        <v>0.98785439120092211</v>
      </c>
      <c r="EO50" s="209" t="str">
        <f t="shared" si="383"/>
        <v xml:space="preserve"> </v>
      </c>
      <c r="EQ50" s="188"/>
      <c r="ER50" s="200">
        <f t="shared" si="384"/>
        <v>0.82683062500000004</v>
      </c>
      <c r="ES50" s="201">
        <f t="shared" si="385"/>
        <v>0.82687062500000008</v>
      </c>
      <c r="ET50" s="208">
        <f t="shared" si="495"/>
        <v>393.95382165606162</v>
      </c>
      <c r="EU50" s="202" t="str">
        <f t="shared" ref="EU50:EU57" si="535">IF(ES50*ES49&lt;0,ET50," ")</f>
        <v xml:space="preserve"> </v>
      </c>
      <c r="EV50" s="203">
        <f t="shared" si="386"/>
        <v>0.97916000000000003</v>
      </c>
      <c r="EW50" s="204">
        <f t="shared" si="296"/>
        <v>1.02128354916459</v>
      </c>
      <c r="EX50" s="209" t="str">
        <f t="shared" si="387"/>
        <v xml:space="preserve"> </v>
      </c>
      <c r="EZ50" s="188"/>
      <c r="FA50" s="200">
        <f t="shared" si="388"/>
        <v>0.82683062500000004</v>
      </c>
      <c r="FB50" s="201">
        <f t="shared" si="389"/>
        <v>0.82687062500000008</v>
      </c>
      <c r="FC50" s="208">
        <f t="shared" si="496"/>
        <v>393.95382165606162</v>
      </c>
      <c r="FD50" s="202" t="str">
        <f t="shared" ref="FD50:FD57" si="536">IF(FB50*FB49&lt;0,FC50," ")</f>
        <v xml:space="preserve"> </v>
      </c>
      <c r="FE50" s="203">
        <f t="shared" si="390"/>
        <v>0.97916000000000003</v>
      </c>
      <c r="FF50" s="204">
        <f t="shared" si="297"/>
        <v>1.02128354916459</v>
      </c>
      <c r="FG50" s="209" t="str">
        <f t="shared" si="391"/>
        <v xml:space="preserve"> </v>
      </c>
      <c r="FI50" s="188"/>
      <c r="FJ50" s="200">
        <f t="shared" si="392"/>
        <v>0.82683062500000004</v>
      </c>
      <c r="FK50" s="201">
        <f t="shared" si="393"/>
        <v>0.82687062500000008</v>
      </c>
      <c r="FL50" s="208">
        <f t="shared" si="497"/>
        <v>393.95382165606162</v>
      </c>
      <c r="FM50" s="202" t="str">
        <f t="shared" ref="FM50:FM57" si="537">IF(FK50*FK49&lt;0,FL50," ")</f>
        <v xml:space="preserve"> </v>
      </c>
      <c r="FN50" s="203">
        <f t="shared" si="394"/>
        <v>0.97916000000000003</v>
      </c>
      <c r="FO50" s="204">
        <f t="shared" si="298"/>
        <v>1.02128354916459</v>
      </c>
      <c r="FP50" s="209" t="str">
        <f t="shared" si="395"/>
        <v xml:space="preserve"> </v>
      </c>
      <c r="FR50" s="188"/>
      <c r="FS50" s="200">
        <f t="shared" si="396"/>
        <v>0.82683062500000004</v>
      </c>
      <c r="FT50" s="201">
        <f t="shared" si="397"/>
        <v>0.82687062500000008</v>
      </c>
      <c r="FU50" s="208">
        <f t="shared" si="498"/>
        <v>393.95382165606162</v>
      </c>
      <c r="FV50" s="202" t="str">
        <f t="shared" ref="FV50:FV57" si="538">IF(FT50*FT49&lt;0,FU50," ")</f>
        <v xml:space="preserve"> </v>
      </c>
      <c r="FW50" s="203">
        <f t="shared" si="398"/>
        <v>0.97916000000000003</v>
      </c>
      <c r="FX50" s="204">
        <f t="shared" si="299"/>
        <v>1.02128354916459</v>
      </c>
      <c r="FY50" s="209" t="str">
        <f t="shared" si="399"/>
        <v xml:space="preserve"> </v>
      </c>
      <c r="GA50" s="188"/>
      <c r="GB50" s="200">
        <f t="shared" si="400"/>
        <v>0.82683062500000004</v>
      </c>
      <c r="GC50" s="201">
        <f t="shared" si="401"/>
        <v>0.82683062500000004</v>
      </c>
      <c r="GD50" s="208">
        <f t="shared" si="499"/>
        <v>393.95382165606162</v>
      </c>
      <c r="GE50" s="202" t="str">
        <f t="shared" ref="GE50:GE57" si="539">IF(GC50*GC49&lt;0,GD50," ")</f>
        <v xml:space="preserve"> </v>
      </c>
      <c r="GF50" s="203">
        <f t="shared" si="402"/>
        <v>0.97916000000000003</v>
      </c>
      <c r="GG50" s="204">
        <f t="shared" si="300"/>
        <v>1.02128354916459</v>
      </c>
      <c r="GH50" s="209" t="str">
        <f t="shared" si="403"/>
        <v xml:space="preserve"> </v>
      </c>
      <c r="GJ50" s="188"/>
      <c r="GK50" s="200">
        <f t="shared" si="404"/>
        <v>0.82683062500000004</v>
      </c>
      <c r="GL50" s="201">
        <f t="shared" si="405"/>
        <v>0.82687062500000008</v>
      </c>
      <c r="GM50" s="208">
        <f t="shared" si="500"/>
        <v>393.95382165606162</v>
      </c>
      <c r="GN50" s="202" t="str">
        <f t="shared" ref="GN50:GN57" si="540">IF(GL50*GL49&lt;0,GM50," ")</f>
        <v xml:space="preserve"> </v>
      </c>
      <c r="GO50" s="203">
        <f t="shared" si="406"/>
        <v>0.97916000000000003</v>
      </c>
      <c r="GP50" s="204">
        <f t="shared" si="301"/>
        <v>1.02128354916459</v>
      </c>
      <c r="GQ50" s="209" t="str">
        <f t="shared" si="407"/>
        <v xml:space="preserve"> </v>
      </c>
      <c r="GS50" s="188"/>
      <c r="GT50" s="200">
        <f t="shared" si="408"/>
        <v>0.82683062500000004</v>
      </c>
      <c r="GU50" s="201">
        <f t="shared" si="409"/>
        <v>0.82687062500000008</v>
      </c>
      <c r="GV50" s="208">
        <f t="shared" si="501"/>
        <v>393.95382165606162</v>
      </c>
      <c r="GW50" s="202" t="str">
        <f t="shared" ref="GW50:GW57" si="541">IF(GU50*GU49&lt;0,GV50," ")</f>
        <v xml:space="preserve"> </v>
      </c>
      <c r="GX50" s="203">
        <f t="shared" si="410"/>
        <v>0.97916000000000003</v>
      </c>
      <c r="GY50" s="204">
        <f t="shared" si="302"/>
        <v>1.02128354916459</v>
      </c>
      <c r="GZ50" s="209" t="str">
        <f t="shared" si="411"/>
        <v xml:space="preserve"> </v>
      </c>
      <c r="HB50" s="188"/>
      <c r="HC50" s="200">
        <f t="shared" si="412"/>
        <v>0.82683062500000004</v>
      </c>
      <c r="HD50" s="201">
        <f t="shared" si="413"/>
        <v>0.82687062500000008</v>
      </c>
      <c r="HE50" s="208">
        <f t="shared" si="502"/>
        <v>393.95382165606162</v>
      </c>
      <c r="HF50" s="202" t="str">
        <f t="shared" ref="HF50:HF57" si="542">IF(HD50*HD49&lt;0,HE50," ")</f>
        <v xml:space="preserve"> </v>
      </c>
      <c r="HG50" s="203">
        <f t="shared" si="414"/>
        <v>0.97916000000000003</v>
      </c>
      <c r="HH50" s="204">
        <f t="shared" si="303"/>
        <v>1.02128354916459</v>
      </c>
      <c r="HI50" s="209" t="str">
        <f t="shared" si="415"/>
        <v xml:space="preserve"> </v>
      </c>
      <c r="HK50" s="188"/>
      <c r="HL50" s="200">
        <f t="shared" si="416"/>
        <v>0.82683062500000004</v>
      </c>
      <c r="HM50" s="201">
        <f t="shared" si="417"/>
        <v>0.82687062500000008</v>
      </c>
      <c r="HN50" s="208">
        <f t="shared" si="503"/>
        <v>393.95382165606162</v>
      </c>
      <c r="HO50" s="202" t="str">
        <f t="shared" ref="HO50:HO57" si="543">IF(HM50*HM49&lt;0,HN50," ")</f>
        <v xml:space="preserve"> </v>
      </c>
      <c r="HP50" s="203">
        <f t="shared" si="418"/>
        <v>0.97916000000000003</v>
      </c>
      <c r="HQ50" s="204">
        <f t="shared" si="304"/>
        <v>1.02128354916459</v>
      </c>
      <c r="HR50" s="209" t="str">
        <f t="shared" si="419"/>
        <v xml:space="preserve"> </v>
      </c>
      <c r="HT50" s="188"/>
      <c r="HU50" s="200">
        <f t="shared" si="420"/>
        <v>0.82683062500000004</v>
      </c>
      <c r="HV50" s="201">
        <f t="shared" si="421"/>
        <v>0.82687062500000008</v>
      </c>
      <c r="HW50" s="208">
        <f t="shared" si="504"/>
        <v>393.95382165606162</v>
      </c>
      <c r="HX50" s="202" t="str">
        <f t="shared" ref="HX50:HX57" si="544">IF(HV50*HV49&lt;0,HW50," ")</f>
        <v xml:space="preserve"> </v>
      </c>
      <c r="HY50" s="189">
        <f t="shared" si="422"/>
        <v>1.0122949383099999</v>
      </c>
      <c r="HZ50" s="204">
        <f t="shared" si="305"/>
        <v>0.98785439120092211</v>
      </c>
      <c r="IA50" s="209" t="str">
        <f t="shared" si="423"/>
        <v xml:space="preserve"> </v>
      </c>
      <c r="IC50" s="188"/>
      <c r="ID50" s="200">
        <f t="shared" si="424"/>
        <v>0.82683062500000004</v>
      </c>
      <c r="IE50" s="201">
        <f t="shared" si="425"/>
        <v>0.82687062500000008</v>
      </c>
      <c r="IF50" s="208">
        <f t="shared" si="505"/>
        <v>393.95382165606162</v>
      </c>
      <c r="IG50" s="202" t="str">
        <f t="shared" ref="IG50:IG57" si="545">IF(IE50*IE49&lt;0,IF50," ")</f>
        <v xml:space="preserve"> </v>
      </c>
      <c r="IH50" s="203">
        <f t="shared" si="426"/>
        <v>0.97916000000000003</v>
      </c>
      <c r="II50" s="204">
        <f t="shared" si="306"/>
        <v>1.02128354916459</v>
      </c>
      <c r="IJ50" s="209" t="str">
        <f t="shared" si="427"/>
        <v xml:space="preserve"> </v>
      </c>
      <c r="IL50" s="188"/>
      <c r="IM50" s="200">
        <f t="shared" si="428"/>
        <v>0.82683062500000004</v>
      </c>
      <c r="IN50" s="201">
        <f t="shared" si="429"/>
        <v>0.82687062500000008</v>
      </c>
      <c r="IO50" s="208">
        <f t="shared" si="506"/>
        <v>393.95382165606162</v>
      </c>
      <c r="IP50" s="202" t="str">
        <f t="shared" ref="IP50:IP57" si="546">IF(IN50*IN49&lt;0,IO50," ")</f>
        <v xml:space="preserve"> </v>
      </c>
      <c r="IQ50" s="203">
        <f t="shared" si="430"/>
        <v>0.97916000000000003</v>
      </c>
      <c r="IR50" s="204">
        <f t="shared" si="307"/>
        <v>1.02128354916459</v>
      </c>
      <c r="IS50" s="209" t="str">
        <f t="shared" si="431"/>
        <v xml:space="preserve"> </v>
      </c>
      <c r="IU50" s="188"/>
      <c r="IV50" s="200">
        <f t="shared" si="432"/>
        <v>0.82683062500000004</v>
      </c>
      <c r="IW50" s="201">
        <f t="shared" si="433"/>
        <v>0.82687062500000008</v>
      </c>
      <c r="IX50" s="208">
        <f t="shared" si="507"/>
        <v>393.95382165606162</v>
      </c>
      <c r="IY50" s="202" t="str">
        <f t="shared" ref="IY50:IY57" si="547">IF(IW50*IW49&lt;0,IX50," ")</f>
        <v xml:space="preserve"> </v>
      </c>
      <c r="IZ50" s="189">
        <f t="shared" si="434"/>
        <v>1.0122949383099999</v>
      </c>
      <c r="JA50" s="204">
        <f t="shared" si="308"/>
        <v>0.98785439120092211</v>
      </c>
      <c r="JB50" s="209" t="str">
        <f t="shared" si="435"/>
        <v xml:space="preserve"> </v>
      </c>
      <c r="JD50" s="188"/>
      <c r="JE50" s="200">
        <f t="shared" si="436"/>
        <v>0.82683062500000004</v>
      </c>
      <c r="JF50" s="201">
        <f t="shared" si="437"/>
        <v>0.82687062500000008</v>
      </c>
      <c r="JG50" s="208">
        <f t="shared" si="508"/>
        <v>393.95382165606162</v>
      </c>
      <c r="JH50" s="202" t="str">
        <f t="shared" ref="JH50:JH57" si="548">IF(JF50*JF49&lt;0,JG50," ")</f>
        <v xml:space="preserve"> </v>
      </c>
      <c r="JI50" s="203">
        <f t="shared" si="438"/>
        <v>0.97916000000000003</v>
      </c>
      <c r="JJ50" s="204">
        <f t="shared" si="309"/>
        <v>1.02128354916459</v>
      </c>
      <c r="JK50" s="209" t="str">
        <f t="shared" si="439"/>
        <v xml:space="preserve"> </v>
      </c>
      <c r="JM50" s="188"/>
      <c r="JN50" s="200">
        <f t="shared" si="440"/>
        <v>0.82683062500000004</v>
      </c>
      <c r="JO50" s="201">
        <f t="shared" si="441"/>
        <v>0.82687062500000008</v>
      </c>
      <c r="JP50" s="208">
        <f t="shared" si="509"/>
        <v>393.95382165606162</v>
      </c>
      <c r="JQ50" s="202" t="str">
        <f t="shared" ref="JQ50:JQ57" si="549">IF(JO50*JO49&lt;0,JP50," ")</f>
        <v xml:space="preserve"> </v>
      </c>
      <c r="JR50" s="203">
        <f t="shared" si="442"/>
        <v>0.97916000000000003</v>
      </c>
      <c r="JS50" s="204">
        <f t="shared" si="310"/>
        <v>1.02128354916459</v>
      </c>
      <c r="JT50" s="209" t="str">
        <f t="shared" si="443"/>
        <v xml:space="preserve"> </v>
      </c>
      <c r="JV50" s="188"/>
      <c r="JW50" s="200">
        <f t="shared" si="444"/>
        <v>0.82683062500000004</v>
      </c>
      <c r="JX50" s="201">
        <f t="shared" si="445"/>
        <v>0.82687062500000008</v>
      </c>
      <c r="JY50" s="208">
        <f t="shared" si="510"/>
        <v>393.95382165606162</v>
      </c>
      <c r="JZ50" s="202" t="str">
        <f t="shared" ref="JZ50:JZ57" si="550">IF(JX50*JX49&lt;0,JY50," ")</f>
        <v xml:space="preserve"> </v>
      </c>
      <c r="KA50" s="203">
        <f t="shared" si="446"/>
        <v>0.97916000000000003</v>
      </c>
      <c r="KB50" s="204">
        <f t="shared" si="311"/>
        <v>1.02128354916459</v>
      </c>
      <c r="KC50" s="209" t="str">
        <f t="shared" si="447"/>
        <v xml:space="preserve"> </v>
      </c>
      <c r="KE50" s="188"/>
      <c r="KF50" s="200">
        <f t="shared" si="448"/>
        <v>0.82683062500000004</v>
      </c>
      <c r="KG50" s="201">
        <f t="shared" si="449"/>
        <v>0.82687062500000008</v>
      </c>
      <c r="KH50" s="208">
        <f t="shared" si="511"/>
        <v>393.95382165606162</v>
      </c>
      <c r="KI50" s="202" t="str">
        <f t="shared" ref="KI50:KI57" si="551">IF(KG50*KG49&lt;0,KH50," ")</f>
        <v xml:space="preserve"> </v>
      </c>
      <c r="KJ50" s="203">
        <f t="shared" si="450"/>
        <v>0.97916000000000003</v>
      </c>
      <c r="KK50" s="204">
        <f t="shared" si="312"/>
        <v>1.02128354916459</v>
      </c>
      <c r="KL50" s="209" t="str">
        <f t="shared" si="451"/>
        <v xml:space="preserve"> </v>
      </c>
      <c r="KN50" s="188"/>
      <c r="KO50" s="200">
        <f t="shared" si="452"/>
        <v>0.82683062500000004</v>
      </c>
      <c r="KP50" s="201">
        <f t="shared" si="453"/>
        <v>0.82687062500000008</v>
      </c>
      <c r="KQ50" s="208">
        <f t="shared" si="512"/>
        <v>393.95382165606162</v>
      </c>
      <c r="KR50" s="202" t="str">
        <f t="shared" ref="KR50:KR57" si="552">IF(KP50*KP49&lt;0,KQ50," ")</f>
        <v xml:space="preserve"> </v>
      </c>
      <c r="KS50" s="203">
        <f t="shared" si="454"/>
        <v>0.97916000000000003</v>
      </c>
      <c r="KT50" s="204">
        <f t="shared" si="313"/>
        <v>1.02128354916459</v>
      </c>
      <c r="KU50" s="209" t="str">
        <f t="shared" si="455"/>
        <v xml:space="preserve"> </v>
      </c>
      <c r="KW50" s="188"/>
      <c r="KX50" s="200">
        <f t="shared" si="456"/>
        <v>0.82683062500000004</v>
      </c>
      <c r="KY50" s="201">
        <f t="shared" si="457"/>
        <v>0.82687062500000008</v>
      </c>
      <c r="KZ50" s="208">
        <f t="shared" si="513"/>
        <v>393.95382165606162</v>
      </c>
      <c r="LA50" s="202" t="str">
        <f t="shared" ref="LA50:LA57" si="553">IF(KY50*KY49&lt;0,KZ50," ")</f>
        <v xml:space="preserve"> </v>
      </c>
      <c r="LB50" s="203">
        <f t="shared" si="458"/>
        <v>0.97916000000000003</v>
      </c>
      <c r="LC50" s="204">
        <f t="shared" si="314"/>
        <v>1.02128354916459</v>
      </c>
      <c r="LD50" s="209" t="str">
        <f t="shared" si="459"/>
        <v xml:space="preserve"> </v>
      </c>
      <c r="LF50" s="188"/>
      <c r="LG50" s="200">
        <f t="shared" si="460"/>
        <v>0.82683062500000004</v>
      </c>
      <c r="LH50" s="201">
        <f t="shared" si="461"/>
        <v>0.82687062500000008</v>
      </c>
      <c r="LI50" s="208">
        <f t="shared" si="514"/>
        <v>393.95382165606162</v>
      </c>
      <c r="LJ50" s="202" t="str">
        <f t="shared" ref="LJ50:LJ57" si="554">IF(LH50*LH49&lt;0,LI50," ")</f>
        <v xml:space="preserve"> </v>
      </c>
      <c r="LK50" s="203">
        <f t="shared" si="462"/>
        <v>0.97916000000000003</v>
      </c>
      <c r="LL50" s="204">
        <f t="shared" si="315"/>
        <v>1.02128354916459</v>
      </c>
      <c r="LM50" s="209" t="str">
        <f t="shared" si="463"/>
        <v xml:space="preserve"> </v>
      </c>
      <c r="LO50" s="188"/>
      <c r="LP50" s="200">
        <f t="shared" si="464"/>
        <v>0.82683062500000004</v>
      </c>
      <c r="LQ50" s="201">
        <f t="shared" si="465"/>
        <v>0.82687062500000008</v>
      </c>
      <c r="LR50" s="208">
        <f t="shared" si="515"/>
        <v>393.95382165606162</v>
      </c>
      <c r="LS50" s="202" t="str">
        <f t="shared" ref="LS50:LS57" si="555">IF(LQ50*LQ49&lt;0,LR50," ")</f>
        <v xml:space="preserve"> </v>
      </c>
      <c r="LT50" s="203">
        <f t="shared" si="466"/>
        <v>0.97916000000000003</v>
      </c>
      <c r="LU50" s="204">
        <f t="shared" si="316"/>
        <v>1.02128354916459</v>
      </c>
      <c r="LV50" s="209" t="str">
        <f t="shared" si="467"/>
        <v xml:space="preserve"> </v>
      </c>
      <c r="LX50" s="188"/>
      <c r="LY50" s="200">
        <f t="shared" si="468"/>
        <v>0.82683062500000004</v>
      </c>
      <c r="LZ50" s="201">
        <f t="shared" si="469"/>
        <v>0.82687062500000008</v>
      </c>
      <c r="MA50" s="208">
        <f t="shared" si="516"/>
        <v>393.95382165606162</v>
      </c>
      <c r="MB50" s="202" t="str">
        <f t="shared" ref="MB50:MB57" si="556">IF(LZ50*LZ49&lt;0,MA50," ")</f>
        <v xml:space="preserve"> </v>
      </c>
      <c r="MC50" s="203">
        <f t="shared" si="470"/>
        <v>0.97916000000000003</v>
      </c>
      <c r="MD50" s="204">
        <f t="shared" si="317"/>
        <v>1.02128354916459</v>
      </c>
      <c r="ME50" s="209" t="str">
        <f t="shared" si="471"/>
        <v xml:space="preserve"> </v>
      </c>
      <c r="MG50" s="188"/>
      <c r="MH50" s="200">
        <f t="shared" si="472"/>
        <v>0.82683062500000004</v>
      </c>
      <c r="MI50" s="201">
        <f t="shared" si="318"/>
        <v>0.82687062500000008</v>
      </c>
      <c r="MJ50" s="208">
        <f t="shared" si="517"/>
        <v>393.95382165606162</v>
      </c>
      <c r="MK50" s="202" t="str">
        <f t="shared" ref="MK50:MK57" si="557">IF(MI50*MI49&lt;0,MJ50," ")</f>
        <v xml:space="preserve"> </v>
      </c>
      <c r="ML50" s="203">
        <f t="shared" si="473"/>
        <v>0.97916000000000003</v>
      </c>
      <c r="MM50" s="204">
        <f t="shared" si="319"/>
        <v>1.02128354916459</v>
      </c>
      <c r="MN50" s="209" t="str">
        <f t="shared" si="474"/>
        <v xml:space="preserve"> </v>
      </c>
      <c r="MP50" s="188"/>
      <c r="MQ50" s="200">
        <f t="shared" si="475"/>
        <v>0.82683062500000004</v>
      </c>
      <c r="MR50" s="201">
        <f t="shared" si="476"/>
        <v>0.82687062500000008</v>
      </c>
      <c r="MS50" s="208">
        <f t="shared" si="518"/>
        <v>393.95382165606162</v>
      </c>
      <c r="MT50" s="202" t="str">
        <f t="shared" ref="MT50:MT57" si="558">IF(MR50*MR49&lt;0,MS50," ")</f>
        <v xml:space="preserve"> </v>
      </c>
      <c r="MU50" s="203">
        <f t="shared" si="477"/>
        <v>0.97916000000000003</v>
      </c>
      <c r="MV50" s="204">
        <f t="shared" si="320"/>
        <v>1.02128354916459</v>
      </c>
      <c r="MW50" s="209" t="str">
        <f t="shared" si="478"/>
        <v xml:space="preserve"> </v>
      </c>
    </row>
    <row r="51" spans="1:361" ht="16.5" hidden="1" customHeight="1">
      <c r="A51" s="187">
        <v>49</v>
      </c>
      <c r="B51" s="211">
        <v>1E-3</v>
      </c>
      <c r="C51" s="188"/>
      <c r="D51" s="200">
        <f t="shared" si="321"/>
        <v>0.79922671999999995</v>
      </c>
      <c r="E51" s="201">
        <f t="shared" si="322"/>
        <v>-1.9791279999999967E-2</v>
      </c>
      <c r="F51" s="208">
        <f t="shared" ref="F51:F57" si="559">-($F$61-$D51)/($D50-$D51)+C38</f>
        <v>86.83838003705425</v>
      </c>
      <c r="G51" s="202" t="str">
        <f t="shared" si="519"/>
        <v xml:space="preserve"> </v>
      </c>
      <c r="H51" s="203">
        <f t="shared" si="479"/>
        <v>1.0115228006399999</v>
      </c>
      <c r="I51" s="204">
        <f t="shared" si="280"/>
        <v>0.98860846178384776</v>
      </c>
      <c r="J51" s="209" t="str">
        <f t="shared" si="323"/>
        <v xml:space="preserve"> </v>
      </c>
      <c r="L51" s="188"/>
      <c r="M51" s="200">
        <f t="shared" si="324"/>
        <v>0.796147328125</v>
      </c>
      <c r="N51" s="201">
        <f t="shared" si="325"/>
        <v>-2.5877671875000008E-2</v>
      </c>
      <c r="O51" s="208">
        <f t="shared" si="480"/>
        <v>84.614042345793621</v>
      </c>
      <c r="P51" s="202" t="str">
        <f t="shared" si="520"/>
        <v xml:space="preserve"> </v>
      </c>
      <c r="Q51" s="203">
        <f t="shared" si="326"/>
        <v>1.01174950216</v>
      </c>
      <c r="R51" s="204">
        <f t="shared" si="281"/>
        <v>0.98838694544952499</v>
      </c>
      <c r="S51" s="209" t="str">
        <f t="shared" si="327"/>
        <v xml:space="preserve"> </v>
      </c>
      <c r="U51" s="188"/>
      <c r="V51" s="200">
        <f t="shared" si="328"/>
        <v>0.79983999941500006</v>
      </c>
      <c r="W51" s="201">
        <f t="shared" si="329"/>
        <v>0.10432339941500002</v>
      </c>
      <c r="X51" s="208">
        <f t="shared" si="481"/>
        <v>131.73375781041099</v>
      </c>
      <c r="Y51" s="202" t="str">
        <f t="shared" si="521"/>
        <v xml:space="preserve"> </v>
      </c>
      <c r="Z51" s="203">
        <f t="shared" si="330"/>
        <v>1.0114095252699999</v>
      </c>
      <c r="AA51" s="204">
        <f t="shared" si="282"/>
        <v>0.98871918349102539</v>
      </c>
      <c r="AB51" s="209" t="str">
        <f t="shared" si="331"/>
        <v xml:space="preserve"> </v>
      </c>
      <c r="AD51" s="188"/>
      <c r="AE51" s="200">
        <f t="shared" si="332"/>
        <v>0.79878814187500002</v>
      </c>
      <c r="AF51" s="201">
        <f t="shared" si="333"/>
        <v>-2.2230858124999919E-2</v>
      </c>
      <c r="AG51" s="208">
        <f t="shared" si="482"/>
        <v>85.953045634750481</v>
      </c>
      <c r="AH51" s="202" t="str">
        <f t="shared" si="522"/>
        <v xml:space="preserve"> </v>
      </c>
      <c r="AI51" s="203">
        <f t="shared" si="334"/>
        <v>1.0133420799999999</v>
      </c>
      <c r="AJ51" s="204">
        <f t="shared" si="283"/>
        <v>0.98683358733114102</v>
      </c>
      <c r="AK51" s="209" t="str">
        <f t="shared" si="335"/>
        <v xml:space="preserve"> </v>
      </c>
      <c r="AM51" s="188"/>
      <c r="AN51" s="200">
        <f t="shared" si="336"/>
        <v>0.82404187500000003</v>
      </c>
      <c r="AO51" s="201">
        <f t="shared" si="337"/>
        <v>0.82408187500000007</v>
      </c>
      <c r="AP51" s="208">
        <f t="shared" si="483"/>
        <v>389.50224114746686</v>
      </c>
      <c r="AQ51" s="202" t="str">
        <f t="shared" si="523"/>
        <v xml:space="preserve"> </v>
      </c>
      <c r="AR51" s="203">
        <f t="shared" si="338"/>
        <v>0.97911999999999999</v>
      </c>
      <c r="AS51" s="204">
        <f t="shared" si="284"/>
        <v>1.0213252716725223</v>
      </c>
      <c r="AT51" s="209" t="str">
        <f t="shared" si="339"/>
        <v xml:space="preserve"> </v>
      </c>
      <c r="AV51" s="188"/>
      <c r="AW51" s="200">
        <f t="shared" si="340"/>
        <v>0.82404187500000003</v>
      </c>
      <c r="AX51" s="201">
        <f t="shared" si="341"/>
        <v>0.82408187500000007</v>
      </c>
      <c r="AY51" s="208">
        <f t="shared" si="484"/>
        <v>389.50224114746686</v>
      </c>
      <c r="AZ51" s="202" t="str">
        <f t="shared" si="524"/>
        <v xml:space="preserve"> </v>
      </c>
      <c r="BA51" s="203">
        <f t="shared" si="342"/>
        <v>0.97911999999999999</v>
      </c>
      <c r="BB51" s="204">
        <f t="shared" si="285"/>
        <v>1.0213252716725223</v>
      </c>
      <c r="BC51" s="209" t="str">
        <f t="shared" si="343"/>
        <v xml:space="preserve"> </v>
      </c>
      <c r="BE51" s="188"/>
      <c r="BF51" s="200">
        <f t="shared" si="344"/>
        <v>0.82404187500000003</v>
      </c>
      <c r="BG51" s="201">
        <f t="shared" si="345"/>
        <v>0.82408187500000007</v>
      </c>
      <c r="BH51" s="208">
        <f t="shared" si="485"/>
        <v>389.50224114746686</v>
      </c>
      <c r="BI51" s="202" t="str">
        <f t="shared" si="525"/>
        <v xml:space="preserve"> </v>
      </c>
      <c r="BJ51" s="203">
        <f t="shared" si="346"/>
        <v>0.97911999999999999</v>
      </c>
      <c r="BK51" s="204">
        <f t="shared" si="286"/>
        <v>1.0213252716725223</v>
      </c>
      <c r="BL51" s="209" t="str">
        <f t="shared" si="347"/>
        <v xml:space="preserve"> </v>
      </c>
      <c r="BN51" s="188"/>
      <c r="BO51" s="200">
        <f t="shared" si="348"/>
        <v>0.82404187500000003</v>
      </c>
      <c r="BP51" s="201">
        <f t="shared" si="349"/>
        <v>0.82408187500000007</v>
      </c>
      <c r="BQ51" s="208">
        <f t="shared" si="486"/>
        <v>389.50224114746686</v>
      </c>
      <c r="BR51" s="202" t="str">
        <f t="shared" si="526"/>
        <v xml:space="preserve"> </v>
      </c>
      <c r="BS51" s="203">
        <f t="shared" si="350"/>
        <v>0.97911999999999999</v>
      </c>
      <c r="BT51" s="204">
        <f t="shared" si="287"/>
        <v>1.0213252716725223</v>
      </c>
      <c r="BU51" s="209" t="str">
        <f t="shared" si="351"/>
        <v xml:space="preserve"> </v>
      </c>
      <c r="BW51" s="188"/>
      <c r="BX51" s="200">
        <f t="shared" si="352"/>
        <v>0.82404187500000003</v>
      </c>
      <c r="BY51" s="201">
        <f t="shared" si="353"/>
        <v>0.82408187500000007</v>
      </c>
      <c r="BZ51" s="208">
        <f t="shared" si="487"/>
        <v>389.50224114746686</v>
      </c>
      <c r="CA51" s="202" t="str">
        <f t="shared" si="527"/>
        <v xml:space="preserve"> </v>
      </c>
      <c r="CB51" s="203">
        <f t="shared" si="354"/>
        <v>0.97911999999999999</v>
      </c>
      <c r="CC51" s="204">
        <f t="shared" si="288"/>
        <v>1.0213252716725223</v>
      </c>
      <c r="CD51" s="209" t="str">
        <f t="shared" si="355"/>
        <v xml:space="preserve"> </v>
      </c>
      <c r="CF51" s="188"/>
      <c r="CG51" s="200">
        <f t="shared" si="356"/>
        <v>0.82404187500000003</v>
      </c>
      <c r="CH51" s="201">
        <f t="shared" si="357"/>
        <v>0.82408187500000007</v>
      </c>
      <c r="CI51" s="208">
        <f t="shared" si="488"/>
        <v>389.50224114746686</v>
      </c>
      <c r="CJ51" s="202" t="str">
        <f t="shared" si="528"/>
        <v xml:space="preserve"> </v>
      </c>
      <c r="CK51" s="203">
        <f t="shared" si="358"/>
        <v>0.97911999999999999</v>
      </c>
      <c r="CL51" s="204">
        <f t="shared" si="289"/>
        <v>1.0213252716725223</v>
      </c>
      <c r="CM51" s="209" t="str">
        <f t="shared" si="359"/>
        <v xml:space="preserve"> </v>
      </c>
      <c r="CO51" s="188"/>
      <c r="CP51" s="200">
        <f t="shared" si="360"/>
        <v>0.82404187500000003</v>
      </c>
      <c r="CQ51" s="201">
        <f t="shared" si="361"/>
        <v>0.82408187500000007</v>
      </c>
      <c r="CR51" s="208">
        <f t="shared" si="489"/>
        <v>389.50224114746686</v>
      </c>
      <c r="CS51" s="202" t="str">
        <f t="shared" si="529"/>
        <v xml:space="preserve"> </v>
      </c>
      <c r="CT51" s="203">
        <f t="shared" si="362"/>
        <v>0.97911999999999999</v>
      </c>
      <c r="CU51" s="204">
        <f t="shared" si="290"/>
        <v>1.0213252716725223</v>
      </c>
      <c r="CV51" s="209" t="str">
        <f t="shared" si="363"/>
        <v xml:space="preserve"> </v>
      </c>
      <c r="CX51" s="188"/>
      <c r="CY51" s="200">
        <f t="shared" si="364"/>
        <v>0.82404187500000003</v>
      </c>
      <c r="CZ51" s="201">
        <f t="shared" si="365"/>
        <v>0.82408187500000007</v>
      </c>
      <c r="DA51" s="208">
        <f t="shared" si="490"/>
        <v>389.50224114746686</v>
      </c>
      <c r="DB51" s="202" t="str">
        <f t="shared" si="530"/>
        <v xml:space="preserve"> </v>
      </c>
      <c r="DC51" s="203">
        <f t="shared" si="366"/>
        <v>0.97911999999999999</v>
      </c>
      <c r="DD51" s="204">
        <f t="shared" si="291"/>
        <v>1.0213252716725223</v>
      </c>
      <c r="DE51" s="209" t="str">
        <f t="shared" si="367"/>
        <v xml:space="preserve"> </v>
      </c>
      <c r="DG51" s="188"/>
      <c r="DH51" s="200">
        <f t="shared" si="368"/>
        <v>0.82404187500000003</v>
      </c>
      <c r="DI51" s="201">
        <f t="shared" si="369"/>
        <v>0.82408187500000007</v>
      </c>
      <c r="DJ51" s="208">
        <f t="shared" si="491"/>
        <v>389.50224114746686</v>
      </c>
      <c r="DK51" s="202" t="str">
        <f t="shared" si="531"/>
        <v xml:space="preserve"> </v>
      </c>
      <c r="DL51" s="203">
        <f t="shared" si="370"/>
        <v>0.97911999999999999</v>
      </c>
      <c r="DM51" s="204">
        <f t="shared" si="292"/>
        <v>1.0213252716725223</v>
      </c>
      <c r="DN51" s="209" t="str">
        <f t="shared" si="371"/>
        <v xml:space="preserve"> </v>
      </c>
      <c r="DP51" s="188"/>
      <c r="DQ51" s="200">
        <f t="shared" si="372"/>
        <v>0.82404187500000003</v>
      </c>
      <c r="DR51" s="201">
        <f t="shared" si="373"/>
        <v>0.82408187500000007</v>
      </c>
      <c r="DS51" s="208">
        <f t="shared" si="492"/>
        <v>389.50224114746686</v>
      </c>
      <c r="DT51" s="202" t="str">
        <f t="shared" si="532"/>
        <v xml:space="preserve"> </v>
      </c>
      <c r="DU51" s="203">
        <f t="shared" si="374"/>
        <v>0.97911999999999999</v>
      </c>
      <c r="DV51" s="204">
        <f t="shared" si="293"/>
        <v>1.0213252716725223</v>
      </c>
      <c r="DW51" s="209" t="str">
        <f t="shared" si="375"/>
        <v xml:space="preserve"> </v>
      </c>
      <c r="DY51" s="188"/>
      <c r="DZ51" s="200">
        <f t="shared" si="376"/>
        <v>0.82404187500000003</v>
      </c>
      <c r="EA51" s="201">
        <f t="shared" si="377"/>
        <v>0.82408187500000007</v>
      </c>
      <c r="EB51" s="208">
        <f t="shared" si="493"/>
        <v>389.50224114746686</v>
      </c>
      <c r="EC51" s="202" t="str">
        <f t="shared" si="533"/>
        <v xml:space="preserve"> </v>
      </c>
      <c r="ED51" s="203">
        <f t="shared" si="378"/>
        <v>0.97911999999999999</v>
      </c>
      <c r="EE51" s="204">
        <f t="shared" si="294"/>
        <v>1.0213252716725223</v>
      </c>
      <c r="EF51" s="209" t="str">
        <f t="shared" si="379"/>
        <v xml:space="preserve"> </v>
      </c>
      <c r="EH51" s="188"/>
      <c r="EI51" s="200">
        <f t="shared" si="380"/>
        <v>0.82404187500000003</v>
      </c>
      <c r="EJ51" s="201">
        <f t="shared" si="381"/>
        <v>0.82408187500000007</v>
      </c>
      <c r="EK51" s="208">
        <f t="shared" si="494"/>
        <v>389.50224114746686</v>
      </c>
      <c r="EL51" s="202" t="str">
        <f t="shared" si="534"/>
        <v xml:space="preserve"> </v>
      </c>
      <c r="EM51" s="189">
        <f t="shared" si="382"/>
        <v>1.01231713831</v>
      </c>
      <c r="EN51" s="204">
        <f t="shared" si="295"/>
        <v>0.9878327276661909</v>
      </c>
      <c r="EO51" s="209" t="str">
        <f t="shared" si="383"/>
        <v xml:space="preserve"> </v>
      </c>
      <c r="EQ51" s="188"/>
      <c r="ER51" s="200">
        <f t="shared" si="384"/>
        <v>0.82404187500000003</v>
      </c>
      <c r="ES51" s="201">
        <f t="shared" si="385"/>
        <v>0.82408187500000007</v>
      </c>
      <c r="ET51" s="208">
        <f t="shared" si="495"/>
        <v>389.50224114746686</v>
      </c>
      <c r="EU51" s="202" t="str">
        <f t="shared" si="535"/>
        <v xml:space="preserve"> </v>
      </c>
      <c r="EV51" s="203">
        <f t="shared" si="386"/>
        <v>0.97911999999999999</v>
      </c>
      <c r="EW51" s="204">
        <f t="shared" si="296"/>
        <v>1.0213252716725223</v>
      </c>
      <c r="EX51" s="209" t="str">
        <f t="shared" si="387"/>
        <v xml:space="preserve"> </v>
      </c>
      <c r="EZ51" s="188"/>
      <c r="FA51" s="200">
        <f t="shared" si="388"/>
        <v>0.82404187500000003</v>
      </c>
      <c r="FB51" s="201">
        <f t="shared" si="389"/>
        <v>0.82408187500000007</v>
      </c>
      <c r="FC51" s="208">
        <f t="shared" si="496"/>
        <v>389.50224114746686</v>
      </c>
      <c r="FD51" s="202" t="str">
        <f t="shared" si="536"/>
        <v xml:space="preserve"> </v>
      </c>
      <c r="FE51" s="203">
        <f t="shared" si="390"/>
        <v>0.97911999999999999</v>
      </c>
      <c r="FF51" s="204">
        <f t="shared" si="297"/>
        <v>1.0213252716725223</v>
      </c>
      <c r="FG51" s="209" t="str">
        <f t="shared" si="391"/>
        <v xml:space="preserve"> </v>
      </c>
      <c r="FI51" s="188"/>
      <c r="FJ51" s="200">
        <f t="shared" si="392"/>
        <v>0.82404187500000003</v>
      </c>
      <c r="FK51" s="201">
        <f t="shared" si="393"/>
        <v>0.82408187500000007</v>
      </c>
      <c r="FL51" s="208">
        <f t="shared" si="497"/>
        <v>389.50224114746686</v>
      </c>
      <c r="FM51" s="202" t="str">
        <f t="shared" si="537"/>
        <v xml:space="preserve"> </v>
      </c>
      <c r="FN51" s="203">
        <f t="shared" si="394"/>
        <v>0.97911999999999999</v>
      </c>
      <c r="FO51" s="204">
        <f t="shared" si="298"/>
        <v>1.0213252716725223</v>
      </c>
      <c r="FP51" s="209" t="str">
        <f t="shared" si="395"/>
        <v xml:space="preserve"> </v>
      </c>
      <c r="FR51" s="188"/>
      <c r="FS51" s="200">
        <f t="shared" si="396"/>
        <v>0.82404187500000003</v>
      </c>
      <c r="FT51" s="201">
        <f t="shared" si="397"/>
        <v>0.82408187500000007</v>
      </c>
      <c r="FU51" s="208">
        <f t="shared" si="498"/>
        <v>389.50224114746686</v>
      </c>
      <c r="FV51" s="202" t="str">
        <f t="shared" si="538"/>
        <v xml:space="preserve"> </v>
      </c>
      <c r="FW51" s="203">
        <f t="shared" si="398"/>
        <v>0.97911999999999999</v>
      </c>
      <c r="FX51" s="204">
        <f t="shared" si="299"/>
        <v>1.0213252716725223</v>
      </c>
      <c r="FY51" s="209" t="str">
        <f t="shared" si="399"/>
        <v xml:space="preserve"> </v>
      </c>
      <c r="GA51" s="188"/>
      <c r="GB51" s="200">
        <f t="shared" si="400"/>
        <v>0.82404187500000003</v>
      </c>
      <c r="GC51" s="201">
        <f t="shared" si="401"/>
        <v>0.82404187500000003</v>
      </c>
      <c r="GD51" s="208">
        <f t="shared" si="499"/>
        <v>389.50224114746686</v>
      </c>
      <c r="GE51" s="202" t="str">
        <f t="shared" si="539"/>
        <v xml:space="preserve"> </v>
      </c>
      <c r="GF51" s="203">
        <f t="shared" si="402"/>
        <v>0.97911999999999999</v>
      </c>
      <c r="GG51" s="204">
        <f t="shared" si="300"/>
        <v>1.0213252716725223</v>
      </c>
      <c r="GH51" s="209" t="str">
        <f t="shared" si="403"/>
        <v xml:space="preserve"> </v>
      </c>
      <c r="GJ51" s="188"/>
      <c r="GK51" s="200">
        <f t="shared" si="404"/>
        <v>0.82404187500000003</v>
      </c>
      <c r="GL51" s="201">
        <f t="shared" si="405"/>
        <v>0.82408187500000007</v>
      </c>
      <c r="GM51" s="208">
        <f t="shared" si="500"/>
        <v>389.50224114746686</v>
      </c>
      <c r="GN51" s="202" t="str">
        <f t="shared" si="540"/>
        <v xml:space="preserve"> </v>
      </c>
      <c r="GO51" s="203">
        <f t="shared" si="406"/>
        <v>0.97911999999999999</v>
      </c>
      <c r="GP51" s="204">
        <f t="shared" si="301"/>
        <v>1.0213252716725223</v>
      </c>
      <c r="GQ51" s="209" t="str">
        <f t="shared" si="407"/>
        <v xml:space="preserve"> </v>
      </c>
      <c r="GS51" s="188"/>
      <c r="GT51" s="200">
        <f t="shared" si="408"/>
        <v>0.82404187500000003</v>
      </c>
      <c r="GU51" s="201">
        <f t="shared" si="409"/>
        <v>0.82408187500000007</v>
      </c>
      <c r="GV51" s="208">
        <f t="shared" si="501"/>
        <v>389.50224114746686</v>
      </c>
      <c r="GW51" s="202" t="str">
        <f t="shared" si="541"/>
        <v xml:space="preserve"> </v>
      </c>
      <c r="GX51" s="203">
        <f t="shared" si="410"/>
        <v>0.97911999999999999</v>
      </c>
      <c r="GY51" s="204">
        <f t="shared" si="302"/>
        <v>1.0213252716725223</v>
      </c>
      <c r="GZ51" s="209" t="str">
        <f t="shared" si="411"/>
        <v xml:space="preserve"> </v>
      </c>
      <c r="HB51" s="188"/>
      <c r="HC51" s="200">
        <f t="shared" si="412"/>
        <v>0.82404187500000003</v>
      </c>
      <c r="HD51" s="201">
        <f t="shared" si="413"/>
        <v>0.82408187500000007</v>
      </c>
      <c r="HE51" s="208">
        <f t="shared" si="502"/>
        <v>389.50224114746686</v>
      </c>
      <c r="HF51" s="202" t="str">
        <f t="shared" si="542"/>
        <v xml:space="preserve"> </v>
      </c>
      <c r="HG51" s="203">
        <f t="shared" si="414"/>
        <v>0.97911999999999999</v>
      </c>
      <c r="HH51" s="204">
        <f t="shared" si="303"/>
        <v>1.0213252716725223</v>
      </c>
      <c r="HI51" s="209" t="str">
        <f t="shared" si="415"/>
        <v xml:space="preserve"> </v>
      </c>
      <c r="HK51" s="188"/>
      <c r="HL51" s="200">
        <f t="shared" si="416"/>
        <v>0.82404187500000003</v>
      </c>
      <c r="HM51" s="201">
        <f t="shared" si="417"/>
        <v>0.82408187500000007</v>
      </c>
      <c r="HN51" s="208">
        <f t="shared" si="503"/>
        <v>389.50224114746686</v>
      </c>
      <c r="HO51" s="202" t="str">
        <f t="shared" si="543"/>
        <v xml:space="preserve"> </v>
      </c>
      <c r="HP51" s="203">
        <f t="shared" si="418"/>
        <v>0.97911999999999999</v>
      </c>
      <c r="HQ51" s="204">
        <f t="shared" si="304"/>
        <v>1.0213252716725223</v>
      </c>
      <c r="HR51" s="209" t="str">
        <f t="shared" si="419"/>
        <v xml:space="preserve"> </v>
      </c>
      <c r="HT51" s="188"/>
      <c r="HU51" s="200">
        <f t="shared" si="420"/>
        <v>0.82404187500000003</v>
      </c>
      <c r="HV51" s="201">
        <f t="shared" si="421"/>
        <v>0.82408187500000007</v>
      </c>
      <c r="HW51" s="208">
        <f t="shared" si="504"/>
        <v>389.50224114746686</v>
      </c>
      <c r="HX51" s="202" t="str">
        <f t="shared" si="544"/>
        <v xml:space="preserve"> </v>
      </c>
      <c r="HY51" s="189">
        <f t="shared" si="422"/>
        <v>1.01231713831</v>
      </c>
      <c r="HZ51" s="204">
        <f t="shared" si="305"/>
        <v>0.9878327276661909</v>
      </c>
      <c r="IA51" s="209" t="str">
        <f t="shared" si="423"/>
        <v xml:space="preserve"> </v>
      </c>
      <c r="IC51" s="188"/>
      <c r="ID51" s="200">
        <f t="shared" si="424"/>
        <v>0.82404187500000003</v>
      </c>
      <c r="IE51" s="201">
        <f t="shared" si="425"/>
        <v>0.82408187500000007</v>
      </c>
      <c r="IF51" s="208">
        <f t="shared" si="505"/>
        <v>389.50224114746686</v>
      </c>
      <c r="IG51" s="202" t="str">
        <f t="shared" si="545"/>
        <v xml:space="preserve"> </v>
      </c>
      <c r="IH51" s="203">
        <f t="shared" si="426"/>
        <v>0.97911999999999999</v>
      </c>
      <c r="II51" s="204">
        <f t="shared" si="306"/>
        <v>1.0213252716725223</v>
      </c>
      <c r="IJ51" s="209" t="str">
        <f t="shared" si="427"/>
        <v xml:space="preserve"> </v>
      </c>
      <c r="IL51" s="188"/>
      <c r="IM51" s="200">
        <f t="shared" si="428"/>
        <v>0.82404187500000003</v>
      </c>
      <c r="IN51" s="201">
        <f t="shared" si="429"/>
        <v>0.82408187500000007</v>
      </c>
      <c r="IO51" s="208">
        <f t="shared" si="506"/>
        <v>389.50224114746686</v>
      </c>
      <c r="IP51" s="202" t="str">
        <f t="shared" si="546"/>
        <v xml:space="preserve"> </v>
      </c>
      <c r="IQ51" s="203">
        <f t="shared" si="430"/>
        <v>0.97911999999999999</v>
      </c>
      <c r="IR51" s="204">
        <f t="shared" si="307"/>
        <v>1.0213252716725223</v>
      </c>
      <c r="IS51" s="209" t="str">
        <f t="shared" si="431"/>
        <v xml:space="preserve"> </v>
      </c>
      <c r="IU51" s="188"/>
      <c r="IV51" s="200">
        <f t="shared" si="432"/>
        <v>0.82404187500000003</v>
      </c>
      <c r="IW51" s="201">
        <f t="shared" si="433"/>
        <v>0.82408187500000007</v>
      </c>
      <c r="IX51" s="208">
        <f t="shared" si="507"/>
        <v>389.50224114746686</v>
      </c>
      <c r="IY51" s="202" t="str">
        <f t="shared" si="547"/>
        <v xml:space="preserve"> </v>
      </c>
      <c r="IZ51" s="189">
        <f t="shared" si="434"/>
        <v>1.01231713831</v>
      </c>
      <c r="JA51" s="204">
        <f t="shared" si="308"/>
        <v>0.9878327276661909</v>
      </c>
      <c r="JB51" s="209" t="str">
        <f t="shared" si="435"/>
        <v xml:space="preserve"> </v>
      </c>
      <c r="JD51" s="188"/>
      <c r="JE51" s="200">
        <f t="shared" si="436"/>
        <v>0.82404187500000003</v>
      </c>
      <c r="JF51" s="201">
        <f t="shared" si="437"/>
        <v>0.82408187500000007</v>
      </c>
      <c r="JG51" s="208">
        <f t="shared" si="508"/>
        <v>389.50224114746686</v>
      </c>
      <c r="JH51" s="202" t="str">
        <f t="shared" si="548"/>
        <v xml:space="preserve"> </v>
      </c>
      <c r="JI51" s="203">
        <f t="shared" si="438"/>
        <v>0.97911999999999999</v>
      </c>
      <c r="JJ51" s="204">
        <f t="shared" si="309"/>
        <v>1.0213252716725223</v>
      </c>
      <c r="JK51" s="209" t="str">
        <f t="shared" si="439"/>
        <v xml:space="preserve"> </v>
      </c>
      <c r="JM51" s="188"/>
      <c r="JN51" s="200">
        <f t="shared" si="440"/>
        <v>0.82404187500000003</v>
      </c>
      <c r="JO51" s="201">
        <f t="shared" si="441"/>
        <v>0.82408187500000007</v>
      </c>
      <c r="JP51" s="208">
        <f t="shared" si="509"/>
        <v>389.50224114746686</v>
      </c>
      <c r="JQ51" s="202" t="str">
        <f t="shared" si="549"/>
        <v xml:space="preserve"> </v>
      </c>
      <c r="JR51" s="203">
        <f t="shared" si="442"/>
        <v>0.97911999999999999</v>
      </c>
      <c r="JS51" s="204">
        <f t="shared" si="310"/>
        <v>1.0213252716725223</v>
      </c>
      <c r="JT51" s="209" t="str">
        <f t="shared" si="443"/>
        <v xml:space="preserve"> </v>
      </c>
      <c r="JV51" s="188"/>
      <c r="JW51" s="200">
        <f t="shared" si="444"/>
        <v>0.82404187500000003</v>
      </c>
      <c r="JX51" s="201">
        <f t="shared" si="445"/>
        <v>0.82408187500000007</v>
      </c>
      <c r="JY51" s="208">
        <f t="shared" si="510"/>
        <v>389.50224114746686</v>
      </c>
      <c r="JZ51" s="202" t="str">
        <f t="shared" si="550"/>
        <v xml:space="preserve"> </v>
      </c>
      <c r="KA51" s="203">
        <f t="shared" si="446"/>
        <v>0.97911999999999999</v>
      </c>
      <c r="KB51" s="204">
        <f t="shared" si="311"/>
        <v>1.0213252716725223</v>
      </c>
      <c r="KC51" s="209" t="str">
        <f t="shared" si="447"/>
        <v xml:space="preserve"> </v>
      </c>
      <c r="KE51" s="188"/>
      <c r="KF51" s="200">
        <f t="shared" si="448"/>
        <v>0.82404187500000003</v>
      </c>
      <c r="KG51" s="201">
        <f t="shared" si="449"/>
        <v>0.82408187500000007</v>
      </c>
      <c r="KH51" s="208">
        <f t="shared" si="511"/>
        <v>389.50224114746686</v>
      </c>
      <c r="KI51" s="202" t="str">
        <f t="shared" si="551"/>
        <v xml:space="preserve"> </v>
      </c>
      <c r="KJ51" s="203">
        <f t="shared" si="450"/>
        <v>0.97911999999999999</v>
      </c>
      <c r="KK51" s="204">
        <f t="shared" si="312"/>
        <v>1.0213252716725223</v>
      </c>
      <c r="KL51" s="209" t="str">
        <f t="shared" si="451"/>
        <v xml:space="preserve"> </v>
      </c>
      <c r="KN51" s="188"/>
      <c r="KO51" s="200">
        <f t="shared" si="452"/>
        <v>0.82404187500000003</v>
      </c>
      <c r="KP51" s="201">
        <f t="shared" si="453"/>
        <v>0.82408187500000007</v>
      </c>
      <c r="KQ51" s="208">
        <f t="shared" si="512"/>
        <v>389.50224114746686</v>
      </c>
      <c r="KR51" s="202" t="str">
        <f t="shared" si="552"/>
        <v xml:space="preserve"> </v>
      </c>
      <c r="KS51" s="203">
        <f t="shared" si="454"/>
        <v>0.97911999999999999</v>
      </c>
      <c r="KT51" s="204">
        <f t="shared" si="313"/>
        <v>1.0213252716725223</v>
      </c>
      <c r="KU51" s="209" t="str">
        <f t="shared" si="455"/>
        <v xml:space="preserve"> </v>
      </c>
      <c r="KW51" s="188"/>
      <c r="KX51" s="200">
        <f t="shared" si="456"/>
        <v>0.82404187500000003</v>
      </c>
      <c r="KY51" s="201">
        <f t="shared" si="457"/>
        <v>0.82408187500000007</v>
      </c>
      <c r="KZ51" s="208">
        <f t="shared" si="513"/>
        <v>389.50224114746686</v>
      </c>
      <c r="LA51" s="202" t="str">
        <f t="shared" si="553"/>
        <v xml:space="preserve"> </v>
      </c>
      <c r="LB51" s="203">
        <f t="shared" si="458"/>
        <v>0.97911999999999999</v>
      </c>
      <c r="LC51" s="204">
        <f t="shared" si="314"/>
        <v>1.0213252716725223</v>
      </c>
      <c r="LD51" s="209" t="str">
        <f t="shared" si="459"/>
        <v xml:space="preserve"> </v>
      </c>
      <c r="LF51" s="188"/>
      <c r="LG51" s="200">
        <f t="shared" si="460"/>
        <v>0.82404187500000003</v>
      </c>
      <c r="LH51" s="201">
        <f t="shared" si="461"/>
        <v>0.82408187500000007</v>
      </c>
      <c r="LI51" s="208">
        <f t="shared" si="514"/>
        <v>389.50224114746686</v>
      </c>
      <c r="LJ51" s="202" t="str">
        <f t="shared" si="554"/>
        <v xml:space="preserve"> </v>
      </c>
      <c r="LK51" s="203">
        <f t="shared" si="462"/>
        <v>0.97911999999999999</v>
      </c>
      <c r="LL51" s="204">
        <f t="shared" si="315"/>
        <v>1.0213252716725223</v>
      </c>
      <c r="LM51" s="209" t="str">
        <f t="shared" si="463"/>
        <v xml:space="preserve"> </v>
      </c>
      <c r="LO51" s="188"/>
      <c r="LP51" s="200">
        <f t="shared" si="464"/>
        <v>0.82404187500000003</v>
      </c>
      <c r="LQ51" s="201">
        <f t="shared" si="465"/>
        <v>0.82408187500000007</v>
      </c>
      <c r="LR51" s="208">
        <f t="shared" si="515"/>
        <v>389.50224114746686</v>
      </c>
      <c r="LS51" s="202" t="str">
        <f t="shared" si="555"/>
        <v xml:space="preserve"> </v>
      </c>
      <c r="LT51" s="203">
        <f t="shared" si="466"/>
        <v>0.97911999999999999</v>
      </c>
      <c r="LU51" s="204">
        <f t="shared" si="316"/>
        <v>1.0213252716725223</v>
      </c>
      <c r="LV51" s="209" t="str">
        <f t="shared" si="467"/>
        <v xml:space="preserve"> </v>
      </c>
      <c r="LX51" s="188"/>
      <c r="LY51" s="200">
        <f t="shared" si="468"/>
        <v>0.82404187500000003</v>
      </c>
      <c r="LZ51" s="201">
        <f t="shared" si="469"/>
        <v>0.82408187500000007</v>
      </c>
      <c r="MA51" s="208">
        <f t="shared" si="516"/>
        <v>389.50224114746686</v>
      </c>
      <c r="MB51" s="202" t="str">
        <f t="shared" si="556"/>
        <v xml:space="preserve"> </v>
      </c>
      <c r="MC51" s="203">
        <f t="shared" si="470"/>
        <v>0.97911999999999999</v>
      </c>
      <c r="MD51" s="204">
        <f t="shared" si="317"/>
        <v>1.0213252716725223</v>
      </c>
      <c r="ME51" s="209" t="str">
        <f t="shared" si="471"/>
        <v xml:space="preserve"> </v>
      </c>
      <c r="MG51" s="188"/>
      <c r="MH51" s="200">
        <f t="shared" si="472"/>
        <v>0.82404187500000003</v>
      </c>
      <c r="MI51" s="201">
        <f t="shared" si="318"/>
        <v>0.82408187500000007</v>
      </c>
      <c r="MJ51" s="208">
        <f t="shared" si="517"/>
        <v>389.50224114746686</v>
      </c>
      <c r="MK51" s="202" t="str">
        <f t="shared" si="557"/>
        <v xml:space="preserve"> </v>
      </c>
      <c r="ML51" s="203">
        <f t="shared" si="473"/>
        <v>0.97911999999999999</v>
      </c>
      <c r="MM51" s="204">
        <f t="shared" si="319"/>
        <v>1.0213252716725223</v>
      </c>
      <c r="MN51" s="209" t="str">
        <f t="shared" si="474"/>
        <v xml:space="preserve"> </v>
      </c>
      <c r="MP51" s="188"/>
      <c r="MQ51" s="200">
        <f t="shared" si="475"/>
        <v>0.82404187500000003</v>
      </c>
      <c r="MR51" s="201">
        <f t="shared" si="476"/>
        <v>0.82408187500000007</v>
      </c>
      <c r="MS51" s="208">
        <f t="shared" si="518"/>
        <v>389.50224114746686</v>
      </c>
      <c r="MT51" s="202" t="str">
        <f t="shared" si="558"/>
        <v xml:space="preserve"> </v>
      </c>
      <c r="MU51" s="203">
        <f t="shared" si="477"/>
        <v>0.97911999999999999</v>
      </c>
      <c r="MV51" s="204">
        <f t="shared" si="320"/>
        <v>1.0213252716725223</v>
      </c>
      <c r="MW51" s="209" t="str">
        <f t="shared" si="478"/>
        <v xml:space="preserve"> </v>
      </c>
    </row>
    <row r="52" spans="1:361" ht="16.5" hidden="1" customHeight="1">
      <c r="A52" s="187">
        <v>100</v>
      </c>
      <c r="B52" s="211">
        <v>1E-3</v>
      </c>
      <c r="C52" s="188"/>
      <c r="D52" s="200">
        <f t="shared" si="321"/>
        <v>0.7964232</v>
      </c>
      <c r="E52" s="201">
        <f t="shared" si="322"/>
        <v>-2.2594799999999915E-2</v>
      </c>
      <c r="F52" s="208">
        <f t="shared" si="559"/>
        <v>86.940560438306008</v>
      </c>
      <c r="G52" s="202" t="str">
        <f t="shared" si="519"/>
        <v xml:space="preserve"> </v>
      </c>
      <c r="H52" s="203">
        <f t="shared" si="479"/>
        <v>1.0115436006399998</v>
      </c>
      <c r="I52" s="204">
        <f t="shared" si="280"/>
        <v>0.98858813339069496</v>
      </c>
      <c r="J52" s="209" t="str">
        <f t="shared" si="323"/>
        <v xml:space="preserve"> </v>
      </c>
      <c r="L52" s="188"/>
      <c r="M52" s="200">
        <f t="shared" si="324"/>
        <v>0.793350265625</v>
      </c>
      <c r="N52" s="201">
        <f t="shared" si="325"/>
        <v>-2.8674734375000011E-2</v>
      </c>
      <c r="O52" s="208">
        <f t="shared" si="480"/>
        <v>84.748268272518047</v>
      </c>
      <c r="P52" s="202" t="str">
        <f t="shared" si="520"/>
        <v xml:space="preserve"> </v>
      </c>
      <c r="Q52" s="203">
        <f t="shared" si="326"/>
        <v>1.01177070216</v>
      </c>
      <c r="R52" s="204">
        <f t="shared" si="281"/>
        <v>0.98836623541789548</v>
      </c>
      <c r="S52" s="209" t="str">
        <f t="shared" si="327"/>
        <v xml:space="preserve"> </v>
      </c>
      <c r="U52" s="188"/>
      <c r="V52" s="200">
        <f t="shared" si="328"/>
        <v>0.79703527611500002</v>
      </c>
      <c r="W52" s="201">
        <f t="shared" si="329"/>
        <v>0.10151867611499998</v>
      </c>
      <c r="X52" s="208">
        <f t="shared" si="481"/>
        <v>131.19561192186009</v>
      </c>
      <c r="Y52" s="202" t="str">
        <f t="shared" si="521"/>
        <v xml:space="preserve"> </v>
      </c>
      <c r="Z52" s="203">
        <f t="shared" si="330"/>
        <v>1.01143012527</v>
      </c>
      <c r="AA52" s="204">
        <f t="shared" si="282"/>
        <v>0.98869904604932668</v>
      </c>
      <c r="AB52" s="209" t="str">
        <f t="shared" si="331"/>
        <v xml:space="preserve"> </v>
      </c>
      <c r="AD52" s="188"/>
      <c r="AE52" s="200">
        <f t="shared" si="332"/>
        <v>0.79598549937500007</v>
      </c>
      <c r="AF52" s="201">
        <f t="shared" si="333"/>
        <v>-2.5033500624999871E-2</v>
      </c>
      <c r="AG52" s="208">
        <f t="shared" si="482"/>
        <v>86.067893737784857</v>
      </c>
      <c r="AH52" s="202" t="str">
        <f t="shared" si="522"/>
        <v xml:space="preserve"> </v>
      </c>
      <c r="AI52" s="203">
        <f t="shared" si="334"/>
        <v>1.0133660799999999</v>
      </c>
      <c r="AJ52" s="204">
        <f t="shared" si="283"/>
        <v>0.98681021571197647</v>
      </c>
      <c r="AK52" s="209" t="str">
        <f t="shared" si="335"/>
        <v xml:space="preserve"> </v>
      </c>
      <c r="AM52" s="188"/>
      <c r="AN52" s="200">
        <f t="shared" si="336"/>
        <v>0.8212131250000001</v>
      </c>
      <c r="AO52" s="201">
        <f t="shared" si="337"/>
        <v>0.82125312500000014</v>
      </c>
      <c r="AP52" s="208">
        <f t="shared" si="483"/>
        <v>385.32368537340483</v>
      </c>
      <c r="AQ52" s="202" t="str">
        <f t="shared" si="523"/>
        <v xml:space="preserve"> </v>
      </c>
      <c r="AR52" s="203">
        <f t="shared" si="338"/>
        <v>0.97908000000000006</v>
      </c>
      <c r="AS52" s="204">
        <f t="shared" si="284"/>
        <v>1.0213669975895738</v>
      </c>
      <c r="AT52" s="209" t="str">
        <f t="shared" si="339"/>
        <v xml:space="preserve"> </v>
      </c>
      <c r="AV52" s="188"/>
      <c r="AW52" s="200">
        <f t="shared" si="340"/>
        <v>0.8212131250000001</v>
      </c>
      <c r="AX52" s="201">
        <f t="shared" si="341"/>
        <v>0.82125312500000014</v>
      </c>
      <c r="AY52" s="208">
        <f t="shared" si="484"/>
        <v>385.32368537340483</v>
      </c>
      <c r="AZ52" s="202" t="str">
        <f t="shared" si="524"/>
        <v xml:space="preserve"> </v>
      </c>
      <c r="BA52" s="203">
        <f t="shared" si="342"/>
        <v>0.97908000000000006</v>
      </c>
      <c r="BB52" s="204">
        <f t="shared" si="285"/>
        <v>1.0213669975895738</v>
      </c>
      <c r="BC52" s="209" t="str">
        <f t="shared" si="343"/>
        <v xml:space="preserve"> </v>
      </c>
      <c r="BE52" s="188"/>
      <c r="BF52" s="200">
        <f t="shared" si="344"/>
        <v>0.8212131250000001</v>
      </c>
      <c r="BG52" s="201">
        <f t="shared" si="345"/>
        <v>0.82125312500000014</v>
      </c>
      <c r="BH52" s="208">
        <f t="shared" si="485"/>
        <v>385.32368537340483</v>
      </c>
      <c r="BI52" s="202" t="str">
        <f t="shared" si="525"/>
        <v xml:space="preserve"> </v>
      </c>
      <c r="BJ52" s="203">
        <f t="shared" si="346"/>
        <v>0.97908000000000006</v>
      </c>
      <c r="BK52" s="204">
        <f t="shared" si="286"/>
        <v>1.0213669975895738</v>
      </c>
      <c r="BL52" s="209" t="str">
        <f t="shared" si="347"/>
        <v xml:space="preserve"> </v>
      </c>
      <c r="BN52" s="188"/>
      <c r="BO52" s="200">
        <f t="shared" si="348"/>
        <v>0.8212131250000001</v>
      </c>
      <c r="BP52" s="201">
        <f t="shared" si="349"/>
        <v>0.82125312500000014</v>
      </c>
      <c r="BQ52" s="208">
        <f t="shared" si="486"/>
        <v>385.32368537340483</v>
      </c>
      <c r="BR52" s="202" t="str">
        <f t="shared" si="526"/>
        <v xml:space="preserve"> </v>
      </c>
      <c r="BS52" s="203">
        <f t="shared" si="350"/>
        <v>0.97908000000000006</v>
      </c>
      <c r="BT52" s="204">
        <f t="shared" si="287"/>
        <v>1.0213669975895738</v>
      </c>
      <c r="BU52" s="209" t="str">
        <f t="shared" si="351"/>
        <v xml:space="preserve"> </v>
      </c>
      <c r="BW52" s="188"/>
      <c r="BX52" s="200">
        <f t="shared" si="352"/>
        <v>0.8212131250000001</v>
      </c>
      <c r="BY52" s="201">
        <f t="shared" si="353"/>
        <v>0.82125312500000014</v>
      </c>
      <c r="BZ52" s="208">
        <f t="shared" si="487"/>
        <v>385.32368537340483</v>
      </c>
      <c r="CA52" s="202" t="str">
        <f t="shared" si="527"/>
        <v xml:space="preserve"> </v>
      </c>
      <c r="CB52" s="203">
        <f t="shared" si="354"/>
        <v>0.97908000000000006</v>
      </c>
      <c r="CC52" s="204">
        <f t="shared" si="288"/>
        <v>1.0213669975895738</v>
      </c>
      <c r="CD52" s="209" t="str">
        <f t="shared" si="355"/>
        <v xml:space="preserve"> </v>
      </c>
      <c r="CF52" s="188"/>
      <c r="CG52" s="200">
        <f t="shared" si="356"/>
        <v>0.8212131250000001</v>
      </c>
      <c r="CH52" s="201">
        <f t="shared" si="357"/>
        <v>0.82125312500000014</v>
      </c>
      <c r="CI52" s="208">
        <f t="shared" si="488"/>
        <v>385.32368537340483</v>
      </c>
      <c r="CJ52" s="202" t="str">
        <f t="shared" si="528"/>
        <v xml:space="preserve"> </v>
      </c>
      <c r="CK52" s="203">
        <f t="shared" si="358"/>
        <v>0.97908000000000006</v>
      </c>
      <c r="CL52" s="204">
        <f t="shared" si="289"/>
        <v>1.0213669975895738</v>
      </c>
      <c r="CM52" s="209" t="str">
        <f t="shared" si="359"/>
        <v xml:space="preserve"> </v>
      </c>
      <c r="CO52" s="188"/>
      <c r="CP52" s="200">
        <f t="shared" si="360"/>
        <v>0.8212131250000001</v>
      </c>
      <c r="CQ52" s="201">
        <f t="shared" si="361"/>
        <v>0.82125312500000014</v>
      </c>
      <c r="CR52" s="208">
        <f t="shared" si="489"/>
        <v>385.32368537340483</v>
      </c>
      <c r="CS52" s="202" t="str">
        <f t="shared" si="529"/>
        <v xml:space="preserve"> </v>
      </c>
      <c r="CT52" s="203">
        <f t="shared" si="362"/>
        <v>0.97908000000000006</v>
      </c>
      <c r="CU52" s="204">
        <f t="shared" si="290"/>
        <v>1.0213669975895738</v>
      </c>
      <c r="CV52" s="209" t="str">
        <f t="shared" si="363"/>
        <v xml:space="preserve"> </v>
      </c>
      <c r="CX52" s="188"/>
      <c r="CY52" s="200">
        <f t="shared" si="364"/>
        <v>0.8212131250000001</v>
      </c>
      <c r="CZ52" s="201">
        <f t="shared" si="365"/>
        <v>0.82125312500000014</v>
      </c>
      <c r="DA52" s="208">
        <f t="shared" si="490"/>
        <v>385.32368537340483</v>
      </c>
      <c r="DB52" s="202" t="str">
        <f t="shared" si="530"/>
        <v xml:space="preserve"> </v>
      </c>
      <c r="DC52" s="203">
        <f t="shared" si="366"/>
        <v>0.97908000000000006</v>
      </c>
      <c r="DD52" s="204">
        <f t="shared" si="291"/>
        <v>1.0213669975895738</v>
      </c>
      <c r="DE52" s="209" t="str">
        <f t="shared" si="367"/>
        <v xml:space="preserve"> </v>
      </c>
      <c r="DG52" s="188"/>
      <c r="DH52" s="200">
        <f t="shared" si="368"/>
        <v>0.8212131250000001</v>
      </c>
      <c r="DI52" s="201">
        <f t="shared" si="369"/>
        <v>0.82125312500000014</v>
      </c>
      <c r="DJ52" s="208">
        <f t="shared" si="491"/>
        <v>385.32368537340483</v>
      </c>
      <c r="DK52" s="202" t="str">
        <f t="shared" si="531"/>
        <v xml:space="preserve"> </v>
      </c>
      <c r="DL52" s="203">
        <f t="shared" si="370"/>
        <v>0.97908000000000006</v>
      </c>
      <c r="DM52" s="204">
        <f t="shared" si="292"/>
        <v>1.0213669975895738</v>
      </c>
      <c r="DN52" s="209" t="str">
        <f t="shared" si="371"/>
        <v xml:space="preserve"> </v>
      </c>
      <c r="DP52" s="188"/>
      <c r="DQ52" s="200">
        <f t="shared" si="372"/>
        <v>0.8212131250000001</v>
      </c>
      <c r="DR52" s="201">
        <f t="shared" si="373"/>
        <v>0.82125312500000014</v>
      </c>
      <c r="DS52" s="208">
        <f t="shared" si="492"/>
        <v>385.32368537340483</v>
      </c>
      <c r="DT52" s="202" t="str">
        <f t="shared" si="532"/>
        <v xml:space="preserve"> </v>
      </c>
      <c r="DU52" s="203">
        <f t="shared" si="374"/>
        <v>0.97908000000000006</v>
      </c>
      <c r="DV52" s="204">
        <f t="shared" si="293"/>
        <v>1.0213669975895738</v>
      </c>
      <c r="DW52" s="209" t="str">
        <f t="shared" si="375"/>
        <v xml:space="preserve"> </v>
      </c>
      <c r="DY52" s="188"/>
      <c r="DZ52" s="200">
        <f t="shared" si="376"/>
        <v>0.8212131250000001</v>
      </c>
      <c r="EA52" s="201">
        <f t="shared" si="377"/>
        <v>0.82125312500000014</v>
      </c>
      <c r="EB52" s="208">
        <f t="shared" si="493"/>
        <v>385.32368537340483</v>
      </c>
      <c r="EC52" s="202" t="str">
        <f t="shared" si="533"/>
        <v xml:space="preserve"> </v>
      </c>
      <c r="ED52" s="203">
        <f t="shared" si="378"/>
        <v>0.97908000000000006</v>
      </c>
      <c r="EE52" s="204">
        <f t="shared" si="294"/>
        <v>1.0213669975895738</v>
      </c>
      <c r="EF52" s="209" t="str">
        <f t="shared" si="379"/>
        <v xml:space="preserve"> </v>
      </c>
      <c r="EH52" s="188"/>
      <c r="EI52" s="200">
        <f t="shared" si="380"/>
        <v>0.8212131250000001</v>
      </c>
      <c r="EJ52" s="201">
        <f t="shared" si="381"/>
        <v>0.82125312500000014</v>
      </c>
      <c r="EK52" s="208">
        <f t="shared" si="494"/>
        <v>385.32368537340483</v>
      </c>
      <c r="EL52" s="202" t="str">
        <f t="shared" si="534"/>
        <v xml:space="preserve"> </v>
      </c>
      <c r="EM52" s="189">
        <f t="shared" si="382"/>
        <v>1.0123393383099999</v>
      </c>
      <c r="EN52" s="204">
        <f t="shared" si="295"/>
        <v>0.98781106508159688</v>
      </c>
      <c r="EO52" s="209" t="str">
        <f t="shared" si="383"/>
        <v xml:space="preserve"> </v>
      </c>
      <c r="EQ52" s="188"/>
      <c r="ER52" s="200">
        <f t="shared" si="384"/>
        <v>0.8212131250000001</v>
      </c>
      <c r="ES52" s="201">
        <f t="shared" si="385"/>
        <v>0.82125312500000014</v>
      </c>
      <c r="ET52" s="208">
        <f t="shared" si="495"/>
        <v>385.32368537340483</v>
      </c>
      <c r="EU52" s="202" t="str">
        <f t="shared" si="535"/>
        <v xml:space="preserve"> </v>
      </c>
      <c r="EV52" s="203">
        <f t="shared" si="386"/>
        <v>0.97908000000000006</v>
      </c>
      <c r="EW52" s="204">
        <f t="shared" si="296"/>
        <v>1.0213669975895738</v>
      </c>
      <c r="EX52" s="209" t="str">
        <f t="shared" si="387"/>
        <v xml:space="preserve"> </v>
      </c>
      <c r="EZ52" s="188"/>
      <c r="FA52" s="200">
        <f t="shared" si="388"/>
        <v>0.8212131250000001</v>
      </c>
      <c r="FB52" s="201">
        <f t="shared" si="389"/>
        <v>0.82125312500000014</v>
      </c>
      <c r="FC52" s="208">
        <f t="shared" si="496"/>
        <v>385.32368537340483</v>
      </c>
      <c r="FD52" s="202" t="str">
        <f t="shared" si="536"/>
        <v xml:space="preserve"> </v>
      </c>
      <c r="FE52" s="203">
        <f t="shared" si="390"/>
        <v>0.97908000000000006</v>
      </c>
      <c r="FF52" s="204">
        <f t="shared" si="297"/>
        <v>1.0213669975895738</v>
      </c>
      <c r="FG52" s="209" t="str">
        <f t="shared" si="391"/>
        <v xml:space="preserve"> </v>
      </c>
      <c r="FI52" s="188"/>
      <c r="FJ52" s="200">
        <f t="shared" si="392"/>
        <v>0.8212131250000001</v>
      </c>
      <c r="FK52" s="201">
        <f t="shared" si="393"/>
        <v>0.82125312500000014</v>
      </c>
      <c r="FL52" s="208">
        <f t="shared" si="497"/>
        <v>385.32368537340483</v>
      </c>
      <c r="FM52" s="202" t="str">
        <f t="shared" si="537"/>
        <v xml:space="preserve"> </v>
      </c>
      <c r="FN52" s="203">
        <f t="shared" si="394"/>
        <v>0.97908000000000006</v>
      </c>
      <c r="FO52" s="204">
        <f t="shared" si="298"/>
        <v>1.0213669975895738</v>
      </c>
      <c r="FP52" s="209" t="str">
        <f t="shared" si="395"/>
        <v xml:space="preserve"> </v>
      </c>
      <c r="FR52" s="188"/>
      <c r="FS52" s="200">
        <f t="shared" si="396"/>
        <v>0.8212131250000001</v>
      </c>
      <c r="FT52" s="201">
        <f t="shared" si="397"/>
        <v>0.82125312500000014</v>
      </c>
      <c r="FU52" s="208">
        <f t="shared" si="498"/>
        <v>385.32368537340483</v>
      </c>
      <c r="FV52" s="202" t="str">
        <f t="shared" si="538"/>
        <v xml:space="preserve"> </v>
      </c>
      <c r="FW52" s="203">
        <f t="shared" si="398"/>
        <v>0.97908000000000006</v>
      </c>
      <c r="FX52" s="204">
        <f t="shared" si="299"/>
        <v>1.0213669975895738</v>
      </c>
      <c r="FY52" s="209" t="str">
        <f t="shared" si="399"/>
        <v xml:space="preserve"> </v>
      </c>
      <c r="GA52" s="188"/>
      <c r="GB52" s="200">
        <f t="shared" si="400"/>
        <v>0.8212131250000001</v>
      </c>
      <c r="GC52" s="201">
        <f t="shared" si="401"/>
        <v>0.8212131250000001</v>
      </c>
      <c r="GD52" s="208">
        <f t="shared" si="499"/>
        <v>385.32368537340483</v>
      </c>
      <c r="GE52" s="202" t="str">
        <f t="shared" si="539"/>
        <v xml:space="preserve"> </v>
      </c>
      <c r="GF52" s="203">
        <f t="shared" si="402"/>
        <v>0.97908000000000006</v>
      </c>
      <c r="GG52" s="204">
        <f t="shared" si="300"/>
        <v>1.0213669975895738</v>
      </c>
      <c r="GH52" s="209" t="str">
        <f t="shared" si="403"/>
        <v xml:space="preserve"> </v>
      </c>
      <c r="GJ52" s="188"/>
      <c r="GK52" s="200">
        <f t="shared" si="404"/>
        <v>0.8212131250000001</v>
      </c>
      <c r="GL52" s="201">
        <f t="shared" si="405"/>
        <v>0.82125312500000014</v>
      </c>
      <c r="GM52" s="208">
        <f t="shared" si="500"/>
        <v>385.32368537340483</v>
      </c>
      <c r="GN52" s="202" t="str">
        <f t="shared" si="540"/>
        <v xml:space="preserve"> </v>
      </c>
      <c r="GO52" s="203">
        <f t="shared" si="406"/>
        <v>0.97908000000000006</v>
      </c>
      <c r="GP52" s="204">
        <f t="shared" si="301"/>
        <v>1.0213669975895738</v>
      </c>
      <c r="GQ52" s="209" t="str">
        <f t="shared" si="407"/>
        <v xml:space="preserve"> </v>
      </c>
      <c r="GS52" s="188"/>
      <c r="GT52" s="200">
        <f t="shared" si="408"/>
        <v>0.8212131250000001</v>
      </c>
      <c r="GU52" s="201">
        <f t="shared" si="409"/>
        <v>0.82125312500000014</v>
      </c>
      <c r="GV52" s="208">
        <f t="shared" si="501"/>
        <v>385.32368537340483</v>
      </c>
      <c r="GW52" s="202" t="str">
        <f t="shared" si="541"/>
        <v xml:space="preserve"> </v>
      </c>
      <c r="GX52" s="203">
        <f t="shared" si="410"/>
        <v>0.97908000000000006</v>
      </c>
      <c r="GY52" s="204">
        <f t="shared" si="302"/>
        <v>1.0213669975895738</v>
      </c>
      <c r="GZ52" s="209" t="str">
        <f t="shared" si="411"/>
        <v xml:space="preserve"> </v>
      </c>
      <c r="HB52" s="188"/>
      <c r="HC52" s="200">
        <f t="shared" si="412"/>
        <v>0.8212131250000001</v>
      </c>
      <c r="HD52" s="201">
        <f t="shared" si="413"/>
        <v>0.82125312500000014</v>
      </c>
      <c r="HE52" s="208">
        <f t="shared" si="502"/>
        <v>385.32368537340483</v>
      </c>
      <c r="HF52" s="202" t="str">
        <f t="shared" si="542"/>
        <v xml:space="preserve"> </v>
      </c>
      <c r="HG52" s="203">
        <f t="shared" si="414"/>
        <v>0.97908000000000006</v>
      </c>
      <c r="HH52" s="204">
        <f t="shared" si="303"/>
        <v>1.0213669975895738</v>
      </c>
      <c r="HI52" s="209" t="str">
        <f t="shared" si="415"/>
        <v xml:space="preserve"> </v>
      </c>
      <c r="HK52" s="188"/>
      <c r="HL52" s="200">
        <f t="shared" si="416"/>
        <v>0.8212131250000001</v>
      </c>
      <c r="HM52" s="201">
        <f t="shared" si="417"/>
        <v>0.82125312500000014</v>
      </c>
      <c r="HN52" s="208">
        <f t="shared" si="503"/>
        <v>385.32368537340483</v>
      </c>
      <c r="HO52" s="202" t="str">
        <f t="shared" si="543"/>
        <v xml:space="preserve"> </v>
      </c>
      <c r="HP52" s="203">
        <f t="shared" si="418"/>
        <v>0.97908000000000006</v>
      </c>
      <c r="HQ52" s="204">
        <f t="shared" si="304"/>
        <v>1.0213669975895738</v>
      </c>
      <c r="HR52" s="209" t="str">
        <f t="shared" si="419"/>
        <v xml:space="preserve"> </v>
      </c>
      <c r="HT52" s="188"/>
      <c r="HU52" s="200">
        <f t="shared" si="420"/>
        <v>0.8212131250000001</v>
      </c>
      <c r="HV52" s="201">
        <f t="shared" si="421"/>
        <v>0.82125312500000014</v>
      </c>
      <c r="HW52" s="208">
        <f t="shared" si="504"/>
        <v>385.32368537340483</v>
      </c>
      <c r="HX52" s="202" t="str">
        <f t="shared" si="544"/>
        <v xml:space="preserve"> </v>
      </c>
      <c r="HY52" s="189">
        <f t="shared" si="422"/>
        <v>1.0123393383099999</v>
      </c>
      <c r="HZ52" s="204">
        <f t="shared" si="305"/>
        <v>0.98781106508159688</v>
      </c>
      <c r="IA52" s="209" t="str">
        <f t="shared" si="423"/>
        <v xml:space="preserve"> </v>
      </c>
      <c r="IC52" s="188"/>
      <c r="ID52" s="200">
        <f t="shared" si="424"/>
        <v>0.8212131250000001</v>
      </c>
      <c r="IE52" s="201">
        <f t="shared" si="425"/>
        <v>0.82125312500000014</v>
      </c>
      <c r="IF52" s="208">
        <f t="shared" si="505"/>
        <v>385.32368537340483</v>
      </c>
      <c r="IG52" s="202" t="str">
        <f t="shared" si="545"/>
        <v xml:space="preserve"> </v>
      </c>
      <c r="IH52" s="203">
        <f t="shared" si="426"/>
        <v>0.97908000000000006</v>
      </c>
      <c r="II52" s="204">
        <f t="shared" si="306"/>
        <v>1.0213669975895738</v>
      </c>
      <c r="IJ52" s="209" t="str">
        <f t="shared" si="427"/>
        <v xml:space="preserve"> </v>
      </c>
      <c r="IL52" s="188"/>
      <c r="IM52" s="200">
        <f t="shared" si="428"/>
        <v>0.8212131250000001</v>
      </c>
      <c r="IN52" s="201">
        <f t="shared" si="429"/>
        <v>0.82125312500000014</v>
      </c>
      <c r="IO52" s="208">
        <f t="shared" si="506"/>
        <v>385.32368537340483</v>
      </c>
      <c r="IP52" s="202" t="str">
        <f t="shared" si="546"/>
        <v xml:space="preserve"> </v>
      </c>
      <c r="IQ52" s="203">
        <f t="shared" si="430"/>
        <v>0.97908000000000006</v>
      </c>
      <c r="IR52" s="204">
        <f t="shared" si="307"/>
        <v>1.0213669975895738</v>
      </c>
      <c r="IS52" s="209" t="str">
        <f t="shared" si="431"/>
        <v xml:space="preserve"> </v>
      </c>
      <c r="IU52" s="188"/>
      <c r="IV52" s="200">
        <f t="shared" si="432"/>
        <v>0.8212131250000001</v>
      </c>
      <c r="IW52" s="201">
        <f t="shared" si="433"/>
        <v>0.82125312500000014</v>
      </c>
      <c r="IX52" s="208">
        <f t="shared" si="507"/>
        <v>385.32368537340483</v>
      </c>
      <c r="IY52" s="202" t="str">
        <f t="shared" si="547"/>
        <v xml:space="preserve"> </v>
      </c>
      <c r="IZ52" s="189">
        <f t="shared" si="434"/>
        <v>1.0123393383099999</v>
      </c>
      <c r="JA52" s="204">
        <f t="shared" si="308"/>
        <v>0.98781106508159688</v>
      </c>
      <c r="JB52" s="209" t="str">
        <f t="shared" si="435"/>
        <v xml:space="preserve"> </v>
      </c>
      <c r="JD52" s="188"/>
      <c r="JE52" s="200">
        <f t="shared" si="436"/>
        <v>0.8212131250000001</v>
      </c>
      <c r="JF52" s="201">
        <f t="shared" si="437"/>
        <v>0.82125312500000014</v>
      </c>
      <c r="JG52" s="208">
        <f t="shared" si="508"/>
        <v>385.32368537340483</v>
      </c>
      <c r="JH52" s="202" t="str">
        <f t="shared" si="548"/>
        <v xml:space="preserve"> </v>
      </c>
      <c r="JI52" s="203">
        <f t="shared" si="438"/>
        <v>0.97908000000000006</v>
      </c>
      <c r="JJ52" s="204">
        <f t="shared" si="309"/>
        <v>1.0213669975895738</v>
      </c>
      <c r="JK52" s="209" t="str">
        <f t="shared" si="439"/>
        <v xml:space="preserve"> </v>
      </c>
      <c r="JM52" s="188"/>
      <c r="JN52" s="200">
        <f t="shared" si="440"/>
        <v>0.8212131250000001</v>
      </c>
      <c r="JO52" s="201">
        <f t="shared" si="441"/>
        <v>0.82125312500000014</v>
      </c>
      <c r="JP52" s="208">
        <f t="shared" si="509"/>
        <v>385.32368537340483</v>
      </c>
      <c r="JQ52" s="202" t="str">
        <f t="shared" si="549"/>
        <v xml:space="preserve"> </v>
      </c>
      <c r="JR52" s="203">
        <f t="shared" si="442"/>
        <v>0.97908000000000006</v>
      </c>
      <c r="JS52" s="204">
        <f t="shared" si="310"/>
        <v>1.0213669975895738</v>
      </c>
      <c r="JT52" s="209" t="str">
        <f t="shared" si="443"/>
        <v xml:space="preserve"> </v>
      </c>
      <c r="JV52" s="188"/>
      <c r="JW52" s="200">
        <f t="shared" si="444"/>
        <v>0.8212131250000001</v>
      </c>
      <c r="JX52" s="201">
        <f t="shared" si="445"/>
        <v>0.82125312500000014</v>
      </c>
      <c r="JY52" s="208">
        <f t="shared" si="510"/>
        <v>385.32368537340483</v>
      </c>
      <c r="JZ52" s="202" t="str">
        <f t="shared" si="550"/>
        <v xml:space="preserve"> </v>
      </c>
      <c r="KA52" s="203">
        <f t="shared" si="446"/>
        <v>0.97908000000000006</v>
      </c>
      <c r="KB52" s="204">
        <f t="shared" si="311"/>
        <v>1.0213669975895738</v>
      </c>
      <c r="KC52" s="209" t="str">
        <f t="shared" si="447"/>
        <v xml:space="preserve"> </v>
      </c>
      <c r="KE52" s="188"/>
      <c r="KF52" s="200">
        <f t="shared" si="448"/>
        <v>0.8212131250000001</v>
      </c>
      <c r="KG52" s="201">
        <f t="shared" si="449"/>
        <v>0.82125312500000014</v>
      </c>
      <c r="KH52" s="208">
        <f t="shared" si="511"/>
        <v>385.32368537340483</v>
      </c>
      <c r="KI52" s="202" t="str">
        <f t="shared" si="551"/>
        <v xml:space="preserve"> </v>
      </c>
      <c r="KJ52" s="203">
        <f t="shared" si="450"/>
        <v>0.97908000000000006</v>
      </c>
      <c r="KK52" s="204">
        <f t="shared" si="312"/>
        <v>1.0213669975895738</v>
      </c>
      <c r="KL52" s="209" t="str">
        <f t="shared" si="451"/>
        <v xml:space="preserve"> </v>
      </c>
      <c r="KN52" s="188"/>
      <c r="KO52" s="200">
        <f t="shared" si="452"/>
        <v>0.8212131250000001</v>
      </c>
      <c r="KP52" s="201">
        <f t="shared" si="453"/>
        <v>0.82125312500000014</v>
      </c>
      <c r="KQ52" s="208">
        <f t="shared" si="512"/>
        <v>385.32368537340483</v>
      </c>
      <c r="KR52" s="202" t="str">
        <f t="shared" si="552"/>
        <v xml:space="preserve"> </v>
      </c>
      <c r="KS52" s="203">
        <f t="shared" si="454"/>
        <v>0.97908000000000006</v>
      </c>
      <c r="KT52" s="204">
        <f t="shared" si="313"/>
        <v>1.0213669975895738</v>
      </c>
      <c r="KU52" s="209" t="str">
        <f t="shared" si="455"/>
        <v xml:space="preserve"> </v>
      </c>
      <c r="KW52" s="188"/>
      <c r="KX52" s="200">
        <f t="shared" si="456"/>
        <v>0.8212131250000001</v>
      </c>
      <c r="KY52" s="201">
        <f t="shared" si="457"/>
        <v>0.82125312500000014</v>
      </c>
      <c r="KZ52" s="208">
        <f t="shared" si="513"/>
        <v>385.32368537340483</v>
      </c>
      <c r="LA52" s="202" t="str">
        <f t="shared" si="553"/>
        <v xml:space="preserve"> </v>
      </c>
      <c r="LB52" s="203">
        <f t="shared" si="458"/>
        <v>0.97908000000000006</v>
      </c>
      <c r="LC52" s="204">
        <f t="shared" si="314"/>
        <v>1.0213669975895738</v>
      </c>
      <c r="LD52" s="209" t="str">
        <f t="shared" si="459"/>
        <v xml:space="preserve"> </v>
      </c>
      <c r="LF52" s="188"/>
      <c r="LG52" s="200">
        <f t="shared" si="460"/>
        <v>0.8212131250000001</v>
      </c>
      <c r="LH52" s="201">
        <f t="shared" si="461"/>
        <v>0.82125312500000014</v>
      </c>
      <c r="LI52" s="208">
        <f t="shared" si="514"/>
        <v>385.32368537340483</v>
      </c>
      <c r="LJ52" s="202" t="str">
        <f t="shared" si="554"/>
        <v xml:space="preserve"> </v>
      </c>
      <c r="LK52" s="203">
        <f t="shared" si="462"/>
        <v>0.97908000000000006</v>
      </c>
      <c r="LL52" s="204">
        <f t="shared" si="315"/>
        <v>1.0213669975895738</v>
      </c>
      <c r="LM52" s="209" t="str">
        <f t="shared" si="463"/>
        <v xml:space="preserve"> </v>
      </c>
      <c r="LO52" s="188"/>
      <c r="LP52" s="200">
        <f t="shared" si="464"/>
        <v>0.8212131250000001</v>
      </c>
      <c r="LQ52" s="201">
        <f t="shared" si="465"/>
        <v>0.82125312500000014</v>
      </c>
      <c r="LR52" s="208">
        <f t="shared" si="515"/>
        <v>385.32368537340483</v>
      </c>
      <c r="LS52" s="202" t="str">
        <f t="shared" si="555"/>
        <v xml:space="preserve"> </v>
      </c>
      <c r="LT52" s="203">
        <f t="shared" si="466"/>
        <v>0.97908000000000006</v>
      </c>
      <c r="LU52" s="204">
        <f t="shared" si="316"/>
        <v>1.0213669975895738</v>
      </c>
      <c r="LV52" s="209" t="str">
        <f t="shared" si="467"/>
        <v xml:space="preserve"> </v>
      </c>
      <c r="LX52" s="188"/>
      <c r="LY52" s="200">
        <f t="shared" si="468"/>
        <v>0.8212131250000001</v>
      </c>
      <c r="LZ52" s="201">
        <f t="shared" si="469"/>
        <v>0.82125312500000014</v>
      </c>
      <c r="MA52" s="208">
        <f t="shared" si="516"/>
        <v>385.32368537340483</v>
      </c>
      <c r="MB52" s="202" t="str">
        <f t="shared" si="556"/>
        <v xml:space="preserve"> </v>
      </c>
      <c r="MC52" s="203">
        <f t="shared" si="470"/>
        <v>0.97908000000000006</v>
      </c>
      <c r="MD52" s="204">
        <f t="shared" si="317"/>
        <v>1.0213669975895738</v>
      </c>
      <c r="ME52" s="209" t="str">
        <f t="shared" si="471"/>
        <v xml:space="preserve"> </v>
      </c>
      <c r="MG52" s="188"/>
      <c r="MH52" s="200">
        <f t="shared" si="472"/>
        <v>0.8212131250000001</v>
      </c>
      <c r="MI52" s="201">
        <f t="shared" si="318"/>
        <v>0.82125312500000014</v>
      </c>
      <c r="MJ52" s="208">
        <f t="shared" si="517"/>
        <v>385.32368537340483</v>
      </c>
      <c r="MK52" s="202" t="str">
        <f t="shared" si="557"/>
        <v xml:space="preserve"> </v>
      </c>
      <c r="ML52" s="203">
        <f t="shared" si="473"/>
        <v>0.97908000000000006</v>
      </c>
      <c r="MM52" s="204">
        <f t="shared" si="319"/>
        <v>1.0213669975895738</v>
      </c>
      <c r="MN52" s="209" t="str">
        <f t="shared" si="474"/>
        <v xml:space="preserve"> </v>
      </c>
      <c r="MP52" s="188"/>
      <c r="MQ52" s="200">
        <f t="shared" si="475"/>
        <v>0.8212131250000001</v>
      </c>
      <c r="MR52" s="201">
        <f t="shared" si="476"/>
        <v>0.82125312500000014</v>
      </c>
      <c r="MS52" s="208">
        <f t="shared" si="518"/>
        <v>385.32368537340483</v>
      </c>
      <c r="MT52" s="202" t="str">
        <f t="shared" si="558"/>
        <v xml:space="preserve"> </v>
      </c>
      <c r="MU52" s="203">
        <f t="shared" si="477"/>
        <v>0.97908000000000006</v>
      </c>
      <c r="MV52" s="204">
        <f t="shared" si="320"/>
        <v>1.0213669975895738</v>
      </c>
      <c r="MW52" s="209" t="str">
        <f t="shared" si="478"/>
        <v xml:space="preserve"> </v>
      </c>
    </row>
    <row r="53" spans="1:361" hidden="1">
      <c r="C53" s="188"/>
      <c r="D53" s="200">
        <f t="shared" si="321"/>
        <v>0.79358063999999995</v>
      </c>
      <c r="E53" s="201">
        <f t="shared" si="322"/>
        <v>-2.5437359999999964E-2</v>
      </c>
      <c r="F53" s="208">
        <f t="shared" si="559"/>
        <v>87.051249577845496</v>
      </c>
      <c r="G53" s="202" t="str">
        <f t="shared" si="519"/>
        <v xml:space="preserve"> </v>
      </c>
      <c r="H53" s="203">
        <f t="shared" si="479"/>
        <v>1.0115535846399999</v>
      </c>
      <c r="I53" s="204">
        <f t="shared" si="280"/>
        <v>0.98857837605892951</v>
      </c>
      <c r="J53" s="209" t="str">
        <f t="shared" si="323"/>
        <v xml:space="preserve"> </v>
      </c>
      <c r="L53" s="188"/>
      <c r="M53" s="200">
        <f t="shared" si="324"/>
        <v>0.79051526562499996</v>
      </c>
      <c r="N53" s="201">
        <f t="shared" si="325"/>
        <v>-3.1509734375000042E-2</v>
      </c>
      <c r="O53" s="208">
        <f t="shared" si="480"/>
        <v>84.885455246913693</v>
      </c>
      <c r="P53" s="202" t="str">
        <f t="shared" si="520"/>
        <v xml:space="preserve"> </v>
      </c>
      <c r="Q53" s="203">
        <f t="shared" si="326"/>
        <v>1.01178066616</v>
      </c>
      <c r="R53" s="204">
        <f t="shared" si="281"/>
        <v>0.9883565020028392</v>
      </c>
      <c r="S53" s="209" t="str">
        <f t="shared" si="327"/>
        <v xml:space="preserve"> </v>
      </c>
      <c r="U53" s="188"/>
      <c r="V53" s="200">
        <f t="shared" si="328"/>
        <v>0.79419132171500006</v>
      </c>
      <c r="W53" s="201">
        <f t="shared" si="329"/>
        <v>9.8674721715000024E-2</v>
      </c>
      <c r="X53" s="208">
        <f t="shared" si="481"/>
        <v>130.69630937647997</v>
      </c>
      <c r="Y53" s="202" t="str">
        <f t="shared" si="521"/>
        <v xml:space="preserve"> </v>
      </c>
      <c r="Z53" s="203">
        <f t="shared" si="330"/>
        <v>1.01144011627</v>
      </c>
      <c r="AA53" s="204">
        <f t="shared" si="282"/>
        <v>0.98868927968549547</v>
      </c>
      <c r="AB53" s="209" t="str">
        <f t="shared" si="331"/>
        <v xml:space="preserve"> </v>
      </c>
      <c r="AD53" s="188"/>
      <c r="AE53" s="200">
        <f t="shared" si="332"/>
        <v>0.79314395937500004</v>
      </c>
      <c r="AF53" s="201">
        <f t="shared" si="333"/>
        <v>-2.7875040624999903E-2</v>
      </c>
      <c r="AG53" s="208">
        <f t="shared" si="482"/>
        <v>86.190164268319435</v>
      </c>
      <c r="AH53" s="202" t="str">
        <f t="shared" si="522"/>
        <v xml:space="preserve"> </v>
      </c>
      <c r="AI53" s="203">
        <f t="shared" si="334"/>
        <v>1.01337568</v>
      </c>
      <c r="AJ53" s="204">
        <f t="shared" si="283"/>
        <v>0.98680086737427919</v>
      </c>
      <c r="AK53" s="209" t="str">
        <f t="shared" si="335"/>
        <v xml:space="preserve"> </v>
      </c>
      <c r="AM53" s="188"/>
      <c r="AN53" s="200">
        <f t="shared" si="336"/>
        <v>0.81834562499999997</v>
      </c>
      <c r="AO53" s="201">
        <f t="shared" si="337"/>
        <v>0.81838562500000001</v>
      </c>
      <c r="AP53" s="208">
        <f t="shared" si="483"/>
        <v>381.40039232779839</v>
      </c>
      <c r="AQ53" s="202" t="str">
        <f t="shared" si="523"/>
        <v xml:space="preserve"> </v>
      </c>
      <c r="AR53" s="203">
        <f t="shared" si="338"/>
        <v>0.97899999999999998</v>
      </c>
      <c r="AS53" s="204">
        <f t="shared" si="284"/>
        <v>1.0214504596527068</v>
      </c>
      <c r="AT53" s="209" t="str">
        <f t="shared" si="339"/>
        <v xml:space="preserve"> </v>
      </c>
      <c r="AV53" s="188"/>
      <c r="AW53" s="200">
        <f t="shared" si="340"/>
        <v>0.81834562499999997</v>
      </c>
      <c r="AX53" s="201">
        <f t="shared" si="341"/>
        <v>0.81838562500000001</v>
      </c>
      <c r="AY53" s="208">
        <f t="shared" si="484"/>
        <v>381.40039232779839</v>
      </c>
      <c r="AZ53" s="202" t="str">
        <f t="shared" si="524"/>
        <v xml:space="preserve"> </v>
      </c>
      <c r="BA53" s="203">
        <f t="shared" si="342"/>
        <v>0.97899999999999998</v>
      </c>
      <c r="BB53" s="204">
        <f t="shared" si="285"/>
        <v>1.0214504596527068</v>
      </c>
      <c r="BC53" s="209" t="str">
        <f t="shared" si="343"/>
        <v xml:space="preserve"> </v>
      </c>
      <c r="BE53" s="188"/>
      <c r="BF53" s="200">
        <f t="shared" si="344"/>
        <v>0.81834562499999997</v>
      </c>
      <c r="BG53" s="201">
        <f t="shared" si="345"/>
        <v>0.81838562500000001</v>
      </c>
      <c r="BH53" s="208">
        <f t="shared" si="485"/>
        <v>381.40039232779839</v>
      </c>
      <c r="BI53" s="202" t="str">
        <f t="shared" si="525"/>
        <v xml:space="preserve"> </v>
      </c>
      <c r="BJ53" s="203">
        <f t="shared" si="346"/>
        <v>0.97899999999999998</v>
      </c>
      <c r="BK53" s="204">
        <f t="shared" si="286"/>
        <v>1.0214504596527068</v>
      </c>
      <c r="BL53" s="209" t="str">
        <f t="shared" si="347"/>
        <v xml:space="preserve"> </v>
      </c>
      <c r="BN53" s="188"/>
      <c r="BO53" s="200">
        <f t="shared" si="348"/>
        <v>0.81834562499999997</v>
      </c>
      <c r="BP53" s="201">
        <f t="shared" si="349"/>
        <v>0.81838562500000001</v>
      </c>
      <c r="BQ53" s="208">
        <f t="shared" si="486"/>
        <v>381.40039232779839</v>
      </c>
      <c r="BR53" s="202" t="str">
        <f t="shared" si="526"/>
        <v xml:space="preserve"> </v>
      </c>
      <c r="BS53" s="203">
        <f t="shared" si="350"/>
        <v>0.97899999999999998</v>
      </c>
      <c r="BT53" s="204">
        <f t="shared" si="287"/>
        <v>1.0214504596527068</v>
      </c>
      <c r="BU53" s="209" t="str">
        <f t="shared" si="351"/>
        <v xml:space="preserve"> </v>
      </c>
      <c r="BW53" s="188"/>
      <c r="BX53" s="200">
        <f t="shared" si="352"/>
        <v>0.81834562499999997</v>
      </c>
      <c r="BY53" s="201">
        <f t="shared" si="353"/>
        <v>0.81838562500000001</v>
      </c>
      <c r="BZ53" s="208">
        <f t="shared" si="487"/>
        <v>381.40039232779839</v>
      </c>
      <c r="CA53" s="202" t="str">
        <f t="shared" si="527"/>
        <v xml:space="preserve"> </v>
      </c>
      <c r="CB53" s="203">
        <f t="shared" si="354"/>
        <v>0.97899999999999998</v>
      </c>
      <c r="CC53" s="204">
        <f t="shared" si="288"/>
        <v>1.0214504596527068</v>
      </c>
      <c r="CD53" s="209" t="str">
        <f t="shared" si="355"/>
        <v xml:space="preserve"> </v>
      </c>
      <c r="CF53" s="188"/>
      <c r="CG53" s="200">
        <f t="shared" si="356"/>
        <v>0.81834562499999997</v>
      </c>
      <c r="CH53" s="201">
        <f t="shared" si="357"/>
        <v>0.81838562500000001</v>
      </c>
      <c r="CI53" s="208">
        <f t="shared" si="488"/>
        <v>381.40039232779839</v>
      </c>
      <c r="CJ53" s="202" t="str">
        <f t="shared" si="528"/>
        <v xml:space="preserve"> </v>
      </c>
      <c r="CK53" s="203">
        <f t="shared" si="358"/>
        <v>0.97899999999999998</v>
      </c>
      <c r="CL53" s="204">
        <f t="shared" si="289"/>
        <v>1.0214504596527068</v>
      </c>
      <c r="CM53" s="209" t="str">
        <f t="shared" si="359"/>
        <v xml:space="preserve"> </v>
      </c>
      <c r="CO53" s="188"/>
      <c r="CP53" s="200">
        <f t="shared" si="360"/>
        <v>0.81834562499999997</v>
      </c>
      <c r="CQ53" s="201">
        <f t="shared" si="361"/>
        <v>0.81838562500000001</v>
      </c>
      <c r="CR53" s="208">
        <f t="shared" si="489"/>
        <v>381.40039232779839</v>
      </c>
      <c r="CS53" s="202" t="str">
        <f t="shared" si="529"/>
        <v xml:space="preserve"> </v>
      </c>
      <c r="CT53" s="203">
        <f t="shared" si="362"/>
        <v>0.97899999999999998</v>
      </c>
      <c r="CU53" s="204">
        <f t="shared" si="290"/>
        <v>1.0214504596527068</v>
      </c>
      <c r="CV53" s="209" t="str">
        <f t="shared" si="363"/>
        <v xml:space="preserve"> </v>
      </c>
      <c r="CX53" s="188"/>
      <c r="CY53" s="200">
        <f t="shared" si="364"/>
        <v>0.81834562499999997</v>
      </c>
      <c r="CZ53" s="201">
        <f t="shared" si="365"/>
        <v>0.81838562500000001</v>
      </c>
      <c r="DA53" s="208">
        <f t="shared" si="490"/>
        <v>381.40039232779839</v>
      </c>
      <c r="DB53" s="202" t="str">
        <f t="shared" si="530"/>
        <v xml:space="preserve"> </v>
      </c>
      <c r="DC53" s="203">
        <f t="shared" si="366"/>
        <v>0.97899999999999998</v>
      </c>
      <c r="DD53" s="204">
        <f t="shared" si="291"/>
        <v>1.0214504596527068</v>
      </c>
      <c r="DE53" s="209" t="str">
        <f t="shared" si="367"/>
        <v xml:space="preserve"> </v>
      </c>
      <c r="DG53" s="188"/>
      <c r="DH53" s="200">
        <f t="shared" si="368"/>
        <v>0.81834562499999997</v>
      </c>
      <c r="DI53" s="201">
        <f t="shared" si="369"/>
        <v>0.81838562500000001</v>
      </c>
      <c r="DJ53" s="208">
        <f t="shared" si="491"/>
        <v>381.40039232779839</v>
      </c>
      <c r="DK53" s="202" t="str">
        <f t="shared" si="531"/>
        <v xml:space="preserve"> </v>
      </c>
      <c r="DL53" s="203">
        <f t="shared" si="370"/>
        <v>0.97899999999999998</v>
      </c>
      <c r="DM53" s="204">
        <f t="shared" si="292"/>
        <v>1.0214504596527068</v>
      </c>
      <c r="DN53" s="209" t="str">
        <f t="shared" si="371"/>
        <v xml:space="preserve"> </v>
      </c>
      <c r="DP53" s="188"/>
      <c r="DQ53" s="200">
        <f t="shared" si="372"/>
        <v>0.81834562499999997</v>
      </c>
      <c r="DR53" s="201">
        <f t="shared" si="373"/>
        <v>0.81838562500000001</v>
      </c>
      <c r="DS53" s="208">
        <f t="shared" si="492"/>
        <v>381.40039232779839</v>
      </c>
      <c r="DT53" s="202" t="str">
        <f t="shared" si="532"/>
        <v xml:space="preserve"> </v>
      </c>
      <c r="DU53" s="203">
        <f t="shared" si="374"/>
        <v>0.97899999999999998</v>
      </c>
      <c r="DV53" s="204">
        <f t="shared" si="293"/>
        <v>1.0214504596527068</v>
      </c>
      <c r="DW53" s="209" t="str">
        <f t="shared" si="375"/>
        <v xml:space="preserve"> </v>
      </c>
      <c r="DY53" s="188"/>
      <c r="DZ53" s="200">
        <f t="shared" si="376"/>
        <v>0.81834562499999997</v>
      </c>
      <c r="EA53" s="201">
        <f t="shared" si="377"/>
        <v>0.81838562500000001</v>
      </c>
      <c r="EB53" s="208">
        <f t="shared" si="493"/>
        <v>381.40039232779839</v>
      </c>
      <c r="EC53" s="202" t="str">
        <f t="shared" si="533"/>
        <v xml:space="preserve"> </v>
      </c>
      <c r="ED53" s="203">
        <f t="shared" si="378"/>
        <v>0.97899999999999998</v>
      </c>
      <c r="EE53" s="204">
        <f t="shared" si="294"/>
        <v>1.0214504596527068</v>
      </c>
      <c r="EF53" s="209" t="str">
        <f t="shared" si="379"/>
        <v xml:space="preserve"> </v>
      </c>
      <c r="EH53" s="188"/>
      <c r="EI53" s="200">
        <f t="shared" si="380"/>
        <v>0.81834562499999997</v>
      </c>
      <c r="EJ53" s="201">
        <f t="shared" si="381"/>
        <v>0.81838562500000001</v>
      </c>
      <c r="EK53" s="208">
        <f t="shared" si="494"/>
        <v>381.40039232779839</v>
      </c>
      <c r="EL53" s="202" t="str">
        <f t="shared" si="534"/>
        <v xml:space="preserve"> </v>
      </c>
      <c r="EM53" s="189">
        <f t="shared" si="382"/>
        <v>1.0123492173099999</v>
      </c>
      <c r="EN53" s="204">
        <f t="shared" si="295"/>
        <v>0.98780142553691686</v>
      </c>
      <c r="EO53" s="209" t="str">
        <f t="shared" si="383"/>
        <v xml:space="preserve"> </v>
      </c>
      <c r="EQ53" s="188"/>
      <c r="ER53" s="200">
        <f t="shared" si="384"/>
        <v>0.81834562499999997</v>
      </c>
      <c r="ES53" s="201">
        <f t="shared" si="385"/>
        <v>0.81838562500000001</v>
      </c>
      <c r="ET53" s="208">
        <f t="shared" si="495"/>
        <v>381.40039232779839</v>
      </c>
      <c r="EU53" s="202" t="str">
        <f t="shared" si="535"/>
        <v xml:space="preserve"> </v>
      </c>
      <c r="EV53" s="203">
        <f t="shared" si="386"/>
        <v>0.97899999999999998</v>
      </c>
      <c r="EW53" s="204">
        <f t="shared" si="296"/>
        <v>1.0214504596527068</v>
      </c>
      <c r="EX53" s="209" t="str">
        <f t="shared" si="387"/>
        <v xml:space="preserve"> </v>
      </c>
      <c r="EZ53" s="188"/>
      <c r="FA53" s="200">
        <f t="shared" si="388"/>
        <v>0.81834562499999997</v>
      </c>
      <c r="FB53" s="201">
        <f t="shared" si="389"/>
        <v>0.81838562500000001</v>
      </c>
      <c r="FC53" s="208">
        <f t="shared" si="496"/>
        <v>381.40039232779839</v>
      </c>
      <c r="FD53" s="202" t="str">
        <f t="shared" si="536"/>
        <v xml:space="preserve"> </v>
      </c>
      <c r="FE53" s="203">
        <f t="shared" si="390"/>
        <v>0.97899999999999998</v>
      </c>
      <c r="FF53" s="204">
        <f t="shared" si="297"/>
        <v>1.0214504596527068</v>
      </c>
      <c r="FG53" s="209" t="str">
        <f t="shared" si="391"/>
        <v xml:space="preserve"> </v>
      </c>
      <c r="FI53" s="188"/>
      <c r="FJ53" s="200">
        <f t="shared" si="392"/>
        <v>0.81834562499999997</v>
      </c>
      <c r="FK53" s="201">
        <f t="shared" si="393"/>
        <v>0.81838562500000001</v>
      </c>
      <c r="FL53" s="208">
        <f t="shared" si="497"/>
        <v>381.40039232779839</v>
      </c>
      <c r="FM53" s="202" t="str">
        <f t="shared" si="537"/>
        <v xml:space="preserve"> </v>
      </c>
      <c r="FN53" s="203">
        <f t="shared" si="394"/>
        <v>0.97899999999999998</v>
      </c>
      <c r="FO53" s="204">
        <f t="shared" si="298"/>
        <v>1.0214504596527068</v>
      </c>
      <c r="FP53" s="209" t="str">
        <f t="shared" si="395"/>
        <v xml:space="preserve"> </v>
      </c>
      <c r="FR53" s="188"/>
      <c r="FS53" s="200">
        <f t="shared" si="396"/>
        <v>0.81834562499999997</v>
      </c>
      <c r="FT53" s="201">
        <f t="shared" si="397"/>
        <v>0.81838562500000001</v>
      </c>
      <c r="FU53" s="208">
        <f t="shared" si="498"/>
        <v>381.40039232779839</v>
      </c>
      <c r="FV53" s="202" t="str">
        <f t="shared" si="538"/>
        <v xml:space="preserve"> </v>
      </c>
      <c r="FW53" s="203">
        <f t="shared" si="398"/>
        <v>0.97899999999999998</v>
      </c>
      <c r="FX53" s="204">
        <f t="shared" si="299"/>
        <v>1.0214504596527068</v>
      </c>
      <c r="FY53" s="209" t="str">
        <f t="shared" si="399"/>
        <v xml:space="preserve"> </v>
      </c>
      <c r="GA53" s="188"/>
      <c r="GB53" s="200">
        <f t="shared" si="400"/>
        <v>0.81834562499999997</v>
      </c>
      <c r="GC53" s="201">
        <f t="shared" si="401"/>
        <v>0.81834562499999997</v>
      </c>
      <c r="GD53" s="208">
        <f t="shared" si="499"/>
        <v>381.40039232779839</v>
      </c>
      <c r="GE53" s="202" t="str">
        <f t="shared" si="539"/>
        <v xml:space="preserve"> </v>
      </c>
      <c r="GF53" s="203">
        <f t="shared" si="402"/>
        <v>0.97899999999999998</v>
      </c>
      <c r="GG53" s="204">
        <f t="shared" si="300"/>
        <v>1.0214504596527068</v>
      </c>
      <c r="GH53" s="209" t="str">
        <f t="shared" si="403"/>
        <v xml:space="preserve"> </v>
      </c>
      <c r="GJ53" s="188"/>
      <c r="GK53" s="200">
        <f t="shared" si="404"/>
        <v>0.81834562499999997</v>
      </c>
      <c r="GL53" s="201">
        <f t="shared" si="405"/>
        <v>0.81838562500000001</v>
      </c>
      <c r="GM53" s="208">
        <f t="shared" si="500"/>
        <v>381.40039232779839</v>
      </c>
      <c r="GN53" s="202" t="str">
        <f t="shared" si="540"/>
        <v xml:space="preserve"> </v>
      </c>
      <c r="GO53" s="203">
        <f t="shared" si="406"/>
        <v>0.97899999999999998</v>
      </c>
      <c r="GP53" s="204">
        <f t="shared" si="301"/>
        <v>1.0214504596527068</v>
      </c>
      <c r="GQ53" s="209" t="str">
        <f t="shared" si="407"/>
        <v xml:space="preserve"> </v>
      </c>
      <c r="GS53" s="188"/>
      <c r="GT53" s="200">
        <f t="shared" si="408"/>
        <v>0.81834562499999997</v>
      </c>
      <c r="GU53" s="201">
        <f t="shared" si="409"/>
        <v>0.81838562500000001</v>
      </c>
      <c r="GV53" s="208">
        <f t="shared" si="501"/>
        <v>381.40039232779839</v>
      </c>
      <c r="GW53" s="202" t="str">
        <f t="shared" si="541"/>
        <v xml:space="preserve"> </v>
      </c>
      <c r="GX53" s="203">
        <f t="shared" si="410"/>
        <v>0.97899999999999998</v>
      </c>
      <c r="GY53" s="204">
        <f t="shared" si="302"/>
        <v>1.0214504596527068</v>
      </c>
      <c r="GZ53" s="209" t="str">
        <f t="shared" si="411"/>
        <v xml:space="preserve"> </v>
      </c>
      <c r="HB53" s="188"/>
      <c r="HC53" s="200">
        <f t="shared" si="412"/>
        <v>0.81834562499999997</v>
      </c>
      <c r="HD53" s="201">
        <f t="shared" si="413"/>
        <v>0.81838562500000001</v>
      </c>
      <c r="HE53" s="208">
        <f t="shared" si="502"/>
        <v>381.40039232779839</v>
      </c>
      <c r="HF53" s="202" t="str">
        <f t="shared" si="542"/>
        <v xml:space="preserve"> </v>
      </c>
      <c r="HG53" s="203">
        <f t="shared" si="414"/>
        <v>0.97899999999999998</v>
      </c>
      <c r="HH53" s="204">
        <f t="shared" si="303"/>
        <v>1.0214504596527068</v>
      </c>
      <c r="HI53" s="209" t="str">
        <f t="shared" si="415"/>
        <v xml:space="preserve"> </v>
      </c>
      <c r="HK53" s="188"/>
      <c r="HL53" s="200">
        <f t="shared" si="416"/>
        <v>0.81834562499999997</v>
      </c>
      <c r="HM53" s="201">
        <f t="shared" si="417"/>
        <v>0.81838562500000001</v>
      </c>
      <c r="HN53" s="208">
        <f t="shared" si="503"/>
        <v>381.40039232779839</v>
      </c>
      <c r="HO53" s="202" t="str">
        <f t="shared" si="543"/>
        <v xml:space="preserve"> </v>
      </c>
      <c r="HP53" s="203">
        <f t="shared" si="418"/>
        <v>0.97899999999999998</v>
      </c>
      <c r="HQ53" s="204">
        <f t="shared" si="304"/>
        <v>1.0214504596527068</v>
      </c>
      <c r="HR53" s="209" t="str">
        <f t="shared" si="419"/>
        <v xml:space="preserve"> </v>
      </c>
      <c r="HT53" s="188"/>
      <c r="HU53" s="200">
        <f t="shared" si="420"/>
        <v>0.81834562499999997</v>
      </c>
      <c r="HV53" s="201">
        <f t="shared" si="421"/>
        <v>0.81838562500000001</v>
      </c>
      <c r="HW53" s="208">
        <f t="shared" si="504"/>
        <v>381.40039232779839</v>
      </c>
      <c r="HX53" s="202" t="str">
        <f t="shared" si="544"/>
        <v xml:space="preserve"> </v>
      </c>
      <c r="HY53" s="189">
        <f t="shared" si="422"/>
        <v>1.0123492173099999</v>
      </c>
      <c r="HZ53" s="204">
        <f t="shared" si="305"/>
        <v>0.98780142553691686</v>
      </c>
      <c r="IA53" s="209" t="str">
        <f t="shared" si="423"/>
        <v xml:space="preserve"> </v>
      </c>
      <c r="IC53" s="188"/>
      <c r="ID53" s="200">
        <f t="shared" si="424"/>
        <v>0.81834562499999997</v>
      </c>
      <c r="IE53" s="201">
        <f t="shared" si="425"/>
        <v>0.81838562500000001</v>
      </c>
      <c r="IF53" s="208">
        <f t="shared" si="505"/>
        <v>381.40039232779839</v>
      </c>
      <c r="IG53" s="202" t="str">
        <f t="shared" si="545"/>
        <v xml:space="preserve"> </v>
      </c>
      <c r="IH53" s="203">
        <f t="shared" si="426"/>
        <v>0.97899999999999998</v>
      </c>
      <c r="II53" s="204">
        <f t="shared" si="306"/>
        <v>1.0214504596527068</v>
      </c>
      <c r="IJ53" s="209" t="str">
        <f t="shared" si="427"/>
        <v xml:space="preserve"> </v>
      </c>
      <c r="IL53" s="188"/>
      <c r="IM53" s="200">
        <f t="shared" si="428"/>
        <v>0.81834562499999997</v>
      </c>
      <c r="IN53" s="201">
        <f t="shared" si="429"/>
        <v>0.81838562500000001</v>
      </c>
      <c r="IO53" s="208">
        <f t="shared" si="506"/>
        <v>381.40039232779839</v>
      </c>
      <c r="IP53" s="202" t="str">
        <f t="shared" si="546"/>
        <v xml:space="preserve"> </v>
      </c>
      <c r="IQ53" s="203">
        <f t="shared" si="430"/>
        <v>0.97899999999999998</v>
      </c>
      <c r="IR53" s="204">
        <f t="shared" si="307"/>
        <v>1.0214504596527068</v>
      </c>
      <c r="IS53" s="209" t="str">
        <f t="shared" si="431"/>
        <v xml:space="preserve"> </v>
      </c>
      <c r="IU53" s="188"/>
      <c r="IV53" s="200">
        <f t="shared" si="432"/>
        <v>0.81834562499999997</v>
      </c>
      <c r="IW53" s="201">
        <f t="shared" si="433"/>
        <v>0.81838562500000001</v>
      </c>
      <c r="IX53" s="208">
        <f t="shared" si="507"/>
        <v>381.40039232779839</v>
      </c>
      <c r="IY53" s="202" t="str">
        <f t="shared" si="547"/>
        <v xml:space="preserve"> </v>
      </c>
      <c r="IZ53" s="189">
        <f t="shared" si="434"/>
        <v>1.0123492173099999</v>
      </c>
      <c r="JA53" s="204">
        <f t="shared" si="308"/>
        <v>0.98780142553691686</v>
      </c>
      <c r="JB53" s="209" t="str">
        <f t="shared" si="435"/>
        <v xml:space="preserve"> </v>
      </c>
      <c r="JD53" s="188"/>
      <c r="JE53" s="200">
        <f t="shared" si="436"/>
        <v>0.81834562499999997</v>
      </c>
      <c r="JF53" s="201">
        <f t="shared" si="437"/>
        <v>0.81838562500000001</v>
      </c>
      <c r="JG53" s="208">
        <f t="shared" si="508"/>
        <v>381.40039232779839</v>
      </c>
      <c r="JH53" s="202" t="str">
        <f t="shared" si="548"/>
        <v xml:space="preserve"> </v>
      </c>
      <c r="JI53" s="203">
        <f t="shared" si="438"/>
        <v>0.97899999999999998</v>
      </c>
      <c r="JJ53" s="204">
        <f t="shared" si="309"/>
        <v>1.0214504596527068</v>
      </c>
      <c r="JK53" s="209" t="str">
        <f t="shared" si="439"/>
        <v xml:space="preserve"> </v>
      </c>
      <c r="JM53" s="188"/>
      <c r="JN53" s="200">
        <f t="shared" si="440"/>
        <v>0.81834562499999997</v>
      </c>
      <c r="JO53" s="201">
        <f t="shared" si="441"/>
        <v>0.81838562500000001</v>
      </c>
      <c r="JP53" s="208">
        <f t="shared" si="509"/>
        <v>381.40039232779839</v>
      </c>
      <c r="JQ53" s="202" t="str">
        <f t="shared" si="549"/>
        <v xml:space="preserve"> </v>
      </c>
      <c r="JR53" s="203">
        <f t="shared" si="442"/>
        <v>0.97899999999999998</v>
      </c>
      <c r="JS53" s="204">
        <f t="shared" si="310"/>
        <v>1.0214504596527068</v>
      </c>
      <c r="JT53" s="209" t="str">
        <f t="shared" si="443"/>
        <v xml:space="preserve"> </v>
      </c>
      <c r="JV53" s="188"/>
      <c r="JW53" s="200">
        <f t="shared" si="444"/>
        <v>0.81834562499999997</v>
      </c>
      <c r="JX53" s="201">
        <f t="shared" si="445"/>
        <v>0.81838562500000001</v>
      </c>
      <c r="JY53" s="208">
        <f t="shared" si="510"/>
        <v>381.40039232779839</v>
      </c>
      <c r="JZ53" s="202" t="str">
        <f t="shared" si="550"/>
        <v xml:space="preserve"> </v>
      </c>
      <c r="KA53" s="203">
        <f t="shared" si="446"/>
        <v>0.97899999999999998</v>
      </c>
      <c r="KB53" s="204">
        <f t="shared" si="311"/>
        <v>1.0214504596527068</v>
      </c>
      <c r="KC53" s="209" t="str">
        <f t="shared" si="447"/>
        <v xml:space="preserve"> </v>
      </c>
      <c r="KE53" s="188"/>
      <c r="KF53" s="200">
        <f t="shared" si="448"/>
        <v>0.81834562499999997</v>
      </c>
      <c r="KG53" s="201">
        <f t="shared" si="449"/>
        <v>0.81838562500000001</v>
      </c>
      <c r="KH53" s="208">
        <f t="shared" si="511"/>
        <v>381.40039232779839</v>
      </c>
      <c r="KI53" s="202" t="str">
        <f t="shared" si="551"/>
        <v xml:space="preserve"> </v>
      </c>
      <c r="KJ53" s="203">
        <f t="shared" si="450"/>
        <v>0.97899999999999998</v>
      </c>
      <c r="KK53" s="204">
        <f t="shared" si="312"/>
        <v>1.0214504596527068</v>
      </c>
      <c r="KL53" s="209" t="str">
        <f t="shared" si="451"/>
        <v xml:space="preserve"> </v>
      </c>
      <c r="KN53" s="188"/>
      <c r="KO53" s="200">
        <f t="shared" si="452"/>
        <v>0.81834562499999997</v>
      </c>
      <c r="KP53" s="201">
        <f t="shared" si="453"/>
        <v>0.81838562500000001</v>
      </c>
      <c r="KQ53" s="208">
        <f t="shared" si="512"/>
        <v>381.40039232779839</v>
      </c>
      <c r="KR53" s="202" t="str">
        <f t="shared" si="552"/>
        <v xml:space="preserve"> </v>
      </c>
      <c r="KS53" s="203">
        <f t="shared" si="454"/>
        <v>0.97899999999999998</v>
      </c>
      <c r="KT53" s="204">
        <f t="shared" si="313"/>
        <v>1.0214504596527068</v>
      </c>
      <c r="KU53" s="209" t="str">
        <f t="shared" si="455"/>
        <v xml:space="preserve"> </v>
      </c>
      <c r="KW53" s="188"/>
      <c r="KX53" s="200">
        <f t="shared" si="456"/>
        <v>0.81834562499999997</v>
      </c>
      <c r="KY53" s="201">
        <f t="shared" si="457"/>
        <v>0.81838562500000001</v>
      </c>
      <c r="KZ53" s="208">
        <f t="shared" si="513"/>
        <v>381.40039232779839</v>
      </c>
      <c r="LA53" s="202" t="str">
        <f t="shared" si="553"/>
        <v xml:space="preserve"> </v>
      </c>
      <c r="LB53" s="203">
        <f t="shared" si="458"/>
        <v>0.97899999999999998</v>
      </c>
      <c r="LC53" s="204">
        <f t="shared" si="314"/>
        <v>1.0214504596527068</v>
      </c>
      <c r="LD53" s="209" t="str">
        <f t="shared" si="459"/>
        <v xml:space="preserve"> </v>
      </c>
      <c r="LF53" s="188"/>
      <c r="LG53" s="200">
        <f t="shared" si="460"/>
        <v>0.81834562499999997</v>
      </c>
      <c r="LH53" s="201">
        <f t="shared" si="461"/>
        <v>0.81838562500000001</v>
      </c>
      <c r="LI53" s="208">
        <f t="shared" si="514"/>
        <v>381.40039232779839</v>
      </c>
      <c r="LJ53" s="202" t="str">
        <f t="shared" si="554"/>
        <v xml:space="preserve"> </v>
      </c>
      <c r="LK53" s="203">
        <f t="shared" si="462"/>
        <v>0.97899999999999998</v>
      </c>
      <c r="LL53" s="204">
        <f t="shared" si="315"/>
        <v>1.0214504596527068</v>
      </c>
      <c r="LM53" s="209" t="str">
        <f t="shared" si="463"/>
        <v xml:space="preserve"> </v>
      </c>
      <c r="LO53" s="188"/>
      <c r="LP53" s="200">
        <f t="shared" si="464"/>
        <v>0.81834562499999997</v>
      </c>
      <c r="LQ53" s="201">
        <f t="shared" si="465"/>
        <v>0.81838562500000001</v>
      </c>
      <c r="LR53" s="208">
        <f t="shared" si="515"/>
        <v>381.40039232779839</v>
      </c>
      <c r="LS53" s="202" t="str">
        <f t="shared" si="555"/>
        <v xml:space="preserve"> </v>
      </c>
      <c r="LT53" s="203">
        <f t="shared" si="466"/>
        <v>0.97899999999999998</v>
      </c>
      <c r="LU53" s="204">
        <f t="shared" si="316"/>
        <v>1.0214504596527068</v>
      </c>
      <c r="LV53" s="209" t="str">
        <f t="shared" si="467"/>
        <v xml:space="preserve"> </v>
      </c>
      <c r="LX53" s="188"/>
      <c r="LY53" s="200">
        <f t="shared" si="468"/>
        <v>0.81834562499999997</v>
      </c>
      <c r="LZ53" s="201">
        <f t="shared" si="469"/>
        <v>0.81838562500000001</v>
      </c>
      <c r="MA53" s="208">
        <f t="shared" si="516"/>
        <v>381.40039232779839</v>
      </c>
      <c r="MB53" s="202" t="str">
        <f t="shared" si="556"/>
        <v xml:space="preserve"> </v>
      </c>
      <c r="MC53" s="203">
        <f t="shared" si="470"/>
        <v>0.97899999999999998</v>
      </c>
      <c r="MD53" s="204">
        <f t="shared" si="317"/>
        <v>1.0214504596527068</v>
      </c>
      <c r="ME53" s="209" t="str">
        <f t="shared" si="471"/>
        <v xml:space="preserve"> </v>
      </c>
      <c r="MG53" s="188"/>
      <c r="MH53" s="200">
        <f t="shared" si="472"/>
        <v>0.81834562499999997</v>
      </c>
      <c r="MI53" s="201">
        <f t="shared" si="318"/>
        <v>0.81838562500000001</v>
      </c>
      <c r="MJ53" s="208">
        <f t="shared" si="517"/>
        <v>381.40039232779839</v>
      </c>
      <c r="MK53" s="202" t="str">
        <f t="shared" si="557"/>
        <v xml:space="preserve"> </v>
      </c>
      <c r="ML53" s="203">
        <f t="shared" si="473"/>
        <v>0.97899999999999998</v>
      </c>
      <c r="MM53" s="204">
        <f t="shared" si="319"/>
        <v>1.0214504596527068</v>
      </c>
      <c r="MN53" s="209" t="str">
        <f t="shared" si="474"/>
        <v xml:space="preserve"> </v>
      </c>
      <c r="MP53" s="188"/>
      <c r="MQ53" s="200">
        <f t="shared" si="475"/>
        <v>0.81834562499999997</v>
      </c>
      <c r="MR53" s="201">
        <f t="shared" si="476"/>
        <v>0.81838562500000001</v>
      </c>
      <c r="MS53" s="208">
        <f t="shared" si="518"/>
        <v>381.40039232779839</v>
      </c>
      <c r="MT53" s="202" t="str">
        <f t="shared" si="558"/>
        <v xml:space="preserve"> </v>
      </c>
      <c r="MU53" s="203">
        <f t="shared" si="477"/>
        <v>0.97899999999999998</v>
      </c>
      <c r="MV53" s="204">
        <f t="shared" si="320"/>
        <v>1.0214504596527068</v>
      </c>
      <c r="MW53" s="209" t="str">
        <f t="shared" si="478"/>
        <v xml:space="preserve"> </v>
      </c>
    </row>
    <row r="54" spans="1:361" hidden="1">
      <c r="C54" s="188"/>
      <c r="D54" s="200">
        <f t="shared" si="321"/>
        <v>0.79067847999999996</v>
      </c>
      <c r="E54" s="201">
        <f t="shared" si="322"/>
        <v>-2.8339519999999951E-2</v>
      </c>
      <c r="F54" s="208">
        <f t="shared" si="559"/>
        <v>87.235024946936051</v>
      </c>
      <c r="G54" s="202" t="str">
        <f t="shared" si="519"/>
        <v xml:space="preserve"> </v>
      </c>
      <c r="H54" s="203">
        <f t="shared" si="479"/>
        <v>1.0115639846399997</v>
      </c>
      <c r="I54" s="204">
        <f t="shared" si="280"/>
        <v>0.98856821237648629</v>
      </c>
      <c r="J54" s="209" t="str">
        <f t="shared" si="323"/>
        <v xml:space="preserve"> </v>
      </c>
      <c r="L54" s="188"/>
      <c r="M54" s="200">
        <f t="shared" si="324"/>
        <v>0.78762101562500009</v>
      </c>
      <c r="N54" s="201">
        <f t="shared" si="325"/>
        <v>-3.4403984374999919E-2</v>
      </c>
      <c r="O54" s="208">
        <f t="shared" si="480"/>
        <v>85.112988036623861</v>
      </c>
      <c r="P54" s="202" t="str">
        <f t="shared" si="520"/>
        <v xml:space="preserve"> </v>
      </c>
      <c r="Q54" s="203">
        <f t="shared" si="326"/>
        <v>1.0117912661600001</v>
      </c>
      <c r="R54" s="204">
        <f t="shared" si="281"/>
        <v>0.98834614751642313</v>
      </c>
      <c r="S54" s="209" t="str">
        <f t="shared" si="327"/>
        <v xml:space="preserve"> </v>
      </c>
      <c r="U54" s="188"/>
      <c r="V54" s="200">
        <f t="shared" si="328"/>
        <v>0.79128769731500004</v>
      </c>
      <c r="W54" s="201">
        <f t="shared" si="329"/>
        <v>9.5771097314999998E-2</v>
      </c>
      <c r="X54" s="208">
        <f t="shared" si="481"/>
        <v>129.98329402211908</v>
      </c>
      <c r="Y54" s="202" t="str">
        <f t="shared" si="521"/>
        <v xml:space="preserve"> </v>
      </c>
      <c r="Z54" s="203">
        <f t="shared" si="330"/>
        <v>1.01145041627</v>
      </c>
      <c r="AA54" s="204">
        <f t="shared" si="282"/>
        <v>0.98867921147115989</v>
      </c>
      <c r="AB54" s="209" t="str">
        <f t="shared" si="331"/>
        <v xml:space="preserve"> </v>
      </c>
      <c r="AD54" s="188"/>
      <c r="AE54" s="200">
        <f t="shared" si="332"/>
        <v>0.7902428693750001</v>
      </c>
      <c r="AF54" s="201">
        <f t="shared" si="333"/>
        <v>-3.0776130624999842E-2</v>
      </c>
      <c r="AG54" s="208">
        <f t="shared" si="482"/>
        <v>86.391528485844816</v>
      </c>
      <c r="AH54" s="202" t="str">
        <f t="shared" si="522"/>
        <v xml:space="preserve"> </v>
      </c>
      <c r="AI54" s="203">
        <f t="shared" si="334"/>
        <v>1.0133876800000001</v>
      </c>
      <c r="AJ54" s="204">
        <f t="shared" si="283"/>
        <v>0.98678918220122813</v>
      </c>
      <c r="AK54" s="209" t="str">
        <f t="shared" si="335"/>
        <v xml:space="preserve"> </v>
      </c>
      <c r="AM54" s="188"/>
      <c r="AN54" s="200">
        <f t="shared" si="336"/>
        <v>0.81541562500000009</v>
      </c>
      <c r="AO54" s="201">
        <f t="shared" si="337"/>
        <v>0.81545562500000013</v>
      </c>
      <c r="AP54" s="208">
        <f t="shared" si="483"/>
        <v>375.31250000001171</v>
      </c>
      <c r="AQ54" s="202" t="str">
        <f t="shared" si="523"/>
        <v xml:space="preserve"> </v>
      </c>
      <c r="AR54" s="203">
        <f t="shared" si="338"/>
        <v>0.97897999999999996</v>
      </c>
      <c r="AS54" s="204">
        <f t="shared" si="284"/>
        <v>1.0214713272998428</v>
      </c>
      <c r="AT54" s="209" t="str">
        <f t="shared" si="339"/>
        <v xml:space="preserve"> </v>
      </c>
      <c r="AV54" s="188"/>
      <c r="AW54" s="200">
        <f t="shared" si="340"/>
        <v>0.81541562500000009</v>
      </c>
      <c r="AX54" s="201">
        <f t="shared" si="341"/>
        <v>0.81545562500000013</v>
      </c>
      <c r="AY54" s="208">
        <f t="shared" si="484"/>
        <v>375.31250000001171</v>
      </c>
      <c r="AZ54" s="202" t="str">
        <f t="shared" si="524"/>
        <v xml:space="preserve"> </v>
      </c>
      <c r="BA54" s="203">
        <f t="shared" si="342"/>
        <v>0.97897999999999996</v>
      </c>
      <c r="BB54" s="204">
        <f t="shared" si="285"/>
        <v>1.0214713272998428</v>
      </c>
      <c r="BC54" s="209" t="str">
        <f t="shared" si="343"/>
        <v xml:space="preserve"> </v>
      </c>
      <c r="BE54" s="188"/>
      <c r="BF54" s="200">
        <f t="shared" si="344"/>
        <v>0.81541562500000009</v>
      </c>
      <c r="BG54" s="201">
        <f t="shared" si="345"/>
        <v>0.81545562500000013</v>
      </c>
      <c r="BH54" s="208">
        <f t="shared" si="485"/>
        <v>375.31250000001171</v>
      </c>
      <c r="BI54" s="202" t="str">
        <f t="shared" si="525"/>
        <v xml:space="preserve"> </v>
      </c>
      <c r="BJ54" s="203">
        <f t="shared" si="346"/>
        <v>0.97897999999999996</v>
      </c>
      <c r="BK54" s="204">
        <f t="shared" si="286"/>
        <v>1.0214713272998428</v>
      </c>
      <c r="BL54" s="209" t="str">
        <f t="shared" si="347"/>
        <v xml:space="preserve"> </v>
      </c>
      <c r="BN54" s="188"/>
      <c r="BO54" s="200">
        <f t="shared" si="348"/>
        <v>0.81541562500000009</v>
      </c>
      <c r="BP54" s="201">
        <f t="shared" si="349"/>
        <v>0.81545562500000013</v>
      </c>
      <c r="BQ54" s="208">
        <f t="shared" si="486"/>
        <v>375.31250000001171</v>
      </c>
      <c r="BR54" s="202" t="str">
        <f t="shared" si="526"/>
        <v xml:space="preserve"> </v>
      </c>
      <c r="BS54" s="203">
        <f t="shared" si="350"/>
        <v>0.97897999999999996</v>
      </c>
      <c r="BT54" s="204">
        <f t="shared" si="287"/>
        <v>1.0214713272998428</v>
      </c>
      <c r="BU54" s="209" t="str">
        <f t="shared" si="351"/>
        <v xml:space="preserve"> </v>
      </c>
      <c r="BW54" s="188"/>
      <c r="BX54" s="200">
        <f t="shared" si="352"/>
        <v>0.81541562500000009</v>
      </c>
      <c r="BY54" s="201">
        <f t="shared" si="353"/>
        <v>0.81545562500000013</v>
      </c>
      <c r="BZ54" s="208">
        <f t="shared" si="487"/>
        <v>375.31250000001171</v>
      </c>
      <c r="CA54" s="202" t="str">
        <f t="shared" si="527"/>
        <v xml:space="preserve"> </v>
      </c>
      <c r="CB54" s="203">
        <f t="shared" si="354"/>
        <v>0.97897999999999996</v>
      </c>
      <c r="CC54" s="204">
        <f t="shared" si="288"/>
        <v>1.0214713272998428</v>
      </c>
      <c r="CD54" s="209" t="str">
        <f t="shared" si="355"/>
        <v xml:space="preserve"> </v>
      </c>
      <c r="CF54" s="188"/>
      <c r="CG54" s="200">
        <f t="shared" si="356"/>
        <v>0.81541562500000009</v>
      </c>
      <c r="CH54" s="201">
        <f t="shared" si="357"/>
        <v>0.81545562500000013</v>
      </c>
      <c r="CI54" s="208">
        <f t="shared" si="488"/>
        <v>375.31250000001171</v>
      </c>
      <c r="CJ54" s="202" t="str">
        <f t="shared" si="528"/>
        <v xml:space="preserve"> </v>
      </c>
      <c r="CK54" s="203">
        <f t="shared" si="358"/>
        <v>0.97897999999999996</v>
      </c>
      <c r="CL54" s="204">
        <f t="shared" si="289"/>
        <v>1.0214713272998428</v>
      </c>
      <c r="CM54" s="209" t="str">
        <f t="shared" si="359"/>
        <v xml:space="preserve"> </v>
      </c>
      <c r="CO54" s="188"/>
      <c r="CP54" s="200">
        <f t="shared" si="360"/>
        <v>0.81541562500000009</v>
      </c>
      <c r="CQ54" s="201">
        <f t="shared" si="361"/>
        <v>0.81545562500000013</v>
      </c>
      <c r="CR54" s="208">
        <f t="shared" si="489"/>
        <v>375.31250000001171</v>
      </c>
      <c r="CS54" s="202" t="str">
        <f t="shared" si="529"/>
        <v xml:space="preserve"> </v>
      </c>
      <c r="CT54" s="203">
        <f t="shared" si="362"/>
        <v>0.97897999999999996</v>
      </c>
      <c r="CU54" s="204">
        <f t="shared" si="290"/>
        <v>1.0214713272998428</v>
      </c>
      <c r="CV54" s="209" t="str">
        <f t="shared" si="363"/>
        <v xml:space="preserve"> </v>
      </c>
      <c r="CX54" s="188"/>
      <c r="CY54" s="200">
        <f t="shared" si="364"/>
        <v>0.81541562500000009</v>
      </c>
      <c r="CZ54" s="201">
        <f t="shared" si="365"/>
        <v>0.81545562500000013</v>
      </c>
      <c r="DA54" s="208">
        <f t="shared" si="490"/>
        <v>375.31250000001171</v>
      </c>
      <c r="DB54" s="202" t="str">
        <f t="shared" si="530"/>
        <v xml:space="preserve"> </v>
      </c>
      <c r="DC54" s="203">
        <f t="shared" si="366"/>
        <v>0.97897999999999996</v>
      </c>
      <c r="DD54" s="204">
        <f t="shared" si="291"/>
        <v>1.0214713272998428</v>
      </c>
      <c r="DE54" s="209" t="str">
        <f t="shared" si="367"/>
        <v xml:space="preserve"> </v>
      </c>
      <c r="DG54" s="188"/>
      <c r="DH54" s="200">
        <f t="shared" si="368"/>
        <v>0.81541562500000009</v>
      </c>
      <c r="DI54" s="201">
        <f t="shared" si="369"/>
        <v>0.81545562500000013</v>
      </c>
      <c r="DJ54" s="208">
        <f t="shared" si="491"/>
        <v>375.31250000001171</v>
      </c>
      <c r="DK54" s="202" t="str">
        <f t="shared" si="531"/>
        <v xml:space="preserve"> </v>
      </c>
      <c r="DL54" s="203">
        <f t="shared" si="370"/>
        <v>0.97897999999999996</v>
      </c>
      <c r="DM54" s="204">
        <f t="shared" si="292"/>
        <v>1.0214713272998428</v>
      </c>
      <c r="DN54" s="209" t="str">
        <f t="shared" si="371"/>
        <v xml:space="preserve"> </v>
      </c>
      <c r="DP54" s="188"/>
      <c r="DQ54" s="200">
        <f t="shared" si="372"/>
        <v>0.81541562500000009</v>
      </c>
      <c r="DR54" s="201">
        <f t="shared" si="373"/>
        <v>0.81545562500000013</v>
      </c>
      <c r="DS54" s="208">
        <f t="shared" si="492"/>
        <v>375.31250000001171</v>
      </c>
      <c r="DT54" s="202" t="str">
        <f t="shared" si="532"/>
        <v xml:space="preserve"> </v>
      </c>
      <c r="DU54" s="203">
        <f t="shared" si="374"/>
        <v>0.97897999999999996</v>
      </c>
      <c r="DV54" s="204">
        <f t="shared" si="293"/>
        <v>1.0214713272998428</v>
      </c>
      <c r="DW54" s="209" t="str">
        <f t="shared" si="375"/>
        <v xml:space="preserve"> </v>
      </c>
      <c r="DY54" s="188"/>
      <c r="DZ54" s="200">
        <f t="shared" si="376"/>
        <v>0.81541562500000009</v>
      </c>
      <c r="EA54" s="201">
        <f t="shared" si="377"/>
        <v>0.81545562500000013</v>
      </c>
      <c r="EB54" s="208">
        <f t="shared" si="493"/>
        <v>375.31250000001171</v>
      </c>
      <c r="EC54" s="202" t="str">
        <f t="shared" si="533"/>
        <v xml:space="preserve"> </v>
      </c>
      <c r="ED54" s="203">
        <f t="shared" si="378"/>
        <v>0.97897999999999996</v>
      </c>
      <c r="EE54" s="204">
        <f t="shared" si="294"/>
        <v>1.0214713272998428</v>
      </c>
      <c r="EF54" s="209" t="str">
        <f t="shared" si="379"/>
        <v xml:space="preserve"> </v>
      </c>
      <c r="EH54" s="188"/>
      <c r="EI54" s="200">
        <f t="shared" si="380"/>
        <v>0.81541562500000009</v>
      </c>
      <c r="EJ54" s="201">
        <f t="shared" si="381"/>
        <v>0.81545562500000013</v>
      </c>
      <c r="EK54" s="208">
        <f t="shared" si="494"/>
        <v>375.31250000001171</v>
      </c>
      <c r="EL54" s="202" t="str">
        <f t="shared" si="534"/>
        <v xml:space="preserve"> </v>
      </c>
      <c r="EM54" s="189">
        <f t="shared" si="382"/>
        <v>1.01236031731</v>
      </c>
      <c r="EN54" s="204">
        <f t="shared" si="295"/>
        <v>0.98779059481228648</v>
      </c>
      <c r="EO54" s="209" t="str">
        <f t="shared" si="383"/>
        <v xml:space="preserve"> </v>
      </c>
      <c r="EQ54" s="188"/>
      <c r="ER54" s="200">
        <f t="shared" si="384"/>
        <v>0.81541562500000009</v>
      </c>
      <c r="ES54" s="201">
        <f t="shared" si="385"/>
        <v>0.81545562500000013</v>
      </c>
      <c r="ET54" s="208">
        <f t="shared" si="495"/>
        <v>375.31250000001171</v>
      </c>
      <c r="EU54" s="202" t="str">
        <f t="shared" si="535"/>
        <v xml:space="preserve"> </v>
      </c>
      <c r="EV54" s="203">
        <f t="shared" si="386"/>
        <v>0.97897999999999996</v>
      </c>
      <c r="EW54" s="204">
        <f t="shared" si="296"/>
        <v>1.0214713272998428</v>
      </c>
      <c r="EX54" s="209" t="str">
        <f t="shared" si="387"/>
        <v xml:space="preserve"> </v>
      </c>
      <c r="EZ54" s="188"/>
      <c r="FA54" s="200">
        <f t="shared" si="388"/>
        <v>0.81541562500000009</v>
      </c>
      <c r="FB54" s="201">
        <f t="shared" si="389"/>
        <v>0.81545562500000013</v>
      </c>
      <c r="FC54" s="208">
        <f t="shared" si="496"/>
        <v>375.31250000001171</v>
      </c>
      <c r="FD54" s="202" t="str">
        <f t="shared" si="536"/>
        <v xml:space="preserve"> </v>
      </c>
      <c r="FE54" s="203">
        <f t="shared" si="390"/>
        <v>0.97897999999999996</v>
      </c>
      <c r="FF54" s="204">
        <f t="shared" si="297"/>
        <v>1.0214713272998428</v>
      </c>
      <c r="FG54" s="209" t="str">
        <f t="shared" si="391"/>
        <v xml:space="preserve"> </v>
      </c>
      <c r="FI54" s="188"/>
      <c r="FJ54" s="200">
        <f t="shared" si="392"/>
        <v>0.81541562500000009</v>
      </c>
      <c r="FK54" s="201">
        <f t="shared" si="393"/>
        <v>0.81545562500000013</v>
      </c>
      <c r="FL54" s="208">
        <f t="shared" si="497"/>
        <v>375.31250000001171</v>
      </c>
      <c r="FM54" s="202" t="str">
        <f t="shared" si="537"/>
        <v xml:space="preserve"> </v>
      </c>
      <c r="FN54" s="203">
        <f t="shared" si="394"/>
        <v>0.97897999999999996</v>
      </c>
      <c r="FO54" s="204">
        <f t="shared" si="298"/>
        <v>1.0214713272998428</v>
      </c>
      <c r="FP54" s="209" t="str">
        <f t="shared" si="395"/>
        <v xml:space="preserve"> </v>
      </c>
      <c r="FR54" s="188"/>
      <c r="FS54" s="200">
        <f t="shared" si="396"/>
        <v>0.81541562500000009</v>
      </c>
      <c r="FT54" s="201">
        <f t="shared" si="397"/>
        <v>0.81545562500000013</v>
      </c>
      <c r="FU54" s="208">
        <f t="shared" si="498"/>
        <v>375.31250000001171</v>
      </c>
      <c r="FV54" s="202" t="str">
        <f t="shared" si="538"/>
        <v xml:space="preserve"> </v>
      </c>
      <c r="FW54" s="203">
        <f t="shared" si="398"/>
        <v>0.97897999999999996</v>
      </c>
      <c r="FX54" s="204">
        <f t="shared" si="299"/>
        <v>1.0214713272998428</v>
      </c>
      <c r="FY54" s="209" t="str">
        <f t="shared" si="399"/>
        <v xml:space="preserve"> </v>
      </c>
      <c r="GA54" s="188"/>
      <c r="GB54" s="200">
        <f t="shared" si="400"/>
        <v>0.81541562500000009</v>
      </c>
      <c r="GC54" s="201">
        <f t="shared" si="401"/>
        <v>0.81541562500000009</v>
      </c>
      <c r="GD54" s="208">
        <f t="shared" si="499"/>
        <v>375.31250000001171</v>
      </c>
      <c r="GE54" s="202" t="str">
        <f t="shared" si="539"/>
        <v xml:space="preserve"> </v>
      </c>
      <c r="GF54" s="203">
        <f t="shared" si="402"/>
        <v>0.97897999999999996</v>
      </c>
      <c r="GG54" s="204">
        <f t="shared" si="300"/>
        <v>1.0214713272998428</v>
      </c>
      <c r="GH54" s="209" t="str">
        <f t="shared" si="403"/>
        <v xml:space="preserve"> </v>
      </c>
      <c r="GJ54" s="188"/>
      <c r="GK54" s="200">
        <f t="shared" si="404"/>
        <v>0.81541562500000009</v>
      </c>
      <c r="GL54" s="201">
        <f t="shared" si="405"/>
        <v>0.81545562500000013</v>
      </c>
      <c r="GM54" s="208">
        <f t="shared" si="500"/>
        <v>375.31250000001171</v>
      </c>
      <c r="GN54" s="202" t="str">
        <f t="shared" si="540"/>
        <v xml:space="preserve"> </v>
      </c>
      <c r="GO54" s="203">
        <f t="shared" si="406"/>
        <v>0.97897999999999996</v>
      </c>
      <c r="GP54" s="204">
        <f t="shared" si="301"/>
        <v>1.0214713272998428</v>
      </c>
      <c r="GQ54" s="209" t="str">
        <f t="shared" si="407"/>
        <v xml:space="preserve"> </v>
      </c>
      <c r="GS54" s="188"/>
      <c r="GT54" s="200">
        <f t="shared" si="408"/>
        <v>0.81541562500000009</v>
      </c>
      <c r="GU54" s="201">
        <f t="shared" si="409"/>
        <v>0.81545562500000013</v>
      </c>
      <c r="GV54" s="208">
        <f t="shared" si="501"/>
        <v>375.31250000001171</v>
      </c>
      <c r="GW54" s="202" t="str">
        <f t="shared" si="541"/>
        <v xml:space="preserve"> </v>
      </c>
      <c r="GX54" s="203">
        <f t="shared" si="410"/>
        <v>0.97897999999999996</v>
      </c>
      <c r="GY54" s="204">
        <f t="shared" si="302"/>
        <v>1.0214713272998428</v>
      </c>
      <c r="GZ54" s="209" t="str">
        <f t="shared" si="411"/>
        <v xml:space="preserve"> </v>
      </c>
      <c r="HB54" s="188"/>
      <c r="HC54" s="200">
        <f t="shared" si="412"/>
        <v>0.81541562500000009</v>
      </c>
      <c r="HD54" s="201">
        <f t="shared" si="413"/>
        <v>0.81545562500000013</v>
      </c>
      <c r="HE54" s="208">
        <f t="shared" si="502"/>
        <v>375.31250000001171</v>
      </c>
      <c r="HF54" s="202" t="str">
        <f t="shared" si="542"/>
        <v xml:space="preserve"> </v>
      </c>
      <c r="HG54" s="203">
        <f t="shared" si="414"/>
        <v>0.97897999999999996</v>
      </c>
      <c r="HH54" s="204">
        <f t="shared" si="303"/>
        <v>1.0214713272998428</v>
      </c>
      <c r="HI54" s="209" t="str">
        <f t="shared" si="415"/>
        <v xml:space="preserve"> </v>
      </c>
      <c r="HK54" s="188"/>
      <c r="HL54" s="200">
        <f t="shared" si="416"/>
        <v>0.81541562500000009</v>
      </c>
      <c r="HM54" s="201">
        <f t="shared" si="417"/>
        <v>0.81545562500000013</v>
      </c>
      <c r="HN54" s="208">
        <f t="shared" si="503"/>
        <v>375.31250000001171</v>
      </c>
      <c r="HO54" s="202" t="str">
        <f t="shared" si="543"/>
        <v xml:space="preserve"> </v>
      </c>
      <c r="HP54" s="203">
        <f t="shared" si="418"/>
        <v>0.97897999999999996</v>
      </c>
      <c r="HQ54" s="204">
        <f t="shared" si="304"/>
        <v>1.0214713272998428</v>
      </c>
      <c r="HR54" s="209" t="str">
        <f t="shared" si="419"/>
        <v xml:space="preserve"> </v>
      </c>
      <c r="HT54" s="188"/>
      <c r="HU54" s="200">
        <f t="shared" si="420"/>
        <v>0.81541562500000009</v>
      </c>
      <c r="HV54" s="201">
        <f t="shared" si="421"/>
        <v>0.81545562500000013</v>
      </c>
      <c r="HW54" s="208">
        <f t="shared" si="504"/>
        <v>375.31250000001171</v>
      </c>
      <c r="HX54" s="202" t="str">
        <f t="shared" si="544"/>
        <v xml:space="preserve"> </v>
      </c>
      <c r="HY54" s="189">
        <f t="shared" si="422"/>
        <v>1.01236031731</v>
      </c>
      <c r="HZ54" s="204">
        <f t="shared" si="305"/>
        <v>0.98779059481228648</v>
      </c>
      <c r="IA54" s="209" t="str">
        <f t="shared" si="423"/>
        <v xml:space="preserve"> </v>
      </c>
      <c r="IC54" s="188"/>
      <c r="ID54" s="200">
        <f t="shared" si="424"/>
        <v>0.81541562500000009</v>
      </c>
      <c r="IE54" s="201">
        <f t="shared" si="425"/>
        <v>0.81545562500000013</v>
      </c>
      <c r="IF54" s="208">
        <f t="shared" si="505"/>
        <v>375.31250000001171</v>
      </c>
      <c r="IG54" s="202" t="str">
        <f t="shared" si="545"/>
        <v xml:space="preserve"> </v>
      </c>
      <c r="IH54" s="203">
        <f t="shared" si="426"/>
        <v>0.97897999999999996</v>
      </c>
      <c r="II54" s="204">
        <f t="shared" si="306"/>
        <v>1.0214713272998428</v>
      </c>
      <c r="IJ54" s="209" t="str">
        <f t="shared" si="427"/>
        <v xml:space="preserve"> </v>
      </c>
      <c r="IL54" s="188"/>
      <c r="IM54" s="200">
        <f t="shared" si="428"/>
        <v>0.81541562500000009</v>
      </c>
      <c r="IN54" s="201">
        <f t="shared" si="429"/>
        <v>0.81545562500000013</v>
      </c>
      <c r="IO54" s="208">
        <f t="shared" si="506"/>
        <v>375.31250000001171</v>
      </c>
      <c r="IP54" s="202" t="str">
        <f t="shared" si="546"/>
        <v xml:space="preserve"> </v>
      </c>
      <c r="IQ54" s="203">
        <f t="shared" si="430"/>
        <v>0.97897999999999996</v>
      </c>
      <c r="IR54" s="204">
        <f t="shared" si="307"/>
        <v>1.0214713272998428</v>
      </c>
      <c r="IS54" s="209" t="str">
        <f t="shared" si="431"/>
        <v xml:space="preserve"> </v>
      </c>
      <c r="IU54" s="188"/>
      <c r="IV54" s="200">
        <f t="shared" si="432"/>
        <v>0.81541562500000009</v>
      </c>
      <c r="IW54" s="201">
        <f t="shared" si="433"/>
        <v>0.81545562500000013</v>
      </c>
      <c r="IX54" s="208">
        <f t="shared" si="507"/>
        <v>375.31250000001171</v>
      </c>
      <c r="IY54" s="202" t="str">
        <f t="shared" si="547"/>
        <v xml:space="preserve"> </v>
      </c>
      <c r="IZ54" s="189">
        <f t="shared" si="434"/>
        <v>1.01236031731</v>
      </c>
      <c r="JA54" s="204">
        <f t="shared" si="308"/>
        <v>0.98779059481228648</v>
      </c>
      <c r="JB54" s="209" t="str">
        <f t="shared" si="435"/>
        <v xml:space="preserve"> </v>
      </c>
      <c r="JD54" s="188"/>
      <c r="JE54" s="200">
        <f t="shared" si="436"/>
        <v>0.81541562500000009</v>
      </c>
      <c r="JF54" s="201">
        <f t="shared" si="437"/>
        <v>0.81545562500000013</v>
      </c>
      <c r="JG54" s="208">
        <f t="shared" si="508"/>
        <v>375.31250000001171</v>
      </c>
      <c r="JH54" s="202" t="str">
        <f t="shared" si="548"/>
        <v xml:space="preserve"> </v>
      </c>
      <c r="JI54" s="203">
        <f t="shared" si="438"/>
        <v>0.97897999999999996</v>
      </c>
      <c r="JJ54" s="204">
        <f t="shared" si="309"/>
        <v>1.0214713272998428</v>
      </c>
      <c r="JK54" s="209" t="str">
        <f t="shared" si="439"/>
        <v xml:space="preserve"> </v>
      </c>
      <c r="JM54" s="188"/>
      <c r="JN54" s="200">
        <f t="shared" si="440"/>
        <v>0.81541562500000009</v>
      </c>
      <c r="JO54" s="201">
        <f t="shared" si="441"/>
        <v>0.81545562500000013</v>
      </c>
      <c r="JP54" s="208">
        <f t="shared" si="509"/>
        <v>375.31250000001171</v>
      </c>
      <c r="JQ54" s="202" t="str">
        <f t="shared" si="549"/>
        <v xml:space="preserve"> </v>
      </c>
      <c r="JR54" s="203">
        <f t="shared" si="442"/>
        <v>0.97897999999999996</v>
      </c>
      <c r="JS54" s="204">
        <f t="shared" si="310"/>
        <v>1.0214713272998428</v>
      </c>
      <c r="JT54" s="209" t="str">
        <f t="shared" si="443"/>
        <v xml:space="preserve"> </v>
      </c>
      <c r="JV54" s="188"/>
      <c r="JW54" s="200">
        <f t="shared" si="444"/>
        <v>0.81541562500000009</v>
      </c>
      <c r="JX54" s="201">
        <f t="shared" si="445"/>
        <v>0.81545562500000013</v>
      </c>
      <c r="JY54" s="208">
        <f t="shared" si="510"/>
        <v>375.31250000001171</v>
      </c>
      <c r="JZ54" s="202" t="str">
        <f t="shared" si="550"/>
        <v xml:space="preserve"> </v>
      </c>
      <c r="KA54" s="203">
        <f t="shared" si="446"/>
        <v>0.97897999999999996</v>
      </c>
      <c r="KB54" s="204">
        <f t="shared" si="311"/>
        <v>1.0214713272998428</v>
      </c>
      <c r="KC54" s="209" t="str">
        <f t="shared" si="447"/>
        <v xml:space="preserve"> </v>
      </c>
      <c r="KE54" s="188"/>
      <c r="KF54" s="200">
        <f t="shared" si="448"/>
        <v>0.81541562500000009</v>
      </c>
      <c r="KG54" s="201">
        <f t="shared" si="449"/>
        <v>0.81545562500000013</v>
      </c>
      <c r="KH54" s="208">
        <f t="shared" si="511"/>
        <v>375.31250000001171</v>
      </c>
      <c r="KI54" s="202" t="str">
        <f t="shared" si="551"/>
        <v xml:space="preserve"> </v>
      </c>
      <c r="KJ54" s="203">
        <f t="shared" si="450"/>
        <v>0.97897999999999996</v>
      </c>
      <c r="KK54" s="204">
        <f t="shared" si="312"/>
        <v>1.0214713272998428</v>
      </c>
      <c r="KL54" s="209" t="str">
        <f t="shared" si="451"/>
        <v xml:space="preserve"> </v>
      </c>
      <c r="KN54" s="188"/>
      <c r="KO54" s="200">
        <f t="shared" si="452"/>
        <v>0.81541562500000009</v>
      </c>
      <c r="KP54" s="201">
        <f t="shared" si="453"/>
        <v>0.81545562500000013</v>
      </c>
      <c r="KQ54" s="208">
        <f t="shared" si="512"/>
        <v>375.31250000001171</v>
      </c>
      <c r="KR54" s="202" t="str">
        <f t="shared" si="552"/>
        <v xml:space="preserve"> </v>
      </c>
      <c r="KS54" s="203">
        <f t="shared" si="454"/>
        <v>0.97897999999999996</v>
      </c>
      <c r="KT54" s="204">
        <f t="shared" si="313"/>
        <v>1.0214713272998428</v>
      </c>
      <c r="KU54" s="209" t="str">
        <f t="shared" si="455"/>
        <v xml:space="preserve"> </v>
      </c>
      <c r="KW54" s="188"/>
      <c r="KX54" s="200">
        <f t="shared" si="456"/>
        <v>0.81541562500000009</v>
      </c>
      <c r="KY54" s="201">
        <f t="shared" si="457"/>
        <v>0.81545562500000013</v>
      </c>
      <c r="KZ54" s="208">
        <f t="shared" si="513"/>
        <v>375.31250000001171</v>
      </c>
      <c r="LA54" s="202" t="str">
        <f t="shared" si="553"/>
        <v xml:space="preserve"> </v>
      </c>
      <c r="LB54" s="203">
        <f t="shared" si="458"/>
        <v>0.97897999999999996</v>
      </c>
      <c r="LC54" s="204">
        <f t="shared" si="314"/>
        <v>1.0214713272998428</v>
      </c>
      <c r="LD54" s="209" t="str">
        <f t="shared" si="459"/>
        <v xml:space="preserve"> </v>
      </c>
      <c r="LF54" s="188"/>
      <c r="LG54" s="200">
        <f t="shared" si="460"/>
        <v>0.81541562500000009</v>
      </c>
      <c r="LH54" s="201">
        <f t="shared" si="461"/>
        <v>0.81545562500000013</v>
      </c>
      <c r="LI54" s="208">
        <f t="shared" si="514"/>
        <v>375.31250000001171</v>
      </c>
      <c r="LJ54" s="202" t="str">
        <f t="shared" si="554"/>
        <v xml:space="preserve"> </v>
      </c>
      <c r="LK54" s="203">
        <f t="shared" si="462"/>
        <v>0.97897999999999996</v>
      </c>
      <c r="LL54" s="204">
        <f t="shared" si="315"/>
        <v>1.0214713272998428</v>
      </c>
      <c r="LM54" s="209" t="str">
        <f t="shared" si="463"/>
        <v xml:space="preserve"> </v>
      </c>
      <c r="LO54" s="188"/>
      <c r="LP54" s="200">
        <f t="shared" si="464"/>
        <v>0.81541562500000009</v>
      </c>
      <c r="LQ54" s="201">
        <f t="shared" si="465"/>
        <v>0.81545562500000013</v>
      </c>
      <c r="LR54" s="208">
        <f t="shared" si="515"/>
        <v>375.31250000001171</v>
      </c>
      <c r="LS54" s="202" t="str">
        <f t="shared" si="555"/>
        <v xml:space="preserve"> </v>
      </c>
      <c r="LT54" s="203">
        <f t="shared" si="466"/>
        <v>0.97897999999999996</v>
      </c>
      <c r="LU54" s="204">
        <f t="shared" si="316"/>
        <v>1.0214713272998428</v>
      </c>
      <c r="LV54" s="209" t="str">
        <f t="shared" si="467"/>
        <v xml:space="preserve"> </v>
      </c>
      <c r="LX54" s="188"/>
      <c r="LY54" s="200">
        <f t="shared" si="468"/>
        <v>0.81541562500000009</v>
      </c>
      <c r="LZ54" s="201">
        <f t="shared" si="469"/>
        <v>0.81545562500000013</v>
      </c>
      <c r="MA54" s="208">
        <f t="shared" si="516"/>
        <v>375.31250000001171</v>
      </c>
      <c r="MB54" s="202" t="str">
        <f t="shared" si="556"/>
        <v xml:space="preserve"> </v>
      </c>
      <c r="MC54" s="203">
        <f t="shared" si="470"/>
        <v>0.97897999999999996</v>
      </c>
      <c r="MD54" s="204">
        <f t="shared" si="317"/>
        <v>1.0214713272998428</v>
      </c>
      <c r="ME54" s="209" t="str">
        <f t="shared" si="471"/>
        <v xml:space="preserve"> </v>
      </c>
      <c r="MG54" s="188"/>
      <c r="MH54" s="200">
        <f t="shared" si="472"/>
        <v>0.81541562500000009</v>
      </c>
      <c r="MI54" s="201">
        <f t="shared" si="318"/>
        <v>0.81545562500000013</v>
      </c>
      <c r="MJ54" s="208">
        <f t="shared" si="517"/>
        <v>375.31250000001171</v>
      </c>
      <c r="MK54" s="202" t="str">
        <f t="shared" si="557"/>
        <v xml:space="preserve"> </v>
      </c>
      <c r="ML54" s="203">
        <f t="shared" si="473"/>
        <v>0.97897999999999996</v>
      </c>
      <c r="MM54" s="204">
        <f t="shared" si="319"/>
        <v>1.0214713272998428</v>
      </c>
      <c r="MN54" s="209" t="str">
        <f t="shared" si="474"/>
        <v xml:space="preserve"> </v>
      </c>
      <c r="MP54" s="188"/>
      <c r="MQ54" s="200">
        <f t="shared" si="475"/>
        <v>0.81541562500000009</v>
      </c>
      <c r="MR54" s="201">
        <f t="shared" si="476"/>
        <v>0.81545562500000013</v>
      </c>
      <c r="MS54" s="208">
        <f t="shared" si="518"/>
        <v>375.31250000001171</v>
      </c>
      <c r="MT54" s="202" t="str">
        <f t="shared" si="558"/>
        <v xml:space="preserve"> </v>
      </c>
      <c r="MU54" s="203">
        <f t="shared" si="477"/>
        <v>0.97897999999999996</v>
      </c>
      <c r="MV54" s="204">
        <f t="shared" si="320"/>
        <v>1.0214713272998428</v>
      </c>
      <c r="MW54" s="209" t="str">
        <f t="shared" si="478"/>
        <v xml:space="preserve"> </v>
      </c>
    </row>
    <row r="55" spans="1:361" hidden="1">
      <c r="C55" s="188"/>
      <c r="D55" s="200">
        <f t="shared" si="321"/>
        <v>0.78770647999999999</v>
      </c>
      <c r="E55" s="201">
        <f t="shared" si="322"/>
        <v>-3.1311519999999926E-2</v>
      </c>
      <c r="F55" s="208">
        <f t="shared" si="559"/>
        <v>87.464495289367363</v>
      </c>
      <c r="G55" s="202" t="str">
        <f t="shared" si="519"/>
        <v xml:space="preserve"> </v>
      </c>
      <c r="H55" s="203">
        <f t="shared" si="479"/>
        <v>1.01157396864</v>
      </c>
      <c r="I55" s="204">
        <f t="shared" si="280"/>
        <v>0.98855845543795429</v>
      </c>
      <c r="J55" s="209" t="str">
        <f t="shared" si="323"/>
        <v xml:space="preserve"> </v>
      </c>
      <c r="L55" s="188"/>
      <c r="M55" s="200">
        <f t="shared" si="324"/>
        <v>0.78465732812500011</v>
      </c>
      <c r="N55" s="201">
        <f t="shared" si="325"/>
        <v>-3.7367671874999897E-2</v>
      </c>
      <c r="O55" s="208">
        <f t="shared" si="480"/>
        <v>85.391493915940814</v>
      </c>
      <c r="P55" s="202" t="str">
        <f t="shared" si="520"/>
        <v xml:space="preserve"> </v>
      </c>
      <c r="Q55" s="203">
        <f t="shared" si="326"/>
        <v>1.0118012301600001</v>
      </c>
      <c r="R55" s="204">
        <f t="shared" si="281"/>
        <v>0.98833641449701148</v>
      </c>
      <c r="S55" s="209" t="str">
        <f t="shared" si="327"/>
        <v xml:space="preserve"> </v>
      </c>
      <c r="U55" s="188"/>
      <c r="V55" s="200">
        <f t="shared" si="328"/>
        <v>0.78831418181500001</v>
      </c>
      <c r="W55" s="201">
        <f t="shared" si="329"/>
        <v>9.2797581814999974E-2</v>
      </c>
      <c r="X55" s="208">
        <f t="shared" si="481"/>
        <v>129.20803702385248</v>
      </c>
      <c r="Y55" s="202" t="str">
        <f t="shared" si="521"/>
        <v xml:space="preserve"> </v>
      </c>
      <c r="Z55" s="203">
        <f t="shared" si="330"/>
        <v>1.0114604072699998</v>
      </c>
      <c r="AA55" s="204">
        <f t="shared" si="282"/>
        <v>0.98866944549917468</v>
      </c>
      <c r="AB55" s="209" t="str">
        <f t="shared" si="331"/>
        <v xml:space="preserve"> </v>
      </c>
      <c r="AD55" s="188"/>
      <c r="AE55" s="200">
        <f t="shared" si="332"/>
        <v>0.78727198187500003</v>
      </c>
      <c r="AF55" s="201">
        <f t="shared" si="333"/>
        <v>-3.3747018124999917E-2</v>
      </c>
      <c r="AG55" s="208">
        <f t="shared" si="482"/>
        <v>86.640762019767138</v>
      </c>
      <c r="AH55" s="202" t="str">
        <f t="shared" si="522"/>
        <v xml:space="preserve"> </v>
      </c>
      <c r="AI55" s="203">
        <f t="shared" si="334"/>
        <v>1.0133972800000002</v>
      </c>
      <c r="AJ55" s="204">
        <f t="shared" si="283"/>
        <v>0.98677983426203775</v>
      </c>
      <c r="AK55" s="209" t="str">
        <f t="shared" si="335"/>
        <v xml:space="preserve"> </v>
      </c>
      <c r="AM55" s="188"/>
      <c r="AN55" s="200">
        <f t="shared" si="336"/>
        <v>0.81242187500000007</v>
      </c>
      <c r="AO55" s="201">
        <f t="shared" si="337"/>
        <v>0.81246187500000011</v>
      </c>
      <c r="AP55" s="208">
        <f t="shared" si="483"/>
        <v>369.38601252609453</v>
      </c>
      <c r="AQ55" s="202" t="str">
        <f t="shared" si="523"/>
        <v xml:space="preserve"> </v>
      </c>
      <c r="AR55" s="203">
        <f t="shared" si="338"/>
        <v>0.9789000000000001</v>
      </c>
      <c r="AS55" s="204">
        <f t="shared" si="284"/>
        <v>1.0215548064153641</v>
      </c>
      <c r="AT55" s="209" t="str">
        <f t="shared" si="339"/>
        <v xml:space="preserve"> </v>
      </c>
      <c r="AV55" s="188"/>
      <c r="AW55" s="200">
        <f t="shared" si="340"/>
        <v>0.81242187500000007</v>
      </c>
      <c r="AX55" s="201">
        <f t="shared" si="341"/>
        <v>0.81246187500000011</v>
      </c>
      <c r="AY55" s="208">
        <f t="shared" si="484"/>
        <v>369.38601252609453</v>
      </c>
      <c r="AZ55" s="202" t="str">
        <f t="shared" si="524"/>
        <v xml:space="preserve"> </v>
      </c>
      <c r="BA55" s="203">
        <f t="shared" si="342"/>
        <v>0.9789000000000001</v>
      </c>
      <c r="BB55" s="204">
        <f t="shared" si="285"/>
        <v>1.0215548064153641</v>
      </c>
      <c r="BC55" s="209" t="str">
        <f t="shared" si="343"/>
        <v xml:space="preserve"> </v>
      </c>
      <c r="BE55" s="188"/>
      <c r="BF55" s="200">
        <f t="shared" si="344"/>
        <v>0.81242187500000007</v>
      </c>
      <c r="BG55" s="201">
        <f t="shared" si="345"/>
        <v>0.81246187500000011</v>
      </c>
      <c r="BH55" s="208">
        <f t="shared" si="485"/>
        <v>369.38601252609453</v>
      </c>
      <c r="BI55" s="202" t="str">
        <f t="shared" si="525"/>
        <v xml:space="preserve"> </v>
      </c>
      <c r="BJ55" s="203">
        <f t="shared" si="346"/>
        <v>0.9789000000000001</v>
      </c>
      <c r="BK55" s="204">
        <f t="shared" si="286"/>
        <v>1.0215548064153641</v>
      </c>
      <c r="BL55" s="209" t="str">
        <f t="shared" si="347"/>
        <v xml:space="preserve"> </v>
      </c>
      <c r="BN55" s="188"/>
      <c r="BO55" s="200">
        <f t="shared" si="348"/>
        <v>0.81242187500000007</v>
      </c>
      <c r="BP55" s="201">
        <f t="shared" si="349"/>
        <v>0.81246187500000011</v>
      </c>
      <c r="BQ55" s="208">
        <f t="shared" si="486"/>
        <v>369.38601252609453</v>
      </c>
      <c r="BR55" s="202" t="str">
        <f t="shared" si="526"/>
        <v xml:space="preserve"> </v>
      </c>
      <c r="BS55" s="203">
        <f t="shared" si="350"/>
        <v>0.9789000000000001</v>
      </c>
      <c r="BT55" s="204">
        <f t="shared" si="287"/>
        <v>1.0215548064153641</v>
      </c>
      <c r="BU55" s="209" t="str">
        <f t="shared" si="351"/>
        <v xml:space="preserve"> </v>
      </c>
      <c r="BW55" s="188"/>
      <c r="BX55" s="200">
        <f t="shared" si="352"/>
        <v>0.81242187500000007</v>
      </c>
      <c r="BY55" s="201">
        <f t="shared" si="353"/>
        <v>0.81246187500000011</v>
      </c>
      <c r="BZ55" s="208">
        <f t="shared" si="487"/>
        <v>369.38601252609453</v>
      </c>
      <c r="CA55" s="202" t="str">
        <f t="shared" si="527"/>
        <v xml:space="preserve"> </v>
      </c>
      <c r="CB55" s="203">
        <f t="shared" si="354"/>
        <v>0.9789000000000001</v>
      </c>
      <c r="CC55" s="204">
        <f t="shared" si="288"/>
        <v>1.0215548064153641</v>
      </c>
      <c r="CD55" s="209" t="str">
        <f t="shared" si="355"/>
        <v xml:space="preserve"> </v>
      </c>
      <c r="CF55" s="188"/>
      <c r="CG55" s="200">
        <f t="shared" si="356"/>
        <v>0.81242187500000007</v>
      </c>
      <c r="CH55" s="201">
        <f t="shared" si="357"/>
        <v>0.81246187500000011</v>
      </c>
      <c r="CI55" s="208">
        <f t="shared" si="488"/>
        <v>369.38601252609453</v>
      </c>
      <c r="CJ55" s="202" t="str">
        <f t="shared" si="528"/>
        <v xml:space="preserve"> </v>
      </c>
      <c r="CK55" s="203">
        <f t="shared" si="358"/>
        <v>0.9789000000000001</v>
      </c>
      <c r="CL55" s="204">
        <f t="shared" si="289"/>
        <v>1.0215548064153641</v>
      </c>
      <c r="CM55" s="209" t="str">
        <f t="shared" si="359"/>
        <v xml:space="preserve"> </v>
      </c>
      <c r="CO55" s="188"/>
      <c r="CP55" s="200">
        <f t="shared" si="360"/>
        <v>0.81242187500000007</v>
      </c>
      <c r="CQ55" s="201">
        <f t="shared" si="361"/>
        <v>0.81246187500000011</v>
      </c>
      <c r="CR55" s="208">
        <f t="shared" si="489"/>
        <v>369.38601252609453</v>
      </c>
      <c r="CS55" s="202" t="str">
        <f t="shared" si="529"/>
        <v xml:space="preserve"> </v>
      </c>
      <c r="CT55" s="203">
        <f t="shared" si="362"/>
        <v>0.9789000000000001</v>
      </c>
      <c r="CU55" s="204">
        <f t="shared" si="290"/>
        <v>1.0215548064153641</v>
      </c>
      <c r="CV55" s="209" t="str">
        <f t="shared" si="363"/>
        <v xml:space="preserve"> </v>
      </c>
      <c r="CX55" s="188"/>
      <c r="CY55" s="200">
        <f t="shared" si="364"/>
        <v>0.81242187500000007</v>
      </c>
      <c r="CZ55" s="201">
        <f t="shared" si="365"/>
        <v>0.81246187500000011</v>
      </c>
      <c r="DA55" s="208">
        <f t="shared" si="490"/>
        <v>369.38601252609453</v>
      </c>
      <c r="DB55" s="202" t="str">
        <f t="shared" si="530"/>
        <v xml:space="preserve"> </v>
      </c>
      <c r="DC55" s="203">
        <f t="shared" si="366"/>
        <v>0.9789000000000001</v>
      </c>
      <c r="DD55" s="204">
        <f t="shared" si="291"/>
        <v>1.0215548064153641</v>
      </c>
      <c r="DE55" s="209" t="str">
        <f t="shared" si="367"/>
        <v xml:space="preserve"> </v>
      </c>
      <c r="DG55" s="188"/>
      <c r="DH55" s="200">
        <f t="shared" si="368"/>
        <v>0.81242187500000007</v>
      </c>
      <c r="DI55" s="201">
        <f t="shared" si="369"/>
        <v>0.81246187500000011</v>
      </c>
      <c r="DJ55" s="208">
        <f t="shared" si="491"/>
        <v>369.38601252609453</v>
      </c>
      <c r="DK55" s="202" t="str">
        <f t="shared" si="531"/>
        <v xml:space="preserve"> </v>
      </c>
      <c r="DL55" s="203">
        <f t="shared" si="370"/>
        <v>0.9789000000000001</v>
      </c>
      <c r="DM55" s="204">
        <f t="shared" si="292"/>
        <v>1.0215548064153641</v>
      </c>
      <c r="DN55" s="209" t="str">
        <f t="shared" si="371"/>
        <v xml:space="preserve"> </v>
      </c>
      <c r="DP55" s="188"/>
      <c r="DQ55" s="200">
        <f t="shared" si="372"/>
        <v>0.81242187500000007</v>
      </c>
      <c r="DR55" s="201">
        <f t="shared" si="373"/>
        <v>0.81246187500000011</v>
      </c>
      <c r="DS55" s="208">
        <f t="shared" si="492"/>
        <v>369.38601252609453</v>
      </c>
      <c r="DT55" s="202" t="str">
        <f t="shared" si="532"/>
        <v xml:space="preserve"> </v>
      </c>
      <c r="DU55" s="203">
        <f t="shared" si="374"/>
        <v>0.9789000000000001</v>
      </c>
      <c r="DV55" s="204">
        <f t="shared" si="293"/>
        <v>1.0215548064153641</v>
      </c>
      <c r="DW55" s="209" t="str">
        <f t="shared" si="375"/>
        <v xml:space="preserve"> </v>
      </c>
      <c r="DY55" s="188"/>
      <c r="DZ55" s="200">
        <f t="shared" si="376"/>
        <v>0.81242187500000007</v>
      </c>
      <c r="EA55" s="201">
        <f t="shared" si="377"/>
        <v>0.81246187500000011</v>
      </c>
      <c r="EB55" s="208">
        <f t="shared" si="493"/>
        <v>369.38601252609453</v>
      </c>
      <c r="EC55" s="202" t="str">
        <f t="shared" si="533"/>
        <v xml:space="preserve"> </v>
      </c>
      <c r="ED55" s="203">
        <f t="shared" si="378"/>
        <v>0.9789000000000001</v>
      </c>
      <c r="EE55" s="204">
        <f t="shared" si="294"/>
        <v>1.0215548064153641</v>
      </c>
      <c r="EF55" s="209" t="str">
        <f t="shared" si="379"/>
        <v xml:space="preserve"> </v>
      </c>
      <c r="EH55" s="188"/>
      <c r="EI55" s="200">
        <f t="shared" si="380"/>
        <v>0.81242187500000007</v>
      </c>
      <c r="EJ55" s="201">
        <f t="shared" si="381"/>
        <v>0.81246187500000011</v>
      </c>
      <c r="EK55" s="208">
        <f t="shared" si="494"/>
        <v>369.38601252609453</v>
      </c>
      <c r="EL55" s="202" t="str">
        <f t="shared" si="534"/>
        <v xml:space="preserve"> </v>
      </c>
      <c r="EM55" s="189">
        <f t="shared" si="382"/>
        <v>1.01237019631</v>
      </c>
      <c r="EN55" s="204">
        <f t="shared" si="295"/>
        <v>0.98778095566711832</v>
      </c>
      <c r="EO55" s="209" t="str">
        <f t="shared" si="383"/>
        <v xml:space="preserve"> </v>
      </c>
      <c r="EQ55" s="188"/>
      <c r="ER55" s="200">
        <f t="shared" si="384"/>
        <v>0.81242187500000007</v>
      </c>
      <c r="ES55" s="201">
        <f t="shared" si="385"/>
        <v>0.81246187500000011</v>
      </c>
      <c r="ET55" s="208">
        <f t="shared" si="495"/>
        <v>369.38601252609453</v>
      </c>
      <c r="EU55" s="202" t="str">
        <f t="shared" si="535"/>
        <v xml:space="preserve"> </v>
      </c>
      <c r="EV55" s="203">
        <f t="shared" si="386"/>
        <v>0.9789000000000001</v>
      </c>
      <c r="EW55" s="204">
        <f t="shared" si="296"/>
        <v>1.0215548064153641</v>
      </c>
      <c r="EX55" s="209" t="str">
        <f t="shared" si="387"/>
        <v xml:space="preserve"> </v>
      </c>
      <c r="EZ55" s="188"/>
      <c r="FA55" s="200">
        <f t="shared" si="388"/>
        <v>0.81242187500000007</v>
      </c>
      <c r="FB55" s="201">
        <f t="shared" si="389"/>
        <v>0.81246187500000011</v>
      </c>
      <c r="FC55" s="208">
        <f t="shared" si="496"/>
        <v>369.38601252609453</v>
      </c>
      <c r="FD55" s="202" t="str">
        <f t="shared" si="536"/>
        <v xml:space="preserve"> </v>
      </c>
      <c r="FE55" s="203">
        <f t="shared" si="390"/>
        <v>0.9789000000000001</v>
      </c>
      <c r="FF55" s="204">
        <f t="shared" si="297"/>
        <v>1.0215548064153641</v>
      </c>
      <c r="FG55" s="209" t="str">
        <f t="shared" si="391"/>
        <v xml:space="preserve"> </v>
      </c>
      <c r="FI55" s="188"/>
      <c r="FJ55" s="200">
        <f t="shared" si="392"/>
        <v>0.81242187500000007</v>
      </c>
      <c r="FK55" s="201">
        <f t="shared" si="393"/>
        <v>0.81246187500000011</v>
      </c>
      <c r="FL55" s="208">
        <f t="shared" si="497"/>
        <v>369.38601252609453</v>
      </c>
      <c r="FM55" s="202" t="str">
        <f t="shared" si="537"/>
        <v xml:space="preserve"> </v>
      </c>
      <c r="FN55" s="203">
        <f t="shared" si="394"/>
        <v>0.9789000000000001</v>
      </c>
      <c r="FO55" s="204">
        <f t="shared" si="298"/>
        <v>1.0215548064153641</v>
      </c>
      <c r="FP55" s="209" t="str">
        <f t="shared" si="395"/>
        <v xml:space="preserve"> </v>
      </c>
      <c r="FR55" s="188"/>
      <c r="FS55" s="200">
        <f t="shared" si="396"/>
        <v>0.81242187500000007</v>
      </c>
      <c r="FT55" s="201">
        <f t="shared" si="397"/>
        <v>0.81246187500000011</v>
      </c>
      <c r="FU55" s="208">
        <f t="shared" si="498"/>
        <v>369.38601252609453</v>
      </c>
      <c r="FV55" s="202" t="str">
        <f t="shared" si="538"/>
        <v xml:space="preserve"> </v>
      </c>
      <c r="FW55" s="203">
        <f t="shared" si="398"/>
        <v>0.9789000000000001</v>
      </c>
      <c r="FX55" s="204">
        <f t="shared" si="299"/>
        <v>1.0215548064153641</v>
      </c>
      <c r="FY55" s="209" t="str">
        <f t="shared" si="399"/>
        <v xml:space="preserve"> </v>
      </c>
      <c r="GA55" s="188"/>
      <c r="GB55" s="200">
        <f t="shared" si="400"/>
        <v>0.81242187500000007</v>
      </c>
      <c r="GC55" s="201">
        <f t="shared" si="401"/>
        <v>0.81242187500000007</v>
      </c>
      <c r="GD55" s="208">
        <f t="shared" si="499"/>
        <v>369.38601252609453</v>
      </c>
      <c r="GE55" s="202" t="str">
        <f t="shared" si="539"/>
        <v xml:space="preserve"> </v>
      </c>
      <c r="GF55" s="203">
        <f t="shared" si="402"/>
        <v>0.9789000000000001</v>
      </c>
      <c r="GG55" s="204">
        <f t="shared" si="300"/>
        <v>1.0215548064153641</v>
      </c>
      <c r="GH55" s="209" t="str">
        <f t="shared" si="403"/>
        <v xml:space="preserve"> </v>
      </c>
      <c r="GJ55" s="188"/>
      <c r="GK55" s="200">
        <f t="shared" si="404"/>
        <v>0.81242187500000007</v>
      </c>
      <c r="GL55" s="201">
        <f t="shared" si="405"/>
        <v>0.81246187500000011</v>
      </c>
      <c r="GM55" s="208">
        <f t="shared" si="500"/>
        <v>369.38601252609453</v>
      </c>
      <c r="GN55" s="202" t="str">
        <f t="shared" si="540"/>
        <v xml:space="preserve"> </v>
      </c>
      <c r="GO55" s="203">
        <f t="shared" si="406"/>
        <v>0.9789000000000001</v>
      </c>
      <c r="GP55" s="204">
        <f t="shared" si="301"/>
        <v>1.0215548064153641</v>
      </c>
      <c r="GQ55" s="209" t="str">
        <f t="shared" si="407"/>
        <v xml:space="preserve"> </v>
      </c>
      <c r="GS55" s="188"/>
      <c r="GT55" s="200">
        <f t="shared" si="408"/>
        <v>0.81242187500000007</v>
      </c>
      <c r="GU55" s="201">
        <f t="shared" si="409"/>
        <v>0.81246187500000011</v>
      </c>
      <c r="GV55" s="208">
        <f t="shared" si="501"/>
        <v>369.38601252609453</v>
      </c>
      <c r="GW55" s="202" t="str">
        <f t="shared" si="541"/>
        <v xml:space="preserve"> </v>
      </c>
      <c r="GX55" s="203">
        <f t="shared" si="410"/>
        <v>0.9789000000000001</v>
      </c>
      <c r="GY55" s="204">
        <f t="shared" si="302"/>
        <v>1.0215548064153641</v>
      </c>
      <c r="GZ55" s="209" t="str">
        <f t="shared" si="411"/>
        <v xml:space="preserve"> </v>
      </c>
      <c r="HB55" s="188"/>
      <c r="HC55" s="200">
        <f t="shared" si="412"/>
        <v>0.81242187500000007</v>
      </c>
      <c r="HD55" s="201">
        <f t="shared" si="413"/>
        <v>0.81246187500000011</v>
      </c>
      <c r="HE55" s="208">
        <f t="shared" si="502"/>
        <v>369.38601252609453</v>
      </c>
      <c r="HF55" s="202" t="str">
        <f t="shared" si="542"/>
        <v xml:space="preserve"> </v>
      </c>
      <c r="HG55" s="203">
        <f t="shared" si="414"/>
        <v>0.9789000000000001</v>
      </c>
      <c r="HH55" s="204">
        <f t="shared" si="303"/>
        <v>1.0215548064153641</v>
      </c>
      <c r="HI55" s="209" t="str">
        <f t="shared" si="415"/>
        <v xml:space="preserve"> </v>
      </c>
      <c r="HK55" s="188"/>
      <c r="HL55" s="200">
        <f t="shared" si="416"/>
        <v>0.81242187500000007</v>
      </c>
      <c r="HM55" s="201">
        <f t="shared" si="417"/>
        <v>0.81246187500000011</v>
      </c>
      <c r="HN55" s="208">
        <f t="shared" si="503"/>
        <v>369.38601252609453</v>
      </c>
      <c r="HO55" s="202" t="str">
        <f t="shared" si="543"/>
        <v xml:space="preserve"> </v>
      </c>
      <c r="HP55" s="203">
        <f t="shared" si="418"/>
        <v>0.9789000000000001</v>
      </c>
      <c r="HQ55" s="204">
        <f t="shared" si="304"/>
        <v>1.0215548064153641</v>
      </c>
      <c r="HR55" s="209" t="str">
        <f t="shared" si="419"/>
        <v xml:space="preserve"> </v>
      </c>
      <c r="HT55" s="188"/>
      <c r="HU55" s="200">
        <f t="shared" si="420"/>
        <v>0.81242187500000007</v>
      </c>
      <c r="HV55" s="201">
        <f t="shared" si="421"/>
        <v>0.81246187500000011</v>
      </c>
      <c r="HW55" s="208">
        <f t="shared" si="504"/>
        <v>369.38601252609453</v>
      </c>
      <c r="HX55" s="202" t="str">
        <f t="shared" si="544"/>
        <v xml:space="preserve"> </v>
      </c>
      <c r="HY55" s="189">
        <f t="shared" si="422"/>
        <v>1.01237019631</v>
      </c>
      <c r="HZ55" s="204">
        <f t="shared" si="305"/>
        <v>0.98778095566711832</v>
      </c>
      <c r="IA55" s="209" t="str">
        <f t="shared" si="423"/>
        <v xml:space="preserve"> </v>
      </c>
      <c r="IC55" s="188"/>
      <c r="ID55" s="200">
        <f t="shared" si="424"/>
        <v>0.81242187500000007</v>
      </c>
      <c r="IE55" s="201">
        <f t="shared" si="425"/>
        <v>0.81246187500000011</v>
      </c>
      <c r="IF55" s="208">
        <f t="shared" si="505"/>
        <v>369.38601252609453</v>
      </c>
      <c r="IG55" s="202" t="str">
        <f t="shared" si="545"/>
        <v xml:space="preserve"> </v>
      </c>
      <c r="IH55" s="203">
        <f t="shared" si="426"/>
        <v>0.9789000000000001</v>
      </c>
      <c r="II55" s="204">
        <f t="shared" si="306"/>
        <v>1.0215548064153641</v>
      </c>
      <c r="IJ55" s="209" t="str">
        <f t="shared" si="427"/>
        <v xml:space="preserve"> </v>
      </c>
      <c r="IL55" s="188"/>
      <c r="IM55" s="200">
        <f t="shared" si="428"/>
        <v>0.81242187500000007</v>
      </c>
      <c r="IN55" s="201">
        <f t="shared" si="429"/>
        <v>0.81246187500000011</v>
      </c>
      <c r="IO55" s="208">
        <f t="shared" si="506"/>
        <v>369.38601252609453</v>
      </c>
      <c r="IP55" s="202" t="str">
        <f t="shared" si="546"/>
        <v xml:space="preserve"> </v>
      </c>
      <c r="IQ55" s="203">
        <f t="shared" si="430"/>
        <v>0.9789000000000001</v>
      </c>
      <c r="IR55" s="204">
        <f t="shared" si="307"/>
        <v>1.0215548064153641</v>
      </c>
      <c r="IS55" s="209" t="str">
        <f t="shared" si="431"/>
        <v xml:space="preserve"> </v>
      </c>
      <c r="IU55" s="188"/>
      <c r="IV55" s="200">
        <f t="shared" si="432"/>
        <v>0.81242187500000007</v>
      </c>
      <c r="IW55" s="201">
        <f t="shared" si="433"/>
        <v>0.81246187500000011</v>
      </c>
      <c r="IX55" s="208">
        <f t="shared" si="507"/>
        <v>369.38601252609453</v>
      </c>
      <c r="IY55" s="202" t="str">
        <f t="shared" si="547"/>
        <v xml:space="preserve"> </v>
      </c>
      <c r="IZ55" s="189">
        <f t="shared" si="434"/>
        <v>1.01237019631</v>
      </c>
      <c r="JA55" s="204">
        <f t="shared" si="308"/>
        <v>0.98778095566711832</v>
      </c>
      <c r="JB55" s="209" t="str">
        <f t="shared" si="435"/>
        <v xml:space="preserve"> </v>
      </c>
      <c r="JD55" s="188"/>
      <c r="JE55" s="200">
        <f t="shared" si="436"/>
        <v>0.81242187500000007</v>
      </c>
      <c r="JF55" s="201">
        <f t="shared" si="437"/>
        <v>0.81246187500000011</v>
      </c>
      <c r="JG55" s="208">
        <f t="shared" si="508"/>
        <v>369.38601252609453</v>
      </c>
      <c r="JH55" s="202" t="str">
        <f t="shared" si="548"/>
        <v xml:space="preserve"> </v>
      </c>
      <c r="JI55" s="203">
        <f t="shared" si="438"/>
        <v>0.9789000000000001</v>
      </c>
      <c r="JJ55" s="204">
        <f t="shared" si="309"/>
        <v>1.0215548064153641</v>
      </c>
      <c r="JK55" s="209" t="str">
        <f t="shared" si="439"/>
        <v xml:space="preserve"> </v>
      </c>
      <c r="JM55" s="188"/>
      <c r="JN55" s="200">
        <f t="shared" si="440"/>
        <v>0.81242187500000007</v>
      </c>
      <c r="JO55" s="201">
        <f t="shared" si="441"/>
        <v>0.81246187500000011</v>
      </c>
      <c r="JP55" s="208">
        <f t="shared" si="509"/>
        <v>369.38601252609453</v>
      </c>
      <c r="JQ55" s="202" t="str">
        <f t="shared" si="549"/>
        <v xml:space="preserve"> </v>
      </c>
      <c r="JR55" s="203">
        <f t="shared" si="442"/>
        <v>0.9789000000000001</v>
      </c>
      <c r="JS55" s="204">
        <f t="shared" si="310"/>
        <v>1.0215548064153641</v>
      </c>
      <c r="JT55" s="209" t="str">
        <f t="shared" si="443"/>
        <v xml:space="preserve"> </v>
      </c>
      <c r="JV55" s="188"/>
      <c r="JW55" s="200">
        <f t="shared" si="444"/>
        <v>0.81242187500000007</v>
      </c>
      <c r="JX55" s="201">
        <f t="shared" si="445"/>
        <v>0.81246187500000011</v>
      </c>
      <c r="JY55" s="208">
        <f t="shared" si="510"/>
        <v>369.38601252609453</v>
      </c>
      <c r="JZ55" s="202" t="str">
        <f t="shared" si="550"/>
        <v xml:space="preserve"> </v>
      </c>
      <c r="KA55" s="203">
        <f t="shared" si="446"/>
        <v>0.9789000000000001</v>
      </c>
      <c r="KB55" s="204">
        <f t="shared" si="311"/>
        <v>1.0215548064153641</v>
      </c>
      <c r="KC55" s="209" t="str">
        <f t="shared" si="447"/>
        <v xml:space="preserve"> </v>
      </c>
      <c r="KE55" s="188"/>
      <c r="KF55" s="200">
        <f t="shared" si="448"/>
        <v>0.81242187500000007</v>
      </c>
      <c r="KG55" s="201">
        <f t="shared" si="449"/>
        <v>0.81246187500000011</v>
      </c>
      <c r="KH55" s="208">
        <f t="shared" si="511"/>
        <v>369.38601252609453</v>
      </c>
      <c r="KI55" s="202" t="str">
        <f t="shared" si="551"/>
        <v xml:space="preserve"> </v>
      </c>
      <c r="KJ55" s="203">
        <f t="shared" si="450"/>
        <v>0.9789000000000001</v>
      </c>
      <c r="KK55" s="204">
        <f t="shared" si="312"/>
        <v>1.0215548064153641</v>
      </c>
      <c r="KL55" s="209" t="str">
        <f t="shared" si="451"/>
        <v xml:space="preserve"> </v>
      </c>
      <c r="KN55" s="188"/>
      <c r="KO55" s="200">
        <f t="shared" si="452"/>
        <v>0.81242187500000007</v>
      </c>
      <c r="KP55" s="201">
        <f t="shared" si="453"/>
        <v>0.81246187500000011</v>
      </c>
      <c r="KQ55" s="208">
        <f t="shared" si="512"/>
        <v>369.38601252609453</v>
      </c>
      <c r="KR55" s="202" t="str">
        <f t="shared" si="552"/>
        <v xml:space="preserve"> </v>
      </c>
      <c r="KS55" s="203">
        <f t="shared" si="454"/>
        <v>0.9789000000000001</v>
      </c>
      <c r="KT55" s="204">
        <f t="shared" si="313"/>
        <v>1.0215548064153641</v>
      </c>
      <c r="KU55" s="209" t="str">
        <f t="shared" si="455"/>
        <v xml:space="preserve"> </v>
      </c>
      <c r="KW55" s="188"/>
      <c r="KX55" s="200">
        <f t="shared" si="456"/>
        <v>0.81242187500000007</v>
      </c>
      <c r="KY55" s="201">
        <f t="shared" si="457"/>
        <v>0.81246187500000011</v>
      </c>
      <c r="KZ55" s="208">
        <f t="shared" si="513"/>
        <v>369.38601252609453</v>
      </c>
      <c r="LA55" s="202" t="str">
        <f t="shared" si="553"/>
        <v xml:space="preserve"> </v>
      </c>
      <c r="LB55" s="203">
        <f t="shared" si="458"/>
        <v>0.9789000000000001</v>
      </c>
      <c r="LC55" s="204">
        <f t="shared" si="314"/>
        <v>1.0215548064153641</v>
      </c>
      <c r="LD55" s="209" t="str">
        <f t="shared" si="459"/>
        <v xml:space="preserve"> </v>
      </c>
      <c r="LF55" s="188"/>
      <c r="LG55" s="200">
        <f t="shared" si="460"/>
        <v>0.81242187500000007</v>
      </c>
      <c r="LH55" s="201">
        <f t="shared" si="461"/>
        <v>0.81246187500000011</v>
      </c>
      <c r="LI55" s="208">
        <f t="shared" si="514"/>
        <v>369.38601252609453</v>
      </c>
      <c r="LJ55" s="202" t="str">
        <f t="shared" si="554"/>
        <v xml:space="preserve"> </v>
      </c>
      <c r="LK55" s="203">
        <f t="shared" si="462"/>
        <v>0.9789000000000001</v>
      </c>
      <c r="LL55" s="204">
        <f t="shared" si="315"/>
        <v>1.0215548064153641</v>
      </c>
      <c r="LM55" s="209" t="str">
        <f t="shared" si="463"/>
        <v xml:space="preserve"> </v>
      </c>
      <c r="LO55" s="188"/>
      <c r="LP55" s="200">
        <f t="shared" si="464"/>
        <v>0.81242187500000007</v>
      </c>
      <c r="LQ55" s="201">
        <f t="shared" si="465"/>
        <v>0.81246187500000011</v>
      </c>
      <c r="LR55" s="208">
        <f t="shared" si="515"/>
        <v>369.38601252609453</v>
      </c>
      <c r="LS55" s="202" t="str">
        <f t="shared" si="555"/>
        <v xml:space="preserve"> </v>
      </c>
      <c r="LT55" s="203">
        <f t="shared" si="466"/>
        <v>0.9789000000000001</v>
      </c>
      <c r="LU55" s="204">
        <f t="shared" si="316"/>
        <v>1.0215548064153641</v>
      </c>
      <c r="LV55" s="209" t="str">
        <f t="shared" si="467"/>
        <v xml:space="preserve"> </v>
      </c>
      <c r="LX55" s="188"/>
      <c r="LY55" s="200">
        <f t="shared" si="468"/>
        <v>0.81242187500000007</v>
      </c>
      <c r="LZ55" s="201">
        <f t="shared" si="469"/>
        <v>0.81246187500000011</v>
      </c>
      <c r="MA55" s="208">
        <f t="shared" si="516"/>
        <v>369.38601252609453</v>
      </c>
      <c r="MB55" s="202" t="str">
        <f t="shared" si="556"/>
        <v xml:space="preserve"> </v>
      </c>
      <c r="MC55" s="203">
        <f t="shared" si="470"/>
        <v>0.9789000000000001</v>
      </c>
      <c r="MD55" s="204">
        <f t="shared" si="317"/>
        <v>1.0215548064153641</v>
      </c>
      <c r="ME55" s="209" t="str">
        <f t="shared" si="471"/>
        <v xml:space="preserve"> </v>
      </c>
      <c r="MG55" s="188"/>
      <c r="MH55" s="200">
        <f t="shared" si="472"/>
        <v>0.81242187500000007</v>
      </c>
      <c r="MI55" s="201">
        <f t="shared" si="318"/>
        <v>0.81246187500000011</v>
      </c>
      <c r="MJ55" s="208">
        <f t="shared" si="517"/>
        <v>369.38601252609453</v>
      </c>
      <c r="MK55" s="202" t="str">
        <f t="shared" si="557"/>
        <v xml:space="preserve"> </v>
      </c>
      <c r="ML55" s="203">
        <f t="shared" si="473"/>
        <v>0.9789000000000001</v>
      </c>
      <c r="MM55" s="204">
        <f t="shared" si="319"/>
        <v>1.0215548064153641</v>
      </c>
      <c r="MN55" s="209" t="str">
        <f t="shared" si="474"/>
        <v xml:space="preserve"> </v>
      </c>
      <c r="MP55" s="188"/>
      <c r="MQ55" s="200">
        <f t="shared" si="475"/>
        <v>0.81242187500000007</v>
      </c>
      <c r="MR55" s="201">
        <f t="shared" si="476"/>
        <v>0.81246187500000011</v>
      </c>
      <c r="MS55" s="208">
        <f t="shared" si="518"/>
        <v>369.38601252609453</v>
      </c>
      <c r="MT55" s="202" t="str">
        <f t="shared" si="558"/>
        <v xml:space="preserve"> </v>
      </c>
      <c r="MU55" s="203">
        <f t="shared" si="477"/>
        <v>0.9789000000000001</v>
      </c>
      <c r="MV55" s="204">
        <f t="shared" si="320"/>
        <v>1.0215548064153641</v>
      </c>
      <c r="MW55" s="209" t="str">
        <f t="shared" si="478"/>
        <v xml:space="preserve"> </v>
      </c>
    </row>
    <row r="56" spans="1:361" hidden="1">
      <c r="C56" s="188"/>
      <c r="D56" s="200">
        <f t="shared" si="321"/>
        <v>0.78468471999999989</v>
      </c>
      <c r="E56" s="201">
        <f t="shared" si="322"/>
        <v>-3.4333280000000022E-2</v>
      </c>
      <c r="F56" s="208">
        <f t="shared" si="559"/>
        <v>87.637985809594767</v>
      </c>
      <c r="G56" s="202" t="str">
        <f t="shared" si="519"/>
        <v xml:space="preserve"> </v>
      </c>
      <c r="H56" s="203">
        <f t="shared" si="479"/>
        <v>1.01159476864</v>
      </c>
      <c r="I56" s="204">
        <f t="shared" si="280"/>
        <v>0.98853812910125261</v>
      </c>
      <c r="J56" s="212" t="str">
        <f t="shared" si="323"/>
        <v xml:space="preserve"> </v>
      </c>
      <c r="L56" s="188"/>
      <c r="M56" s="200">
        <f t="shared" si="324"/>
        <v>0.781643828125</v>
      </c>
      <c r="N56" s="201">
        <f t="shared" si="325"/>
        <v>-4.038117187500001E-2</v>
      </c>
      <c r="O56" s="208">
        <f t="shared" si="480"/>
        <v>85.599909780986067</v>
      </c>
      <c r="P56" s="202" t="str">
        <f t="shared" si="520"/>
        <v xml:space="preserve"> </v>
      </c>
      <c r="Q56" s="203">
        <f t="shared" si="326"/>
        <v>1.0118224301600001</v>
      </c>
      <c r="R56" s="204">
        <f t="shared" si="281"/>
        <v>0.98831570658289258</v>
      </c>
      <c r="S56" s="212" t="str">
        <f t="shared" si="327"/>
        <v xml:space="preserve"> </v>
      </c>
      <c r="U56" s="188"/>
      <c r="V56" s="200">
        <f t="shared" si="328"/>
        <v>0.78529088741499997</v>
      </c>
      <c r="W56" s="201">
        <f t="shared" si="329"/>
        <v>8.9774287414999931E-2</v>
      </c>
      <c r="X56" s="208">
        <f t="shared" si="481"/>
        <v>128.69419300184549</v>
      </c>
      <c r="Y56" s="202" t="str">
        <f t="shared" si="521"/>
        <v xml:space="preserve"> </v>
      </c>
      <c r="Z56" s="203">
        <f t="shared" si="330"/>
        <v>1.0114810072699998</v>
      </c>
      <c r="AA56" s="204">
        <f t="shared" si="282"/>
        <v>0.98864931008345158</v>
      </c>
      <c r="AB56" s="212" t="str">
        <f t="shared" si="331"/>
        <v xml:space="preserve"> </v>
      </c>
      <c r="AD56" s="188"/>
      <c r="AE56" s="200">
        <f t="shared" si="332"/>
        <v>0.78425134187500001</v>
      </c>
      <c r="AF56" s="201">
        <f t="shared" si="333"/>
        <v>-3.6767658124999936E-2</v>
      </c>
      <c r="AG56" s="208">
        <f t="shared" si="482"/>
        <v>86.827858293275696</v>
      </c>
      <c r="AH56" s="202" t="str">
        <f t="shared" si="522"/>
        <v xml:space="preserve"> </v>
      </c>
      <c r="AI56" s="203">
        <f t="shared" si="334"/>
        <v>1.01342128</v>
      </c>
      <c r="AJ56" s="204">
        <f t="shared" si="283"/>
        <v>0.98675646518888971</v>
      </c>
      <c r="AK56" s="212" t="str">
        <f t="shared" si="335"/>
        <v xml:space="preserve"> </v>
      </c>
      <c r="AM56" s="188"/>
      <c r="AN56" s="200">
        <f t="shared" si="336"/>
        <v>0.80936937499999995</v>
      </c>
      <c r="AO56" s="201">
        <f t="shared" si="337"/>
        <v>0.80940937499999999</v>
      </c>
      <c r="AP56" s="208">
        <f t="shared" si="483"/>
        <v>364.1627764127656</v>
      </c>
      <c r="AQ56" s="202" t="str">
        <f t="shared" si="523"/>
        <v xml:space="preserve"> </v>
      </c>
      <c r="AR56" s="203">
        <f t="shared" si="338"/>
        <v>0.97886000000000006</v>
      </c>
      <c r="AS56" s="204">
        <f t="shared" si="284"/>
        <v>1.0215965510900435</v>
      </c>
      <c r="AT56" s="212" t="str">
        <f t="shared" si="339"/>
        <v xml:space="preserve"> </v>
      </c>
      <c r="AV56" s="188"/>
      <c r="AW56" s="200">
        <f t="shared" si="340"/>
        <v>0.80936937499999995</v>
      </c>
      <c r="AX56" s="201">
        <f t="shared" si="341"/>
        <v>0.80940937499999999</v>
      </c>
      <c r="AY56" s="208">
        <f t="shared" si="484"/>
        <v>364.1627764127656</v>
      </c>
      <c r="AZ56" s="202" t="str">
        <f t="shared" si="524"/>
        <v xml:space="preserve"> </v>
      </c>
      <c r="BA56" s="203">
        <f t="shared" si="342"/>
        <v>0.97886000000000006</v>
      </c>
      <c r="BB56" s="204">
        <f t="shared" si="285"/>
        <v>1.0215965510900435</v>
      </c>
      <c r="BC56" s="212" t="str">
        <f t="shared" si="343"/>
        <v xml:space="preserve"> </v>
      </c>
      <c r="BE56" s="188"/>
      <c r="BF56" s="200">
        <f t="shared" si="344"/>
        <v>0.80936937499999995</v>
      </c>
      <c r="BG56" s="201">
        <f t="shared" si="345"/>
        <v>0.80940937499999999</v>
      </c>
      <c r="BH56" s="208">
        <f t="shared" si="485"/>
        <v>364.1627764127656</v>
      </c>
      <c r="BI56" s="202" t="str">
        <f t="shared" si="525"/>
        <v xml:space="preserve"> </v>
      </c>
      <c r="BJ56" s="203">
        <f t="shared" si="346"/>
        <v>0.97886000000000006</v>
      </c>
      <c r="BK56" s="204">
        <f t="shared" si="286"/>
        <v>1.0215965510900435</v>
      </c>
      <c r="BL56" s="212" t="str">
        <f t="shared" si="347"/>
        <v xml:space="preserve"> </v>
      </c>
      <c r="BN56" s="188"/>
      <c r="BO56" s="200">
        <f t="shared" si="348"/>
        <v>0.80936937499999995</v>
      </c>
      <c r="BP56" s="201">
        <f t="shared" si="349"/>
        <v>0.80940937499999999</v>
      </c>
      <c r="BQ56" s="208">
        <f t="shared" si="486"/>
        <v>364.1627764127656</v>
      </c>
      <c r="BR56" s="202" t="str">
        <f t="shared" si="526"/>
        <v xml:space="preserve"> </v>
      </c>
      <c r="BS56" s="203">
        <f t="shared" si="350"/>
        <v>0.97886000000000006</v>
      </c>
      <c r="BT56" s="204">
        <f t="shared" si="287"/>
        <v>1.0215965510900435</v>
      </c>
      <c r="BU56" s="212" t="str">
        <f t="shared" si="351"/>
        <v xml:space="preserve"> </v>
      </c>
      <c r="BW56" s="188"/>
      <c r="BX56" s="200">
        <f t="shared" si="352"/>
        <v>0.80936937499999995</v>
      </c>
      <c r="BY56" s="201">
        <f t="shared" si="353"/>
        <v>0.80940937499999999</v>
      </c>
      <c r="BZ56" s="208">
        <f t="shared" si="487"/>
        <v>364.1627764127656</v>
      </c>
      <c r="CA56" s="202" t="str">
        <f t="shared" si="527"/>
        <v xml:space="preserve"> </v>
      </c>
      <c r="CB56" s="203">
        <f t="shared" si="354"/>
        <v>0.97886000000000006</v>
      </c>
      <c r="CC56" s="204">
        <f t="shared" si="288"/>
        <v>1.0215965510900435</v>
      </c>
      <c r="CD56" s="212" t="str">
        <f t="shared" si="355"/>
        <v xml:space="preserve"> </v>
      </c>
      <c r="CF56" s="188"/>
      <c r="CG56" s="200">
        <f t="shared" si="356"/>
        <v>0.80936937499999995</v>
      </c>
      <c r="CH56" s="201">
        <f t="shared" si="357"/>
        <v>0.80940937499999999</v>
      </c>
      <c r="CI56" s="208">
        <f t="shared" si="488"/>
        <v>364.1627764127656</v>
      </c>
      <c r="CJ56" s="202" t="str">
        <f t="shared" si="528"/>
        <v xml:space="preserve"> </v>
      </c>
      <c r="CK56" s="203">
        <f t="shared" si="358"/>
        <v>0.97886000000000006</v>
      </c>
      <c r="CL56" s="204">
        <f t="shared" si="289"/>
        <v>1.0215965510900435</v>
      </c>
      <c r="CM56" s="212" t="str">
        <f t="shared" si="359"/>
        <v xml:space="preserve"> </v>
      </c>
      <c r="CO56" s="188"/>
      <c r="CP56" s="200">
        <f t="shared" si="360"/>
        <v>0.80936937499999995</v>
      </c>
      <c r="CQ56" s="201">
        <f t="shared" si="361"/>
        <v>0.80940937499999999</v>
      </c>
      <c r="CR56" s="208">
        <f t="shared" si="489"/>
        <v>364.1627764127656</v>
      </c>
      <c r="CS56" s="202" t="str">
        <f t="shared" si="529"/>
        <v xml:space="preserve"> </v>
      </c>
      <c r="CT56" s="203">
        <f t="shared" si="362"/>
        <v>0.97886000000000006</v>
      </c>
      <c r="CU56" s="204">
        <f t="shared" si="290"/>
        <v>1.0215965510900435</v>
      </c>
      <c r="CV56" s="212" t="str">
        <f t="shared" si="363"/>
        <v xml:space="preserve"> </v>
      </c>
      <c r="CX56" s="188"/>
      <c r="CY56" s="200">
        <f t="shared" si="364"/>
        <v>0.80936937499999995</v>
      </c>
      <c r="CZ56" s="201">
        <f t="shared" si="365"/>
        <v>0.80940937499999999</v>
      </c>
      <c r="DA56" s="208">
        <f t="shared" si="490"/>
        <v>364.1627764127656</v>
      </c>
      <c r="DB56" s="202" t="str">
        <f t="shared" si="530"/>
        <v xml:space="preserve"> </v>
      </c>
      <c r="DC56" s="203">
        <f t="shared" si="366"/>
        <v>0.97886000000000006</v>
      </c>
      <c r="DD56" s="204">
        <f t="shared" si="291"/>
        <v>1.0215965510900435</v>
      </c>
      <c r="DE56" s="212" t="str">
        <f t="shared" si="367"/>
        <v xml:space="preserve"> </v>
      </c>
      <c r="DG56" s="188"/>
      <c r="DH56" s="200">
        <f t="shared" si="368"/>
        <v>0.80936937499999995</v>
      </c>
      <c r="DI56" s="201">
        <f t="shared" si="369"/>
        <v>0.80940937499999999</v>
      </c>
      <c r="DJ56" s="208">
        <f t="shared" si="491"/>
        <v>364.1627764127656</v>
      </c>
      <c r="DK56" s="202" t="str">
        <f t="shared" si="531"/>
        <v xml:space="preserve"> </v>
      </c>
      <c r="DL56" s="203">
        <f t="shared" si="370"/>
        <v>0.97886000000000006</v>
      </c>
      <c r="DM56" s="204">
        <f t="shared" si="292"/>
        <v>1.0215965510900435</v>
      </c>
      <c r="DN56" s="212" t="str">
        <f t="shared" si="371"/>
        <v xml:space="preserve"> </v>
      </c>
      <c r="DP56" s="188"/>
      <c r="DQ56" s="200">
        <f t="shared" si="372"/>
        <v>0.80936937499999995</v>
      </c>
      <c r="DR56" s="201">
        <f t="shared" si="373"/>
        <v>0.80940937499999999</v>
      </c>
      <c r="DS56" s="208">
        <f t="shared" si="492"/>
        <v>364.1627764127656</v>
      </c>
      <c r="DT56" s="202" t="str">
        <f t="shared" si="532"/>
        <v xml:space="preserve"> </v>
      </c>
      <c r="DU56" s="203">
        <f t="shared" si="374"/>
        <v>0.97886000000000006</v>
      </c>
      <c r="DV56" s="204">
        <f t="shared" si="293"/>
        <v>1.0215965510900435</v>
      </c>
      <c r="DW56" s="212" t="str">
        <f t="shared" si="375"/>
        <v xml:space="preserve"> </v>
      </c>
      <c r="DY56" s="188"/>
      <c r="DZ56" s="200">
        <f t="shared" si="376"/>
        <v>0.80936937499999995</v>
      </c>
      <c r="EA56" s="201">
        <f t="shared" si="377"/>
        <v>0.80940937499999999</v>
      </c>
      <c r="EB56" s="208">
        <f t="shared" si="493"/>
        <v>364.1627764127656</v>
      </c>
      <c r="EC56" s="202" t="str">
        <f t="shared" si="533"/>
        <v xml:space="preserve"> </v>
      </c>
      <c r="ED56" s="203">
        <f t="shared" si="378"/>
        <v>0.97886000000000006</v>
      </c>
      <c r="EE56" s="204">
        <f t="shared" si="294"/>
        <v>1.0215965510900435</v>
      </c>
      <c r="EF56" s="212" t="str">
        <f t="shared" si="379"/>
        <v xml:space="preserve"> </v>
      </c>
      <c r="EH56" s="188"/>
      <c r="EI56" s="200">
        <f t="shared" si="380"/>
        <v>0.80936937499999995</v>
      </c>
      <c r="EJ56" s="201">
        <f t="shared" si="381"/>
        <v>0.80940937499999999</v>
      </c>
      <c r="EK56" s="208">
        <f t="shared" si="494"/>
        <v>364.1627764127656</v>
      </c>
      <c r="EL56" s="202" t="str">
        <f t="shared" si="534"/>
        <v xml:space="preserve"> </v>
      </c>
      <c r="EM56" s="189">
        <f t="shared" si="382"/>
        <v>1.0123923963100001</v>
      </c>
      <c r="EN56" s="204">
        <f t="shared" si="295"/>
        <v>0.98775929535309792</v>
      </c>
      <c r="EO56" s="212" t="str">
        <f t="shared" si="383"/>
        <v xml:space="preserve"> </v>
      </c>
      <c r="EQ56" s="188"/>
      <c r="ER56" s="200">
        <f t="shared" si="384"/>
        <v>0.80936937499999995</v>
      </c>
      <c r="ES56" s="201">
        <f t="shared" si="385"/>
        <v>0.80940937499999999</v>
      </c>
      <c r="ET56" s="208">
        <f t="shared" si="495"/>
        <v>364.1627764127656</v>
      </c>
      <c r="EU56" s="202" t="str">
        <f t="shared" si="535"/>
        <v xml:space="preserve"> </v>
      </c>
      <c r="EV56" s="203">
        <f t="shared" si="386"/>
        <v>0.97886000000000006</v>
      </c>
      <c r="EW56" s="204">
        <f t="shared" si="296"/>
        <v>1.0215965510900435</v>
      </c>
      <c r="EX56" s="212" t="str">
        <f t="shared" si="387"/>
        <v xml:space="preserve"> </v>
      </c>
      <c r="EZ56" s="188"/>
      <c r="FA56" s="200">
        <f t="shared" si="388"/>
        <v>0.80936937499999995</v>
      </c>
      <c r="FB56" s="201">
        <f t="shared" si="389"/>
        <v>0.80940937499999999</v>
      </c>
      <c r="FC56" s="208">
        <f t="shared" si="496"/>
        <v>364.1627764127656</v>
      </c>
      <c r="FD56" s="202" t="str">
        <f t="shared" si="536"/>
        <v xml:space="preserve"> </v>
      </c>
      <c r="FE56" s="203">
        <f t="shared" si="390"/>
        <v>0.97886000000000006</v>
      </c>
      <c r="FF56" s="204">
        <f t="shared" si="297"/>
        <v>1.0215965510900435</v>
      </c>
      <c r="FG56" s="212" t="str">
        <f t="shared" si="391"/>
        <v xml:space="preserve"> </v>
      </c>
      <c r="FI56" s="188"/>
      <c r="FJ56" s="200">
        <f t="shared" si="392"/>
        <v>0.80936937499999995</v>
      </c>
      <c r="FK56" s="201">
        <f t="shared" si="393"/>
        <v>0.80940937499999999</v>
      </c>
      <c r="FL56" s="208">
        <f t="shared" si="497"/>
        <v>364.1627764127656</v>
      </c>
      <c r="FM56" s="202" t="str">
        <f t="shared" si="537"/>
        <v xml:space="preserve"> </v>
      </c>
      <c r="FN56" s="203">
        <f t="shared" si="394"/>
        <v>0.97886000000000006</v>
      </c>
      <c r="FO56" s="204">
        <f t="shared" si="298"/>
        <v>1.0215965510900435</v>
      </c>
      <c r="FP56" s="212" t="str">
        <f t="shared" si="395"/>
        <v xml:space="preserve"> </v>
      </c>
      <c r="FR56" s="188"/>
      <c r="FS56" s="200">
        <f t="shared" si="396"/>
        <v>0.80936937499999995</v>
      </c>
      <c r="FT56" s="201">
        <f t="shared" si="397"/>
        <v>0.80940937499999999</v>
      </c>
      <c r="FU56" s="208">
        <f t="shared" si="498"/>
        <v>364.1627764127656</v>
      </c>
      <c r="FV56" s="202" t="str">
        <f t="shared" si="538"/>
        <v xml:space="preserve"> </v>
      </c>
      <c r="FW56" s="203">
        <f t="shared" si="398"/>
        <v>0.97886000000000006</v>
      </c>
      <c r="FX56" s="204">
        <f t="shared" si="299"/>
        <v>1.0215965510900435</v>
      </c>
      <c r="FY56" s="212" t="str">
        <f t="shared" si="399"/>
        <v xml:space="preserve"> </v>
      </c>
      <c r="GA56" s="188"/>
      <c r="GB56" s="200">
        <f t="shared" si="400"/>
        <v>0.80936937499999995</v>
      </c>
      <c r="GC56" s="201">
        <f t="shared" si="401"/>
        <v>0.80936937499999995</v>
      </c>
      <c r="GD56" s="208">
        <f t="shared" si="499"/>
        <v>364.1627764127656</v>
      </c>
      <c r="GE56" s="202" t="str">
        <f t="shared" si="539"/>
        <v xml:space="preserve"> </v>
      </c>
      <c r="GF56" s="203">
        <f t="shared" si="402"/>
        <v>0.97886000000000006</v>
      </c>
      <c r="GG56" s="204">
        <f t="shared" si="300"/>
        <v>1.0215965510900435</v>
      </c>
      <c r="GH56" s="212" t="str">
        <f t="shared" si="403"/>
        <v xml:space="preserve"> </v>
      </c>
      <c r="GJ56" s="188"/>
      <c r="GK56" s="200">
        <f t="shared" si="404"/>
        <v>0.80936937499999995</v>
      </c>
      <c r="GL56" s="201">
        <f t="shared" si="405"/>
        <v>0.80940937499999999</v>
      </c>
      <c r="GM56" s="208">
        <f t="shared" si="500"/>
        <v>364.1627764127656</v>
      </c>
      <c r="GN56" s="202" t="str">
        <f t="shared" si="540"/>
        <v xml:space="preserve"> </v>
      </c>
      <c r="GO56" s="203">
        <f t="shared" si="406"/>
        <v>0.97886000000000006</v>
      </c>
      <c r="GP56" s="204">
        <f t="shared" si="301"/>
        <v>1.0215965510900435</v>
      </c>
      <c r="GQ56" s="212" t="str">
        <f t="shared" si="407"/>
        <v xml:space="preserve"> </v>
      </c>
      <c r="GS56" s="188"/>
      <c r="GT56" s="200">
        <f t="shared" si="408"/>
        <v>0.80936937499999995</v>
      </c>
      <c r="GU56" s="201">
        <f t="shared" si="409"/>
        <v>0.80940937499999999</v>
      </c>
      <c r="GV56" s="208">
        <f t="shared" si="501"/>
        <v>364.1627764127656</v>
      </c>
      <c r="GW56" s="202" t="str">
        <f t="shared" si="541"/>
        <v xml:space="preserve"> </v>
      </c>
      <c r="GX56" s="203">
        <f t="shared" si="410"/>
        <v>0.97886000000000006</v>
      </c>
      <c r="GY56" s="204">
        <f t="shared" si="302"/>
        <v>1.0215965510900435</v>
      </c>
      <c r="GZ56" s="212" t="str">
        <f t="shared" si="411"/>
        <v xml:space="preserve"> </v>
      </c>
      <c r="HB56" s="188"/>
      <c r="HC56" s="200">
        <f t="shared" si="412"/>
        <v>0.80936937499999995</v>
      </c>
      <c r="HD56" s="201">
        <f t="shared" si="413"/>
        <v>0.80940937499999999</v>
      </c>
      <c r="HE56" s="208">
        <f t="shared" si="502"/>
        <v>364.1627764127656</v>
      </c>
      <c r="HF56" s="202" t="str">
        <f t="shared" si="542"/>
        <v xml:space="preserve"> </v>
      </c>
      <c r="HG56" s="203">
        <f t="shared" si="414"/>
        <v>0.97886000000000006</v>
      </c>
      <c r="HH56" s="204">
        <f t="shared" si="303"/>
        <v>1.0215965510900435</v>
      </c>
      <c r="HI56" s="212" t="str">
        <f t="shared" si="415"/>
        <v xml:space="preserve"> </v>
      </c>
      <c r="HK56" s="188"/>
      <c r="HL56" s="200">
        <f t="shared" si="416"/>
        <v>0.80936937499999995</v>
      </c>
      <c r="HM56" s="201">
        <f t="shared" si="417"/>
        <v>0.80940937499999999</v>
      </c>
      <c r="HN56" s="208">
        <f t="shared" si="503"/>
        <v>364.1627764127656</v>
      </c>
      <c r="HO56" s="202" t="str">
        <f t="shared" si="543"/>
        <v xml:space="preserve"> </v>
      </c>
      <c r="HP56" s="203">
        <f t="shared" si="418"/>
        <v>0.97886000000000006</v>
      </c>
      <c r="HQ56" s="204">
        <f t="shared" si="304"/>
        <v>1.0215965510900435</v>
      </c>
      <c r="HR56" s="212" t="str">
        <f t="shared" si="419"/>
        <v xml:space="preserve"> </v>
      </c>
      <c r="HT56" s="188"/>
      <c r="HU56" s="200">
        <f t="shared" si="420"/>
        <v>0.80936937499999995</v>
      </c>
      <c r="HV56" s="201">
        <f t="shared" si="421"/>
        <v>0.80940937499999999</v>
      </c>
      <c r="HW56" s="208">
        <f t="shared" si="504"/>
        <v>364.1627764127656</v>
      </c>
      <c r="HX56" s="202" t="str">
        <f t="shared" si="544"/>
        <v xml:space="preserve"> </v>
      </c>
      <c r="HY56" s="189">
        <f t="shared" si="422"/>
        <v>1.0123923963100001</v>
      </c>
      <c r="HZ56" s="204">
        <f t="shared" si="305"/>
        <v>0.98775929535309792</v>
      </c>
      <c r="IA56" s="212" t="str">
        <f t="shared" si="423"/>
        <v xml:space="preserve"> </v>
      </c>
      <c r="IC56" s="188"/>
      <c r="ID56" s="200">
        <f t="shared" si="424"/>
        <v>0.80936937499999995</v>
      </c>
      <c r="IE56" s="201">
        <f t="shared" si="425"/>
        <v>0.80940937499999999</v>
      </c>
      <c r="IF56" s="208">
        <f t="shared" si="505"/>
        <v>364.1627764127656</v>
      </c>
      <c r="IG56" s="202" t="str">
        <f t="shared" si="545"/>
        <v xml:space="preserve"> </v>
      </c>
      <c r="IH56" s="203">
        <f t="shared" si="426"/>
        <v>0.97886000000000006</v>
      </c>
      <c r="II56" s="204">
        <f t="shared" si="306"/>
        <v>1.0215965510900435</v>
      </c>
      <c r="IJ56" s="212" t="str">
        <f t="shared" si="427"/>
        <v xml:space="preserve"> </v>
      </c>
      <c r="IL56" s="188"/>
      <c r="IM56" s="200">
        <f t="shared" si="428"/>
        <v>0.80936937499999995</v>
      </c>
      <c r="IN56" s="201">
        <f t="shared" si="429"/>
        <v>0.80940937499999999</v>
      </c>
      <c r="IO56" s="208">
        <f t="shared" si="506"/>
        <v>364.1627764127656</v>
      </c>
      <c r="IP56" s="202" t="str">
        <f t="shared" si="546"/>
        <v xml:space="preserve"> </v>
      </c>
      <c r="IQ56" s="203">
        <f t="shared" si="430"/>
        <v>0.97886000000000006</v>
      </c>
      <c r="IR56" s="204">
        <f t="shared" si="307"/>
        <v>1.0215965510900435</v>
      </c>
      <c r="IS56" s="212" t="str">
        <f t="shared" si="431"/>
        <v xml:space="preserve"> </v>
      </c>
      <c r="IU56" s="188"/>
      <c r="IV56" s="200">
        <f t="shared" si="432"/>
        <v>0.80936937499999995</v>
      </c>
      <c r="IW56" s="201">
        <f t="shared" si="433"/>
        <v>0.80940937499999999</v>
      </c>
      <c r="IX56" s="208">
        <f t="shared" si="507"/>
        <v>364.1627764127656</v>
      </c>
      <c r="IY56" s="202" t="str">
        <f t="shared" si="547"/>
        <v xml:space="preserve"> </v>
      </c>
      <c r="IZ56" s="189">
        <f t="shared" si="434"/>
        <v>1.0123923963100001</v>
      </c>
      <c r="JA56" s="204">
        <f t="shared" si="308"/>
        <v>0.98775929535309792</v>
      </c>
      <c r="JB56" s="212" t="str">
        <f t="shared" si="435"/>
        <v xml:space="preserve"> </v>
      </c>
      <c r="JD56" s="188"/>
      <c r="JE56" s="200">
        <f t="shared" si="436"/>
        <v>0.80936937499999995</v>
      </c>
      <c r="JF56" s="201">
        <f t="shared" si="437"/>
        <v>0.80940937499999999</v>
      </c>
      <c r="JG56" s="208">
        <f t="shared" si="508"/>
        <v>364.1627764127656</v>
      </c>
      <c r="JH56" s="202" t="str">
        <f t="shared" si="548"/>
        <v xml:space="preserve"> </v>
      </c>
      <c r="JI56" s="203">
        <f t="shared" si="438"/>
        <v>0.97886000000000006</v>
      </c>
      <c r="JJ56" s="204">
        <f t="shared" si="309"/>
        <v>1.0215965510900435</v>
      </c>
      <c r="JK56" s="212" t="str">
        <f t="shared" si="439"/>
        <v xml:space="preserve"> </v>
      </c>
      <c r="JM56" s="188"/>
      <c r="JN56" s="200">
        <f t="shared" si="440"/>
        <v>0.80936937499999995</v>
      </c>
      <c r="JO56" s="201">
        <f t="shared" si="441"/>
        <v>0.80940937499999999</v>
      </c>
      <c r="JP56" s="208">
        <f t="shared" si="509"/>
        <v>364.1627764127656</v>
      </c>
      <c r="JQ56" s="202" t="str">
        <f t="shared" si="549"/>
        <v xml:space="preserve"> </v>
      </c>
      <c r="JR56" s="203">
        <f t="shared" si="442"/>
        <v>0.97886000000000006</v>
      </c>
      <c r="JS56" s="204">
        <f t="shared" si="310"/>
        <v>1.0215965510900435</v>
      </c>
      <c r="JT56" s="212" t="str">
        <f t="shared" si="443"/>
        <v xml:space="preserve"> </v>
      </c>
      <c r="JV56" s="188"/>
      <c r="JW56" s="200">
        <f t="shared" si="444"/>
        <v>0.80936937499999995</v>
      </c>
      <c r="JX56" s="201">
        <f t="shared" si="445"/>
        <v>0.80940937499999999</v>
      </c>
      <c r="JY56" s="208">
        <f t="shared" si="510"/>
        <v>364.1627764127656</v>
      </c>
      <c r="JZ56" s="202" t="str">
        <f t="shared" si="550"/>
        <v xml:space="preserve"> </v>
      </c>
      <c r="KA56" s="203">
        <f t="shared" si="446"/>
        <v>0.97886000000000006</v>
      </c>
      <c r="KB56" s="204">
        <f t="shared" si="311"/>
        <v>1.0215965510900435</v>
      </c>
      <c r="KC56" s="212" t="str">
        <f t="shared" si="447"/>
        <v xml:space="preserve"> </v>
      </c>
      <c r="KE56" s="188"/>
      <c r="KF56" s="200">
        <f t="shared" si="448"/>
        <v>0.80936937499999995</v>
      </c>
      <c r="KG56" s="201">
        <f t="shared" si="449"/>
        <v>0.80940937499999999</v>
      </c>
      <c r="KH56" s="208">
        <f t="shared" si="511"/>
        <v>364.1627764127656</v>
      </c>
      <c r="KI56" s="202" t="str">
        <f t="shared" si="551"/>
        <v xml:space="preserve"> </v>
      </c>
      <c r="KJ56" s="203">
        <f t="shared" si="450"/>
        <v>0.97886000000000006</v>
      </c>
      <c r="KK56" s="204">
        <f t="shared" si="312"/>
        <v>1.0215965510900435</v>
      </c>
      <c r="KL56" s="212" t="str">
        <f t="shared" si="451"/>
        <v xml:space="preserve"> </v>
      </c>
      <c r="KN56" s="188"/>
      <c r="KO56" s="200">
        <f t="shared" si="452"/>
        <v>0.80936937499999995</v>
      </c>
      <c r="KP56" s="201">
        <f t="shared" si="453"/>
        <v>0.80940937499999999</v>
      </c>
      <c r="KQ56" s="208">
        <f t="shared" si="512"/>
        <v>364.1627764127656</v>
      </c>
      <c r="KR56" s="202" t="str">
        <f t="shared" si="552"/>
        <v xml:space="preserve"> </v>
      </c>
      <c r="KS56" s="203">
        <f t="shared" si="454"/>
        <v>0.97886000000000006</v>
      </c>
      <c r="KT56" s="204">
        <f t="shared" si="313"/>
        <v>1.0215965510900435</v>
      </c>
      <c r="KU56" s="212" t="str">
        <f t="shared" si="455"/>
        <v xml:space="preserve"> </v>
      </c>
      <c r="KW56" s="188"/>
      <c r="KX56" s="200">
        <f t="shared" si="456"/>
        <v>0.80936937499999995</v>
      </c>
      <c r="KY56" s="201">
        <f t="shared" si="457"/>
        <v>0.80940937499999999</v>
      </c>
      <c r="KZ56" s="208">
        <f t="shared" si="513"/>
        <v>364.1627764127656</v>
      </c>
      <c r="LA56" s="202" t="str">
        <f t="shared" si="553"/>
        <v xml:space="preserve"> </v>
      </c>
      <c r="LB56" s="203">
        <f t="shared" si="458"/>
        <v>0.97886000000000006</v>
      </c>
      <c r="LC56" s="204">
        <f t="shared" si="314"/>
        <v>1.0215965510900435</v>
      </c>
      <c r="LD56" s="212" t="str">
        <f t="shared" si="459"/>
        <v xml:space="preserve"> </v>
      </c>
      <c r="LF56" s="188"/>
      <c r="LG56" s="200">
        <f t="shared" si="460"/>
        <v>0.80936937499999995</v>
      </c>
      <c r="LH56" s="201">
        <f t="shared" si="461"/>
        <v>0.80940937499999999</v>
      </c>
      <c r="LI56" s="208">
        <f t="shared" si="514"/>
        <v>364.1627764127656</v>
      </c>
      <c r="LJ56" s="202" t="str">
        <f t="shared" si="554"/>
        <v xml:space="preserve"> </v>
      </c>
      <c r="LK56" s="203">
        <f t="shared" si="462"/>
        <v>0.97886000000000006</v>
      </c>
      <c r="LL56" s="204">
        <f t="shared" si="315"/>
        <v>1.0215965510900435</v>
      </c>
      <c r="LM56" s="212" t="str">
        <f t="shared" si="463"/>
        <v xml:space="preserve"> </v>
      </c>
      <c r="LO56" s="188"/>
      <c r="LP56" s="200">
        <f t="shared" si="464"/>
        <v>0.80936937499999995</v>
      </c>
      <c r="LQ56" s="201">
        <f t="shared" si="465"/>
        <v>0.80940937499999999</v>
      </c>
      <c r="LR56" s="208">
        <f t="shared" si="515"/>
        <v>364.1627764127656</v>
      </c>
      <c r="LS56" s="202" t="str">
        <f t="shared" si="555"/>
        <v xml:space="preserve"> </v>
      </c>
      <c r="LT56" s="203">
        <f t="shared" si="466"/>
        <v>0.97886000000000006</v>
      </c>
      <c r="LU56" s="204">
        <f t="shared" si="316"/>
        <v>1.0215965510900435</v>
      </c>
      <c r="LV56" s="212" t="str">
        <f t="shared" si="467"/>
        <v xml:space="preserve"> </v>
      </c>
      <c r="LX56" s="188"/>
      <c r="LY56" s="200">
        <f t="shared" si="468"/>
        <v>0.80936937499999995</v>
      </c>
      <c r="LZ56" s="201">
        <f t="shared" si="469"/>
        <v>0.80940937499999999</v>
      </c>
      <c r="MA56" s="208">
        <f t="shared" si="516"/>
        <v>364.1627764127656</v>
      </c>
      <c r="MB56" s="202" t="str">
        <f t="shared" si="556"/>
        <v xml:space="preserve"> </v>
      </c>
      <c r="MC56" s="203">
        <f t="shared" si="470"/>
        <v>0.97886000000000006</v>
      </c>
      <c r="MD56" s="204">
        <f t="shared" si="317"/>
        <v>1.0215965510900435</v>
      </c>
      <c r="ME56" s="212" t="str">
        <f t="shared" si="471"/>
        <v xml:space="preserve"> </v>
      </c>
      <c r="MG56" s="188"/>
      <c r="MH56" s="200">
        <f t="shared" si="472"/>
        <v>0.80936937499999995</v>
      </c>
      <c r="MI56" s="201">
        <f t="shared" si="318"/>
        <v>0.80940937499999999</v>
      </c>
      <c r="MJ56" s="208">
        <f t="shared" si="517"/>
        <v>364.1627764127656</v>
      </c>
      <c r="MK56" s="202" t="str">
        <f t="shared" si="557"/>
        <v xml:space="preserve"> </v>
      </c>
      <c r="ML56" s="203">
        <f t="shared" si="473"/>
        <v>0.97886000000000006</v>
      </c>
      <c r="MM56" s="204">
        <f t="shared" si="319"/>
        <v>1.0215965510900435</v>
      </c>
      <c r="MN56" s="212" t="str">
        <f t="shared" si="474"/>
        <v xml:space="preserve"> </v>
      </c>
      <c r="MP56" s="188"/>
      <c r="MQ56" s="200">
        <f t="shared" si="475"/>
        <v>0.80936937499999995</v>
      </c>
      <c r="MR56" s="201">
        <f t="shared" si="476"/>
        <v>0.80940937499999999</v>
      </c>
      <c r="MS56" s="208">
        <f t="shared" si="518"/>
        <v>364.1627764127656</v>
      </c>
      <c r="MT56" s="202" t="str">
        <f t="shared" si="558"/>
        <v xml:space="preserve"> </v>
      </c>
      <c r="MU56" s="203">
        <f t="shared" si="477"/>
        <v>0.97886000000000006</v>
      </c>
      <c r="MV56" s="204">
        <f t="shared" si="320"/>
        <v>1.0215965510900435</v>
      </c>
      <c r="MW56" s="212" t="str">
        <f t="shared" si="478"/>
        <v xml:space="preserve"> </v>
      </c>
    </row>
    <row r="57" spans="1:361" ht="16.5" hidden="1" thickBot="1">
      <c r="C57" s="188"/>
      <c r="D57" s="200">
        <f t="shared" si="321"/>
        <v>0.78161431999999997</v>
      </c>
      <c r="E57" s="201">
        <f t="shared" si="322"/>
        <v>-3.7403679999999939E-2</v>
      </c>
      <c r="F57" s="208">
        <f t="shared" si="559"/>
        <v>87.817978113600532</v>
      </c>
      <c r="G57" s="202" t="str">
        <f t="shared" si="519"/>
        <v xml:space="preserve"> </v>
      </c>
      <c r="H57" s="203">
        <f t="shared" si="479"/>
        <v>1.011596304512</v>
      </c>
      <c r="I57" s="204">
        <f t="shared" si="280"/>
        <v>0.98853662823769006</v>
      </c>
      <c r="J57" s="209" t="str">
        <f t="shared" si="323"/>
        <v xml:space="preserve"> </v>
      </c>
      <c r="L57" s="188"/>
      <c r="M57" s="200">
        <f t="shared" si="324"/>
        <v>0.778583140625</v>
      </c>
      <c r="N57" s="201">
        <f t="shared" si="325"/>
        <v>-4.3441859375000003E-2</v>
      </c>
      <c r="O57" s="208">
        <f t="shared" si="480"/>
        <v>85.806502828204415</v>
      </c>
      <c r="P57" s="202" t="str">
        <f t="shared" si="520"/>
        <v xml:space="preserve"> </v>
      </c>
      <c r="Q57" s="203">
        <f t="shared" si="326"/>
        <v>1.0118237157279999</v>
      </c>
      <c r="R57" s="204">
        <f t="shared" si="281"/>
        <v>0.98831445088288639</v>
      </c>
      <c r="S57" s="209" t="str">
        <f t="shared" si="327"/>
        <v xml:space="preserve"> </v>
      </c>
      <c r="U57" s="188"/>
      <c r="V57" s="200">
        <f t="shared" si="328"/>
        <v>0.78221869191500004</v>
      </c>
      <c r="W57" s="201">
        <f t="shared" si="329"/>
        <v>8.6702091915000001E-2</v>
      </c>
      <c r="X57" s="208">
        <f t="shared" si="481"/>
        <v>128.22154121214029</v>
      </c>
      <c r="Y57" s="202" t="str">
        <f t="shared" si="521"/>
        <v xml:space="preserve"> </v>
      </c>
      <c r="Z57" s="203">
        <f t="shared" si="330"/>
        <v>1.0114826637159999</v>
      </c>
      <c r="AA57" s="204">
        <f t="shared" si="282"/>
        <v>0.98864769103029926</v>
      </c>
      <c r="AB57" s="209" t="str">
        <f t="shared" si="331"/>
        <v xml:space="preserve"> </v>
      </c>
      <c r="AD57" s="188"/>
      <c r="AE57" s="200">
        <f t="shared" si="332"/>
        <v>0.781182254375</v>
      </c>
      <c r="AF57" s="201">
        <f t="shared" si="333"/>
        <v>-3.9836745624999947E-2</v>
      </c>
      <c r="AG57" s="208">
        <f t="shared" si="482"/>
        <v>87.020003299026243</v>
      </c>
      <c r="AH57" s="202" t="str">
        <f t="shared" si="522"/>
        <v xml:space="preserve"> </v>
      </c>
      <c r="AI57" s="203">
        <f t="shared" si="334"/>
        <v>1.013420464</v>
      </c>
      <c r="AJ57" s="204">
        <f t="shared" si="283"/>
        <v>0.98675725971919981</v>
      </c>
      <c r="AK57" s="209" t="str">
        <f t="shared" si="335"/>
        <v xml:space="preserve"> </v>
      </c>
      <c r="AM57" s="188"/>
      <c r="AN57" s="200">
        <f t="shared" si="336"/>
        <v>0.8062656250000001</v>
      </c>
      <c r="AO57" s="201">
        <f t="shared" si="337"/>
        <v>0.80630562500000014</v>
      </c>
      <c r="AP57" s="208">
        <f t="shared" si="483"/>
        <v>359.78433346759215</v>
      </c>
      <c r="AQ57" s="202" t="str">
        <f t="shared" si="523"/>
        <v xml:space="preserve"> </v>
      </c>
      <c r="AR57" s="203">
        <f t="shared" si="338"/>
        <v>0.97881400000000007</v>
      </c>
      <c r="AS57" s="204">
        <f t="shared" si="284"/>
        <v>1.0216445616838337</v>
      </c>
      <c r="AT57" s="209" t="str">
        <f t="shared" si="339"/>
        <v xml:space="preserve"> </v>
      </c>
      <c r="AV57" s="188"/>
      <c r="AW57" s="200">
        <f t="shared" si="340"/>
        <v>0.8062656250000001</v>
      </c>
      <c r="AX57" s="201">
        <f t="shared" si="341"/>
        <v>0.80630562500000014</v>
      </c>
      <c r="AY57" s="208">
        <f t="shared" si="484"/>
        <v>359.78433346759215</v>
      </c>
      <c r="AZ57" s="202" t="str">
        <f t="shared" si="524"/>
        <v xml:space="preserve"> </v>
      </c>
      <c r="BA57" s="203">
        <f t="shared" si="342"/>
        <v>0.97881400000000007</v>
      </c>
      <c r="BB57" s="204">
        <f t="shared" si="285"/>
        <v>1.0216445616838337</v>
      </c>
      <c r="BC57" s="209" t="str">
        <f t="shared" si="343"/>
        <v xml:space="preserve"> </v>
      </c>
      <c r="BE57" s="188"/>
      <c r="BF57" s="200">
        <f t="shared" si="344"/>
        <v>0.8062656250000001</v>
      </c>
      <c r="BG57" s="201">
        <f t="shared" si="345"/>
        <v>0.80630562500000014</v>
      </c>
      <c r="BH57" s="208">
        <f t="shared" si="485"/>
        <v>359.78433346759215</v>
      </c>
      <c r="BI57" s="202" t="str">
        <f t="shared" si="525"/>
        <v xml:space="preserve"> </v>
      </c>
      <c r="BJ57" s="203">
        <f t="shared" si="346"/>
        <v>0.97881400000000007</v>
      </c>
      <c r="BK57" s="204">
        <f t="shared" si="286"/>
        <v>1.0216445616838337</v>
      </c>
      <c r="BL57" s="209" t="str">
        <f t="shared" si="347"/>
        <v xml:space="preserve"> </v>
      </c>
      <c r="BN57" s="188"/>
      <c r="BO57" s="200">
        <f t="shared" si="348"/>
        <v>0.8062656250000001</v>
      </c>
      <c r="BP57" s="201">
        <f t="shared" si="349"/>
        <v>0.80630562500000014</v>
      </c>
      <c r="BQ57" s="208">
        <f t="shared" si="486"/>
        <v>359.78433346759215</v>
      </c>
      <c r="BR57" s="202" t="str">
        <f t="shared" si="526"/>
        <v xml:space="preserve"> </v>
      </c>
      <c r="BS57" s="203">
        <f t="shared" si="350"/>
        <v>0.97881400000000007</v>
      </c>
      <c r="BT57" s="204">
        <f t="shared" si="287"/>
        <v>1.0216445616838337</v>
      </c>
      <c r="BU57" s="209" t="str">
        <f t="shared" si="351"/>
        <v xml:space="preserve"> </v>
      </c>
      <c r="BW57" s="188"/>
      <c r="BX57" s="200">
        <f t="shared" si="352"/>
        <v>0.8062656250000001</v>
      </c>
      <c r="BY57" s="201">
        <f t="shared" si="353"/>
        <v>0.80630562500000014</v>
      </c>
      <c r="BZ57" s="208">
        <f t="shared" si="487"/>
        <v>359.78433346759215</v>
      </c>
      <c r="CA57" s="202" t="str">
        <f t="shared" si="527"/>
        <v xml:space="preserve"> </v>
      </c>
      <c r="CB57" s="203">
        <f t="shared" si="354"/>
        <v>0.97881400000000007</v>
      </c>
      <c r="CC57" s="204">
        <f t="shared" si="288"/>
        <v>1.0216445616838337</v>
      </c>
      <c r="CD57" s="209" t="str">
        <f t="shared" si="355"/>
        <v xml:space="preserve"> </v>
      </c>
      <c r="CF57" s="188"/>
      <c r="CG57" s="200">
        <f t="shared" si="356"/>
        <v>0.8062656250000001</v>
      </c>
      <c r="CH57" s="201">
        <f t="shared" si="357"/>
        <v>0.80630562500000014</v>
      </c>
      <c r="CI57" s="208">
        <f t="shared" si="488"/>
        <v>359.78433346759215</v>
      </c>
      <c r="CJ57" s="202" t="str">
        <f t="shared" si="528"/>
        <v xml:space="preserve"> </v>
      </c>
      <c r="CK57" s="203">
        <f t="shared" si="358"/>
        <v>0.97881400000000007</v>
      </c>
      <c r="CL57" s="204">
        <f t="shared" si="289"/>
        <v>1.0216445616838337</v>
      </c>
      <c r="CM57" s="209" t="str">
        <f t="shared" si="359"/>
        <v xml:space="preserve"> </v>
      </c>
      <c r="CO57" s="188"/>
      <c r="CP57" s="200">
        <f t="shared" si="360"/>
        <v>0.8062656250000001</v>
      </c>
      <c r="CQ57" s="201">
        <f t="shared" si="361"/>
        <v>0.80630562500000014</v>
      </c>
      <c r="CR57" s="208">
        <f t="shared" si="489"/>
        <v>359.78433346759215</v>
      </c>
      <c r="CS57" s="202" t="str">
        <f t="shared" si="529"/>
        <v xml:space="preserve"> </v>
      </c>
      <c r="CT57" s="203">
        <f t="shared" si="362"/>
        <v>0.97881400000000007</v>
      </c>
      <c r="CU57" s="204">
        <f t="shared" si="290"/>
        <v>1.0216445616838337</v>
      </c>
      <c r="CV57" s="209" t="str">
        <f t="shared" si="363"/>
        <v xml:space="preserve"> </v>
      </c>
      <c r="CX57" s="188"/>
      <c r="CY57" s="200">
        <f t="shared" si="364"/>
        <v>0.8062656250000001</v>
      </c>
      <c r="CZ57" s="201">
        <f t="shared" si="365"/>
        <v>0.80630562500000014</v>
      </c>
      <c r="DA57" s="208">
        <f t="shared" si="490"/>
        <v>359.78433346759215</v>
      </c>
      <c r="DB57" s="202" t="str">
        <f t="shared" si="530"/>
        <v xml:space="preserve"> </v>
      </c>
      <c r="DC57" s="203">
        <f t="shared" si="366"/>
        <v>0.97881400000000007</v>
      </c>
      <c r="DD57" s="204">
        <f t="shared" si="291"/>
        <v>1.0216445616838337</v>
      </c>
      <c r="DE57" s="209" t="str">
        <f t="shared" si="367"/>
        <v xml:space="preserve"> </v>
      </c>
      <c r="DG57" s="188"/>
      <c r="DH57" s="200">
        <f t="shared" si="368"/>
        <v>0.8062656250000001</v>
      </c>
      <c r="DI57" s="201">
        <f t="shared" si="369"/>
        <v>0.80630562500000014</v>
      </c>
      <c r="DJ57" s="208">
        <f t="shared" si="491"/>
        <v>359.78433346759215</v>
      </c>
      <c r="DK57" s="202" t="str">
        <f t="shared" si="531"/>
        <v xml:space="preserve"> </v>
      </c>
      <c r="DL57" s="203">
        <f t="shared" si="370"/>
        <v>0.97881400000000007</v>
      </c>
      <c r="DM57" s="204">
        <f t="shared" si="292"/>
        <v>1.0216445616838337</v>
      </c>
      <c r="DN57" s="209" t="str">
        <f t="shared" si="371"/>
        <v xml:space="preserve"> </v>
      </c>
      <c r="DP57" s="188"/>
      <c r="DQ57" s="200">
        <f t="shared" si="372"/>
        <v>0.8062656250000001</v>
      </c>
      <c r="DR57" s="201">
        <f t="shared" si="373"/>
        <v>0.80630562500000014</v>
      </c>
      <c r="DS57" s="208">
        <f t="shared" si="492"/>
        <v>359.78433346759215</v>
      </c>
      <c r="DT57" s="202" t="str">
        <f t="shared" si="532"/>
        <v xml:space="preserve"> </v>
      </c>
      <c r="DU57" s="203">
        <f t="shared" si="374"/>
        <v>0.97881400000000007</v>
      </c>
      <c r="DV57" s="204">
        <f t="shared" si="293"/>
        <v>1.0216445616838337</v>
      </c>
      <c r="DW57" s="209" t="str">
        <f t="shared" si="375"/>
        <v xml:space="preserve"> </v>
      </c>
      <c r="DY57" s="188"/>
      <c r="DZ57" s="200">
        <f t="shared" si="376"/>
        <v>0.8062656250000001</v>
      </c>
      <c r="EA57" s="201">
        <f t="shared" si="377"/>
        <v>0.80630562500000014</v>
      </c>
      <c r="EB57" s="208">
        <f t="shared" si="493"/>
        <v>359.78433346759215</v>
      </c>
      <c r="EC57" s="202" t="str">
        <f t="shared" si="533"/>
        <v xml:space="preserve"> </v>
      </c>
      <c r="ED57" s="203">
        <f t="shared" si="378"/>
        <v>0.97881400000000007</v>
      </c>
      <c r="EE57" s="204">
        <f t="shared" si="294"/>
        <v>1.0216445616838337</v>
      </c>
      <c r="EF57" s="209" t="str">
        <f t="shared" si="379"/>
        <v xml:space="preserve"> </v>
      </c>
      <c r="EH57" s="188"/>
      <c r="EI57" s="200">
        <f t="shared" si="380"/>
        <v>0.8062656250000001</v>
      </c>
      <c r="EJ57" s="201">
        <f t="shared" si="381"/>
        <v>0.80630562500000014</v>
      </c>
      <c r="EK57" s="208">
        <f t="shared" si="494"/>
        <v>359.78433346759215</v>
      </c>
      <c r="EL57" s="202" t="str">
        <f t="shared" si="534"/>
        <v xml:space="preserve"> </v>
      </c>
      <c r="EM57" s="189">
        <f t="shared" si="382"/>
        <v>1.0123930021480001</v>
      </c>
      <c r="EN57" s="204">
        <f t="shared" si="295"/>
        <v>0.98775870425644408</v>
      </c>
      <c r="EO57" s="209" t="str">
        <f t="shared" si="383"/>
        <v xml:space="preserve"> </v>
      </c>
      <c r="EQ57" s="188"/>
      <c r="ER57" s="200">
        <f t="shared" si="384"/>
        <v>0.8062656250000001</v>
      </c>
      <c r="ES57" s="201">
        <f t="shared" si="385"/>
        <v>0.80630562500000014</v>
      </c>
      <c r="ET57" s="208">
        <f t="shared" si="495"/>
        <v>359.78433346759215</v>
      </c>
      <c r="EU57" s="202" t="str">
        <f t="shared" si="535"/>
        <v xml:space="preserve"> </v>
      </c>
      <c r="EV57" s="203">
        <f t="shared" si="386"/>
        <v>0.97881400000000007</v>
      </c>
      <c r="EW57" s="204">
        <f t="shared" si="296"/>
        <v>1.0216445616838337</v>
      </c>
      <c r="EX57" s="209" t="str">
        <f t="shared" si="387"/>
        <v xml:space="preserve"> </v>
      </c>
      <c r="EZ57" s="188"/>
      <c r="FA57" s="200">
        <f t="shared" si="388"/>
        <v>0.8062656250000001</v>
      </c>
      <c r="FB57" s="201">
        <f t="shared" si="389"/>
        <v>0.80630562500000014</v>
      </c>
      <c r="FC57" s="208">
        <f t="shared" si="496"/>
        <v>359.78433346759215</v>
      </c>
      <c r="FD57" s="202" t="str">
        <f t="shared" si="536"/>
        <v xml:space="preserve"> </v>
      </c>
      <c r="FE57" s="203">
        <f t="shared" si="390"/>
        <v>0.97881400000000007</v>
      </c>
      <c r="FF57" s="204">
        <f t="shared" si="297"/>
        <v>1.0216445616838337</v>
      </c>
      <c r="FG57" s="209" t="str">
        <f t="shared" si="391"/>
        <v xml:space="preserve"> </v>
      </c>
      <c r="FI57" s="188"/>
      <c r="FJ57" s="200">
        <f t="shared" si="392"/>
        <v>0.8062656250000001</v>
      </c>
      <c r="FK57" s="201">
        <f t="shared" si="393"/>
        <v>0.80630562500000014</v>
      </c>
      <c r="FL57" s="208">
        <f t="shared" si="497"/>
        <v>359.78433346759215</v>
      </c>
      <c r="FM57" s="202" t="str">
        <f t="shared" si="537"/>
        <v xml:space="preserve"> </v>
      </c>
      <c r="FN57" s="203">
        <f t="shared" si="394"/>
        <v>0.97881400000000007</v>
      </c>
      <c r="FO57" s="204">
        <f t="shared" si="298"/>
        <v>1.0216445616838337</v>
      </c>
      <c r="FP57" s="209" t="str">
        <f t="shared" si="395"/>
        <v xml:space="preserve"> </v>
      </c>
      <c r="FR57" s="188"/>
      <c r="FS57" s="200">
        <f t="shared" si="396"/>
        <v>0.8062656250000001</v>
      </c>
      <c r="FT57" s="201">
        <f t="shared" si="397"/>
        <v>0.80630562500000014</v>
      </c>
      <c r="FU57" s="208">
        <f t="shared" si="498"/>
        <v>359.78433346759215</v>
      </c>
      <c r="FV57" s="202" t="str">
        <f t="shared" si="538"/>
        <v xml:space="preserve"> </v>
      </c>
      <c r="FW57" s="203">
        <f t="shared" si="398"/>
        <v>0.97881400000000007</v>
      </c>
      <c r="FX57" s="204">
        <f t="shared" si="299"/>
        <v>1.0216445616838337</v>
      </c>
      <c r="FY57" s="209" t="str">
        <f t="shared" si="399"/>
        <v xml:space="preserve"> </v>
      </c>
      <c r="GA57" s="188"/>
      <c r="GB57" s="200">
        <f t="shared" si="400"/>
        <v>0.8062656250000001</v>
      </c>
      <c r="GC57" s="201">
        <f t="shared" si="401"/>
        <v>0.8062656250000001</v>
      </c>
      <c r="GD57" s="208">
        <f t="shared" si="499"/>
        <v>359.78433346759215</v>
      </c>
      <c r="GE57" s="202" t="str">
        <f t="shared" si="539"/>
        <v xml:space="preserve"> </v>
      </c>
      <c r="GF57" s="203">
        <f t="shared" si="402"/>
        <v>0.97881400000000007</v>
      </c>
      <c r="GG57" s="204">
        <f t="shared" si="300"/>
        <v>1.0216445616838337</v>
      </c>
      <c r="GH57" s="209" t="str">
        <f t="shared" si="403"/>
        <v xml:space="preserve"> </v>
      </c>
      <c r="GJ57" s="188"/>
      <c r="GK57" s="200">
        <f t="shared" si="404"/>
        <v>0.8062656250000001</v>
      </c>
      <c r="GL57" s="201">
        <f t="shared" si="405"/>
        <v>0.80630562500000014</v>
      </c>
      <c r="GM57" s="208">
        <f t="shared" si="500"/>
        <v>359.78433346759215</v>
      </c>
      <c r="GN57" s="202" t="str">
        <f t="shared" si="540"/>
        <v xml:space="preserve"> </v>
      </c>
      <c r="GO57" s="203">
        <f t="shared" si="406"/>
        <v>0.97881400000000007</v>
      </c>
      <c r="GP57" s="204">
        <f t="shared" si="301"/>
        <v>1.0216445616838337</v>
      </c>
      <c r="GQ57" s="209" t="str">
        <f t="shared" si="407"/>
        <v xml:space="preserve"> </v>
      </c>
      <c r="GS57" s="188"/>
      <c r="GT57" s="200">
        <f t="shared" si="408"/>
        <v>0.8062656250000001</v>
      </c>
      <c r="GU57" s="201">
        <f t="shared" si="409"/>
        <v>0.80630562500000014</v>
      </c>
      <c r="GV57" s="208">
        <f t="shared" si="501"/>
        <v>359.78433346759215</v>
      </c>
      <c r="GW57" s="202" t="str">
        <f t="shared" si="541"/>
        <v xml:space="preserve"> </v>
      </c>
      <c r="GX57" s="203">
        <f t="shared" si="410"/>
        <v>0.97881400000000007</v>
      </c>
      <c r="GY57" s="204">
        <f t="shared" si="302"/>
        <v>1.0216445616838337</v>
      </c>
      <c r="GZ57" s="209" t="str">
        <f t="shared" si="411"/>
        <v xml:space="preserve"> </v>
      </c>
      <c r="HB57" s="188"/>
      <c r="HC57" s="200">
        <f t="shared" si="412"/>
        <v>0.8062656250000001</v>
      </c>
      <c r="HD57" s="201">
        <f t="shared" si="413"/>
        <v>0.80630562500000014</v>
      </c>
      <c r="HE57" s="208">
        <f t="shared" si="502"/>
        <v>359.78433346759215</v>
      </c>
      <c r="HF57" s="202" t="str">
        <f t="shared" si="542"/>
        <v xml:space="preserve"> </v>
      </c>
      <c r="HG57" s="203">
        <f t="shared" si="414"/>
        <v>0.97881400000000007</v>
      </c>
      <c r="HH57" s="204">
        <f t="shared" si="303"/>
        <v>1.0216445616838337</v>
      </c>
      <c r="HI57" s="209" t="str">
        <f t="shared" si="415"/>
        <v xml:space="preserve"> </v>
      </c>
      <c r="HK57" s="188"/>
      <c r="HL57" s="200">
        <f t="shared" si="416"/>
        <v>0.8062656250000001</v>
      </c>
      <c r="HM57" s="201">
        <f t="shared" si="417"/>
        <v>0.80630562500000014</v>
      </c>
      <c r="HN57" s="208">
        <f t="shared" si="503"/>
        <v>359.78433346759215</v>
      </c>
      <c r="HO57" s="202" t="str">
        <f t="shared" si="543"/>
        <v xml:space="preserve"> </v>
      </c>
      <c r="HP57" s="203">
        <f t="shared" si="418"/>
        <v>0.97881400000000007</v>
      </c>
      <c r="HQ57" s="204">
        <f t="shared" si="304"/>
        <v>1.0216445616838337</v>
      </c>
      <c r="HR57" s="209" t="str">
        <f t="shared" si="419"/>
        <v xml:space="preserve"> </v>
      </c>
      <c r="HT57" s="188"/>
      <c r="HU57" s="200">
        <f t="shared" si="420"/>
        <v>0.8062656250000001</v>
      </c>
      <c r="HV57" s="201">
        <f t="shared" si="421"/>
        <v>0.80630562500000014</v>
      </c>
      <c r="HW57" s="208">
        <f t="shared" si="504"/>
        <v>359.78433346759215</v>
      </c>
      <c r="HX57" s="202" t="str">
        <f t="shared" si="544"/>
        <v xml:space="preserve"> </v>
      </c>
      <c r="HY57" s="189">
        <f t="shared" si="422"/>
        <v>1.0123930021480001</v>
      </c>
      <c r="HZ57" s="204">
        <f t="shared" si="305"/>
        <v>0.98775870425644408</v>
      </c>
      <c r="IA57" s="209" t="str">
        <f t="shared" si="423"/>
        <v xml:space="preserve"> </v>
      </c>
      <c r="IC57" s="188"/>
      <c r="ID57" s="200">
        <f t="shared" si="424"/>
        <v>0.8062656250000001</v>
      </c>
      <c r="IE57" s="201">
        <f t="shared" si="425"/>
        <v>0.80630562500000014</v>
      </c>
      <c r="IF57" s="208">
        <f t="shared" si="505"/>
        <v>359.78433346759215</v>
      </c>
      <c r="IG57" s="202" t="str">
        <f t="shared" si="545"/>
        <v xml:space="preserve"> </v>
      </c>
      <c r="IH57" s="203">
        <f t="shared" si="426"/>
        <v>0.97881400000000007</v>
      </c>
      <c r="II57" s="204">
        <f t="shared" si="306"/>
        <v>1.0216445616838337</v>
      </c>
      <c r="IJ57" s="209" t="str">
        <f t="shared" si="427"/>
        <v xml:space="preserve"> </v>
      </c>
      <c r="IL57" s="188"/>
      <c r="IM57" s="200">
        <f t="shared" si="428"/>
        <v>0.8062656250000001</v>
      </c>
      <c r="IN57" s="201">
        <f t="shared" si="429"/>
        <v>0.80630562500000014</v>
      </c>
      <c r="IO57" s="208">
        <f t="shared" si="506"/>
        <v>359.78433346759215</v>
      </c>
      <c r="IP57" s="202" t="str">
        <f t="shared" si="546"/>
        <v xml:space="preserve"> </v>
      </c>
      <c r="IQ57" s="203">
        <f t="shared" si="430"/>
        <v>0.97881400000000007</v>
      </c>
      <c r="IR57" s="204">
        <f t="shared" si="307"/>
        <v>1.0216445616838337</v>
      </c>
      <c r="IS57" s="209" t="str">
        <f t="shared" si="431"/>
        <v xml:space="preserve"> </v>
      </c>
      <c r="IU57" s="188"/>
      <c r="IV57" s="200">
        <f t="shared" si="432"/>
        <v>0.8062656250000001</v>
      </c>
      <c r="IW57" s="201">
        <f t="shared" si="433"/>
        <v>0.80630562500000014</v>
      </c>
      <c r="IX57" s="208">
        <f t="shared" si="507"/>
        <v>359.78433346759215</v>
      </c>
      <c r="IY57" s="202" t="str">
        <f t="shared" si="547"/>
        <v xml:space="preserve"> </v>
      </c>
      <c r="IZ57" s="189">
        <f t="shared" si="434"/>
        <v>1.0123930021480001</v>
      </c>
      <c r="JA57" s="204">
        <f t="shared" si="308"/>
        <v>0.98775870425644408</v>
      </c>
      <c r="JB57" s="209" t="str">
        <f t="shared" si="435"/>
        <v xml:space="preserve"> </v>
      </c>
      <c r="JD57" s="188"/>
      <c r="JE57" s="200">
        <f t="shared" si="436"/>
        <v>0.8062656250000001</v>
      </c>
      <c r="JF57" s="201">
        <f t="shared" si="437"/>
        <v>0.80630562500000014</v>
      </c>
      <c r="JG57" s="208">
        <f t="shared" si="508"/>
        <v>359.78433346759215</v>
      </c>
      <c r="JH57" s="202" t="str">
        <f t="shared" si="548"/>
        <v xml:space="preserve"> </v>
      </c>
      <c r="JI57" s="203">
        <f t="shared" si="438"/>
        <v>0.97881400000000007</v>
      </c>
      <c r="JJ57" s="204">
        <f t="shared" si="309"/>
        <v>1.0216445616838337</v>
      </c>
      <c r="JK57" s="209" t="str">
        <f t="shared" si="439"/>
        <v xml:space="preserve"> </v>
      </c>
      <c r="JM57" s="188"/>
      <c r="JN57" s="200">
        <f t="shared" si="440"/>
        <v>0.8062656250000001</v>
      </c>
      <c r="JO57" s="201">
        <f t="shared" si="441"/>
        <v>0.80630562500000014</v>
      </c>
      <c r="JP57" s="208">
        <f t="shared" si="509"/>
        <v>359.78433346759215</v>
      </c>
      <c r="JQ57" s="202" t="str">
        <f t="shared" si="549"/>
        <v xml:space="preserve"> </v>
      </c>
      <c r="JR57" s="203">
        <f t="shared" si="442"/>
        <v>0.97881400000000007</v>
      </c>
      <c r="JS57" s="204">
        <f t="shared" si="310"/>
        <v>1.0216445616838337</v>
      </c>
      <c r="JT57" s="209" t="str">
        <f t="shared" si="443"/>
        <v xml:space="preserve"> </v>
      </c>
      <c r="JV57" s="188"/>
      <c r="JW57" s="200">
        <f t="shared" si="444"/>
        <v>0.8062656250000001</v>
      </c>
      <c r="JX57" s="201">
        <f t="shared" si="445"/>
        <v>0.80630562500000014</v>
      </c>
      <c r="JY57" s="208">
        <f t="shared" si="510"/>
        <v>359.78433346759215</v>
      </c>
      <c r="JZ57" s="202" t="str">
        <f t="shared" si="550"/>
        <v xml:space="preserve"> </v>
      </c>
      <c r="KA57" s="203">
        <f t="shared" si="446"/>
        <v>0.97881400000000007</v>
      </c>
      <c r="KB57" s="204">
        <f t="shared" si="311"/>
        <v>1.0216445616838337</v>
      </c>
      <c r="KC57" s="209" t="str">
        <f t="shared" si="447"/>
        <v xml:space="preserve"> </v>
      </c>
      <c r="KE57" s="188"/>
      <c r="KF57" s="200">
        <f t="shared" si="448"/>
        <v>0.8062656250000001</v>
      </c>
      <c r="KG57" s="201">
        <f t="shared" si="449"/>
        <v>0.80630562500000014</v>
      </c>
      <c r="KH57" s="208">
        <f t="shared" si="511"/>
        <v>359.78433346759215</v>
      </c>
      <c r="KI57" s="202" t="str">
        <f t="shared" si="551"/>
        <v xml:space="preserve"> </v>
      </c>
      <c r="KJ57" s="203">
        <f t="shared" si="450"/>
        <v>0.97881400000000007</v>
      </c>
      <c r="KK57" s="204">
        <f t="shared" si="312"/>
        <v>1.0216445616838337</v>
      </c>
      <c r="KL57" s="209" t="str">
        <f t="shared" si="451"/>
        <v xml:space="preserve"> </v>
      </c>
      <c r="KN57" s="188"/>
      <c r="KO57" s="200">
        <f t="shared" si="452"/>
        <v>0.8062656250000001</v>
      </c>
      <c r="KP57" s="201">
        <f t="shared" si="453"/>
        <v>0.80630562500000014</v>
      </c>
      <c r="KQ57" s="208">
        <f t="shared" si="512"/>
        <v>359.78433346759215</v>
      </c>
      <c r="KR57" s="202" t="str">
        <f t="shared" si="552"/>
        <v xml:space="preserve"> </v>
      </c>
      <c r="KS57" s="203">
        <f t="shared" si="454"/>
        <v>0.97881400000000007</v>
      </c>
      <c r="KT57" s="204">
        <f t="shared" si="313"/>
        <v>1.0216445616838337</v>
      </c>
      <c r="KU57" s="209" t="str">
        <f t="shared" si="455"/>
        <v xml:space="preserve"> </v>
      </c>
      <c r="KW57" s="188"/>
      <c r="KX57" s="200">
        <f t="shared" si="456"/>
        <v>0.8062656250000001</v>
      </c>
      <c r="KY57" s="201">
        <f t="shared" si="457"/>
        <v>0.80630562500000014</v>
      </c>
      <c r="KZ57" s="208">
        <f t="shared" si="513"/>
        <v>359.78433346759215</v>
      </c>
      <c r="LA57" s="202" t="str">
        <f t="shared" si="553"/>
        <v xml:space="preserve"> </v>
      </c>
      <c r="LB57" s="203">
        <f t="shared" si="458"/>
        <v>0.97881400000000007</v>
      </c>
      <c r="LC57" s="204">
        <f t="shared" si="314"/>
        <v>1.0216445616838337</v>
      </c>
      <c r="LD57" s="209" t="str">
        <f t="shared" si="459"/>
        <v xml:space="preserve"> </v>
      </c>
      <c r="LF57" s="188"/>
      <c r="LG57" s="200">
        <f t="shared" si="460"/>
        <v>0.8062656250000001</v>
      </c>
      <c r="LH57" s="201">
        <f t="shared" si="461"/>
        <v>0.80630562500000014</v>
      </c>
      <c r="LI57" s="208">
        <f t="shared" si="514"/>
        <v>359.78433346759215</v>
      </c>
      <c r="LJ57" s="202" t="str">
        <f t="shared" si="554"/>
        <v xml:space="preserve"> </v>
      </c>
      <c r="LK57" s="203">
        <f t="shared" si="462"/>
        <v>0.97881400000000007</v>
      </c>
      <c r="LL57" s="204">
        <f t="shared" si="315"/>
        <v>1.0216445616838337</v>
      </c>
      <c r="LM57" s="209" t="str">
        <f t="shared" si="463"/>
        <v xml:space="preserve"> </v>
      </c>
      <c r="LO57" s="188"/>
      <c r="LP57" s="200">
        <f t="shared" si="464"/>
        <v>0.8062656250000001</v>
      </c>
      <c r="LQ57" s="201">
        <f t="shared" si="465"/>
        <v>0.80630562500000014</v>
      </c>
      <c r="LR57" s="208">
        <f t="shared" si="515"/>
        <v>359.78433346759215</v>
      </c>
      <c r="LS57" s="202" t="str">
        <f t="shared" si="555"/>
        <v xml:space="preserve"> </v>
      </c>
      <c r="LT57" s="203">
        <f t="shared" si="466"/>
        <v>0.97881400000000007</v>
      </c>
      <c r="LU57" s="204">
        <f t="shared" si="316"/>
        <v>1.0216445616838337</v>
      </c>
      <c r="LV57" s="209" t="str">
        <f t="shared" si="467"/>
        <v xml:space="preserve"> </v>
      </c>
      <c r="LX57" s="188"/>
      <c r="LY57" s="200">
        <f t="shared" si="468"/>
        <v>0.8062656250000001</v>
      </c>
      <c r="LZ57" s="201">
        <f t="shared" si="469"/>
        <v>0.80630562500000014</v>
      </c>
      <c r="MA57" s="208">
        <f t="shared" si="516"/>
        <v>359.78433346759215</v>
      </c>
      <c r="MB57" s="202" t="str">
        <f t="shared" si="556"/>
        <v xml:space="preserve"> </v>
      </c>
      <c r="MC57" s="203">
        <f t="shared" si="470"/>
        <v>0.97881400000000007</v>
      </c>
      <c r="MD57" s="204">
        <f t="shared" si="317"/>
        <v>1.0216445616838337</v>
      </c>
      <c r="ME57" s="209" t="str">
        <f t="shared" si="471"/>
        <v xml:space="preserve"> </v>
      </c>
      <c r="MG57" s="188"/>
      <c r="MH57" s="200">
        <f t="shared" si="472"/>
        <v>0.8062656250000001</v>
      </c>
      <c r="MI57" s="201">
        <f t="shared" si="318"/>
        <v>0.80630562500000014</v>
      </c>
      <c r="MJ57" s="208">
        <f t="shared" si="517"/>
        <v>359.78433346759215</v>
      </c>
      <c r="MK57" s="202" t="str">
        <f t="shared" si="557"/>
        <v xml:space="preserve"> </v>
      </c>
      <c r="ML57" s="203">
        <f t="shared" si="473"/>
        <v>0.97881400000000007</v>
      </c>
      <c r="MM57" s="204">
        <f t="shared" si="319"/>
        <v>1.0216445616838337</v>
      </c>
      <c r="MN57" s="209" t="str">
        <f t="shared" si="474"/>
        <v xml:space="preserve"> </v>
      </c>
      <c r="MP57" s="188"/>
      <c r="MQ57" s="200">
        <f t="shared" si="475"/>
        <v>0.8062656250000001</v>
      </c>
      <c r="MR57" s="201">
        <f t="shared" si="476"/>
        <v>0.80630562500000014</v>
      </c>
      <c r="MS57" s="208">
        <f t="shared" si="518"/>
        <v>359.78433346759215</v>
      </c>
      <c r="MT57" s="202" t="str">
        <f t="shared" si="558"/>
        <v xml:space="preserve"> </v>
      </c>
      <c r="MU57" s="203">
        <f t="shared" si="477"/>
        <v>0.97881400000000007</v>
      </c>
      <c r="MV57" s="204">
        <f t="shared" si="320"/>
        <v>1.0216445616838337</v>
      </c>
      <c r="MW57" s="209" t="str">
        <f t="shared" si="478"/>
        <v xml:space="preserve"> </v>
      </c>
    </row>
    <row r="58" spans="1:361" ht="16.5" thickBot="1">
      <c r="C58" s="188"/>
      <c r="D58" s="196"/>
      <c r="E58" s="196"/>
      <c r="F58" s="210"/>
      <c r="G58" s="213" t="s">
        <v>134</v>
      </c>
      <c r="H58" s="214" t="s">
        <v>135</v>
      </c>
      <c r="I58" s="215" t="s">
        <v>136</v>
      </c>
      <c r="J58" s="205"/>
      <c r="L58" s="188"/>
      <c r="M58" s="196"/>
      <c r="N58" s="196"/>
      <c r="O58" s="210"/>
      <c r="P58" s="213" t="s">
        <v>134</v>
      </c>
      <c r="Q58" s="214" t="s">
        <v>135</v>
      </c>
      <c r="R58" s="215" t="s">
        <v>136</v>
      </c>
      <c r="S58" s="205"/>
      <c r="U58" s="188"/>
      <c r="V58" s="196"/>
      <c r="W58" s="196"/>
      <c r="X58" s="210"/>
      <c r="Y58" s="213" t="s">
        <v>134</v>
      </c>
      <c r="Z58" s="214" t="s">
        <v>135</v>
      </c>
      <c r="AA58" s="215" t="s">
        <v>136</v>
      </c>
      <c r="AB58" s="205"/>
      <c r="AD58" s="188"/>
      <c r="AE58" s="196"/>
      <c r="AF58" s="196"/>
      <c r="AG58" s="210"/>
      <c r="AH58" s="213" t="s">
        <v>134</v>
      </c>
      <c r="AI58" s="214" t="s">
        <v>135</v>
      </c>
      <c r="AJ58" s="215" t="s">
        <v>136</v>
      </c>
      <c r="AK58" s="205"/>
      <c r="AM58" s="188"/>
      <c r="AN58" s="196"/>
      <c r="AO58" s="196"/>
      <c r="AP58" s="210"/>
      <c r="AQ58" s="213" t="s">
        <v>134</v>
      </c>
      <c r="AR58" s="214" t="s">
        <v>135</v>
      </c>
      <c r="AS58" s="215" t="s">
        <v>136</v>
      </c>
      <c r="AT58" s="205"/>
      <c r="AV58" s="188"/>
      <c r="AW58" s="196"/>
      <c r="AX58" s="196"/>
      <c r="AY58" s="210"/>
      <c r="AZ58" s="213" t="s">
        <v>134</v>
      </c>
      <c r="BA58" s="214" t="s">
        <v>135</v>
      </c>
      <c r="BB58" s="215" t="s">
        <v>136</v>
      </c>
      <c r="BC58" s="205"/>
      <c r="BE58" s="188"/>
      <c r="BF58" s="196"/>
      <c r="BG58" s="196"/>
      <c r="BH58" s="210"/>
      <c r="BI58" s="213" t="s">
        <v>134</v>
      </c>
      <c r="BJ58" s="214" t="s">
        <v>135</v>
      </c>
      <c r="BK58" s="215" t="s">
        <v>136</v>
      </c>
      <c r="BL58" s="205"/>
      <c r="BN58" s="188"/>
      <c r="BO58" s="196"/>
      <c r="BP58" s="196"/>
      <c r="BQ58" s="210"/>
      <c r="BR58" s="213" t="s">
        <v>134</v>
      </c>
      <c r="BS58" s="214" t="s">
        <v>135</v>
      </c>
      <c r="BT58" s="215" t="s">
        <v>136</v>
      </c>
      <c r="BU58" s="205"/>
      <c r="BW58" s="188"/>
      <c r="BX58" s="196"/>
      <c r="BY58" s="196"/>
      <c r="BZ58" s="210"/>
      <c r="CA58" s="213" t="s">
        <v>134</v>
      </c>
      <c r="CB58" s="214" t="s">
        <v>135</v>
      </c>
      <c r="CC58" s="215" t="s">
        <v>136</v>
      </c>
      <c r="CD58" s="205"/>
      <c r="CF58" s="188"/>
      <c r="CG58" s="196"/>
      <c r="CH58" s="196"/>
      <c r="CI58" s="210"/>
      <c r="CJ58" s="213" t="s">
        <v>134</v>
      </c>
      <c r="CK58" s="214" t="s">
        <v>135</v>
      </c>
      <c r="CL58" s="215" t="s">
        <v>136</v>
      </c>
      <c r="CM58" s="205"/>
      <c r="CO58" s="188"/>
      <c r="CP58" s="196"/>
      <c r="CQ58" s="196"/>
      <c r="CR58" s="210"/>
      <c r="CS58" s="213" t="s">
        <v>134</v>
      </c>
      <c r="CT58" s="214" t="s">
        <v>135</v>
      </c>
      <c r="CU58" s="215" t="s">
        <v>136</v>
      </c>
      <c r="CV58" s="205"/>
      <c r="CX58" s="188"/>
      <c r="CY58" s="196"/>
      <c r="CZ58" s="196"/>
      <c r="DA58" s="210"/>
      <c r="DB58" s="213" t="s">
        <v>134</v>
      </c>
      <c r="DC58" s="214" t="s">
        <v>135</v>
      </c>
      <c r="DD58" s="215" t="s">
        <v>136</v>
      </c>
      <c r="DE58" s="205"/>
      <c r="DG58" s="188"/>
      <c r="DH58" s="196"/>
      <c r="DI58" s="196"/>
      <c r="DJ58" s="210"/>
      <c r="DK58" s="213" t="s">
        <v>134</v>
      </c>
      <c r="DL58" s="214" t="s">
        <v>135</v>
      </c>
      <c r="DM58" s="215" t="s">
        <v>136</v>
      </c>
      <c r="DN58" s="205"/>
      <c r="DP58" s="188"/>
      <c r="DQ58" s="196"/>
      <c r="DR58" s="196"/>
      <c r="DS58" s="210"/>
      <c r="DT58" s="213" t="s">
        <v>134</v>
      </c>
      <c r="DU58" s="214" t="s">
        <v>135</v>
      </c>
      <c r="DV58" s="215" t="s">
        <v>136</v>
      </c>
      <c r="DW58" s="205"/>
      <c r="DY58" s="188"/>
      <c r="DZ58" s="196"/>
      <c r="EA58" s="196"/>
      <c r="EB58" s="210"/>
      <c r="EC58" s="213" t="s">
        <v>134</v>
      </c>
      <c r="ED58" s="214" t="s">
        <v>135</v>
      </c>
      <c r="EE58" s="215" t="s">
        <v>136</v>
      </c>
      <c r="EF58" s="205"/>
      <c r="EH58" s="188"/>
      <c r="EI58" s="196"/>
      <c r="EJ58" s="196"/>
      <c r="EK58" s="210"/>
      <c r="EL58" s="213" t="s">
        <v>134</v>
      </c>
      <c r="EM58" s="214" t="s">
        <v>135</v>
      </c>
      <c r="EN58" s="215" t="s">
        <v>136</v>
      </c>
      <c r="EO58" s="205"/>
      <c r="EQ58" s="188"/>
      <c r="ER58" s="196"/>
      <c r="ES58" s="196"/>
      <c r="ET58" s="210"/>
      <c r="EU58" s="213" t="s">
        <v>134</v>
      </c>
      <c r="EV58" s="214" t="s">
        <v>135</v>
      </c>
      <c r="EW58" s="215" t="s">
        <v>136</v>
      </c>
      <c r="EX58" s="205"/>
      <c r="EZ58" s="188"/>
      <c r="FA58" s="196"/>
      <c r="FB58" s="196"/>
      <c r="FC58" s="210"/>
      <c r="FD58" s="213" t="s">
        <v>134</v>
      </c>
      <c r="FE58" s="214" t="s">
        <v>135</v>
      </c>
      <c r="FF58" s="215" t="s">
        <v>136</v>
      </c>
      <c r="FG58" s="205"/>
      <c r="FI58" s="188"/>
      <c r="FJ58" s="196"/>
      <c r="FK58" s="196"/>
      <c r="FL58" s="210"/>
      <c r="FM58" s="213" t="s">
        <v>134</v>
      </c>
      <c r="FN58" s="214" t="s">
        <v>135</v>
      </c>
      <c r="FO58" s="215" t="s">
        <v>136</v>
      </c>
      <c r="FP58" s="205"/>
      <c r="FR58" s="188"/>
      <c r="FS58" s="196"/>
      <c r="FT58" s="196"/>
      <c r="FU58" s="210"/>
      <c r="FV58" s="213" t="s">
        <v>134</v>
      </c>
      <c r="FW58" s="214" t="s">
        <v>135</v>
      </c>
      <c r="FX58" s="215" t="s">
        <v>136</v>
      </c>
      <c r="FY58" s="205"/>
      <c r="GA58" s="188"/>
      <c r="GB58" s="196"/>
      <c r="GC58" s="196"/>
      <c r="GD58" s="210"/>
      <c r="GE58" s="213" t="s">
        <v>134</v>
      </c>
      <c r="GF58" s="214" t="s">
        <v>135</v>
      </c>
      <c r="GG58" s="215" t="s">
        <v>136</v>
      </c>
      <c r="GH58" s="205"/>
      <c r="GJ58" s="188"/>
      <c r="GK58" s="196"/>
      <c r="GL58" s="196"/>
      <c r="GM58" s="210"/>
      <c r="GN58" s="213" t="s">
        <v>134</v>
      </c>
      <c r="GO58" s="214" t="s">
        <v>135</v>
      </c>
      <c r="GP58" s="215" t="s">
        <v>136</v>
      </c>
      <c r="GQ58" s="205"/>
      <c r="GS58" s="188"/>
      <c r="GT58" s="196"/>
      <c r="GU58" s="196"/>
      <c r="GV58" s="210"/>
      <c r="GW58" s="213" t="s">
        <v>134</v>
      </c>
      <c r="GX58" s="214" t="s">
        <v>135</v>
      </c>
      <c r="GY58" s="215" t="s">
        <v>136</v>
      </c>
      <c r="GZ58" s="205"/>
      <c r="HB58" s="188"/>
      <c r="HC58" s="196"/>
      <c r="HD58" s="196"/>
      <c r="HE58" s="210"/>
      <c r="HF58" s="213" t="s">
        <v>134</v>
      </c>
      <c r="HG58" s="214" t="s">
        <v>135</v>
      </c>
      <c r="HH58" s="215" t="s">
        <v>136</v>
      </c>
      <c r="HI58" s="205"/>
      <c r="HK58" s="188"/>
      <c r="HL58" s="196"/>
      <c r="HM58" s="196"/>
      <c r="HN58" s="210"/>
      <c r="HO58" s="213" t="s">
        <v>134</v>
      </c>
      <c r="HP58" s="214" t="s">
        <v>135</v>
      </c>
      <c r="HQ58" s="215" t="s">
        <v>136</v>
      </c>
      <c r="HR58" s="205"/>
      <c r="HT58" s="188"/>
      <c r="HU58" s="196"/>
      <c r="HV58" s="196"/>
      <c r="HW58" s="210"/>
      <c r="HX58" s="213" t="s">
        <v>134</v>
      </c>
      <c r="HY58" s="214" t="s">
        <v>135</v>
      </c>
      <c r="HZ58" s="215" t="s">
        <v>136</v>
      </c>
      <c r="IA58" s="205"/>
      <c r="IC58" s="188"/>
      <c r="ID58" s="196"/>
      <c r="IE58" s="196"/>
      <c r="IF58" s="210"/>
      <c r="IG58" s="213" t="s">
        <v>134</v>
      </c>
      <c r="IH58" s="214" t="s">
        <v>135</v>
      </c>
      <c r="II58" s="215" t="s">
        <v>136</v>
      </c>
      <c r="IJ58" s="205"/>
      <c r="IL58" s="188"/>
      <c r="IM58" s="196"/>
      <c r="IN58" s="196"/>
      <c r="IO58" s="210"/>
      <c r="IP58" s="213" t="s">
        <v>134</v>
      </c>
      <c r="IQ58" s="214" t="s">
        <v>135</v>
      </c>
      <c r="IR58" s="215" t="s">
        <v>136</v>
      </c>
      <c r="IS58" s="205"/>
      <c r="IU58" s="188"/>
      <c r="IV58" s="196"/>
      <c r="IW58" s="196"/>
      <c r="IX58" s="210"/>
      <c r="IY58" s="213" t="s">
        <v>134</v>
      </c>
      <c r="IZ58" s="214" t="s">
        <v>135</v>
      </c>
      <c r="JA58" s="215" t="s">
        <v>136</v>
      </c>
      <c r="JB58" s="205"/>
      <c r="JD58" s="188"/>
      <c r="JE58" s="196"/>
      <c r="JF58" s="196"/>
      <c r="JG58" s="210"/>
      <c r="JH58" s="213" t="s">
        <v>134</v>
      </c>
      <c r="JI58" s="214" t="s">
        <v>135</v>
      </c>
      <c r="JJ58" s="215" t="s">
        <v>136</v>
      </c>
      <c r="JK58" s="205"/>
      <c r="JM58" s="188"/>
      <c r="JN58" s="196"/>
      <c r="JO58" s="196"/>
      <c r="JP58" s="210"/>
      <c r="JQ58" s="213" t="s">
        <v>134</v>
      </c>
      <c r="JR58" s="214" t="s">
        <v>135</v>
      </c>
      <c r="JS58" s="215" t="s">
        <v>136</v>
      </c>
      <c r="JT58" s="205"/>
      <c r="JV58" s="188"/>
      <c r="JW58" s="196"/>
      <c r="JX58" s="196"/>
      <c r="JY58" s="210"/>
      <c r="JZ58" s="213" t="s">
        <v>134</v>
      </c>
      <c r="KA58" s="214" t="s">
        <v>135</v>
      </c>
      <c r="KB58" s="215" t="s">
        <v>136</v>
      </c>
      <c r="KC58" s="205"/>
      <c r="KE58" s="188"/>
      <c r="KF58" s="196"/>
      <c r="KG58" s="196"/>
      <c r="KH58" s="210"/>
      <c r="KI58" s="213" t="s">
        <v>134</v>
      </c>
      <c r="KJ58" s="214" t="s">
        <v>135</v>
      </c>
      <c r="KK58" s="215" t="s">
        <v>136</v>
      </c>
      <c r="KL58" s="205"/>
      <c r="KN58" s="188"/>
      <c r="KO58" s="196"/>
      <c r="KP58" s="196"/>
      <c r="KQ58" s="210"/>
      <c r="KR58" s="213" t="s">
        <v>134</v>
      </c>
      <c r="KS58" s="214" t="s">
        <v>135</v>
      </c>
      <c r="KT58" s="215" t="s">
        <v>136</v>
      </c>
      <c r="KU58" s="205"/>
      <c r="KW58" s="188"/>
      <c r="KX58" s="196"/>
      <c r="KY58" s="196"/>
      <c r="KZ58" s="210"/>
      <c r="LA58" s="213" t="s">
        <v>134</v>
      </c>
      <c r="LB58" s="214" t="s">
        <v>135</v>
      </c>
      <c r="LC58" s="215" t="s">
        <v>136</v>
      </c>
      <c r="LD58" s="205"/>
      <c r="LF58" s="188"/>
      <c r="LG58" s="196"/>
      <c r="LH58" s="196"/>
      <c r="LI58" s="210"/>
      <c r="LJ58" s="213" t="s">
        <v>134</v>
      </c>
      <c r="LK58" s="214" t="s">
        <v>135</v>
      </c>
      <c r="LL58" s="215" t="s">
        <v>136</v>
      </c>
      <c r="LM58" s="205"/>
      <c r="LO58" s="188"/>
      <c r="LP58" s="196"/>
      <c r="LQ58" s="196"/>
      <c r="LR58" s="210"/>
      <c r="LS58" s="213" t="s">
        <v>134</v>
      </c>
      <c r="LT58" s="214" t="s">
        <v>135</v>
      </c>
      <c r="LU58" s="215" t="s">
        <v>136</v>
      </c>
      <c r="LV58" s="205"/>
      <c r="LX58" s="188"/>
      <c r="LY58" s="196"/>
      <c r="LZ58" s="196"/>
      <c r="MA58" s="210"/>
      <c r="MB58" s="213" t="s">
        <v>134</v>
      </c>
      <c r="MC58" s="214" t="s">
        <v>135</v>
      </c>
      <c r="MD58" s="215" t="s">
        <v>136</v>
      </c>
      <c r="ME58" s="205"/>
      <c r="MG58" s="188"/>
      <c r="MH58" s="196"/>
      <c r="MI58" s="196"/>
      <c r="MJ58" s="210"/>
      <c r="MK58" s="213" t="s">
        <v>134</v>
      </c>
      <c r="ML58" s="214" t="s">
        <v>135</v>
      </c>
      <c r="MM58" s="215" t="s">
        <v>136</v>
      </c>
      <c r="MN58" s="205"/>
      <c r="MP58" s="188"/>
      <c r="MQ58" s="196"/>
      <c r="MR58" s="196"/>
      <c r="MS58" s="210"/>
      <c r="MT58" s="213" t="s">
        <v>134</v>
      </c>
      <c r="MU58" s="214" t="s">
        <v>135</v>
      </c>
      <c r="MV58" s="215" t="s">
        <v>136</v>
      </c>
      <c r="MW58" s="205"/>
    </row>
    <row r="59" spans="1:361" ht="16.5" thickBot="1">
      <c r="C59" s="188" t="s">
        <v>137</v>
      </c>
      <c r="D59" s="191">
        <v>-5.0000000000000001E-9</v>
      </c>
      <c r="E59" s="196"/>
      <c r="F59" s="190"/>
      <c r="G59" s="216">
        <f>IF(SUM(G47:G57)=0,100,SUM(G47:G57)-0.025)</f>
        <v>100</v>
      </c>
      <c r="H59" s="217">
        <f>ROUND(IF(C61&gt;0.791,SUM(J61+0.00005),J61-0.000015),4)</f>
        <v>0.82679999999999998</v>
      </c>
      <c r="I59" s="218">
        <f>IF(C61&gt;0.791,I47+LOOKUP(E61,$A$2:$B$52+0.0001),I47+LOOKUP(E61,$A$2:$B$52))</f>
        <v>0.98919149324803668</v>
      </c>
      <c r="J59" s="205"/>
      <c r="L59" s="188" t="s">
        <v>137</v>
      </c>
      <c r="M59" s="191">
        <v>-5.0000000000000001E-9</v>
      </c>
      <c r="N59" s="196"/>
      <c r="O59" s="190"/>
      <c r="P59" s="216">
        <f>IF(SUM(P47:P57)=0,100,SUM(P47:P57)-0.025)</f>
        <v>100</v>
      </c>
      <c r="Q59" s="217">
        <f>ROUND(IF(L61&gt;0.791,SUM(S61+0.00005),S61-0.000015),4)</f>
        <v>0.83279999999999998</v>
      </c>
      <c r="R59" s="218">
        <f>IF(L61&gt;0.791,R47+LOOKUP(N61,$A$2:$B$52+0.0001),R47+LOOKUP(N61,$A$2:$B$52))</f>
        <v>0.98897137224614395</v>
      </c>
      <c r="S59" s="205"/>
      <c r="U59" s="188" t="s">
        <v>137</v>
      </c>
      <c r="V59" s="191">
        <v>-5.0000000000000001E-9</v>
      </c>
      <c r="W59" s="196"/>
      <c r="X59" s="190"/>
      <c r="Y59" s="216">
        <f>IF(SUM(Y47:Y57)=0,100,SUM(Y47:Y57)-0.025)</f>
        <v>100</v>
      </c>
      <c r="Z59" s="217">
        <f>ROUND(IF(U61&gt;0.791,SUM(AB61+0.00005),AB61-0.000015),4)</f>
        <v>0.7026</v>
      </c>
      <c r="AA59" s="218">
        <f>IF(U61&gt;0.791,AA47+LOOKUP(W61,$A$2:$B$52+0.0001),AA47+LOOKUP(W61,$A$2:$B$52))</f>
        <v>0.98920151479080365</v>
      </c>
      <c r="AB59" s="205"/>
      <c r="AD59" s="188" t="s">
        <v>137</v>
      </c>
      <c r="AE59" s="191">
        <v>-5.0000000000000001E-9</v>
      </c>
      <c r="AF59" s="196"/>
      <c r="AG59" s="190"/>
      <c r="AH59" s="216">
        <f>IF(SUM(AH47:AH57)=0,100,SUM(AH47:AH57)-0.025)</f>
        <v>100</v>
      </c>
      <c r="AI59" s="217">
        <f>ROUND(IF(AD61&gt;0.791,SUM(AK61+0.00005),AK61-0.000015),4)</f>
        <v>0.82920000000000005</v>
      </c>
      <c r="AJ59" s="218">
        <f>IF(AD61&gt;0.791,AJ47+LOOKUP(AF61,$A$2:$B$52+0.0001),AJ47+LOOKUP(AF61,$A$2:$B$52))</f>
        <v>0.98752759916502442</v>
      </c>
      <c r="AK59" s="205"/>
      <c r="AM59" s="188" t="s">
        <v>137</v>
      </c>
      <c r="AN59" s="191">
        <v>-5.0000000000000001E-9</v>
      </c>
      <c r="AO59" s="196"/>
      <c r="AP59" s="190"/>
      <c r="AQ59" s="216">
        <f>IF(SUM(AQ47:AQ57)=0,100,SUM(AQ47:AQ57)-0.025)</f>
        <v>100</v>
      </c>
      <c r="AR59" s="217">
        <f>ROUND(IF(AM61&gt;0.791,SUM(AT61+0.00005),AT61-0.000015),4)</f>
        <v>-1.7299999999999999E-2</v>
      </c>
      <c r="AS59" s="218">
        <f>IF(AM61&gt;0.791,AS47+LOOKUP(AO61,$A$2:$B$52+0.0001),AS47+LOOKUP(AO61,$A$2:$B$52))</f>
        <v>1.020785413794864</v>
      </c>
      <c r="AT59" s="205"/>
      <c r="AV59" s="188" t="s">
        <v>137</v>
      </c>
      <c r="AW59" s="191">
        <v>-5.0000000000000001E-9</v>
      </c>
      <c r="AX59" s="196"/>
      <c r="AY59" s="190"/>
      <c r="AZ59" s="216">
        <f>IF(SUM(AZ47:AZ57)=0,100,SUM(AZ47:AZ57)-0.025)</f>
        <v>100</v>
      </c>
      <c r="BA59" s="217">
        <f>ROUND(IF(AV61&gt;0.791,SUM(BC61+0.00005),BC61-0.000015),4)</f>
        <v>-1.7299999999999999E-2</v>
      </c>
      <c r="BB59" s="218">
        <f>IF(AV61&gt;0.791,BB47+LOOKUP(AX61,$A$2:$B$52+0.0001),BB47+LOOKUP(AX61,$A$2:$B$52))</f>
        <v>1.020785413794864</v>
      </c>
      <c r="BC59" s="205"/>
      <c r="BE59" s="188" t="s">
        <v>137</v>
      </c>
      <c r="BF59" s="191">
        <v>-5.0000000000000001E-9</v>
      </c>
      <c r="BG59" s="196"/>
      <c r="BH59" s="190"/>
      <c r="BI59" s="216">
        <f>IF(SUM(BI47:BI57)=0,100,SUM(BI47:BI57)-0.025)</f>
        <v>100</v>
      </c>
      <c r="BJ59" s="217">
        <f>ROUND(IF(BE61&gt;0.791,SUM(BL61+0.00005),BL61-0.000015),4)</f>
        <v>-1.7299999999999999E-2</v>
      </c>
      <c r="BK59" s="218">
        <f>IF(BE61&gt;0.791,BK47+LOOKUP(BG61,$A$2:$B$52+0.0001),BK47+LOOKUP(BG61,$A$2:$B$52))</f>
        <v>1.020785413794864</v>
      </c>
      <c r="BL59" s="205"/>
      <c r="BN59" s="188" t="s">
        <v>137</v>
      </c>
      <c r="BO59" s="191">
        <v>-5.0000000000000001E-9</v>
      </c>
      <c r="BP59" s="196"/>
      <c r="BQ59" s="190"/>
      <c r="BR59" s="216">
        <f>IF(SUM(BR47:BR57)=0,100,SUM(BR47:BR57)-0.025)</f>
        <v>100</v>
      </c>
      <c r="BS59" s="217">
        <f>ROUND(IF(BN61&gt;0.791,SUM(BU61+0.00005),BU61-0.000015),4)</f>
        <v>-1.7299999999999999E-2</v>
      </c>
      <c r="BT59" s="218">
        <f>IF(BN61&gt;0.791,BT47+LOOKUP(BP61,$A$2:$B$52+0.0001),BT47+LOOKUP(BP61,$A$2:$B$52))</f>
        <v>1.020785413794864</v>
      </c>
      <c r="BU59" s="205"/>
      <c r="BW59" s="188" t="s">
        <v>137</v>
      </c>
      <c r="BX59" s="191">
        <v>-5.0000000000000001E-9</v>
      </c>
      <c r="BY59" s="196"/>
      <c r="BZ59" s="190"/>
      <c r="CA59" s="216">
        <f>IF(SUM(CA47:CA57)=0,100,SUM(CA47:CA57)-0.025)</f>
        <v>100</v>
      </c>
      <c r="CB59" s="217">
        <f>ROUND(IF(BW61&gt;0.791,SUM(CD61+0.00005),CD61-0.000015),4)</f>
        <v>-1.7299999999999999E-2</v>
      </c>
      <c r="CC59" s="218">
        <f>IF(BW61&gt;0.791,CC47+LOOKUP(BY61,$A$2:$B$52+0.0001),CC47+LOOKUP(BY61,$A$2:$B$52))</f>
        <v>1.020785413794864</v>
      </c>
      <c r="CD59" s="205"/>
      <c r="CF59" s="188" t="s">
        <v>137</v>
      </c>
      <c r="CG59" s="191">
        <v>-5.0000000000000001E-9</v>
      </c>
      <c r="CH59" s="196"/>
      <c r="CI59" s="190"/>
      <c r="CJ59" s="216">
        <f>IF(SUM(CJ47:CJ57)=0,100,SUM(CJ47:CJ57)-0.025)</f>
        <v>100</v>
      </c>
      <c r="CK59" s="217">
        <f>ROUND(IF(CF61&gt;0.791,SUM(CM61+0.00005),CM61-0.000015),4)</f>
        <v>-1.7299999999999999E-2</v>
      </c>
      <c r="CL59" s="218">
        <f>IF(CF61&gt;0.791,CL47+LOOKUP(CH61,$A$2:$B$52+0.0001),CL47+LOOKUP(CH61,$A$2:$B$52))</f>
        <v>1.020785413794864</v>
      </c>
      <c r="CM59" s="205"/>
      <c r="CO59" s="188" t="s">
        <v>137</v>
      </c>
      <c r="CP59" s="191">
        <v>-5.0000000000000001E-9</v>
      </c>
      <c r="CQ59" s="196"/>
      <c r="CR59" s="190"/>
      <c r="CS59" s="216">
        <f>IF(SUM(CS47:CS57)=0,100,SUM(CS47:CS57)-0.025)</f>
        <v>100</v>
      </c>
      <c r="CT59" s="217">
        <f>ROUND(IF(CO61&gt;0.791,SUM(CV61+0.00005),CV61-0.000015),4)</f>
        <v>-1.7299999999999999E-2</v>
      </c>
      <c r="CU59" s="218">
        <f>IF(CO61&gt;0.791,CU47+LOOKUP(CQ61,$A$2:$B$52+0.0001),CU47+LOOKUP(CQ61,$A$2:$B$52))</f>
        <v>1.020785413794864</v>
      </c>
      <c r="CV59" s="205"/>
      <c r="CX59" s="188" t="s">
        <v>137</v>
      </c>
      <c r="CY59" s="191">
        <v>-5.0000000000000001E-9</v>
      </c>
      <c r="CZ59" s="196"/>
      <c r="DA59" s="190"/>
      <c r="DB59" s="216">
        <f>IF(SUM(DB47:DB57)=0,100,SUM(DB47:DB57)-0.025)</f>
        <v>100</v>
      </c>
      <c r="DC59" s="217">
        <f>ROUND(IF(CX61&gt;0.791,SUM(DE61+0.00005),DE61-0.000015),4)</f>
        <v>-1.7299999999999999E-2</v>
      </c>
      <c r="DD59" s="218">
        <f>IF(CX61&gt;0.791,DD47+LOOKUP(CZ61,$A$2:$B$52+0.0001),DD47+LOOKUP(CZ61,$A$2:$B$52))</f>
        <v>1.020785413794864</v>
      </c>
      <c r="DE59" s="205"/>
      <c r="DG59" s="188" t="s">
        <v>137</v>
      </c>
      <c r="DH59" s="191">
        <v>-5.0000000000000001E-9</v>
      </c>
      <c r="DI59" s="196"/>
      <c r="DJ59" s="190"/>
      <c r="DK59" s="216">
        <f>IF(SUM(DK47:DK57)=0,100,SUM(DK47:DK57)-0.025)</f>
        <v>100</v>
      </c>
      <c r="DL59" s="217">
        <f>ROUND(IF(DG61&gt;0.791,SUM(DN61+0.00005),DN61-0.000015),4)</f>
        <v>-1.7299999999999999E-2</v>
      </c>
      <c r="DM59" s="218">
        <f>IF(DG61&gt;0.791,DM47+LOOKUP(DI61,$A$2:$B$52+0.0001),DM47+LOOKUP(DI61,$A$2:$B$52))</f>
        <v>1.020785413794864</v>
      </c>
      <c r="DN59" s="205"/>
      <c r="DP59" s="188" t="s">
        <v>137</v>
      </c>
      <c r="DQ59" s="191">
        <v>-5.0000000000000001E-9</v>
      </c>
      <c r="DR59" s="196"/>
      <c r="DS59" s="190"/>
      <c r="DT59" s="216">
        <f>IF(SUM(DT47:DT57)=0,100,SUM(DT47:DT57)-0.025)</f>
        <v>100</v>
      </c>
      <c r="DU59" s="217">
        <f>ROUND(IF(DP61&gt;0.791,SUM(DW61+0.00005),DW61-0.000015),4)</f>
        <v>-1.7299999999999999E-2</v>
      </c>
      <c r="DV59" s="218">
        <f>IF(DP61&gt;0.791,DV47+LOOKUP(DR61,$A$2:$B$52+0.0001),DV47+LOOKUP(DR61,$A$2:$B$52))</f>
        <v>1.020785413794864</v>
      </c>
      <c r="DW59" s="205"/>
      <c r="DY59" s="188" t="s">
        <v>137</v>
      </c>
      <c r="DZ59" s="191">
        <v>-5.0000000000000001E-9</v>
      </c>
      <c r="EA59" s="196"/>
      <c r="EB59" s="190"/>
      <c r="EC59" s="216">
        <f>IF(SUM(EC47:EC57)=0,100,SUM(EC47:EC57)-0.025)</f>
        <v>100</v>
      </c>
      <c r="ED59" s="217">
        <f>ROUND(IF(DY61&gt;0.791,SUM(EF61+0.00005),EF61-0.000015),4)</f>
        <v>-1.7299999999999999E-2</v>
      </c>
      <c r="EE59" s="218">
        <f>IF(DY61&gt;0.791,EE47+LOOKUP(EA61,$A$2:$B$52+0.0001),EE47+LOOKUP(EA61,$A$2:$B$52))</f>
        <v>1.020785413794864</v>
      </c>
      <c r="EF59" s="205"/>
      <c r="EH59" s="188" t="s">
        <v>137</v>
      </c>
      <c r="EI59" s="191">
        <v>-5.0000000000000001E-9</v>
      </c>
      <c r="EJ59" s="196"/>
      <c r="EK59" s="190"/>
      <c r="EL59" s="216">
        <f>IF(SUM(EL47:EL57)=0,100,SUM(EL47:EL57)-0.025)</f>
        <v>100</v>
      </c>
      <c r="EM59" s="217">
        <f>ROUND(IF(EH61&gt;0.791,SUM(EO61+0.00005),EO61-0.000015),4)</f>
        <v>-1.7299999999999999E-2</v>
      </c>
      <c r="EN59" s="218">
        <f>IF(EH61&gt;0.791,EN47+LOOKUP(EJ61,$A$2:$B$52+0.0001),EN47+LOOKUP(EJ61,$A$2:$B$52))</f>
        <v>1.020785413794864</v>
      </c>
      <c r="EO59" s="205"/>
      <c r="EQ59" s="188" t="s">
        <v>137</v>
      </c>
      <c r="ER59" s="191">
        <v>-5.0000000000000001E-9</v>
      </c>
      <c r="ES59" s="196"/>
      <c r="ET59" s="190"/>
      <c r="EU59" s="216">
        <f>IF(SUM(EU47:EU57)=0,100,SUM(EU47:EU57)-0.025)</f>
        <v>100</v>
      </c>
      <c r="EV59" s="217">
        <f>ROUND(IF(EQ61&gt;0.791,SUM(EX61+0.00005),EX61-0.000015),4)</f>
        <v>-1.7299999999999999E-2</v>
      </c>
      <c r="EW59" s="218">
        <f>IF(EQ61&gt;0.791,EW47+LOOKUP(ES61,$A$2:$B$52+0.0001),EW47+LOOKUP(ES61,$A$2:$B$52))</f>
        <v>1.020785413794864</v>
      </c>
      <c r="EX59" s="205"/>
      <c r="EZ59" s="188" t="s">
        <v>137</v>
      </c>
      <c r="FA59" s="191">
        <v>-5.0000000000000001E-9</v>
      </c>
      <c r="FB59" s="196"/>
      <c r="FC59" s="190"/>
      <c r="FD59" s="216">
        <f>IF(SUM(FD47:FD57)=0,100,SUM(FD47:FD57)-0.025)</f>
        <v>100</v>
      </c>
      <c r="FE59" s="217">
        <f>ROUND(IF(EZ61&gt;0.791,SUM(FG61+0.00005),FG61-0.000015),4)</f>
        <v>-1.7299999999999999E-2</v>
      </c>
      <c r="FF59" s="218">
        <f>IF(EZ61&gt;0.791,FF47+LOOKUP(FB61,$A$2:$B$52+0.0001),FF47+LOOKUP(FB61,$A$2:$B$52))</f>
        <v>1.020785413794864</v>
      </c>
      <c r="FG59" s="205"/>
      <c r="FI59" s="188" t="s">
        <v>137</v>
      </c>
      <c r="FJ59" s="191">
        <v>-5.0000000000000001E-9</v>
      </c>
      <c r="FK59" s="196"/>
      <c r="FL59" s="190"/>
      <c r="FM59" s="216">
        <f>IF(SUM(FM47:FM57)=0,100,SUM(FM47:FM57)-0.025)</f>
        <v>100</v>
      </c>
      <c r="FN59" s="217">
        <f>ROUND(IF(FI61&gt;0.791,SUM(FP61+0.00005),FP61-0.000015),4)</f>
        <v>-1.7299999999999999E-2</v>
      </c>
      <c r="FO59" s="218">
        <f>IF(FI61&gt;0.791,FO47+LOOKUP(FK61,$A$2:$B$52+0.0001),FO47+LOOKUP(FK61,$A$2:$B$52))</f>
        <v>1.020785413794864</v>
      </c>
      <c r="FP59" s="205"/>
      <c r="FR59" s="188" t="s">
        <v>137</v>
      </c>
      <c r="FS59" s="191">
        <v>-5.0000000000000001E-9</v>
      </c>
      <c r="FT59" s="196"/>
      <c r="FU59" s="190"/>
      <c r="FV59" s="216">
        <f>IF(SUM(FV47:FV57)=0,100,SUM(FV47:FV57)-0.025)</f>
        <v>100</v>
      </c>
      <c r="FW59" s="217">
        <f>ROUND(IF(FR61&gt;0.791,SUM(FY61+0.00005),FY61-0.000015),4)</f>
        <v>-1.7299999999999999E-2</v>
      </c>
      <c r="FX59" s="218">
        <f>IF(FR61&gt;0.791,FX47+LOOKUP(FT61,$A$2:$B$52+0.0001),FX47+LOOKUP(FT61,$A$2:$B$52))</f>
        <v>1.020785413794864</v>
      </c>
      <c r="FY59" s="205"/>
      <c r="GA59" s="188" t="s">
        <v>137</v>
      </c>
      <c r="GB59" s="191">
        <v>-5.0000000000000001E-9</v>
      </c>
      <c r="GC59" s="196"/>
      <c r="GD59" s="190"/>
      <c r="GE59" s="216">
        <f>IF(SUM(GE47:GE57)=0,100,SUM(GE47:GE57)-0.025)</f>
        <v>100</v>
      </c>
      <c r="GF59" s="217">
        <f>ROUND(IF(GA61&gt;0.791,SUM(GH61+0.00005),GH61-0.000015),4)</f>
        <v>-1.7299999999999999E-2</v>
      </c>
      <c r="GG59" s="218">
        <f>IF(GA61&gt;0.791,GG47+LOOKUP(GC61,$A$2:$B$52+0.0001),GG47+LOOKUP(GC61,$A$2:$B$52))</f>
        <v>1.020785413794864</v>
      </c>
      <c r="GH59" s="205"/>
      <c r="GJ59" s="188" t="s">
        <v>137</v>
      </c>
      <c r="GK59" s="191">
        <v>-5.0000000000000001E-9</v>
      </c>
      <c r="GL59" s="196"/>
      <c r="GM59" s="190"/>
      <c r="GN59" s="216">
        <f>IF(SUM(GN47:GN57)=0,100,SUM(GN47:GN57)-0.025)</f>
        <v>100</v>
      </c>
      <c r="GO59" s="217">
        <f>ROUND(IF(GJ61&gt;0.791,SUM(GQ61+0.00005),GQ61-0.000015),4)</f>
        <v>-1.7299999999999999E-2</v>
      </c>
      <c r="GP59" s="218">
        <f>IF(GJ61&gt;0.791,GP47+LOOKUP(GL61,$A$2:$B$52+0.0001),GP47+LOOKUP(GL61,$A$2:$B$52))</f>
        <v>1.020785413794864</v>
      </c>
      <c r="GQ59" s="205"/>
      <c r="GS59" s="188" t="s">
        <v>137</v>
      </c>
      <c r="GT59" s="191">
        <v>-5.0000000000000001E-9</v>
      </c>
      <c r="GU59" s="196"/>
      <c r="GV59" s="190"/>
      <c r="GW59" s="216">
        <f>IF(SUM(GW47:GW57)=0,100,SUM(GW47:GW57)-0.025)</f>
        <v>100</v>
      </c>
      <c r="GX59" s="217">
        <f>ROUND(IF(GS61&gt;0.791,SUM(GZ61+0.00005),GZ61-0.000015),4)</f>
        <v>-1.7299999999999999E-2</v>
      </c>
      <c r="GY59" s="218">
        <f>IF(GS61&gt;0.791,GY47+LOOKUP(GU61,$A$2:$B$52+0.0001),GY47+LOOKUP(GU61,$A$2:$B$52))</f>
        <v>1.020785413794864</v>
      </c>
      <c r="GZ59" s="205"/>
      <c r="HB59" s="188" t="s">
        <v>137</v>
      </c>
      <c r="HC59" s="191">
        <v>-5.0000000000000001E-9</v>
      </c>
      <c r="HD59" s="196"/>
      <c r="HE59" s="190"/>
      <c r="HF59" s="216">
        <f>IF(SUM(HF47:HF57)=0,100,SUM(HF47:HF57)-0.025)</f>
        <v>100</v>
      </c>
      <c r="HG59" s="217">
        <f>ROUND(IF(HB61&gt;0.791,SUM(HI61+0.00005),HI61-0.000015),4)</f>
        <v>-1.7299999999999999E-2</v>
      </c>
      <c r="HH59" s="218">
        <f>IF(HB61&gt;0.791,HH47+LOOKUP(HD61,$A$2:$B$52+0.0001),HH47+LOOKUP(HD61,$A$2:$B$52))</f>
        <v>1.020785413794864</v>
      </c>
      <c r="HI59" s="205"/>
      <c r="HK59" s="188" t="s">
        <v>137</v>
      </c>
      <c r="HL59" s="191">
        <v>-5.0000000000000001E-9</v>
      </c>
      <c r="HM59" s="196"/>
      <c r="HN59" s="190"/>
      <c r="HO59" s="216">
        <f>IF(SUM(HO47:HO57)=0,100,SUM(HO47:HO57)-0.025)</f>
        <v>100</v>
      </c>
      <c r="HP59" s="217">
        <f>ROUND(IF(HK61&gt;0.791,SUM(HR61+0.00005),HR61-0.000015),4)</f>
        <v>-1.7299999999999999E-2</v>
      </c>
      <c r="HQ59" s="218">
        <f>IF(HK61&gt;0.791,HQ47+LOOKUP(HM61,$A$2:$B$52+0.0001),HQ47+LOOKUP(HM61,$A$2:$B$52))</f>
        <v>1.020785413794864</v>
      </c>
      <c r="HR59" s="205"/>
      <c r="HT59" s="188" t="s">
        <v>137</v>
      </c>
      <c r="HU59" s="191">
        <v>-5.0000000000000001E-9</v>
      </c>
      <c r="HV59" s="196"/>
      <c r="HW59" s="190"/>
      <c r="HX59" s="216">
        <f>IF(SUM(HX47:HX57)=0,100,SUM(HX47:HX57)-0.025)</f>
        <v>100</v>
      </c>
      <c r="HY59" s="217">
        <f>ROUND(IF(HT61&gt;0.791,SUM(IA61+0.00005),IA61-0.000015),4)</f>
        <v>-1.7299999999999999E-2</v>
      </c>
      <c r="HZ59" s="218">
        <f>IF(HT61&gt;0.791,HZ47+LOOKUP(HV61,$A$2:$B$52+0.0001),HZ47+LOOKUP(HV61,$A$2:$B$52))</f>
        <v>1.020785413794864</v>
      </c>
      <c r="IA59" s="205"/>
      <c r="IC59" s="188" t="s">
        <v>137</v>
      </c>
      <c r="ID59" s="191">
        <v>-5.0000000000000001E-9</v>
      </c>
      <c r="IE59" s="196"/>
      <c r="IF59" s="190"/>
      <c r="IG59" s="216">
        <f>IF(SUM(IG47:IG57)=0,100,SUM(IG47:IG57)-0.025)</f>
        <v>100</v>
      </c>
      <c r="IH59" s="217">
        <f>ROUND(IF(IC61&gt;0.791,SUM(IJ61+0.00005),IJ61-0.000015),4)</f>
        <v>-1.7299999999999999E-2</v>
      </c>
      <c r="II59" s="218">
        <f>IF(IC61&gt;0.791,II47+LOOKUP(IE61,$A$2:$B$52+0.0001),II47+LOOKUP(IE61,$A$2:$B$52))</f>
        <v>1.020785413794864</v>
      </c>
      <c r="IJ59" s="205"/>
      <c r="IL59" s="188" t="s">
        <v>137</v>
      </c>
      <c r="IM59" s="191">
        <v>-5.0000000000000001E-9</v>
      </c>
      <c r="IN59" s="196"/>
      <c r="IO59" s="190"/>
      <c r="IP59" s="216">
        <f>IF(SUM(IP47:IP57)=0,100,SUM(IP47:IP57)-0.025)</f>
        <v>100</v>
      </c>
      <c r="IQ59" s="217">
        <f>ROUND(IF(IL61&gt;0.791,SUM(IS61+0.00005),IS61-0.000015),4)</f>
        <v>-1.7299999999999999E-2</v>
      </c>
      <c r="IR59" s="218">
        <f>IF(IL61&gt;0.791,IR47+LOOKUP(IN61,$A$2:$B$52+0.0001),IR47+LOOKUP(IN61,$A$2:$B$52))</f>
        <v>1.020785413794864</v>
      </c>
      <c r="IS59" s="205"/>
      <c r="IU59" s="188" t="s">
        <v>137</v>
      </c>
      <c r="IV59" s="191">
        <v>-5.0000000000000001E-9</v>
      </c>
      <c r="IW59" s="196"/>
      <c r="IX59" s="190"/>
      <c r="IY59" s="216">
        <f>IF(SUM(IY47:IY57)=0,100,SUM(IY47:IY57)-0.025)</f>
        <v>100</v>
      </c>
      <c r="IZ59" s="217">
        <f>ROUND(IF(IU61&gt;0.791,SUM(JB61+0.00005),JB61-0.000015),4)</f>
        <v>-1.7299999999999999E-2</v>
      </c>
      <c r="JA59" s="218">
        <f>IF(IU61&gt;0.791,JA47+LOOKUP(IW61,$A$2:$B$52+0.0001),JA47+LOOKUP(IW61,$A$2:$B$52))</f>
        <v>1.020785413794864</v>
      </c>
      <c r="JB59" s="205"/>
      <c r="JD59" s="188" t="s">
        <v>137</v>
      </c>
      <c r="JE59" s="191">
        <v>-5.0000000000000001E-9</v>
      </c>
      <c r="JF59" s="196"/>
      <c r="JG59" s="190"/>
      <c r="JH59" s="216">
        <f>IF(SUM(JH47:JH57)=0,100,SUM(JH47:JH57)-0.025)</f>
        <v>100</v>
      </c>
      <c r="JI59" s="217">
        <f>ROUND(IF(JD61&gt;0.791,SUM(JK61+0.00005),JK61-0.000015),4)</f>
        <v>-1.7299999999999999E-2</v>
      </c>
      <c r="JJ59" s="218">
        <f>IF(JD61&gt;0.791,JJ47+LOOKUP(JF61,$A$2:$B$52+0.0001),JJ47+LOOKUP(JF61,$A$2:$B$52))</f>
        <v>1.020785413794864</v>
      </c>
      <c r="JK59" s="205"/>
      <c r="JM59" s="188" t="s">
        <v>137</v>
      </c>
      <c r="JN59" s="191">
        <v>-5.0000000000000001E-9</v>
      </c>
      <c r="JO59" s="196"/>
      <c r="JP59" s="190"/>
      <c r="JQ59" s="216">
        <f>IF(SUM(JQ47:JQ57)=0,100,SUM(JQ47:JQ57)-0.025)</f>
        <v>100</v>
      </c>
      <c r="JR59" s="217">
        <f>ROUND(IF(JM61&gt;0.791,SUM(JT61+0.00005),JT61-0.000015),4)</f>
        <v>-1.7299999999999999E-2</v>
      </c>
      <c r="JS59" s="218">
        <f>IF(JM61&gt;0.791,JS47+LOOKUP(JO61,$A$2:$B$52+0.0001),JS47+LOOKUP(JO61,$A$2:$B$52))</f>
        <v>1.020785413794864</v>
      </c>
      <c r="JT59" s="205"/>
      <c r="JV59" s="188" t="s">
        <v>137</v>
      </c>
      <c r="JW59" s="191">
        <v>-5.0000000000000001E-9</v>
      </c>
      <c r="JX59" s="196"/>
      <c r="JY59" s="190"/>
      <c r="JZ59" s="216">
        <f>IF(SUM(JZ47:JZ57)=0,100,SUM(JZ47:JZ57)-0.025)</f>
        <v>100</v>
      </c>
      <c r="KA59" s="217">
        <f>ROUND(IF(JV61&gt;0.791,SUM(KC61+0.00005),KC61-0.000015),4)</f>
        <v>-1.7299999999999999E-2</v>
      </c>
      <c r="KB59" s="218">
        <f>IF(JV61&gt;0.791,KB47+LOOKUP(JX61,$A$2:$B$52+0.0001),KB47+LOOKUP(JX61,$A$2:$B$52))</f>
        <v>1.020785413794864</v>
      </c>
      <c r="KC59" s="205"/>
      <c r="KE59" s="188" t="s">
        <v>137</v>
      </c>
      <c r="KF59" s="191">
        <v>-5.0000000000000001E-9</v>
      </c>
      <c r="KG59" s="196"/>
      <c r="KH59" s="190"/>
      <c r="KI59" s="216">
        <f>IF(SUM(KI47:KI57)=0,100,SUM(KI47:KI57)-0.025)</f>
        <v>100</v>
      </c>
      <c r="KJ59" s="217">
        <f>ROUND(IF(KE61&gt;0.791,SUM(KL61+0.00005),KL61-0.000015),4)</f>
        <v>-1.7299999999999999E-2</v>
      </c>
      <c r="KK59" s="218">
        <f>IF(KE61&gt;0.791,KK47+LOOKUP(KG61,$A$2:$B$52+0.0001),KK47+LOOKUP(KG61,$A$2:$B$52))</f>
        <v>1.020785413794864</v>
      </c>
      <c r="KL59" s="205"/>
      <c r="KN59" s="188" t="s">
        <v>137</v>
      </c>
      <c r="KO59" s="191">
        <v>-5.0000000000000001E-9</v>
      </c>
      <c r="KP59" s="196"/>
      <c r="KQ59" s="190"/>
      <c r="KR59" s="216">
        <f>IF(SUM(KR47:KR57)=0,100,SUM(KR47:KR57)-0.025)</f>
        <v>100</v>
      </c>
      <c r="KS59" s="217">
        <f>ROUND(IF(KN61&gt;0.791,SUM(KU61+0.00005),KU61-0.000015),4)</f>
        <v>-1.7299999999999999E-2</v>
      </c>
      <c r="KT59" s="218">
        <f>IF(KN61&gt;0.791,KT47+LOOKUP(KP61,$A$2:$B$52+0.0001),KT47+LOOKUP(KP61,$A$2:$B$52))</f>
        <v>1.020785413794864</v>
      </c>
      <c r="KU59" s="205"/>
      <c r="KW59" s="188" t="s">
        <v>137</v>
      </c>
      <c r="KX59" s="191">
        <v>-5.0000000000000001E-9</v>
      </c>
      <c r="KY59" s="196"/>
      <c r="KZ59" s="190"/>
      <c r="LA59" s="216">
        <f>IF(SUM(LA47:LA57)=0,100,SUM(LA47:LA57)-0.025)</f>
        <v>100</v>
      </c>
      <c r="LB59" s="217">
        <f>ROUND(IF(KW61&gt;0.791,SUM(LD61+0.00005),LD61-0.000015),4)</f>
        <v>-1.7299999999999999E-2</v>
      </c>
      <c r="LC59" s="218">
        <f>IF(KW61&gt;0.791,LC47+LOOKUP(KY61,$A$2:$B$52+0.0001),LC47+LOOKUP(KY61,$A$2:$B$52))</f>
        <v>1.020785413794864</v>
      </c>
      <c r="LD59" s="205"/>
      <c r="LF59" s="188" t="s">
        <v>137</v>
      </c>
      <c r="LG59" s="191">
        <v>-5.0000000000000001E-9</v>
      </c>
      <c r="LH59" s="196"/>
      <c r="LI59" s="190"/>
      <c r="LJ59" s="216">
        <f>IF(SUM(LJ47:LJ57)=0,100,SUM(LJ47:LJ57)-0.025)</f>
        <v>100</v>
      </c>
      <c r="LK59" s="217">
        <f>ROUND(IF(LF61&gt;0.791,SUM(LM61+0.00005),LM61-0.000015),4)</f>
        <v>-1.7299999999999999E-2</v>
      </c>
      <c r="LL59" s="218">
        <f>IF(LF61&gt;0.791,LL47+LOOKUP(LH61,$A$2:$B$52+0.0001),LL47+LOOKUP(LH61,$A$2:$B$52))</f>
        <v>1.020785413794864</v>
      </c>
      <c r="LM59" s="205"/>
      <c r="LO59" s="188" t="s">
        <v>137</v>
      </c>
      <c r="LP59" s="191">
        <v>-5.0000000000000001E-9</v>
      </c>
      <c r="LQ59" s="196"/>
      <c r="LR59" s="190"/>
      <c r="LS59" s="216">
        <f>IF(SUM(LS47:LS57)=0,100,SUM(LS47:LS57)-0.025)</f>
        <v>100</v>
      </c>
      <c r="LT59" s="217">
        <f>ROUND(IF(LO61&gt;0.791,SUM(LV61+0.00005),LV61-0.000015),4)</f>
        <v>-1.7299999999999999E-2</v>
      </c>
      <c r="LU59" s="218">
        <f>IF(LO61&gt;0.791,LU47+LOOKUP(LQ61,$A$2:$B$52+0.0001),LU47+LOOKUP(LQ61,$A$2:$B$52))</f>
        <v>1.020785413794864</v>
      </c>
      <c r="LV59" s="205"/>
      <c r="LX59" s="188" t="s">
        <v>137</v>
      </c>
      <c r="LY59" s="191">
        <v>-5.0000000000000001E-9</v>
      </c>
      <c r="LZ59" s="196"/>
      <c r="MA59" s="190"/>
      <c r="MB59" s="216">
        <f>IF(SUM(MB47:MB57)=0,100,SUM(MB47:MB57)-0.025)</f>
        <v>100</v>
      </c>
      <c r="MC59" s="217">
        <f>ROUND(IF(LX61&gt;0.791,SUM(ME61+0.00005),ME61-0.000015),4)</f>
        <v>-1.7299999999999999E-2</v>
      </c>
      <c r="MD59" s="218">
        <f>IF(LX61&gt;0.791,MD47+LOOKUP(LZ61,$A$2:$B$52+0.0001),MD47+LOOKUP(LZ61,$A$2:$B$52))</f>
        <v>1.020785413794864</v>
      </c>
      <c r="ME59" s="205"/>
      <c r="MG59" s="188" t="s">
        <v>137</v>
      </c>
      <c r="MH59" s="191">
        <v>-5.0000000000000001E-9</v>
      </c>
      <c r="MI59" s="196"/>
      <c r="MJ59" s="190"/>
      <c r="MK59" s="216">
        <f>IF(SUM(MK47:MK57)=0,100,SUM(MK47:MK57)-0.025)</f>
        <v>100</v>
      </c>
      <c r="ML59" s="217">
        <f>ROUND(IF(MG61&gt;0.791,SUM(MN61+0.00005),MN61-0.000015),4)</f>
        <v>-1.7299999999999999E-2</v>
      </c>
      <c r="MM59" s="218">
        <f>IF(MG61&gt;0.791,MM47+LOOKUP(MI61,$A$2:$B$52+0.0001),MM47+LOOKUP(MI61,$A$2:$B$52))</f>
        <v>1.020785413794864</v>
      </c>
      <c r="MN59" s="205"/>
      <c r="MP59" s="188" t="s">
        <v>137</v>
      </c>
      <c r="MQ59" s="191">
        <v>-5.0000000000000001E-9</v>
      </c>
      <c r="MR59" s="196"/>
      <c r="MS59" s="190"/>
      <c r="MT59" s="216">
        <f>IF(SUM(MT47:MT57)=0,100,SUM(MT47:MT57)-0.025)</f>
        <v>100</v>
      </c>
      <c r="MU59" s="217">
        <f>ROUND(IF(MP61&gt;0.791,SUM(MW61+0.00005),MW61-0.000015),4)</f>
        <v>-1.7299999999999999E-2</v>
      </c>
      <c r="MV59" s="218">
        <f>IF(MP61&gt;0.791,MV47+LOOKUP(MR61,$A$2:$B$52+0.0001),MV47+LOOKUP(MR61,$A$2:$B$52))</f>
        <v>1.020785413794864</v>
      </c>
      <c r="MW59" s="205"/>
    </row>
    <row r="60" spans="1:361" ht="26.45" customHeight="1" thickBot="1">
      <c r="C60" s="219" t="s">
        <v>138</v>
      </c>
      <c r="D60" s="220" t="s">
        <v>139</v>
      </c>
      <c r="E60" s="221" t="s">
        <v>140</v>
      </c>
      <c r="F60" s="222" t="s">
        <v>141</v>
      </c>
      <c r="G60" s="190" t="s">
        <v>142</v>
      </c>
      <c r="H60" s="191"/>
      <c r="I60" s="192" t="s">
        <v>143</v>
      </c>
      <c r="J60" s="205" t="s">
        <v>144</v>
      </c>
      <c r="L60" s="219" t="s">
        <v>138</v>
      </c>
      <c r="M60" s="220" t="s">
        <v>139</v>
      </c>
      <c r="N60" s="221" t="s">
        <v>140</v>
      </c>
      <c r="O60" s="222" t="s">
        <v>141</v>
      </c>
      <c r="P60" s="190" t="s">
        <v>142</v>
      </c>
      <c r="Q60" s="191"/>
      <c r="R60" s="192" t="s">
        <v>143</v>
      </c>
      <c r="S60" s="205" t="s">
        <v>144</v>
      </c>
      <c r="U60" s="219" t="s">
        <v>138</v>
      </c>
      <c r="V60" s="220" t="s">
        <v>139</v>
      </c>
      <c r="W60" s="221" t="s">
        <v>140</v>
      </c>
      <c r="X60" s="222" t="s">
        <v>141</v>
      </c>
      <c r="Y60" s="190" t="s">
        <v>142</v>
      </c>
      <c r="Z60" s="191"/>
      <c r="AA60" s="192" t="s">
        <v>143</v>
      </c>
      <c r="AB60" s="205" t="s">
        <v>144</v>
      </c>
      <c r="AD60" s="219" t="s">
        <v>138</v>
      </c>
      <c r="AE60" s="220" t="s">
        <v>139</v>
      </c>
      <c r="AF60" s="221" t="s">
        <v>140</v>
      </c>
      <c r="AG60" s="222" t="s">
        <v>141</v>
      </c>
      <c r="AH60" s="190" t="s">
        <v>142</v>
      </c>
      <c r="AI60" s="191"/>
      <c r="AJ60" s="192" t="s">
        <v>143</v>
      </c>
      <c r="AK60" s="205" t="s">
        <v>144</v>
      </c>
      <c r="AM60" s="219" t="s">
        <v>138</v>
      </c>
      <c r="AN60" s="220" t="s">
        <v>139</v>
      </c>
      <c r="AO60" s="221" t="s">
        <v>140</v>
      </c>
      <c r="AP60" s="222" t="s">
        <v>141</v>
      </c>
      <c r="AQ60" s="190" t="s">
        <v>142</v>
      </c>
      <c r="AR60" s="191"/>
      <c r="AS60" s="192" t="s">
        <v>143</v>
      </c>
      <c r="AT60" s="205" t="s">
        <v>144</v>
      </c>
      <c r="AV60" s="219" t="s">
        <v>138</v>
      </c>
      <c r="AW60" s="220" t="s">
        <v>139</v>
      </c>
      <c r="AX60" s="221" t="s">
        <v>140</v>
      </c>
      <c r="AY60" s="222" t="s">
        <v>141</v>
      </c>
      <c r="AZ60" s="190" t="s">
        <v>142</v>
      </c>
      <c r="BA60" s="191"/>
      <c r="BB60" s="192" t="s">
        <v>143</v>
      </c>
      <c r="BC60" s="205" t="s">
        <v>144</v>
      </c>
      <c r="BE60" s="219" t="s">
        <v>138</v>
      </c>
      <c r="BF60" s="220" t="s">
        <v>139</v>
      </c>
      <c r="BG60" s="221" t="s">
        <v>140</v>
      </c>
      <c r="BH60" s="222" t="s">
        <v>141</v>
      </c>
      <c r="BI60" s="190" t="s">
        <v>142</v>
      </c>
      <c r="BJ60" s="191"/>
      <c r="BK60" s="192" t="s">
        <v>143</v>
      </c>
      <c r="BL60" s="205" t="s">
        <v>144</v>
      </c>
      <c r="BN60" s="219" t="s">
        <v>138</v>
      </c>
      <c r="BO60" s="220" t="s">
        <v>139</v>
      </c>
      <c r="BP60" s="221" t="s">
        <v>140</v>
      </c>
      <c r="BQ60" s="222" t="s">
        <v>141</v>
      </c>
      <c r="BR60" s="190" t="s">
        <v>142</v>
      </c>
      <c r="BS60" s="191"/>
      <c r="BT60" s="192" t="s">
        <v>143</v>
      </c>
      <c r="BU60" s="205" t="s">
        <v>144</v>
      </c>
      <c r="BW60" s="219" t="s">
        <v>138</v>
      </c>
      <c r="BX60" s="220" t="s">
        <v>139</v>
      </c>
      <c r="BY60" s="221" t="s">
        <v>140</v>
      </c>
      <c r="BZ60" s="222" t="s">
        <v>141</v>
      </c>
      <c r="CA60" s="190" t="s">
        <v>142</v>
      </c>
      <c r="CB60" s="191"/>
      <c r="CC60" s="192" t="s">
        <v>143</v>
      </c>
      <c r="CD60" s="205" t="s">
        <v>144</v>
      </c>
      <c r="CF60" s="219" t="s">
        <v>138</v>
      </c>
      <c r="CG60" s="220" t="s">
        <v>139</v>
      </c>
      <c r="CH60" s="221" t="s">
        <v>140</v>
      </c>
      <c r="CI60" s="222" t="s">
        <v>141</v>
      </c>
      <c r="CJ60" s="190" t="s">
        <v>142</v>
      </c>
      <c r="CK60" s="191"/>
      <c r="CL60" s="192" t="s">
        <v>143</v>
      </c>
      <c r="CM60" s="205" t="s">
        <v>144</v>
      </c>
      <c r="CO60" s="219" t="s">
        <v>138</v>
      </c>
      <c r="CP60" s="220" t="s">
        <v>139</v>
      </c>
      <c r="CQ60" s="221" t="s">
        <v>140</v>
      </c>
      <c r="CR60" s="222" t="s">
        <v>141</v>
      </c>
      <c r="CS60" s="190" t="s">
        <v>142</v>
      </c>
      <c r="CT60" s="191"/>
      <c r="CU60" s="192" t="s">
        <v>143</v>
      </c>
      <c r="CV60" s="205" t="s">
        <v>144</v>
      </c>
      <c r="CX60" s="219" t="s">
        <v>138</v>
      </c>
      <c r="CY60" s="220" t="s">
        <v>139</v>
      </c>
      <c r="CZ60" s="221" t="s">
        <v>140</v>
      </c>
      <c r="DA60" s="222" t="s">
        <v>141</v>
      </c>
      <c r="DB60" s="190" t="s">
        <v>142</v>
      </c>
      <c r="DC60" s="191"/>
      <c r="DD60" s="192" t="s">
        <v>143</v>
      </c>
      <c r="DE60" s="205" t="s">
        <v>144</v>
      </c>
      <c r="DG60" s="219" t="s">
        <v>138</v>
      </c>
      <c r="DH60" s="220" t="s">
        <v>139</v>
      </c>
      <c r="DI60" s="221" t="s">
        <v>140</v>
      </c>
      <c r="DJ60" s="222" t="s">
        <v>141</v>
      </c>
      <c r="DK60" s="190" t="s">
        <v>142</v>
      </c>
      <c r="DL60" s="191"/>
      <c r="DM60" s="192" t="s">
        <v>143</v>
      </c>
      <c r="DN60" s="205" t="s">
        <v>144</v>
      </c>
      <c r="DP60" s="219" t="s">
        <v>138</v>
      </c>
      <c r="DQ60" s="220" t="s">
        <v>139</v>
      </c>
      <c r="DR60" s="221" t="s">
        <v>140</v>
      </c>
      <c r="DS60" s="222" t="s">
        <v>141</v>
      </c>
      <c r="DT60" s="190" t="s">
        <v>142</v>
      </c>
      <c r="DU60" s="191"/>
      <c r="DV60" s="192" t="s">
        <v>143</v>
      </c>
      <c r="DW60" s="205" t="s">
        <v>144</v>
      </c>
      <c r="DY60" s="219" t="s">
        <v>138</v>
      </c>
      <c r="DZ60" s="220" t="s">
        <v>139</v>
      </c>
      <c r="EA60" s="221" t="s">
        <v>140</v>
      </c>
      <c r="EB60" s="222" t="s">
        <v>141</v>
      </c>
      <c r="EC60" s="190" t="s">
        <v>142</v>
      </c>
      <c r="ED60" s="191"/>
      <c r="EE60" s="192" t="s">
        <v>143</v>
      </c>
      <c r="EF60" s="205" t="s">
        <v>144</v>
      </c>
      <c r="EH60" s="219" t="s">
        <v>138</v>
      </c>
      <c r="EI60" s="220" t="s">
        <v>139</v>
      </c>
      <c r="EJ60" s="221" t="s">
        <v>140</v>
      </c>
      <c r="EK60" s="222" t="s">
        <v>141</v>
      </c>
      <c r="EL60" s="190" t="s">
        <v>142</v>
      </c>
      <c r="EM60" s="191"/>
      <c r="EN60" s="192" t="s">
        <v>143</v>
      </c>
      <c r="EO60" s="205" t="s">
        <v>144</v>
      </c>
      <c r="EQ60" s="219" t="s">
        <v>138</v>
      </c>
      <c r="ER60" s="220" t="s">
        <v>139</v>
      </c>
      <c r="ES60" s="221" t="s">
        <v>140</v>
      </c>
      <c r="ET60" s="222" t="s">
        <v>141</v>
      </c>
      <c r="EU60" s="190" t="s">
        <v>142</v>
      </c>
      <c r="EV60" s="191"/>
      <c r="EW60" s="192" t="s">
        <v>143</v>
      </c>
      <c r="EX60" s="205" t="s">
        <v>144</v>
      </c>
      <c r="EZ60" s="219" t="s">
        <v>138</v>
      </c>
      <c r="FA60" s="220" t="s">
        <v>139</v>
      </c>
      <c r="FB60" s="221" t="s">
        <v>140</v>
      </c>
      <c r="FC60" s="222" t="s">
        <v>141</v>
      </c>
      <c r="FD60" s="190" t="s">
        <v>142</v>
      </c>
      <c r="FE60" s="191"/>
      <c r="FF60" s="192" t="s">
        <v>143</v>
      </c>
      <c r="FG60" s="205" t="s">
        <v>144</v>
      </c>
      <c r="FI60" s="219" t="s">
        <v>138</v>
      </c>
      <c r="FJ60" s="220" t="s">
        <v>139</v>
      </c>
      <c r="FK60" s="221" t="s">
        <v>140</v>
      </c>
      <c r="FL60" s="222" t="s">
        <v>141</v>
      </c>
      <c r="FM60" s="190" t="s">
        <v>142</v>
      </c>
      <c r="FN60" s="191"/>
      <c r="FO60" s="192" t="s">
        <v>143</v>
      </c>
      <c r="FP60" s="205" t="s">
        <v>144</v>
      </c>
      <c r="FR60" s="219" t="s">
        <v>138</v>
      </c>
      <c r="FS60" s="220" t="s">
        <v>139</v>
      </c>
      <c r="FT60" s="221" t="s">
        <v>140</v>
      </c>
      <c r="FU60" s="222" t="s">
        <v>141</v>
      </c>
      <c r="FV60" s="190" t="s">
        <v>142</v>
      </c>
      <c r="FW60" s="191"/>
      <c r="FX60" s="192" t="s">
        <v>143</v>
      </c>
      <c r="FY60" s="205" t="s">
        <v>144</v>
      </c>
      <c r="GA60" s="219" t="s">
        <v>138</v>
      </c>
      <c r="GB60" s="220" t="s">
        <v>139</v>
      </c>
      <c r="GC60" s="221" t="s">
        <v>140</v>
      </c>
      <c r="GD60" s="222" t="s">
        <v>141</v>
      </c>
      <c r="GE60" s="190" t="s">
        <v>142</v>
      </c>
      <c r="GF60" s="191"/>
      <c r="GG60" s="192" t="s">
        <v>143</v>
      </c>
      <c r="GH60" s="205" t="s">
        <v>144</v>
      </c>
      <c r="GJ60" s="219" t="s">
        <v>138</v>
      </c>
      <c r="GK60" s="220" t="s">
        <v>139</v>
      </c>
      <c r="GL60" s="221" t="s">
        <v>140</v>
      </c>
      <c r="GM60" s="222" t="s">
        <v>141</v>
      </c>
      <c r="GN60" s="190" t="s">
        <v>142</v>
      </c>
      <c r="GO60" s="191"/>
      <c r="GP60" s="192" t="s">
        <v>143</v>
      </c>
      <c r="GQ60" s="205" t="s">
        <v>144</v>
      </c>
      <c r="GS60" s="219" t="s">
        <v>138</v>
      </c>
      <c r="GT60" s="220" t="s">
        <v>139</v>
      </c>
      <c r="GU60" s="221" t="s">
        <v>140</v>
      </c>
      <c r="GV60" s="222" t="s">
        <v>141</v>
      </c>
      <c r="GW60" s="190" t="s">
        <v>142</v>
      </c>
      <c r="GX60" s="191"/>
      <c r="GY60" s="192" t="s">
        <v>143</v>
      </c>
      <c r="GZ60" s="205" t="s">
        <v>144</v>
      </c>
      <c r="HB60" s="219" t="s">
        <v>138</v>
      </c>
      <c r="HC60" s="220" t="s">
        <v>139</v>
      </c>
      <c r="HD60" s="221" t="s">
        <v>140</v>
      </c>
      <c r="HE60" s="222" t="s">
        <v>141</v>
      </c>
      <c r="HF60" s="190" t="s">
        <v>142</v>
      </c>
      <c r="HG60" s="191"/>
      <c r="HH60" s="192" t="s">
        <v>143</v>
      </c>
      <c r="HI60" s="205" t="s">
        <v>144</v>
      </c>
      <c r="HK60" s="219" t="s">
        <v>138</v>
      </c>
      <c r="HL60" s="220" t="s">
        <v>139</v>
      </c>
      <c r="HM60" s="221" t="s">
        <v>140</v>
      </c>
      <c r="HN60" s="222" t="s">
        <v>141</v>
      </c>
      <c r="HO60" s="190" t="s">
        <v>142</v>
      </c>
      <c r="HP60" s="191"/>
      <c r="HQ60" s="192" t="s">
        <v>143</v>
      </c>
      <c r="HR60" s="205" t="s">
        <v>144</v>
      </c>
      <c r="HT60" s="219" t="s">
        <v>138</v>
      </c>
      <c r="HU60" s="220" t="s">
        <v>139</v>
      </c>
      <c r="HV60" s="221" t="s">
        <v>140</v>
      </c>
      <c r="HW60" s="222" t="s">
        <v>141</v>
      </c>
      <c r="HX60" s="190" t="s">
        <v>142</v>
      </c>
      <c r="HY60" s="191"/>
      <c r="HZ60" s="192" t="s">
        <v>143</v>
      </c>
      <c r="IA60" s="205" t="s">
        <v>144</v>
      </c>
      <c r="IC60" s="219" t="s">
        <v>138</v>
      </c>
      <c r="ID60" s="220" t="s">
        <v>139</v>
      </c>
      <c r="IE60" s="221" t="s">
        <v>140</v>
      </c>
      <c r="IF60" s="222" t="s">
        <v>141</v>
      </c>
      <c r="IG60" s="190" t="s">
        <v>142</v>
      </c>
      <c r="IH60" s="191"/>
      <c r="II60" s="192" t="s">
        <v>143</v>
      </c>
      <c r="IJ60" s="205" t="s">
        <v>144</v>
      </c>
      <c r="IL60" s="219" t="s">
        <v>138</v>
      </c>
      <c r="IM60" s="220" t="s">
        <v>139</v>
      </c>
      <c r="IN60" s="221" t="s">
        <v>140</v>
      </c>
      <c r="IO60" s="222" t="s">
        <v>141</v>
      </c>
      <c r="IP60" s="190" t="s">
        <v>142</v>
      </c>
      <c r="IQ60" s="191"/>
      <c r="IR60" s="192" t="s">
        <v>143</v>
      </c>
      <c r="IS60" s="205" t="s">
        <v>144</v>
      </c>
      <c r="IU60" s="219" t="s">
        <v>138</v>
      </c>
      <c r="IV60" s="220" t="s">
        <v>139</v>
      </c>
      <c r="IW60" s="221" t="s">
        <v>140</v>
      </c>
      <c r="IX60" s="222" t="s">
        <v>141</v>
      </c>
      <c r="IY60" s="190" t="s">
        <v>142</v>
      </c>
      <c r="IZ60" s="191"/>
      <c r="JA60" s="192" t="s">
        <v>143</v>
      </c>
      <c r="JB60" s="205" t="s">
        <v>144</v>
      </c>
      <c r="JD60" s="219" t="s">
        <v>138</v>
      </c>
      <c r="JE60" s="220" t="s">
        <v>139</v>
      </c>
      <c r="JF60" s="221" t="s">
        <v>140</v>
      </c>
      <c r="JG60" s="222" t="s">
        <v>141</v>
      </c>
      <c r="JH60" s="190" t="s">
        <v>142</v>
      </c>
      <c r="JI60" s="191"/>
      <c r="JJ60" s="192" t="s">
        <v>143</v>
      </c>
      <c r="JK60" s="205" t="s">
        <v>144</v>
      </c>
      <c r="JM60" s="219" t="s">
        <v>138</v>
      </c>
      <c r="JN60" s="220" t="s">
        <v>139</v>
      </c>
      <c r="JO60" s="221" t="s">
        <v>140</v>
      </c>
      <c r="JP60" s="222" t="s">
        <v>141</v>
      </c>
      <c r="JQ60" s="190" t="s">
        <v>142</v>
      </c>
      <c r="JR60" s="191"/>
      <c r="JS60" s="192" t="s">
        <v>143</v>
      </c>
      <c r="JT60" s="205" t="s">
        <v>144</v>
      </c>
      <c r="JV60" s="219" t="s">
        <v>138</v>
      </c>
      <c r="JW60" s="220" t="s">
        <v>139</v>
      </c>
      <c r="JX60" s="221" t="s">
        <v>140</v>
      </c>
      <c r="JY60" s="222" t="s">
        <v>141</v>
      </c>
      <c r="JZ60" s="190" t="s">
        <v>142</v>
      </c>
      <c r="KA60" s="191"/>
      <c r="KB60" s="192" t="s">
        <v>143</v>
      </c>
      <c r="KC60" s="205" t="s">
        <v>144</v>
      </c>
      <c r="KE60" s="219" t="s">
        <v>138</v>
      </c>
      <c r="KF60" s="220" t="s">
        <v>139</v>
      </c>
      <c r="KG60" s="221" t="s">
        <v>140</v>
      </c>
      <c r="KH60" s="222" t="s">
        <v>141</v>
      </c>
      <c r="KI60" s="190" t="s">
        <v>142</v>
      </c>
      <c r="KJ60" s="191"/>
      <c r="KK60" s="192" t="s">
        <v>143</v>
      </c>
      <c r="KL60" s="205" t="s">
        <v>144</v>
      </c>
      <c r="KN60" s="219" t="s">
        <v>138</v>
      </c>
      <c r="KO60" s="220" t="s">
        <v>139</v>
      </c>
      <c r="KP60" s="221" t="s">
        <v>140</v>
      </c>
      <c r="KQ60" s="222" t="s">
        <v>141</v>
      </c>
      <c r="KR60" s="190" t="s">
        <v>142</v>
      </c>
      <c r="KS60" s="191"/>
      <c r="KT60" s="192" t="s">
        <v>143</v>
      </c>
      <c r="KU60" s="205" t="s">
        <v>144</v>
      </c>
      <c r="KW60" s="219" t="s">
        <v>138</v>
      </c>
      <c r="KX60" s="220" t="s">
        <v>139</v>
      </c>
      <c r="KY60" s="221" t="s">
        <v>140</v>
      </c>
      <c r="KZ60" s="222" t="s">
        <v>141</v>
      </c>
      <c r="LA60" s="190" t="s">
        <v>142</v>
      </c>
      <c r="LB60" s="191"/>
      <c r="LC60" s="192" t="s">
        <v>143</v>
      </c>
      <c r="LD60" s="205" t="s">
        <v>144</v>
      </c>
      <c r="LF60" s="219" t="s">
        <v>138</v>
      </c>
      <c r="LG60" s="220" t="s">
        <v>139</v>
      </c>
      <c r="LH60" s="221" t="s">
        <v>140</v>
      </c>
      <c r="LI60" s="222" t="s">
        <v>141</v>
      </c>
      <c r="LJ60" s="190" t="s">
        <v>142</v>
      </c>
      <c r="LK60" s="191"/>
      <c r="LL60" s="192" t="s">
        <v>143</v>
      </c>
      <c r="LM60" s="205" t="s">
        <v>144</v>
      </c>
      <c r="LO60" s="219" t="s">
        <v>138</v>
      </c>
      <c r="LP60" s="220" t="s">
        <v>139</v>
      </c>
      <c r="LQ60" s="221" t="s">
        <v>140</v>
      </c>
      <c r="LR60" s="222" t="s">
        <v>141</v>
      </c>
      <c r="LS60" s="190" t="s">
        <v>142</v>
      </c>
      <c r="LT60" s="191"/>
      <c r="LU60" s="192" t="s">
        <v>143</v>
      </c>
      <c r="LV60" s="205" t="s">
        <v>144</v>
      </c>
      <c r="LX60" s="219" t="s">
        <v>138</v>
      </c>
      <c r="LY60" s="220" t="s">
        <v>139</v>
      </c>
      <c r="LZ60" s="221" t="s">
        <v>140</v>
      </c>
      <c r="MA60" s="222" t="s">
        <v>141</v>
      </c>
      <c r="MB60" s="190" t="s">
        <v>142</v>
      </c>
      <c r="MC60" s="191"/>
      <c r="MD60" s="192" t="s">
        <v>143</v>
      </c>
      <c r="ME60" s="205" t="s">
        <v>144</v>
      </c>
      <c r="MG60" s="219" t="s">
        <v>138</v>
      </c>
      <c r="MH60" s="220" t="s">
        <v>139</v>
      </c>
      <c r="MI60" s="221" t="s">
        <v>140</v>
      </c>
      <c r="MJ60" s="222" t="s">
        <v>141</v>
      </c>
      <c r="MK60" s="190" t="s">
        <v>142</v>
      </c>
      <c r="ML60" s="191"/>
      <c r="MM60" s="192" t="s">
        <v>143</v>
      </c>
      <c r="MN60" s="205" t="s">
        <v>144</v>
      </c>
      <c r="MP60" s="219" t="s">
        <v>138</v>
      </c>
      <c r="MQ60" s="220" t="s">
        <v>139</v>
      </c>
      <c r="MR60" s="221" t="s">
        <v>140</v>
      </c>
      <c r="MS60" s="222" t="s">
        <v>141</v>
      </c>
      <c r="MT60" s="190" t="s">
        <v>142</v>
      </c>
      <c r="MU60" s="191"/>
      <c r="MV60" s="192" t="s">
        <v>143</v>
      </c>
      <c r="MW60" s="205" t="s">
        <v>144</v>
      </c>
    </row>
    <row r="61" spans="1:361" ht="16.5" thickBot="1">
      <c r="C61" s="223">
        <f>'CACL_RAIZEN ALCOOL'!H28</f>
        <v>0.81899999999999995</v>
      </c>
      <c r="D61" s="224">
        <f>'CACL_RAIZEN ALCOOL'!H29</f>
        <v>29</v>
      </c>
      <c r="E61" s="224">
        <f>'CACL_RAIZEN ALCOOL'!H23</f>
        <v>30.4</v>
      </c>
      <c r="F61" s="225">
        <f>(D61-20)*0.000002+C61</f>
        <v>0.81901799999999991</v>
      </c>
      <c r="G61" s="226">
        <f>D61-25</f>
        <v>4</v>
      </c>
      <c r="H61" s="227">
        <f>E61-20</f>
        <v>10.399999999999999</v>
      </c>
      <c r="I61" s="228">
        <f>D61-20</f>
        <v>9</v>
      </c>
      <c r="J61" s="229">
        <f>F61+86*I61/100000</f>
        <v>0.82675799999999988</v>
      </c>
      <c r="L61" s="223">
        <f>'CACL_RAIZEN ALCOOL'!H70</f>
        <v>0.82199999999999995</v>
      </c>
      <c r="M61" s="224">
        <f>'CACL_RAIZEN ALCOOL'!H71</f>
        <v>32.5</v>
      </c>
      <c r="N61" s="224">
        <f>'CACL_RAIZEN ALCOOL'!H65</f>
        <v>30.6</v>
      </c>
      <c r="O61" s="225">
        <f>(M61-20)*0.000002+L61</f>
        <v>0.82202500000000001</v>
      </c>
      <c r="P61" s="226">
        <f>M61-25</f>
        <v>7.5</v>
      </c>
      <c r="Q61" s="227">
        <f>N61-20</f>
        <v>10.600000000000001</v>
      </c>
      <c r="R61" s="228">
        <f>M61-20</f>
        <v>12.5</v>
      </c>
      <c r="S61" s="229">
        <f>O61+86*R61/100000</f>
        <v>0.83277500000000004</v>
      </c>
      <c r="U61" s="223">
        <f>'CACL_ULTRACARGO ALCOOL'!H28</f>
        <v>0.69550000000000001</v>
      </c>
      <c r="V61" s="224">
        <f>'CACL_ULTRACARGO ALCOOL'!H29</f>
        <v>28.3</v>
      </c>
      <c r="W61" s="224">
        <f>'CACL_ULTRACARGO ALCOOL'!H23</f>
        <v>30.3</v>
      </c>
      <c r="X61" s="225">
        <f>(V61-20)*0.000002+U61</f>
        <v>0.69551660000000004</v>
      </c>
      <c r="Y61" s="226">
        <f>V61-25</f>
        <v>3.3000000000000007</v>
      </c>
      <c r="Z61" s="227">
        <f>W61-20</f>
        <v>10.3</v>
      </c>
      <c r="AA61" s="228">
        <f>V61-20</f>
        <v>8.3000000000000007</v>
      </c>
      <c r="AB61" s="229">
        <f>X61+86*AA61/100000</f>
        <v>0.70265460000000002</v>
      </c>
      <c r="AD61" s="223">
        <f>'CACL_ULTRACARGO ALCOOL'!H70</f>
        <v>0.82099999999999995</v>
      </c>
      <c r="AE61" s="224">
        <f>'CACL_ULTRACARGO ALCOOL'!H71</f>
        <v>29.5</v>
      </c>
      <c r="AF61" s="224">
        <f>'CACL_ULTRACARGO ALCOOL'!H65</f>
        <v>32</v>
      </c>
      <c r="AG61" s="225">
        <f>(AE61-20)*0.000002+AD61</f>
        <v>0.82101899999999994</v>
      </c>
      <c r="AH61" s="226">
        <f>AE61-25</f>
        <v>4.5</v>
      </c>
      <c r="AI61" s="227">
        <f>AF61-20</f>
        <v>12</v>
      </c>
      <c r="AJ61" s="228">
        <f>AE61-20</f>
        <v>9.5</v>
      </c>
      <c r="AK61" s="229">
        <f>AG61+86*AJ61/100000</f>
        <v>0.82918899999999995</v>
      </c>
      <c r="AM61" s="230">
        <v>0</v>
      </c>
      <c r="AN61" s="231">
        <v>0</v>
      </c>
      <c r="AO61" s="231">
        <v>0</v>
      </c>
      <c r="AP61" s="225">
        <f>(AN61-20)*0.000002+AM61</f>
        <v>-3.9999999999999996E-5</v>
      </c>
      <c r="AQ61" s="226">
        <f>AN61-25</f>
        <v>-25</v>
      </c>
      <c r="AR61" s="227">
        <f>AO61-20</f>
        <v>-20</v>
      </c>
      <c r="AS61" s="228">
        <f>AN61-20</f>
        <v>-20</v>
      </c>
      <c r="AT61" s="229">
        <f>AP61+86*AS61/100000</f>
        <v>-1.7239999999999998E-2</v>
      </c>
      <c r="AV61" s="230">
        <v>0</v>
      </c>
      <c r="AW61" s="231">
        <v>0</v>
      </c>
      <c r="AX61" s="231">
        <v>0</v>
      </c>
      <c r="AY61" s="225">
        <f>(AW61-20)*0.000002+AV61</f>
        <v>-3.9999999999999996E-5</v>
      </c>
      <c r="AZ61" s="226">
        <f>AW61-25</f>
        <v>-25</v>
      </c>
      <c r="BA61" s="227">
        <f>AX61-20</f>
        <v>-20</v>
      </c>
      <c r="BB61" s="228">
        <f>AW61-20</f>
        <v>-20</v>
      </c>
      <c r="BC61" s="229">
        <f>AY61+86*BB61/100000</f>
        <v>-1.7239999999999998E-2</v>
      </c>
      <c r="BE61" s="230">
        <v>0</v>
      </c>
      <c r="BF61" s="231">
        <v>0</v>
      </c>
      <c r="BG61" s="231">
        <v>0</v>
      </c>
      <c r="BH61" s="225">
        <f>(BF61-20)*0.000002+BE61</f>
        <v>-3.9999999999999996E-5</v>
      </c>
      <c r="BI61" s="226">
        <f>BF61-25</f>
        <v>-25</v>
      </c>
      <c r="BJ61" s="227">
        <f>BG61-20</f>
        <v>-20</v>
      </c>
      <c r="BK61" s="228">
        <f>BF61-20</f>
        <v>-20</v>
      </c>
      <c r="BL61" s="229">
        <f>BH61+86*BK61/100000</f>
        <v>-1.7239999999999998E-2</v>
      </c>
      <c r="BN61" s="230">
        <v>0</v>
      </c>
      <c r="BO61" s="231">
        <v>0</v>
      </c>
      <c r="BP61" s="231">
        <v>0</v>
      </c>
      <c r="BQ61" s="225">
        <f>(BO61-20)*0.000002+BN61</f>
        <v>-3.9999999999999996E-5</v>
      </c>
      <c r="BR61" s="226">
        <f>BO61-25</f>
        <v>-25</v>
      </c>
      <c r="BS61" s="227">
        <f>BP61-20</f>
        <v>-20</v>
      </c>
      <c r="BT61" s="228">
        <f>BO61-20</f>
        <v>-20</v>
      </c>
      <c r="BU61" s="229">
        <f>BQ61+86*BT61/100000</f>
        <v>-1.7239999999999998E-2</v>
      </c>
      <c r="BW61" s="230">
        <v>0</v>
      </c>
      <c r="BX61" s="231">
        <v>0</v>
      </c>
      <c r="BY61" s="231">
        <v>0</v>
      </c>
      <c r="BZ61" s="225">
        <f>(BX61-20)*0.000002+BW61</f>
        <v>-3.9999999999999996E-5</v>
      </c>
      <c r="CA61" s="226">
        <f>BX61-25</f>
        <v>-25</v>
      </c>
      <c r="CB61" s="227">
        <f>BY61-20</f>
        <v>-20</v>
      </c>
      <c r="CC61" s="228">
        <f>BX61-20</f>
        <v>-20</v>
      </c>
      <c r="CD61" s="229">
        <f>BZ61+86*CC61/100000</f>
        <v>-1.7239999999999998E-2</v>
      </c>
      <c r="CF61" s="230">
        <v>0</v>
      </c>
      <c r="CG61" s="231">
        <v>0</v>
      </c>
      <c r="CH61" s="231">
        <v>0</v>
      </c>
      <c r="CI61" s="225">
        <f>(CG61-20)*0.000002+CF61</f>
        <v>-3.9999999999999996E-5</v>
      </c>
      <c r="CJ61" s="226">
        <f>CG61-25</f>
        <v>-25</v>
      </c>
      <c r="CK61" s="227">
        <f>CH61-20</f>
        <v>-20</v>
      </c>
      <c r="CL61" s="228">
        <f>CG61-20</f>
        <v>-20</v>
      </c>
      <c r="CM61" s="229">
        <f>CI61+86*CL61/100000</f>
        <v>-1.7239999999999998E-2</v>
      </c>
      <c r="CO61" s="230">
        <v>0</v>
      </c>
      <c r="CP61" s="231">
        <v>0</v>
      </c>
      <c r="CQ61" s="231">
        <v>0</v>
      </c>
      <c r="CR61" s="225">
        <f>(CP61-20)*0.000002+CO61</f>
        <v>-3.9999999999999996E-5</v>
      </c>
      <c r="CS61" s="226">
        <f>CP61-25</f>
        <v>-25</v>
      </c>
      <c r="CT61" s="227">
        <f>CQ61-20</f>
        <v>-20</v>
      </c>
      <c r="CU61" s="228">
        <f>CP61-20</f>
        <v>-20</v>
      </c>
      <c r="CV61" s="229">
        <f>CR61+86*CU61/100000</f>
        <v>-1.7239999999999998E-2</v>
      </c>
      <c r="CX61" s="230">
        <v>0</v>
      </c>
      <c r="CY61" s="231">
        <v>0</v>
      </c>
      <c r="CZ61" s="231">
        <v>0</v>
      </c>
      <c r="DA61" s="225">
        <f>(CY61-20)*0.000002+CX61</f>
        <v>-3.9999999999999996E-5</v>
      </c>
      <c r="DB61" s="226">
        <f>CY61-25</f>
        <v>-25</v>
      </c>
      <c r="DC61" s="227">
        <f>CZ61-20</f>
        <v>-20</v>
      </c>
      <c r="DD61" s="228">
        <f>CY61-20</f>
        <v>-20</v>
      </c>
      <c r="DE61" s="229">
        <f>DA61+86*DD61/100000</f>
        <v>-1.7239999999999998E-2</v>
      </c>
      <c r="DG61" s="230">
        <v>0</v>
      </c>
      <c r="DH61" s="231">
        <v>0</v>
      </c>
      <c r="DI61" s="231">
        <v>0</v>
      </c>
      <c r="DJ61" s="225">
        <f>(DH61-20)*0.000002+DG61</f>
        <v>-3.9999999999999996E-5</v>
      </c>
      <c r="DK61" s="226">
        <f>DH61-25</f>
        <v>-25</v>
      </c>
      <c r="DL61" s="227">
        <f>DI61-20</f>
        <v>-20</v>
      </c>
      <c r="DM61" s="228">
        <f>DH61-20</f>
        <v>-20</v>
      </c>
      <c r="DN61" s="229">
        <f>DJ61+86*DM61/100000</f>
        <v>-1.7239999999999998E-2</v>
      </c>
      <c r="DP61" s="230">
        <v>0</v>
      </c>
      <c r="DQ61" s="231">
        <v>0</v>
      </c>
      <c r="DR61" s="231">
        <v>0</v>
      </c>
      <c r="DS61" s="225">
        <f>(DQ61-20)*0.000002+DP61</f>
        <v>-3.9999999999999996E-5</v>
      </c>
      <c r="DT61" s="226">
        <f>DQ61-25</f>
        <v>-25</v>
      </c>
      <c r="DU61" s="227">
        <f>DR61-20</f>
        <v>-20</v>
      </c>
      <c r="DV61" s="228">
        <f>DQ61-20</f>
        <v>-20</v>
      </c>
      <c r="DW61" s="229">
        <f>DS61+86*DV61/100000</f>
        <v>-1.7239999999999998E-2</v>
      </c>
      <c r="DY61" s="230">
        <v>0</v>
      </c>
      <c r="DZ61" s="231">
        <v>0</v>
      </c>
      <c r="EA61" s="231">
        <v>0</v>
      </c>
      <c r="EB61" s="225">
        <f>(DZ61-20)*0.000002+DY61</f>
        <v>-3.9999999999999996E-5</v>
      </c>
      <c r="EC61" s="226">
        <f>DZ61-25</f>
        <v>-25</v>
      </c>
      <c r="ED61" s="227">
        <f>EA61-20</f>
        <v>-20</v>
      </c>
      <c r="EE61" s="228">
        <f>DZ61-20</f>
        <v>-20</v>
      </c>
      <c r="EF61" s="229">
        <f>EB61+86*EE61/100000</f>
        <v>-1.7239999999999998E-2</v>
      </c>
      <c r="EH61" s="230">
        <v>0</v>
      </c>
      <c r="EI61" s="231">
        <v>0</v>
      </c>
      <c r="EJ61" s="231">
        <v>0</v>
      </c>
      <c r="EK61" s="225">
        <f>(EI61-20)*0.000002+EH61</f>
        <v>-3.9999999999999996E-5</v>
      </c>
      <c r="EL61" s="226">
        <f>EI61-25</f>
        <v>-25</v>
      </c>
      <c r="EM61" s="227">
        <f>EJ61-20</f>
        <v>-20</v>
      </c>
      <c r="EN61" s="228">
        <f>EI61-20</f>
        <v>-20</v>
      </c>
      <c r="EO61" s="229">
        <f>EK61+86*EN61/100000</f>
        <v>-1.7239999999999998E-2</v>
      </c>
      <c r="EQ61" s="230">
        <v>0</v>
      </c>
      <c r="ER61" s="231">
        <v>0</v>
      </c>
      <c r="ES61" s="231">
        <v>0</v>
      </c>
      <c r="ET61" s="225">
        <f>(ER61-20)*0.000002+EQ61</f>
        <v>-3.9999999999999996E-5</v>
      </c>
      <c r="EU61" s="226">
        <f>ER61-25</f>
        <v>-25</v>
      </c>
      <c r="EV61" s="227">
        <f>ES61-20</f>
        <v>-20</v>
      </c>
      <c r="EW61" s="228">
        <f>ER61-20</f>
        <v>-20</v>
      </c>
      <c r="EX61" s="229">
        <f>ET61+86*EW61/100000</f>
        <v>-1.7239999999999998E-2</v>
      </c>
      <c r="EZ61" s="230">
        <v>0</v>
      </c>
      <c r="FA61" s="231">
        <v>0</v>
      </c>
      <c r="FB61" s="231">
        <v>0</v>
      </c>
      <c r="FC61" s="225">
        <f>(FA61-20)*0.000002+EZ61</f>
        <v>-3.9999999999999996E-5</v>
      </c>
      <c r="FD61" s="226">
        <f>FA61-25</f>
        <v>-25</v>
      </c>
      <c r="FE61" s="227">
        <f>FB61-20</f>
        <v>-20</v>
      </c>
      <c r="FF61" s="228">
        <f>FA61-20</f>
        <v>-20</v>
      </c>
      <c r="FG61" s="229">
        <f>FC61+86*FF61/100000</f>
        <v>-1.7239999999999998E-2</v>
      </c>
      <c r="FI61" s="230">
        <v>0</v>
      </c>
      <c r="FJ61" s="231">
        <v>0</v>
      </c>
      <c r="FK61" s="231">
        <v>0</v>
      </c>
      <c r="FL61" s="225">
        <f>(FJ61-20)*0.000002+FI61</f>
        <v>-3.9999999999999996E-5</v>
      </c>
      <c r="FM61" s="226">
        <f>FJ61-25</f>
        <v>-25</v>
      </c>
      <c r="FN61" s="227">
        <f>FK61-20</f>
        <v>-20</v>
      </c>
      <c r="FO61" s="228">
        <f>FJ61-20</f>
        <v>-20</v>
      </c>
      <c r="FP61" s="229">
        <f>FL61+86*FO61/100000</f>
        <v>-1.7239999999999998E-2</v>
      </c>
      <c r="FR61" s="230">
        <v>0</v>
      </c>
      <c r="FS61" s="231">
        <v>0</v>
      </c>
      <c r="FT61" s="231">
        <v>0</v>
      </c>
      <c r="FU61" s="225">
        <f>(FS61-20)*0.000002+FR61</f>
        <v>-3.9999999999999996E-5</v>
      </c>
      <c r="FV61" s="226">
        <f>FS61-25</f>
        <v>-25</v>
      </c>
      <c r="FW61" s="227">
        <f>FT61-20</f>
        <v>-20</v>
      </c>
      <c r="FX61" s="228">
        <f>FS61-20</f>
        <v>-20</v>
      </c>
      <c r="FY61" s="229">
        <f>FU61+86*FX61/100000</f>
        <v>-1.7239999999999998E-2</v>
      </c>
      <c r="GA61" s="230">
        <v>0</v>
      </c>
      <c r="GB61" s="231">
        <v>0</v>
      </c>
      <c r="GC61" s="231">
        <v>0</v>
      </c>
      <c r="GD61" s="225">
        <f>(GB61-20)*0.000002+GA61</f>
        <v>-3.9999999999999996E-5</v>
      </c>
      <c r="GE61" s="226">
        <f>GB61-25</f>
        <v>-25</v>
      </c>
      <c r="GF61" s="227">
        <f>GC61-20</f>
        <v>-20</v>
      </c>
      <c r="GG61" s="228">
        <f>GB61-20</f>
        <v>-20</v>
      </c>
      <c r="GH61" s="229">
        <f>GD61+86*GG61/100000</f>
        <v>-1.7239999999999998E-2</v>
      </c>
      <c r="GJ61" s="230">
        <v>0</v>
      </c>
      <c r="GK61" s="231">
        <v>0</v>
      </c>
      <c r="GL61" s="231">
        <v>0</v>
      </c>
      <c r="GM61" s="225">
        <f>(GK61-20)*0.000002+GJ61</f>
        <v>-3.9999999999999996E-5</v>
      </c>
      <c r="GN61" s="226">
        <f>GK61-25</f>
        <v>-25</v>
      </c>
      <c r="GO61" s="227">
        <f>GL61-20</f>
        <v>-20</v>
      </c>
      <c r="GP61" s="228">
        <f>GK61-20</f>
        <v>-20</v>
      </c>
      <c r="GQ61" s="229">
        <f>GM61+86*GP61/100000</f>
        <v>-1.7239999999999998E-2</v>
      </c>
      <c r="GS61" s="230">
        <v>0</v>
      </c>
      <c r="GT61" s="231">
        <v>0</v>
      </c>
      <c r="GU61" s="231">
        <v>0</v>
      </c>
      <c r="GV61" s="225">
        <f>(GT61-20)*0.000002+GS61</f>
        <v>-3.9999999999999996E-5</v>
      </c>
      <c r="GW61" s="226">
        <f>GT61-25</f>
        <v>-25</v>
      </c>
      <c r="GX61" s="227">
        <f>GU61-20</f>
        <v>-20</v>
      </c>
      <c r="GY61" s="228">
        <f>GT61-20</f>
        <v>-20</v>
      </c>
      <c r="GZ61" s="229">
        <f>GV61+86*GY61/100000</f>
        <v>-1.7239999999999998E-2</v>
      </c>
      <c r="HB61" s="230">
        <v>0</v>
      </c>
      <c r="HC61" s="231">
        <v>0</v>
      </c>
      <c r="HD61" s="231">
        <v>0</v>
      </c>
      <c r="HE61" s="225">
        <f>(HC61-20)*0.000002+HB61</f>
        <v>-3.9999999999999996E-5</v>
      </c>
      <c r="HF61" s="226">
        <f>HC61-25</f>
        <v>-25</v>
      </c>
      <c r="HG61" s="227">
        <f>HD61-20</f>
        <v>-20</v>
      </c>
      <c r="HH61" s="228">
        <f>HC61-20</f>
        <v>-20</v>
      </c>
      <c r="HI61" s="229">
        <f>HE61+86*HH61/100000</f>
        <v>-1.7239999999999998E-2</v>
      </c>
      <c r="HK61" s="230">
        <v>0</v>
      </c>
      <c r="HL61" s="231">
        <v>0</v>
      </c>
      <c r="HM61" s="231">
        <v>0</v>
      </c>
      <c r="HN61" s="225">
        <f>(HL61-20)*0.000002+HK61</f>
        <v>-3.9999999999999996E-5</v>
      </c>
      <c r="HO61" s="226">
        <f>HL61-25</f>
        <v>-25</v>
      </c>
      <c r="HP61" s="227">
        <f>HM61-20</f>
        <v>-20</v>
      </c>
      <c r="HQ61" s="228">
        <f>HL61-20</f>
        <v>-20</v>
      </c>
      <c r="HR61" s="229">
        <f>HN61+86*HQ61/100000</f>
        <v>-1.7239999999999998E-2</v>
      </c>
      <c r="HT61" s="230">
        <v>0</v>
      </c>
      <c r="HU61" s="231">
        <v>0</v>
      </c>
      <c r="HV61" s="231">
        <v>0</v>
      </c>
      <c r="HW61" s="225">
        <f>(HU61-20)*0.000002+HT61</f>
        <v>-3.9999999999999996E-5</v>
      </c>
      <c r="HX61" s="226">
        <f>HU61-25</f>
        <v>-25</v>
      </c>
      <c r="HY61" s="227">
        <f>HV61-20</f>
        <v>-20</v>
      </c>
      <c r="HZ61" s="228">
        <f>HU61-20</f>
        <v>-20</v>
      </c>
      <c r="IA61" s="229">
        <f>HW61+86*HZ61/100000</f>
        <v>-1.7239999999999998E-2</v>
      </c>
      <c r="IC61" s="230">
        <v>0</v>
      </c>
      <c r="ID61" s="231">
        <v>0</v>
      </c>
      <c r="IE61" s="231">
        <v>0</v>
      </c>
      <c r="IF61" s="225">
        <f>(ID61-20)*0.000002+IC61</f>
        <v>-3.9999999999999996E-5</v>
      </c>
      <c r="IG61" s="226">
        <f>ID61-25</f>
        <v>-25</v>
      </c>
      <c r="IH61" s="227">
        <f>IE61-20</f>
        <v>-20</v>
      </c>
      <c r="II61" s="228">
        <f>ID61-20</f>
        <v>-20</v>
      </c>
      <c r="IJ61" s="229">
        <f>IF61+86*II61/100000</f>
        <v>-1.7239999999999998E-2</v>
      </c>
      <c r="IL61" s="230">
        <v>0</v>
      </c>
      <c r="IM61" s="231">
        <v>0</v>
      </c>
      <c r="IN61" s="231">
        <v>0</v>
      </c>
      <c r="IO61" s="225">
        <f>(IM61-20)*0.000002+IL61</f>
        <v>-3.9999999999999996E-5</v>
      </c>
      <c r="IP61" s="226">
        <f>IM61-25</f>
        <v>-25</v>
      </c>
      <c r="IQ61" s="227">
        <f>IN61-20</f>
        <v>-20</v>
      </c>
      <c r="IR61" s="228">
        <f>IM61-20</f>
        <v>-20</v>
      </c>
      <c r="IS61" s="229">
        <f>IO61+86*IR61/100000</f>
        <v>-1.7239999999999998E-2</v>
      </c>
      <c r="IU61" s="230">
        <v>0</v>
      </c>
      <c r="IV61" s="231">
        <v>0</v>
      </c>
      <c r="IW61" s="231">
        <v>0</v>
      </c>
      <c r="IX61" s="225">
        <f>(IV61-20)*0.000002+IU61</f>
        <v>-3.9999999999999996E-5</v>
      </c>
      <c r="IY61" s="226">
        <f>IV61-25</f>
        <v>-25</v>
      </c>
      <c r="IZ61" s="227">
        <f>IW61-20</f>
        <v>-20</v>
      </c>
      <c r="JA61" s="228">
        <f>IV61-20</f>
        <v>-20</v>
      </c>
      <c r="JB61" s="229">
        <f>IX61+86*JA61/100000</f>
        <v>-1.7239999999999998E-2</v>
      </c>
      <c r="JD61" s="230">
        <v>0</v>
      </c>
      <c r="JE61" s="231">
        <v>0</v>
      </c>
      <c r="JF61" s="231">
        <v>0</v>
      </c>
      <c r="JG61" s="225">
        <f>(JE61-20)*0.000002+JD61</f>
        <v>-3.9999999999999996E-5</v>
      </c>
      <c r="JH61" s="226">
        <f>JE61-25</f>
        <v>-25</v>
      </c>
      <c r="JI61" s="227">
        <f>JF61-20</f>
        <v>-20</v>
      </c>
      <c r="JJ61" s="228">
        <f>JE61-20</f>
        <v>-20</v>
      </c>
      <c r="JK61" s="229">
        <f>JG61+86*JJ61/100000</f>
        <v>-1.7239999999999998E-2</v>
      </c>
      <c r="JM61" s="230">
        <v>0</v>
      </c>
      <c r="JN61" s="231">
        <v>0</v>
      </c>
      <c r="JO61" s="231">
        <v>0</v>
      </c>
      <c r="JP61" s="225">
        <f>(JN61-20)*0.000002+JM61</f>
        <v>-3.9999999999999996E-5</v>
      </c>
      <c r="JQ61" s="226">
        <f>JN61-25</f>
        <v>-25</v>
      </c>
      <c r="JR61" s="227">
        <f>JO61-20</f>
        <v>-20</v>
      </c>
      <c r="JS61" s="228">
        <f>JN61-20</f>
        <v>-20</v>
      </c>
      <c r="JT61" s="229">
        <f>JP61+86*JS61/100000</f>
        <v>-1.7239999999999998E-2</v>
      </c>
      <c r="JV61" s="230">
        <v>0</v>
      </c>
      <c r="JW61" s="231">
        <v>0</v>
      </c>
      <c r="JX61" s="231">
        <v>0</v>
      </c>
      <c r="JY61" s="225">
        <f>(JW61-20)*0.000002+JV61</f>
        <v>-3.9999999999999996E-5</v>
      </c>
      <c r="JZ61" s="226">
        <f>JW61-25</f>
        <v>-25</v>
      </c>
      <c r="KA61" s="227">
        <f>JX61-20</f>
        <v>-20</v>
      </c>
      <c r="KB61" s="228">
        <f>JW61-20</f>
        <v>-20</v>
      </c>
      <c r="KC61" s="229">
        <f>JY61+86*KB61/100000</f>
        <v>-1.7239999999999998E-2</v>
      </c>
      <c r="KE61" s="230">
        <v>0</v>
      </c>
      <c r="KF61" s="231">
        <v>0</v>
      </c>
      <c r="KG61" s="231">
        <v>0</v>
      </c>
      <c r="KH61" s="225">
        <f>(KF61-20)*0.000002+KE61</f>
        <v>-3.9999999999999996E-5</v>
      </c>
      <c r="KI61" s="226">
        <f>KF61-25</f>
        <v>-25</v>
      </c>
      <c r="KJ61" s="227">
        <f>KG61-20</f>
        <v>-20</v>
      </c>
      <c r="KK61" s="228">
        <f>KF61-20</f>
        <v>-20</v>
      </c>
      <c r="KL61" s="229">
        <f>KH61+86*KK61/100000</f>
        <v>-1.7239999999999998E-2</v>
      </c>
      <c r="KN61" s="230">
        <v>0</v>
      </c>
      <c r="KO61" s="231">
        <v>0</v>
      </c>
      <c r="KP61" s="231">
        <v>0</v>
      </c>
      <c r="KQ61" s="225">
        <f>(KO61-20)*0.000002+KN61</f>
        <v>-3.9999999999999996E-5</v>
      </c>
      <c r="KR61" s="226">
        <f>KO61-25</f>
        <v>-25</v>
      </c>
      <c r="KS61" s="227">
        <f>KP61-20</f>
        <v>-20</v>
      </c>
      <c r="KT61" s="228">
        <f>KO61-20</f>
        <v>-20</v>
      </c>
      <c r="KU61" s="229">
        <f>KQ61+86*KT61/100000</f>
        <v>-1.7239999999999998E-2</v>
      </c>
      <c r="KW61" s="230">
        <v>0</v>
      </c>
      <c r="KX61" s="231">
        <v>0</v>
      </c>
      <c r="KY61" s="231">
        <v>0</v>
      </c>
      <c r="KZ61" s="225">
        <f>(KX61-20)*0.000002+KW61</f>
        <v>-3.9999999999999996E-5</v>
      </c>
      <c r="LA61" s="226">
        <f>KX61-25</f>
        <v>-25</v>
      </c>
      <c r="LB61" s="227">
        <f>KY61-20</f>
        <v>-20</v>
      </c>
      <c r="LC61" s="228">
        <f>KX61-20</f>
        <v>-20</v>
      </c>
      <c r="LD61" s="229">
        <f>KZ61+86*LC61/100000</f>
        <v>-1.7239999999999998E-2</v>
      </c>
      <c r="LF61" s="230">
        <v>0</v>
      </c>
      <c r="LG61" s="231">
        <v>0</v>
      </c>
      <c r="LH61" s="231">
        <v>0</v>
      </c>
      <c r="LI61" s="225">
        <f>(LG61-20)*0.000002+LF61</f>
        <v>-3.9999999999999996E-5</v>
      </c>
      <c r="LJ61" s="226">
        <f>LG61-25</f>
        <v>-25</v>
      </c>
      <c r="LK61" s="227">
        <f>LH61-20</f>
        <v>-20</v>
      </c>
      <c r="LL61" s="228">
        <f>LG61-20</f>
        <v>-20</v>
      </c>
      <c r="LM61" s="229">
        <f>LI61+86*LL61/100000</f>
        <v>-1.7239999999999998E-2</v>
      </c>
      <c r="LO61" s="230">
        <v>0</v>
      </c>
      <c r="LP61" s="231">
        <v>0</v>
      </c>
      <c r="LQ61" s="231">
        <v>0</v>
      </c>
      <c r="LR61" s="225">
        <f>(LP61-20)*0.000002+LO61</f>
        <v>-3.9999999999999996E-5</v>
      </c>
      <c r="LS61" s="226">
        <f>LP61-25</f>
        <v>-25</v>
      </c>
      <c r="LT61" s="227">
        <f>LQ61-20</f>
        <v>-20</v>
      </c>
      <c r="LU61" s="228">
        <f>LP61-20</f>
        <v>-20</v>
      </c>
      <c r="LV61" s="229">
        <f>LR61+86*LU61/100000</f>
        <v>-1.7239999999999998E-2</v>
      </c>
      <c r="LX61" s="230">
        <v>0</v>
      </c>
      <c r="LY61" s="231">
        <v>0</v>
      </c>
      <c r="LZ61" s="231">
        <v>0</v>
      </c>
      <c r="MA61" s="225">
        <f>(LY61-20)*0.000002+LX61</f>
        <v>-3.9999999999999996E-5</v>
      </c>
      <c r="MB61" s="226">
        <f>LY61-25</f>
        <v>-25</v>
      </c>
      <c r="MC61" s="227">
        <f>LZ61-20</f>
        <v>-20</v>
      </c>
      <c r="MD61" s="228">
        <f>LY61-20</f>
        <v>-20</v>
      </c>
      <c r="ME61" s="229">
        <f>MA61+86*MD61/100000</f>
        <v>-1.7239999999999998E-2</v>
      </c>
      <c r="MG61" s="230">
        <v>0</v>
      </c>
      <c r="MH61" s="231">
        <v>0</v>
      </c>
      <c r="MI61" s="231">
        <v>0</v>
      </c>
      <c r="MJ61" s="225">
        <f>(MH61-20)*0.000002+MG61</f>
        <v>-3.9999999999999996E-5</v>
      </c>
      <c r="MK61" s="226">
        <f>MH61-25</f>
        <v>-25</v>
      </c>
      <c r="ML61" s="227">
        <f>MI61-20</f>
        <v>-20</v>
      </c>
      <c r="MM61" s="228">
        <f>MH61-20</f>
        <v>-20</v>
      </c>
      <c r="MN61" s="229">
        <f>MJ61+86*MM61/100000</f>
        <v>-1.7239999999999998E-2</v>
      </c>
      <c r="MP61" s="230">
        <v>0</v>
      </c>
      <c r="MQ61" s="231">
        <v>0</v>
      </c>
      <c r="MR61" s="231">
        <v>0</v>
      </c>
      <c r="MS61" s="225">
        <f>(MQ61-20)*0.000002+MP61</f>
        <v>-3.9999999999999996E-5</v>
      </c>
      <c r="MT61" s="226">
        <f>MQ61-25</f>
        <v>-25</v>
      </c>
      <c r="MU61" s="227">
        <f>MR61-20</f>
        <v>-20</v>
      </c>
      <c r="MV61" s="228">
        <f>MQ61-20</f>
        <v>-20</v>
      </c>
      <c r="MW61" s="229">
        <f>MS61+86*MV61/100000</f>
        <v>-1.7239999999999998E-2</v>
      </c>
    </row>
  </sheetData>
  <sheetProtection algorithmName="SHA-512" hashValue="N23jah2Mp06e6/fPtUCv8DGYTJxUSqKI0mz5WGiC4k6Urk/XU4UnRJaTir6I6Ko0UmV4gLsE+GOxXqmApl0URw==" saltValue="zYa5mfYXJ4UOsQvib2PokQ==" spinCount="100000" sheet="1" objects="1" scenarios="1"/>
  <mergeCells count="162">
    <mergeCell ref="LO46:LP46"/>
    <mergeCell ref="LX46:LY46"/>
    <mergeCell ref="MG46:MH46"/>
    <mergeCell ref="MP46:MQ46"/>
    <mergeCell ref="JM46:JN46"/>
    <mergeCell ref="JV46:JW46"/>
    <mergeCell ref="KE46:KF46"/>
    <mergeCell ref="KN46:KO46"/>
    <mergeCell ref="KW46:KX46"/>
    <mergeCell ref="LF46:LG46"/>
    <mergeCell ref="HK46:HL46"/>
    <mergeCell ref="HT46:HU46"/>
    <mergeCell ref="IC46:ID46"/>
    <mergeCell ref="IL46:IM46"/>
    <mergeCell ref="IU46:IV46"/>
    <mergeCell ref="JD46:JE46"/>
    <mergeCell ref="FI46:FJ46"/>
    <mergeCell ref="FR46:FS46"/>
    <mergeCell ref="GA46:GB46"/>
    <mergeCell ref="GJ46:GK46"/>
    <mergeCell ref="GS46:GT46"/>
    <mergeCell ref="HB46:HC46"/>
    <mergeCell ref="DG46:DH46"/>
    <mergeCell ref="DP46:DQ46"/>
    <mergeCell ref="DY46:DZ46"/>
    <mergeCell ref="EH46:EI46"/>
    <mergeCell ref="EQ46:ER46"/>
    <mergeCell ref="EZ46:FA46"/>
    <mergeCell ref="BE46:BF46"/>
    <mergeCell ref="BN46:BO46"/>
    <mergeCell ref="BW46:BX46"/>
    <mergeCell ref="CF46:CG46"/>
    <mergeCell ref="CO46:CP46"/>
    <mergeCell ref="CX46:CY46"/>
    <mergeCell ref="LO32:LV32"/>
    <mergeCell ref="LX32:ME32"/>
    <mergeCell ref="MG32:MN32"/>
    <mergeCell ref="MP32:MW32"/>
    <mergeCell ref="C46:D46"/>
    <mergeCell ref="L46:M46"/>
    <mergeCell ref="U46:V46"/>
    <mergeCell ref="AD46:AE46"/>
    <mergeCell ref="AM46:AN46"/>
    <mergeCell ref="AV46:AW46"/>
    <mergeCell ref="JM32:JT32"/>
    <mergeCell ref="JV32:KC32"/>
    <mergeCell ref="KE32:KL32"/>
    <mergeCell ref="KN32:KU32"/>
    <mergeCell ref="KW32:LD32"/>
    <mergeCell ref="LF32:LM32"/>
    <mergeCell ref="HK32:HR32"/>
    <mergeCell ref="HT32:IA32"/>
    <mergeCell ref="IC32:IJ32"/>
    <mergeCell ref="IL32:IS32"/>
    <mergeCell ref="IU32:JB32"/>
    <mergeCell ref="JD32:JK32"/>
    <mergeCell ref="FI32:FP32"/>
    <mergeCell ref="FR32:FY32"/>
    <mergeCell ref="GA32:GH32"/>
    <mergeCell ref="GJ32:GQ32"/>
    <mergeCell ref="GS32:GZ32"/>
    <mergeCell ref="HB32:HI32"/>
    <mergeCell ref="DG32:DN32"/>
    <mergeCell ref="DP32:DW32"/>
    <mergeCell ref="DY32:EF32"/>
    <mergeCell ref="EH32:EO32"/>
    <mergeCell ref="EQ32:EX32"/>
    <mergeCell ref="EZ32:FG32"/>
    <mergeCell ref="BE32:BL32"/>
    <mergeCell ref="BN32:BU32"/>
    <mergeCell ref="BW32:CD32"/>
    <mergeCell ref="CF32:CM32"/>
    <mergeCell ref="CO32:CV32"/>
    <mergeCell ref="CX32:DE32"/>
    <mergeCell ref="C32:J32"/>
    <mergeCell ref="L32:S32"/>
    <mergeCell ref="U32:AB32"/>
    <mergeCell ref="AD32:AK32"/>
    <mergeCell ref="AM32:AT32"/>
    <mergeCell ref="AV32:BC32"/>
    <mergeCell ref="LF15:LG15"/>
    <mergeCell ref="LO15:LP15"/>
    <mergeCell ref="LX15:LY15"/>
    <mergeCell ref="MG15:MH15"/>
    <mergeCell ref="MP15:MQ15"/>
    <mergeCell ref="C31:J31"/>
    <mergeCell ref="JD15:JE15"/>
    <mergeCell ref="JM15:JN15"/>
    <mergeCell ref="JV15:JW15"/>
    <mergeCell ref="KE15:KF15"/>
    <mergeCell ref="KN15:KO15"/>
    <mergeCell ref="KW15:KX15"/>
    <mergeCell ref="HB15:HC15"/>
    <mergeCell ref="HK15:HL15"/>
    <mergeCell ref="HT15:HU15"/>
    <mergeCell ref="IC15:ID15"/>
    <mergeCell ref="IL15:IM15"/>
    <mergeCell ref="IU15:IV15"/>
    <mergeCell ref="EZ15:FA15"/>
    <mergeCell ref="FI15:FJ15"/>
    <mergeCell ref="FR15:FS15"/>
    <mergeCell ref="GA15:GB15"/>
    <mergeCell ref="GJ15:GK15"/>
    <mergeCell ref="GS15:GT15"/>
    <mergeCell ref="CX15:CY15"/>
    <mergeCell ref="DG15:DH15"/>
    <mergeCell ref="DP15:DQ15"/>
    <mergeCell ref="DY15:DZ15"/>
    <mergeCell ref="EH15:EI15"/>
    <mergeCell ref="EQ15:ER15"/>
    <mergeCell ref="AV15:AW15"/>
    <mergeCell ref="BE15:BF15"/>
    <mergeCell ref="BN15:BO15"/>
    <mergeCell ref="BW15:BX15"/>
    <mergeCell ref="CF15:CG15"/>
    <mergeCell ref="CO15:CP15"/>
    <mergeCell ref="LF1:LM1"/>
    <mergeCell ref="LO1:LV1"/>
    <mergeCell ref="LX1:ME1"/>
    <mergeCell ref="MG1:MN1"/>
    <mergeCell ref="MP1:MW1"/>
    <mergeCell ref="C15:D15"/>
    <mergeCell ref="L15:M15"/>
    <mergeCell ref="U15:V15"/>
    <mergeCell ref="AD15:AE15"/>
    <mergeCell ref="AM15:AN15"/>
    <mergeCell ref="JD1:JK1"/>
    <mergeCell ref="JM1:JT1"/>
    <mergeCell ref="JV1:KC1"/>
    <mergeCell ref="KE1:KL1"/>
    <mergeCell ref="KN1:KU1"/>
    <mergeCell ref="KW1:LD1"/>
    <mergeCell ref="HB1:HI1"/>
    <mergeCell ref="HK1:HR1"/>
    <mergeCell ref="HT1:IA1"/>
    <mergeCell ref="IC1:IJ1"/>
    <mergeCell ref="IL1:IS1"/>
    <mergeCell ref="IU1:JB1"/>
    <mergeCell ref="EZ1:FG1"/>
    <mergeCell ref="FI1:FP1"/>
    <mergeCell ref="FR1:FY1"/>
    <mergeCell ref="GA1:GH1"/>
    <mergeCell ref="GJ1:GQ1"/>
    <mergeCell ref="GS1:GZ1"/>
    <mergeCell ref="CX1:DE1"/>
    <mergeCell ref="DG1:DN1"/>
    <mergeCell ref="DP1:DW1"/>
    <mergeCell ref="DY1:EF1"/>
    <mergeCell ref="EH1:EO1"/>
    <mergeCell ref="EQ1:EX1"/>
    <mergeCell ref="AV1:BC1"/>
    <mergeCell ref="BE1:BL1"/>
    <mergeCell ref="BN1:BU1"/>
    <mergeCell ref="BW1:CD1"/>
    <mergeCell ref="CF1:CM1"/>
    <mergeCell ref="CO1:CV1"/>
    <mergeCell ref="A1:B1"/>
    <mergeCell ref="C1:J1"/>
    <mergeCell ref="L1:S1"/>
    <mergeCell ref="U1:AB1"/>
    <mergeCell ref="AD1:AK1"/>
    <mergeCell ref="AM1:AT1"/>
  </mergeCells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7">
    <pageSetUpPr fitToPage="1"/>
  </sheetPr>
  <dimension ref="A1:W110"/>
  <sheetViews>
    <sheetView showGridLines="0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B3" sqref="B3"/>
    </sheetView>
  </sheetViews>
  <sheetFormatPr defaultColWidth="9.140625" defaultRowHeight="15"/>
  <cols>
    <col min="1" max="6" width="24.28515625" style="322" customWidth="1"/>
    <col min="7" max="9" width="24.28515625" style="323" customWidth="1"/>
    <col min="10" max="10" width="22.28515625" style="324" customWidth="1"/>
    <col min="11" max="11" width="19.42578125" customWidth="1"/>
    <col min="12" max="12" width="13.140625" bestFit="1" customWidth="1"/>
    <col min="13" max="13" width="15.140625" bestFit="1" customWidth="1"/>
    <col min="14" max="14" width="13.140625" bestFit="1" customWidth="1"/>
    <col min="15" max="15" width="19.7109375" customWidth="1"/>
    <col min="16" max="16" width="13.140625" bestFit="1" customWidth="1"/>
    <col min="17" max="17" width="15.85546875" bestFit="1" customWidth="1"/>
    <col min="18" max="18" width="13.140625" bestFit="1" customWidth="1"/>
    <col min="19" max="19" width="15.140625" bestFit="1" customWidth="1"/>
  </cols>
  <sheetData>
    <row r="1" spans="1:23" ht="28.5" customHeight="1">
      <c r="A1" s="450" t="s">
        <v>10726</v>
      </c>
      <c r="B1" s="450"/>
      <c r="C1" s="450"/>
      <c r="D1" s="450"/>
      <c r="E1" s="364" t="s">
        <v>10704</v>
      </c>
      <c r="F1" s="364"/>
      <c r="G1" s="365">
        <f>SUBTOTAL(9,G3:G38)</f>
        <v>8050857.1600000579</v>
      </c>
      <c r="H1" s="365">
        <f>SUBTOTAL(9,H3:H38)</f>
        <v>7988207.2907100562</v>
      </c>
      <c r="I1" s="365">
        <f>SUBTOTAL(9,I3:I38)</f>
        <v>6603587.2972227409</v>
      </c>
      <c r="J1" s="448" t="s">
        <v>10709</v>
      </c>
      <c r="K1" s="449"/>
      <c r="L1" s="449"/>
      <c r="M1" s="449"/>
      <c r="N1" s="449"/>
      <c r="O1" s="449" t="s">
        <v>10710</v>
      </c>
      <c r="P1" s="449"/>
      <c r="Q1" s="449"/>
      <c r="R1" s="449"/>
      <c r="S1" s="449"/>
      <c r="T1" s="362"/>
      <c r="U1" s="362"/>
      <c r="V1" s="362"/>
      <c r="W1" s="362"/>
    </row>
    <row r="2" spans="1:23" ht="24.75" customHeight="1">
      <c r="A2" s="332" t="str">
        <f>LANÇAR_CACL!C16</f>
        <v>EXPEDIÇÃO</v>
      </c>
      <c r="B2" s="332" t="s">
        <v>10699</v>
      </c>
      <c r="C2" s="332" t="str">
        <f>LANÇAR_CACL!C18</f>
        <v>TANQUE</v>
      </c>
      <c r="D2" s="332" t="str">
        <f>LANÇAR_CACL!G16</f>
        <v>RECEPÇÃO</v>
      </c>
      <c r="E2" s="333" t="str">
        <f>LANÇAR_CACL!G17</f>
        <v>PRODUTO</v>
      </c>
      <c r="F2" s="333" t="str">
        <f>LANÇAR_CACL!G18</f>
        <v>TANQUE</v>
      </c>
      <c r="G2" s="334" t="s">
        <v>28</v>
      </c>
      <c r="H2" s="334" t="s">
        <v>10702</v>
      </c>
      <c r="I2" s="334" t="s">
        <v>30</v>
      </c>
      <c r="J2" s="347" t="s">
        <v>10712</v>
      </c>
      <c r="K2" s="347" t="s">
        <v>10713</v>
      </c>
      <c r="L2" s="347" t="s">
        <v>10707</v>
      </c>
      <c r="M2" s="347" t="s">
        <v>10714</v>
      </c>
      <c r="N2" s="347" t="s">
        <v>10708</v>
      </c>
      <c r="O2" s="347" t="s">
        <v>10715</v>
      </c>
      <c r="P2" s="347" t="s">
        <v>10716</v>
      </c>
      <c r="Q2" s="347" t="s">
        <v>10707</v>
      </c>
      <c r="R2" s="347" t="s">
        <v>10714</v>
      </c>
      <c r="S2" s="347" t="s">
        <v>10708</v>
      </c>
    </row>
    <row r="3" spans="1:23" s="331" customFormat="1" ht="21.75" customHeight="1">
      <c r="A3" s="344" t="s">
        <v>8</v>
      </c>
      <c r="B3" s="344" t="s">
        <v>10741</v>
      </c>
      <c r="C3" s="344" t="s">
        <v>41</v>
      </c>
      <c r="D3" s="344" t="s">
        <v>10706</v>
      </c>
      <c r="E3" s="345" t="s">
        <v>149</v>
      </c>
      <c r="F3" s="345" t="s">
        <v>10742</v>
      </c>
      <c r="G3" s="346">
        <v>284401.04000000656</v>
      </c>
      <c r="H3" s="346">
        <v>278157.43973200582</v>
      </c>
      <c r="I3" s="346">
        <v>235837.18651910592</v>
      </c>
      <c r="J3" s="348">
        <v>44364.458333333336</v>
      </c>
      <c r="K3" s="350">
        <v>1614</v>
      </c>
      <c r="L3" s="344">
        <v>29</v>
      </c>
      <c r="M3" s="344">
        <v>0.8175</v>
      </c>
      <c r="N3" s="345">
        <v>32.5</v>
      </c>
      <c r="O3" s="360">
        <v>44364.697916666664</v>
      </c>
      <c r="P3" s="350">
        <v>1570</v>
      </c>
      <c r="Q3" s="344">
        <v>28.5</v>
      </c>
      <c r="R3" s="349">
        <v>0.81899999999999995</v>
      </c>
      <c r="S3" s="345">
        <v>29.5</v>
      </c>
    </row>
    <row r="4" spans="1:23" s="331" customFormat="1" ht="21.75" customHeight="1">
      <c r="A4" s="344" t="s">
        <v>8</v>
      </c>
      <c r="B4" s="344" t="s">
        <v>10743</v>
      </c>
      <c r="C4" s="344" t="s">
        <v>41</v>
      </c>
      <c r="D4" s="344" t="s">
        <v>10706</v>
      </c>
      <c r="E4" s="345" t="s">
        <v>149</v>
      </c>
      <c r="F4" s="345" t="s">
        <v>10742</v>
      </c>
      <c r="G4" s="346">
        <v>7766456.1200000513</v>
      </c>
      <c r="H4" s="346">
        <v>7710049.8509780504</v>
      </c>
      <c r="I4" s="346">
        <v>6367750.110703635</v>
      </c>
      <c r="J4" s="348">
        <v>44364.697916666664</v>
      </c>
      <c r="K4" s="350">
        <v>1570</v>
      </c>
      <c r="L4" s="344">
        <v>28.5</v>
      </c>
      <c r="M4" s="344">
        <v>0.81899999999999995</v>
      </c>
      <c r="N4" s="345">
        <v>29.5</v>
      </c>
      <c r="O4" s="348">
        <v>44365.90625</v>
      </c>
      <c r="P4" s="350">
        <v>367.5</v>
      </c>
      <c r="Q4" s="344">
        <v>28.3</v>
      </c>
      <c r="R4" s="349">
        <v>0.81899999999999995</v>
      </c>
      <c r="S4" s="345">
        <v>27</v>
      </c>
    </row>
    <row r="5" spans="1:23" s="331" customFormat="1" ht="22.5" customHeight="1">
      <c r="A5" s="344"/>
      <c r="B5" s="344"/>
      <c r="C5" s="344"/>
      <c r="D5" s="344"/>
      <c r="E5" s="345"/>
      <c r="F5" s="345"/>
      <c r="G5" s="346"/>
      <c r="H5" s="346"/>
      <c r="I5" s="346"/>
      <c r="J5" s="348"/>
      <c r="K5" s="350"/>
      <c r="L5" s="344"/>
      <c r="M5" s="344"/>
      <c r="N5" s="345"/>
      <c r="O5" s="348"/>
      <c r="P5" s="350"/>
      <c r="Q5" s="344"/>
      <c r="R5" s="349"/>
      <c r="S5" s="345"/>
    </row>
    <row r="6" spans="1:23" s="331" customFormat="1" ht="22.5" customHeight="1">
      <c r="A6" s="344"/>
      <c r="B6" s="344"/>
      <c r="C6" s="344"/>
      <c r="D6" s="344"/>
      <c r="E6" s="345"/>
      <c r="F6" s="345"/>
      <c r="G6" s="346"/>
      <c r="H6" s="372"/>
      <c r="I6" s="346"/>
      <c r="J6" s="373"/>
      <c r="K6" s="346"/>
      <c r="L6" s="345"/>
      <c r="M6" s="344"/>
      <c r="N6" s="345"/>
      <c r="O6" s="348"/>
      <c r="P6" s="345"/>
      <c r="Q6" s="346"/>
      <c r="R6" s="345"/>
      <c r="S6" s="345"/>
    </row>
    <row r="7" spans="1:23" s="331" customFormat="1" ht="22.5" customHeight="1">
      <c r="A7" s="344"/>
      <c r="B7" s="344"/>
      <c r="C7" s="344"/>
      <c r="D7" s="344"/>
      <c r="E7" s="345"/>
      <c r="F7" s="345"/>
      <c r="G7" s="346"/>
      <c r="H7" s="346"/>
      <c r="I7" s="346"/>
      <c r="J7" s="348"/>
      <c r="K7" s="350"/>
      <c r="L7" s="344"/>
      <c r="M7" s="344"/>
      <c r="N7" s="345"/>
      <c r="O7" s="348"/>
      <c r="P7" s="350"/>
      <c r="Q7" s="344"/>
      <c r="R7" s="349"/>
      <c r="S7" s="345"/>
    </row>
    <row r="8" spans="1:23" s="331" customFormat="1" ht="22.5" customHeight="1">
      <c r="A8" s="344"/>
      <c r="B8" s="344"/>
      <c r="C8" s="344"/>
      <c r="D8" s="344"/>
      <c r="E8" s="345"/>
      <c r="F8" s="345"/>
      <c r="G8" s="346"/>
      <c r="H8" s="346"/>
      <c r="I8" s="346"/>
      <c r="J8" s="348"/>
      <c r="K8" s="350"/>
      <c r="L8" s="344"/>
      <c r="M8" s="344"/>
      <c r="N8" s="345"/>
      <c r="O8" s="348"/>
      <c r="P8" s="350"/>
      <c r="Q8" s="344"/>
      <c r="R8" s="349"/>
      <c r="S8" s="345"/>
    </row>
    <row r="9" spans="1:23" s="337" customFormat="1" ht="22.5" customHeight="1">
      <c r="A9" s="344"/>
      <c r="B9" s="344"/>
      <c r="C9" s="344"/>
      <c r="D9" s="344"/>
      <c r="E9" s="345"/>
      <c r="F9" s="345"/>
      <c r="G9" s="346"/>
      <c r="H9" s="346"/>
      <c r="I9" s="346"/>
      <c r="J9" s="348"/>
      <c r="K9" s="350"/>
      <c r="L9" s="344"/>
      <c r="M9" s="344"/>
      <c r="N9" s="345"/>
      <c r="O9" s="348"/>
      <c r="P9" s="350"/>
      <c r="Q9" s="344"/>
      <c r="R9" s="349"/>
      <c r="S9" s="345"/>
    </row>
    <row r="10" spans="1:23" s="337" customFormat="1" ht="22.5" customHeight="1">
      <c r="A10" s="344"/>
      <c r="B10" s="344"/>
      <c r="C10" s="344"/>
      <c r="D10" s="344"/>
      <c r="E10" s="345"/>
      <c r="F10" s="345"/>
      <c r="G10" s="346"/>
      <c r="H10" s="346"/>
      <c r="I10" s="346"/>
      <c r="J10" s="348"/>
      <c r="K10" s="350"/>
      <c r="L10" s="344"/>
      <c r="M10" s="344"/>
      <c r="N10" s="345"/>
      <c r="O10" s="348"/>
      <c r="P10" s="350"/>
      <c r="Q10" s="344"/>
      <c r="R10" s="349"/>
      <c r="S10" s="345"/>
    </row>
    <row r="11" spans="1:23" s="337" customFormat="1" ht="22.5" customHeight="1">
      <c r="A11" s="344"/>
      <c r="B11" s="344"/>
      <c r="C11" s="344"/>
      <c r="D11" s="344"/>
      <c r="E11" s="345"/>
      <c r="F11" s="345"/>
      <c r="G11" s="346"/>
      <c r="H11" s="346"/>
      <c r="I11" s="346"/>
      <c r="J11" s="345"/>
      <c r="K11" s="346"/>
      <c r="L11" s="345"/>
      <c r="M11" s="346"/>
      <c r="N11" s="345"/>
      <c r="O11" s="346"/>
      <c r="P11" s="345"/>
      <c r="Q11" s="346"/>
      <c r="R11" s="345"/>
      <c r="S11" s="346"/>
    </row>
    <row r="12" spans="1:23" s="337" customFormat="1" ht="22.5" customHeight="1">
      <c r="A12" s="344"/>
      <c r="B12" s="344"/>
      <c r="C12" s="344"/>
      <c r="D12" s="344"/>
      <c r="E12" s="345"/>
      <c r="F12" s="345"/>
      <c r="G12" s="346"/>
      <c r="H12" s="346"/>
      <c r="I12" s="346"/>
      <c r="J12" s="348"/>
      <c r="K12" s="350"/>
      <c r="L12" s="344"/>
      <c r="M12" s="344"/>
      <c r="N12" s="345"/>
      <c r="O12" s="348"/>
      <c r="P12" s="350"/>
      <c r="Q12" s="344"/>
      <c r="R12" s="349"/>
      <c r="S12" s="345"/>
    </row>
    <row r="13" spans="1:23" s="337" customFormat="1" ht="22.5" customHeight="1">
      <c r="A13" s="344"/>
      <c r="B13" s="344"/>
      <c r="C13" s="344"/>
      <c r="D13" s="344"/>
      <c r="E13" s="345"/>
      <c r="F13" s="345"/>
      <c r="G13" s="346"/>
      <c r="H13" s="346"/>
      <c r="I13" s="346"/>
      <c r="J13" s="348"/>
      <c r="K13" s="350"/>
      <c r="L13" s="344"/>
      <c r="M13" s="344"/>
      <c r="N13" s="345"/>
      <c r="O13" s="348"/>
      <c r="P13" s="350"/>
      <c r="Q13" s="344"/>
      <c r="R13" s="349"/>
      <c r="S13" s="345"/>
    </row>
    <row r="14" spans="1:23" ht="22.5" customHeight="1">
      <c r="A14" s="344"/>
      <c r="B14" s="344"/>
      <c r="C14" s="344"/>
      <c r="D14" s="344"/>
      <c r="E14" s="345"/>
      <c r="F14" s="345"/>
      <c r="G14" s="346"/>
      <c r="H14" s="346"/>
      <c r="I14" s="346"/>
      <c r="J14" s="348"/>
      <c r="K14" s="350"/>
      <c r="L14" s="344"/>
      <c r="M14" s="344"/>
      <c r="N14" s="345"/>
      <c r="O14" s="348"/>
      <c r="P14" s="350"/>
      <c r="Q14" s="344"/>
      <c r="R14" s="349"/>
      <c r="S14" s="345"/>
    </row>
    <row r="15" spans="1:23" ht="22.5" customHeight="1">
      <c r="A15" s="344"/>
      <c r="B15" s="344"/>
      <c r="C15" s="344"/>
      <c r="D15" s="344"/>
      <c r="E15" s="345"/>
      <c r="F15" s="345"/>
      <c r="G15" s="346"/>
      <c r="H15" s="346"/>
      <c r="I15" s="346"/>
      <c r="J15" s="348"/>
      <c r="K15" s="350"/>
      <c r="L15" s="344"/>
      <c r="M15" s="344"/>
      <c r="N15" s="345"/>
      <c r="O15" s="348"/>
      <c r="P15" s="350"/>
      <c r="Q15" s="344"/>
      <c r="R15" s="349"/>
      <c r="S15" s="345"/>
    </row>
    <row r="16" spans="1:23" ht="22.5" customHeight="1">
      <c r="A16" s="344"/>
      <c r="B16" s="344"/>
      <c r="C16" s="344"/>
      <c r="D16" s="344"/>
      <c r="E16" s="345"/>
      <c r="F16" s="345"/>
      <c r="G16" s="346"/>
      <c r="H16" s="346"/>
      <c r="I16" s="346"/>
      <c r="J16" s="348"/>
      <c r="K16" s="350"/>
      <c r="L16" s="344"/>
      <c r="M16" s="344"/>
      <c r="N16" s="345"/>
      <c r="O16" s="348"/>
      <c r="P16" s="350"/>
      <c r="Q16" s="344"/>
      <c r="R16" s="349"/>
      <c r="S16" s="345"/>
    </row>
    <row r="17" spans="1:19" ht="22.5" customHeight="1">
      <c r="A17" s="344"/>
      <c r="B17" s="344"/>
      <c r="C17" s="344"/>
      <c r="D17" s="344"/>
      <c r="E17" s="345"/>
      <c r="F17" s="345"/>
      <c r="G17" s="346"/>
      <c r="H17" s="346"/>
      <c r="I17" s="346"/>
      <c r="J17" s="348"/>
      <c r="K17" s="350"/>
      <c r="L17" s="344"/>
      <c r="M17" s="344"/>
      <c r="N17" s="345"/>
      <c r="O17" s="348"/>
      <c r="P17" s="350"/>
      <c r="Q17" s="344"/>
      <c r="R17" s="349"/>
      <c r="S17" s="345"/>
    </row>
    <row r="18" spans="1:19" ht="22.5" customHeight="1">
      <c r="A18" s="344"/>
      <c r="B18" s="344"/>
      <c r="C18" s="344"/>
      <c r="D18" s="344"/>
      <c r="E18" s="345"/>
      <c r="F18" s="345"/>
      <c r="G18" s="346"/>
      <c r="H18" s="346"/>
      <c r="I18" s="346"/>
      <c r="J18" s="348"/>
      <c r="K18" s="350"/>
      <c r="L18" s="344"/>
      <c r="M18" s="344"/>
      <c r="N18" s="345"/>
      <c r="O18" s="348"/>
      <c r="P18" s="350"/>
      <c r="Q18" s="344"/>
      <c r="R18" s="349"/>
      <c r="S18" s="345"/>
    </row>
    <row r="19" spans="1:19" ht="22.5" customHeight="1">
      <c r="A19" s="344"/>
      <c r="B19" s="344"/>
      <c r="C19" s="344"/>
      <c r="D19" s="344"/>
      <c r="E19" s="345"/>
      <c r="F19" s="345"/>
      <c r="G19" s="346"/>
      <c r="H19" s="346"/>
      <c r="I19" s="346"/>
      <c r="J19" s="348"/>
      <c r="K19" s="350"/>
      <c r="L19" s="344"/>
      <c r="M19" s="344"/>
      <c r="N19" s="345"/>
      <c r="O19" s="348"/>
      <c r="P19" s="350"/>
      <c r="Q19" s="344"/>
      <c r="R19" s="349"/>
      <c r="S19" s="345"/>
    </row>
    <row r="20" spans="1:19" ht="22.5" customHeight="1">
      <c r="A20" s="344"/>
      <c r="B20" s="344"/>
      <c r="C20" s="344"/>
      <c r="D20" s="344"/>
      <c r="E20" s="345"/>
      <c r="F20" s="345"/>
      <c r="G20" s="346"/>
      <c r="H20" s="346"/>
      <c r="I20" s="346"/>
      <c r="J20" s="348"/>
      <c r="K20" s="350"/>
      <c r="L20" s="344"/>
      <c r="M20" s="344"/>
      <c r="N20" s="345"/>
      <c r="O20" s="348"/>
      <c r="P20" s="350"/>
      <c r="Q20" s="344"/>
      <c r="R20" s="349"/>
      <c r="S20" s="345"/>
    </row>
    <row r="21" spans="1:19" ht="22.5" customHeight="1">
      <c r="A21" s="344"/>
      <c r="B21" s="344"/>
      <c r="C21" s="344"/>
      <c r="D21" s="344"/>
      <c r="E21" s="345"/>
      <c r="F21" s="345"/>
      <c r="G21" s="346"/>
      <c r="H21" s="346"/>
      <c r="I21" s="346"/>
      <c r="J21" s="348"/>
      <c r="K21" s="350"/>
      <c r="L21" s="344"/>
      <c r="M21" s="344"/>
      <c r="N21" s="345"/>
      <c r="O21" s="348"/>
      <c r="P21" s="350"/>
      <c r="Q21" s="344"/>
      <c r="R21" s="349"/>
      <c r="S21" s="345"/>
    </row>
    <row r="22" spans="1:19" ht="22.5" customHeight="1">
      <c r="A22" s="344"/>
      <c r="B22" s="344"/>
      <c r="C22" s="344"/>
      <c r="D22" s="344"/>
      <c r="E22" s="345"/>
      <c r="F22" s="345"/>
      <c r="G22" s="346"/>
      <c r="H22" s="346"/>
      <c r="I22" s="346"/>
      <c r="J22" s="348"/>
      <c r="K22" s="350"/>
      <c r="L22" s="344"/>
      <c r="M22" s="344"/>
      <c r="N22" s="345"/>
      <c r="O22" s="348"/>
      <c r="P22" s="350"/>
      <c r="Q22" s="344"/>
      <c r="R22" s="349"/>
      <c r="S22" s="345"/>
    </row>
    <row r="23" spans="1:19" ht="22.5" customHeight="1">
      <c r="A23" s="344"/>
      <c r="B23" s="344"/>
      <c r="C23" s="344"/>
      <c r="D23" s="344"/>
      <c r="E23" s="345"/>
      <c r="F23" s="345"/>
      <c r="G23" s="346"/>
      <c r="H23" s="346"/>
      <c r="I23" s="346"/>
      <c r="J23" s="348"/>
      <c r="K23" s="350"/>
      <c r="L23" s="344"/>
      <c r="M23" s="344"/>
      <c r="N23" s="345"/>
      <c r="O23" s="348"/>
      <c r="P23" s="350"/>
      <c r="Q23" s="344"/>
      <c r="R23" s="349"/>
      <c r="S23" s="345"/>
    </row>
    <row r="24" spans="1:19" ht="22.5" customHeight="1">
      <c r="A24" s="344"/>
      <c r="B24" s="344"/>
      <c r="C24" s="344"/>
      <c r="D24" s="344"/>
      <c r="E24" s="345"/>
      <c r="F24" s="345"/>
      <c r="G24" s="346"/>
      <c r="H24" s="346"/>
      <c r="I24" s="346"/>
      <c r="J24" s="348"/>
      <c r="K24" s="350"/>
      <c r="L24" s="344"/>
      <c r="M24" s="344"/>
      <c r="N24" s="345"/>
      <c r="O24" s="348"/>
      <c r="P24" s="350"/>
      <c r="Q24" s="344"/>
      <c r="R24" s="349"/>
      <c r="S24" s="345"/>
    </row>
    <row r="25" spans="1:19" ht="22.5" customHeight="1">
      <c r="A25" s="344"/>
      <c r="B25" s="344"/>
      <c r="C25" s="344"/>
      <c r="D25" s="344"/>
      <c r="E25" s="345"/>
      <c r="F25" s="345"/>
      <c r="G25" s="346"/>
      <c r="H25" s="346"/>
      <c r="I25" s="346"/>
      <c r="J25" s="348"/>
      <c r="K25" s="350"/>
      <c r="L25" s="344"/>
      <c r="M25" s="344"/>
      <c r="N25" s="345"/>
      <c r="O25" s="348"/>
      <c r="P25" s="350"/>
      <c r="Q25" s="344"/>
      <c r="R25" s="349"/>
      <c r="S25" s="345"/>
    </row>
    <row r="26" spans="1:19" ht="22.5" customHeight="1">
      <c r="A26" s="344"/>
      <c r="B26" s="344"/>
      <c r="C26" s="344"/>
      <c r="D26" s="344"/>
      <c r="E26" s="345"/>
      <c r="F26" s="345"/>
      <c r="G26" s="346"/>
      <c r="H26" s="346"/>
      <c r="I26" s="346"/>
      <c r="J26" s="348"/>
      <c r="K26" s="350"/>
      <c r="L26" s="344"/>
      <c r="M26" s="344"/>
      <c r="N26" s="345"/>
      <c r="O26" s="348"/>
      <c r="P26" s="350"/>
      <c r="Q26" s="344"/>
      <c r="R26" s="349"/>
      <c r="S26" s="345"/>
    </row>
    <row r="27" spans="1:19">
      <c r="A27" s="319"/>
      <c r="B27" s="319"/>
      <c r="C27" s="319"/>
      <c r="D27" s="319"/>
      <c r="E27" s="319"/>
      <c r="F27" s="319"/>
      <c r="G27" s="320"/>
      <c r="H27" s="320"/>
      <c r="I27" s="320"/>
      <c r="J27" s="321"/>
      <c r="K27" s="319"/>
    </row>
    <row r="28" spans="1:19">
      <c r="A28" s="319"/>
      <c r="B28" s="319"/>
      <c r="C28" s="319"/>
      <c r="D28" s="319"/>
      <c r="E28" s="319"/>
      <c r="F28" s="319"/>
      <c r="G28" s="320"/>
      <c r="H28" s="320"/>
      <c r="I28" s="320"/>
      <c r="J28" s="321"/>
      <c r="K28" s="319"/>
    </row>
    <row r="29" spans="1:19">
      <c r="A29" s="319"/>
      <c r="B29" s="319"/>
      <c r="C29" s="319"/>
      <c r="D29" s="319"/>
      <c r="E29" s="319"/>
      <c r="F29" s="319"/>
      <c r="G29" s="320"/>
      <c r="H29" s="320"/>
      <c r="I29" s="320"/>
      <c r="J29" s="321"/>
      <c r="K29" s="319"/>
    </row>
    <row r="30" spans="1:19">
      <c r="A30" s="319"/>
      <c r="B30" s="319"/>
      <c r="C30" s="319"/>
      <c r="D30" s="319"/>
      <c r="E30" s="319"/>
      <c r="F30" s="319"/>
      <c r="G30" s="320"/>
      <c r="H30" s="320"/>
      <c r="I30" s="320"/>
      <c r="J30" s="321"/>
      <c r="K30" s="319"/>
    </row>
    <row r="31" spans="1:19">
      <c r="A31" s="319"/>
      <c r="B31" s="319"/>
      <c r="C31" s="319"/>
      <c r="D31" s="319"/>
      <c r="E31" s="319"/>
      <c r="F31" s="319"/>
      <c r="G31" s="320"/>
      <c r="H31" s="320"/>
      <c r="I31" s="320"/>
      <c r="J31" s="321"/>
      <c r="K31" s="319"/>
    </row>
    <row r="32" spans="1:19">
      <c r="A32" s="319"/>
      <c r="B32" s="319"/>
      <c r="C32" s="319"/>
      <c r="D32" s="319"/>
      <c r="E32" s="319"/>
      <c r="F32" s="319"/>
      <c r="G32" s="320"/>
      <c r="H32" s="320"/>
      <c r="I32" s="320"/>
      <c r="J32" s="321"/>
      <c r="K32" s="319"/>
    </row>
    <row r="33" spans="1:11">
      <c r="A33" s="319"/>
      <c r="B33" s="319"/>
      <c r="C33" s="319"/>
      <c r="D33" s="319"/>
      <c r="E33" s="319"/>
      <c r="F33" s="319"/>
      <c r="G33" s="320"/>
      <c r="H33" s="320"/>
      <c r="I33" s="320"/>
      <c r="J33" s="321"/>
      <c r="K33" s="319"/>
    </row>
    <row r="34" spans="1:11">
      <c r="A34" s="319"/>
      <c r="B34" s="319"/>
      <c r="C34" s="319"/>
      <c r="D34" s="319"/>
      <c r="E34" s="319"/>
      <c r="F34" s="319"/>
      <c r="G34" s="320"/>
      <c r="H34" s="320"/>
      <c r="I34" s="320"/>
      <c r="J34" s="321"/>
      <c r="K34" s="319"/>
    </row>
    <row r="35" spans="1:11">
      <c r="A35" s="319"/>
      <c r="B35" s="319"/>
      <c r="C35" s="319"/>
      <c r="D35" s="319"/>
      <c r="E35" s="319"/>
      <c r="F35" s="319"/>
      <c r="G35" s="320"/>
      <c r="H35" s="320"/>
      <c r="I35" s="320"/>
      <c r="J35" s="321"/>
      <c r="K35" s="319"/>
    </row>
    <row r="36" spans="1:11">
      <c r="A36" s="319"/>
      <c r="B36" s="319"/>
      <c r="C36" s="319"/>
      <c r="D36" s="319"/>
      <c r="E36" s="319"/>
      <c r="F36" s="319"/>
      <c r="G36" s="320"/>
      <c r="H36" s="320"/>
      <c r="I36" s="320"/>
      <c r="J36" s="321"/>
      <c r="K36" s="319"/>
    </row>
    <row r="37" spans="1:11">
      <c r="A37" s="319"/>
      <c r="B37" s="319"/>
      <c r="C37" s="319"/>
      <c r="D37" s="319"/>
      <c r="E37" s="319"/>
      <c r="F37" s="319"/>
      <c r="G37" s="320"/>
      <c r="H37" s="320"/>
      <c r="I37" s="320"/>
      <c r="J37" s="321"/>
      <c r="K37" s="319"/>
    </row>
    <row r="38" spans="1:11">
      <c r="A38" s="319"/>
      <c r="B38" s="319"/>
      <c r="C38" s="319"/>
      <c r="D38" s="319"/>
      <c r="E38" s="319"/>
      <c r="F38" s="319"/>
      <c r="G38" s="320"/>
      <c r="H38" s="320"/>
      <c r="I38" s="320"/>
      <c r="J38" s="321"/>
      <c r="K38" s="319"/>
    </row>
    <row r="39" spans="1:11">
      <c r="A39" s="319"/>
      <c r="B39" s="319"/>
      <c r="C39" s="319"/>
      <c r="D39" s="319"/>
      <c r="E39" s="319"/>
      <c r="F39" s="319"/>
      <c r="G39" s="320"/>
      <c r="H39" s="320"/>
      <c r="I39" s="320"/>
      <c r="J39" s="321"/>
      <c r="K39" s="319"/>
    </row>
    <row r="40" spans="1:11">
      <c r="A40" s="319"/>
      <c r="B40" s="319"/>
      <c r="C40" s="319"/>
      <c r="D40" s="319"/>
      <c r="E40" s="319"/>
      <c r="F40" s="319"/>
      <c r="G40" s="320"/>
      <c r="H40" s="320"/>
      <c r="I40" s="320"/>
      <c r="J40" s="321"/>
      <c r="K40" s="319"/>
    </row>
    <row r="41" spans="1:11">
      <c r="A41" s="319"/>
      <c r="B41" s="319"/>
      <c r="C41" s="319"/>
      <c r="D41" s="319"/>
      <c r="E41" s="319"/>
      <c r="F41" s="319"/>
      <c r="G41" s="320"/>
      <c r="H41" s="320"/>
      <c r="I41" s="320"/>
      <c r="J41" s="321"/>
      <c r="K41" s="319"/>
    </row>
    <row r="42" spans="1:11">
      <c r="A42" s="319"/>
      <c r="B42" s="319"/>
      <c r="C42" s="319"/>
      <c r="D42" s="319"/>
      <c r="E42" s="319"/>
      <c r="F42" s="319"/>
      <c r="G42" s="320"/>
      <c r="H42" s="320"/>
      <c r="I42" s="320"/>
      <c r="J42" s="321"/>
      <c r="K42" s="319"/>
    </row>
    <row r="43" spans="1:11">
      <c r="A43" s="319"/>
      <c r="B43" s="319"/>
      <c r="C43" s="319"/>
      <c r="D43" s="319"/>
      <c r="E43" s="319"/>
      <c r="F43" s="319"/>
      <c r="G43" s="320"/>
      <c r="H43" s="320"/>
      <c r="I43" s="320"/>
      <c r="J43" s="321"/>
      <c r="K43" s="319"/>
    </row>
    <row r="44" spans="1:11">
      <c r="A44" s="319"/>
      <c r="B44" s="319"/>
      <c r="C44" s="319"/>
      <c r="D44" s="319"/>
      <c r="E44" s="319"/>
      <c r="F44" s="319"/>
      <c r="G44" s="320"/>
      <c r="H44" s="320"/>
      <c r="I44" s="320"/>
      <c r="J44" s="321"/>
      <c r="K44" s="319"/>
    </row>
    <row r="45" spans="1:11">
      <c r="A45" s="319"/>
      <c r="B45" s="319"/>
      <c r="C45" s="319"/>
      <c r="D45" s="319"/>
      <c r="E45" s="319"/>
      <c r="F45" s="319"/>
      <c r="G45" s="320"/>
      <c r="H45" s="320"/>
      <c r="I45" s="320"/>
      <c r="J45" s="321"/>
      <c r="K45" s="319"/>
    </row>
    <row r="46" spans="1:11">
      <c r="A46" s="319"/>
      <c r="B46" s="319"/>
      <c r="C46" s="319"/>
      <c r="D46" s="319"/>
      <c r="E46" s="319"/>
      <c r="F46" s="319"/>
      <c r="G46" s="320"/>
      <c r="H46" s="320"/>
      <c r="I46" s="320"/>
      <c r="J46" s="321"/>
      <c r="K46" s="319"/>
    </row>
    <row r="47" spans="1:11">
      <c r="A47" s="319"/>
      <c r="B47" s="319"/>
      <c r="C47" s="319"/>
      <c r="D47" s="319"/>
      <c r="E47" s="319"/>
      <c r="F47" s="319"/>
      <c r="G47" s="320"/>
      <c r="H47" s="320"/>
      <c r="I47" s="320"/>
      <c r="J47" s="321"/>
      <c r="K47" s="319"/>
    </row>
    <row r="48" spans="1:11">
      <c r="A48" s="319"/>
      <c r="B48" s="319"/>
      <c r="C48" s="319"/>
      <c r="D48" s="319"/>
      <c r="E48" s="319"/>
      <c r="F48" s="319"/>
      <c r="G48" s="320"/>
      <c r="H48" s="320"/>
      <c r="I48" s="320"/>
      <c r="J48" s="321"/>
      <c r="K48" s="319"/>
    </row>
    <row r="49" spans="1:11">
      <c r="A49" s="319"/>
      <c r="B49" s="319"/>
      <c r="C49" s="319"/>
      <c r="D49" s="319"/>
      <c r="E49" s="319"/>
      <c r="F49" s="319"/>
      <c r="G49" s="320"/>
      <c r="H49" s="320"/>
      <c r="I49" s="320"/>
      <c r="J49" s="321"/>
      <c r="K49" s="319"/>
    </row>
    <row r="50" spans="1:11">
      <c r="A50" s="319"/>
      <c r="B50" s="319"/>
      <c r="C50" s="319"/>
      <c r="D50" s="319"/>
      <c r="E50" s="319"/>
      <c r="F50" s="319"/>
      <c r="G50" s="320"/>
      <c r="H50" s="320"/>
      <c r="I50" s="320"/>
      <c r="J50" s="321"/>
      <c r="K50" s="319"/>
    </row>
    <row r="51" spans="1:11">
      <c r="A51" s="319"/>
      <c r="B51" s="319"/>
      <c r="C51" s="319"/>
      <c r="D51" s="319"/>
      <c r="E51" s="319"/>
      <c r="F51" s="319"/>
      <c r="G51" s="320"/>
      <c r="H51" s="320"/>
      <c r="I51" s="320"/>
      <c r="J51" s="321"/>
      <c r="K51" s="319"/>
    </row>
    <row r="52" spans="1:11">
      <c r="A52" s="319"/>
      <c r="B52" s="319"/>
      <c r="C52" s="319"/>
      <c r="D52" s="319"/>
      <c r="E52" s="319"/>
      <c r="F52" s="319"/>
      <c r="G52" s="320"/>
      <c r="H52" s="320"/>
      <c r="I52" s="320"/>
      <c r="J52" s="321"/>
      <c r="K52" s="319"/>
    </row>
    <row r="53" spans="1:11">
      <c r="A53" s="319"/>
      <c r="B53" s="319"/>
      <c r="C53" s="319"/>
      <c r="D53" s="319"/>
      <c r="E53" s="319"/>
      <c r="F53" s="319"/>
      <c r="G53" s="320"/>
      <c r="H53" s="320"/>
      <c r="I53" s="320"/>
      <c r="J53" s="321"/>
      <c r="K53" s="319"/>
    </row>
    <row r="54" spans="1:11">
      <c r="A54" s="319"/>
      <c r="B54" s="319"/>
      <c r="C54" s="319"/>
      <c r="D54" s="319"/>
      <c r="E54" s="319"/>
      <c r="F54" s="319"/>
      <c r="G54" s="320"/>
      <c r="H54" s="320"/>
      <c r="I54" s="320"/>
      <c r="J54" s="321"/>
      <c r="K54" s="319"/>
    </row>
    <row r="55" spans="1:11">
      <c r="A55" s="319"/>
      <c r="B55" s="319"/>
      <c r="C55" s="319"/>
      <c r="D55" s="319"/>
      <c r="E55" s="319"/>
      <c r="F55" s="319"/>
      <c r="G55" s="320"/>
      <c r="H55" s="320"/>
      <c r="I55" s="320"/>
      <c r="J55" s="321"/>
      <c r="K55" s="319"/>
    </row>
    <row r="56" spans="1:11">
      <c r="A56" s="319"/>
      <c r="B56" s="319"/>
      <c r="C56" s="319"/>
      <c r="D56" s="319"/>
      <c r="E56" s="319"/>
      <c r="F56" s="319"/>
      <c r="G56" s="320"/>
      <c r="H56" s="320"/>
      <c r="I56" s="320"/>
      <c r="J56" s="321"/>
      <c r="K56" s="319"/>
    </row>
    <row r="57" spans="1:11">
      <c r="A57" s="319"/>
      <c r="B57" s="319"/>
      <c r="C57" s="319"/>
      <c r="D57" s="319"/>
      <c r="E57" s="319"/>
      <c r="F57" s="319"/>
      <c r="G57" s="320"/>
      <c r="H57" s="320"/>
      <c r="I57" s="320"/>
      <c r="J57" s="321"/>
      <c r="K57" s="319"/>
    </row>
    <row r="58" spans="1:11">
      <c r="A58" s="319"/>
      <c r="B58" s="319"/>
      <c r="C58" s="319"/>
      <c r="D58" s="319"/>
      <c r="E58" s="319"/>
      <c r="F58" s="319"/>
      <c r="G58" s="320"/>
      <c r="H58" s="320"/>
      <c r="I58" s="320"/>
      <c r="J58" s="321"/>
      <c r="K58" s="319"/>
    </row>
    <row r="59" spans="1:11">
      <c r="A59" s="319"/>
      <c r="B59" s="319"/>
      <c r="C59" s="319"/>
      <c r="D59" s="319"/>
      <c r="E59" s="319"/>
      <c r="F59" s="319"/>
      <c r="G59" s="320"/>
      <c r="H59" s="320"/>
      <c r="I59" s="320"/>
      <c r="J59" s="321"/>
      <c r="K59" s="319"/>
    </row>
    <row r="60" spans="1:11">
      <c r="A60" s="319"/>
      <c r="B60" s="319"/>
      <c r="C60" s="319"/>
      <c r="D60" s="319"/>
      <c r="E60" s="319"/>
      <c r="F60" s="319"/>
      <c r="G60" s="320"/>
      <c r="H60" s="320"/>
      <c r="I60" s="320"/>
      <c r="J60" s="321"/>
      <c r="K60" s="319"/>
    </row>
    <row r="61" spans="1:11">
      <c r="A61" s="319"/>
      <c r="B61" s="319"/>
      <c r="C61" s="319"/>
      <c r="D61" s="319"/>
      <c r="E61" s="319"/>
      <c r="F61" s="319"/>
      <c r="G61" s="320"/>
      <c r="H61" s="320"/>
      <c r="I61" s="320"/>
      <c r="J61" s="321"/>
      <c r="K61" s="319"/>
    </row>
    <row r="62" spans="1:11">
      <c r="A62" s="319"/>
      <c r="B62" s="319"/>
      <c r="C62" s="319"/>
      <c r="D62" s="319"/>
      <c r="E62" s="319"/>
      <c r="F62" s="319"/>
      <c r="G62" s="320"/>
      <c r="H62" s="320"/>
      <c r="I62" s="320"/>
      <c r="J62" s="321"/>
      <c r="K62" s="319"/>
    </row>
    <row r="63" spans="1:11">
      <c r="A63" s="319"/>
      <c r="B63" s="319"/>
      <c r="C63" s="319"/>
      <c r="D63" s="319"/>
      <c r="E63" s="319"/>
      <c r="F63" s="319"/>
      <c r="G63" s="320"/>
      <c r="H63" s="320"/>
      <c r="I63" s="320"/>
      <c r="J63" s="321"/>
      <c r="K63" s="319"/>
    </row>
    <row r="64" spans="1:11">
      <c r="A64" s="319"/>
      <c r="B64" s="319"/>
      <c r="C64" s="319"/>
      <c r="D64" s="319"/>
      <c r="E64" s="319"/>
      <c r="F64" s="319"/>
      <c r="G64" s="320"/>
      <c r="H64" s="320"/>
      <c r="I64" s="320"/>
      <c r="J64" s="321"/>
      <c r="K64" s="319"/>
    </row>
    <row r="65" spans="1:11">
      <c r="A65" s="319"/>
      <c r="B65" s="319"/>
      <c r="C65" s="319"/>
      <c r="D65" s="319"/>
      <c r="E65" s="319"/>
      <c r="F65" s="319"/>
      <c r="G65" s="320"/>
      <c r="H65" s="320"/>
      <c r="I65" s="320"/>
      <c r="J65" s="321"/>
      <c r="K65" s="319"/>
    </row>
    <row r="66" spans="1:11">
      <c r="A66" s="319"/>
      <c r="B66" s="319"/>
      <c r="C66" s="319"/>
      <c r="D66" s="319"/>
      <c r="E66" s="319"/>
      <c r="F66" s="319"/>
      <c r="G66" s="320"/>
      <c r="H66" s="320"/>
      <c r="I66" s="320"/>
      <c r="J66" s="321"/>
      <c r="K66" s="319"/>
    </row>
    <row r="67" spans="1:11">
      <c r="A67" s="319"/>
      <c r="B67" s="319"/>
      <c r="C67" s="319"/>
      <c r="D67" s="319"/>
      <c r="E67" s="319"/>
      <c r="F67" s="319"/>
      <c r="G67" s="320"/>
      <c r="H67" s="320"/>
      <c r="I67" s="320"/>
      <c r="J67" s="321"/>
      <c r="K67" s="319"/>
    </row>
    <row r="68" spans="1:11">
      <c r="A68" s="319"/>
      <c r="B68" s="319"/>
      <c r="C68" s="319"/>
      <c r="D68" s="319"/>
      <c r="E68" s="319"/>
      <c r="F68" s="319"/>
      <c r="G68" s="320"/>
      <c r="H68" s="320"/>
      <c r="I68" s="320"/>
      <c r="J68" s="321"/>
      <c r="K68" s="319"/>
    </row>
    <row r="69" spans="1:11">
      <c r="A69" s="319"/>
      <c r="B69" s="319"/>
      <c r="C69" s="319"/>
      <c r="D69" s="319"/>
      <c r="E69" s="319"/>
      <c r="F69" s="319"/>
      <c r="G69" s="320"/>
      <c r="H69" s="320"/>
      <c r="I69" s="320"/>
      <c r="J69" s="321"/>
      <c r="K69" s="319"/>
    </row>
    <row r="70" spans="1:11">
      <c r="A70" s="319"/>
      <c r="B70" s="319"/>
      <c r="C70" s="319"/>
      <c r="D70" s="319"/>
      <c r="E70" s="319"/>
      <c r="F70" s="319"/>
      <c r="G70" s="320"/>
      <c r="H70" s="320"/>
      <c r="I70" s="320"/>
      <c r="J70" s="321"/>
      <c r="K70" s="319"/>
    </row>
    <row r="71" spans="1:11">
      <c r="A71" s="319"/>
      <c r="B71" s="319"/>
      <c r="C71" s="319"/>
      <c r="D71" s="319"/>
      <c r="E71" s="319"/>
      <c r="F71" s="319"/>
      <c r="G71" s="320"/>
      <c r="H71" s="320"/>
      <c r="I71" s="320"/>
      <c r="J71" s="321"/>
      <c r="K71" s="319"/>
    </row>
    <row r="72" spans="1:11">
      <c r="A72" s="319"/>
      <c r="B72" s="319"/>
      <c r="C72" s="319"/>
      <c r="D72" s="319"/>
      <c r="E72" s="319"/>
      <c r="F72" s="319"/>
      <c r="G72" s="320"/>
      <c r="H72" s="320"/>
      <c r="I72" s="320"/>
      <c r="J72" s="321"/>
      <c r="K72" s="319"/>
    </row>
    <row r="73" spans="1:11">
      <c r="A73" s="319"/>
      <c r="B73" s="319"/>
      <c r="C73" s="319"/>
      <c r="D73" s="319"/>
      <c r="E73" s="319"/>
      <c r="F73" s="319"/>
      <c r="G73" s="320"/>
      <c r="H73" s="320"/>
      <c r="I73" s="320"/>
      <c r="J73" s="321"/>
      <c r="K73" s="319"/>
    </row>
    <row r="74" spans="1:11">
      <c r="A74" s="319"/>
      <c r="B74" s="319"/>
      <c r="C74" s="319"/>
      <c r="D74" s="319"/>
      <c r="E74" s="319"/>
      <c r="F74" s="319"/>
      <c r="G74" s="320"/>
      <c r="H74" s="320"/>
      <c r="I74" s="320"/>
      <c r="J74" s="321"/>
      <c r="K74" s="319"/>
    </row>
    <row r="75" spans="1:11">
      <c r="A75" s="319"/>
      <c r="B75" s="319"/>
      <c r="C75" s="319"/>
      <c r="D75" s="319"/>
      <c r="E75" s="319"/>
      <c r="F75" s="319"/>
      <c r="G75" s="320"/>
      <c r="H75" s="320"/>
      <c r="I75" s="320"/>
      <c r="J75" s="321"/>
      <c r="K75" s="319"/>
    </row>
    <row r="76" spans="1:11">
      <c r="A76" s="319"/>
      <c r="B76" s="319"/>
      <c r="C76" s="319"/>
      <c r="D76" s="319"/>
      <c r="E76" s="319"/>
      <c r="F76" s="319"/>
      <c r="G76" s="320"/>
      <c r="H76" s="320"/>
      <c r="I76" s="320"/>
      <c r="J76" s="321"/>
      <c r="K76" s="319"/>
    </row>
    <row r="77" spans="1:11">
      <c r="A77" s="319"/>
      <c r="B77" s="319"/>
      <c r="C77" s="319"/>
      <c r="D77" s="319"/>
      <c r="E77" s="319"/>
      <c r="F77" s="319"/>
      <c r="G77" s="320"/>
      <c r="H77" s="320"/>
      <c r="I77" s="320"/>
      <c r="J77" s="321"/>
      <c r="K77" s="319"/>
    </row>
    <row r="78" spans="1:11">
      <c r="A78" s="319"/>
      <c r="B78" s="319"/>
      <c r="C78" s="319"/>
      <c r="D78" s="319"/>
      <c r="E78" s="319"/>
      <c r="F78" s="319"/>
      <c r="G78" s="320"/>
      <c r="H78" s="320"/>
      <c r="I78" s="320"/>
      <c r="J78" s="321"/>
      <c r="K78" s="319"/>
    </row>
    <row r="79" spans="1:11">
      <c r="A79" s="319"/>
      <c r="B79" s="319"/>
      <c r="C79" s="319"/>
      <c r="D79" s="319"/>
      <c r="E79" s="319"/>
      <c r="F79" s="319"/>
      <c r="G79" s="320"/>
      <c r="H79" s="320"/>
      <c r="I79" s="320"/>
      <c r="J79" s="321"/>
      <c r="K79" s="319"/>
    </row>
    <row r="80" spans="1:11">
      <c r="A80" s="319"/>
      <c r="B80" s="319"/>
      <c r="C80" s="319"/>
      <c r="D80" s="319"/>
      <c r="E80" s="319"/>
      <c r="F80" s="319"/>
      <c r="G80" s="320"/>
      <c r="H80" s="320"/>
      <c r="I80" s="320"/>
      <c r="J80" s="321"/>
      <c r="K80" s="319"/>
    </row>
    <row r="81" spans="1:11">
      <c r="A81" s="319"/>
      <c r="B81" s="319"/>
      <c r="C81" s="319"/>
      <c r="D81" s="319"/>
      <c r="E81" s="319"/>
      <c r="F81" s="319"/>
      <c r="G81" s="320"/>
      <c r="H81" s="320"/>
      <c r="I81" s="320"/>
      <c r="J81" s="321"/>
      <c r="K81" s="319"/>
    </row>
    <row r="82" spans="1:11">
      <c r="A82" s="319"/>
      <c r="B82" s="319"/>
      <c r="C82" s="319"/>
      <c r="D82" s="319"/>
      <c r="E82" s="319"/>
      <c r="F82" s="319"/>
      <c r="G82" s="320"/>
      <c r="H82" s="320"/>
      <c r="I82" s="320"/>
      <c r="J82" s="321"/>
      <c r="K82" s="319"/>
    </row>
    <row r="83" spans="1:11">
      <c r="A83" s="319"/>
      <c r="B83" s="319"/>
      <c r="C83" s="319"/>
      <c r="D83" s="319"/>
      <c r="E83" s="319"/>
      <c r="F83" s="319"/>
      <c r="G83" s="320"/>
      <c r="H83" s="320"/>
      <c r="I83" s="320"/>
      <c r="J83" s="321"/>
      <c r="K83" s="319"/>
    </row>
    <row r="84" spans="1:11">
      <c r="A84" s="319"/>
      <c r="B84" s="319"/>
      <c r="C84" s="319"/>
      <c r="D84" s="319"/>
      <c r="E84" s="319"/>
      <c r="F84" s="319"/>
      <c r="G84" s="320"/>
      <c r="H84" s="320"/>
      <c r="I84" s="320"/>
      <c r="J84" s="321"/>
      <c r="K84" s="319"/>
    </row>
    <row r="85" spans="1:11">
      <c r="A85" s="319"/>
      <c r="B85" s="319"/>
      <c r="C85" s="319"/>
      <c r="D85" s="319"/>
      <c r="E85" s="319"/>
      <c r="F85" s="319"/>
      <c r="G85" s="320"/>
      <c r="H85" s="320"/>
      <c r="I85" s="320"/>
      <c r="J85" s="321"/>
      <c r="K85" s="319"/>
    </row>
    <row r="86" spans="1:11">
      <c r="A86" s="319"/>
      <c r="B86" s="319"/>
      <c r="C86" s="319"/>
      <c r="D86" s="319"/>
      <c r="E86" s="319"/>
      <c r="F86" s="319"/>
      <c r="G86" s="320"/>
      <c r="H86" s="320"/>
      <c r="I86" s="320"/>
      <c r="J86" s="321"/>
      <c r="K86" s="319"/>
    </row>
    <row r="87" spans="1:11">
      <c r="A87" s="319"/>
      <c r="B87" s="319"/>
      <c r="C87" s="319"/>
      <c r="D87" s="319"/>
      <c r="E87" s="319"/>
      <c r="F87" s="319"/>
      <c r="G87" s="320"/>
      <c r="H87" s="320"/>
      <c r="I87" s="320"/>
      <c r="J87" s="321"/>
      <c r="K87" s="319"/>
    </row>
    <row r="88" spans="1:11">
      <c r="A88" s="319"/>
      <c r="B88" s="319"/>
      <c r="C88" s="319"/>
      <c r="D88" s="319"/>
      <c r="E88" s="319"/>
      <c r="F88" s="319"/>
      <c r="G88" s="320"/>
      <c r="H88" s="320"/>
      <c r="I88" s="320"/>
      <c r="J88" s="321"/>
      <c r="K88" s="319"/>
    </row>
    <row r="89" spans="1:11">
      <c r="A89" s="319"/>
      <c r="B89" s="319"/>
      <c r="C89" s="319"/>
      <c r="D89" s="319"/>
      <c r="E89" s="319"/>
      <c r="F89" s="319"/>
      <c r="G89" s="320"/>
      <c r="H89" s="320"/>
      <c r="I89" s="320"/>
      <c r="J89" s="321"/>
      <c r="K89" s="319"/>
    </row>
    <row r="90" spans="1:11">
      <c r="A90" s="319"/>
      <c r="B90" s="319"/>
      <c r="C90" s="319"/>
      <c r="D90" s="319"/>
      <c r="E90" s="319"/>
      <c r="F90" s="319"/>
      <c r="G90" s="320"/>
      <c r="H90" s="320"/>
      <c r="I90" s="320"/>
      <c r="J90" s="321"/>
      <c r="K90" s="319"/>
    </row>
    <row r="91" spans="1:11">
      <c r="A91" s="319"/>
      <c r="B91" s="319"/>
      <c r="C91" s="319"/>
      <c r="D91" s="319"/>
      <c r="E91" s="319"/>
      <c r="F91" s="319"/>
      <c r="G91" s="320"/>
      <c r="H91" s="320"/>
      <c r="I91" s="320"/>
      <c r="J91" s="321"/>
      <c r="K91" s="319"/>
    </row>
    <row r="92" spans="1:11">
      <c r="A92" s="319"/>
      <c r="B92" s="319"/>
      <c r="C92" s="319"/>
      <c r="D92" s="319"/>
      <c r="E92" s="319"/>
      <c r="F92" s="319"/>
      <c r="G92" s="320"/>
      <c r="H92" s="320"/>
      <c r="I92" s="320"/>
      <c r="J92" s="321"/>
      <c r="K92" s="319"/>
    </row>
    <row r="93" spans="1:11">
      <c r="A93" s="319"/>
      <c r="B93" s="319"/>
      <c r="C93" s="319"/>
      <c r="D93" s="319"/>
      <c r="E93" s="319"/>
      <c r="F93" s="319"/>
      <c r="G93" s="320"/>
      <c r="H93" s="320"/>
      <c r="I93" s="320"/>
      <c r="J93" s="321"/>
      <c r="K93" s="319"/>
    </row>
    <row r="94" spans="1:11">
      <c r="A94" s="319"/>
      <c r="B94" s="319"/>
      <c r="C94" s="319"/>
      <c r="D94" s="319"/>
      <c r="E94" s="319"/>
      <c r="F94" s="319"/>
      <c r="G94" s="320"/>
      <c r="H94" s="320"/>
      <c r="I94" s="320"/>
      <c r="J94" s="321"/>
      <c r="K94" s="319"/>
    </row>
    <row r="95" spans="1:11">
      <c r="A95" s="319"/>
      <c r="B95" s="319"/>
      <c r="C95" s="319"/>
      <c r="D95" s="319"/>
      <c r="E95" s="319"/>
      <c r="F95" s="319"/>
      <c r="G95" s="320"/>
      <c r="H95" s="320"/>
      <c r="I95" s="320"/>
      <c r="J95" s="321"/>
      <c r="K95" s="319"/>
    </row>
    <row r="96" spans="1:11">
      <c r="A96" s="319"/>
      <c r="B96" s="319"/>
      <c r="C96" s="319"/>
      <c r="D96" s="319"/>
      <c r="E96" s="319"/>
      <c r="F96" s="319"/>
      <c r="G96" s="320"/>
      <c r="H96" s="320"/>
      <c r="I96" s="320"/>
      <c r="J96" s="321"/>
      <c r="K96" s="319"/>
    </row>
    <row r="97" spans="1:11">
      <c r="A97" s="319"/>
      <c r="B97" s="319"/>
      <c r="C97" s="319"/>
      <c r="D97" s="319"/>
      <c r="E97" s="319"/>
      <c r="F97" s="319"/>
      <c r="G97" s="320"/>
      <c r="H97" s="320"/>
      <c r="I97" s="320"/>
      <c r="J97" s="321"/>
      <c r="K97" s="319"/>
    </row>
    <row r="98" spans="1:11">
      <c r="A98" s="319"/>
      <c r="B98" s="319"/>
      <c r="C98" s="319"/>
      <c r="D98" s="319"/>
      <c r="E98" s="319"/>
      <c r="F98" s="319"/>
      <c r="G98" s="320"/>
      <c r="H98" s="320"/>
      <c r="I98" s="320"/>
      <c r="J98" s="321"/>
      <c r="K98" s="319"/>
    </row>
    <row r="99" spans="1:11">
      <c r="A99" s="319"/>
      <c r="B99" s="319"/>
      <c r="C99" s="319"/>
      <c r="D99" s="319"/>
      <c r="E99" s="319"/>
      <c r="F99" s="319"/>
      <c r="G99" s="320"/>
      <c r="H99" s="320"/>
      <c r="I99" s="320"/>
      <c r="J99" s="321"/>
      <c r="K99" s="319"/>
    </row>
    <row r="100" spans="1:11">
      <c r="A100" s="319"/>
      <c r="B100" s="319"/>
      <c r="C100" s="319"/>
      <c r="D100" s="319"/>
      <c r="E100" s="319"/>
      <c r="F100" s="319"/>
      <c r="G100" s="320"/>
      <c r="H100" s="320"/>
      <c r="I100" s="320"/>
      <c r="J100" s="321"/>
      <c r="K100" s="319"/>
    </row>
    <row r="101" spans="1:11">
      <c r="A101" s="319"/>
      <c r="B101" s="319"/>
      <c r="C101" s="319"/>
      <c r="D101" s="319"/>
      <c r="E101" s="319"/>
      <c r="F101" s="319"/>
      <c r="G101" s="320"/>
      <c r="H101" s="320"/>
      <c r="I101" s="320"/>
      <c r="J101" s="321"/>
      <c r="K101" s="319"/>
    </row>
    <row r="102" spans="1:11">
      <c r="A102" s="319"/>
      <c r="B102" s="319"/>
      <c r="C102" s="319"/>
      <c r="D102" s="319"/>
      <c r="E102" s="319"/>
      <c r="F102" s="319"/>
      <c r="G102" s="320"/>
      <c r="H102" s="320"/>
      <c r="I102" s="320"/>
      <c r="J102" s="321"/>
      <c r="K102" s="319"/>
    </row>
    <row r="103" spans="1:11">
      <c r="A103" s="319"/>
      <c r="B103" s="319"/>
      <c r="C103" s="319"/>
      <c r="D103" s="319"/>
      <c r="E103" s="319"/>
      <c r="F103" s="319"/>
      <c r="G103" s="320"/>
      <c r="H103" s="320"/>
      <c r="I103" s="320"/>
      <c r="J103" s="321"/>
      <c r="K103" s="319"/>
    </row>
    <row r="104" spans="1:11">
      <c r="A104" s="319"/>
      <c r="B104" s="319"/>
      <c r="C104" s="319"/>
      <c r="D104" s="319"/>
      <c r="E104" s="319"/>
      <c r="F104" s="319"/>
      <c r="G104" s="320"/>
      <c r="H104" s="320"/>
      <c r="I104" s="320"/>
      <c r="J104" s="321"/>
      <c r="K104" s="319"/>
    </row>
    <row r="105" spans="1:11">
      <c r="J105" s="321"/>
    </row>
    <row r="106" spans="1:11">
      <c r="J106" s="321"/>
    </row>
    <row r="107" spans="1:11">
      <c r="J107" s="321"/>
    </row>
    <row r="108" spans="1:11">
      <c r="J108" s="321"/>
    </row>
    <row r="109" spans="1:11">
      <c r="J109" s="321"/>
    </row>
    <row r="110" spans="1:11">
      <c r="J110" s="321"/>
    </row>
  </sheetData>
  <autoFilter ref="A2:K11" xr:uid="{00000000-0009-0000-0000-000002000000}"/>
  <mergeCells count="3">
    <mergeCell ref="J1:N1"/>
    <mergeCell ref="O1:S1"/>
    <mergeCell ref="A1:D1"/>
  </mergeCells>
  <phoneticPr fontId="69" type="noConversion"/>
  <conditionalFormatting sqref="A3:G3 I3:I12">
    <cfRule type="expression" dxfId="112" priority="331">
      <formula>$D3&lt;&gt;""</formula>
    </cfRule>
  </conditionalFormatting>
  <conditionalFormatting sqref="E3:G3 B3 I3:I12">
    <cfRule type="expression" dxfId="111" priority="318">
      <formula>$A3&lt;&gt;""</formula>
    </cfRule>
  </conditionalFormatting>
  <conditionalFormatting sqref="H3:I3">
    <cfRule type="expression" dxfId="110" priority="311">
      <formula>$D3&lt;&gt;""</formula>
    </cfRule>
  </conditionalFormatting>
  <conditionalFormatting sqref="H3:I3">
    <cfRule type="expression" dxfId="109" priority="310">
      <formula>$A3&lt;&gt;""</formula>
    </cfRule>
  </conditionalFormatting>
  <conditionalFormatting sqref="D3:G3 A3:B4 D4:F4">
    <cfRule type="expression" dxfId="108" priority="301">
      <formula>$D3&lt;&gt;""</formula>
    </cfRule>
  </conditionalFormatting>
  <conditionalFormatting sqref="E3:G3 B3:B4 E4:F4">
    <cfRule type="expression" dxfId="107" priority="300">
      <formula>$A3&lt;&gt;""</formula>
    </cfRule>
  </conditionalFormatting>
  <conditionalFormatting sqref="H3:I3">
    <cfRule type="expression" dxfId="106" priority="299">
      <formula>$D3&lt;&gt;""</formula>
    </cfRule>
  </conditionalFormatting>
  <conditionalFormatting sqref="H3:I3">
    <cfRule type="expression" dxfId="105" priority="332">
      <formula>$A3&lt;&gt;""</formula>
    </cfRule>
  </conditionalFormatting>
  <conditionalFormatting sqref="C3:C4">
    <cfRule type="expression" dxfId="104" priority="297">
      <formula>$D3&lt;&gt;""</formula>
    </cfRule>
  </conditionalFormatting>
  <conditionalFormatting sqref="B4">
    <cfRule type="expression" dxfId="103" priority="280">
      <formula>$D4&lt;&gt;""</formula>
    </cfRule>
  </conditionalFormatting>
  <conditionalFormatting sqref="B4">
    <cfRule type="expression" dxfId="102" priority="279">
      <formula>$A4&lt;&gt;""</formula>
    </cfRule>
  </conditionalFormatting>
  <conditionalFormatting sqref="J3:N4 J7:N26 J5:L6 N5:N6">
    <cfRule type="expression" dxfId="101" priority="214">
      <formula>$D3&lt;&gt;""</formula>
    </cfRule>
  </conditionalFormatting>
  <conditionalFormatting sqref="M4:O4 S4 M3:N4 M7:N26 J3:K26 N5:N6">
    <cfRule type="expression" dxfId="100" priority="210">
      <formula>$D3&lt;&gt;""</formula>
    </cfRule>
  </conditionalFormatting>
  <conditionalFormatting sqref="R4 L3:L26">
    <cfRule type="expression" dxfId="99" priority="206">
      <formula>$D3&lt;&gt;""</formula>
    </cfRule>
  </conditionalFormatting>
  <conditionalFormatting sqref="Q4">
    <cfRule type="expression" dxfId="98" priority="159">
      <formula>$D4&lt;&gt;""</formula>
    </cfRule>
  </conditionalFormatting>
  <conditionalFormatting sqref="K4">
    <cfRule type="expression" dxfId="97" priority="189">
      <formula>$D4&lt;&gt;""</formula>
    </cfRule>
  </conditionalFormatting>
  <conditionalFormatting sqref="J6:L6 J8:O8 J10:O10 J12:O12 J14:O14 J16:O16 J18:O18 J20:O20 J22:O22 J24:O24 J26:O26 N6:O6">
    <cfRule type="expression" dxfId="96" priority="149">
      <formula>$D6&lt;&gt;""</formula>
    </cfRule>
  </conditionalFormatting>
  <conditionalFormatting sqref="S9 S11 S13 S15 S17 S19 S21 S23 S25 J5:K26 M7:O26 N5:O6 S5:S7">
    <cfRule type="expression" dxfId="95" priority="147">
      <formula>$D5&lt;&gt;""</formula>
    </cfRule>
  </conditionalFormatting>
  <conditionalFormatting sqref="L5:L26 R5 R7 R9 R11 R13 R15 R17 R19 R21 R23 R25">
    <cfRule type="expression" dxfId="94" priority="145">
      <formula>$D5&lt;&gt;""</formula>
    </cfRule>
  </conditionalFormatting>
  <conditionalFormatting sqref="K5 K7 K9 K11 K13 K15 K17 K19 K21 K23 K25">
    <cfRule type="expression" dxfId="93" priority="144">
      <formula>$D5&lt;&gt;""</formula>
    </cfRule>
  </conditionalFormatting>
  <conditionalFormatting sqref="K3:K26 N3:N26">
    <cfRule type="expression" dxfId="92" priority="213">
      <formula>$A3&lt;&gt;""</formula>
    </cfRule>
  </conditionalFormatting>
  <conditionalFormatting sqref="N4:O4 N3:N26 K3:K26">
    <cfRule type="expression" dxfId="91" priority="209">
      <formula>$A3&lt;&gt;""</formula>
    </cfRule>
  </conditionalFormatting>
  <conditionalFormatting sqref="P4">
    <cfRule type="expression" dxfId="90" priority="162">
      <formula>$D4&lt;&gt;""</formula>
    </cfRule>
  </conditionalFormatting>
  <conditionalFormatting sqref="K4">
    <cfRule type="expression" dxfId="89" priority="188">
      <formula>$A4&lt;&gt;""</formula>
    </cfRule>
  </conditionalFormatting>
  <conditionalFormatting sqref="N6:O6 N8:O8 N10:O10 N12:O12 N14:O14 N16:O16 N18:O18 N20:O20 N22:O22 N24:O24 N26:O26 K6 K8 K10 K12 K14 K16 K18 K20 K22 K24 K26">
    <cfRule type="expression" dxfId="88" priority="148">
      <formula>$A6&lt;&gt;""</formula>
    </cfRule>
  </conditionalFormatting>
  <conditionalFormatting sqref="K5:K26 N5:O26">
    <cfRule type="expression" dxfId="87" priority="146">
      <formula>$A5&lt;&gt;""</formula>
    </cfRule>
  </conditionalFormatting>
  <conditionalFormatting sqref="K5 K7 K9 K11 K13 K15 K17 K19 K21 K23 K25">
    <cfRule type="expression" dxfId="86" priority="143">
      <formula>$A5&lt;&gt;""</formula>
    </cfRule>
  </conditionalFormatting>
  <conditionalFormatting sqref="Q6:S6 Q8:S8 Q10:S10 Q12:S12 Q14:S14 Q16:S16 Q18:S18 Q20:S20 Q22:S22 Q24:S24 Q26:S26">
    <cfRule type="expression" dxfId="85" priority="142">
      <formula>$D6&lt;&gt;""</formula>
    </cfRule>
  </conditionalFormatting>
  <conditionalFormatting sqref="R6 R8 R10 R12 R14 R16 R18 R20 R22 R24 R26">
    <cfRule type="expression" dxfId="84" priority="141">
      <formula>$A6&lt;&gt;""</formula>
    </cfRule>
  </conditionalFormatting>
  <conditionalFormatting sqref="Q6:R6 Q8:R8 Q10:R10 Q12:R12 Q14:R14 Q16:R16 Q18:R18 Q20:R20 Q22:R22 Q24:R24 Q26:R26">
    <cfRule type="expression" dxfId="83" priority="138">
      <formula>$D6&lt;&gt;""</formula>
    </cfRule>
  </conditionalFormatting>
  <conditionalFormatting sqref="P4">
    <cfRule type="expression" dxfId="82" priority="161">
      <formula>$A4&lt;&gt;""</formula>
    </cfRule>
  </conditionalFormatting>
  <conditionalFormatting sqref="Q4">
    <cfRule type="expression" dxfId="81" priority="160">
      <formula>$D4&lt;&gt;""</formula>
    </cfRule>
  </conditionalFormatting>
  <conditionalFormatting sqref="J4">
    <cfRule type="expression" dxfId="80" priority="150">
      <formula>$D4&lt;&gt;""</formula>
    </cfRule>
  </conditionalFormatting>
  <conditionalFormatting sqref="S6 S8 S10 S12 S14 S16 S18 S20 S22 S24 S26">
    <cfRule type="expression" dxfId="79" priority="134">
      <formula>$D6&lt;&gt;""</formula>
    </cfRule>
  </conditionalFormatting>
  <conditionalFormatting sqref="R6 R8 R10 R12 R14 R16 R18 R20 R22 R24 R26">
    <cfRule type="expression" dxfId="78" priority="137">
      <formula>$A6&lt;&gt;""</formula>
    </cfRule>
  </conditionalFormatting>
  <conditionalFormatting sqref="P6 P8 P10 P12 P14 P16 P18 P20 P22 P24 P26">
    <cfRule type="expression" dxfId="77" priority="133">
      <formula>$D6&lt;&gt;""</formula>
    </cfRule>
  </conditionalFormatting>
  <conditionalFormatting sqref="P5:P26">
    <cfRule type="expression" dxfId="76" priority="131">
      <formula>$D5&lt;&gt;""</formula>
    </cfRule>
  </conditionalFormatting>
  <conditionalFormatting sqref="P6 P8 P10 P12 P14 P16 P18 P20 P22 P24 P26">
    <cfRule type="expression" dxfId="75" priority="132">
      <formula>$A6&lt;&gt;""</formula>
    </cfRule>
  </conditionalFormatting>
  <conditionalFormatting sqref="P5:P26">
    <cfRule type="expression" dxfId="74" priority="130">
      <formula>$A5&lt;&gt;""</formula>
    </cfRule>
  </conditionalFormatting>
  <conditionalFormatting sqref="Q5 Q7 Q9 Q11 Q13 Q15 Q17 Q19 Q21 Q23 Q25">
    <cfRule type="expression" dxfId="73" priority="129">
      <formula>$D5&lt;&gt;""</formula>
    </cfRule>
  </conditionalFormatting>
  <conditionalFormatting sqref="Q5 Q7 Q9 Q11 Q13 Q15 Q17 Q19 Q21 Q23 Q25">
    <cfRule type="expression" dxfId="72" priority="128">
      <formula>$D5&lt;&gt;""</formula>
    </cfRule>
  </conditionalFormatting>
  <conditionalFormatting sqref="J5 J7 J9 J11 J13 J15 J17 J19 J21 J23 J25">
    <cfRule type="expression" dxfId="71" priority="119">
      <formula>$D5&lt;&gt;""</formula>
    </cfRule>
  </conditionalFormatting>
  <conditionalFormatting sqref="A7:B8 J11:S11 H6:L6 D5:G8 N6:S6 D12:G12 A12:B12 E10:G10 A14:B26 D14:G26 E13:G13">
    <cfRule type="expression" dxfId="70" priority="117">
      <formula>$D5&lt;&gt;""</formula>
    </cfRule>
  </conditionalFormatting>
  <conditionalFormatting sqref="E5:G8 B7:B8 J11:S11 H6:L6 N6:S6 B12 E10:G10 E12:G26 B14:B26">
    <cfRule type="expression" dxfId="69" priority="116">
      <formula>$A5&lt;&gt;""</formula>
    </cfRule>
  </conditionalFormatting>
  <conditionalFormatting sqref="H5:I8 H10:I10 H12:I26">
    <cfRule type="expression" dxfId="68" priority="115">
      <formula>$D5&lt;&gt;""</formula>
    </cfRule>
  </conditionalFormatting>
  <conditionalFormatting sqref="H5:I8 H10:I10 H12:I26">
    <cfRule type="expression" dxfId="67" priority="118">
      <formula>$A5&lt;&gt;""</formula>
    </cfRule>
  </conditionalFormatting>
  <conditionalFormatting sqref="C5:C8 C12 C14:C26">
    <cfRule type="expression" dxfId="66" priority="114">
      <formula>$D5&lt;&gt;""</formula>
    </cfRule>
  </conditionalFormatting>
  <conditionalFormatting sqref="B7:B8 B12 B14:B26">
    <cfRule type="expression" dxfId="65" priority="113">
      <formula>$D7&lt;&gt;""</formula>
    </cfRule>
  </conditionalFormatting>
  <conditionalFormatting sqref="B7:B8 B12 B14:B26">
    <cfRule type="expression" dxfId="64" priority="112">
      <formula>$A7&lt;&gt;""</formula>
    </cfRule>
  </conditionalFormatting>
  <conditionalFormatting sqref="O3:S26">
    <cfRule type="expression" dxfId="63" priority="111">
      <formula>$D3&lt;&gt;""</formula>
    </cfRule>
  </conditionalFormatting>
  <conditionalFormatting sqref="O3:P26 R3:S26">
    <cfRule type="expression" dxfId="62" priority="109">
      <formula>$D3&lt;&gt;""</formula>
    </cfRule>
  </conditionalFormatting>
  <conditionalFormatting sqref="Q3:Q26">
    <cfRule type="expression" dxfId="61" priority="107">
      <formula>$D3&lt;&gt;""</formula>
    </cfRule>
  </conditionalFormatting>
  <conditionalFormatting sqref="P3:P26 S3:S26">
    <cfRule type="expression" dxfId="60" priority="110">
      <formula>$A3&lt;&gt;""</formula>
    </cfRule>
  </conditionalFormatting>
  <conditionalFormatting sqref="P3:P26 S3:S26">
    <cfRule type="expression" dxfId="59" priority="108">
      <formula>$A3&lt;&gt;""</formula>
    </cfRule>
  </conditionalFormatting>
  <conditionalFormatting sqref="P3">
    <cfRule type="expression" dxfId="58" priority="106">
      <formula>$D3&lt;&gt;""</formula>
    </cfRule>
  </conditionalFormatting>
  <conditionalFormatting sqref="P3">
    <cfRule type="expression" dxfId="57" priority="105">
      <formula>$A3&lt;&gt;""</formula>
    </cfRule>
  </conditionalFormatting>
  <conditionalFormatting sqref="Q3">
    <cfRule type="expression" dxfId="56" priority="104">
      <formula>$D3&lt;&gt;""</formula>
    </cfRule>
  </conditionalFormatting>
  <conditionalFormatting sqref="Q3">
    <cfRule type="expression" dxfId="55" priority="103">
      <formula>$D3&lt;&gt;""</formula>
    </cfRule>
  </conditionalFormatting>
  <conditionalFormatting sqref="S3">
    <cfRule type="expression" dxfId="54" priority="102">
      <formula>$D3&lt;&gt;""</formula>
    </cfRule>
  </conditionalFormatting>
  <conditionalFormatting sqref="S3">
    <cfRule type="expression" dxfId="53" priority="101">
      <formula>$D3&lt;&gt;""</formula>
    </cfRule>
  </conditionalFormatting>
  <conditionalFormatting sqref="R3">
    <cfRule type="expression" dxfId="52" priority="100">
      <formula>$D3&lt;&gt;""</formula>
    </cfRule>
  </conditionalFormatting>
  <conditionalFormatting sqref="G4">
    <cfRule type="expression" dxfId="51" priority="98">
      <formula>$D4&lt;&gt;""</formula>
    </cfRule>
  </conditionalFormatting>
  <conditionalFormatting sqref="G4">
    <cfRule type="expression" dxfId="50" priority="97">
      <formula>$A4&lt;&gt;""</formula>
    </cfRule>
  </conditionalFormatting>
  <conditionalFormatting sqref="H4:I4">
    <cfRule type="expression" dxfId="49" priority="96">
      <formula>$D4&lt;&gt;""</formula>
    </cfRule>
  </conditionalFormatting>
  <conditionalFormatting sqref="H4:I4">
    <cfRule type="expression" dxfId="48" priority="95">
      <formula>$A4&lt;&gt;""</formula>
    </cfRule>
  </conditionalFormatting>
  <conditionalFormatting sqref="G4">
    <cfRule type="expression" dxfId="47" priority="94">
      <formula>$D4&lt;&gt;""</formula>
    </cfRule>
  </conditionalFormatting>
  <conditionalFormatting sqref="G4">
    <cfRule type="expression" dxfId="46" priority="93">
      <formula>$A4&lt;&gt;""</formula>
    </cfRule>
  </conditionalFormatting>
  <conditionalFormatting sqref="H4:I4">
    <cfRule type="expression" dxfId="45" priority="92">
      <formula>$D4&lt;&gt;""</formula>
    </cfRule>
  </conditionalFormatting>
  <conditionalFormatting sqref="H4:I4">
    <cfRule type="expression" dxfId="44" priority="99">
      <formula>$A4&lt;&gt;""</formula>
    </cfRule>
  </conditionalFormatting>
  <conditionalFormatting sqref="M5:M6">
    <cfRule type="expression" dxfId="43" priority="91">
      <formula>$D5&lt;&gt;""</formula>
    </cfRule>
  </conditionalFormatting>
  <conditionalFormatting sqref="M5:M6">
    <cfRule type="expression" dxfId="42" priority="89">
      <formula>$D5&lt;&gt;""</formula>
    </cfRule>
  </conditionalFormatting>
  <conditionalFormatting sqref="M5:M6">
    <cfRule type="expression" dxfId="41" priority="86">
      <formula>$D5&lt;&gt;""</formula>
    </cfRule>
  </conditionalFormatting>
  <conditionalFormatting sqref="A5:A6">
    <cfRule type="expression" dxfId="40" priority="75">
      <formula>$D5&lt;&gt;""</formula>
    </cfRule>
  </conditionalFormatting>
  <conditionalFormatting sqref="B5:B6">
    <cfRule type="expression" dxfId="39" priority="64">
      <formula>$D5&lt;&gt;""</formula>
    </cfRule>
  </conditionalFormatting>
  <conditionalFormatting sqref="B5:B6">
    <cfRule type="expression" dxfId="38" priority="63">
      <formula>$A5&lt;&gt;""</formula>
    </cfRule>
  </conditionalFormatting>
  <conditionalFormatting sqref="B5:B6">
    <cfRule type="expression" dxfId="37" priority="62">
      <formula>$D5&lt;&gt;""</formula>
    </cfRule>
  </conditionalFormatting>
  <conditionalFormatting sqref="B5:B6">
    <cfRule type="expression" dxfId="36" priority="61">
      <formula>$A5&lt;&gt;""</formula>
    </cfRule>
  </conditionalFormatting>
  <conditionalFormatting sqref="A9 D9:G9">
    <cfRule type="expression" dxfId="35" priority="28">
      <formula>$D9&lt;&gt;""</formula>
    </cfRule>
  </conditionalFormatting>
  <conditionalFormatting sqref="E9:G9">
    <cfRule type="expression" dxfId="34" priority="27">
      <formula>$A9&lt;&gt;""</formula>
    </cfRule>
  </conditionalFormatting>
  <conditionalFormatting sqref="H9:I9">
    <cfRule type="expression" dxfId="33" priority="26">
      <formula>$D9&lt;&gt;""</formula>
    </cfRule>
  </conditionalFormatting>
  <conditionalFormatting sqref="H9:I9">
    <cfRule type="expression" dxfId="32" priority="29">
      <formula>$A9&lt;&gt;""</formula>
    </cfRule>
  </conditionalFormatting>
  <conditionalFormatting sqref="C9">
    <cfRule type="expression" dxfId="31" priority="25">
      <formula>$D9&lt;&gt;""</formula>
    </cfRule>
  </conditionalFormatting>
  <conditionalFormatting sqref="B9">
    <cfRule type="expression" dxfId="30" priority="22">
      <formula>$D9&lt;&gt;""</formula>
    </cfRule>
  </conditionalFormatting>
  <conditionalFormatting sqref="B9">
    <cfRule type="expression" dxfId="29" priority="21">
      <formula>$A9&lt;&gt;""</formula>
    </cfRule>
  </conditionalFormatting>
  <conditionalFormatting sqref="B9">
    <cfRule type="expression" dxfId="28" priority="20">
      <formula>$D9&lt;&gt;""</formula>
    </cfRule>
  </conditionalFormatting>
  <conditionalFormatting sqref="B9">
    <cfRule type="expression" dxfId="27" priority="19">
      <formula>$A9&lt;&gt;""</formula>
    </cfRule>
  </conditionalFormatting>
  <conditionalFormatting sqref="A10 D10">
    <cfRule type="expression" dxfId="26" priority="18">
      <formula>$D10&lt;&gt;""</formula>
    </cfRule>
  </conditionalFormatting>
  <conditionalFormatting sqref="C10">
    <cfRule type="expression" dxfId="25" priority="17">
      <formula>$D10&lt;&gt;""</formula>
    </cfRule>
  </conditionalFormatting>
  <conditionalFormatting sqref="B10">
    <cfRule type="expression" dxfId="24" priority="16">
      <formula>$D10&lt;&gt;""</formula>
    </cfRule>
  </conditionalFormatting>
  <conditionalFormatting sqref="B10">
    <cfRule type="expression" dxfId="23" priority="15">
      <formula>$A10&lt;&gt;""</formula>
    </cfRule>
  </conditionalFormatting>
  <conditionalFormatting sqref="B10">
    <cfRule type="expression" dxfId="22" priority="14">
      <formula>$D10&lt;&gt;""</formula>
    </cfRule>
  </conditionalFormatting>
  <conditionalFormatting sqref="B10">
    <cfRule type="expression" dxfId="21" priority="13">
      <formula>$A10&lt;&gt;""</formula>
    </cfRule>
  </conditionalFormatting>
  <conditionalFormatting sqref="A11:B11 D11:G11">
    <cfRule type="expression" dxfId="20" priority="11">
      <formula>$D11&lt;&gt;""</formula>
    </cfRule>
  </conditionalFormatting>
  <conditionalFormatting sqref="E11:G11 B11">
    <cfRule type="expression" dxfId="19" priority="10">
      <formula>$A11&lt;&gt;""</formula>
    </cfRule>
  </conditionalFormatting>
  <conditionalFormatting sqref="H11:I11">
    <cfRule type="expression" dxfId="18" priority="9">
      <formula>$D11&lt;&gt;""</formula>
    </cfRule>
  </conditionalFormatting>
  <conditionalFormatting sqref="H11:I11">
    <cfRule type="expression" dxfId="17" priority="12">
      <formula>$A11&lt;&gt;""</formula>
    </cfRule>
  </conditionalFormatting>
  <conditionalFormatting sqref="C11">
    <cfRule type="expression" dxfId="16" priority="8">
      <formula>$D11&lt;&gt;""</formula>
    </cfRule>
  </conditionalFormatting>
  <conditionalFormatting sqref="B11">
    <cfRule type="expression" dxfId="15" priority="7">
      <formula>$D11&lt;&gt;""</formula>
    </cfRule>
  </conditionalFormatting>
  <conditionalFormatting sqref="B11">
    <cfRule type="expression" dxfId="14" priority="6">
      <formula>$A11&lt;&gt;""</formula>
    </cfRule>
  </conditionalFormatting>
  <conditionalFormatting sqref="D13 A13:B13">
    <cfRule type="expression" dxfId="13" priority="5">
      <formula>$D13&lt;&gt;""</formula>
    </cfRule>
  </conditionalFormatting>
  <conditionalFormatting sqref="B13">
    <cfRule type="expression" dxfId="12" priority="4">
      <formula>$A13&lt;&gt;""</formula>
    </cfRule>
  </conditionalFormatting>
  <conditionalFormatting sqref="C13">
    <cfRule type="expression" dxfId="11" priority="3">
      <formula>$D13&lt;&gt;""</formula>
    </cfRule>
  </conditionalFormatting>
  <conditionalFormatting sqref="B13">
    <cfRule type="expression" dxfId="10" priority="2">
      <formula>$D13&lt;&gt;""</formula>
    </cfRule>
  </conditionalFormatting>
  <conditionalFormatting sqref="B13">
    <cfRule type="expression" dxfId="9" priority="1">
      <formula>$A13&lt;&gt;""</formula>
    </cfRule>
  </conditionalFormatting>
  <dataValidations count="3">
    <dataValidation type="list" allowBlank="1" showInputMessage="1" showErrorMessage="1" sqref="C14:C46" xr:uid="{00000000-0002-0000-0200-000000000000}">
      <formula1>#REF!</formula1>
    </dataValidation>
    <dataValidation type="list" allowBlank="1" showInputMessage="1" showErrorMessage="1" sqref="C3:C13" xr:uid="{00000000-0002-0000-0200-000001000000}">
      <formula1>"GRANEL QUIMICA T1,GRANEL QUIMICA T2,ULTRACARGO,RAIZEN2"</formula1>
    </dataValidation>
    <dataValidation type="list" allowBlank="1" showInputMessage="1" showErrorMessage="1" sqref="D3:D24" xr:uid="{00000000-0002-0000-0200-000002000000}">
      <formula1>"GASOLINA,ANIDRO,DIESEL S-10,DIESEL S-500"</formula1>
    </dataValidation>
  </dataValidations>
  <pageMargins left="0.511811024" right="0.511811024" top="0.78740157499999996" bottom="0.78740157499999996" header="0.31496062000000002" footer="0.31496062000000002"/>
  <pageSetup paperSize="9" scale="3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20">
    <tabColor rgb="FF7030A0"/>
    <pageSetUpPr fitToPage="1"/>
  </sheetPr>
  <dimension ref="A1:AH77"/>
  <sheetViews>
    <sheetView showGridLines="0" zoomScale="115" zoomScaleNormal="115" workbookViewId="0">
      <selection activeCell="D17" sqref="D17:F17"/>
    </sheetView>
  </sheetViews>
  <sheetFormatPr defaultColWidth="9.140625" defaultRowHeight="15"/>
  <cols>
    <col min="1" max="1" width="9.140625" style="20" customWidth="1"/>
    <col min="2" max="2" width="1.28515625" style="20" customWidth="1"/>
    <col min="3" max="3" width="18.85546875" style="20" bestFit="1" customWidth="1"/>
    <col min="4" max="4" width="11.42578125" style="20" bestFit="1" customWidth="1"/>
    <col min="5" max="5" width="13.7109375" style="20" bestFit="1" customWidth="1"/>
    <col min="6" max="8" width="23" style="20" customWidth="1"/>
    <col min="9" max="9" width="2.140625" style="278" customWidth="1"/>
    <col min="10" max="10" width="3" style="20" customWidth="1"/>
    <col min="11" max="11" width="13" style="20" bestFit="1" customWidth="1"/>
    <col min="12" max="12" width="13.28515625" style="20" customWidth="1"/>
    <col min="13" max="14" width="9.140625" style="20" customWidth="1"/>
    <col min="15" max="15" width="12" style="20" customWidth="1"/>
    <col min="16" max="16" width="11" style="351" bestFit="1" customWidth="1"/>
    <col min="17" max="17" width="33.85546875" style="351" bestFit="1" customWidth="1"/>
    <col min="18" max="18" width="12" style="351" bestFit="1" customWidth="1"/>
    <col min="19" max="19" width="10.7109375" style="351" bestFit="1" customWidth="1"/>
    <col min="20" max="20" width="11.140625" style="351" bestFit="1" customWidth="1"/>
    <col min="21" max="21" width="8.42578125" style="351" bestFit="1" customWidth="1"/>
    <col min="22" max="22" width="8.42578125" style="351" customWidth="1"/>
    <col min="23" max="24" width="10" style="351" bestFit="1" customWidth="1"/>
    <col min="25" max="25" width="13" style="351" bestFit="1" customWidth="1"/>
    <col min="26" max="26" width="11.85546875" style="351" bestFit="1" customWidth="1"/>
    <col min="27" max="27" width="12.5703125" style="351" bestFit="1" customWidth="1"/>
    <col min="28" max="28" width="13.140625" style="351" bestFit="1" customWidth="1"/>
    <col min="29" max="29" width="13.5703125" style="351" bestFit="1" customWidth="1"/>
    <col min="30" max="30" width="13" style="351" bestFit="1" customWidth="1"/>
    <col min="31" max="31" width="10.5703125" style="20" bestFit="1" customWidth="1"/>
    <col min="32" max="32" width="12.5703125" style="20" bestFit="1" customWidth="1"/>
    <col min="33" max="33" width="13.140625" style="20" bestFit="1" customWidth="1"/>
    <col min="34" max="34" width="13.5703125" style="20" bestFit="1" customWidth="1"/>
    <col min="35" max="16384" width="9.140625" style="20"/>
  </cols>
  <sheetData>
    <row r="1" spans="1:34">
      <c r="C1" s="277"/>
      <c r="D1" s="277"/>
      <c r="E1" s="277"/>
      <c r="F1" s="277"/>
      <c r="G1" s="277"/>
      <c r="H1" s="277"/>
      <c r="O1" s="279"/>
      <c r="P1" s="338"/>
    </row>
    <row r="2" spans="1:34" s="279" customFormat="1">
      <c r="A2" s="20"/>
      <c r="B2" s="20"/>
      <c r="C2" s="277"/>
      <c r="D2" s="277"/>
      <c r="E2" s="277"/>
      <c r="F2" s="277"/>
      <c r="G2" s="277"/>
      <c r="H2" s="277"/>
      <c r="I2" s="278"/>
      <c r="J2" s="20"/>
      <c r="K2" s="20"/>
      <c r="L2" s="20"/>
      <c r="M2" s="20"/>
      <c r="N2" s="20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</row>
    <row r="3" spans="1:34">
      <c r="C3" s="277"/>
      <c r="D3" s="277"/>
      <c r="E3" s="277"/>
      <c r="F3" s="277"/>
      <c r="G3" s="277"/>
      <c r="H3" s="277"/>
    </row>
    <row r="4" spans="1:34">
      <c r="C4" s="21"/>
      <c r="D4" s="21"/>
      <c r="E4" s="21"/>
      <c r="F4" s="21"/>
      <c r="G4" s="21"/>
      <c r="H4" s="21"/>
      <c r="O4" s="279"/>
      <c r="P4" s="338"/>
    </row>
    <row r="5" spans="1:34">
      <c r="C5" s="21"/>
      <c r="D5" s="21"/>
      <c r="E5" s="21"/>
      <c r="F5" s="21"/>
      <c r="G5" s="21"/>
      <c r="H5" s="21"/>
      <c r="O5" s="279"/>
      <c r="P5" s="338"/>
    </row>
    <row r="6" spans="1:34" ht="15.75" thickBot="1">
      <c r="C6" s="371"/>
      <c r="D6" s="371"/>
      <c r="E6" s="371"/>
      <c r="F6" s="371"/>
      <c r="G6" s="371"/>
      <c r="H6" s="371"/>
    </row>
    <row r="7" spans="1:34" ht="24" hidden="1" customHeight="1" thickTop="1">
      <c r="C7" s="280" t="s">
        <v>72</v>
      </c>
    </row>
    <row r="8" spans="1:34" ht="15.75" hidden="1" customHeight="1">
      <c r="C8" s="457"/>
      <c r="D8" s="457"/>
      <c r="E8" s="457"/>
      <c r="F8" s="457"/>
      <c r="G8" s="457"/>
      <c r="H8" s="457"/>
      <c r="I8" s="281"/>
    </row>
    <row r="9" spans="1:34" ht="16.5" hidden="1" thickTop="1">
      <c r="C9" s="457"/>
      <c r="D9" s="457"/>
      <c r="E9" s="457"/>
      <c r="F9" s="457"/>
      <c r="G9" s="457"/>
      <c r="H9" s="457"/>
      <c r="I9" s="281"/>
    </row>
    <row r="10" spans="1:34" ht="16.5" customHeight="1" thickTop="1" thickBot="1"/>
    <row r="11" spans="1:34" ht="15" customHeight="1">
      <c r="C11" s="458"/>
      <c r="D11" s="459"/>
      <c r="E11" s="459"/>
      <c r="F11" s="459"/>
      <c r="G11" s="459"/>
      <c r="H11" s="460"/>
    </row>
    <row r="12" spans="1:34" ht="15" customHeight="1">
      <c r="C12" s="461"/>
      <c r="D12" s="462"/>
      <c r="E12" s="462"/>
      <c r="F12" s="462"/>
      <c r="G12" s="462"/>
      <c r="H12" s="463"/>
    </row>
    <row r="13" spans="1:34" ht="29.25" customHeight="1">
      <c r="C13" s="461"/>
      <c r="D13" s="462"/>
      <c r="E13" s="462"/>
      <c r="F13" s="462"/>
      <c r="G13" s="462"/>
      <c r="H13" s="463"/>
    </row>
    <row r="14" spans="1:34" ht="15.75" customHeight="1" thickBot="1">
      <c r="C14" s="464"/>
      <c r="D14" s="465"/>
      <c r="E14" s="465"/>
      <c r="F14" s="465"/>
      <c r="G14" s="465"/>
      <c r="H14" s="466"/>
    </row>
    <row r="15" spans="1:34" ht="15.75" customHeight="1" thickBot="1">
      <c r="C15" s="282"/>
      <c r="D15" s="282"/>
      <c r="E15" s="282"/>
      <c r="F15" s="282"/>
      <c r="G15" s="282"/>
      <c r="H15" s="282"/>
      <c r="P15" s="352" t="str">
        <f>C16</f>
        <v>EXPEDIÇÃO</v>
      </c>
      <c r="Q15" s="352" t="str">
        <f>C17</f>
        <v>TIPO DE OPERAÇÃO</v>
      </c>
      <c r="R15" s="352" t="str">
        <f>C18</f>
        <v>TANQUE</v>
      </c>
      <c r="S15" s="352" t="str">
        <f>G16</f>
        <v>RECEPÇÃO</v>
      </c>
      <c r="T15" s="352" t="str">
        <f>G17</f>
        <v>PRODUTO</v>
      </c>
      <c r="U15" s="352" t="str">
        <f>G18</f>
        <v>TANQUE</v>
      </c>
      <c r="V15" s="352" t="s">
        <v>10740</v>
      </c>
      <c r="W15" s="352" t="s">
        <v>10700</v>
      </c>
      <c r="X15" s="352" t="s">
        <v>10711</v>
      </c>
      <c r="Y15" s="357" t="s">
        <v>10712</v>
      </c>
      <c r="Z15" s="357" t="s">
        <v>10713</v>
      </c>
      <c r="AA15" s="352" t="s">
        <v>10707</v>
      </c>
      <c r="AB15" s="352" t="s">
        <v>10714</v>
      </c>
      <c r="AC15" s="352" t="s">
        <v>10708</v>
      </c>
      <c r="AD15" s="357" t="s">
        <v>10715</v>
      </c>
      <c r="AE15" s="357" t="s">
        <v>10716</v>
      </c>
      <c r="AF15" s="352" t="s">
        <v>10707</v>
      </c>
      <c r="AG15" s="352" t="s">
        <v>10714</v>
      </c>
      <c r="AH15" s="352" t="s">
        <v>10708</v>
      </c>
    </row>
    <row r="16" spans="1:34" ht="33.75" customHeight="1" thickBot="1">
      <c r="C16" s="5" t="s">
        <v>10734</v>
      </c>
      <c r="D16" s="467" t="s">
        <v>8</v>
      </c>
      <c r="E16" s="467"/>
      <c r="F16" s="467"/>
      <c r="G16" s="5" t="s">
        <v>10735</v>
      </c>
      <c r="H16" s="406" t="s">
        <v>10706</v>
      </c>
      <c r="P16" s="352" t="str">
        <f>D16</f>
        <v>RAIZEN 2</v>
      </c>
      <c r="Q16" s="352" t="str">
        <f>D17</f>
        <v>LINE DISPLACEMENTE</v>
      </c>
      <c r="R16" s="352" t="str">
        <f>D18</f>
        <v>TQ-06</v>
      </c>
      <c r="S16" s="352" t="str">
        <f>H16</f>
        <v>GRANEL T1</v>
      </c>
      <c r="T16" s="352" t="str">
        <f>H17</f>
        <v>DIESEL S-10</v>
      </c>
      <c r="U16" s="353" t="str">
        <f>H18</f>
        <v>TQ-33,TQ-34</v>
      </c>
      <c r="V16" s="353">
        <f>F44</f>
        <v>7766456.1200000513</v>
      </c>
      <c r="W16" s="353">
        <f>G44</f>
        <v>7710049.8509780504</v>
      </c>
      <c r="X16" s="353">
        <f>H44</f>
        <v>6367750.110703635</v>
      </c>
      <c r="Y16" s="354">
        <f>G20</f>
        <v>44364.697916666664</v>
      </c>
      <c r="Z16" s="355">
        <f>G21</f>
        <v>1570</v>
      </c>
      <c r="AA16" s="352">
        <f>G22</f>
        <v>28.5</v>
      </c>
      <c r="AB16" s="356">
        <f>G23</f>
        <v>0.81899999999999995</v>
      </c>
      <c r="AC16" s="352">
        <f>G24</f>
        <v>29.5</v>
      </c>
      <c r="AD16" s="354">
        <f>H20</f>
        <v>44365.90625</v>
      </c>
      <c r="AE16" s="355">
        <f>H21</f>
        <v>367.5</v>
      </c>
      <c r="AF16" s="352">
        <f>H22</f>
        <v>28.3</v>
      </c>
      <c r="AG16" s="356">
        <f>H23</f>
        <v>0.81899999999999995</v>
      </c>
      <c r="AH16" s="352">
        <f>H24</f>
        <v>27</v>
      </c>
    </row>
    <row r="17" spans="3:30" ht="33.75" customHeight="1" thickBot="1">
      <c r="C17" s="5" t="s">
        <v>10736</v>
      </c>
      <c r="D17" s="620" t="s">
        <v>10747</v>
      </c>
      <c r="E17" s="621"/>
      <c r="F17" s="622"/>
      <c r="G17" s="4" t="s">
        <v>146</v>
      </c>
      <c r="H17" s="406" t="s">
        <v>149</v>
      </c>
    </row>
    <row r="18" spans="3:30" ht="35.25" customHeight="1" thickBot="1">
      <c r="C18" s="5" t="s">
        <v>3</v>
      </c>
      <c r="D18" s="451" t="s">
        <v>41</v>
      </c>
      <c r="E18" s="452"/>
      <c r="F18" s="453"/>
      <c r="G18" s="5" t="s">
        <v>3</v>
      </c>
      <c r="H18" s="406" t="s">
        <v>10742</v>
      </c>
    </row>
    <row r="19" spans="3:30" ht="15.75">
      <c r="C19" s="468"/>
      <c r="D19" s="469"/>
      <c r="E19" s="469"/>
      <c r="F19" s="469"/>
      <c r="G19" s="55" t="s">
        <v>12</v>
      </c>
      <c r="H19" s="46" t="s">
        <v>13</v>
      </c>
      <c r="L19" s="351" t="s">
        <v>10701</v>
      </c>
      <c r="M19" s="351" t="s">
        <v>3</v>
      </c>
      <c r="N19" s="351" t="s">
        <v>10719</v>
      </c>
      <c r="O19" s="351" t="s">
        <v>10720</v>
      </c>
      <c r="P19" s="351" t="s">
        <v>10721</v>
      </c>
      <c r="Q19" s="351" t="s">
        <v>10720</v>
      </c>
    </row>
    <row r="20" spans="3:30" ht="16.5" customHeight="1">
      <c r="C20" s="479" t="s">
        <v>14</v>
      </c>
      <c r="D20" s="480"/>
      <c r="E20" s="480"/>
      <c r="F20" s="481"/>
      <c r="G20" s="65">
        <v>44364.697916666664</v>
      </c>
      <c r="H20" s="66">
        <v>44365.90625</v>
      </c>
      <c r="K20" s="20" t="s">
        <v>8</v>
      </c>
      <c r="L20" s="351" t="str">
        <f>IF(D16="RAIZEN 2","RAIZEN 2","")</f>
        <v>RAIZEN 2</v>
      </c>
      <c r="M20" s="351" t="str">
        <f>IF($D$16="RAIZEN 2",$D$18,"")</f>
        <v>TQ-06</v>
      </c>
      <c r="N20" s="351">
        <f>IF($D$16="RAIZEN 2",$G$21,"")</f>
        <v>1570</v>
      </c>
      <c r="O20" s="428">
        <f>IF(D16="RAIZEN 2",VLOOKUP(D18,'TABELA ARQUEAÇÃO - RAIZEN'!A10:F19,5,0))</f>
        <v>10205380.910000047</v>
      </c>
      <c r="P20" s="351">
        <f>IF($D$16="RAIZEN 2",$H$21,"")</f>
        <v>367.5</v>
      </c>
      <c r="Q20" s="428">
        <f>IF(D16="RAIZEN 2",VLOOKUP(D18,'TABELA ARQUEAÇÃO - RAIZEN'!A22:F31,5,0))</f>
        <v>2438924.7899999949</v>
      </c>
    </row>
    <row r="21" spans="3:30" ht="16.5" customHeight="1">
      <c r="C21" s="479" t="s">
        <v>14</v>
      </c>
      <c r="D21" s="480"/>
      <c r="E21" s="480"/>
      <c r="F21" s="481"/>
      <c r="G21" s="56">
        <v>1570</v>
      </c>
      <c r="H21" s="47">
        <v>367.5</v>
      </c>
      <c r="K21" s="20" t="s">
        <v>70</v>
      </c>
      <c r="L21" s="351" t="str">
        <f>IF($D$16="ULTRACARGO","ULTRACARGO","")</f>
        <v/>
      </c>
      <c r="M21" s="351" t="str">
        <f>IF($D$16="ULTRACARGO",$D$18,"")</f>
        <v/>
      </c>
      <c r="N21" s="351" t="str">
        <f>IF($D$16="ULTRACARGO",$G$21,"")</f>
        <v/>
      </c>
      <c r="O21" s="428" t="b">
        <f>IF(D16="ULTRACARGO",VLOOKUP(D18,'TABELA ARQUEAÇÃO - ULTRACARGO'!A10:F22,5,0))</f>
        <v>0</v>
      </c>
      <c r="P21" s="351" t="str">
        <f>IF($D$16="ULTRACARGO",$H$21,"")</f>
        <v/>
      </c>
      <c r="Q21" s="428" t="b">
        <f>IF(D16="ULTRACARGO",VLOOKUP(D18,'TABELA ARQUEAÇÃO - ULTRACARGO'!A23:F34,5,0))</f>
        <v>0</v>
      </c>
    </row>
    <row r="22" spans="3:30" ht="16.5" customHeight="1">
      <c r="C22" s="413" t="s">
        <v>15</v>
      </c>
      <c r="D22" s="414"/>
      <c r="E22" s="414"/>
      <c r="F22" s="415"/>
      <c r="G22" s="57">
        <v>28.5</v>
      </c>
      <c r="H22" s="48">
        <v>28.3</v>
      </c>
      <c r="K22" s="20" t="s">
        <v>10737</v>
      </c>
    </row>
    <row r="23" spans="3:30" ht="16.5" customHeight="1">
      <c r="C23" s="454" t="s">
        <v>20</v>
      </c>
      <c r="D23" s="455"/>
      <c r="E23" s="455"/>
      <c r="F23" s="456"/>
      <c r="G23" s="61">
        <v>0.81899999999999995</v>
      </c>
      <c r="H23" s="52">
        <v>0.81899999999999995</v>
      </c>
      <c r="J23" s="478"/>
      <c r="K23" s="478"/>
      <c r="L23" s="327"/>
      <c r="O23" s="327"/>
    </row>
    <row r="24" spans="3:30" ht="16.5" customHeight="1">
      <c r="C24" s="454" t="s">
        <v>21</v>
      </c>
      <c r="D24" s="455"/>
      <c r="E24" s="455"/>
      <c r="F24" s="456"/>
      <c r="G24" s="57">
        <v>29.5</v>
      </c>
      <c r="H24" s="48">
        <v>27</v>
      </c>
      <c r="J24" s="327"/>
      <c r="K24" s="327"/>
      <c r="L24" s="327"/>
      <c r="M24" s="327"/>
      <c r="N24" s="327"/>
      <c r="O24" s="327"/>
    </row>
    <row r="25" spans="3:30" ht="16.5" customHeight="1">
      <c r="C25" s="454" t="s">
        <v>16</v>
      </c>
      <c r="D25" s="455"/>
      <c r="E25" s="455"/>
      <c r="F25" s="456"/>
      <c r="G25" s="285">
        <f>O20</f>
        <v>10205380.910000047</v>
      </c>
      <c r="H25" s="285">
        <f>Q20</f>
        <v>2438924.7899999949</v>
      </c>
    </row>
    <row r="26" spans="3:30" ht="16.5" customHeight="1">
      <c r="C26" s="454" t="s">
        <v>17</v>
      </c>
      <c r="D26" s="455"/>
      <c r="E26" s="455"/>
      <c r="F26" s="456"/>
      <c r="G26" s="59"/>
      <c r="H26" s="50"/>
    </row>
    <row r="27" spans="3:30" ht="16.5" customHeight="1">
      <c r="C27" s="454" t="s">
        <v>18</v>
      </c>
      <c r="D27" s="455"/>
      <c r="E27" s="455"/>
      <c r="F27" s="456"/>
      <c r="G27" s="57"/>
      <c r="H27" s="48"/>
      <c r="J27" s="327"/>
      <c r="K27" s="327"/>
      <c r="L27" s="327"/>
      <c r="M27" s="327"/>
      <c r="N27" s="327"/>
      <c r="O27" s="327"/>
    </row>
    <row r="28" spans="3:30" ht="16.5" customHeight="1">
      <c r="C28" s="454" t="s">
        <v>19</v>
      </c>
      <c r="D28" s="455"/>
      <c r="E28" s="455"/>
      <c r="F28" s="456"/>
      <c r="G28" s="286">
        <f>IF($G$25="","",$G$25-$G$27)</f>
        <v>10205380.910000047</v>
      </c>
      <c r="H28" s="287">
        <f>IF($H$25="","",$H$25-$H$27+$H$26)</f>
        <v>2438924.7899999949</v>
      </c>
      <c r="J28" s="327"/>
      <c r="K28" s="327"/>
      <c r="L28" s="327"/>
      <c r="M28" s="335">
        <f>ROUND(G29,4)</f>
        <v>0.99280000000000002</v>
      </c>
      <c r="N28" s="335">
        <f>ROUND(H29,4)</f>
        <v>0.99299999999999999</v>
      </c>
      <c r="O28" s="327"/>
    </row>
    <row r="29" spans="3:30" ht="16.5" customHeight="1">
      <c r="C29" s="454" t="s">
        <v>22</v>
      </c>
      <c r="D29" s="455"/>
      <c r="E29" s="455"/>
      <c r="F29" s="456"/>
      <c r="G29" s="358">
        <f>IF($G$20="","",'Base de Dados - HIDROCARBONETOS'!B63)</f>
        <v>0.9928304195020512</v>
      </c>
      <c r="H29" s="359">
        <f>IF($H$20="","",'Base de Dados - HIDROCARBONETOS'!I63)</f>
        <v>0.99296904388122231</v>
      </c>
      <c r="J29" s="327"/>
      <c r="K29" s="327"/>
      <c r="L29" s="327"/>
      <c r="M29" s="335">
        <f>ROUND(G31,4)</f>
        <v>0.82540000000000002</v>
      </c>
      <c r="N29" s="335">
        <f>ROUND(H31,4)</f>
        <v>0.82379999999999998</v>
      </c>
      <c r="O29" s="327"/>
    </row>
    <row r="30" spans="3:30" ht="16.5" customHeight="1">
      <c r="C30" s="454" t="s">
        <v>23</v>
      </c>
      <c r="D30" s="455"/>
      <c r="E30" s="455"/>
      <c r="F30" s="456"/>
      <c r="G30" s="286">
        <f>IF(G25="","",G28*M28)</f>
        <v>10131902.167448046</v>
      </c>
      <c r="H30" s="287">
        <f>IF(H25="","",H28*N28)</f>
        <v>2421852.3164699948</v>
      </c>
      <c r="I30" s="283"/>
      <c r="J30" s="284"/>
    </row>
    <row r="31" spans="3:30" s="278" customFormat="1" ht="16.5" customHeight="1">
      <c r="C31" s="454" t="s">
        <v>24</v>
      </c>
      <c r="D31" s="455"/>
      <c r="E31" s="455"/>
      <c r="F31" s="456"/>
      <c r="G31" s="358">
        <f>IF(G20="","",'Base de Dados - HIDROCARBONETOS'!B62)</f>
        <v>0.82540000000000002</v>
      </c>
      <c r="H31" s="359">
        <f>IF(H20="","",'Base de Dados - HIDROCARBONETOS'!I62)</f>
        <v>0.82379999999999998</v>
      </c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</row>
    <row r="32" spans="3:30" s="278" customFormat="1" ht="16.5" customHeight="1" thickBot="1">
      <c r="C32" s="488" t="s">
        <v>25</v>
      </c>
      <c r="D32" s="489"/>
      <c r="E32" s="489"/>
      <c r="F32" s="490"/>
      <c r="G32" s="288">
        <f>IF(G25="","",G30*M29)</f>
        <v>8362872.049011617</v>
      </c>
      <c r="H32" s="289">
        <f>IF(H25="","",H30*N29)</f>
        <v>1995121.9383079817</v>
      </c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</row>
    <row r="33" spans="3:30" s="278" customFormat="1" ht="15.75" customHeight="1" thickBot="1">
      <c r="C33" s="491" t="s">
        <v>26</v>
      </c>
      <c r="D33" s="492"/>
      <c r="E33" s="492"/>
      <c r="F33" s="492"/>
      <c r="G33" s="492"/>
      <c r="H33" s="493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</row>
    <row r="34" spans="3:30" s="278" customFormat="1" ht="15" customHeight="1" thickBot="1">
      <c r="C34" s="494"/>
      <c r="D34" s="495"/>
      <c r="E34" s="496"/>
      <c r="F34" s="500" t="s">
        <v>27</v>
      </c>
      <c r="G34" s="501"/>
      <c r="H34" s="502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</row>
    <row r="35" spans="3:30" s="278" customFormat="1" ht="15" customHeight="1" thickBot="1">
      <c r="C35" s="497"/>
      <c r="D35" s="498"/>
      <c r="E35" s="499"/>
      <c r="F35" s="7" t="s">
        <v>28</v>
      </c>
      <c r="G35" s="7" t="s">
        <v>29</v>
      </c>
      <c r="H35" s="7" t="s">
        <v>30</v>
      </c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</row>
    <row r="36" spans="3:30" s="278" customFormat="1" ht="15" customHeight="1">
      <c r="C36" s="416"/>
      <c r="D36" s="417"/>
      <c r="E36" s="418"/>
      <c r="F36" s="384">
        <f>ABS(IF(F37=-1,H28-G28-1,IF(F37=1,H28-G28+1,H28-G28)))</f>
        <v>7766456.1200000513</v>
      </c>
      <c r="G36" s="384">
        <f>ABS(IF(G37=-1,H30-G30-1,IF(G37=1,H30-G30+1,H30-G30)))</f>
        <v>7710049.8509780504</v>
      </c>
      <c r="H36" s="384">
        <f>ABS(IF(H37=-1,H32-G32-1,IF(H37=1,H32-G32+1,H32-G32)))</f>
        <v>6367750.110703635</v>
      </c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</row>
    <row r="37" spans="3:30" s="278" customFormat="1" ht="15" customHeight="1">
      <c r="C37" s="419"/>
      <c r="D37" s="420"/>
      <c r="E37" s="421"/>
      <c r="F37" s="366"/>
      <c r="G37" s="367"/>
      <c r="H37" s="366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</row>
    <row r="38" spans="3:30" s="278" customFormat="1" ht="15" customHeight="1">
      <c r="C38" s="419"/>
      <c r="D38" s="420"/>
      <c r="E38" s="421"/>
      <c r="F38" s="368"/>
      <c r="G38" s="368"/>
      <c r="H38" s="368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</row>
    <row r="39" spans="3:30" s="278" customFormat="1" ht="15" customHeight="1">
      <c r="C39" s="419"/>
      <c r="D39" s="420"/>
      <c r="E39" s="421"/>
      <c r="F39" s="369"/>
      <c r="G39" s="369"/>
      <c r="H39" s="369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</row>
    <row r="40" spans="3:30" s="278" customFormat="1" ht="15" customHeight="1">
      <c r="C40" s="419"/>
      <c r="D40" s="420"/>
      <c r="E40" s="421"/>
      <c r="F40" s="369"/>
      <c r="G40" s="369"/>
      <c r="H40" s="369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</row>
    <row r="41" spans="3:30" s="278" customFormat="1" ht="15.75" customHeight="1">
      <c r="C41" s="419"/>
      <c r="D41" s="420"/>
      <c r="E41" s="421"/>
      <c r="F41" s="369"/>
      <c r="G41" s="369"/>
      <c r="H41" s="369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</row>
    <row r="42" spans="3:30" s="278" customFormat="1" ht="15.75" customHeight="1">
      <c r="C42" s="419"/>
      <c r="D42" s="420"/>
      <c r="E42" s="421"/>
      <c r="F42" s="369"/>
      <c r="G42" s="369"/>
      <c r="H42" s="369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</row>
    <row r="43" spans="3:30" s="278" customFormat="1" ht="16.5" customHeight="1" thickBot="1">
      <c r="C43" s="422"/>
      <c r="D43" s="423"/>
      <c r="E43" s="424"/>
      <c r="F43" s="370"/>
      <c r="G43" s="370"/>
      <c r="H43" s="370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</row>
    <row r="44" spans="3:30" s="278" customFormat="1" ht="15" customHeight="1" thickBot="1">
      <c r="C44" s="485" t="s">
        <v>32</v>
      </c>
      <c r="D44" s="486"/>
      <c r="E44" s="487"/>
      <c r="F44" s="290">
        <f>F36</f>
        <v>7766456.1200000513</v>
      </c>
      <c r="G44" s="290">
        <f>G36</f>
        <v>7710049.8509780504</v>
      </c>
      <c r="H44" s="290">
        <f>H36</f>
        <v>6367750.110703635</v>
      </c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</row>
    <row r="45" spans="3:30" s="278" customFormat="1" ht="15" customHeight="1">
      <c r="C45" s="472" t="str">
        <f>D17</f>
        <v>LINE DISPLACEMENTE</v>
      </c>
      <c r="D45" s="473"/>
      <c r="E45" s="474"/>
      <c r="F45" s="13" t="s">
        <v>33</v>
      </c>
      <c r="G45" s="13" t="s">
        <v>33</v>
      </c>
      <c r="H45" s="14" t="s">
        <v>34</v>
      </c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</row>
    <row r="46" spans="3:30" s="278" customFormat="1" ht="15.75" customHeight="1">
      <c r="C46" s="472"/>
      <c r="D46" s="473"/>
      <c r="E46" s="474"/>
      <c r="F46" s="482"/>
      <c r="G46" s="482"/>
      <c r="H46" s="482" t="s">
        <v>10722</v>
      </c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</row>
    <row r="47" spans="3:30" s="278" customFormat="1" ht="15.75" customHeight="1">
      <c r="C47" s="472"/>
      <c r="D47" s="473"/>
      <c r="E47" s="474"/>
      <c r="F47" s="483"/>
      <c r="G47" s="483"/>
      <c r="H47" s="483"/>
      <c r="J47" s="20"/>
      <c r="K47" s="20"/>
      <c r="L47" s="20"/>
      <c r="M47" s="20"/>
      <c r="N47" s="20"/>
      <c r="O47" s="20"/>
      <c r="P47" s="351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</row>
    <row r="48" spans="3:30" s="278" customFormat="1" ht="15.75" customHeight="1">
      <c r="C48" s="472"/>
      <c r="D48" s="473"/>
      <c r="E48" s="474"/>
      <c r="F48" s="484"/>
      <c r="G48" s="484"/>
      <c r="H48" s="484"/>
      <c r="J48" s="20"/>
      <c r="K48" s="20"/>
      <c r="L48" s="20"/>
      <c r="M48" s="20"/>
      <c r="N48" s="20"/>
      <c r="O48" s="20"/>
      <c r="P48" s="351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</row>
    <row r="49" spans="3:30" s="278" customFormat="1" ht="15.75" customHeight="1" thickBot="1">
      <c r="C49" s="475"/>
      <c r="D49" s="476"/>
      <c r="E49" s="477"/>
      <c r="F49" s="15"/>
      <c r="G49" s="15"/>
      <c r="H49" s="64" t="s">
        <v>75</v>
      </c>
      <c r="J49" s="20"/>
      <c r="K49" s="20"/>
      <c r="L49" s="20"/>
      <c r="M49" s="20"/>
      <c r="N49" s="20"/>
      <c r="O49" s="20"/>
      <c r="P49" s="351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</row>
    <row r="50" spans="3:30" s="278" customFormat="1" ht="15.75" customHeight="1">
      <c r="C50" s="276"/>
      <c r="D50" s="276"/>
      <c r="E50" s="276"/>
      <c r="F50" s="361"/>
      <c r="G50" s="361"/>
      <c r="H50" s="361"/>
      <c r="J50" s="20"/>
      <c r="K50" s="20"/>
      <c r="L50" s="20"/>
      <c r="M50" s="20"/>
      <c r="N50" s="20"/>
      <c r="O50" s="20"/>
      <c r="P50" s="351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</row>
    <row r="51" spans="3:30" s="278" customFormat="1" ht="15.75" customHeight="1">
      <c r="C51" s="276"/>
      <c r="D51" s="276"/>
      <c r="E51" s="276"/>
      <c r="F51" s="361"/>
      <c r="G51" s="361"/>
      <c r="H51" s="361"/>
      <c r="J51" s="20"/>
      <c r="K51" s="20"/>
      <c r="L51" s="20"/>
      <c r="M51" s="20"/>
      <c r="N51" s="20"/>
      <c r="O51" s="20"/>
      <c r="P51" s="351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</row>
    <row r="52" spans="3:30" s="278" customFormat="1" ht="15.75" customHeight="1">
      <c r="C52" s="276"/>
      <c r="D52" s="276"/>
      <c r="E52" s="276"/>
      <c r="F52" s="361"/>
      <c r="G52" s="361"/>
      <c r="H52" s="361"/>
      <c r="J52" s="20"/>
      <c r="K52" s="20"/>
      <c r="L52" s="20"/>
      <c r="M52" s="20"/>
      <c r="N52" s="20"/>
      <c r="O52" s="20"/>
      <c r="P52" s="351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</row>
    <row r="53" spans="3:30" s="278" customFormat="1" ht="15.75" customHeight="1">
      <c r="C53" s="276"/>
      <c r="D53" s="276"/>
      <c r="E53" s="276"/>
      <c r="F53" s="361"/>
      <c r="G53" s="361"/>
      <c r="H53" s="361"/>
      <c r="J53" s="20"/>
      <c r="K53" s="20"/>
      <c r="L53" s="20"/>
      <c r="M53" s="20"/>
      <c r="N53" s="20"/>
      <c r="O53" s="20"/>
      <c r="P53" s="351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</row>
    <row r="54" spans="3:30" s="278" customFormat="1" ht="15.75" customHeight="1">
      <c r="C54" s="276"/>
      <c r="D54" s="276"/>
      <c r="E54" s="276"/>
      <c r="F54" s="361"/>
      <c r="G54" s="361"/>
      <c r="H54" s="361"/>
      <c r="J54" s="20"/>
      <c r="K54" s="20"/>
      <c r="L54" s="20"/>
      <c r="M54" s="20"/>
      <c r="N54" s="20"/>
      <c r="O54" s="20"/>
      <c r="P54" s="351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</row>
    <row r="55" spans="3:30" s="278" customFormat="1" ht="15.75" customHeight="1">
      <c r="C55" s="276"/>
      <c r="D55" s="276"/>
      <c r="E55" s="276"/>
      <c r="F55" s="361"/>
      <c r="G55" s="361"/>
      <c r="H55" s="361"/>
      <c r="J55" s="20"/>
      <c r="K55" s="20"/>
      <c r="L55" s="20"/>
      <c r="M55" s="20"/>
      <c r="N55" s="20"/>
      <c r="O55" s="20"/>
      <c r="P55" s="351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</row>
    <row r="56" spans="3:30" s="278" customFormat="1" ht="15.75" customHeight="1">
      <c r="C56" s="276"/>
      <c r="D56" s="276"/>
      <c r="E56" s="276"/>
      <c r="F56" s="361"/>
      <c r="G56" s="361"/>
      <c r="H56" s="361"/>
      <c r="J56" s="20"/>
      <c r="K56" s="20"/>
      <c r="L56" s="20"/>
      <c r="M56" s="20"/>
      <c r="N56" s="20"/>
      <c r="O56" s="20"/>
      <c r="P56" s="351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</row>
    <row r="57" spans="3:30" s="278" customFormat="1" ht="15.75" customHeight="1">
      <c r="C57" s="276"/>
      <c r="D57" s="276"/>
      <c r="E57" s="276"/>
      <c r="F57" s="361"/>
      <c r="G57" s="361"/>
      <c r="H57" s="361"/>
      <c r="J57" s="20"/>
      <c r="K57" s="20"/>
      <c r="L57" s="20"/>
      <c r="M57" s="20"/>
      <c r="N57" s="20"/>
      <c r="O57" s="20"/>
      <c r="P57" s="351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</row>
    <row r="58" spans="3:30" s="278" customFormat="1" ht="15.75" customHeight="1">
      <c r="C58" s="276"/>
      <c r="D58" s="276"/>
      <c r="E58" s="276"/>
      <c r="F58" s="361"/>
      <c r="G58" s="361"/>
      <c r="H58" s="361"/>
      <c r="J58" s="20"/>
      <c r="K58" s="20"/>
      <c r="L58" s="20"/>
      <c r="M58" s="20"/>
      <c r="N58" s="20"/>
      <c r="O58" s="20"/>
      <c r="P58" s="351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</row>
    <row r="59" spans="3:30" s="278" customFormat="1" ht="15.75" customHeight="1">
      <c r="C59" s="276"/>
      <c r="D59" s="276"/>
      <c r="E59" s="276"/>
      <c r="F59" s="361"/>
      <c r="G59" s="361"/>
      <c r="H59" s="361"/>
      <c r="J59" s="20"/>
      <c r="K59" s="20"/>
      <c r="L59" s="20"/>
      <c r="M59" s="20"/>
      <c r="N59" s="20"/>
      <c r="O59" s="20"/>
      <c r="P59" s="351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</row>
    <row r="60" spans="3:30" s="278" customFormat="1" ht="15.75" customHeight="1">
      <c r="C60" s="276"/>
      <c r="D60" s="276"/>
      <c r="E60" s="276"/>
      <c r="F60" s="361"/>
      <c r="G60" s="361"/>
      <c r="H60" s="361"/>
      <c r="J60" s="20"/>
      <c r="K60" s="20"/>
      <c r="L60" s="20"/>
      <c r="M60" s="20"/>
      <c r="N60" s="20"/>
      <c r="O60" s="20"/>
      <c r="P60" s="351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</row>
    <row r="61" spans="3:30" s="278" customFormat="1" ht="15.75" customHeight="1">
      <c r="C61" s="276"/>
      <c r="D61" s="276"/>
      <c r="E61" s="276"/>
      <c r="F61" s="361"/>
      <c r="G61" s="361"/>
      <c r="H61" s="361"/>
      <c r="J61" s="20"/>
      <c r="K61" s="20"/>
      <c r="L61" s="20"/>
      <c r="M61" s="20"/>
      <c r="N61" s="20"/>
      <c r="O61" s="20"/>
      <c r="P61" s="351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</row>
    <row r="62" spans="3:30" s="278" customFormat="1" ht="15.75" customHeight="1">
      <c r="C62" s="276"/>
      <c r="D62" s="276"/>
      <c r="E62" s="276"/>
      <c r="F62" s="361"/>
      <c r="G62" s="361"/>
      <c r="H62" s="361"/>
      <c r="J62" s="20"/>
      <c r="K62" s="20"/>
      <c r="L62" s="20"/>
      <c r="M62" s="20"/>
      <c r="N62" s="20"/>
      <c r="O62" s="20"/>
      <c r="P62" s="351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</row>
    <row r="63" spans="3:30" s="278" customFormat="1" ht="15.75" customHeight="1">
      <c r="C63" s="276"/>
      <c r="D63" s="276"/>
      <c r="E63" s="276"/>
      <c r="F63" s="361"/>
      <c r="G63" s="361"/>
      <c r="H63" s="361"/>
      <c r="J63" s="20"/>
      <c r="K63" s="20"/>
      <c r="L63" s="20"/>
      <c r="M63" s="20"/>
      <c r="N63" s="20"/>
      <c r="O63" s="20"/>
      <c r="P63" s="351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</row>
    <row r="64" spans="3:30" s="278" customFormat="1" ht="15.75" customHeight="1">
      <c r="C64" s="276"/>
      <c r="D64" s="276"/>
      <c r="E64" s="276"/>
      <c r="F64" s="361"/>
      <c r="G64" s="361"/>
      <c r="H64" s="361"/>
      <c r="J64" s="20"/>
      <c r="K64" s="20"/>
      <c r="L64" s="20"/>
      <c r="M64" s="20"/>
      <c r="N64" s="20"/>
      <c r="O64" s="20"/>
      <c r="P64" s="351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</row>
    <row r="65" spans="1:30" s="278" customFormat="1" ht="15.75" customHeight="1">
      <c r="C65" s="276"/>
      <c r="D65" s="276"/>
      <c r="E65" s="276"/>
      <c r="F65" s="361"/>
      <c r="G65" s="361"/>
      <c r="H65" s="361"/>
      <c r="J65" s="20"/>
      <c r="K65" s="20"/>
      <c r="L65" s="20"/>
      <c r="M65" s="20"/>
      <c r="N65" s="20"/>
      <c r="O65" s="20"/>
      <c r="P65" s="351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</row>
    <row r="66" spans="1:30" s="278" customFormat="1" ht="15.75" customHeight="1">
      <c r="C66" s="276"/>
      <c r="D66" s="276"/>
      <c r="E66" s="276"/>
      <c r="F66" s="361"/>
      <c r="G66" s="361"/>
      <c r="H66" s="361"/>
      <c r="J66" s="20"/>
      <c r="K66" s="20"/>
      <c r="L66" s="20"/>
      <c r="M66" s="20"/>
      <c r="N66" s="20"/>
      <c r="O66" s="20"/>
      <c r="P66" s="351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</row>
    <row r="67" spans="1:30" s="278" customFormat="1" ht="15.75" customHeight="1">
      <c r="C67" s="276"/>
      <c r="D67" s="276"/>
      <c r="E67" s="276"/>
      <c r="F67" s="361"/>
      <c r="G67" s="361"/>
      <c r="H67" s="361"/>
      <c r="J67" s="20"/>
      <c r="K67" s="20"/>
      <c r="L67" s="20"/>
      <c r="M67" s="20"/>
      <c r="N67" s="20"/>
      <c r="O67" s="20"/>
      <c r="P67" s="351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</row>
    <row r="68" spans="1:30" s="278" customFormat="1" ht="15.75" customHeight="1">
      <c r="C68" s="276"/>
      <c r="D68" s="276"/>
      <c r="E68" s="276"/>
      <c r="F68" s="361"/>
      <c r="G68" s="361"/>
      <c r="H68" s="361"/>
      <c r="J68" s="20"/>
      <c r="K68" s="20"/>
      <c r="L68" s="20"/>
      <c r="M68" s="20"/>
      <c r="N68" s="20"/>
      <c r="O68" s="20"/>
      <c r="P68" s="351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</row>
    <row r="69" spans="1:30" s="278" customFormat="1" ht="15.75" customHeight="1">
      <c r="C69" s="276"/>
      <c r="D69" s="276"/>
      <c r="E69" s="276"/>
      <c r="F69" s="361"/>
      <c r="G69" s="361"/>
      <c r="H69" s="361"/>
      <c r="J69" s="20"/>
      <c r="K69" s="20"/>
      <c r="L69" s="20"/>
      <c r="M69" s="20"/>
      <c r="N69" s="20"/>
      <c r="O69" s="20"/>
      <c r="P69" s="351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</row>
    <row r="70" spans="1:30" s="278" customFormat="1" ht="15.75" customHeight="1">
      <c r="C70" s="276"/>
      <c r="D70" s="276"/>
      <c r="E70" s="276"/>
      <c r="F70" s="361"/>
      <c r="G70" s="361"/>
      <c r="H70" s="361"/>
      <c r="J70" s="20"/>
      <c r="K70" s="20"/>
      <c r="L70" s="20"/>
      <c r="M70" s="20"/>
      <c r="N70" s="20"/>
      <c r="O70" s="20"/>
      <c r="P70" s="351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</row>
    <row r="71" spans="1:30" s="278" customFormat="1" ht="15.75" customHeight="1">
      <c r="C71" s="276"/>
      <c r="D71" s="276"/>
      <c r="E71" s="276"/>
      <c r="F71" s="361"/>
      <c r="G71" s="361"/>
      <c r="H71" s="361"/>
      <c r="J71" s="20"/>
      <c r="K71" s="20"/>
      <c r="L71" s="20"/>
      <c r="M71" s="20"/>
      <c r="N71" s="20"/>
      <c r="O71" s="20"/>
      <c r="P71" s="351"/>
      <c r="Q71" s="315"/>
      <c r="R71" s="315"/>
      <c r="S71" s="315"/>
      <c r="T71" s="315"/>
      <c r="U71" s="315"/>
      <c r="V71" s="315"/>
      <c r="W71" s="315"/>
      <c r="X71" s="315"/>
      <c r="Y71" s="315"/>
      <c r="Z71" s="315"/>
      <c r="AA71" s="315"/>
      <c r="AB71" s="315"/>
      <c r="AC71" s="315"/>
      <c r="AD71" s="315"/>
    </row>
    <row r="72" spans="1:30" s="278" customFormat="1" ht="15.75" customHeight="1">
      <c r="C72" s="276"/>
      <c r="D72" s="276"/>
      <c r="E72" s="276"/>
      <c r="F72" s="361"/>
      <c r="G72" s="361"/>
      <c r="H72" s="361"/>
      <c r="J72" s="20"/>
      <c r="K72" s="20"/>
      <c r="L72" s="20"/>
      <c r="M72" s="20"/>
      <c r="N72" s="20"/>
      <c r="O72" s="20"/>
      <c r="P72" s="351"/>
      <c r="Q72" s="315"/>
      <c r="R72" s="315"/>
      <c r="S72" s="315"/>
      <c r="T72" s="315"/>
      <c r="U72" s="315"/>
      <c r="V72" s="315"/>
      <c r="W72" s="315"/>
      <c r="X72" s="315"/>
      <c r="Y72" s="315"/>
      <c r="Z72" s="315"/>
      <c r="AA72" s="315"/>
      <c r="AB72" s="315"/>
      <c r="AC72" s="315"/>
      <c r="AD72" s="315"/>
    </row>
    <row r="73" spans="1:30" s="278" customFormat="1" ht="15.75" customHeight="1">
      <c r="C73" s="276"/>
      <c r="D73" s="276"/>
      <c r="E73" s="276"/>
      <c r="F73" s="361"/>
      <c r="G73" s="361"/>
      <c r="H73" s="361"/>
      <c r="J73" s="20"/>
      <c r="K73" s="20"/>
      <c r="L73" s="20"/>
      <c r="M73" s="20"/>
      <c r="N73" s="20"/>
      <c r="O73" s="20"/>
      <c r="P73" s="351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</row>
    <row r="75" spans="1:30" ht="86.25" customHeight="1">
      <c r="A75" s="471" t="s">
        <v>10717</v>
      </c>
      <c r="B75" s="363" t="s">
        <v>70</v>
      </c>
      <c r="C75" s="470"/>
      <c r="D75" s="470"/>
      <c r="E75" s="470"/>
    </row>
    <row r="76" spans="1:30" ht="86.25" customHeight="1">
      <c r="A76" s="471"/>
      <c r="B76" s="363" t="s">
        <v>10703</v>
      </c>
      <c r="C76" s="470"/>
      <c r="D76" s="470"/>
      <c r="E76" s="470"/>
    </row>
    <row r="77" spans="1:30" ht="97.5" customHeight="1">
      <c r="B77" s="363" t="s">
        <v>10718</v>
      </c>
      <c r="C77" s="470"/>
      <c r="D77" s="470"/>
      <c r="E77" s="470"/>
    </row>
  </sheetData>
  <mergeCells count="31">
    <mergeCell ref="H46:H48"/>
    <mergeCell ref="C44:E44"/>
    <mergeCell ref="F46:F48"/>
    <mergeCell ref="G46:G48"/>
    <mergeCell ref="C32:F32"/>
    <mergeCell ref="C33:H33"/>
    <mergeCell ref="C34:E35"/>
    <mergeCell ref="F34:H34"/>
    <mergeCell ref="J23:K23"/>
    <mergeCell ref="C20:F20"/>
    <mergeCell ref="C23:F23"/>
    <mergeCell ref="C24:F24"/>
    <mergeCell ref="C28:F28"/>
    <mergeCell ref="C27:F27"/>
    <mergeCell ref="C21:F21"/>
    <mergeCell ref="C77:E77"/>
    <mergeCell ref="C75:E75"/>
    <mergeCell ref="C76:E76"/>
    <mergeCell ref="A75:A76"/>
    <mergeCell ref="C25:F25"/>
    <mergeCell ref="C30:F30"/>
    <mergeCell ref="C31:F31"/>
    <mergeCell ref="C45:E49"/>
    <mergeCell ref="C29:F29"/>
    <mergeCell ref="D18:F18"/>
    <mergeCell ref="C26:F26"/>
    <mergeCell ref="C8:H9"/>
    <mergeCell ref="C11:H14"/>
    <mergeCell ref="D16:F16"/>
    <mergeCell ref="D17:F17"/>
    <mergeCell ref="C19:F19"/>
  </mergeCells>
  <conditionalFormatting sqref="C1:H3 C16:C18 F44:H44 G16:G17 C34 F35:H35 F34">
    <cfRule type="expression" dxfId="8" priority="348">
      <formula>$D$17="GRANEL QUÍMICA"</formula>
    </cfRule>
    <cfRule type="expression" dxfId="7" priority="349">
      <formula>$D$17="RAIZEN2"</formula>
    </cfRule>
    <cfRule type="expression" dxfId="6" priority="350">
      <formula>$D$17="ULTRACARGO"</formula>
    </cfRule>
  </conditionalFormatting>
  <conditionalFormatting sqref="G18">
    <cfRule type="expression" dxfId="5" priority="7">
      <formula>$D$17="GRANEL QUÍMICA"</formula>
    </cfRule>
    <cfRule type="expression" dxfId="4" priority="8">
      <formula>$D$17="RAIZEN2"</formula>
    </cfRule>
    <cfRule type="expression" dxfId="3" priority="9">
      <formula>$D$17="ULTRACARGO"</formula>
    </cfRule>
  </conditionalFormatting>
  <conditionalFormatting sqref="C44">
    <cfRule type="expression" dxfId="2" priority="1">
      <formula>$D$17="GRANEL QUÍMICA"</formula>
    </cfRule>
    <cfRule type="expression" dxfId="1" priority="2">
      <formula>$D$17="RAIZEN2"</formula>
    </cfRule>
    <cfRule type="expression" dxfId="0" priority="3">
      <formula>$D$17="ULTRACARGO"</formula>
    </cfRule>
  </conditionalFormatting>
  <dataValidations xWindow="887" yWindow="802" count="8">
    <dataValidation allowBlank="1" showInputMessage="1" showErrorMessage="1" promptTitle="ATENÇÃO!" prompt="Pergunte se é pra considerar o selo flutuante inicial e final _x000a_" sqref="H27" xr:uid="{00000000-0002-0000-0400-000002000000}"/>
    <dataValidation allowBlank="1" showInputMessage="1" showErrorMessage="1" promptTitle="ATENÇÃO!" prompt="Informe a densidade da amostra" sqref="H23" xr:uid="{00000000-0002-0000-0400-000003000000}"/>
    <dataValidation allowBlank="1" showInputMessage="1" showErrorMessage="1" promptTitle="ATENÇÃO!" prompt="Informe o fator de correção. _x000a_" sqref="H29" xr:uid="{00000000-0002-0000-0400-000004000000}"/>
    <dataValidation allowBlank="1" showInputMessage="1" showErrorMessage="1" promptTitle="ATENÇÃO!" prompt="Informe a densidade corrigida" sqref="H31" xr:uid="{00000000-0002-0000-0400-000005000000}"/>
    <dataValidation type="list" allowBlank="1" showInputMessage="1" showErrorMessage="1" sqref="F37:H37" xr:uid="{00000000-0002-0000-0400-000008000000}">
      <formula1>"-1,1"</formula1>
    </dataValidation>
    <dataValidation type="list" allowBlank="1" showInputMessage="1" showErrorMessage="1" sqref="F49:H64" xr:uid="{00000000-0002-0000-0400-000009000000}">
      <formula1>"EQUIPE RAIZEN,EQUIPE INTERTEK,EQUIPE GRANEL,EQUIPE ULTRACARGO"</formula1>
    </dataValidation>
    <dataValidation type="list" allowBlank="1" showInputMessage="1" showErrorMessage="1" sqref="D16:F16 H16" xr:uid="{FCE99C18-65CA-4734-B6AE-A17C739A39B3}">
      <formula1>"GRANEL T1,GRANEL T2,RAIZEN 1,RAIZEN 2"</formula1>
    </dataValidation>
    <dataValidation type="list" allowBlank="1" showInputMessage="1" showErrorMessage="1" sqref="D17:F17" xr:uid="{4D394518-69D5-4F64-B335-8830068A4DDC}">
      <formula1>"BOMBEIO,LINE DISPLACEMENTE"</formula1>
    </dataValidation>
  </dataValidations>
  <pageMargins left="0.511811024" right="0.511811024" top="0.78740157499999996" bottom="0.78740157499999996" header="0.31496062000000002" footer="0.31496062000000002"/>
  <pageSetup paperSize="9" scale="81" orientation="portrait" r:id="rId1"/>
  <drawing r:id="rId2"/>
  <legacyDrawing r:id="rId3"/>
  <controls>
    <mc:AlternateContent xmlns:mc="http://schemas.openxmlformats.org/markup-compatibility/2006">
      <mc:Choice Requires="x14">
        <control shapeId="12294" r:id="rId4" name="CommandButton2">
          <controlPr autoLine="0" autoPict="0" r:id="rId5">
            <anchor moveWithCells="1">
              <from>
                <xdr:col>7</xdr:col>
                <xdr:colOff>781050</xdr:colOff>
                <xdr:row>3</xdr:row>
                <xdr:rowOff>57150</xdr:rowOff>
              </from>
              <to>
                <xdr:col>7</xdr:col>
                <xdr:colOff>1495425</xdr:colOff>
                <xdr:row>5</xdr:row>
                <xdr:rowOff>123825</xdr:rowOff>
              </to>
            </anchor>
          </controlPr>
        </control>
      </mc:Choice>
      <mc:Fallback>
        <control shapeId="12294" r:id="rId4" name="CommandButton2"/>
      </mc:Fallback>
    </mc:AlternateContent>
    <mc:AlternateContent xmlns:mc="http://schemas.openxmlformats.org/markup-compatibility/2006">
      <mc:Choice Requires="x14">
        <control shapeId="12293" r:id="rId6" name="CommandButton1">
          <controlPr autoLine="0" r:id="rId7">
            <anchor moveWithCells="1">
              <from>
                <xdr:col>6</xdr:col>
                <xdr:colOff>1485900</xdr:colOff>
                <xdr:row>3</xdr:row>
                <xdr:rowOff>66675</xdr:rowOff>
              </from>
              <to>
                <xdr:col>7</xdr:col>
                <xdr:colOff>762000</xdr:colOff>
                <xdr:row>5</xdr:row>
                <xdr:rowOff>133350</xdr:rowOff>
              </to>
            </anchor>
          </controlPr>
        </control>
      </mc:Choice>
      <mc:Fallback>
        <control shapeId="12293" r:id="rId6" name="CommandButton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2">
    <tabColor rgb="FF1E68E0"/>
  </sheetPr>
  <dimension ref="A1:AP2257"/>
  <sheetViews>
    <sheetView showGridLines="0" showRowColHeaders="0" topLeftCell="A4" zoomScaleNormal="100" workbookViewId="0">
      <selection activeCell="E13" sqref="E13"/>
    </sheetView>
  </sheetViews>
  <sheetFormatPr defaultRowHeight="15"/>
  <cols>
    <col min="1" max="1" width="9.140625" style="20" customWidth="1"/>
    <col min="2" max="2" width="16.7109375" style="20" customWidth="1"/>
    <col min="3" max="3" width="36.28515625" style="20" customWidth="1"/>
    <col min="4" max="4" width="35.42578125" style="20" customWidth="1"/>
    <col min="5" max="5" width="17.7109375" style="20" customWidth="1"/>
    <col min="6" max="6" width="9.42578125" style="20" customWidth="1"/>
    <col min="7" max="8" width="9.140625" style="20"/>
    <col min="9" max="9" width="16.7109375" style="20" bestFit="1" customWidth="1"/>
    <col min="10" max="10" width="15.42578125" style="20" bestFit="1" customWidth="1"/>
    <col min="11" max="21" width="9.140625" style="20"/>
    <col min="22" max="22" width="12" style="19" customWidth="1"/>
    <col min="23" max="23" width="13.7109375" style="265" customWidth="1"/>
    <col min="24" max="24" width="8.140625" style="19" customWidth="1"/>
    <col min="25" max="25" width="12.5703125" style="265" customWidth="1"/>
    <col min="26" max="26" width="9.140625" style="19" customWidth="1"/>
    <col min="27" max="27" width="9.140625" style="266" customWidth="1"/>
    <col min="28" max="28" width="9.140625" style="19" customWidth="1"/>
    <col min="29" max="29" width="9.140625" style="266" customWidth="1"/>
    <col min="30" max="30" width="9.140625" style="19" customWidth="1"/>
    <col min="31" max="31" width="9.140625" style="266" customWidth="1"/>
    <col min="32" max="32" width="9.140625" style="19" customWidth="1"/>
    <col min="33" max="33" width="9.140625" style="266" customWidth="1"/>
    <col min="34" max="34" width="9.140625" style="19" customWidth="1"/>
    <col min="35" max="35" width="9.140625" style="266" customWidth="1"/>
    <col min="36" max="36" width="5.28515625" style="19" customWidth="1"/>
    <col min="37" max="37" width="9.140625" style="266" customWidth="1"/>
    <col min="38" max="38" width="4" style="19" hidden="1" customWidth="1"/>
    <col min="39" max="39" width="5.28515625" style="19" customWidth="1"/>
    <col min="40" max="40" width="9.140625" style="266"/>
    <col min="41" max="41" width="5.28515625" style="19" customWidth="1"/>
    <col min="42" max="42" width="9.140625" style="266"/>
    <col min="43" max="16384" width="9.140625" style="20"/>
  </cols>
  <sheetData>
    <row r="1" spans="1:42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1"/>
      <c r="X1" s="260"/>
      <c r="Y1" s="261"/>
      <c r="Z1" s="260"/>
      <c r="AA1" s="261"/>
      <c r="AB1" s="260"/>
      <c r="AC1" s="261"/>
      <c r="AD1" s="260"/>
      <c r="AE1" s="261"/>
      <c r="AF1" s="260"/>
      <c r="AG1" s="261"/>
      <c r="AH1" s="260"/>
      <c r="AI1" s="261"/>
      <c r="AJ1" s="260"/>
      <c r="AK1" s="261"/>
      <c r="AM1" s="260"/>
      <c r="AN1" s="261"/>
      <c r="AO1" s="260"/>
      <c r="AP1" s="261"/>
    </row>
    <row r="2" spans="1:42">
      <c r="A2" s="260"/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1"/>
      <c r="X2" s="260"/>
      <c r="Y2" s="261"/>
      <c r="Z2" s="260"/>
      <c r="AA2" s="261"/>
      <c r="AB2" s="260"/>
      <c r="AC2" s="261"/>
      <c r="AD2" s="260"/>
      <c r="AE2" s="261"/>
      <c r="AF2" s="260"/>
      <c r="AG2" s="261"/>
      <c r="AH2" s="260"/>
      <c r="AI2" s="261"/>
      <c r="AJ2" s="260"/>
      <c r="AK2" s="261"/>
      <c r="AM2" s="260"/>
      <c r="AN2" s="261"/>
      <c r="AO2" s="260"/>
      <c r="AP2" s="261"/>
    </row>
    <row r="3" spans="1:42">
      <c r="A3" s="260"/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1"/>
      <c r="X3" s="260"/>
      <c r="Y3" s="261"/>
      <c r="Z3" s="260"/>
      <c r="AA3" s="261"/>
      <c r="AB3" s="260"/>
      <c r="AC3" s="261"/>
      <c r="AD3" s="260"/>
      <c r="AE3" s="261"/>
      <c r="AF3" s="260"/>
      <c r="AG3" s="261"/>
      <c r="AH3" s="260"/>
      <c r="AI3" s="261"/>
      <c r="AJ3" s="260"/>
      <c r="AK3" s="261"/>
      <c r="AM3" s="260"/>
      <c r="AN3" s="261"/>
      <c r="AO3" s="260"/>
      <c r="AP3" s="261"/>
    </row>
    <row r="4" spans="1:4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62"/>
      <c r="X4" s="21"/>
      <c r="Y4" s="262"/>
      <c r="Z4" s="21"/>
      <c r="AA4" s="262"/>
      <c r="AB4" s="21"/>
      <c r="AC4" s="262"/>
      <c r="AD4" s="21"/>
      <c r="AE4" s="262"/>
      <c r="AF4" s="21"/>
      <c r="AG4" s="262"/>
      <c r="AH4" s="21"/>
      <c r="AI4" s="262"/>
      <c r="AJ4" s="21"/>
      <c r="AK4" s="262"/>
      <c r="AM4" s="21"/>
      <c r="AN4" s="262"/>
      <c r="AO4" s="21"/>
      <c r="AP4" s="262"/>
    </row>
    <row r="5" spans="1:4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62"/>
      <c r="X5" s="21"/>
      <c r="Y5" s="262"/>
      <c r="Z5" s="21"/>
      <c r="AA5" s="262"/>
      <c r="AB5" s="21"/>
      <c r="AC5" s="262"/>
      <c r="AD5" s="21"/>
      <c r="AE5" s="262"/>
      <c r="AF5" s="21"/>
      <c r="AG5" s="262"/>
      <c r="AH5" s="21"/>
      <c r="AI5" s="262"/>
      <c r="AJ5" s="21"/>
      <c r="AK5" s="262"/>
      <c r="AM5" s="21"/>
      <c r="AN5" s="262"/>
      <c r="AO5" s="21"/>
      <c r="AP5" s="262"/>
    </row>
    <row r="6" spans="1:42" ht="15.75" thickBot="1">
      <c r="A6" s="263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4"/>
      <c r="X6" s="263"/>
      <c r="Y6" s="264"/>
      <c r="Z6" s="263"/>
      <c r="AA6" s="264"/>
      <c r="AB6" s="263"/>
      <c r="AC6" s="264"/>
      <c r="AD6" s="263"/>
      <c r="AE6" s="264"/>
      <c r="AF6" s="263"/>
      <c r="AG6" s="264"/>
      <c r="AH6" s="263"/>
      <c r="AI6" s="264"/>
      <c r="AJ6" s="263"/>
      <c r="AK6" s="264"/>
      <c r="AM6" s="263"/>
      <c r="AN6" s="264"/>
      <c r="AO6" s="263"/>
      <c r="AP6" s="264"/>
    </row>
    <row r="7" spans="1:42" ht="15.75" thickTop="1"/>
    <row r="8" spans="1:42">
      <c r="P8" s="313"/>
    </row>
    <row r="9" spans="1:42" ht="15.75" thickBot="1"/>
    <row r="10" spans="1:42" ht="20.25" customHeight="1">
      <c r="A10" s="513" t="s">
        <v>3</v>
      </c>
      <c r="B10" s="514" t="s">
        <v>42</v>
      </c>
      <c r="C10" s="512" t="s">
        <v>43</v>
      </c>
      <c r="D10" s="512" t="s">
        <v>44</v>
      </c>
      <c r="E10" s="512" t="s">
        <v>45</v>
      </c>
      <c r="F10" s="512" t="s">
        <v>46</v>
      </c>
      <c r="G10" s="292"/>
      <c r="L10" s="503" t="s">
        <v>10698</v>
      </c>
      <c r="M10" s="504"/>
      <c r="N10" s="504"/>
      <c r="O10" s="504"/>
      <c r="P10" s="504"/>
      <c r="Q10" s="504"/>
      <c r="R10" s="504"/>
      <c r="S10" s="505"/>
      <c r="V10" s="267" t="s">
        <v>47</v>
      </c>
      <c r="W10" s="267"/>
      <c r="X10" s="267" t="s">
        <v>48</v>
      </c>
      <c r="Y10" s="267"/>
      <c r="Z10" s="267" t="s">
        <v>49</v>
      </c>
      <c r="AA10" s="267"/>
      <c r="AB10" s="267" t="s">
        <v>50</v>
      </c>
      <c r="AC10" s="267"/>
      <c r="AD10" s="267" t="s">
        <v>51</v>
      </c>
      <c r="AE10" s="267"/>
      <c r="AF10" s="267" t="s">
        <v>52</v>
      </c>
      <c r="AG10" s="267"/>
      <c r="AH10" s="267" t="s">
        <v>150</v>
      </c>
      <c r="AI10" s="267"/>
      <c r="AJ10" s="267" t="s">
        <v>151</v>
      </c>
      <c r="AK10" s="267"/>
      <c r="AL10" s="30"/>
      <c r="AM10" s="267" t="s">
        <v>152</v>
      </c>
      <c r="AN10" s="267"/>
      <c r="AO10" s="267" t="s">
        <v>153</v>
      </c>
      <c r="AP10" s="267"/>
    </row>
    <row r="11" spans="1:42" ht="23.25" customHeight="1">
      <c r="A11" s="513"/>
      <c r="B11" s="514"/>
      <c r="C11" s="512"/>
      <c r="D11" s="512"/>
      <c r="E11" s="512"/>
      <c r="F11" s="512"/>
      <c r="G11" s="292"/>
      <c r="L11" s="506"/>
      <c r="M11" s="507"/>
      <c r="N11" s="507"/>
      <c r="O11" s="507"/>
      <c r="P11" s="507"/>
      <c r="Q11" s="507"/>
      <c r="R11" s="507"/>
      <c r="S11" s="508"/>
      <c r="V11" s="268" t="s">
        <v>53</v>
      </c>
      <c r="W11" s="269" t="s">
        <v>54</v>
      </c>
      <c r="X11" s="268" t="s">
        <v>53</v>
      </c>
      <c r="Y11" s="269" t="s">
        <v>54</v>
      </c>
      <c r="Z11" s="268" t="s">
        <v>53</v>
      </c>
      <c r="AA11" s="269" t="s">
        <v>54</v>
      </c>
      <c r="AB11" s="268" t="s">
        <v>53</v>
      </c>
      <c r="AC11" s="269" t="s">
        <v>54</v>
      </c>
      <c r="AD11" s="268" t="s">
        <v>53</v>
      </c>
      <c r="AE11" s="269" t="s">
        <v>54</v>
      </c>
      <c r="AF11" s="268" t="s">
        <v>53</v>
      </c>
      <c r="AG11" s="269" t="s">
        <v>54</v>
      </c>
      <c r="AH11" s="268" t="s">
        <v>53</v>
      </c>
      <c r="AI11" s="269" t="s">
        <v>54</v>
      </c>
      <c r="AJ11" s="268" t="s">
        <v>53</v>
      </c>
      <c r="AK11" s="269" t="s">
        <v>54</v>
      </c>
      <c r="AL11" s="30" t="s">
        <v>53</v>
      </c>
      <c r="AM11" s="268" t="s">
        <v>53</v>
      </c>
      <c r="AN11" s="269" t="s">
        <v>54</v>
      </c>
      <c r="AO11" s="268" t="s">
        <v>53</v>
      </c>
      <c r="AP11" s="269" t="s">
        <v>54</v>
      </c>
    </row>
    <row r="12" spans="1:42" ht="16.5" thickBot="1">
      <c r="A12" s="293" t="s">
        <v>55</v>
      </c>
      <c r="B12" s="294">
        <f>LANÇAR_CACL!$G$21</f>
        <v>1570</v>
      </c>
      <c r="C12" s="295">
        <f>IFERROR(NOT(INT(B12)=B12)*INDEX($K$16:$S$29,MATCH(B12,$I$16:$I$29,1),MATCH(--RIGHT(B12),$K$15:$S$15,0)),)</f>
        <v>0</v>
      </c>
      <c r="D12" s="296" t="str">
        <f>IF(F12=0,"",VLOOKUP($F12,$V:$W,2,0))</f>
        <v>6.524.476</v>
      </c>
      <c r="E12" s="296">
        <f>SUM(C12:D12)</f>
        <v>0</v>
      </c>
      <c r="F12" s="295">
        <f t="shared" ref="F12:F19" si="0">ROUNDDOWN(B12,0)</f>
        <v>1570</v>
      </c>
      <c r="G12" s="27"/>
      <c r="L12" s="509"/>
      <c r="M12" s="510"/>
      <c r="N12" s="510"/>
      <c r="O12" s="510"/>
      <c r="P12" s="510"/>
      <c r="Q12" s="510"/>
      <c r="R12" s="510"/>
      <c r="S12" s="511"/>
      <c r="U12" s="28"/>
      <c r="V12" s="29">
        <v>0</v>
      </c>
      <c r="W12" s="270">
        <v>59800</v>
      </c>
      <c r="X12" s="30">
        <v>0</v>
      </c>
      <c r="Y12" s="270">
        <v>58970</v>
      </c>
      <c r="Z12" s="29">
        <v>0</v>
      </c>
      <c r="AA12" s="270">
        <v>75685</v>
      </c>
      <c r="AB12" s="29">
        <v>0</v>
      </c>
      <c r="AC12" s="270">
        <v>82210</v>
      </c>
      <c r="AD12" s="29">
        <v>0</v>
      </c>
      <c r="AE12" s="270">
        <v>57350</v>
      </c>
      <c r="AF12" s="29">
        <v>0</v>
      </c>
      <c r="AG12" s="270">
        <v>51970</v>
      </c>
      <c r="AH12" s="29">
        <v>0</v>
      </c>
      <c r="AI12" s="270">
        <v>25545</v>
      </c>
      <c r="AJ12" s="29">
        <v>0</v>
      </c>
      <c r="AK12" s="270">
        <v>26742</v>
      </c>
      <c r="AL12" s="30">
        <v>0</v>
      </c>
      <c r="AM12" s="29">
        <v>0</v>
      </c>
      <c r="AN12" s="270">
        <v>86.924000000000007</v>
      </c>
      <c r="AO12" s="29">
        <v>1</v>
      </c>
      <c r="AP12" s="270">
        <v>50745</v>
      </c>
    </row>
    <row r="13" spans="1:42" ht="15.75">
      <c r="A13" s="293" t="s">
        <v>56</v>
      </c>
      <c r="B13" s="294">
        <f>LANÇAR_CACL!$G$21</f>
        <v>1570</v>
      </c>
      <c r="C13" s="295">
        <f>IFERROR(NOT(INT(B13)=B13)*INDEX($K$33:$S$48,MATCH(B13,$I$33:$I$48,1),MATCH(--RIGHT(B13),$K$32:$S$32,0)),)</f>
        <v>0</v>
      </c>
      <c r="D13" s="296" t="str">
        <f>IF(F13=0,"",VLOOKUP($F13,$X:$Y,2,0))</f>
        <v>6.528.078</v>
      </c>
      <c r="E13" s="296">
        <f t="shared" ref="E13:E19" si="1">IFERROR(C13+D13,)</f>
        <v>6528078</v>
      </c>
      <c r="F13" s="295">
        <f t="shared" si="0"/>
        <v>1570</v>
      </c>
      <c r="G13" s="27"/>
      <c r="H13" s="519" t="s">
        <v>154</v>
      </c>
      <c r="I13" s="519"/>
      <c r="J13" s="519"/>
      <c r="K13" s="519"/>
      <c r="L13" s="519"/>
      <c r="M13" s="519"/>
      <c r="N13" s="519"/>
      <c r="O13" s="519"/>
      <c r="P13" s="519"/>
      <c r="Q13" s="519"/>
      <c r="R13" s="519"/>
      <c r="S13" s="519"/>
      <c r="U13" s="28"/>
      <c r="V13" s="29">
        <v>1</v>
      </c>
      <c r="W13" s="270">
        <v>63915</v>
      </c>
      <c r="X13" s="30">
        <v>1</v>
      </c>
      <c r="Y13" s="270">
        <v>63086</v>
      </c>
      <c r="Z13" s="29">
        <v>1</v>
      </c>
      <c r="AA13" s="270">
        <v>79784</v>
      </c>
      <c r="AB13" s="29">
        <v>1</v>
      </c>
      <c r="AC13" s="270">
        <v>86326</v>
      </c>
      <c r="AD13" s="29">
        <v>1</v>
      </c>
      <c r="AE13" s="270">
        <v>61466</v>
      </c>
      <c r="AF13" s="29">
        <v>1</v>
      </c>
      <c r="AG13" s="270">
        <v>56086</v>
      </c>
      <c r="AH13" s="29">
        <v>1</v>
      </c>
      <c r="AI13" s="270">
        <v>27367</v>
      </c>
      <c r="AJ13" s="29">
        <v>1</v>
      </c>
      <c r="AK13" s="270">
        <v>28564</v>
      </c>
      <c r="AL13" s="30">
        <f>AL12+1</f>
        <v>1</v>
      </c>
      <c r="AM13" s="29">
        <v>1</v>
      </c>
      <c r="AN13" s="270">
        <v>91.766000000000005</v>
      </c>
      <c r="AO13" s="29">
        <v>2</v>
      </c>
      <c r="AP13" s="270">
        <v>53609</v>
      </c>
    </row>
    <row r="14" spans="1:42" ht="15.75">
      <c r="A14" s="293" t="s">
        <v>39</v>
      </c>
      <c r="B14" s="294">
        <f>LANÇAR_CACL!$G$21</f>
        <v>1570</v>
      </c>
      <c r="C14" s="295">
        <f>IFERROR(NOT(INT(B14)=B14)*INDEX($K$54:$S$67,MATCH(B14,$I$54:$I$67,1),MATCH(--RIGHT(B14),$K$53:$S$53,0)),)</f>
        <v>0</v>
      </c>
      <c r="D14" s="296" t="str">
        <f>IF(F14=0,"",VLOOKUP($F14,$Z:$AA,2,0))</f>
        <v>6.538.172</v>
      </c>
      <c r="E14" s="296">
        <f t="shared" si="1"/>
        <v>6538172</v>
      </c>
      <c r="F14" s="295">
        <f t="shared" si="0"/>
        <v>1570</v>
      </c>
      <c r="G14" s="27"/>
      <c r="H14" s="516" t="s">
        <v>57</v>
      </c>
      <c r="I14" s="516" t="s">
        <v>58</v>
      </c>
      <c r="J14" s="516" t="s">
        <v>59</v>
      </c>
      <c r="K14" s="517" t="s">
        <v>60</v>
      </c>
      <c r="L14" s="517"/>
      <c r="M14" s="517"/>
      <c r="N14" s="517"/>
      <c r="O14" s="517"/>
      <c r="P14" s="517"/>
      <c r="Q14" s="517"/>
      <c r="R14" s="517"/>
      <c r="S14" s="517"/>
      <c r="U14" s="28"/>
      <c r="V14" s="29">
        <v>2</v>
      </c>
      <c r="W14" s="270">
        <v>68030</v>
      </c>
      <c r="X14" s="30">
        <v>2</v>
      </c>
      <c r="Y14" s="270">
        <v>67202</v>
      </c>
      <c r="Z14" s="29">
        <v>2</v>
      </c>
      <c r="AA14" s="270">
        <v>83883</v>
      </c>
      <c r="AB14" s="29">
        <v>2</v>
      </c>
      <c r="AC14" s="270">
        <v>90443</v>
      </c>
      <c r="AD14" s="29">
        <v>2</v>
      </c>
      <c r="AE14" s="270">
        <v>65583</v>
      </c>
      <c r="AF14" s="29">
        <v>2</v>
      </c>
      <c r="AG14" s="270">
        <v>60203</v>
      </c>
      <c r="AH14" s="29">
        <v>2</v>
      </c>
      <c r="AI14" s="270">
        <v>29190</v>
      </c>
      <c r="AJ14" s="29">
        <v>2</v>
      </c>
      <c r="AK14" s="270">
        <v>30387</v>
      </c>
      <c r="AL14" s="30">
        <f t="shared" ref="AL14:AL77" si="2">AL13+1</f>
        <v>2</v>
      </c>
      <c r="AM14" s="29">
        <v>2</v>
      </c>
      <c r="AN14" s="270">
        <v>96.606999999999999</v>
      </c>
      <c r="AO14" s="29">
        <v>3</v>
      </c>
      <c r="AP14" s="270">
        <v>56474</v>
      </c>
    </row>
    <row r="15" spans="1:42" ht="15.75">
      <c r="A15" s="293" t="s">
        <v>61</v>
      </c>
      <c r="B15" s="294">
        <f>LANÇAR_CACL!$G$21</f>
        <v>1570</v>
      </c>
      <c r="C15" s="295">
        <f>IFERROR(NOT(INT(B15)=B15)*INDEX($K$71:$S$83,MATCH(B15,$I$71:$I$83,1),MATCH(--RIGHT(B15),$K$70:$S$70,0)),)</f>
        <v>0</v>
      </c>
      <c r="D15" s="296" t="str">
        <f>IF(F15=0,"",VLOOKUP($F15,$AB:$AC,2,0))</f>
        <v>6.549.145</v>
      </c>
      <c r="E15" s="296">
        <f t="shared" si="1"/>
        <v>6549145</v>
      </c>
      <c r="F15" s="295">
        <f t="shared" si="0"/>
        <v>1570</v>
      </c>
      <c r="G15" s="27"/>
      <c r="H15" s="516"/>
      <c r="I15" s="516"/>
      <c r="J15" s="516"/>
      <c r="K15" s="291">
        <v>1</v>
      </c>
      <c r="L15" s="291">
        <v>2</v>
      </c>
      <c r="M15" s="291">
        <v>3</v>
      </c>
      <c r="N15" s="291">
        <v>4</v>
      </c>
      <c r="O15" s="291">
        <v>5</v>
      </c>
      <c r="P15" s="291">
        <v>6</v>
      </c>
      <c r="Q15" s="291">
        <v>7</v>
      </c>
      <c r="R15" s="291">
        <v>8</v>
      </c>
      <c r="S15" s="291">
        <v>9</v>
      </c>
      <c r="U15" s="28"/>
      <c r="V15" s="29">
        <v>3</v>
      </c>
      <c r="W15" s="270">
        <v>72146</v>
      </c>
      <c r="X15" s="30">
        <v>3</v>
      </c>
      <c r="Y15" s="270">
        <v>71318</v>
      </c>
      <c r="Z15" s="29">
        <v>3</v>
      </c>
      <c r="AA15" s="270">
        <v>87981</v>
      </c>
      <c r="AB15" s="29">
        <v>3</v>
      </c>
      <c r="AC15" s="270">
        <v>94559</v>
      </c>
      <c r="AD15" s="29">
        <v>3</v>
      </c>
      <c r="AE15" s="270">
        <v>69699</v>
      </c>
      <c r="AF15" s="29">
        <v>3</v>
      </c>
      <c r="AG15" s="270">
        <v>64319</v>
      </c>
      <c r="AH15" s="29">
        <v>3</v>
      </c>
      <c r="AI15" s="270">
        <v>31012</v>
      </c>
      <c r="AJ15" s="29">
        <v>3</v>
      </c>
      <c r="AK15" s="270">
        <v>32210</v>
      </c>
      <c r="AL15" s="30">
        <f t="shared" si="2"/>
        <v>3</v>
      </c>
      <c r="AM15" s="29">
        <v>3</v>
      </c>
      <c r="AN15" s="270">
        <v>101.449</v>
      </c>
      <c r="AO15" s="29">
        <v>4</v>
      </c>
      <c r="AP15" s="270">
        <v>59338</v>
      </c>
    </row>
    <row r="16" spans="1:42" ht="19.5" customHeight="1">
      <c r="A16" s="293" t="s">
        <v>40</v>
      </c>
      <c r="B16" s="294">
        <f>LANÇAR_CACL!$G$21</f>
        <v>1570</v>
      </c>
      <c r="C16" s="295">
        <f>IFERROR(NOT(INT(B16)=B16)*INDEX($K$88:$S$101,MATCH(B16,$I$88:$I$101,1),MATCH(--RIGHT(B16),$K$87:$S$87,0)),)</f>
        <v>0</v>
      </c>
      <c r="D16" s="296" t="str">
        <f>IF(F16=0,"",VLOOKUP($F16,$AD:$AE,2,0))</f>
        <v>6.528.497</v>
      </c>
      <c r="E16" s="296">
        <f t="shared" si="1"/>
        <v>6528497</v>
      </c>
      <c r="F16" s="295">
        <f t="shared" si="0"/>
        <v>1570</v>
      </c>
      <c r="G16" s="27"/>
      <c r="H16" s="31">
        <v>1</v>
      </c>
      <c r="I16" s="31">
        <v>0</v>
      </c>
      <c r="J16" s="31">
        <v>42</v>
      </c>
      <c r="K16" s="31">
        <v>410</v>
      </c>
      <c r="L16" s="31">
        <v>819</v>
      </c>
      <c r="M16" s="31">
        <v>1229</v>
      </c>
      <c r="N16" s="31">
        <v>1639</v>
      </c>
      <c r="O16" s="31">
        <v>2048</v>
      </c>
      <c r="P16" s="31">
        <v>2458</v>
      </c>
      <c r="Q16" s="31">
        <v>2867</v>
      </c>
      <c r="R16" s="31">
        <v>3277</v>
      </c>
      <c r="S16" s="31">
        <v>3680</v>
      </c>
      <c r="U16" s="28"/>
      <c r="V16" s="29">
        <v>4</v>
      </c>
      <c r="W16" s="270">
        <v>76261</v>
      </c>
      <c r="X16" s="30">
        <v>4</v>
      </c>
      <c r="Y16" s="270">
        <v>75434</v>
      </c>
      <c r="Z16" s="29">
        <v>4</v>
      </c>
      <c r="AA16" s="270">
        <v>92080</v>
      </c>
      <c r="AB16" s="29">
        <v>4</v>
      </c>
      <c r="AC16" s="270">
        <v>98676</v>
      </c>
      <c r="AD16" s="29">
        <v>4</v>
      </c>
      <c r="AE16" s="270">
        <v>73816</v>
      </c>
      <c r="AF16" s="29">
        <v>4</v>
      </c>
      <c r="AG16" s="270">
        <v>68436</v>
      </c>
      <c r="AH16" s="29">
        <v>4</v>
      </c>
      <c r="AI16" s="270">
        <v>32835</v>
      </c>
      <c r="AJ16" s="29">
        <v>4</v>
      </c>
      <c r="AK16" s="270">
        <v>34033</v>
      </c>
      <c r="AL16" s="30">
        <f t="shared" si="2"/>
        <v>4</v>
      </c>
      <c r="AM16" s="29">
        <v>4</v>
      </c>
      <c r="AN16" s="270">
        <v>106.291</v>
      </c>
      <c r="AO16" s="29">
        <v>5</v>
      </c>
      <c r="AP16" s="270">
        <v>62202</v>
      </c>
    </row>
    <row r="17" spans="1:42" ht="15.75">
      <c r="A17" s="293" t="s">
        <v>41</v>
      </c>
      <c r="B17" s="294">
        <f>LANÇAR_CACL!$G$21</f>
        <v>1570</v>
      </c>
      <c r="C17" s="295">
        <f>IFERROR(NOT(INT(B17)=B17)*INDEX($K$105:$S$118,MATCH(B17,$I$105:$I$118,1),MATCH(--RIGHT(B17),$K$104:$S$104,0)),)</f>
        <v>0</v>
      </c>
      <c r="D17" s="296" t="str">
        <f>IF(F17=0,"",VLOOKUP($F17,$AF:$AG,2,0))</f>
        <v>6.518.042</v>
      </c>
      <c r="E17" s="296">
        <f t="shared" si="1"/>
        <v>6518042</v>
      </c>
      <c r="F17" s="295">
        <f t="shared" si="0"/>
        <v>1570</v>
      </c>
      <c r="G17" s="27"/>
      <c r="H17" s="31">
        <v>1</v>
      </c>
      <c r="I17" s="31">
        <v>42</v>
      </c>
      <c r="J17" s="31">
        <v>102</v>
      </c>
      <c r="K17" s="31">
        <v>410</v>
      </c>
      <c r="L17" s="31">
        <v>820</v>
      </c>
      <c r="M17" s="31">
        <v>1230</v>
      </c>
      <c r="N17" s="31">
        <v>1639</v>
      </c>
      <c r="O17" s="31">
        <v>2049</v>
      </c>
      <c r="P17" s="31">
        <v>2459</v>
      </c>
      <c r="Q17" s="31">
        <v>2869</v>
      </c>
      <c r="R17" s="31">
        <v>3279</v>
      </c>
      <c r="S17" s="31">
        <v>3680</v>
      </c>
      <c r="U17" s="28"/>
      <c r="V17" s="29">
        <v>5</v>
      </c>
      <c r="W17" s="270">
        <v>80377</v>
      </c>
      <c r="X17" s="30">
        <v>5</v>
      </c>
      <c r="Y17" s="270">
        <v>79550</v>
      </c>
      <c r="Z17" s="29">
        <v>5</v>
      </c>
      <c r="AA17" s="270">
        <v>96179</v>
      </c>
      <c r="AB17" s="29">
        <v>5</v>
      </c>
      <c r="AC17" s="270">
        <v>102792</v>
      </c>
      <c r="AD17" s="29">
        <v>5</v>
      </c>
      <c r="AE17" s="270">
        <v>77932</v>
      </c>
      <c r="AF17" s="29">
        <v>5</v>
      </c>
      <c r="AG17" s="270">
        <v>72552</v>
      </c>
      <c r="AH17" s="29">
        <v>5</v>
      </c>
      <c r="AI17" s="270">
        <v>34658</v>
      </c>
      <c r="AJ17" s="29">
        <v>5</v>
      </c>
      <c r="AK17" s="270">
        <v>35856</v>
      </c>
      <c r="AL17" s="30">
        <f t="shared" si="2"/>
        <v>5</v>
      </c>
      <c r="AM17" s="29">
        <v>5</v>
      </c>
      <c r="AN17" s="270">
        <v>111.133</v>
      </c>
      <c r="AO17" s="29">
        <v>6</v>
      </c>
      <c r="AP17" s="270">
        <v>65066</v>
      </c>
    </row>
    <row r="18" spans="1:42" ht="15.75">
      <c r="A18" s="293" t="s">
        <v>62</v>
      </c>
      <c r="B18" s="294">
        <f>LANÇAR_CACL!$G$21</f>
        <v>1570</v>
      </c>
      <c r="C18" s="295">
        <f>IFERROR(NOT(INT(B18)=B18)*INDEX($K$122:$S$134,MATCH(B18,$I$122:$I$134,1),MATCH(--RIGHT(B18),$K$121:$S$121,0)),)</f>
        <v>0</v>
      </c>
      <c r="D18" s="296">
        <f>IF(F18=0,"",VLOOKUP($F18,$AH:$AI,2,0))</f>
        <v>49239274</v>
      </c>
      <c r="E18" s="296">
        <f t="shared" si="1"/>
        <v>49239274</v>
      </c>
      <c r="F18" s="295">
        <f t="shared" si="0"/>
        <v>1570</v>
      </c>
      <c r="G18" s="27"/>
      <c r="H18" s="31">
        <v>1</v>
      </c>
      <c r="I18" s="31">
        <v>102</v>
      </c>
      <c r="J18" s="31">
        <v>106</v>
      </c>
      <c r="K18" s="31">
        <v>410</v>
      </c>
      <c r="L18" s="31">
        <v>819</v>
      </c>
      <c r="M18" s="31">
        <v>1229</v>
      </c>
      <c r="N18" s="31">
        <v>1639</v>
      </c>
      <c r="O18" s="31">
        <v>2048</v>
      </c>
      <c r="P18" s="31">
        <v>2458</v>
      </c>
      <c r="Q18" s="31">
        <v>2867</v>
      </c>
      <c r="R18" s="31">
        <v>3277</v>
      </c>
      <c r="S18" s="31">
        <v>3680</v>
      </c>
      <c r="U18" s="28"/>
      <c r="V18" s="29">
        <v>6</v>
      </c>
      <c r="W18" s="270">
        <v>84492</v>
      </c>
      <c r="X18" s="30">
        <v>6</v>
      </c>
      <c r="Y18" s="270">
        <v>83667</v>
      </c>
      <c r="Z18" s="29">
        <v>6</v>
      </c>
      <c r="AA18" s="270">
        <v>100278</v>
      </c>
      <c r="AB18" s="29">
        <v>6</v>
      </c>
      <c r="AC18" s="270">
        <v>106909</v>
      </c>
      <c r="AD18" s="29">
        <v>6</v>
      </c>
      <c r="AE18" s="270">
        <v>82049</v>
      </c>
      <c r="AF18" s="29">
        <v>6</v>
      </c>
      <c r="AG18" s="270">
        <v>76669</v>
      </c>
      <c r="AH18" s="29">
        <v>6</v>
      </c>
      <c r="AI18" s="270">
        <v>36480</v>
      </c>
      <c r="AJ18" s="29">
        <v>6</v>
      </c>
      <c r="AK18" s="270">
        <v>37679</v>
      </c>
      <c r="AL18" s="30">
        <f t="shared" si="2"/>
        <v>6</v>
      </c>
      <c r="AM18" s="29">
        <v>6</v>
      </c>
      <c r="AN18" s="270">
        <v>115.97499999999999</v>
      </c>
      <c r="AO18" s="29">
        <v>7</v>
      </c>
      <c r="AP18" s="270">
        <v>67930</v>
      </c>
    </row>
    <row r="19" spans="1:42" ht="15.75">
      <c r="A19" s="293" t="s">
        <v>63</v>
      </c>
      <c r="B19" s="294">
        <f>LANÇAR_CACL!$G$21</f>
        <v>1570</v>
      </c>
      <c r="C19" s="295">
        <f>IFERROR(NOT(INT(B19)=B19)*INDEX($K$139:$S$151,MATCH(B19,$I$139:$I$151,1),MATCH(--RIGHT(B19),$K$138:$S$138,0)),)</f>
        <v>0</v>
      </c>
      <c r="D19" s="296">
        <f>IF(F19=0,"",VLOOKUP($F19,$AJ:$AK,2,0))</f>
        <v>48522302</v>
      </c>
      <c r="E19" s="296">
        <f t="shared" si="1"/>
        <v>48522302</v>
      </c>
      <c r="F19" s="295">
        <f t="shared" si="0"/>
        <v>1570</v>
      </c>
      <c r="G19" s="27"/>
      <c r="H19" s="31">
        <v>1</v>
      </c>
      <c r="I19" s="31">
        <v>106</v>
      </c>
      <c r="J19" s="31">
        <v>108</v>
      </c>
      <c r="K19" s="31">
        <v>320</v>
      </c>
      <c r="L19" s="31">
        <v>640</v>
      </c>
      <c r="M19" s="31">
        <v>960</v>
      </c>
      <c r="N19" s="31">
        <v>1280</v>
      </c>
      <c r="O19" s="31">
        <v>1600</v>
      </c>
      <c r="P19" s="31">
        <v>1921</v>
      </c>
      <c r="Q19" s="31">
        <v>2241</v>
      </c>
      <c r="R19" s="31">
        <v>2561</v>
      </c>
      <c r="S19" s="31">
        <v>2881</v>
      </c>
      <c r="U19" s="28"/>
      <c r="V19" s="29">
        <v>7</v>
      </c>
      <c r="W19" s="270">
        <v>88608</v>
      </c>
      <c r="X19" s="30">
        <v>7</v>
      </c>
      <c r="Y19" s="270">
        <v>87783</v>
      </c>
      <c r="Z19" s="29">
        <v>7</v>
      </c>
      <c r="AA19" s="270">
        <v>104377</v>
      </c>
      <c r="AB19" s="29">
        <v>7</v>
      </c>
      <c r="AC19" s="270">
        <v>111025</v>
      </c>
      <c r="AD19" s="29">
        <v>7</v>
      </c>
      <c r="AE19" s="270">
        <v>86165</v>
      </c>
      <c r="AF19" s="29">
        <v>7</v>
      </c>
      <c r="AG19" s="270">
        <v>80785</v>
      </c>
      <c r="AH19" s="29">
        <v>7</v>
      </c>
      <c r="AI19" s="270">
        <v>38303</v>
      </c>
      <c r="AJ19" s="29">
        <v>7</v>
      </c>
      <c r="AK19" s="270">
        <v>39502</v>
      </c>
      <c r="AL19" s="30">
        <f t="shared" si="2"/>
        <v>7</v>
      </c>
      <c r="AM19" s="29">
        <v>7</v>
      </c>
      <c r="AN19" s="270">
        <v>120.81699999999999</v>
      </c>
      <c r="AO19" s="29">
        <v>8</v>
      </c>
      <c r="AP19" s="270">
        <v>70795</v>
      </c>
    </row>
    <row r="20" spans="1:42" ht="15.75">
      <c r="A20" s="293" t="s">
        <v>64</v>
      </c>
      <c r="B20" s="294">
        <f>LANÇAR_CACL!$G$21</f>
        <v>1570</v>
      </c>
      <c r="C20" s="295">
        <f>IFERROR(NOT(INT(B20)=B20)*INDEX($K$156:$S$176,MATCH(B20,$I$156:$I$176,1),MATCH(--RIGHT(B20),$K$155:$S$155,0)),)</f>
        <v>0</v>
      </c>
      <c r="D20" s="296">
        <f>IF(F20=0,"",VLOOKUP($F20,$AM:$AN,2,0))</f>
        <v>7683864</v>
      </c>
      <c r="E20" s="296">
        <f>IFERROR(C20+D20,)</f>
        <v>7683864</v>
      </c>
      <c r="F20" s="295">
        <f>ROUNDDOWN(B20,0)</f>
        <v>1570</v>
      </c>
      <c r="H20" s="31">
        <v>1</v>
      </c>
      <c r="I20" s="31">
        <v>108</v>
      </c>
      <c r="J20" s="31">
        <v>172</v>
      </c>
      <c r="K20" s="31">
        <v>411</v>
      </c>
      <c r="L20" s="31">
        <v>823</v>
      </c>
      <c r="M20" s="31">
        <v>1234</v>
      </c>
      <c r="N20" s="31">
        <v>1645</v>
      </c>
      <c r="O20" s="31">
        <v>2056</v>
      </c>
      <c r="P20" s="31">
        <v>2468</v>
      </c>
      <c r="Q20" s="31">
        <v>2879</v>
      </c>
      <c r="R20" s="31">
        <v>3290</v>
      </c>
      <c r="S20" s="31">
        <v>3701</v>
      </c>
      <c r="U20" s="28"/>
      <c r="V20" s="29">
        <v>8</v>
      </c>
      <c r="W20" s="270">
        <v>92723</v>
      </c>
      <c r="X20" s="30">
        <v>8</v>
      </c>
      <c r="Y20" s="270">
        <v>91899</v>
      </c>
      <c r="Z20" s="29">
        <v>8</v>
      </c>
      <c r="AA20" s="270">
        <v>108476</v>
      </c>
      <c r="AB20" s="29">
        <v>8</v>
      </c>
      <c r="AC20" s="270">
        <v>115142</v>
      </c>
      <c r="AD20" s="29">
        <v>8</v>
      </c>
      <c r="AE20" s="270">
        <v>90282</v>
      </c>
      <c r="AF20" s="29">
        <v>8</v>
      </c>
      <c r="AG20" s="270">
        <v>84902</v>
      </c>
      <c r="AH20" s="29">
        <v>8</v>
      </c>
      <c r="AI20" s="270">
        <v>40126</v>
      </c>
      <c r="AJ20" s="29">
        <v>8</v>
      </c>
      <c r="AK20" s="270">
        <v>41324</v>
      </c>
      <c r="AL20" s="30">
        <f t="shared" si="2"/>
        <v>8</v>
      </c>
      <c r="AM20" s="29">
        <v>8</v>
      </c>
      <c r="AN20" s="270">
        <v>125.65900000000001</v>
      </c>
      <c r="AO20" s="29">
        <v>9</v>
      </c>
      <c r="AP20" s="270">
        <v>73659</v>
      </c>
    </row>
    <row r="21" spans="1:42" ht="15.75" customHeight="1">
      <c r="A21" s="293" t="s">
        <v>65</v>
      </c>
      <c r="B21" s="294">
        <f>LANÇAR_CACL!$G$21</f>
        <v>1570</v>
      </c>
      <c r="C21" s="295">
        <f>IFERROR(NOT(INT(B21)=B21)*INDEX($K$139:$S$151,MATCH(B21,$I$139:$I$151,1),MATCH(--RIGHT(B21),$K$138:$S$138,0)),)</f>
        <v>0</v>
      </c>
      <c r="D21" s="296">
        <f>IF(F21=0,"",VLOOKUP($F21,$AJ:$AK,2,0))</f>
        <v>48522302</v>
      </c>
      <c r="E21" s="296">
        <f>IFERROR(C21+D21,)</f>
        <v>48522302</v>
      </c>
      <c r="F21" s="295">
        <f>ROUNDDOWN(B21,0)</f>
        <v>1570</v>
      </c>
      <c r="H21" s="31">
        <v>2</v>
      </c>
      <c r="I21" s="31">
        <v>172</v>
      </c>
      <c r="J21" s="31">
        <v>350</v>
      </c>
      <c r="K21" s="31">
        <v>411</v>
      </c>
      <c r="L21" s="31">
        <v>823</v>
      </c>
      <c r="M21" s="31">
        <v>1234</v>
      </c>
      <c r="N21" s="31">
        <v>1645</v>
      </c>
      <c r="O21" s="31">
        <v>2057</v>
      </c>
      <c r="P21" s="31">
        <v>2468</v>
      </c>
      <c r="Q21" s="31">
        <v>2879</v>
      </c>
      <c r="R21" s="31">
        <v>3291</v>
      </c>
      <c r="S21" s="31">
        <v>3702</v>
      </c>
      <c r="V21" s="29">
        <v>9</v>
      </c>
      <c r="W21" s="270">
        <v>96839</v>
      </c>
      <c r="X21" s="30">
        <v>9</v>
      </c>
      <c r="Y21" s="270">
        <v>96015</v>
      </c>
      <c r="Z21" s="29">
        <v>9</v>
      </c>
      <c r="AA21" s="270">
        <v>112574</v>
      </c>
      <c r="AB21" s="29">
        <v>9</v>
      </c>
      <c r="AC21" s="270">
        <v>119258</v>
      </c>
      <c r="AD21" s="29">
        <v>9</v>
      </c>
      <c r="AE21" s="270">
        <v>94398</v>
      </c>
      <c r="AF21" s="29">
        <v>9</v>
      </c>
      <c r="AG21" s="270">
        <v>89018</v>
      </c>
      <c r="AH21" s="29">
        <v>9</v>
      </c>
      <c r="AI21" s="270">
        <v>41948</v>
      </c>
      <c r="AJ21" s="29">
        <v>9</v>
      </c>
      <c r="AK21" s="270">
        <v>43147</v>
      </c>
      <c r="AL21" s="30">
        <f t="shared" si="2"/>
        <v>9</v>
      </c>
      <c r="AM21" s="29">
        <v>9</v>
      </c>
      <c r="AN21" s="270">
        <v>130.5</v>
      </c>
      <c r="AO21" s="29">
        <v>10</v>
      </c>
      <c r="AP21" s="270">
        <v>76523</v>
      </c>
    </row>
    <row r="22" spans="1:42" ht="15" customHeight="1">
      <c r="A22" s="293" t="s">
        <v>69</v>
      </c>
      <c r="B22" s="294">
        <f>LANÇAR_CACL!$G$21</f>
        <v>1570</v>
      </c>
      <c r="C22" s="295">
        <f>IFERROR(NOT(INT(B22)=B22)*INDEX($K$139:$S$151,MATCH(B22,$I$139:$I$151,1),MATCH(--RIGHT(B22),$K$138:$S$138,0)),)</f>
        <v>0</v>
      </c>
      <c r="D22" s="296">
        <f>IF(F22=0,"",VLOOKUP($F22,$AJ:$AK,2,0))</f>
        <v>48522302</v>
      </c>
      <c r="E22" s="296">
        <f>IFERROR(C22+D22,)</f>
        <v>48522302</v>
      </c>
      <c r="F22" s="295">
        <f>ROUNDDOWN(B22,0)</f>
        <v>1570</v>
      </c>
      <c r="H22" s="31">
        <v>3</v>
      </c>
      <c r="I22" s="31">
        <v>350</v>
      </c>
      <c r="J22" s="31">
        <v>528</v>
      </c>
      <c r="K22" s="31">
        <v>412</v>
      </c>
      <c r="L22" s="31">
        <v>823</v>
      </c>
      <c r="M22" s="31">
        <v>1235</v>
      </c>
      <c r="N22" s="31">
        <v>1646</v>
      </c>
      <c r="O22" s="31">
        <v>2058</v>
      </c>
      <c r="P22" s="31">
        <v>2469</v>
      </c>
      <c r="Q22" s="31">
        <v>2881</v>
      </c>
      <c r="R22" s="31">
        <v>3292</v>
      </c>
      <c r="S22" s="31">
        <v>3704</v>
      </c>
      <c r="U22" s="32"/>
      <c r="V22" s="29">
        <v>10</v>
      </c>
      <c r="W22" s="270">
        <v>100954</v>
      </c>
      <c r="X22" s="30">
        <v>10</v>
      </c>
      <c r="Y22" s="270">
        <v>100131</v>
      </c>
      <c r="Z22" s="29">
        <v>10</v>
      </c>
      <c r="AA22" s="270">
        <v>116673</v>
      </c>
      <c r="AB22" s="29">
        <v>10</v>
      </c>
      <c r="AC22" s="270">
        <v>123375</v>
      </c>
      <c r="AD22" s="29">
        <v>10</v>
      </c>
      <c r="AE22" s="270">
        <v>98515</v>
      </c>
      <c r="AF22" s="29">
        <v>10</v>
      </c>
      <c r="AG22" s="270">
        <v>93135</v>
      </c>
      <c r="AH22" s="29">
        <v>10</v>
      </c>
      <c r="AI22" s="270">
        <v>43771</v>
      </c>
      <c r="AJ22" s="29">
        <v>10</v>
      </c>
      <c r="AK22" s="270">
        <v>44970</v>
      </c>
      <c r="AL22" s="30">
        <f t="shared" si="2"/>
        <v>10</v>
      </c>
      <c r="AM22" s="29">
        <v>10</v>
      </c>
      <c r="AN22" s="270">
        <v>135.34200000000001</v>
      </c>
      <c r="AO22" s="29">
        <v>11</v>
      </c>
      <c r="AP22" s="270">
        <v>79387</v>
      </c>
    </row>
    <row r="23" spans="1:42">
      <c r="A23" s="513" t="s">
        <v>3</v>
      </c>
      <c r="B23" s="514" t="s">
        <v>42</v>
      </c>
      <c r="C23" s="512" t="s">
        <v>43</v>
      </c>
      <c r="D23" s="512" t="s">
        <v>44</v>
      </c>
      <c r="E23" s="512" t="s">
        <v>45</v>
      </c>
      <c r="F23" s="512" t="s">
        <v>46</v>
      </c>
      <c r="H23" s="31">
        <v>4</v>
      </c>
      <c r="I23" s="31">
        <v>528</v>
      </c>
      <c r="J23" s="31">
        <v>706</v>
      </c>
      <c r="K23" s="31">
        <v>412</v>
      </c>
      <c r="L23" s="31">
        <v>824</v>
      </c>
      <c r="M23" s="31">
        <v>1235</v>
      </c>
      <c r="N23" s="31">
        <v>1647</v>
      </c>
      <c r="O23" s="31">
        <v>2059</v>
      </c>
      <c r="P23" s="31">
        <v>2471</v>
      </c>
      <c r="Q23" s="31">
        <v>2883</v>
      </c>
      <c r="R23" s="31">
        <v>3294</v>
      </c>
      <c r="S23" s="31">
        <v>3706</v>
      </c>
      <c r="U23" s="32"/>
      <c r="V23" s="29">
        <v>11</v>
      </c>
      <c r="W23" s="270">
        <v>105070</v>
      </c>
      <c r="X23" s="30">
        <v>11</v>
      </c>
      <c r="Y23" s="270">
        <v>104247</v>
      </c>
      <c r="Z23" s="29">
        <v>11</v>
      </c>
      <c r="AA23" s="270">
        <v>120772</v>
      </c>
      <c r="AB23" s="29">
        <v>11</v>
      </c>
      <c r="AC23" s="270">
        <v>127491</v>
      </c>
      <c r="AD23" s="29">
        <v>11</v>
      </c>
      <c r="AE23" s="270">
        <v>102631</v>
      </c>
      <c r="AF23" s="29">
        <v>11</v>
      </c>
      <c r="AG23" s="270">
        <v>97251</v>
      </c>
      <c r="AH23" s="29">
        <v>11</v>
      </c>
      <c r="AI23" s="270">
        <v>45593</v>
      </c>
      <c r="AJ23" s="29">
        <v>11</v>
      </c>
      <c r="AK23" s="270">
        <v>46793</v>
      </c>
      <c r="AL23" s="30">
        <f t="shared" si="2"/>
        <v>11</v>
      </c>
      <c r="AM23" s="29">
        <v>11</v>
      </c>
      <c r="AN23" s="270">
        <v>140.184</v>
      </c>
      <c r="AO23" s="29">
        <v>12</v>
      </c>
      <c r="AP23" s="270">
        <v>82251</v>
      </c>
    </row>
    <row r="24" spans="1:42">
      <c r="A24" s="513"/>
      <c r="B24" s="514"/>
      <c r="C24" s="512"/>
      <c r="D24" s="512"/>
      <c r="E24" s="512"/>
      <c r="F24" s="512"/>
      <c r="H24" s="31">
        <v>5</v>
      </c>
      <c r="I24" s="31">
        <v>706</v>
      </c>
      <c r="J24" s="31">
        <v>884</v>
      </c>
      <c r="K24" s="31">
        <v>412</v>
      </c>
      <c r="L24" s="31">
        <v>824</v>
      </c>
      <c r="M24" s="31">
        <v>1236</v>
      </c>
      <c r="N24" s="31">
        <v>1648</v>
      </c>
      <c r="O24" s="31">
        <v>2060</v>
      </c>
      <c r="P24" s="31">
        <v>2472</v>
      </c>
      <c r="Q24" s="31">
        <v>2884</v>
      </c>
      <c r="R24" s="31">
        <v>3296</v>
      </c>
      <c r="S24" s="31">
        <v>3708</v>
      </c>
      <c r="U24" s="32"/>
      <c r="V24" s="29">
        <v>12</v>
      </c>
      <c r="W24" s="270">
        <v>109185</v>
      </c>
      <c r="X24" s="30">
        <v>12</v>
      </c>
      <c r="Y24" s="270">
        <v>108364</v>
      </c>
      <c r="Z24" s="29">
        <v>12</v>
      </c>
      <c r="AA24" s="270">
        <v>124871</v>
      </c>
      <c r="AB24" s="29">
        <v>12</v>
      </c>
      <c r="AC24" s="270">
        <v>131608</v>
      </c>
      <c r="AD24" s="29">
        <v>12</v>
      </c>
      <c r="AE24" s="270">
        <v>106748</v>
      </c>
      <c r="AF24" s="29">
        <v>12</v>
      </c>
      <c r="AG24" s="270">
        <v>101368</v>
      </c>
      <c r="AH24" s="29">
        <v>12</v>
      </c>
      <c r="AI24" s="270">
        <v>47416</v>
      </c>
      <c r="AJ24" s="29">
        <v>12</v>
      </c>
      <c r="AK24" s="270">
        <v>48616</v>
      </c>
      <c r="AL24" s="30">
        <f t="shared" si="2"/>
        <v>12</v>
      </c>
      <c r="AM24" s="29">
        <v>12</v>
      </c>
      <c r="AN24" s="270">
        <v>145.02600000000001</v>
      </c>
      <c r="AO24" s="29">
        <v>13</v>
      </c>
      <c r="AP24" s="270">
        <v>85115</v>
      </c>
    </row>
    <row r="25" spans="1:42" ht="15.75">
      <c r="A25" s="293" t="s">
        <v>55</v>
      </c>
      <c r="B25" s="294">
        <f>LANÇAR_CACL!$H$21</f>
        <v>367.5</v>
      </c>
      <c r="C25" s="295">
        <f>IFERROR(NOT(INT(B25)=B25)*INDEX($K$16:$S$29,MATCH(B25,$I$16:$I$29,1),MATCH(--RIGHT(B25),$K$15:$S$15,0)),)</f>
        <v>2058</v>
      </c>
      <c r="D25" s="296" t="str">
        <f>IF(F25=0,"",VLOOKUP($F25,$V$11:$W$1048576,2,0))</f>
        <v>1.568.636</v>
      </c>
      <c r="E25" s="296">
        <f t="shared" ref="E25:E32" si="3">IFERROR(C25+D25,)</f>
        <v>1570694</v>
      </c>
      <c r="F25" s="295">
        <f t="shared" ref="F25:F32" si="4">ROUNDDOWN(B25,0)</f>
        <v>367</v>
      </c>
      <c r="H25" s="31">
        <v>6</v>
      </c>
      <c r="I25" s="31">
        <v>884</v>
      </c>
      <c r="J25" s="31">
        <v>1062</v>
      </c>
      <c r="K25" s="31">
        <v>412</v>
      </c>
      <c r="L25" s="31">
        <v>824</v>
      </c>
      <c r="M25" s="31">
        <v>1236</v>
      </c>
      <c r="N25" s="31">
        <v>1648</v>
      </c>
      <c r="O25" s="31">
        <v>2060</v>
      </c>
      <c r="P25" s="31">
        <v>2472</v>
      </c>
      <c r="Q25" s="31">
        <v>2885</v>
      </c>
      <c r="R25" s="31">
        <v>3297</v>
      </c>
      <c r="S25" s="31">
        <v>3709</v>
      </c>
      <c r="U25" s="32"/>
      <c r="V25" s="29">
        <v>13</v>
      </c>
      <c r="W25" s="270">
        <v>155849</v>
      </c>
      <c r="X25" s="30">
        <v>13</v>
      </c>
      <c r="Y25" s="270">
        <v>112480</v>
      </c>
      <c r="Z25" s="29">
        <v>13</v>
      </c>
      <c r="AA25" s="270">
        <v>128970</v>
      </c>
      <c r="AB25" s="29">
        <v>13</v>
      </c>
      <c r="AC25" s="270">
        <v>135725</v>
      </c>
      <c r="AD25" s="29">
        <v>13</v>
      </c>
      <c r="AE25" s="270">
        <v>110865</v>
      </c>
      <c r="AF25" s="29">
        <v>13</v>
      </c>
      <c r="AG25" s="270">
        <v>105485</v>
      </c>
      <c r="AH25" s="29">
        <v>13</v>
      </c>
      <c r="AI25" s="270">
        <v>49239</v>
      </c>
      <c r="AJ25" s="29">
        <v>13</v>
      </c>
      <c r="AK25" s="270">
        <v>50439</v>
      </c>
      <c r="AL25" s="30">
        <f t="shared" si="2"/>
        <v>13</v>
      </c>
      <c r="AM25" s="29">
        <v>13</v>
      </c>
      <c r="AN25" s="270">
        <v>149.86799999999999</v>
      </c>
      <c r="AO25" s="29">
        <v>14</v>
      </c>
      <c r="AP25" s="270">
        <v>87980</v>
      </c>
    </row>
    <row r="26" spans="1:42" ht="15.75">
      <c r="A26" s="293" t="s">
        <v>56</v>
      </c>
      <c r="B26" s="294">
        <f>LANÇAR_CACL!$H$21</f>
        <v>367.5</v>
      </c>
      <c r="C26" s="295">
        <f>IFERROR(NOT(INT(B26)=B26)*INDEX($K$33:$S$46,MATCH(B26,$I$33:$I$46,1),MATCH(--RIGHT(B26),$K$32:$S$32,0)),)</f>
        <v>2059</v>
      </c>
      <c r="D26" s="296" t="str">
        <f>IF(F26=0,"",VLOOKUP($F26,$X:$Y,2,0))</f>
        <v>1.567.931</v>
      </c>
      <c r="E26" s="296">
        <f t="shared" si="3"/>
        <v>1569990</v>
      </c>
      <c r="F26" s="295">
        <f t="shared" si="4"/>
        <v>367</v>
      </c>
      <c r="H26" s="31">
        <v>7</v>
      </c>
      <c r="I26" s="31">
        <v>1062</v>
      </c>
      <c r="J26" s="31">
        <v>1240</v>
      </c>
      <c r="K26" s="31">
        <v>412</v>
      </c>
      <c r="L26" s="31">
        <v>824</v>
      </c>
      <c r="M26" s="31">
        <v>1236</v>
      </c>
      <c r="N26" s="31">
        <v>1649</v>
      </c>
      <c r="O26" s="31">
        <v>2061</v>
      </c>
      <c r="P26" s="31">
        <v>2473</v>
      </c>
      <c r="Q26" s="31">
        <v>2885</v>
      </c>
      <c r="R26" s="31">
        <v>3297</v>
      </c>
      <c r="S26" s="31">
        <v>3709</v>
      </c>
      <c r="U26" s="32"/>
      <c r="V26" s="29">
        <v>14</v>
      </c>
      <c r="W26" s="270">
        <v>117416</v>
      </c>
      <c r="X26" s="30">
        <v>14</v>
      </c>
      <c r="Y26" s="270">
        <v>116596</v>
      </c>
      <c r="Z26" s="29">
        <v>14</v>
      </c>
      <c r="AA26" s="270">
        <v>133068</v>
      </c>
      <c r="AB26" s="29">
        <v>14</v>
      </c>
      <c r="AC26" s="270">
        <v>139841</v>
      </c>
      <c r="AD26" s="29">
        <v>14</v>
      </c>
      <c r="AE26" s="270">
        <v>114981</v>
      </c>
      <c r="AF26" s="29">
        <v>14</v>
      </c>
      <c r="AG26" s="270">
        <v>109601</v>
      </c>
      <c r="AH26" s="29">
        <v>14</v>
      </c>
      <c r="AI26" s="270">
        <v>51061</v>
      </c>
      <c r="AJ26" s="29">
        <v>14</v>
      </c>
      <c r="AK26" s="270">
        <v>52262</v>
      </c>
      <c r="AL26" s="30">
        <f t="shared" si="2"/>
        <v>14</v>
      </c>
      <c r="AM26" s="29">
        <v>14</v>
      </c>
      <c r="AN26" s="270">
        <v>154.71</v>
      </c>
      <c r="AO26" s="29">
        <v>15</v>
      </c>
      <c r="AP26" s="270">
        <v>90844</v>
      </c>
    </row>
    <row r="27" spans="1:42" ht="15.75">
      <c r="A27" s="293" t="s">
        <v>39</v>
      </c>
      <c r="B27" s="294">
        <f>LANÇAR_CACL!$H$21</f>
        <v>367.5</v>
      </c>
      <c r="C27" s="295">
        <f>IFERROR(NOT(INT(B27)=B27)*INDEX($K$54:$S$67,MATCH(B27,$I$54:$I$67,1),MATCH(--RIGHT(B27),$K$53:$S$53,0)),)</f>
        <v>2059</v>
      </c>
      <c r="D27" s="296" t="str">
        <f>IF(F27=0,"",VLOOKUP($F27,$Z:$AA,2,0))</f>
        <v>1.582.533</v>
      </c>
      <c r="E27" s="296">
        <f t="shared" si="3"/>
        <v>1584592</v>
      </c>
      <c r="F27" s="295">
        <f t="shared" si="4"/>
        <v>367</v>
      </c>
      <c r="H27" s="31">
        <v>8</v>
      </c>
      <c r="I27" s="31">
        <v>1240</v>
      </c>
      <c r="J27" s="31">
        <v>1418</v>
      </c>
      <c r="K27" s="31">
        <v>412</v>
      </c>
      <c r="L27" s="31">
        <v>825</v>
      </c>
      <c r="M27" s="31">
        <v>1237</v>
      </c>
      <c r="N27" s="31">
        <v>1649</v>
      </c>
      <c r="O27" s="31">
        <v>2061</v>
      </c>
      <c r="P27" s="31">
        <v>2474</v>
      </c>
      <c r="Q27" s="31">
        <v>2886</v>
      </c>
      <c r="R27" s="31">
        <v>3298</v>
      </c>
      <c r="S27" s="31">
        <v>3710</v>
      </c>
      <c r="U27" s="32"/>
      <c r="V27" s="29">
        <v>15</v>
      </c>
      <c r="W27" s="270">
        <v>121531</v>
      </c>
      <c r="X27" s="30">
        <v>15</v>
      </c>
      <c r="Y27" s="270">
        <v>120712</v>
      </c>
      <c r="Z27" s="29">
        <v>15</v>
      </c>
      <c r="AA27" s="270">
        <v>137167</v>
      </c>
      <c r="AB27" s="29">
        <v>15</v>
      </c>
      <c r="AC27" s="270">
        <v>143958</v>
      </c>
      <c r="AD27" s="29">
        <v>15</v>
      </c>
      <c r="AE27" s="270">
        <v>119098</v>
      </c>
      <c r="AF27" s="29">
        <v>15</v>
      </c>
      <c r="AG27" s="270">
        <v>113718</v>
      </c>
      <c r="AH27" s="29">
        <v>15</v>
      </c>
      <c r="AI27" s="270">
        <v>52884</v>
      </c>
      <c r="AJ27" s="29">
        <v>15</v>
      </c>
      <c r="AK27" s="270">
        <v>54085</v>
      </c>
      <c r="AL27" s="30">
        <f t="shared" si="2"/>
        <v>15</v>
      </c>
      <c r="AM27" s="29">
        <v>15</v>
      </c>
      <c r="AN27" s="270">
        <v>159.55099999999999</v>
      </c>
      <c r="AO27" s="29">
        <v>16</v>
      </c>
      <c r="AP27" s="270">
        <v>93708</v>
      </c>
    </row>
    <row r="28" spans="1:42" ht="15.75">
      <c r="A28" s="293" t="s">
        <v>61</v>
      </c>
      <c r="B28" s="294">
        <f>LANÇAR_CACL!$H$21</f>
        <v>367.5</v>
      </c>
      <c r="C28" s="295">
        <f>IFERROR(NOT(INT(B28)=B28)*INDEX($K$71:$S$84,MATCH(B28,$I$71:$I$84,1),MATCH(--RIGHT(B28),$K$70:$S$70,0)),)</f>
        <v>2059</v>
      </c>
      <c r="D28" s="296" t="str">
        <f>IF(F28=0,"",VLOOKUP($F28,$AB:$AC,2,0))</f>
        <v>1.591.485</v>
      </c>
      <c r="E28" s="296">
        <f t="shared" si="3"/>
        <v>1593544</v>
      </c>
      <c r="F28" s="295">
        <f t="shared" si="4"/>
        <v>367</v>
      </c>
      <c r="H28" s="31">
        <v>9</v>
      </c>
      <c r="I28" s="31">
        <v>1418</v>
      </c>
      <c r="J28" s="31">
        <v>1596</v>
      </c>
      <c r="K28" s="31">
        <v>412</v>
      </c>
      <c r="L28" s="31">
        <v>825</v>
      </c>
      <c r="M28" s="31">
        <v>1237</v>
      </c>
      <c r="N28" s="31">
        <v>1650</v>
      </c>
      <c r="O28" s="31">
        <v>2062</v>
      </c>
      <c r="P28" s="31">
        <v>2474</v>
      </c>
      <c r="Q28" s="31">
        <v>2887</v>
      </c>
      <c r="R28" s="31">
        <v>3299</v>
      </c>
      <c r="S28" s="31">
        <v>3711</v>
      </c>
      <c r="U28" s="32"/>
      <c r="V28" s="29">
        <v>16</v>
      </c>
      <c r="W28" s="270">
        <v>125647</v>
      </c>
      <c r="X28" s="30">
        <v>16</v>
      </c>
      <c r="Y28" s="270">
        <v>124828</v>
      </c>
      <c r="Z28" s="29">
        <v>16</v>
      </c>
      <c r="AA28" s="270">
        <v>141266</v>
      </c>
      <c r="AB28" s="29">
        <v>16</v>
      </c>
      <c r="AC28" s="270">
        <v>148074</v>
      </c>
      <c r="AD28" s="29">
        <v>16</v>
      </c>
      <c r="AE28" s="270">
        <v>123214</v>
      </c>
      <c r="AF28" s="29">
        <v>16</v>
      </c>
      <c r="AG28" s="270">
        <v>117834</v>
      </c>
      <c r="AH28" s="29">
        <v>16</v>
      </c>
      <c r="AI28" s="270">
        <v>54707</v>
      </c>
      <c r="AJ28" s="29">
        <v>16</v>
      </c>
      <c r="AK28" s="270">
        <v>55907</v>
      </c>
      <c r="AL28" s="30">
        <f t="shared" si="2"/>
        <v>16</v>
      </c>
      <c r="AM28" s="29">
        <v>16</v>
      </c>
      <c r="AN28" s="270">
        <v>164.393</v>
      </c>
      <c r="AO28" s="29">
        <v>17</v>
      </c>
      <c r="AP28" s="270">
        <v>96572</v>
      </c>
    </row>
    <row r="29" spans="1:42" ht="15.75">
      <c r="A29" s="293" t="s">
        <v>40</v>
      </c>
      <c r="B29" s="294">
        <f>LANÇAR_CACL!$H$21</f>
        <v>367.5</v>
      </c>
      <c r="C29" s="295">
        <f>IFERROR(NOT(INT(B29)=B29)*INDEX($K$88:$S$101,MATCH(B29,$I$88:$I$101,1),MATCH(--RIGHT(B29),$K$87:$S$87,0)),)</f>
        <v>2059</v>
      </c>
      <c r="D29" s="296" t="str">
        <f>IF(F29=0,"",VLOOKUP($F29,$AD:$AE,2,0))</f>
        <v>1.566.619</v>
      </c>
      <c r="E29" s="296">
        <f t="shared" si="3"/>
        <v>1568678</v>
      </c>
      <c r="F29" s="295">
        <f t="shared" si="4"/>
        <v>367</v>
      </c>
      <c r="H29" s="20">
        <v>10</v>
      </c>
      <c r="I29" s="20">
        <v>1596</v>
      </c>
      <c r="J29" s="20">
        <v>1702</v>
      </c>
      <c r="K29" s="20">
        <v>413</v>
      </c>
      <c r="L29" s="20">
        <v>825</v>
      </c>
      <c r="M29" s="20">
        <v>1238</v>
      </c>
      <c r="N29" s="20">
        <v>1650</v>
      </c>
      <c r="O29" s="20">
        <v>2063</v>
      </c>
      <c r="P29" s="20">
        <v>2475</v>
      </c>
      <c r="Q29" s="20">
        <v>2888</v>
      </c>
      <c r="R29" s="20">
        <v>3300</v>
      </c>
      <c r="S29" s="20">
        <v>3713</v>
      </c>
      <c r="U29" s="32"/>
      <c r="V29" s="29">
        <v>17</v>
      </c>
      <c r="W29" s="270">
        <v>129762</v>
      </c>
      <c r="X29" s="30">
        <v>17</v>
      </c>
      <c r="Y29" s="270">
        <v>128945</v>
      </c>
      <c r="Z29" s="29">
        <v>17</v>
      </c>
      <c r="AA29" s="270">
        <v>145365</v>
      </c>
      <c r="AB29" s="29">
        <v>17</v>
      </c>
      <c r="AC29" s="270">
        <v>152191</v>
      </c>
      <c r="AD29" s="29">
        <v>17</v>
      </c>
      <c r="AE29" s="270">
        <v>127331</v>
      </c>
      <c r="AF29" s="29">
        <v>17</v>
      </c>
      <c r="AG29" s="270">
        <v>121951</v>
      </c>
      <c r="AH29" s="29">
        <v>17</v>
      </c>
      <c r="AI29" s="270">
        <v>56529</v>
      </c>
      <c r="AJ29" s="29">
        <v>17</v>
      </c>
      <c r="AK29" s="270">
        <v>57730</v>
      </c>
      <c r="AL29" s="30">
        <f t="shared" si="2"/>
        <v>17</v>
      </c>
      <c r="AM29" s="29">
        <v>17</v>
      </c>
      <c r="AN29" s="270">
        <v>169.23500000000001</v>
      </c>
      <c r="AO29" s="29">
        <v>18</v>
      </c>
      <c r="AP29" s="270">
        <v>99436</v>
      </c>
    </row>
    <row r="30" spans="1:42" ht="15.75">
      <c r="A30" s="293" t="s">
        <v>41</v>
      </c>
      <c r="B30" s="294">
        <f>LANÇAR_CACL!$H$21</f>
        <v>367.5</v>
      </c>
      <c r="C30" s="295">
        <f>IFERROR(NOT(INT(B30)=B30)*INDEX($K$105:$S$118,MATCH(B30,$I$105:$I$118,1),MATCH(--RIGHT(B30),$K$104:$S$104,0)),)</f>
        <v>2059</v>
      </c>
      <c r="D30" s="296" t="str">
        <f>IF(F30=0,"",VLOOKUP($F30,$AF:$AG,2,0))</f>
        <v>1.561.232</v>
      </c>
      <c r="E30" s="296">
        <f t="shared" si="3"/>
        <v>1563291</v>
      </c>
      <c r="F30" s="295">
        <f t="shared" si="4"/>
        <v>367</v>
      </c>
      <c r="H30" s="518" t="s">
        <v>48</v>
      </c>
      <c r="I30" s="518"/>
      <c r="J30" s="518"/>
      <c r="K30" s="518"/>
      <c r="L30" s="518"/>
      <c r="M30" s="518"/>
      <c r="N30" s="518"/>
      <c r="O30" s="518"/>
      <c r="P30" s="518"/>
      <c r="Q30" s="518"/>
      <c r="R30" s="518"/>
      <c r="S30" s="518"/>
      <c r="U30" s="32"/>
      <c r="V30" s="29">
        <v>18</v>
      </c>
      <c r="W30" s="270">
        <v>133878</v>
      </c>
      <c r="X30" s="30">
        <v>18</v>
      </c>
      <c r="Y30" s="270">
        <v>133061</v>
      </c>
      <c r="Z30" s="29">
        <v>18</v>
      </c>
      <c r="AA30" s="270">
        <v>149464</v>
      </c>
      <c r="AB30" s="29">
        <v>18</v>
      </c>
      <c r="AC30" s="270">
        <v>156307</v>
      </c>
      <c r="AD30" s="29">
        <v>18</v>
      </c>
      <c r="AE30" s="270">
        <v>131447</v>
      </c>
      <c r="AF30" s="29">
        <v>18</v>
      </c>
      <c r="AG30" s="270">
        <v>126067</v>
      </c>
      <c r="AH30" s="29">
        <v>18</v>
      </c>
      <c r="AI30" s="270">
        <v>58352</v>
      </c>
      <c r="AJ30" s="29">
        <v>18</v>
      </c>
      <c r="AK30" s="270">
        <v>59553</v>
      </c>
      <c r="AL30" s="30">
        <f t="shared" si="2"/>
        <v>18</v>
      </c>
      <c r="AM30" s="29">
        <v>18</v>
      </c>
      <c r="AN30" s="270">
        <v>174.077</v>
      </c>
      <c r="AO30" s="29">
        <v>19</v>
      </c>
      <c r="AP30" s="270">
        <v>102301</v>
      </c>
    </row>
    <row r="31" spans="1:42" ht="15.75">
      <c r="A31" s="293" t="s">
        <v>62</v>
      </c>
      <c r="B31" s="294">
        <f>LANÇAR_CACL!$H$21</f>
        <v>367.5</v>
      </c>
      <c r="C31" s="295">
        <f>IFERROR(NOT(INT(B31)=B31)*INDEX($K$122:$S$134,MATCH(B31,$I$122:$I$134,1),MATCH(--RIGHT(B31),$K$121:$S$121,0)),)</f>
        <v>911</v>
      </c>
      <c r="D31" s="296">
        <f>IF(F31=0,"",VLOOKUP($F31,$AH:$AI,2,0))</f>
        <v>691917</v>
      </c>
      <c r="E31" s="296">
        <f t="shared" si="3"/>
        <v>692828</v>
      </c>
      <c r="F31" s="295">
        <f t="shared" si="4"/>
        <v>367</v>
      </c>
      <c r="H31" s="516" t="s">
        <v>57</v>
      </c>
      <c r="I31" s="516" t="s">
        <v>58</v>
      </c>
      <c r="J31" s="516" t="s">
        <v>59</v>
      </c>
      <c r="K31" s="517" t="s">
        <v>60</v>
      </c>
      <c r="L31" s="517"/>
      <c r="M31" s="517"/>
      <c r="N31" s="517"/>
      <c r="O31" s="517"/>
      <c r="P31" s="517"/>
      <c r="Q31" s="517"/>
      <c r="R31" s="517"/>
      <c r="S31" s="517"/>
      <c r="U31" s="32"/>
      <c r="V31" s="29">
        <v>19</v>
      </c>
      <c r="W31" s="270">
        <v>137993</v>
      </c>
      <c r="X31" s="30">
        <v>19</v>
      </c>
      <c r="Y31" s="270">
        <v>137177</v>
      </c>
      <c r="Z31" s="29">
        <v>19</v>
      </c>
      <c r="AA31" s="270">
        <v>153563</v>
      </c>
      <c r="AB31" s="29">
        <v>19</v>
      </c>
      <c r="AC31" s="270">
        <v>160424</v>
      </c>
      <c r="AD31" s="29">
        <v>19</v>
      </c>
      <c r="AE31" s="270">
        <v>135564</v>
      </c>
      <c r="AF31" s="29">
        <v>19</v>
      </c>
      <c r="AG31" s="270">
        <v>130184</v>
      </c>
      <c r="AH31" s="29">
        <v>19</v>
      </c>
      <c r="AI31" s="270">
        <v>60174</v>
      </c>
      <c r="AJ31" s="29">
        <v>19</v>
      </c>
      <c r="AK31" s="270">
        <v>61376</v>
      </c>
      <c r="AL31" s="30">
        <f t="shared" si="2"/>
        <v>19</v>
      </c>
      <c r="AM31" s="29">
        <v>19</v>
      </c>
      <c r="AN31" s="270">
        <v>178.91900000000001</v>
      </c>
      <c r="AO31" s="29">
        <v>20</v>
      </c>
      <c r="AP31" s="270">
        <v>105165</v>
      </c>
    </row>
    <row r="32" spans="1:42" ht="15.75">
      <c r="A32" s="293" t="s">
        <v>63</v>
      </c>
      <c r="B32" s="294">
        <f>LANÇAR_CACL!$H$21</f>
        <v>367.5</v>
      </c>
      <c r="C32" s="295">
        <f>IFERROR(NOT(INT(B32)=B32)*INDEX($K$139:$S$151,MATCH(B32,$I$139:$I$151,1),MATCH(--RIGHT(B32),$K$138:$S$138,0)),)</f>
        <v>912</v>
      </c>
      <c r="D32" s="296">
        <f>IF(F32=0,"",VLOOKUP($F32,$AJ:$AK,2,0))</f>
        <v>694884</v>
      </c>
      <c r="E32" s="296">
        <f t="shared" si="3"/>
        <v>695796</v>
      </c>
      <c r="F32" s="295">
        <f t="shared" si="4"/>
        <v>367</v>
      </c>
      <c r="H32" s="516"/>
      <c r="I32" s="516"/>
      <c r="J32" s="516"/>
      <c r="K32" s="291">
        <v>1</v>
      </c>
      <c r="L32" s="291">
        <v>2</v>
      </c>
      <c r="M32" s="291">
        <v>3</v>
      </c>
      <c r="N32" s="291">
        <v>4</v>
      </c>
      <c r="O32" s="291">
        <v>5</v>
      </c>
      <c r="P32" s="291">
        <v>6</v>
      </c>
      <c r="Q32" s="291">
        <v>7</v>
      </c>
      <c r="R32" s="291">
        <v>8</v>
      </c>
      <c r="S32" s="291">
        <v>9</v>
      </c>
      <c r="U32" s="32"/>
      <c r="V32" s="29">
        <v>20</v>
      </c>
      <c r="W32" s="270">
        <v>142109</v>
      </c>
      <c r="X32" s="30">
        <v>20</v>
      </c>
      <c r="Y32" s="270">
        <v>141293</v>
      </c>
      <c r="Z32" s="29">
        <v>20</v>
      </c>
      <c r="AA32" s="270">
        <v>157661</v>
      </c>
      <c r="AB32" s="29">
        <v>20</v>
      </c>
      <c r="AC32" s="270">
        <v>164540</v>
      </c>
      <c r="AD32" s="29">
        <v>20</v>
      </c>
      <c r="AE32" s="270">
        <v>139680</v>
      </c>
      <c r="AF32" s="29">
        <v>20</v>
      </c>
      <c r="AG32" s="270">
        <v>134300</v>
      </c>
      <c r="AH32" s="29">
        <v>20</v>
      </c>
      <c r="AI32" s="270">
        <v>61997</v>
      </c>
      <c r="AJ32" s="29">
        <v>20</v>
      </c>
      <c r="AK32" s="270">
        <v>63199</v>
      </c>
      <c r="AL32" s="30">
        <f t="shared" si="2"/>
        <v>20</v>
      </c>
      <c r="AM32" s="29">
        <v>20</v>
      </c>
      <c r="AN32" s="270">
        <v>183.761</v>
      </c>
      <c r="AO32" s="29">
        <v>21</v>
      </c>
      <c r="AP32" s="270">
        <v>108029</v>
      </c>
    </row>
    <row r="33" spans="1:42" ht="15.75">
      <c r="A33" s="293" t="s">
        <v>64</v>
      </c>
      <c r="B33" s="294">
        <f>LANÇAR_CACL!$H$21</f>
        <v>367.5</v>
      </c>
      <c r="C33" s="295">
        <f>IFERROR(NOT(INT(B33)=B33)*INDEX($K$156:$S$176,MATCH(B33,$I$156:$I$176,1),MATCH(--RIGHT(B33),$K$155:$S$155,0)),)</f>
        <v>2419</v>
      </c>
      <c r="D33" s="296">
        <f>IF(F33=0,"",VLOOKUP($F33,$AM:$AN,2,0))</f>
        <v>1859942</v>
      </c>
      <c r="E33" s="296">
        <f>IFERROR(C33+D33,)</f>
        <v>1862361</v>
      </c>
      <c r="F33" s="295">
        <f>ROUNDDOWN(B33,0)</f>
        <v>367</v>
      </c>
      <c r="H33" s="31">
        <v>1</v>
      </c>
      <c r="I33" s="31">
        <v>0</v>
      </c>
      <c r="J33" s="31">
        <f>I34</f>
        <v>32</v>
      </c>
      <c r="K33" s="31">
        <v>410</v>
      </c>
      <c r="L33" s="31">
        <v>820</v>
      </c>
      <c r="M33" s="31">
        <v>1231</v>
      </c>
      <c r="N33" s="31">
        <v>1641</v>
      </c>
      <c r="O33" s="31">
        <v>2051</v>
      </c>
      <c r="P33" s="271">
        <v>2461</v>
      </c>
      <c r="Q33" s="31">
        <v>2871</v>
      </c>
      <c r="R33" s="31">
        <v>3281</v>
      </c>
      <c r="S33" s="31">
        <v>3692</v>
      </c>
      <c r="U33" s="32"/>
      <c r="V33" s="29">
        <v>21</v>
      </c>
      <c r="W33" s="270">
        <v>146224</v>
      </c>
      <c r="X33" s="30">
        <v>21</v>
      </c>
      <c r="Y33" s="270">
        <v>145409</v>
      </c>
      <c r="Z33" s="29">
        <v>21</v>
      </c>
      <c r="AA33" s="270">
        <v>161760</v>
      </c>
      <c r="AB33" s="29">
        <v>21</v>
      </c>
      <c r="AC33" s="270">
        <v>168657</v>
      </c>
      <c r="AD33" s="29">
        <v>21</v>
      </c>
      <c r="AE33" s="270">
        <v>143797</v>
      </c>
      <c r="AF33" s="29">
        <v>21</v>
      </c>
      <c r="AG33" s="270">
        <v>138417</v>
      </c>
      <c r="AH33" s="29">
        <v>21</v>
      </c>
      <c r="AI33" s="270">
        <v>63820</v>
      </c>
      <c r="AJ33" s="29">
        <v>21</v>
      </c>
      <c r="AK33" s="270">
        <v>65022</v>
      </c>
      <c r="AL33" s="30">
        <f t="shared" si="2"/>
        <v>21</v>
      </c>
      <c r="AM33" s="29">
        <v>21</v>
      </c>
      <c r="AN33" s="270">
        <v>188.602</v>
      </c>
      <c r="AO33" s="29">
        <v>22</v>
      </c>
      <c r="AP33" s="270">
        <v>110893</v>
      </c>
    </row>
    <row r="34" spans="1:42" ht="15.75">
      <c r="A34" s="297" t="s">
        <v>65</v>
      </c>
      <c r="B34" s="294">
        <f>LANÇAR_CACL!$H$21</f>
        <v>367.5</v>
      </c>
      <c r="C34" s="295">
        <f>IFERROR(NOT(INT(B34)=B34)*INDEX($K$139:$S$151,MATCH(B34,$I$139:$I$151,1),MATCH(--RIGHT(B34),$K$138:$S$138,0)),)</f>
        <v>912</v>
      </c>
      <c r="D34" s="296">
        <f>IF(F34=0,"",VLOOKUP($F34,$AJ:$AK,2,0))</f>
        <v>694884</v>
      </c>
      <c r="E34" s="296">
        <f>IFERROR(C34+D34,)</f>
        <v>695796</v>
      </c>
      <c r="F34" s="295">
        <f>ROUNDDOWN(B34,0)</f>
        <v>367</v>
      </c>
      <c r="H34" s="31">
        <v>1</v>
      </c>
      <c r="I34" s="31">
        <v>32</v>
      </c>
      <c r="J34" s="31">
        <f t="shared" ref="J34:J47" si="5">I35</f>
        <v>41</v>
      </c>
      <c r="K34" s="31">
        <v>410</v>
      </c>
      <c r="L34" s="31">
        <v>820</v>
      </c>
      <c r="M34" s="31">
        <v>1230</v>
      </c>
      <c r="N34" s="31">
        <v>1641</v>
      </c>
      <c r="O34" s="31">
        <v>2051</v>
      </c>
      <c r="P34" s="271">
        <v>2461</v>
      </c>
      <c r="Q34" s="31">
        <v>2871</v>
      </c>
      <c r="R34" s="31">
        <v>3281</v>
      </c>
      <c r="S34" s="31">
        <v>3691</v>
      </c>
      <c r="U34" s="32"/>
      <c r="V34" s="29">
        <v>22</v>
      </c>
      <c r="W34" s="270">
        <v>150340</v>
      </c>
      <c r="X34" s="30">
        <v>22</v>
      </c>
      <c r="Y34" s="270">
        <v>149525</v>
      </c>
      <c r="Z34" s="29">
        <v>22</v>
      </c>
      <c r="AA34" s="270">
        <v>165859</v>
      </c>
      <c r="AB34" s="29">
        <v>22</v>
      </c>
      <c r="AC34" s="270">
        <v>172773</v>
      </c>
      <c r="AD34" s="29">
        <v>22</v>
      </c>
      <c r="AE34" s="270">
        <v>147913</v>
      </c>
      <c r="AF34" s="29">
        <v>22</v>
      </c>
      <c r="AG34" s="270">
        <v>142533</v>
      </c>
      <c r="AH34" s="29">
        <v>22</v>
      </c>
      <c r="AI34" s="270">
        <v>65642</v>
      </c>
      <c r="AJ34" s="29">
        <v>22</v>
      </c>
      <c r="AK34" s="270">
        <v>66845</v>
      </c>
      <c r="AL34" s="30">
        <f t="shared" si="2"/>
        <v>22</v>
      </c>
      <c r="AM34" s="29">
        <v>22</v>
      </c>
      <c r="AN34" s="270">
        <v>193.44399999999999</v>
      </c>
      <c r="AO34" s="29">
        <v>23</v>
      </c>
      <c r="AP34" s="270">
        <v>113757</v>
      </c>
    </row>
    <row r="35" spans="1:42">
      <c r="A35" s="298"/>
      <c r="B35" s="298"/>
      <c r="C35" s="298"/>
      <c r="D35" s="298"/>
      <c r="E35" s="298"/>
      <c r="F35" s="298"/>
      <c r="H35" s="31">
        <v>1</v>
      </c>
      <c r="I35" s="31">
        <v>41</v>
      </c>
      <c r="J35" s="31">
        <f t="shared" si="5"/>
        <v>47</v>
      </c>
      <c r="K35" s="31">
        <v>410</v>
      </c>
      <c r="L35" s="31">
        <v>821</v>
      </c>
      <c r="M35" s="31">
        <v>1231</v>
      </c>
      <c r="N35" s="31">
        <v>1642</v>
      </c>
      <c r="O35" s="31">
        <v>2052</v>
      </c>
      <c r="P35" s="271">
        <v>2462</v>
      </c>
      <c r="Q35" s="31">
        <v>2873</v>
      </c>
      <c r="R35" s="31">
        <v>3283</v>
      </c>
      <c r="S35" s="31">
        <v>3694</v>
      </c>
      <c r="U35" s="32"/>
      <c r="V35" s="29">
        <v>23</v>
      </c>
      <c r="W35" s="270">
        <v>154455</v>
      </c>
      <c r="X35" s="30">
        <v>23</v>
      </c>
      <c r="Y35" s="270">
        <v>153642</v>
      </c>
      <c r="Z35" s="29">
        <v>23</v>
      </c>
      <c r="AA35" s="270">
        <v>169958</v>
      </c>
      <c r="AB35" s="29">
        <v>23</v>
      </c>
      <c r="AC35" s="270">
        <v>176890</v>
      </c>
      <c r="AD35" s="29">
        <v>23</v>
      </c>
      <c r="AE35" s="270">
        <v>152030</v>
      </c>
      <c r="AF35" s="29">
        <v>23</v>
      </c>
      <c r="AG35" s="270">
        <v>146650</v>
      </c>
      <c r="AH35" s="29">
        <v>23</v>
      </c>
      <c r="AI35" s="270">
        <v>67465</v>
      </c>
      <c r="AJ35" s="29">
        <v>23</v>
      </c>
      <c r="AK35" s="270">
        <v>68668</v>
      </c>
      <c r="AL35" s="30">
        <f t="shared" si="2"/>
        <v>23</v>
      </c>
      <c r="AM35" s="29">
        <v>23</v>
      </c>
      <c r="AN35" s="270">
        <v>198.286</v>
      </c>
      <c r="AO35" s="29">
        <v>24</v>
      </c>
      <c r="AP35" s="270">
        <v>116622</v>
      </c>
    </row>
    <row r="36" spans="1:42" ht="15" customHeight="1">
      <c r="H36" s="31">
        <v>1</v>
      </c>
      <c r="I36" s="31">
        <v>47</v>
      </c>
      <c r="J36" s="31">
        <f t="shared" si="5"/>
        <v>101</v>
      </c>
      <c r="K36" s="31">
        <v>410</v>
      </c>
      <c r="L36" s="31">
        <v>821</v>
      </c>
      <c r="M36" s="31">
        <v>1231</v>
      </c>
      <c r="N36" s="31">
        <v>1642</v>
      </c>
      <c r="O36" s="31">
        <v>2052</v>
      </c>
      <c r="P36" s="271">
        <v>2463</v>
      </c>
      <c r="Q36" s="31">
        <v>2873</v>
      </c>
      <c r="R36" s="31">
        <v>3283</v>
      </c>
      <c r="S36" s="31">
        <v>3694</v>
      </c>
      <c r="U36" s="32"/>
      <c r="V36" s="29">
        <v>24</v>
      </c>
      <c r="W36" s="270">
        <v>158571</v>
      </c>
      <c r="X36" s="30">
        <v>24</v>
      </c>
      <c r="Y36" s="270">
        <v>157758</v>
      </c>
      <c r="Z36" s="29">
        <v>24</v>
      </c>
      <c r="AA36" s="270">
        <v>174057</v>
      </c>
      <c r="AB36" s="29">
        <v>24</v>
      </c>
      <c r="AC36" s="270">
        <v>181006</v>
      </c>
      <c r="AD36" s="29">
        <v>24</v>
      </c>
      <c r="AE36" s="270">
        <v>156146</v>
      </c>
      <c r="AF36" s="29">
        <v>24</v>
      </c>
      <c r="AG36" s="270">
        <v>150766</v>
      </c>
      <c r="AH36" s="29">
        <v>24</v>
      </c>
      <c r="AI36" s="270">
        <v>69288</v>
      </c>
      <c r="AJ36" s="29">
        <v>24</v>
      </c>
      <c r="AK36" s="270">
        <v>70490</v>
      </c>
      <c r="AL36" s="30">
        <f t="shared" si="2"/>
        <v>24</v>
      </c>
      <c r="AM36" s="29">
        <v>24</v>
      </c>
      <c r="AN36" s="270">
        <v>203.12799999999999</v>
      </c>
      <c r="AO36" s="29">
        <v>25</v>
      </c>
      <c r="AP36" s="270">
        <v>119486</v>
      </c>
    </row>
    <row r="37" spans="1:42">
      <c r="A37" s="299" t="s">
        <v>3</v>
      </c>
      <c r="B37" s="300" t="s">
        <v>42</v>
      </c>
      <c r="C37" s="301" t="s">
        <v>43</v>
      </c>
      <c r="D37" s="301" t="s">
        <v>44</v>
      </c>
      <c r="E37" s="301" t="s">
        <v>45</v>
      </c>
      <c r="F37" s="301" t="s">
        <v>46</v>
      </c>
      <c r="H37" s="31">
        <v>1</v>
      </c>
      <c r="I37" s="31">
        <v>101</v>
      </c>
      <c r="J37" s="31">
        <f t="shared" si="5"/>
        <v>109</v>
      </c>
      <c r="K37" s="31">
        <v>410</v>
      </c>
      <c r="L37" s="31">
        <v>820</v>
      </c>
      <c r="M37" s="31">
        <v>1231</v>
      </c>
      <c r="N37" s="31">
        <v>1641</v>
      </c>
      <c r="O37" s="31">
        <v>2051</v>
      </c>
      <c r="P37" s="271">
        <v>2461</v>
      </c>
      <c r="Q37" s="31">
        <v>2871</v>
      </c>
      <c r="R37" s="271">
        <v>3281</v>
      </c>
      <c r="S37" s="31">
        <v>3692</v>
      </c>
      <c r="U37" s="32"/>
      <c r="V37" s="29">
        <v>25</v>
      </c>
      <c r="W37" s="270">
        <v>162686</v>
      </c>
      <c r="X37" s="30">
        <v>25</v>
      </c>
      <c r="Y37" s="270">
        <v>161874</v>
      </c>
      <c r="Z37" s="29">
        <v>25</v>
      </c>
      <c r="AA37" s="270">
        <v>178156</v>
      </c>
      <c r="AB37" s="29">
        <v>25</v>
      </c>
      <c r="AC37" s="270">
        <v>185123</v>
      </c>
      <c r="AD37" s="29">
        <v>25</v>
      </c>
      <c r="AE37" s="270">
        <v>160263</v>
      </c>
      <c r="AF37" s="29">
        <v>25</v>
      </c>
      <c r="AG37" s="270">
        <v>154883</v>
      </c>
      <c r="AH37" s="29">
        <v>25</v>
      </c>
      <c r="AI37" s="270">
        <v>71110</v>
      </c>
      <c r="AJ37" s="29">
        <v>25</v>
      </c>
      <c r="AK37" s="270">
        <v>72313</v>
      </c>
      <c r="AL37" s="30">
        <f t="shared" si="2"/>
        <v>25</v>
      </c>
      <c r="AM37" s="29">
        <v>25</v>
      </c>
      <c r="AN37" s="270">
        <v>207.97</v>
      </c>
      <c r="AO37" s="29">
        <v>26</v>
      </c>
      <c r="AP37" s="270">
        <v>122350</v>
      </c>
    </row>
    <row r="38" spans="1:42">
      <c r="A38" s="513"/>
      <c r="B38" s="514"/>
      <c r="C38" s="512"/>
      <c r="D38" s="512"/>
      <c r="E38" s="512"/>
      <c r="F38" s="512"/>
      <c r="H38" s="31">
        <v>1</v>
      </c>
      <c r="I38" s="31">
        <v>109</v>
      </c>
      <c r="J38" s="31">
        <f t="shared" si="5"/>
        <v>111</v>
      </c>
      <c r="K38" s="31">
        <v>321</v>
      </c>
      <c r="L38" s="31">
        <v>641</v>
      </c>
      <c r="M38" s="31">
        <v>962</v>
      </c>
      <c r="N38" s="31">
        <v>1283</v>
      </c>
      <c r="O38" s="31">
        <v>1803</v>
      </c>
      <c r="P38" s="271">
        <v>1924</v>
      </c>
      <c r="Q38" s="31">
        <v>2244</v>
      </c>
      <c r="R38" s="31">
        <v>2565</v>
      </c>
      <c r="S38" s="31">
        <v>2886</v>
      </c>
      <c r="U38" s="32"/>
      <c r="V38" s="29">
        <v>26</v>
      </c>
      <c r="W38" s="270">
        <v>166801</v>
      </c>
      <c r="X38" s="30">
        <v>26</v>
      </c>
      <c r="Y38" s="270">
        <v>165990</v>
      </c>
      <c r="Z38" s="29">
        <v>26</v>
      </c>
      <c r="AA38" s="270">
        <v>182254</v>
      </c>
      <c r="AB38" s="29">
        <v>26</v>
      </c>
      <c r="AC38" s="270">
        <v>189240</v>
      </c>
      <c r="AD38" s="29">
        <v>26</v>
      </c>
      <c r="AE38" s="270">
        <v>164380</v>
      </c>
      <c r="AF38" s="29">
        <v>26</v>
      </c>
      <c r="AG38" s="270">
        <v>159000</v>
      </c>
      <c r="AH38" s="29">
        <v>26</v>
      </c>
      <c r="AI38" s="270">
        <v>72933</v>
      </c>
      <c r="AJ38" s="29">
        <v>26</v>
      </c>
      <c r="AK38" s="270">
        <v>74136</v>
      </c>
      <c r="AL38" s="30">
        <f t="shared" si="2"/>
        <v>26</v>
      </c>
      <c r="AM38" s="29">
        <v>26</v>
      </c>
      <c r="AN38" s="270">
        <v>212.81200000000001</v>
      </c>
      <c r="AO38" s="29">
        <v>27</v>
      </c>
      <c r="AP38" s="270">
        <v>125214</v>
      </c>
    </row>
    <row r="39" spans="1:42">
      <c r="A39" s="513"/>
      <c r="B39" s="514"/>
      <c r="C39" s="512"/>
      <c r="D39" s="512"/>
      <c r="E39" s="512"/>
      <c r="F39" s="512"/>
      <c r="H39" s="31">
        <v>1</v>
      </c>
      <c r="I39" s="31">
        <v>111</v>
      </c>
      <c r="J39" s="31">
        <f t="shared" si="5"/>
        <v>173</v>
      </c>
      <c r="K39" s="31">
        <v>412</v>
      </c>
      <c r="L39" s="31">
        <v>823</v>
      </c>
      <c r="M39" s="31">
        <v>1235</v>
      </c>
      <c r="N39" s="31">
        <v>1646</v>
      </c>
      <c r="O39" s="31">
        <v>2058</v>
      </c>
      <c r="P39" s="31">
        <v>2470</v>
      </c>
      <c r="Q39" s="271">
        <v>2881</v>
      </c>
      <c r="R39" s="31">
        <v>3293</v>
      </c>
      <c r="S39" s="31">
        <v>3704</v>
      </c>
      <c r="U39" s="32"/>
      <c r="V39" s="29">
        <v>27</v>
      </c>
      <c r="W39" s="270">
        <v>170917</v>
      </c>
      <c r="X39" s="30">
        <v>27</v>
      </c>
      <c r="Y39" s="270">
        <v>170106</v>
      </c>
      <c r="Z39" s="29">
        <v>27</v>
      </c>
      <c r="AA39" s="270">
        <v>186353</v>
      </c>
      <c r="AB39" s="29">
        <v>27</v>
      </c>
      <c r="AC39" s="270">
        <v>193356</v>
      </c>
      <c r="AD39" s="29">
        <v>27</v>
      </c>
      <c r="AE39" s="270">
        <v>168496</v>
      </c>
      <c r="AF39" s="29">
        <v>27</v>
      </c>
      <c r="AG39" s="270">
        <v>163116</v>
      </c>
      <c r="AH39" s="29">
        <v>27</v>
      </c>
      <c r="AI39" s="270">
        <v>74756</v>
      </c>
      <c r="AJ39" s="29">
        <v>27</v>
      </c>
      <c r="AK39" s="270">
        <v>75959</v>
      </c>
      <c r="AL39" s="30">
        <f t="shared" si="2"/>
        <v>27</v>
      </c>
      <c r="AM39" s="29">
        <v>27</v>
      </c>
      <c r="AN39" s="270">
        <v>217.65299999999999</v>
      </c>
      <c r="AO39" s="29">
        <v>28</v>
      </c>
      <c r="AP39" s="270">
        <v>128078</v>
      </c>
    </row>
    <row r="40" spans="1:42" ht="15.75">
      <c r="A40" s="293"/>
      <c r="B40" s="294"/>
      <c r="C40" s="295"/>
      <c r="D40" s="296"/>
      <c r="E40" s="296"/>
      <c r="F40" s="295"/>
      <c r="H40" s="31">
        <v>2</v>
      </c>
      <c r="I40" s="31">
        <v>173</v>
      </c>
      <c r="J40" s="31">
        <f t="shared" si="5"/>
        <v>351</v>
      </c>
      <c r="K40" s="31">
        <v>412</v>
      </c>
      <c r="L40" s="31">
        <v>823</v>
      </c>
      <c r="M40" s="31">
        <v>1235</v>
      </c>
      <c r="N40" s="31">
        <v>1647</v>
      </c>
      <c r="O40" s="31">
        <v>2058</v>
      </c>
      <c r="P40" s="271">
        <v>2470</v>
      </c>
      <c r="Q40" s="31">
        <v>2882</v>
      </c>
      <c r="R40" s="31">
        <v>3293</v>
      </c>
      <c r="S40" s="31">
        <v>3705</v>
      </c>
      <c r="U40" s="32"/>
      <c r="V40" s="29">
        <v>28</v>
      </c>
      <c r="W40" s="270">
        <v>175032</v>
      </c>
      <c r="X40" s="30">
        <v>28</v>
      </c>
      <c r="Y40" s="270">
        <v>174223</v>
      </c>
      <c r="Z40" s="29">
        <v>28</v>
      </c>
      <c r="AA40" s="270">
        <v>190452</v>
      </c>
      <c r="AB40" s="29">
        <v>28</v>
      </c>
      <c r="AC40" s="270">
        <v>197473</v>
      </c>
      <c r="AD40" s="29">
        <v>28</v>
      </c>
      <c r="AE40" s="270">
        <v>172613</v>
      </c>
      <c r="AF40" s="29">
        <v>28</v>
      </c>
      <c r="AG40" s="270">
        <v>167233</v>
      </c>
      <c r="AH40" s="29">
        <v>28</v>
      </c>
      <c r="AI40" s="270">
        <v>76578</v>
      </c>
      <c r="AJ40" s="29">
        <v>28</v>
      </c>
      <c r="AK40" s="270">
        <v>77782</v>
      </c>
      <c r="AL40" s="30">
        <f t="shared" si="2"/>
        <v>28</v>
      </c>
      <c r="AM40" s="29">
        <v>28</v>
      </c>
      <c r="AN40" s="270">
        <v>222.495</v>
      </c>
      <c r="AO40" s="29">
        <v>29</v>
      </c>
      <c r="AP40" s="270">
        <v>130943</v>
      </c>
    </row>
    <row r="41" spans="1:42" ht="15.75">
      <c r="A41" s="293"/>
      <c r="B41" s="294"/>
      <c r="C41" s="295"/>
      <c r="D41" s="296"/>
      <c r="E41" s="296"/>
      <c r="F41" s="295"/>
      <c r="H41" s="31">
        <v>3</v>
      </c>
      <c r="I41" s="31">
        <v>351</v>
      </c>
      <c r="J41" s="31">
        <f t="shared" si="5"/>
        <v>529</v>
      </c>
      <c r="K41" s="31">
        <v>412</v>
      </c>
      <c r="L41" s="31">
        <v>823</v>
      </c>
      <c r="M41" s="31">
        <v>1235</v>
      </c>
      <c r="N41" s="31">
        <v>1647</v>
      </c>
      <c r="O41" s="31">
        <v>2059</v>
      </c>
      <c r="P41" s="31">
        <v>2470</v>
      </c>
      <c r="Q41" s="271">
        <v>2882</v>
      </c>
      <c r="R41" s="31">
        <v>3294</v>
      </c>
      <c r="S41" s="31">
        <v>3706</v>
      </c>
      <c r="U41" s="32"/>
      <c r="V41" s="29">
        <v>29</v>
      </c>
      <c r="W41" s="270">
        <v>179148</v>
      </c>
      <c r="X41" s="30">
        <v>29</v>
      </c>
      <c r="Y41" s="270">
        <v>178339</v>
      </c>
      <c r="Z41" s="29">
        <v>29</v>
      </c>
      <c r="AA41" s="270">
        <v>194551</v>
      </c>
      <c r="AB41" s="29">
        <v>29</v>
      </c>
      <c r="AC41" s="270">
        <v>201589</v>
      </c>
      <c r="AD41" s="29">
        <v>29</v>
      </c>
      <c r="AE41" s="270">
        <v>176729</v>
      </c>
      <c r="AF41" s="29">
        <v>29</v>
      </c>
      <c r="AG41" s="270">
        <v>171349</v>
      </c>
      <c r="AH41" s="29">
        <v>29</v>
      </c>
      <c r="AI41" s="270">
        <v>78401</v>
      </c>
      <c r="AJ41" s="29">
        <v>29</v>
      </c>
      <c r="AK41" s="270">
        <v>79605</v>
      </c>
      <c r="AL41" s="30">
        <f t="shared" si="2"/>
        <v>29</v>
      </c>
      <c r="AM41" s="29">
        <v>29</v>
      </c>
      <c r="AN41" s="270">
        <v>227.33699999999999</v>
      </c>
      <c r="AO41" s="29">
        <v>30</v>
      </c>
      <c r="AP41" s="270">
        <v>133807</v>
      </c>
    </row>
    <row r="42" spans="1:42" ht="15.75">
      <c r="A42" s="293"/>
      <c r="B42" s="294"/>
      <c r="C42" s="295"/>
      <c r="D42" s="296"/>
      <c r="E42" s="296"/>
      <c r="F42" s="295"/>
      <c r="H42" s="31">
        <v>4</v>
      </c>
      <c r="I42" s="31">
        <v>529</v>
      </c>
      <c r="J42" s="31">
        <f t="shared" si="5"/>
        <v>707</v>
      </c>
      <c r="K42" s="31">
        <v>412</v>
      </c>
      <c r="L42" s="31">
        <v>824</v>
      </c>
      <c r="M42" s="31">
        <v>1235</v>
      </c>
      <c r="N42" s="271">
        <v>1647</v>
      </c>
      <c r="O42" s="271">
        <v>2059</v>
      </c>
      <c r="P42" s="31">
        <v>2471</v>
      </c>
      <c r="Q42" s="31">
        <v>2883</v>
      </c>
      <c r="R42" s="31">
        <v>3294</v>
      </c>
      <c r="S42" s="31">
        <v>3706</v>
      </c>
      <c r="V42" s="29">
        <v>30</v>
      </c>
      <c r="W42" s="270">
        <v>183263</v>
      </c>
      <c r="X42" s="30">
        <v>30</v>
      </c>
      <c r="Y42" s="270">
        <v>182455</v>
      </c>
      <c r="Z42" s="29">
        <v>30</v>
      </c>
      <c r="AA42" s="270">
        <v>198650</v>
      </c>
      <c r="AB42" s="29">
        <v>30</v>
      </c>
      <c r="AC42" s="270">
        <v>205706</v>
      </c>
      <c r="AD42" s="29">
        <v>30</v>
      </c>
      <c r="AE42" s="270">
        <v>180846</v>
      </c>
      <c r="AF42" s="29">
        <v>30</v>
      </c>
      <c r="AG42" s="270">
        <v>175466</v>
      </c>
      <c r="AH42" s="29">
        <v>30</v>
      </c>
      <c r="AI42" s="270">
        <v>80223</v>
      </c>
      <c r="AJ42" s="29">
        <v>30</v>
      </c>
      <c r="AK42" s="270">
        <v>81428</v>
      </c>
      <c r="AL42" s="30">
        <f t="shared" si="2"/>
        <v>30</v>
      </c>
      <c r="AM42" s="29">
        <v>30</v>
      </c>
      <c r="AN42" s="270">
        <v>232.179</v>
      </c>
      <c r="AO42" s="29">
        <v>31</v>
      </c>
      <c r="AP42" s="270">
        <v>136671</v>
      </c>
    </row>
    <row r="43" spans="1:42" ht="15.75">
      <c r="A43" s="293"/>
      <c r="B43" s="294"/>
      <c r="C43" s="295"/>
      <c r="D43" s="296"/>
      <c r="E43" s="296"/>
      <c r="F43" s="295"/>
      <c r="H43" s="31">
        <v>5</v>
      </c>
      <c r="I43" s="31">
        <v>707</v>
      </c>
      <c r="J43" s="31">
        <f t="shared" si="5"/>
        <v>885</v>
      </c>
      <c r="K43" s="31">
        <v>412</v>
      </c>
      <c r="L43" s="31">
        <v>824</v>
      </c>
      <c r="M43" s="31">
        <v>1236</v>
      </c>
      <c r="N43" s="31">
        <v>1648</v>
      </c>
      <c r="O43" s="31">
        <v>2060</v>
      </c>
      <c r="P43" s="31">
        <v>2472</v>
      </c>
      <c r="Q43" s="31">
        <v>2884</v>
      </c>
      <c r="R43" s="31">
        <v>3296</v>
      </c>
      <c r="S43" s="31">
        <v>3708</v>
      </c>
      <c r="V43" s="29">
        <v>31</v>
      </c>
      <c r="W43" s="270">
        <v>187379</v>
      </c>
      <c r="X43" s="30">
        <v>31</v>
      </c>
      <c r="Y43" s="270">
        <v>186571</v>
      </c>
      <c r="Z43" s="29">
        <v>31</v>
      </c>
      <c r="AA43" s="270">
        <v>202748</v>
      </c>
      <c r="AB43" s="29">
        <v>31</v>
      </c>
      <c r="AC43" s="270">
        <v>209822</v>
      </c>
      <c r="AD43" s="29">
        <v>31</v>
      </c>
      <c r="AE43" s="270">
        <v>184962</v>
      </c>
      <c r="AF43" s="29">
        <v>31</v>
      </c>
      <c r="AG43" s="270">
        <v>179582</v>
      </c>
      <c r="AH43" s="29">
        <v>31</v>
      </c>
      <c r="AI43" s="270">
        <v>82046</v>
      </c>
      <c r="AJ43" s="29">
        <v>31</v>
      </c>
      <c r="AK43" s="270">
        <v>83250</v>
      </c>
      <c r="AL43" s="30">
        <f t="shared" si="2"/>
        <v>31</v>
      </c>
      <c r="AM43" s="29">
        <v>31</v>
      </c>
      <c r="AN43" s="270">
        <v>237.02099999999999</v>
      </c>
      <c r="AO43" s="29">
        <v>32</v>
      </c>
      <c r="AP43" s="270">
        <v>139535</v>
      </c>
    </row>
    <row r="44" spans="1:42" ht="15.75">
      <c r="A44" s="293"/>
      <c r="B44" s="294"/>
      <c r="C44" s="295"/>
      <c r="D44" s="296"/>
      <c r="E44" s="296"/>
      <c r="F44" s="295"/>
      <c r="H44" s="31">
        <v>6</v>
      </c>
      <c r="I44" s="31">
        <v>885</v>
      </c>
      <c r="J44" s="31">
        <f t="shared" si="5"/>
        <v>1063</v>
      </c>
      <c r="K44" s="31">
        <v>412</v>
      </c>
      <c r="L44" s="31">
        <v>824</v>
      </c>
      <c r="M44" s="31">
        <v>1236</v>
      </c>
      <c r="N44" s="31">
        <v>1648</v>
      </c>
      <c r="O44" s="31">
        <v>2061</v>
      </c>
      <c r="P44" s="31">
        <v>2473</v>
      </c>
      <c r="Q44" s="31">
        <v>2885</v>
      </c>
      <c r="R44" s="31">
        <v>3297</v>
      </c>
      <c r="S44" s="31">
        <v>3709</v>
      </c>
      <c r="V44" s="29">
        <v>32</v>
      </c>
      <c r="W44" s="270">
        <v>191494</v>
      </c>
      <c r="X44" s="30">
        <v>32</v>
      </c>
      <c r="Y44" s="270">
        <v>190687</v>
      </c>
      <c r="Z44" s="29">
        <v>32</v>
      </c>
      <c r="AA44" s="270">
        <v>206847</v>
      </c>
      <c r="AB44" s="29">
        <v>32</v>
      </c>
      <c r="AC44" s="270">
        <v>213939</v>
      </c>
      <c r="AD44" s="29">
        <v>32</v>
      </c>
      <c r="AE44" s="270">
        <v>189079</v>
      </c>
      <c r="AF44" s="29">
        <v>32</v>
      </c>
      <c r="AG44" s="270">
        <v>183699</v>
      </c>
      <c r="AH44" s="29">
        <v>32</v>
      </c>
      <c r="AI44" s="270">
        <v>83869</v>
      </c>
      <c r="AJ44" s="29">
        <v>32</v>
      </c>
      <c r="AK44" s="270">
        <v>85073</v>
      </c>
      <c r="AL44" s="30">
        <f t="shared" si="2"/>
        <v>32</v>
      </c>
      <c r="AM44" s="29">
        <v>32</v>
      </c>
      <c r="AN44" s="270">
        <v>241.863</v>
      </c>
      <c r="AO44" s="29">
        <v>33</v>
      </c>
      <c r="AP44" s="270">
        <v>142399</v>
      </c>
    </row>
    <row r="45" spans="1:42" ht="15.75">
      <c r="A45" s="293"/>
      <c r="B45" s="294"/>
      <c r="C45" s="295"/>
      <c r="D45" s="296"/>
      <c r="E45" s="296"/>
      <c r="F45" s="295"/>
      <c r="H45" s="31">
        <v>7</v>
      </c>
      <c r="I45" s="31">
        <v>1063</v>
      </c>
      <c r="J45" s="31">
        <f t="shared" si="5"/>
        <v>1241</v>
      </c>
      <c r="K45" s="31">
        <v>412</v>
      </c>
      <c r="L45" s="31">
        <v>824</v>
      </c>
      <c r="M45" s="31">
        <v>1236</v>
      </c>
      <c r="N45" s="271">
        <v>1649</v>
      </c>
      <c r="O45" s="31">
        <v>2061</v>
      </c>
      <c r="P45" s="31">
        <v>2473</v>
      </c>
      <c r="Q45" s="31">
        <v>2885</v>
      </c>
      <c r="R45" s="31">
        <v>3297</v>
      </c>
      <c r="S45" s="31">
        <v>3709</v>
      </c>
      <c r="V45" s="29">
        <v>33</v>
      </c>
      <c r="W45" s="270">
        <v>195610</v>
      </c>
      <c r="X45" s="30">
        <v>33</v>
      </c>
      <c r="Y45" s="270">
        <v>194803</v>
      </c>
      <c r="Z45" s="29">
        <v>33</v>
      </c>
      <c r="AA45" s="270">
        <v>210946</v>
      </c>
      <c r="AB45" s="29">
        <v>33</v>
      </c>
      <c r="AC45" s="270">
        <v>218055</v>
      </c>
      <c r="AD45" s="29">
        <v>33</v>
      </c>
      <c r="AE45" s="270">
        <v>193195</v>
      </c>
      <c r="AF45" s="29">
        <v>33</v>
      </c>
      <c r="AG45" s="270">
        <v>187815</v>
      </c>
      <c r="AH45" s="29">
        <v>33</v>
      </c>
      <c r="AI45" s="270">
        <v>85691</v>
      </c>
      <c r="AJ45" s="29">
        <v>33</v>
      </c>
      <c r="AK45" s="270">
        <v>86896</v>
      </c>
      <c r="AL45" s="30">
        <f t="shared" si="2"/>
        <v>33</v>
      </c>
      <c r="AM45" s="29">
        <v>33</v>
      </c>
      <c r="AN45" s="270">
        <v>246.702</v>
      </c>
      <c r="AO45" s="29">
        <v>34</v>
      </c>
      <c r="AP45" s="270">
        <v>145263</v>
      </c>
    </row>
    <row r="46" spans="1:42" ht="15.75">
      <c r="A46" s="293"/>
      <c r="B46" s="294"/>
      <c r="C46" s="295"/>
      <c r="D46" s="296"/>
      <c r="E46" s="296"/>
      <c r="F46" s="295"/>
      <c r="H46" s="31">
        <v>8</v>
      </c>
      <c r="I46" s="31">
        <v>1241</v>
      </c>
      <c r="J46" s="31">
        <f t="shared" si="5"/>
        <v>1419</v>
      </c>
      <c r="K46" s="31">
        <v>412</v>
      </c>
      <c r="L46" s="31">
        <v>825</v>
      </c>
      <c r="M46" s="31">
        <v>1237</v>
      </c>
      <c r="N46" s="271">
        <v>1649</v>
      </c>
      <c r="O46" s="31">
        <v>2061</v>
      </c>
      <c r="P46" s="31">
        <v>2474</v>
      </c>
      <c r="Q46" s="31">
        <v>2886</v>
      </c>
      <c r="R46" s="31">
        <v>3298</v>
      </c>
      <c r="S46" s="31">
        <v>3710</v>
      </c>
      <c r="V46" s="29">
        <v>34</v>
      </c>
      <c r="W46" s="270">
        <v>199725</v>
      </c>
      <c r="X46" s="30">
        <v>34</v>
      </c>
      <c r="Y46" s="270">
        <v>198920</v>
      </c>
      <c r="Z46" s="29">
        <v>34</v>
      </c>
      <c r="AA46" s="270">
        <v>215045</v>
      </c>
      <c r="AB46" s="29">
        <v>34</v>
      </c>
      <c r="AC46" s="270">
        <v>222172</v>
      </c>
      <c r="AD46" s="29">
        <v>34</v>
      </c>
      <c r="AE46" s="270">
        <v>197312</v>
      </c>
      <c r="AF46" s="29">
        <v>34</v>
      </c>
      <c r="AG46" s="270">
        <v>191932</v>
      </c>
      <c r="AH46" s="29">
        <v>34</v>
      </c>
      <c r="AI46" s="270">
        <v>87514</v>
      </c>
      <c r="AJ46" s="29">
        <v>34</v>
      </c>
      <c r="AK46" s="270">
        <v>88719</v>
      </c>
      <c r="AL46" s="30">
        <f t="shared" si="2"/>
        <v>34</v>
      </c>
      <c r="AM46" s="29">
        <v>34</v>
      </c>
      <c r="AN46" s="270">
        <v>251.542</v>
      </c>
      <c r="AO46" s="29">
        <v>35</v>
      </c>
      <c r="AP46" s="270">
        <v>148128</v>
      </c>
    </row>
    <row r="47" spans="1:42" ht="15.75">
      <c r="A47" s="293"/>
      <c r="B47" s="294"/>
      <c r="C47" s="295"/>
      <c r="D47" s="296"/>
      <c r="E47" s="296"/>
      <c r="F47" s="295"/>
      <c r="H47" s="31">
        <v>9</v>
      </c>
      <c r="I47" s="31">
        <v>1419</v>
      </c>
      <c r="J47" s="31">
        <f t="shared" si="5"/>
        <v>1597</v>
      </c>
      <c r="K47" s="31">
        <v>412</v>
      </c>
      <c r="L47" s="31">
        <v>825</v>
      </c>
      <c r="M47" s="31">
        <v>1237</v>
      </c>
      <c r="N47" s="271">
        <v>1650</v>
      </c>
      <c r="O47" s="31">
        <v>2062</v>
      </c>
      <c r="P47" s="31">
        <v>2474</v>
      </c>
      <c r="Q47" s="31">
        <v>2887</v>
      </c>
      <c r="R47" s="31">
        <v>3299</v>
      </c>
      <c r="S47" s="31">
        <v>3712</v>
      </c>
      <c r="V47" s="29">
        <v>35</v>
      </c>
      <c r="W47" s="270">
        <v>203841</v>
      </c>
      <c r="X47" s="30">
        <v>35</v>
      </c>
      <c r="Y47" s="270">
        <v>203036</v>
      </c>
      <c r="Z47" s="29">
        <v>35</v>
      </c>
      <c r="AA47" s="270">
        <v>219144</v>
      </c>
      <c r="AB47" s="29">
        <v>35</v>
      </c>
      <c r="AC47" s="270">
        <v>226288</v>
      </c>
      <c r="AD47" s="29">
        <v>35</v>
      </c>
      <c r="AE47" s="270">
        <v>201428</v>
      </c>
      <c r="AF47" s="29">
        <v>35</v>
      </c>
      <c r="AG47" s="270">
        <v>196048</v>
      </c>
      <c r="AH47" s="29">
        <v>35</v>
      </c>
      <c r="AI47" s="270">
        <v>89337</v>
      </c>
      <c r="AJ47" s="29">
        <v>35</v>
      </c>
      <c r="AK47" s="270">
        <v>90542</v>
      </c>
      <c r="AL47" s="30">
        <f t="shared" si="2"/>
        <v>35</v>
      </c>
      <c r="AM47" s="29">
        <v>35</v>
      </c>
      <c r="AN47" s="270">
        <v>256.38099999999997</v>
      </c>
      <c r="AO47" s="29">
        <v>36</v>
      </c>
      <c r="AP47" s="270">
        <v>150992</v>
      </c>
    </row>
    <row r="48" spans="1:42" ht="15" customHeight="1">
      <c r="A48" s="293"/>
      <c r="B48" s="294"/>
      <c r="C48" s="295"/>
      <c r="D48" s="296"/>
      <c r="E48" s="296"/>
      <c r="F48" s="295"/>
      <c r="H48" s="31">
        <v>10</v>
      </c>
      <c r="I48" s="31">
        <v>1597</v>
      </c>
      <c r="J48" s="31">
        <v>1706</v>
      </c>
      <c r="K48" s="31">
        <v>413</v>
      </c>
      <c r="L48" s="31">
        <v>825</v>
      </c>
      <c r="M48" s="31">
        <v>1238</v>
      </c>
      <c r="N48" s="271">
        <v>1650</v>
      </c>
      <c r="O48" s="31">
        <v>2063</v>
      </c>
      <c r="P48" s="31">
        <v>2475</v>
      </c>
      <c r="Q48" s="31">
        <v>2888</v>
      </c>
      <c r="R48" s="31">
        <v>3300</v>
      </c>
      <c r="S48" s="31">
        <v>3713</v>
      </c>
      <c r="V48" s="29">
        <v>36</v>
      </c>
      <c r="W48" s="270">
        <v>207956</v>
      </c>
      <c r="X48" s="30">
        <v>36</v>
      </c>
      <c r="Y48" s="270">
        <v>207152</v>
      </c>
      <c r="Z48" s="29">
        <v>36</v>
      </c>
      <c r="AA48" s="270">
        <v>223243</v>
      </c>
      <c r="AB48" s="29">
        <v>36</v>
      </c>
      <c r="AC48" s="270">
        <v>230407</v>
      </c>
      <c r="AD48" s="29">
        <v>36</v>
      </c>
      <c r="AE48" s="270">
        <v>205545</v>
      </c>
      <c r="AF48" s="29">
        <v>36</v>
      </c>
      <c r="AG48" s="270">
        <v>200165</v>
      </c>
      <c r="AH48" s="29">
        <v>36</v>
      </c>
      <c r="AI48" s="270">
        <v>91159</v>
      </c>
      <c r="AJ48" s="29">
        <v>36</v>
      </c>
      <c r="AK48" s="270">
        <v>92365</v>
      </c>
      <c r="AL48" s="30">
        <f t="shared" si="2"/>
        <v>36</v>
      </c>
      <c r="AM48" s="29">
        <v>36</v>
      </c>
      <c r="AN48" s="270">
        <v>261.22000000000003</v>
      </c>
      <c r="AO48" s="29">
        <v>37</v>
      </c>
      <c r="AP48" s="270">
        <v>153856</v>
      </c>
    </row>
    <row r="49" spans="1:42" ht="15.75">
      <c r="A49" s="297"/>
      <c r="B49" s="294"/>
      <c r="C49" s="295"/>
      <c r="D49" s="296"/>
      <c r="E49" s="296"/>
      <c r="F49" s="295"/>
      <c r="V49" s="29">
        <v>37</v>
      </c>
      <c r="W49" s="270">
        <v>212072</v>
      </c>
      <c r="X49" s="30">
        <v>37</v>
      </c>
      <c r="Y49" s="270">
        <v>211268</v>
      </c>
      <c r="Z49" s="29">
        <v>37</v>
      </c>
      <c r="AA49" s="270">
        <v>227341</v>
      </c>
      <c r="AB49" s="29">
        <v>37</v>
      </c>
      <c r="AC49" s="270">
        <v>234526</v>
      </c>
      <c r="AD49" s="29">
        <v>37</v>
      </c>
      <c r="AE49" s="270">
        <v>209661</v>
      </c>
      <c r="AF49" s="29">
        <v>37</v>
      </c>
      <c r="AG49" s="270">
        <v>204281</v>
      </c>
      <c r="AH49" s="29">
        <v>37</v>
      </c>
      <c r="AI49" s="270">
        <v>92982</v>
      </c>
      <c r="AJ49" s="29">
        <v>37</v>
      </c>
      <c r="AK49" s="270">
        <v>94188</v>
      </c>
      <c r="AL49" s="30">
        <f t="shared" si="2"/>
        <v>37</v>
      </c>
      <c r="AM49" s="29">
        <v>37</v>
      </c>
      <c r="AN49" s="270">
        <v>266.06</v>
      </c>
      <c r="AO49" s="29">
        <v>38</v>
      </c>
      <c r="AP49" s="270">
        <v>156720</v>
      </c>
    </row>
    <row r="50" spans="1:42">
      <c r="A50" s="330"/>
      <c r="B50" s="330"/>
      <c r="C50" s="330"/>
      <c r="D50" s="330"/>
      <c r="E50" s="330"/>
      <c r="F50" s="330"/>
      <c r="V50" s="29">
        <v>38</v>
      </c>
      <c r="W50" s="270">
        <v>216187</v>
      </c>
      <c r="X50" s="30">
        <v>38</v>
      </c>
      <c r="Y50" s="270">
        <v>215384</v>
      </c>
      <c r="Z50" s="29">
        <v>38</v>
      </c>
      <c r="AA50" s="270">
        <v>231440</v>
      </c>
      <c r="AB50" s="29">
        <v>38</v>
      </c>
      <c r="AC50" s="270">
        <v>238645</v>
      </c>
      <c r="AD50" s="29">
        <v>38</v>
      </c>
      <c r="AE50" s="270">
        <v>213778</v>
      </c>
      <c r="AF50" s="29">
        <v>38</v>
      </c>
      <c r="AG50" s="270">
        <v>208398</v>
      </c>
      <c r="AH50" s="29">
        <v>38</v>
      </c>
      <c r="AI50" s="270">
        <v>94804</v>
      </c>
      <c r="AJ50" s="29">
        <v>38</v>
      </c>
      <c r="AK50" s="270">
        <v>96011</v>
      </c>
      <c r="AL50" s="30">
        <f t="shared" si="2"/>
        <v>38</v>
      </c>
      <c r="AM50" s="29">
        <v>38</v>
      </c>
      <c r="AN50" s="270">
        <v>270.899</v>
      </c>
      <c r="AO50" s="29">
        <v>39</v>
      </c>
      <c r="AP50" s="270">
        <v>159584</v>
      </c>
    </row>
    <row r="51" spans="1:42" ht="15.75">
      <c r="A51" s="513"/>
      <c r="B51" s="514"/>
      <c r="C51" s="512"/>
      <c r="D51" s="512"/>
      <c r="E51" s="512"/>
      <c r="F51" s="512"/>
      <c r="H51" s="515" t="s">
        <v>155</v>
      </c>
      <c r="I51" s="515"/>
      <c r="J51" s="515"/>
      <c r="K51" s="515"/>
      <c r="L51" s="515"/>
      <c r="M51" s="515"/>
      <c r="N51" s="515"/>
      <c r="O51" s="515"/>
      <c r="P51" s="515"/>
      <c r="Q51" s="515"/>
      <c r="R51" s="515"/>
      <c r="S51" s="515"/>
      <c r="V51" s="29">
        <v>39</v>
      </c>
      <c r="W51" s="270">
        <v>220302</v>
      </c>
      <c r="X51" s="30">
        <v>39</v>
      </c>
      <c r="Y51" s="270">
        <v>219501</v>
      </c>
      <c r="Z51" s="29">
        <v>39</v>
      </c>
      <c r="AA51" s="270">
        <v>235539</v>
      </c>
      <c r="AB51" s="29">
        <v>39</v>
      </c>
      <c r="AC51" s="270">
        <v>242764</v>
      </c>
      <c r="AD51" s="29">
        <v>39</v>
      </c>
      <c r="AE51" s="270">
        <v>217895</v>
      </c>
      <c r="AF51" s="29">
        <v>39</v>
      </c>
      <c r="AG51" s="270">
        <v>212515</v>
      </c>
      <c r="AH51" s="29">
        <v>39</v>
      </c>
      <c r="AI51" s="270">
        <v>96627</v>
      </c>
      <c r="AJ51" s="29">
        <v>39</v>
      </c>
      <c r="AK51" s="270">
        <v>97833</v>
      </c>
      <c r="AL51" s="30">
        <f t="shared" si="2"/>
        <v>39</v>
      </c>
      <c r="AM51" s="29">
        <v>39</v>
      </c>
      <c r="AN51" s="270">
        <v>275.73899999999998</v>
      </c>
      <c r="AO51" s="29">
        <v>40</v>
      </c>
      <c r="AP51" s="270">
        <v>162449</v>
      </c>
    </row>
    <row r="52" spans="1:42">
      <c r="A52" s="513"/>
      <c r="B52" s="514"/>
      <c r="C52" s="512"/>
      <c r="D52" s="512"/>
      <c r="E52" s="512"/>
      <c r="F52" s="512"/>
      <c r="H52" s="516" t="s">
        <v>57</v>
      </c>
      <c r="I52" s="516" t="s">
        <v>58</v>
      </c>
      <c r="J52" s="516" t="s">
        <v>59</v>
      </c>
      <c r="K52" s="517" t="s">
        <v>60</v>
      </c>
      <c r="L52" s="517"/>
      <c r="M52" s="517"/>
      <c r="N52" s="517"/>
      <c r="O52" s="517"/>
      <c r="P52" s="517"/>
      <c r="Q52" s="517"/>
      <c r="R52" s="517"/>
      <c r="S52" s="517"/>
      <c r="V52" s="29">
        <v>40</v>
      </c>
      <c r="W52" s="270">
        <v>224418</v>
      </c>
      <c r="X52" s="30">
        <v>40</v>
      </c>
      <c r="Y52" s="270">
        <v>223617</v>
      </c>
      <c r="Z52" s="29">
        <v>40</v>
      </c>
      <c r="AA52" s="270">
        <v>239638</v>
      </c>
      <c r="AB52" s="29">
        <v>40</v>
      </c>
      <c r="AC52" s="270">
        <v>246883</v>
      </c>
      <c r="AD52" s="29">
        <v>40</v>
      </c>
      <c r="AE52" s="270">
        <v>222011</v>
      </c>
      <c r="AF52" s="29">
        <v>40</v>
      </c>
      <c r="AG52" s="270">
        <v>216631</v>
      </c>
      <c r="AH52" s="29">
        <v>40</v>
      </c>
      <c r="AI52" s="270">
        <v>98450</v>
      </c>
      <c r="AJ52" s="29">
        <v>40</v>
      </c>
      <c r="AK52" s="270">
        <v>99656</v>
      </c>
      <c r="AL52" s="30">
        <f t="shared" si="2"/>
        <v>40</v>
      </c>
      <c r="AM52" s="29">
        <v>40</v>
      </c>
      <c r="AN52" s="270">
        <v>280.57799999999997</v>
      </c>
      <c r="AO52" s="29">
        <v>41</v>
      </c>
      <c r="AP52" s="270">
        <v>165313</v>
      </c>
    </row>
    <row r="53" spans="1:42" ht="15.75">
      <c r="A53" s="293"/>
      <c r="B53" s="294"/>
      <c r="C53" s="295"/>
      <c r="D53" s="296"/>
      <c r="E53" s="296"/>
      <c r="F53" s="295"/>
      <c r="H53" s="516"/>
      <c r="I53" s="516"/>
      <c r="J53" s="516"/>
      <c r="K53" s="291">
        <v>1</v>
      </c>
      <c r="L53" s="291">
        <v>2</v>
      </c>
      <c r="M53" s="291">
        <v>3</v>
      </c>
      <c r="N53" s="291">
        <v>4</v>
      </c>
      <c r="O53" s="291">
        <v>5</v>
      </c>
      <c r="P53" s="291">
        <v>6</v>
      </c>
      <c r="Q53" s="291">
        <v>7</v>
      </c>
      <c r="R53" s="291">
        <v>8</v>
      </c>
      <c r="S53" s="291">
        <v>9</v>
      </c>
      <c r="V53" s="29">
        <v>41</v>
      </c>
      <c r="W53" s="270">
        <v>228533</v>
      </c>
      <c r="X53" s="30">
        <v>41</v>
      </c>
      <c r="Y53" s="270">
        <v>227733</v>
      </c>
      <c r="Z53" s="29">
        <v>41</v>
      </c>
      <c r="AA53" s="270">
        <v>243737</v>
      </c>
      <c r="AB53" s="29">
        <v>41</v>
      </c>
      <c r="AC53" s="270">
        <v>251002</v>
      </c>
      <c r="AD53" s="29">
        <v>41</v>
      </c>
      <c r="AE53" s="270">
        <v>226128</v>
      </c>
      <c r="AF53" s="29">
        <v>41</v>
      </c>
      <c r="AG53" s="270">
        <v>220748</v>
      </c>
      <c r="AH53" s="29">
        <v>41</v>
      </c>
      <c r="AI53" s="270">
        <v>100275</v>
      </c>
      <c r="AJ53" s="29">
        <v>41</v>
      </c>
      <c r="AK53" s="270">
        <v>101479</v>
      </c>
      <c r="AL53" s="30">
        <f t="shared" si="2"/>
        <v>41</v>
      </c>
      <c r="AM53" s="29">
        <v>41</v>
      </c>
      <c r="AN53" s="270">
        <v>285.41800000000001</v>
      </c>
      <c r="AO53" s="29">
        <v>42</v>
      </c>
      <c r="AP53" s="270">
        <v>168177</v>
      </c>
    </row>
    <row r="54" spans="1:42" ht="15.75">
      <c r="A54" s="293"/>
      <c r="B54" s="294"/>
      <c r="C54" s="295"/>
      <c r="D54" s="296"/>
      <c r="E54" s="296"/>
      <c r="F54" s="295"/>
      <c r="H54" s="31">
        <v>1</v>
      </c>
      <c r="I54" s="31">
        <v>0</v>
      </c>
      <c r="J54" s="31">
        <v>45</v>
      </c>
      <c r="K54" s="31">
        <v>410</v>
      </c>
      <c r="L54" s="31">
        <v>820</v>
      </c>
      <c r="M54" s="31">
        <v>1230</v>
      </c>
      <c r="N54" s="31">
        <v>1640</v>
      </c>
      <c r="O54" s="31">
        <v>2049</v>
      </c>
      <c r="P54" s="271">
        <v>2459</v>
      </c>
      <c r="Q54" s="271">
        <v>2869</v>
      </c>
      <c r="R54" s="31">
        <v>3279</v>
      </c>
      <c r="S54" s="31">
        <v>3689</v>
      </c>
      <c r="V54" s="29">
        <v>42</v>
      </c>
      <c r="W54" s="270">
        <v>232649</v>
      </c>
      <c r="X54" s="30">
        <v>42</v>
      </c>
      <c r="Y54" s="270">
        <v>231852</v>
      </c>
      <c r="Z54" s="29">
        <v>42</v>
      </c>
      <c r="AA54" s="270">
        <v>247835</v>
      </c>
      <c r="AB54" s="29">
        <v>42</v>
      </c>
      <c r="AC54" s="270">
        <v>255121</v>
      </c>
      <c r="AD54" s="29">
        <v>42</v>
      </c>
      <c r="AE54" s="270">
        <v>230244</v>
      </c>
      <c r="AF54" s="29">
        <v>42</v>
      </c>
      <c r="AG54" s="270">
        <v>224867</v>
      </c>
      <c r="AH54" s="29">
        <v>42</v>
      </c>
      <c r="AI54" s="270">
        <v>102100</v>
      </c>
      <c r="AJ54" s="29">
        <v>42</v>
      </c>
      <c r="AK54" s="270">
        <v>103304</v>
      </c>
      <c r="AL54" s="30">
        <f t="shared" si="2"/>
        <v>42</v>
      </c>
      <c r="AM54" s="29">
        <v>42</v>
      </c>
      <c r="AN54" s="270">
        <v>290.25700000000001</v>
      </c>
      <c r="AO54" s="29">
        <v>43</v>
      </c>
      <c r="AP54" s="270">
        <v>171041</v>
      </c>
    </row>
    <row r="55" spans="1:42" ht="15.75">
      <c r="A55" s="293"/>
      <c r="B55" s="294"/>
      <c r="C55" s="295"/>
      <c r="D55" s="296"/>
      <c r="E55" s="296"/>
      <c r="F55" s="295"/>
      <c r="H55" s="31">
        <v>1</v>
      </c>
      <c r="I55" s="31">
        <f>J54</f>
        <v>45</v>
      </c>
      <c r="J55" s="31">
        <v>105</v>
      </c>
      <c r="K55" s="31">
        <v>410</v>
      </c>
      <c r="L55" s="31">
        <v>820</v>
      </c>
      <c r="M55" s="31">
        <v>1230</v>
      </c>
      <c r="N55" s="31">
        <v>1641</v>
      </c>
      <c r="O55" s="31">
        <v>2051</v>
      </c>
      <c r="P55" s="271">
        <v>2461</v>
      </c>
      <c r="Q55" s="271">
        <v>2871</v>
      </c>
      <c r="R55" s="31">
        <v>3281</v>
      </c>
      <c r="S55" s="31">
        <v>3691</v>
      </c>
      <c r="V55" s="29">
        <v>43</v>
      </c>
      <c r="W55" s="270">
        <v>236767</v>
      </c>
      <c r="X55" s="30">
        <v>43</v>
      </c>
      <c r="Y55" s="270">
        <v>235970</v>
      </c>
      <c r="Z55" s="29">
        <v>43</v>
      </c>
      <c r="AA55" s="270">
        <v>251934</v>
      </c>
      <c r="AB55" s="29">
        <v>43</v>
      </c>
      <c r="AC55" s="270">
        <v>259240</v>
      </c>
      <c r="AD55" s="29">
        <v>43</v>
      </c>
      <c r="AE55" s="270">
        <v>234363</v>
      </c>
      <c r="AF55" s="29">
        <v>43</v>
      </c>
      <c r="AG55" s="270">
        <v>228986</v>
      </c>
      <c r="AH55" s="29">
        <v>43</v>
      </c>
      <c r="AI55" s="270">
        <v>103925</v>
      </c>
      <c r="AJ55" s="29">
        <v>43</v>
      </c>
      <c r="AK55" s="270">
        <v>105130</v>
      </c>
      <c r="AL55" s="30">
        <f t="shared" si="2"/>
        <v>43</v>
      </c>
      <c r="AM55" s="29">
        <v>43</v>
      </c>
      <c r="AN55" s="270">
        <v>295.09699999999998</v>
      </c>
      <c r="AO55" s="29">
        <v>44</v>
      </c>
      <c r="AP55" s="270">
        <v>173905</v>
      </c>
    </row>
    <row r="56" spans="1:42" ht="15.75">
      <c r="A56" s="293"/>
      <c r="B56" s="294"/>
      <c r="C56" s="295"/>
      <c r="D56" s="296"/>
      <c r="E56" s="296"/>
      <c r="F56" s="295"/>
      <c r="H56" s="31">
        <v>1</v>
      </c>
      <c r="I56" s="31">
        <f t="shared" ref="I56:I67" si="6">J55</f>
        <v>105</v>
      </c>
      <c r="J56" s="31">
        <v>106</v>
      </c>
      <c r="K56" s="31">
        <v>412</v>
      </c>
      <c r="L56" s="31">
        <v>823</v>
      </c>
      <c r="M56" s="31">
        <v>1235</v>
      </c>
      <c r="N56" s="31">
        <v>1646</v>
      </c>
      <c r="O56" s="31">
        <v>2058</v>
      </c>
      <c r="P56" s="271">
        <v>2470</v>
      </c>
      <c r="Q56" s="271">
        <v>2881</v>
      </c>
      <c r="R56" s="271">
        <v>3293</v>
      </c>
      <c r="S56" s="31">
        <v>3704</v>
      </c>
      <c r="V56" s="29">
        <v>44</v>
      </c>
      <c r="W56" s="270">
        <v>240885</v>
      </c>
      <c r="X56" s="30">
        <v>44</v>
      </c>
      <c r="Y56" s="270">
        <v>240089</v>
      </c>
      <c r="Z56" s="29">
        <v>44</v>
      </c>
      <c r="AA56" s="270">
        <v>256033</v>
      </c>
      <c r="AB56" s="29">
        <v>44</v>
      </c>
      <c r="AC56" s="270">
        <v>263359</v>
      </c>
      <c r="AD56" s="29">
        <v>44</v>
      </c>
      <c r="AE56" s="270">
        <v>238482</v>
      </c>
      <c r="AF56" s="29">
        <v>44</v>
      </c>
      <c r="AG56" s="270">
        <v>233105</v>
      </c>
      <c r="AH56" s="29">
        <v>44</v>
      </c>
      <c r="AI56" s="270">
        <v>105750</v>
      </c>
      <c r="AJ56" s="29">
        <v>44</v>
      </c>
      <c r="AK56" s="270">
        <v>106955</v>
      </c>
      <c r="AL56" s="30">
        <f t="shared" si="2"/>
        <v>44</v>
      </c>
      <c r="AM56" s="29">
        <v>44</v>
      </c>
      <c r="AN56" s="270">
        <v>299.93599999999998</v>
      </c>
      <c r="AO56" s="29">
        <v>45</v>
      </c>
      <c r="AP56" s="270">
        <v>176770</v>
      </c>
    </row>
    <row r="57" spans="1:42" ht="15.75">
      <c r="A57" s="293"/>
      <c r="B57" s="294"/>
      <c r="C57" s="295"/>
      <c r="D57" s="296"/>
      <c r="E57" s="296"/>
      <c r="F57" s="295"/>
      <c r="H57" s="31">
        <v>1</v>
      </c>
      <c r="I57" s="31">
        <f t="shared" si="6"/>
        <v>106</v>
      </c>
      <c r="J57" s="31">
        <v>108</v>
      </c>
      <c r="K57" s="31">
        <v>304</v>
      </c>
      <c r="L57" s="31">
        <v>607</v>
      </c>
      <c r="M57" s="31">
        <v>911</v>
      </c>
      <c r="N57" s="31">
        <v>1215</v>
      </c>
      <c r="O57" s="31">
        <v>1518</v>
      </c>
      <c r="P57" s="31">
        <v>1822</v>
      </c>
      <c r="Q57" s="31">
        <v>2126</v>
      </c>
      <c r="R57" s="31">
        <v>2430</v>
      </c>
      <c r="S57" s="31">
        <v>2733</v>
      </c>
      <c r="V57" s="29">
        <v>45</v>
      </c>
      <c r="W57" s="270">
        <v>245003</v>
      </c>
      <c r="X57" s="30">
        <v>45</v>
      </c>
      <c r="Y57" s="270">
        <v>244207</v>
      </c>
      <c r="Z57" s="29">
        <v>45</v>
      </c>
      <c r="AA57" s="270">
        <v>260132</v>
      </c>
      <c r="AB57" s="29">
        <v>45</v>
      </c>
      <c r="AC57" s="270">
        <v>267478</v>
      </c>
      <c r="AD57" s="29">
        <v>45</v>
      </c>
      <c r="AE57" s="270">
        <v>242601</v>
      </c>
      <c r="AF57" s="29">
        <v>45</v>
      </c>
      <c r="AG57" s="270">
        <v>237224</v>
      </c>
      <c r="AH57" s="29">
        <v>45</v>
      </c>
      <c r="AI57" s="270">
        <v>107575</v>
      </c>
      <c r="AJ57" s="29">
        <v>45</v>
      </c>
      <c r="AK57" s="270">
        <v>108780</v>
      </c>
      <c r="AL57" s="30">
        <f t="shared" si="2"/>
        <v>45</v>
      </c>
      <c r="AM57" s="29">
        <v>45</v>
      </c>
      <c r="AN57" s="270">
        <v>304.77600000000001</v>
      </c>
      <c r="AO57" s="29">
        <v>46</v>
      </c>
      <c r="AP57" s="270">
        <v>179634</v>
      </c>
    </row>
    <row r="58" spans="1:42" ht="15.75">
      <c r="A58" s="293"/>
      <c r="B58" s="294"/>
      <c r="C58" s="295"/>
      <c r="D58" s="296"/>
      <c r="E58" s="296"/>
      <c r="F58" s="295"/>
      <c r="H58" s="31">
        <v>1</v>
      </c>
      <c r="I58" s="31">
        <f t="shared" si="6"/>
        <v>108</v>
      </c>
      <c r="J58" s="31">
        <v>172</v>
      </c>
      <c r="K58" s="31">
        <v>412</v>
      </c>
      <c r="L58" s="31">
        <v>823</v>
      </c>
      <c r="M58" s="31">
        <v>1235</v>
      </c>
      <c r="N58" s="31">
        <v>1646</v>
      </c>
      <c r="O58" s="31">
        <v>2058</v>
      </c>
      <c r="P58" s="271">
        <v>2470</v>
      </c>
      <c r="Q58" s="271">
        <v>2881</v>
      </c>
      <c r="R58" s="31">
        <v>3293</v>
      </c>
      <c r="S58" s="31">
        <v>3704</v>
      </c>
      <c r="V58" s="29">
        <v>46</v>
      </c>
      <c r="W58" s="270">
        <v>249120</v>
      </c>
      <c r="X58" s="30">
        <v>46</v>
      </c>
      <c r="Y58" s="270">
        <v>248326</v>
      </c>
      <c r="Z58" s="29">
        <v>46</v>
      </c>
      <c r="AA58" s="270">
        <v>264233</v>
      </c>
      <c r="AB58" s="29">
        <v>46</v>
      </c>
      <c r="AC58" s="270">
        <v>271597</v>
      </c>
      <c r="AD58" s="29">
        <v>46</v>
      </c>
      <c r="AE58" s="270">
        <v>246720</v>
      </c>
      <c r="AF58" s="29">
        <v>46</v>
      </c>
      <c r="AG58" s="270">
        <v>241343</v>
      </c>
      <c r="AH58" s="29">
        <v>46</v>
      </c>
      <c r="AI58" s="270">
        <v>109400</v>
      </c>
      <c r="AJ58" s="29">
        <v>46</v>
      </c>
      <c r="AK58" s="270">
        <v>110606</v>
      </c>
      <c r="AL58" s="30">
        <f t="shared" si="2"/>
        <v>46</v>
      </c>
      <c r="AM58" s="29">
        <v>46</v>
      </c>
      <c r="AN58" s="270">
        <v>309.61500000000001</v>
      </c>
      <c r="AO58" s="29">
        <v>47</v>
      </c>
      <c r="AP58" s="270">
        <v>182498</v>
      </c>
    </row>
    <row r="59" spans="1:42" ht="15.75">
      <c r="A59" s="293"/>
      <c r="B59" s="294"/>
      <c r="C59" s="295"/>
      <c r="D59" s="296"/>
      <c r="E59" s="296"/>
      <c r="F59" s="295"/>
      <c r="H59" s="31">
        <v>2</v>
      </c>
      <c r="I59" s="31">
        <f t="shared" si="6"/>
        <v>172</v>
      </c>
      <c r="J59" s="31">
        <v>350</v>
      </c>
      <c r="K59" s="31">
        <v>412</v>
      </c>
      <c r="L59" s="31">
        <v>823</v>
      </c>
      <c r="M59" s="31">
        <v>1235</v>
      </c>
      <c r="N59" s="31">
        <v>1647</v>
      </c>
      <c r="O59" s="31">
        <v>2058</v>
      </c>
      <c r="P59" s="271">
        <v>2470</v>
      </c>
      <c r="Q59" s="31">
        <v>2882</v>
      </c>
      <c r="R59" s="31">
        <v>3293</v>
      </c>
      <c r="S59" s="31">
        <v>3705</v>
      </c>
      <c r="V59" s="29">
        <v>47</v>
      </c>
      <c r="W59" s="270">
        <v>253238</v>
      </c>
      <c r="X59" s="30">
        <v>47</v>
      </c>
      <c r="Y59" s="270">
        <v>252445</v>
      </c>
      <c r="Z59" s="29">
        <v>47</v>
      </c>
      <c r="AA59" s="270">
        <v>268334</v>
      </c>
      <c r="AB59" s="29">
        <v>47</v>
      </c>
      <c r="AC59" s="270">
        <v>275716</v>
      </c>
      <c r="AD59" s="29">
        <v>47</v>
      </c>
      <c r="AE59" s="270">
        <v>250839</v>
      </c>
      <c r="AF59" s="29">
        <v>47</v>
      </c>
      <c r="AG59" s="270">
        <v>245462</v>
      </c>
      <c r="AH59" s="29">
        <v>47</v>
      </c>
      <c r="AI59" s="270">
        <v>111225</v>
      </c>
      <c r="AJ59" s="29">
        <v>47</v>
      </c>
      <c r="AK59" s="270">
        <v>112431</v>
      </c>
      <c r="AL59" s="30">
        <f t="shared" si="2"/>
        <v>47</v>
      </c>
      <c r="AM59" s="29">
        <v>47</v>
      </c>
      <c r="AN59" s="270">
        <v>314.45400000000001</v>
      </c>
      <c r="AO59" s="29">
        <v>48</v>
      </c>
      <c r="AP59" s="270">
        <v>185362</v>
      </c>
    </row>
    <row r="60" spans="1:42" ht="15.75">
      <c r="A60" s="293"/>
      <c r="B60" s="294"/>
      <c r="C60" s="295"/>
      <c r="D60" s="296"/>
      <c r="E60" s="296"/>
      <c r="F60" s="295"/>
      <c r="H60" s="31">
        <v>3</v>
      </c>
      <c r="I60" s="31">
        <f t="shared" si="6"/>
        <v>350</v>
      </c>
      <c r="J60" s="31">
        <v>528</v>
      </c>
      <c r="K60" s="31">
        <v>412</v>
      </c>
      <c r="L60" s="31">
        <v>823</v>
      </c>
      <c r="M60" s="31">
        <v>1235</v>
      </c>
      <c r="N60" s="31">
        <v>1647</v>
      </c>
      <c r="O60" s="31">
        <v>2059</v>
      </c>
      <c r="P60" s="31">
        <v>2470</v>
      </c>
      <c r="Q60" s="31">
        <v>2882</v>
      </c>
      <c r="R60" s="31">
        <v>3294</v>
      </c>
      <c r="S60" s="31">
        <v>3705</v>
      </c>
      <c r="V60" s="29">
        <v>48</v>
      </c>
      <c r="W60" s="270">
        <v>257356</v>
      </c>
      <c r="X60" s="30">
        <v>48</v>
      </c>
      <c r="Y60" s="270">
        <v>256563</v>
      </c>
      <c r="Z60" s="29">
        <v>48</v>
      </c>
      <c r="AA60" s="270">
        <v>272436</v>
      </c>
      <c r="AB60" s="29">
        <v>48</v>
      </c>
      <c r="AC60" s="270">
        <v>279835</v>
      </c>
      <c r="AD60" s="29">
        <v>48</v>
      </c>
      <c r="AE60" s="270">
        <v>254958</v>
      </c>
      <c r="AF60" s="29">
        <v>48</v>
      </c>
      <c r="AG60" s="270">
        <v>249581</v>
      </c>
      <c r="AH60" s="29">
        <v>48</v>
      </c>
      <c r="AI60" s="270">
        <v>113050</v>
      </c>
      <c r="AJ60" s="29">
        <v>48</v>
      </c>
      <c r="AK60" s="270">
        <v>114256</v>
      </c>
      <c r="AL60" s="30">
        <f t="shared" si="2"/>
        <v>48</v>
      </c>
      <c r="AM60" s="29">
        <v>48</v>
      </c>
      <c r="AN60" s="270">
        <v>319.29399999999998</v>
      </c>
      <c r="AO60" s="29">
        <v>49</v>
      </c>
      <c r="AP60" s="270">
        <v>188226</v>
      </c>
    </row>
    <row r="61" spans="1:42" ht="15.75">
      <c r="A61" s="293"/>
      <c r="B61" s="294"/>
      <c r="C61" s="295"/>
      <c r="D61" s="296"/>
      <c r="E61" s="296"/>
      <c r="F61" s="295"/>
      <c r="H61" s="31">
        <v>4</v>
      </c>
      <c r="I61" s="31">
        <f t="shared" si="6"/>
        <v>528</v>
      </c>
      <c r="J61" s="31">
        <v>706</v>
      </c>
      <c r="K61" s="31">
        <v>412</v>
      </c>
      <c r="L61" s="31">
        <v>824</v>
      </c>
      <c r="M61" s="31">
        <v>1235</v>
      </c>
      <c r="N61" s="31">
        <v>1647</v>
      </c>
      <c r="O61" s="31">
        <v>2059</v>
      </c>
      <c r="P61" s="31">
        <v>2471</v>
      </c>
      <c r="Q61" s="31">
        <v>2882</v>
      </c>
      <c r="R61" s="31">
        <v>3294</v>
      </c>
      <c r="S61" s="31">
        <v>3706</v>
      </c>
      <c r="V61" s="29">
        <v>49</v>
      </c>
      <c r="W61" s="270">
        <v>261474</v>
      </c>
      <c r="X61" s="30">
        <v>49</v>
      </c>
      <c r="Y61" s="270">
        <v>260682</v>
      </c>
      <c r="Z61" s="29">
        <v>49</v>
      </c>
      <c r="AA61" s="270">
        <v>276537</v>
      </c>
      <c r="AB61" s="29">
        <v>49</v>
      </c>
      <c r="AC61" s="270">
        <v>283954</v>
      </c>
      <c r="AD61" s="29">
        <v>49</v>
      </c>
      <c r="AE61" s="270">
        <v>259077</v>
      </c>
      <c r="AF61" s="29">
        <v>49</v>
      </c>
      <c r="AG61" s="270">
        <v>253700</v>
      </c>
      <c r="AH61" s="29">
        <v>49</v>
      </c>
      <c r="AI61" s="270">
        <v>114875</v>
      </c>
      <c r="AJ61" s="29">
        <v>49</v>
      </c>
      <c r="AK61" s="270">
        <v>116082</v>
      </c>
      <c r="AL61" s="30">
        <f t="shared" si="2"/>
        <v>49</v>
      </c>
      <c r="AM61" s="29">
        <v>49</v>
      </c>
      <c r="AN61" s="270">
        <v>324.13299999999998</v>
      </c>
      <c r="AO61" s="29">
        <v>50</v>
      </c>
      <c r="AP61" s="270">
        <v>191091</v>
      </c>
    </row>
    <row r="62" spans="1:42" ht="15.75">
      <c r="A62" s="297"/>
      <c r="B62" s="294"/>
      <c r="C62" s="295"/>
      <c r="D62" s="296"/>
      <c r="E62" s="296"/>
      <c r="F62" s="295"/>
      <c r="H62" s="31">
        <v>5</v>
      </c>
      <c r="I62" s="31">
        <f t="shared" si="6"/>
        <v>706</v>
      </c>
      <c r="J62" s="31">
        <v>884</v>
      </c>
      <c r="K62" s="31">
        <v>412</v>
      </c>
      <c r="L62" s="31">
        <v>824</v>
      </c>
      <c r="M62" s="31">
        <v>1236</v>
      </c>
      <c r="N62" s="31">
        <v>1647</v>
      </c>
      <c r="O62" s="271">
        <v>2059</v>
      </c>
      <c r="P62" s="31">
        <v>2471</v>
      </c>
      <c r="Q62" s="31">
        <v>2883</v>
      </c>
      <c r="R62" s="271">
        <v>3295</v>
      </c>
      <c r="S62" s="31">
        <v>3707</v>
      </c>
      <c r="V62" s="29">
        <v>50</v>
      </c>
      <c r="W62" s="270">
        <v>265592</v>
      </c>
      <c r="X62" s="30">
        <v>50</v>
      </c>
      <c r="Y62" s="270">
        <v>264801</v>
      </c>
      <c r="Z62" s="29">
        <v>50</v>
      </c>
      <c r="AA62" s="270">
        <v>280638</v>
      </c>
      <c r="AB62" s="29">
        <v>50</v>
      </c>
      <c r="AC62" s="270">
        <v>288073</v>
      </c>
      <c r="AD62" s="29">
        <v>50</v>
      </c>
      <c r="AE62" s="270">
        <v>263196</v>
      </c>
      <c r="AF62" s="29">
        <v>50</v>
      </c>
      <c r="AG62" s="270">
        <v>257819</v>
      </c>
      <c r="AH62" s="29">
        <v>50</v>
      </c>
      <c r="AI62" s="270">
        <v>116701</v>
      </c>
      <c r="AJ62" s="29">
        <v>50</v>
      </c>
      <c r="AK62" s="270">
        <v>117907</v>
      </c>
      <c r="AL62" s="30">
        <f t="shared" si="2"/>
        <v>50</v>
      </c>
      <c r="AM62" s="29">
        <v>50</v>
      </c>
      <c r="AN62" s="270">
        <v>328.97300000000001</v>
      </c>
      <c r="AO62" s="29">
        <v>51</v>
      </c>
      <c r="AP62" s="270">
        <v>193955</v>
      </c>
    </row>
    <row r="63" spans="1:42">
      <c r="A63" s="298"/>
      <c r="B63" s="298"/>
      <c r="C63" s="298"/>
      <c r="D63" s="298"/>
      <c r="E63" s="298"/>
      <c r="F63" s="298"/>
      <c r="H63" s="31">
        <v>6</v>
      </c>
      <c r="I63" s="31">
        <f t="shared" si="6"/>
        <v>884</v>
      </c>
      <c r="J63" s="31">
        <v>1062</v>
      </c>
      <c r="K63" s="31">
        <v>412</v>
      </c>
      <c r="L63" s="31">
        <v>824</v>
      </c>
      <c r="M63" s="31">
        <v>1236</v>
      </c>
      <c r="N63" s="31">
        <v>1648</v>
      </c>
      <c r="O63" s="31">
        <v>2060</v>
      </c>
      <c r="P63" s="31">
        <v>2472</v>
      </c>
      <c r="Q63" s="271">
        <v>2884</v>
      </c>
      <c r="R63" s="31">
        <v>3296</v>
      </c>
      <c r="S63" s="31">
        <v>3708</v>
      </c>
      <c r="V63" s="29">
        <v>51</v>
      </c>
      <c r="W63" s="270">
        <v>269710</v>
      </c>
      <c r="X63" s="30">
        <v>51</v>
      </c>
      <c r="Y63" s="270">
        <v>268919</v>
      </c>
      <c r="Z63" s="29">
        <v>51</v>
      </c>
      <c r="AA63" s="270">
        <v>284739</v>
      </c>
      <c r="AB63" s="29">
        <v>51</v>
      </c>
      <c r="AC63" s="270">
        <v>292192</v>
      </c>
      <c r="AD63" s="29">
        <v>51</v>
      </c>
      <c r="AE63" s="270">
        <v>267315</v>
      </c>
      <c r="AF63" s="29">
        <v>51</v>
      </c>
      <c r="AG63" s="270">
        <v>261938</v>
      </c>
      <c r="AH63" s="29">
        <v>51</v>
      </c>
      <c r="AI63" s="270">
        <v>118526</v>
      </c>
      <c r="AJ63" s="29">
        <v>51</v>
      </c>
      <c r="AK63" s="270">
        <v>119732</v>
      </c>
      <c r="AL63" s="30">
        <f t="shared" si="2"/>
        <v>51</v>
      </c>
      <c r="AM63" s="29">
        <v>51</v>
      </c>
      <c r="AN63" s="270">
        <v>333.81200000000001</v>
      </c>
      <c r="AO63" s="29">
        <v>52</v>
      </c>
      <c r="AP63" s="270">
        <v>196819</v>
      </c>
    </row>
    <row r="64" spans="1:42" ht="15.75">
      <c r="A64" s="302"/>
      <c r="B64" s="303"/>
      <c r="C64" s="304"/>
      <c r="D64" s="305"/>
      <c r="E64" s="305"/>
      <c r="F64" s="304"/>
      <c r="H64" s="31">
        <v>7</v>
      </c>
      <c r="I64" s="31">
        <f t="shared" si="6"/>
        <v>1062</v>
      </c>
      <c r="J64" s="271">
        <v>1240</v>
      </c>
      <c r="K64" s="31">
        <v>412</v>
      </c>
      <c r="L64" s="31">
        <v>824</v>
      </c>
      <c r="M64" s="31">
        <v>1236</v>
      </c>
      <c r="N64" s="31">
        <v>1648</v>
      </c>
      <c r="O64" s="31">
        <v>2060</v>
      </c>
      <c r="P64" s="31">
        <v>2472</v>
      </c>
      <c r="Q64" s="31">
        <v>2884</v>
      </c>
      <c r="R64" s="31">
        <v>3296</v>
      </c>
      <c r="S64" s="31">
        <v>3708</v>
      </c>
      <c r="V64" s="29">
        <v>52</v>
      </c>
      <c r="W64" s="270">
        <v>273828</v>
      </c>
      <c r="X64" s="30">
        <v>52</v>
      </c>
      <c r="Y64" s="270">
        <v>273038</v>
      </c>
      <c r="Z64" s="29">
        <v>52</v>
      </c>
      <c r="AA64" s="270">
        <v>288841</v>
      </c>
      <c r="AB64" s="29">
        <v>52</v>
      </c>
      <c r="AC64" s="270">
        <v>296311</v>
      </c>
      <c r="AD64" s="29">
        <v>52</v>
      </c>
      <c r="AE64" s="270">
        <v>271434</v>
      </c>
      <c r="AF64" s="29">
        <v>52</v>
      </c>
      <c r="AG64" s="270">
        <v>266057</v>
      </c>
      <c r="AH64" s="29">
        <v>52</v>
      </c>
      <c r="AI64" s="270">
        <v>120351</v>
      </c>
      <c r="AJ64" s="29">
        <v>52</v>
      </c>
      <c r="AK64" s="270">
        <v>121558</v>
      </c>
      <c r="AL64" s="30">
        <f t="shared" si="2"/>
        <v>52</v>
      </c>
      <c r="AM64" s="29">
        <v>52</v>
      </c>
      <c r="AN64" s="270">
        <v>338.65199999999999</v>
      </c>
      <c r="AO64" s="29">
        <v>53</v>
      </c>
      <c r="AP64" s="270">
        <v>199683</v>
      </c>
    </row>
    <row r="65" spans="1:42" ht="15.75">
      <c r="A65" s="302"/>
      <c r="B65" s="303"/>
      <c r="C65" s="304"/>
      <c r="D65" s="305"/>
      <c r="E65" s="305"/>
      <c r="F65" s="304"/>
      <c r="H65" s="31">
        <v>8</v>
      </c>
      <c r="I65" s="31">
        <f t="shared" si="6"/>
        <v>1240</v>
      </c>
      <c r="J65" s="31">
        <v>1418</v>
      </c>
      <c r="K65" s="31">
        <v>412</v>
      </c>
      <c r="L65" s="31">
        <v>824</v>
      </c>
      <c r="M65" s="31">
        <v>1236</v>
      </c>
      <c r="N65" s="31">
        <v>1648</v>
      </c>
      <c r="O65" s="31">
        <v>2061</v>
      </c>
      <c r="P65" s="31">
        <v>2473</v>
      </c>
      <c r="Q65" s="31">
        <v>2885</v>
      </c>
      <c r="R65" s="31">
        <v>3297</v>
      </c>
      <c r="S65" s="271">
        <v>3709</v>
      </c>
      <c r="V65" s="29">
        <v>53</v>
      </c>
      <c r="W65" s="270">
        <v>277946</v>
      </c>
      <c r="X65" s="30">
        <v>53</v>
      </c>
      <c r="Y65" s="270">
        <v>277156</v>
      </c>
      <c r="Z65" s="29">
        <v>53</v>
      </c>
      <c r="AA65" s="270">
        <v>292942</v>
      </c>
      <c r="AB65" s="29">
        <v>53</v>
      </c>
      <c r="AC65" s="270">
        <v>300430</v>
      </c>
      <c r="AD65" s="29">
        <v>53</v>
      </c>
      <c r="AE65" s="270">
        <v>275553</v>
      </c>
      <c r="AF65" s="29">
        <v>53</v>
      </c>
      <c r="AG65" s="270">
        <v>270176</v>
      </c>
      <c r="AH65" s="29">
        <v>53</v>
      </c>
      <c r="AI65" s="270">
        <v>122176</v>
      </c>
      <c r="AJ65" s="29">
        <v>53</v>
      </c>
      <c r="AK65" s="270">
        <v>123383</v>
      </c>
      <c r="AL65" s="30">
        <f t="shared" si="2"/>
        <v>53</v>
      </c>
      <c r="AM65" s="29">
        <v>53</v>
      </c>
      <c r="AN65" s="270">
        <v>343.49099999999999</v>
      </c>
      <c r="AO65" s="29">
        <v>54</v>
      </c>
      <c r="AP65" s="270">
        <v>202547</v>
      </c>
    </row>
    <row r="66" spans="1:42">
      <c r="H66" s="31">
        <v>9</v>
      </c>
      <c r="I66" s="31">
        <f t="shared" si="6"/>
        <v>1418</v>
      </c>
      <c r="J66" s="31">
        <v>1596</v>
      </c>
      <c r="K66" s="31">
        <v>412</v>
      </c>
      <c r="L66" s="31">
        <v>824</v>
      </c>
      <c r="M66" s="31">
        <v>1237</v>
      </c>
      <c r="N66" s="271">
        <v>1649</v>
      </c>
      <c r="O66" s="31">
        <v>2061</v>
      </c>
      <c r="P66" s="31">
        <v>2473</v>
      </c>
      <c r="Q66" s="31">
        <v>2885</v>
      </c>
      <c r="R66" s="31">
        <v>3298</v>
      </c>
      <c r="S66" s="31">
        <v>3710</v>
      </c>
      <c r="V66" s="29">
        <v>54</v>
      </c>
      <c r="W66" s="270">
        <v>282064</v>
      </c>
      <c r="X66" s="30">
        <v>54</v>
      </c>
      <c r="Y66" s="270">
        <v>281275</v>
      </c>
      <c r="Z66" s="29">
        <v>54</v>
      </c>
      <c r="AA66" s="270">
        <v>297043</v>
      </c>
      <c r="AB66" s="29">
        <v>54</v>
      </c>
      <c r="AC66" s="270">
        <v>304549</v>
      </c>
      <c r="AD66" s="29">
        <v>54</v>
      </c>
      <c r="AE66" s="270">
        <v>279672</v>
      </c>
      <c r="AF66" s="29">
        <v>54</v>
      </c>
      <c r="AG66" s="270">
        <v>274295</v>
      </c>
      <c r="AH66" s="29">
        <v>54</v>
      </c>
      <c r="AI66" s="270">
        <v>124001</v>
      </c>
      <c r="AJ66" s="29">
        <v>54</v>
      </c>
      <c r="AK66" s="270">
        <v>125208</v>
      </c>
      <c r="AL66" s="30">
        <f t="shared" si="2"/>
        <v>54</v>
      </c>
      <c r="AM66" s="29">
        <v>54</v>
      </c>
      <c r="AN66" s="270">
        <v>348.33100000000002</v>
      </c>
      <c r="AO66" s="29">
        <v>55</v>
      </c>
      <c r="AP66" s="270">
        <v>205411</v>
      </c>
    </row>
    <row r="67" spans="1:42">
      <c r="H67" s="31">
        <v>10</v>
      </c>
      <c r="I67" s="31">
        <f t="shared" si="6"/>
        <v>1596</v>
      </c>
      <c r="J67" s="31">
        <v>1701</v>
      </c>
      <c r="K67" s="31">
        <v>412</v>
      </c>
      <c r="L67" s="31">
        <v>825</v>
      </c>
      <c r="M67" s="31">
        <v>1237</v>
      </c>
      <c r="N67" s="271">
        <v>1649</v>
      </c>
      <c r="O67" s="31">
        <v>2062</v>
      </c>
      <c r="P67" s="31">
        <v>2474</v>
      </c>
      <c r="Q67" s="31">
        <v>2886</v>
      </c>
      <c r="R67" s="31">
        <v>3299</v>
      </c>
      <c r="S67" s="31">
        <v>3711</v>
      </c>
      <c r="V67" s="29">
        <v>55</v>
      </c>
      <c r="W67" s="270">
        <v>286182</v>
      </c>
      <c r="X67" s="30">
        <v>55</v>
      </c>
      <c r="Y67" s="270">
        <v>285394</v>
      </c>
      <c r="Z67" s="29">
        <v>55</v>
      </c>
      <c r="AA67" s="270">
        <v>301145</v>
      </c>
      <c r="AB67" s="29">
        <v>55</v>
      </c>
      <c r="AC67" s="270">
        <v>308668</v>
      </c>
      <c r="AD67" s="29">
        <v>55</v>
      </c>
      <c r="AE67" s="270">
        <v>283791</v>
      </c>
      <c r="AF67" s="29">
        <v>55</v>
      </c>
      <c r="AG67" s="270">
        <v>278414</v>
      </c>
      <c r="AH67" s="29">
        <v>55</v>
      </c>
      <c r="AI67" s="270">
        <v>125826</v>
      </c>
      <c r="AJ67" s="29">
        <v>55</v>
      </c>
      <c r="AK67" s="270">
        <v>127034</v>
      </c>
      <c r="AL67" s="30">
        <f t="shared" si="2"/>
        <v>55</v>
      </c>
      <c r="AM67" s="29">
        <v>55</v>
      </c>
      <c r="AN67" s="270">
        <v>353.17</v>
      </c>
      <c r="AO67" s="29">
        <v>56</v>
      </c>
      <c r="AP67" s="270">
        <v>208276</v>
      </c>
    </row>
    <row r="68" spans="1:42" ht="15.75">
      <c r="H68" s="306" t="s">
        <v>50</v>
      </c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V68" s="29">
        <v>56</v>
      </c>
      <c r="W68" s="270">
        <v>290300</v>
      </c>
      <c r="X68" s="30">
        <v>56</v>
      </c>
      <c r="Y68" s="270">
        <v>289512</v>
      </c>
      <c r="Z68" s="29">
        <v>56</v>
      </c>
      <c r="AA68" s="270">
        <v>305246</v>
      </c>
      <c r="AB68" s="29">
        <v>56</v>
      </c>
      <c r="AC68" s="270">
        <v>312787</v>
      </c>
      <c r="AD68" s="29">
        <v>56</v>
      </c>
      <c r="AE68" s="270">
        <v>287910</v>
      </c>
      <c r="AF68" s="29">
        <v>56</v>
      </c>
      <c r="AG68" s="270">
        <v>282532</v>
      </c>
      <c r="AH68" s="29">
        <v>56</v>
      </c>
      <c r="AI68" s="270">
        <v>127651</v>
      </c>
      <c r="AJ68" s="29">
        <v>56</v>
      </c>
      <c r="AK68" s="270">
        <v>128859</v>
      </c>
      <c r="AL68" s="30">
        <f t="shared" si="2"/>
        <v>56</v>
      </c>
      <c r="AM68" s="29">
        <v>56</v>
      </c>
      <c r="AN68" s="270">
        <v>358.00900000000001</v>
      </c>
      <c r="AO68" s="29">
        <v>57</v>
      </c>
      <c r="AP68" s="270">
        <v>211140</v>
      </c>
    </row>
    <row r="69" spans="1:42">
      <c r="H69" s="307" t="s">
        <v>57</v>
      </c>
      <c r="I69" s="307" t="s">
        <v>58</v>
      </c>
      <c r="J69" s="307" t="s">
        <v>59</v>
      </c>
      <c r="K69" s="309" t="s">
        <v>60</v>
      </c>
      <c r="L69" s="310"/>
      <c r="M69" s="310"/>
      <c r="N69" s="310"/>
      <c r="O69" s="310"/>
      <c r="P69" s="310"/>
      <c r="Q69" s="310"/>
      <c r="R69" s="310"/>
      <c r="S69" s="311"/>
      <c r="V69" s="29">
        <v>57</v>
      </c>
      <c r="W69" s="270">
        <v>294417</v>
      </c>
      <c r="X69" s="30">
        <v>57</v>
      </c>
      <c r="Y69" s="270">
        <v>293631</v>
      </c>
      <c r="Z69" s="29">
        <v>57</v>
      </c>
      <c r="AA69" s="270">
        <v>309347</v>
      </c>
      <c r="AB69" s="29">
        <v>57</v>
      </c>
      <c r="AC69" s="270">
        <v>316906</v>
      </c>
      <c r="AD69" s="29">
        <v>57</v>
      </c>
      <c r="AE69" s="270">
        <v>292029</v>
      </c>
      <c r="AF69" s="29">
        <v>57</v>
      </c>
      <c r="AG69" s="270">
        <v>286651</v>
      </c>
      <c r="AH69" s="29">
        <v>57</v>
      </c>
      <c r="AI69" s="270">
        <v>129476</v>
      </c>
      <c r="AJ69" s="29">
        <v>57</v>
      </c>
      <c r="AK69" s="270">
        <v>130684</v>
      </c>
      <c r="AL69" s="30">
        <f t="shared" si="2"/>
        <v>57</v>
      </c>
      <c r="AM69" s="29">
        <v>57</v>
      </c>
      <c r="AN69" s="270">
        <v>362.84899999999999</v>
      </c>
      <c r="AO69" s="29">
        <v>58</v>
      </c>
      <c r="AP69" s="270">
        <v>214004</v>
      </c>
    </row>
    <row r="70" spans="1:42">
      <c r="H70" s="308"/>
      <c r="I70" s="308"/>
      <c r="J70" s="308"/>
      <c r="K70" s="312">
        <v>1</v>
      </c>
      <c r="L70" s="312">
        <v>2</v>
      </c>
      <c r="M70" s="312">
        <v>3</v>
      </c>
      <c r="N70" s="312">
        <v>4</v>
      </c>
      <c r="O70" s="312">
        <v>5</v>
      </c>
      <c r="P70" s="312">
        <v>6</v>
      </c>
      <c r="Q70" s="312">
        <v>7</v>
      </c>
      <c r="R70" s="312">
        <v>8</v>
      </c>
      <c r="S70" s="312">
        <v>9</v>
      </c>
      <c r="V70" s="29">
        <v>58</v>
      </c>
      <c r="W70" s="270">
        <v>298535</v>
      </c>
      <c r="X70" s="30">
        <v>58</v>
      </c>
      <c r="Y70" s="270">
        <v>297750</v>
      </c>
      <c r="Z70" s="29">
        <v>58</v>
      </c>
      <c r="AA70" s="270">
        <v>313448</v>
      </c>
      <c r="AB70" s="29">
        <v>58</v>
      </c>
      <c r="AC70" s="270">
        <v>321025</v>
      </c>
      <c r="AD70" s="29">
        <v>58</v>
      </c>
      <c r="AE70" s="270">
        <v>296148</v>
      </c>
      <c r="AF70" s="29">
        <v>58</v>
      </c>
      <c r="AG70" s="270">
        <v>290770</v>
      </c>
      <c r="AH70" s="29">
        <v>58</v>
      </c>
      <c r="AI70" s="270">
        <v>131301</v>
      </c>
      <c r="AJ70" s="29">
        <v>58</v>
      </c>
      <c r="AK70" s="270">
        <v>132510</v>
      </c>
      <c r="AL70" s="30">
        <f t="shared" si="2"/>
        <v>58</v>
      </c>
      <c r="AM70" s="29">
        <v>58</v>
      </c>
      <c r="AN70" s="270">
        <v>367.68799999999999</v>
      </c>
      <c r="AO70" s="29">
        <v>59</v>
      </c>
      <c r="AP70" s="270">
        <v>216869</v>
      </c>
    </row>
    <row r="71" spans="1:42">
      <c r="H71" s="31">
        <v>1</v>
      </c>
      <c r="I71" s="31">
        <v>0</v>
      </c>
      <c r="J71" s="31">
        <v>35</v>
      </c>
      <c r="K71" s="31">
        <v>412</v>
      </c>
      <c r="L71" s="31">
        <v>823</v>
      </c>
      <c r="M71" s="31">
        <v>1235</v>
      </c>
      <c r="N71" s="31">
        <v>1647</v>
      </c>
      <c r="O71" s="31">
        <v>2058</v>
      </c>
      <c r="P71" s="271">
        <v>2470</v>
      </c>
      <c r="Q71" s="31">
        <v>2882</v>
      </c>
      <c r="R71" s="31">
        <v>3293</v>
      </c>
      <c r="S71" s="31">
        <v>3705</v>
      </c>
      <c r="V71" s="29">
        <v>59</v>
      </c>
      <c r="W71" s="270">
        <v>302653</v>
      </c>
      <c r="X71" s="30">
        <v>59</v>
      </c>
      <c r="Y71" s="270">
        <v>301868</v>
      </c>
      <c r="Z71" s="29">
        <v>59</v>
      </c>
      <c r="AA71" s="270">
        <v>317550</v>
      </c>
      <c r="AB71" s="29">
        <v>59</v>
      </c>
      <c r="AC71" s="270">
        <v>325144</v>
      </c>
      <c r="AD71" s="29">
        <v>59</v>
      </c>
      <c r="AE71" s="270">
        <v>300267</v>
      </c>
      <c r="AF71" s="29">
        <v>59</v>
      </c>
      <c r="AG71" s="270">
        <v>294889</v>
      </c>
      <c r="AH71" s="29">
        <v>59</v>
      </c>
      <c r="AI71" s="270">
        <v>133126</v>
      </c>
      <c r="AJ71" s="29">
        <v>59</v>
      </c>
      <c r="AK71" s="270">
        <v>134335</v>
      </c>
      <c r="AL71" s="30">
        <f t="shared" si="2"/>
        <v>59</v>
      </c>
      <c r="AM71" s="29">
        <v>59</v>
      </c>
      <c r="AN71" s="270">
        <v>372.52800000000002</v>
      </c>
      <c r="AO71" s="29">
        <v>60</v>
      </c>
      <c r="AP71" s="270">
        <v>219734</v>
      </c>
    </row>
    <row r="72" spans="1:42">
      <c r="H72" s="31">
        <v>1</v>
      </c>
      <c r="I72" s="31">
        <v>35</v>
      </c>
      <c r="J72" s="31">
        <v>95</v>
      </c>
      <c r="K72" s="31">
        <v>412</v>
      </c>
      <c r="L72" s="31">
        <v>824</v>
      </c>
      <c r="M72" s="31">
        <v>1236</v>
      </c>
      <c r="N72" s="31">
        <v>1648</v>
      </c>
      <c r="O72" s="31">
        <v>2059</v>
      </c>
      <c r="P72" s="31">
        <v>2471</v>
      </c>
      <c r="Q72" s="31">
        <v>2883</v>
      </c>
      <c r="R72" s="31">
        <v>3295</v>
      </c>
      <c r="S72" s="31">
        <v>3707</v>
      </c>
      <c r="V72" s="29">
        <v>60</v>
      </c>
      <c r="W72" s="270">
        <v>306771</v>
      </c>
      <c r="X72" s="30">
        <v>60</v>
      </c>
      <c r="Y72" s="270">
        <v>305987</v>
      </c>
      <c r="Z72" s="29">
        <v>60</v>
      </c>
      <c r="AA72" s="270">
        <v>321651</v>
      </c>
      <c r="AB72" s="29">
        <v>60</v>
      </c>
      <c r="AC72" s="270">
        <v>329263</v>
      </c>
      <c r="AD72" s="29">
        <v>60</v>
      </c>
      <c r="AE72" s="270">
        <v>304386</v>
      </c>
      <c r="AF72" s="29">
        <v>60</v>
      </c>
      <c r="AG72" s="270">
        <v>299008</v>
      </c>
      <c r="AH72" s="29">
        <v>60</v>
      </c>
      <c r="AI72" s="270">
        <v>134951</v>
      </c>
      <c r="AJ72" s="29">
        <v>60</v>
      </c>
      <c r="AK72" s="270">
        <v>136160</v>
      </c>
      <c r="AL72" s="30">
        <f t="shared" si="2"/>
        <v>60</v>
      </c>
      <c r="AM72" s="29">
        <v>60</v>
      </c>
      <c r="AN72" s="270">
        <v>377.36700000000002</v>
      </c>
      <c r="AO72" s="29">
        <v>61</v>
      </c>
      <c r="AP72" s="270">
        <v>222599</v>
      </c>
    </row>
    <row r="73" spans="1:42">
      <c r="H73" s="31">
        <v>1</v>
      </c>
      <c r="I73" s="31">
        <v>95</v>
      </c>
      <c r="J73" s="31">
        <v>108</v>
      </c>
      <c r="K73" s="31">
        <v>412</v>
      </c>
      <c r="L73" s="31">
        <v>823</v>
      </c>
      <c r="M73" s="31">
        <v>1235</v>
      </c>
      <c r="N73" s="31">
        <v>1647</v>
      </c>
      <c r="O73" s="31">
        <v>2058</v>
      </c>
      <c r="P73" s="271">
        <v>2470</v>
      </c>
      <c r="Q73" s="31">
        <v>2882</v>
      </c>
      <c r="R73" s="31">
        <v>3293</v>
      </c>
      <c r="S73" s="31">
        <v>3705</v>
      </c>
      <c r="V73" s="29">
        <v>61</v>
      </c>
      <c r="W73" s="270">
        <v>310889</v>
      </c>
      <c r="X73" s="30">
        <v>61</v>
      </c>
      <c r="Y73" s="270">
        <v>310105</v>
      </c>
      <c r="Z73" s="29">
        <v>61</v>
      </c>
      <c r="AA73" s="270">
        <v>325752</v>
      </c>
      <c r="AB73" s="29">
        <v>61</v>
      </c>
      <c r="AC73" s="270">
        <v>333382</v>
      </c>
      <c r="AD73" s="29">
        <v>61</v>
      </c>
      <c r="AE73" s="270">
        <v>308505</v>
      </c>
      <c r="AF73" s="29">
        <v>61</v>
      </c>
      <c r="AG73" s="270">
        <v>303127</v>
      </c>
      <c r="AH73" s="29">
        <v>61</v>
      </c>
      <c r="AI73" s="270">
        <v>136776</v>
      </c>
      <c r="AJ73" s="29">
        <v>61</v>
      </c>
      <c r="AK73" s="270">
        <v>137986</v>
      </c>
      <c r="AL73" s="30">
        <f t="shared" si="2"/>
        <v>61</v>
      </c>
      <c r="AM73" s="29">
        <v>61</v>
      </c>
      <c r="AN73" s="270">
        <v>382.20699999999999</v>
      </c>
      <c r="AO73" s="29">
        <v>62</v>
      </c>
      <c r="AP73" s="270">
        <v>225464</v>
      </c>
    </row>
    <row r="74" spans="1:42">
      <c r="H74" s="31">
        <v>1</v>
      </c>
      <c r="I74" s="31">
        <v>108</v>
      </c>
      <c r="J74" s="31">
        <v>110</v>
      </c>
      <c r="K74" s="31">
        <v>322</v>
      </c>
      <c r="L74" s="31">
        <v>644</v>
      </c>
      <c r="M74" s="31">
        <v>966</v>
      </c>
      <c r="N74" s="31">
        <v>1289</v>
      </c>
      <c r="O74" s="31">
        <v>1611</v>
      </c>
      <c r="P74" s="31">
        <v>1933</v>
      </c>
      <c r="Q74" s="31">
        <v>2255</v>
      </c>
      <c r="R74" s="31">
        <v>2577</v>
      </c>
      <c r="S74" s="31">
        <v>2899</v>
      </c>
      <c r="V74" s="29">
        <v>62</v>
      </c>
      <c r="W74" s="270">
        <v>315007</v>
      </c>
      <c r="X74" s="30">
        <v>62</v>
      </c>
      <c r="Y74" s="270">
        <v>314224</v>
      </c>
      <c r="Z74" s="29">
        <v>62</v>
      </c>
      <c r="AA74" s="270">
        <v>329853</v>
      </c>
      <c r="AB74" s="29">
        <v>62</v>
      </c>
      <c r="AC74" s="270">
        <v>337501</v>
      </c>
      <c r="AD74" s="29">
        <v>62</v>
      </c>
      <c r="AE74" s="270">
        <v>312624</v>
      </c>
      <c r="AF74" s="29">
        <v>62</v>
      </c>
      <c r="AG74" s="270">
        <v>307246</v>
      </c>
      <c r="AH74" s="29">
        <v>62</v>
      </c>
      <c r="AI74" s="270">
        <v>138601</v>
      </c>
      <c r="AJ74" s="29">
        <v>62</v>
      </c>
      <c r="AK74" s="270">
        <v>139811</v>
      </c>
      <c r="AL74" s="30">
        <f t="shared" si="2"/>
        <v>62</v>
      </c>
      <c r="AM74" s="29">
        <v>62</v>
      </c>
      <c r="AN74" s="270">
        <v>387.04300000000001</v>
      </c>
      <c r="AO74" s="29">
        <v>63</v>
      </c>
      <c r="AP74" s="270">
        <v>228329</v>
      </c>
    </row>
    <row r="75" spans="1:42">
      <c r="H75" s="31">
        <v>1</v>
      </c>
      <c r="I75" s="31">
        <v>110</v>
      </c>
      <c r="J75" s="31">
        <v>167</v>
      </c>
      <c r="K75" s="31">
        <v>412</v>
      </c>
      <c r="L75" s="31">
        <v>823</v>
      </c>
      <c r="M75" s="31">
        <v>1235</v>
      </c>
      <c r="N75" s="31">
        <v>1647</v>
      </c>
      <c r="O75" s="31">
        <v>2058</v>
      </c>
      <c r="P75" s="271">
        <v>2470</v>
      </c>
      <c r="Q75" s="31">
        <v>2882</v>
      </c>
      <c r="R75" s="31">
        <v>3293</v>
      </c>
      <c r="S75" s="31">
        <v>3705</v>
      </c>
      <c r="V75" s="29">
        <v>63</v>
      </c>
      <c r="W75" s="270">
        <v>319125</v>
      </c>
      <c r="X75" s="30">
        <v>63</v>
      </c>
      <c r="Y75" s="270">
        <v>318343</v>
      </c>
      <c r="Z75" s="29">
        <v>63</v>
      </c>
      <c r="AA75" s="270">
        <v>333955</v>
      </c>
      <c r="AB75" s="29">
        <v>63</v>
      </c>
      <c r="AC75" s="270">
        <v>341620</v>
      </c>
      <c r="AD75" s="29">
        <v>63</v>
      </c>
      <c r="AE75" s="270">
        <v>316743</v>
      </c>
      <c r="AF75" s="29">
        <v>63</v>
      </c>
      <c r="AG75" s="270">
        <v>311365</v>
      </c>
      <c r="AH75" s="29">
        <v>63</v>
      </c>
      <c r="AI75" s="270">
        <v>140427</v>
      </c>
      <c r="AJ75" s="29">
        <v>63</v>
      </c>
      <c r="AK75" s="270">
        <v>141636</v>
      </c>
      <c r="AL75" s="30">
        <f t="shared" si="2"/>
        <v>63</v>
      </c>
      <c r="AM75" s="29">
        <v>63</v>
      </c>
      <c r="AN75" s="270">
        <v>391.87900000000002</v>
      </c>
      <c r="AO75" s="29">
        <v>64</v>
      </c>
      <c r="AP75" s="270">
        <v>231195</v>
      </c>
    </row>
    <row r="76" spans="1:42">
      <c r="H76" s="31">
        <v>2</v>
      </c>
      <c r="I76" s="31">
        <v>167</v>
      </c>
      <c r="J76" s="31">
        <v>345</v>
      </c>
      <c r="K76" s="31">
        <v>412</v>
      </c>
      <c r="L76" s="31">
        <v>823</v>
      </c>
      <c r="M76" s="31">
        <v>1235</v>
      </c>
      <c r="N76" s="31">
        <v>1647</v>
      </c>
      <c r="O76" s="31">
        <v>2059</v>
      </c>
      <c r="P76" s="271">
        <v>2470</v>
      </c>
      <c r="Q76" s="31">
        <v>2882</v>
      </c>
      <c r="R76" s="31">
        <v>3294</v>
      </c>
      <c r="S76" s="31">
        <v>3705</v>
      </c>
      <c r="V76" s="29">
        <v>64</v>
      </c>
      <c r="W76" s="270">
        <v>323243</v>
      </c>
      <c r="X76" s="30">
        <v>64</v>
      </c>
      <c r="Y76" s="270">
        <v>322461</v>
      </c>
      <c r="Z76" s="29">
        <v>64</v>
      </c>
      <c r="AA76" s="270">
        <v>338056</v>
      </c>
      <c r="AB76" s="29">
        <v>64</v>
      </c>
      <c r="AC76" s="270">
        <v>345739</v>
      </c>
      <c r="AD76" s="29">
        <v>64</v>
      </c>
      <c r="AE76" s="270">
        <v>320862</v>
      </c>
      <c r="AF76" s="29">
        <v>64</v>
      </c>
      <c r="AG76" s="270">
        <v>315484</v>
      </c>
      <c r="AH76" s="29">
        <v>64</v>
      </c>
      <c r="AI76" s="270">
        <v>142252</v>
      </c>
      <c r="AJ76" s="29">
        <v>64</v>
      </c>
      <c r="AK76" s="270">
        <v>143462</v>
      </c>
      <c r="AL76" s="30">
        <f t="shared" si="2"/>
        <v>64</v>
      </c>
      <c r="AM76" s="29">
        <v>64</v>
      </c>
      <c r="AN76" s="270">
        <v>396.71600000000001</v>
      </c>
      <c r="AO76" s="29">
        <v>65</v>
      </c>
      <c r="AP76" s="270">
        <v>234061</v>
      </c>
    </row>
    <row r="77" spans="1:42">
      <c r="H77" s="31">
        <v>3</v>
      </c>
      <c r="I77" s="31">
        <v>345</v>
      </c>
      <c r="J77" s="31">
        <v>523</v>
      </c>
      <c r="K77" s="31">
        <v>412</v>
      </c>
      <c r="L77" s="31">
        <v>824</v>
      </c>
      <c r="M77" s="31">
        <v>1235</v>
      </c>
      <c r="N77" s="31">
        <v>1647</v>
      </c>
      <c r="O77" s="31">
        <v>2059</v>
      </c>
      <c r="P77" s="31">
        <v>2471</v>
      </c>
      <c r="Q77" s="31">
        <v>2883</v>
      </c>
      <c r="R77" s="31">
        <v>3294</v>
      </c>
      <c r="S77" s="31">
        <v>3706</v>
      </c>
      <c r="V77" s="29">
        <v>65</v>
      </c>
      <c r="W77" s="270">
        <v>327361</v>
      </c>
      <c r="X77" s="30">
        <v>65</v>
      </c>
      <c r="Y77" s="270">
        <v>326580</v>
      </c>
      <c r="Z77" s="29">
        <v>65</v>
      </c>
      <c r="AA77" s="270">
        <v>342157</v>
      </c>
      <c r="AB77" s="29">
        <v>65</v>
      </c>
      <c r="AC77" s="270">
        <v>349858</v>
      </c>
      <c r="AD77" s="29">
        <v>65</v>
      </c>
      <c r="AE77" s="270">
        <v>324981</v>
      </c>
      <c r="AF77" s="29">
        <v>65</v>
      </c>
      <c r="AG77" s="270">
        <v>319603</v>
      </c>
      <c r="AH77" s="29">
        <v>65</v>
      </c>
      <c r="AI77" s="270">
        <v>144077</v>
      </c>
      <c r="AJ77" s="29">
        <v>65</v>
      </c>
      <c r="AK77" s="270">
        <v>145287</v>
      </c>
      <c r="AL77" s="30">
        <f t="shared" si="2"/>
        <v>65</v>
      </c>
      <c r="AM77" s="29">
        <v>65</v>
      </c>
      <c r="AN77" s="270">
        <v>401.55200000000002</v>
      </c>
      <c r="AO77" s="29">
        <v>66</v>
      </c>
      <c r="AP77" s="270">
        <v>236927</v>
      </c>
    </row>
    <row r="78" spans="1:42">
      <c r="H78" s="31">
        <v>4</v>
      </c>
      <c r="I78" s="31">
        <v>523</v>
      </c>
      <c r="J78" s="31">
        <v>701</v>
      </c>
      <c r="K78" s="31">
        <v>412</v>
      </c>
      <c r="L78" s="31">
        <v>824</v>
      </c>
      <c r="M78" s="31">
        <v>1236</v>
      </c>
      <c r="N78" s="31">
        <v>1647</v>
      </c>
      <c r="O78" s="31">
        <v>2059</v>
      </c>
      <c r="P78" s="31">
        <v>2471</v>
      </c>
      <c r="Q78" s="31">
        <v>2883</v>
      </c>
      <c r="R78" s="31">
        <v>3295</v>
      </c>
      <c r="S78" s="31">
        <v>3707</v>
      </c>
      <c r="V78" s="29">
        <v>66</v>
      </c>
      <c r="W78" s="270">
        <v>331479</v>
      </c>
      <c r="X78" s="30">
        <v>66</v>
      </c>
      <c r="Y78" s="270">
        <v>330699</v>
      </c>
      <c r="Z78" s="29">
        <v>66</v>
      </c>
      <c r="AA78" s="270">
        <v>346258</v>
      </c>
      <c r="AB78" s="29">
        <v>66</v>
      </c>
      <c r="AC78" s="270">
        <v>353977</v>
      </c>
      <c r="AD78" s="29">
        <v>66</v>
      </c>
      <c r="AE78" s="270">
        <v>329100</v>
      </c>
      <c r="AF78" s="29">
        <v>66</v>
      </c>
      <c r="AG78" s="270">
        <v>323722</v>
      </c>
      <c r="AH78" s="29">
        <v>66</v>
      </c>
      <c r="AI78" s="270">
        <v>145902</v>
      </c>
      <c r="AJ78" s="29">
        <v>66</v>
      </c>
      <c r="AK78" s="270">
        <v>147112</v>
      </c>
      <c r="AL78" s="30">
        <f t="shared" ref="AL78:AL141" si="7">AL77+1</f>
        <v>66</v>
      </c>
      <c r="AM78" s="29">
        <v>66</v>
      </c>
      <c r="AN78" s="270">
        <v>406.38799999999998</v>
      </c>
      <c r="AO78" s="29">
        <v>67</v>
      </c>
      <c r="AP78" s="270">
        <v>239793</v>
      </c>
    </row>
    <row r="79" spans="1:42">
      <c r="H79" s="31">
        <v>5</v>
      </c>
      <c r="I79" s="31">
        <v>701</v>
      </c>
      <c r="J79" s="31">
        <v>879</v>
      </c>
      <c r="K79" s="31">
        <v>412</v>
      </c>
      <c r="L79" s="31">
        <v>824</v>
      </c>
      <c r="M79" s="31">
        <v>1236</v>
      </c>
      <c r="N79" s="31">
        <v>1648</v>
      </c>
      <c r="O79" s="271">
        <v>2060</v>
      </c>
      <c r="P79" s="31">
        <v>2472</v>
      </c>
      <c r="Q79" s="31">
        <v>2884</v>
      </c>
      <c r="R79" s="31">
        <v>3296</v>
      </c>
      <c r="S79" s="31">
        <v>3708</v>
      </c>
      <c r="V79" s="29">
        <v>67</v>
      </c>
      <c r="W79" s="270">
        <v>335597</v>
      </c>
      <c r="X79" s="30">
        <v>67</v>
      </c>
      <c r="Y79" s="270">
        <v>334817</v>
      </c>
      <c r="Z79" s="29">
        <v>67</v>
      </c>
      <c r="AA79" s="270">
        <v>350360</v>
      </c>
      <c r="AB79" s="29">
        <v>67</v>
      </c>
      <c r="AC79" s="270">
        <v>358096</v>
      </c>
      <c r="AD79" s="29">
        <v>67</v>
      </c>
      <c r="AE79" s="270">
        <v>333219</v>
      </c>
      <c r="AF79" s="29">
        <v>67</v>
      </c>
      <c r="AG79" s="270">
        <v>327841</v>
      </c>
      <c r="AH79" s="29">
        <v>67</v>
      </c>
      <c r="AI79" s="270">
        <v>147727</v>
      </c>
      <c r="AJ79" s="29">
        <v>67</v>
      </c>
      <c r="AK79" s="270">
        <v>148937</v>
      </c>
      <c r="AL79" s="30">
        <f t="shared" si="7"/>
        <v>67</v>
      </c>
      <c r="AM79" s="29">
        <v>67</v>
      </c>
      <c r="AN79" s="270">
        <v>411.22399999999999</v>
      </c>
      <c r="AO79" s="29">
        <v>68</v>
      </c>
      <c r="AP79" s="270">
        <v>242659</v>
      </c>
    </row>
    <row r="80" spans="1:42">
      <c r="H80" s="31">
        <v>6</v>
      </c>
      <c r="I80" s="31">
        <v>879</v>
      </c>
      <c r="J80" s="31">
        <v>1057</v>
      </c>
      <c r="K80" s="31">
        <v>412</v>
      </c>
      <c r="L80" s="31">
        <v>824</v>
      </c>
      <c r="M80" s="31">
        <v>1236</v>
      </c>
      <c r="N80" s="31">
        <v>1648</v>
      </c>
      <c r="O80" s="271">
        <v>2060</v>
      </c>
      <c r="P80" s="31">
        <v>2473</v>
      </c>
      <c r="Q80" s="31">
        <v>2885</v>
      </c>
      <c r="R80" s="31">
        <v>3297</v>
      </c>
      <c r="S80" s="31">
        <v>3709</v>
      </c>
      <c r="V80" s="29">
        <v>68</v>
      </c>
      <c r="W80" s="270">
        <v>339714</v>
      </c>
      <c r="X80" s="30">
        <v>68</v>
      </c>
      <c r="Y80" s="270">
        <v>338936</v>
      </c>
      <c r="Z80" s="29">
        <v>68</v>
      </c>
      <c r="AA80" s="270">
        <v>354461</v>
      </c>
      <c r="AB80" s="29">
        <v>68</v>
      </c>
      <c r="AC80" s="270">
        <v>362215</v>
      </c>
      <c r="AD80" s="29">
        <v>68</v>
      </c>
      <c r="AE80" s="270">
        <v>337338</v>
      </c>
      <c r="AF80" s="29">
        <v>68</v>
      </c>
      <c r="AG80" s="270">
        <v>331960</v>
      </c>
      <c r="AH80" s="29">
        <v>68</v>
      </c>
      <c r="AI80" s="270">
        <v>149552</v>
      </c>
      <c r="AJ80" s="29">
        <v>68</v>
      </c>
      <c r="AK80" s="270">
        <v>150763</v>
      </c>
      <c r="AL80" s="30">
        <f t="shared" si="7"/>
        <v>68</v>
      </c>
      <c r="AM80" s="29">
        <v>68</v>
      </c>
      <c r="AN80" s="270">
        <v>416.06099999999998</v>
      </c>
      <c r="AO80" s="29">
        <v>69</v>
      </c>
      <c r="AP80" s="270">
        <v>245525</v>
      </c>
    </row>
    <row r="81" spans="8:42">
      <c r="H81" s="31">
        <v>7</v>
      </c>
      <c r="I81" s="31">
        <v>1057</v>
      </c>
      <c r="J81" s="31">
        <v>1435</v>
      </c>
      <c r="K81" s="31">
        <v>412</v>
      </c>
      <c r="L81" s="31">
        <v>824</v>
      </c>
      <c r="M81" s="31">
        <v>1237</v>
      </c>
      <c r="N81" s="31">
        <v>1649</v>
      </c>
      <c r="O81" s="31">
        <v>2061</v>
      </c>
      <c r="P81" s="31">
        <v>2473</v>
      </c>
      <c r="Q81" s="31">
        <v>2886</v>
      </c>
      <c r="R81" s="31">
        <v>3298</v>
      </c>
      <c r="S81" s="271">
        <v>3710</v>
      </c>
      <c r="V81" s="29">
        <v>69</v>
      </c>
      <c r="W81" s="270">
        <v>343832</v>
      </c>
      <c r="X81" s="30">
        <v>69</v>
      </c>
      <c r="Y81" s="270">
        <v>343055</v>
      </c>
      <c r="Z81" s="29">
        <v>69</v>
      </c>
      <c r="AA81" s="270">
        <v>358562</v>
      </c>
      <c r="AB81" s="29">
        <v>69</v>
      </c>
      <c r="AC81" s="270">
        <v>366334</v>
      </c>
      <c r="AD81" s="29">
        <v>69</v>
      </c>
      <c r="AE81" s="270">
        <v>341457</v>
      </c>
      <c r="AF81" s="29">
        <v>69</v>
      </c>
      <c r="AG81" s="270">
        <v>336079</v>
      </c>
      <c r="AH81" s="29">
        <v>69</v>
      </c>
      <c r="AI81" s="270">
        <v>151377</v>
      </c>
      <c r="AJ81" s="29">
        <v>69</v>
      </c>
      <c r="AK81" s="270">
        <v>152588</v>
      </c>
      <c r="AL81" s="30">
        <f t="shared" si="7"/>
        <v>69</v>
      </c>
      <c r="AM81" s="29">
        <v>69</v>
      </c>
      <c r="AN81" s="270">
        <v>420.89699999999999</v>
      </c>
      <c r="AO81" s="29">
        <v>70</v>
      </c>
      <c r="AP81" s="270">
        <v>248391</v>
      </c>
    </row>
    <row r="82" spans="8:42">
      <c r="H82" s="31">
        <v>8</v>
      </c>
      <c r="I82" s="31">
        <v>1235</v>
      </c>
      <c r="J82" s="31">
        <v>1413</v>
      </c>
      <c r="K82" s="31">
        <v>412</v>
      </c>
      <c r="L82" s="31">
        <v>825</v>
      </c>
      <c r="M82" s="31">
        <v>1237</v>
      </c>
      <c r="N82" s="31">
        <v>1649</v>
      </c>
      <c r="O82" s="31">
        <v>2062</v>
      </c>
      <c r="P82" s="31">
        <v>2474</v>
      </c>
      <c r="Q82" s="31">
        <v>2886</v>
      </c>
      <c r="R82" s="31">
        <v>3299</v>
      </c>
      <c r="S82" s="31">
        <v>3711</v>
      </c>
      <c r="V82" s="29">
        <v>70</v>
      </c>
      <c r="W82" s="270">
        <v>347950</v>
      </c>
      <c r="X82" s="30">
        <v>70</v>
      </c>
      <c r="Y82" s="270">
        <v>347173</v>
      </c>
      <c r="Z82" s="29">
        <v>70</v>
      </c>
      <c r="AA82" s="270">
        <v>362663</v>
      </c>
      <c r="AB82" s="29">
        <v>70</v>
      </c>
      <c r="AC82" s="270">
        <v>370453</v>
      </c>
      <c r="AD82" s="29">
        <v>70</v>
      </c>
      <c r="AE82" s="270">
        <v>345576</v>
      </c>
      <c r="AF82" s="29">
        <v>70</v>
      </c>
      <c r="AG82" s="270">
        <v>340198</v>
      </c>
      <c r="AH82" s="29">
        <v>70</v>
      </c>
      <c r="AI82" s="270">
        <v>153202</v>
      </c>
      <c r="AJ82" s="29">
        <v>70</v>
      </c>
      <c r="AK82" s="270">
        <v>154413</v>
      </c>
      <c r="AL82" s="30">
        <f t="shared" si="7"/>
        <v>70</v>
      </c>
      <c r="AM82" s="29">
        <v>70</v>
      </c>
      <c r="AN82" s="270">
        <v>425.733</v>
      </c>
      <c r="AO82" s="29">
        <v>71</v>
      </c>
      <c r="AP82" s="270">
        <v>251256</v>
      </c>
    </row>
    <row r="83" spans="8:42">
      <c r="H83" s="31">
        <v>9</v>
      </c>
      <c r="I83" s="31">
        <v>1413</v>
      </c>
      <c r="J83" s="31">
        <v>1591</v>
      </c>
      <c r="K83" s="31">
        <v>412</v>
      </c>
      <c r="L83" s="31">
        <v>825</v>
      </c>
      <c r="M83" s="31">
        <v>1237</v>
      </c>
      <c r="N83" s="271">
        <v>1650</v>
      </c>
      <c r="O83" s="31">
        <v>2062</v>
      </c>
      <c r="P83" s="31">
        <v>2475</v>
      </c>
      <c r="Q83" s="31">
        <v>2887</v>
      </c>
      <c r="R83" s="271">
        <v>3300</v>
      </c>
      <c r="S83" s="31">
        <v>3712</v>
      </c>
      <c r="V83" s="29">
        <v>71</v>
      </c>
      <c r="W83" s="270">
        <v>352068</v>
      </c>
      <c r="X83" s="30">
        <v>71</v>
      </c>
      <c r="Y83" s="270">
        <v>351292</v>
      </c>
      <c r="Z83" s="29">
        <v>71</v>
      </c>
      <c r="AA83" s="270">
        <v>366765</v>
      </c>
      <c r="AB83" s="29">
        <v>71</v>
      </c>
      <c r="AC83" s="270">
        <v>374572</v>
      </c>
      <c r="AD83" s="29">
        <v>71</v>
      </c>
      <c r="AE83" s="270">
        <v>349695</v>
      </c>
      <c r="AF83" s="29">
        <v>71</v>
      </c>
      <c r="AG83" s="270">
        <v>344317</v>
      </c>
      <c r="AH83" s="29">
        <v>71</v>
      </c>
      <c r="AI83" s="270">
        <v>155027</v>
      </c>
      <c r="AJ83" s="29">
        <v>71</v>
      </c>
      <c r="AK83" s="270">
        <v>156239</v>
      </c>
      <c r="AL83" s="30">
        <f t="shared" si="7"/>
        <v>71</v>
      </c>
      <c r="AM83" s="29">
        <v>71</v>
      </c>
      <c r="AN83" s="270">
        <v>430.56900000000002</v>
      </c>
      <c r="AO83" s="29">
        <v>72</v>
      </c>
      <c r="AP83" s="270">
        <v>254122</v>
      </c>
    </row>
    <row r="84" spans="8:42">
      <c r="H84" s="20">
        <v>10</v>
      </c>
      <c r="I84" s="20">
        <v>1591</v>
      </c>
      <c r="J84" s="20">
        <v>1697</v>
      </c>
      <c r="K84" s="20">
        <v>412</v>
      </c>
      <c r="L84" s="20">
        <v>824</v>
      </c>
      <c r="M84" s="20">
        <v>1237</v>
      </c>
      <c r="N84" s="20">
        <v>1649</v>
      </c>
      <c r="O84" s="20">
        <v>2061</v>
      </c>
      <c r="P84" s="20">
        <v>2473</v>
      </c>
      <c r="Q84" s="20">
        <v>2885</v>
      </c>
      <c r="R84" s="20">
        <v>3298</v>
      </c>
      <c r="S84" s="272">
        <v>3710</v>
      </c>
      <c r="V84" s="29">
        <v>72</v>
      </c>
      <c r="W84" s="270">
        <v>356186</v>
      </c>
      <c r="X84" s="30">
        <v>72</v>
      </c>
      <c r="Y84" s="270">
        <v>355410</v>
      </c>
      <c r="Z84" s="29">
        <v>72</v>
      </c>
      <c r="AA84" s="270">
        <v>370866</v>
      </c>
      <c r="AB84" s="29">
        <v>72</v>
      </c>
      <c r="AC84" s="270">
        <v>378691</v>
      </c>
      <c r="AD84" s="29">
        <v>72</v>
      </c>
      <c r="AE84" s="270">
        <v>353814</v>
      </c>
      <c r="AF84" s="29">
        <v>72</v>
      </c>
      <c r="AG84" s="270">
        <v>348436</v>
      </c>
      <c r="AH84" s="29">
        <v>72</v>
      </c>
      <c r="AI84" s="270">
        <v>156852</v>
      </c>
      <c r="AJ84" s="29">
        <v>72</v>
      </c>
      <c r="AK84" s="270">
        <v>158064</v>
      </c>
      <c r="AL84" s="30">
        <f t="shared" si="7"/>
        <v>72</v>
      </c>
      <c r="AM84" s="29">
        <v>72</v>
      </c>
      <c r="AN84" s="270">
        <v>435.40600000000001</v>
      </c>
      <c r="AO84" s="29">
        <v>73</v>
      </c>
      <c r="AP84" s="270">
        <v>256988</v>
      </c>
    </row>
    <row r="85" spans="8:42" ht="15.75">
      <c r="H85" s="306" t="s">
        <v>51</v>
      </c>
      <c r="I85" s="306"/>
      <c r="J85" s="306"/>
      <c r="K85" s="306"/>
      <c r="L85" s="306"/>
      <c r="M85" s="306"/>
      <c r="N85" s="306"/>
      <c r="O85" s="306"/>
      <c r="P85" s="306"/>
      <c r="Q85" s="306"/>
      <c r="R85" s="306"/>
      <c r="S85" s="306"/>
      <c r="V85" s="29">
        <v>73</v>
      </c>
      <c r="W85" s="270">
        <v>360304</v>
      </c>
      <c r="X85" s="30">
        <v>73</v>
      </c>
      <c r="Y85" s="270">
        <v>359529</v>
      </c>
      <c r="Z85" s="29">
        <v>73</v>
      </c>
      <c r="AA85" s="270">
        <v>374967</v>
      </c>
      <c r="AB85" s="29">
        <v>73</v>
      </c>
      <c r="AC85" s="270">
        <v>382810</v>
      </c>
      <c r="AD85" s="29">
        <v>73</v>
      </c>
      <c r="AE85" s="270">
        <v>357933</v>
      </c>
      <c r="AF85" s="29">
        <v>73</v>
      </c>
      <c r="AG85" s="270">
        <v>352555</v>
      </c>
      <c r="AH85" s="29">
        <v>73</v>
      </c>
      <c r="AI85" s="270">
        <v>158677</v>
      </c>
      <c r="AJ85" s="29">
        <v>73</v>
      </c>
      <c r="AK85" s="270">
        <v>159889</v>
      </c>
      <c r="AL85" s="30">
        <f t="shared" si="7"/>
        <v>73</v>
      </c>
      <c r="AM85" s="29">
        <v>73</v>
      </c>
      <c r="AN85" s="270">
        <v>440.24200000000002</v>
      </c>
      <c r="AO85" s="29">
        <v>74</v>
      </c>
      <c r="AP85" s="270">
        <v>259854</v>
      </c>
    </row>
    <row r="86" spans="8:42">
      <c r="H86" s="307" t="s">
        <v>57</v>
      </c>
      <c r="I86" s="307" t="s">
        <v>58</v>
      </c>
      <c r="J86" s="307" t="s">
        <v>59</v>
      </c>
      <c r="K86" s="309" t="s">
        <v>60</v>
      </c>
      <c r="L86" s="310"/>
      <c r="M86" s="310"/>
      <c r="N86" s="310"/>
      <c r="O86" s="310"/>
      <c r="P86" s="310"/>
      <c r="Q86" s="310"/>
      <c r="R86" s="310"/>
      <c r="S86" s="311"/>
      <c r="V86" s="29">
        <v>74</v>
      </c>
      <c r="W86" s="270">
        <v>364422</v>
      </c>
      <c r="X86" s="30">
        <v>74</v>
      </c>
      <c r="Y86" s="270">
        <v>363648</v>
      </c>
      <c r="Z86" s="29">
        <v>74</v>
      </c>
      <c r="AA86" s="270">
        <v>379068</v>
      </c>
      <c r="AB86" s="29">
        <v>74</v>
      </c>
      <c r="AC86" s="270">
        <v>386929</v>
      </c>
      <c r="AD86" s="29">
        <v>74</v>
      </c>
      <c r="AE86" s="270">
        <v>362052</v>
      </c>
      <c r="AF86" s="29">
        <v>74</v>
      </c>
      <c r="AG86" s="270">
        <v>356674</v>
      </c>
      <c r="AH86" s="29">
        <v>74</v>
      </c>
      <c r="AI86" s="270">
        <v>160502</v>
      </c>
      <c r="AJ86" s="29">
        <v>74</v>
      </c>
      <c r="AK86" s="270">
        <v>161715</v>
      </c>
      <c r="AL86" s="30">
        <f t="shared" si="7"/>
        <v>74</v>
      </c>
      <c r="AM86" s="29">
        <v>74</v>
      </c>
      <c r="AN86" s="270">
        <v>445.07799999999997</v>
      </c>
      <c r="AO86" s="29">
        <v>75</v>
      </c>
      <c r="AP86" s="270">
        <v>262720</v>
      </c>
    </row>
    <row r="87" spans="8:42">
      <c r="H87" s="308"/>
      <c r="I87" s="308"/>
      <c r="J87" s="308"/>
      <c r="K87" s="312">
        <v>1</v>
      </c>
      <c r="L87" s="312">
        <v>2</v>
      </c>
      <c r="M87" s="312">
        <v>3</v>
      </c>
      <c r="N87" s="312">
        <v>4</v>
      </c>
      <c r="O87" s="312">
        <v>5</v>
      </c>
      <c r="P87" s="312">
        <v>6</v>
      </c>
      <c r="Q87" s="312">
        <v>7</v>
      </c>
      <c r="R87" s="312">
        <v>8</v>
      </c>
      <c r="S87" s="312">
        <v>9</v>
      </c>
      <c r="V87" s="29">
        <v>75</v>
      </c>
      <c r="W87" s="270">
        <v>368540</v>
      </c>
      <c r="X87" s="30">
        <v>75</v>
      </c>
      <c r="Y87" s="270">
        <v>367766</v>
      </c>
      <c r="Z87" s="29">
        <v>75</v>
      </c>
      <c r="AA87" s="270">
        <v>383170</v>
      </c>
      <c r="AB87" s="29">
        <v>75</v>
      </c>
      <c r="AC87" s="270">
        <v>391048</v>
      </c>
      <c r="AD87" s="29">
        <v>75</v>
      </c>
      <c r="AE87" s="270">
        <v>366171</v>
      </c>
      <c r="AF87" s="29">
        <v>75</v>
      </c>
      <c r="AG87" s="270">
        <v>360793</v>
      </c>
      <c r="AH87" s="29">
        <v>75</v>
      </c>
      <c r="AI87" s="270">
        <v>162328</v>
      </c>
      <c r="AJ87" s="29">
        <v>75</v>
      </c>
      <c r="AK87" s="270">
        <v>163540</v>
      </c>
      <c r="AL87" s="30">
        <f t="shared" si="7"/>
        <v>75</v>
      </c>
      <c r="AM87" s="29">
        <v>75</v>
      </c>
      <c r="AN87" s="270">
        <v>449.91399999999999</v>
      </c>
      <c r="AO87" s="29">
        <v>76</v>
      </c>
      <c r="AP87" s="270">
        <v>265586</v>
      </c>
    </row>
    <row r="88" spans="8:42">
      <c r="H88" s="31">
        <v>1</v>
      </c>
      <c r="I88" s="31">
        <v>0</v>
      </c>
      <c r="J88" s="31">
        <v>42</v>
      </c>
      <c r="K88" s="31">
        <v>412</v>
      </c>
      <c r="L88" s="31">
        <v>823</v>
      </c>
      <c r="M88" s="31">
        <v>1235</v>
      </c>
      <c r="N88" s="31">
        <v>1647</v>
      </c>
      <c r="O88" s="31">
        <v>2058</v>
      </c>
      <c r="P88" s="271">
        <v>2470</v>
      </c>
      <c r="Q88" s="31">
        <v>2882</v>
      </c>
      <c r="R88" s="31">
        <v>3293</v>
      </c>
      <c r="S88" s="31">
        <v>3705</v>
      </c>
      <c r="V88" s="29">
        <v>76</v>
      </c>
      <c r="W88" s="270">
        <v>372658</v>
      </c>
      <c r="X88" s="30">
        <v>76</v>
      </c>
      <c r="Y88" s="270">
        <v>371885</v>
      </c>
      <c r="Z88" s="29">
        <v>76</v>
      </c>
      <c r="AA88" s="270">
        <v>387271</v>
      </c>
      <c r="AB88" s="29">
        <v>76</v>
      </c>
      <c r="AC88" s="270">
        <v>395167</v>
      </c>
      <c r="AD88" s="29">
        <v>76</v>
      </c>
      <c r="AE88" s="270">
        <v>370290</v>
      </c>
      <c r="AF88" s="29">
        <v>76</v>
      </c>
      <c r="AG88" s="270">
        <v>364912</v>
      </c>
      <c r="AH88" s="29">
        <v>76</v>
      </c>
      <c r="AI88" s="270">
        <v>164153</v>
      </c>
      <c r="AJ88" s="29">
        <v>76</v>
      </c>
      <c r="AK88" s="270">
        <v>165365</v>
      </c>
      <c r="AL88" s="30">
        <f t="shared" si="7"/>
        <v>76</v>
      </c>
      <c r="AM88" s="29">
        <v>76</v>
      </c>
      <c r="AN88" s="270">
        <v>454.75299999999999</v>
      </c>
      <c r="AO88" s="29">
        <v>77</v>
      </c>
      <c r="AP88" s="270">
        <v>268452</v>
      </c>
    </row>
    <row r="89" spans="8:42">
      <c r="H89" s="31">
        <v>1</v>
      </c>
      <c r="I89" s="31">
        <v>42</v>
      </c>
      <c r="J89" s="31">
        <v>102</v>
      </c>
      <c r="K89" s="31">
        <v>412</v>
      </c>
      <c r="L89" s="31">
        <v>824</v>
      </c>
      <c r="M89" s="31">
        <v>1236</v>
      </c>
      <c r="N89" s="31">
        <v>1648</v>
      </c>
      <c r="O89" s="31">
        <v>2059</v>
      </c>
      <c r="P89" s="31">
        <v>2471</v>
      </c>
      <c r="Q89" s="31">
        <v>2883</v>
      </c>
      <c r="R89" s="31">
        <v>3295</v>
      </c>
      <c r="S89" s="31">
        <v>3707</v>
      </c>
      <c r="V89" s="29">
        <v>77</v>
      </c>
      <c r="W89" s="270">
        <v>376776</v>
      </c>
      <c r="X89" s="30">
        <v>77</v>
      </c>
      <c r="Y89" s="270">
        <v>376004</v>
      </c>
      <c r="Z89" s="29">
        <v>77</v>
      </c>
      <c r="AA89" s="270">
        <v>391372</v>
      </c>
      <c r="AB89" s="29">
        <v>77</v>
      </c>
      <c r="AC89" s="270">
        <v>399286</v>
      </c>
      <c r="AD89" s="29">
        <v>77</v>
      </c>
      <c r="AE89" s="270">
        <v>374409</v>
      </c>
      <c r="AF89" s="29">
        <v>77</v>
      </c>
      <c r="AG89" s="270">
        <v>369031</v>
      </c>
      <c r="AH89" s="29">
        <v>77</v>
      </c>
      <c r="AI89" s="270">
        <v>165978</v>
      </c>
      <c r="AJ89" s="29">
        <v>77</v>
      </c>
      <c r="AK89" s="270">
        <v>167191</v>
      </c>
      <c r="AL89" s="30">
        <f t="shared" si="7"/>
        <v>77</v>
      </c>
      <c r="AM89" s="29">
        <v>77</v>
      </c>
      <c r="AN89" s="270">
        <v>459.59199999999998</v>
      </c>
      <c r="AO89" s="29">
        <v>78</v>
      </c>
      <c r="AP89" s="270">
        <v>271318</v>
      </c>
    </row>
    <row r="90" spans="8:42">
      <c r="H90" s="31">
        <v>1</v>
      </c>
      <c r="I90" s="31">
        <v>102</v>
      </c>
      <c r="J90" s="31">
        <v>109</v>
      </c>
      <c r="K90" s="31">
        <v>412</v>
      </c>
      <c r="L90" s="31">
        <v>823</v>
      </c>
      <c r="M90" s="31">
        <v>1235</v>
      </c>
      <c r="N90" s="31">
        <v>1647</v>
      </c>
      <c r="O90" s="31">
        <v>2058</v>
      </c>
      <c r="P90" s="271">
        <v>2470</v>
      </c>
      <c r="Q90" s="31">
        <v>2882</v>
      </c>
      <c r="R90" s="31">
        <v>3293</v>
      </c>
      <c r="S90" s="31">
        <v>3705</v>
      </c>
      <c r="V90" s="29">
        <v>78</v>
      </c>
      <c r="W90" s="270">
        <v>380894</v>
      </c>
      <c r="X90" s="30">
        <v>78</v>
      </c>
      <c r="Y90" s="270">
        <v>380122</v>
      </c>
      <c r="Z90" s="29">
        <v>78</v>
      </c>
      <c r="AA90" s="270">
        <v>395473</v>
      </c>
      <c r="AB90" s="29">
        <v>78</v>
      </c>
      <c r="AC90" s="270">
        <v>403405</v>
      </c>
      <c r="AD90" s="29">
        <v>78</v>
      </c>
      <c r="AE90" s="270">
        <v>378528</v>
      </c>
      <c r="AF90" s="29">
        <v>78</v>
      </c>
      <c r="AG90" s="270">
        <v>373150</v>
      </c>
      <c r="AH90" s="29">
        <v>78</v>
      </c>
      <c r="AI90" s="270">
        <v>167803</v>
      </c>
      <c r="AJ90" s="29">
        <v>78</v>
      </c>
      <c r="AK90" s="270">
        <v>169016</v>
      </c>
      <c r="AL90" s="30">
        <f t="shared" si="7"/>
        <v>78</v>
      </c>
      <c r="AM90" s="29">
        <v>78</v>
      </c>
      <c r="AN90" s="270">
        <v>464.43</v>
      </c>
      <c r="AO90" s="29">
        <v>79</v>
      </c>
      <c r="AP90" s="270">
        <v>274184</v>
      </c>
    </row>
    <row r="91" spans="8:42">
      <c r="H91" s="31">
        <v>1</v>
      </c>
      <c r="I91" s="31">
        <v>109</v>
      </c>
      <c r="J91" s="31">
        <v>111</v>
      </c>
      <c r="K91" s="31">
        <v>322</v>
      </c>
      <c r="L91" s="31">
        <v>644</v>
      </c>
      <c r="M91" s="31">
        <v>966</v>
      </c>
      <c r="N91" s="31">
        <v>1289</v>
      </c>
      <c r="O91" s="31">
        <v>1611</v>
      </c>
      <c r="P91" s="31">
        <v>1933</v>
      </c>
      <c r="Q91" s="31">
        <v>2255</v>
      </c>
      <c r="R91" s="31">
        <v>2577</v>
      </c>
      <c r="S91" s="31">
        <v>2899</v>
      </c>
      <c r="V91" s="29">
        <v>79</v>
      </c>
      <c r="W91" s="270">
        <v>385011</v>
      </c>
      <c r="X91" s="30">
        <v>79</v>
      </c>
      <c r="Y91" s="270">
        <v>384241</v>
      </c>
      <c r="Z91" s="29">
        <v>79</v>
      </c>
      <c r="AA91" s="270">
        <v>399575</v>
      </c>
      <c r="AB91" s="29">
        <v>79</v>
      </c>
      <c r="AC91" s="270">
        <v>407524</v>
      </c>
      <c r="AD91" s="29">
        <v>79</v>
      </c>
      <c r="AE91" s="270">
        <v>382647</v>
      </c>
      <c r="AF91" s="29">
        <v>79</v>
      </c>
      <c r="AG91" s="270">
        <v>377269</v>
      </c>
      <c r="AH91" s="29">
        <v>79</v>
      </c>
      <c r="AI91" s="270">
        <v>169628</v>
      </c>
      <c r="AJ91" s="29">
        <v>79</v>
      </c>
      <c r="AK91" s="270">
        <v>170841</v>
      </c>
      <c r="AL91" s="30">
        <f t="shared" si="7"/>
        <v>79</v>
      </c>
      <c r="AM91" s="29">
        <v>79</v>
      </c>
      <c r="AN91" s="270">
        <v>469.26900000000001</v>
      </c>
      <c r="AO91" s="29">
        <v>80</v>
      </c>
      <c r="AP91" s="270">
        <v>277050</v>
      </c>
    </row>
    <row r="92" spans="8:42">
      <c r="H92" s="31">
        <v>1</v>
      </c>
      <c r="I92" s="31">
        <v>111</v>
      </c>
      <c r="J92" s="31">
        <v>172</v>
      </c>
      <c r="K92" s="31">
        <v>412</v>
      </c>
      <c r="L92" s="31">
        <v>823</v>
      </c>
      <c r="M92" s="31">
        <v>1235</v>
      </c>
      <c r="N92" s="31">
        <v>1647</v>
      </c>
      <c r="O92" s="31">
        <v>2058</v>
      </c>
      <c r="P92" s="271">
        <v>2470</v>
      </c>
      <c r="Q92" s="31">
        <v>2882</v>
      </c>
      <c r="R92" s="31">
        <v>3293</v>
      </c>
      <c r="S92" s="31">
        <v>3705</v>
      </c>
      <c r="V92" s="29">
        <v>80</v>
      </c>
      <c r="W92" s="270">
        <v>389129</v>
      </c>
      <c r="X92" s="30">
        <v>80</v>
      </c>
      <c r="Y92" s="270">
        <v>388359</v>
      </c>
      <c r="Z92" s="29">
        <v>80</v>
      </c>
      <c r="AA92" s="270">
        <v>403676</v>
      </c>
      <c r="AB92" s="29">
        <v>80</v>
      </c>
      <c r="AC92" s="270">
        <v>411643</v>
      </c>
      <c r="AD92" s="29">
        <v>80</v>
      </c>
      <c r="AE92" s="270">
        <v>386766</v>
      </c>
      <c r="AF92" s="29">
        <v>80</v>
      </c>
      <c r="AG92" s="270">
        <v>381388</v>
      </c>
      <c r="AH92" s="29">
        <v>80</v>
      </c>
      <c r="AI92" s="270">
        <v>171453</v>
      </c>
      <c r="AJ92" s="29">
        <v>80</v>
      </c>
      <c r="AK92" s="270">
        <v>172667</v>
      </c>
      <c r="AL92" s="30">
        <f t="shared" si="7"/>
        <v>80</v>
      </c>
      <c r="AM92" s="29">
        <v>80</v>
      </c>
      <c r="AN92" s="270">
        <v>474.108</v>
      </c>
      <c r="AO92" s="29">
        <v>81</v>
      </c>
      <c r="AP92" s="270">
        <v>279916</v>
      </c>
    </row>
    <row r="93" spans="8:42">
      <c r="H93" s="31">
        <v>2</v>
      </c>
      <c r="I93" s="31">
        <v>172</v>
      </c>
      <c r="J93" s="31">
        <v>350</v>
      </c>
      <c r="K93" s="31">
        <v>412</v>
      </c>
      <c r="L93" s="31">
        <v>823</v>
      </c>
      <c r="M93" s="31">
        <v>1235</v>
      </c>
      <c r="N93" s="31">
        <v>1647</v>
      </c>
      <c r="O93" s="31">
        <v>2059</v>
      </c>
      <c r="P93" s="271">
        <v>2470</v>
      </c>
      <c r="Q93" s="31">
        <v>2882</v>
      </c>
      <c r="R93" s="31">
        <v>3294</v>
      </c>
      <c r="S93" s="31">
        <v>3705</v>
      </c>
      <c r="V93" s="29">
        <v>81</v>
      </c>
      <c r="W93" s="270">
        <v>393247</v>
      </c>
      <c r="X93" s="30">
        <v>81</v>
      </c>
      <c r="Y93" s="270">
        <v>392478</v>
      </c>
      <c r="Z93" s="29">
        <v>81</v>
      </c>
      <c r="AA93" s="270">
        <v>407777</v>
      </c>
      <c r="AB93" s="29">
        <v>81</v>
      </c>
      <c r="AC93" s="270">
        <v>415762</v>
      </c>
      <c r="AD93" s="29">
        <v>81</v>
      </c>
      <c r="AE93" s="270">
        <v>390885</v>
      </c>
      <c r="AF93" s="29">
        <v>81</v>
      </c>
      <c r="AG93" s="270">
        <v>385507</v>
      </c>
      <c r="AH93" s="29">
        <v>81</v>
      </c>
      <c r="AI93" s="270">
        <v>173278</v>
      </c>
      <c r="AJ93" s="29">
        <v>81</v>
      </c>
      <c r="AK93" s="270">
        <v>174492</v>
      </c>
      <c r="AL93" s="30">
        <f t="shared" si="7"/>
        <v>81</v>
      </c>
      <c r="AM93" s="29">
        <v>81</v>
      </c>
      <c r="AN93" s="270">
        <v>478.94600000000003</v>
      </c>
      <c r="AO93" s="29">
        <v>82</v>
      </c>
      <c r="AP93" s="270">
        <v>282782</v>
      </c>
    </row>
    <row r="94" spans="8:42">
      <c r="H94" s="31">
        <v>3</v>
      </c>
      <c r="I94" s="31">
        <v>350</v>
      </c>
      <c r="J94" s="31">
        <v>528</v>
      </c>
      <c r="K94" s="31">
        <v>412</v>
      </c>
      <c r="L94" s="31">
        <v>824</v>
      </c>
      <c r="M94" s="31">
        <v>1235</v>
      </c>
      <c r="N94" s="31">
        <v>1647</v>
      </c>
      <c r="O94" s="31">
        <v>2059</v>
      </c>
      <c r="P94" s="31">
        <v>2471</v>
      </c>
      <c r="Q94" s="31">
        <v>2883</v>
      </c>
      <c r="R94" s="31">
        <v>3294</v>
      </c>
      <c r="S94" s="31">
        <v>3706</v>
      </c>
      <c r="V94" s="29">
        <v>82</v>
      </c>
      <c r="W94" s="270">
        <v>397365</v>
      </c>
      <c r="X94" s="30">
        <v>82</v>
      </c>
      <c r="Y94" s="270">
        <v>396597</v>
      </c>
      <c r="Z94" s="29">
        <v>82</v>
      </c>
      <c r="AA94" s="270">
        <v>411879</v>
      </c>
      <c r="AB94" s="29">
        <v>82</v>
      </c>
      <c r="AC94" s="270">
        <v>419881</v>
      </c>
      <c r="AD94" s="29">
        <v>82</v>
      </c>
      <c r="AE94" s="270">
        <v>395004</v>
      </c>
      <c r="AF94" s="29">
        <v>82</v>
      </c>
      <c r="AG94" s="270">
        <v>389626</v>
      </c>
      <c r="AH94" s="29">
        <v>82</v>
      </c>
      <c r="AI94" s="270">
        <v>175103</v>
      </c>
      <c r="AJ94" s="29">
        <v>82</v>
      </c>
      <c r="AK94" s="270">
        <v>176317</v>
      </c>
      <c r="AL94" s="30">
        <f t="shared" si="7"/>
        <v>82</v>
      </c>
      <c r="AM94" s="29">
        <v>82</v>
      </c>
      <c r="AN94" s="270">
        <v>483.78500000000003</v>
      </c>
      <c r="AO94" s="29">
        <v>83</v>
      </c>
      <c r="AP94" s="270">
        <v>285648</v>
      </c>
    </row>
    <row r="95" spans="8:42">
      <c r="H95" s="31">
        <v>4</v>
      </c>
      <c r="I95" s="31">
        <v>528</v>
      </c>
      <c r="J95" s="31">
        <v>706</v>
      </c>
      <c r="K95" s="31">
        <v>412</v>
      </c>
      <c r="L95" s="31">
        <v>824</v>
      </c>
      <c r="M95" s="31">
        <v>1236</v>
      </c>
      <c r="N95" s="31">
        <v>1647</v>
      </c>
      <c r="O95" s="31">
        <v>2059</v>
      </c>
      <c r="P95" s="31">
        <v>2471</v>
      </c>
      <c r="Q95" s="31">
        <v>2883</v>
      </c>
      <c r="R95" s="31">
        <v>3295</v>
      </c>
      <c r="S95" s="31">
        <v>3707</v>
      </c>
      <c r="V95" s="29">
        <v>83</v>
      </c>
      <c r="W95" s="270">
        <v>401483</v>
      </c>
      <c r="X95" s="30">
        <v>83</v>
      </c>
      <c r="Y95" s="270">
        <v>400715</v>
      </c>
      <c r="Z95" s="29">
        <v>83</v>
      </c>
      <c r="AA95" s="270">
        <v>415980</v>
      </c>
      <c r="AB95" s="29">
        <v>83</v>
      </c>
      <c r="AC95" s="270">
        <v>424000</v>
      </c>
      <c r="AD95" s="29">
        <v>83</v>
      </c>
      <c r="AE95" s="270">
        <v>399123</v>
      </c>
      <c r="AF95" s="29">
        <v>83</v>
      </c>
      <c r="AG95" s="270">
        <v>393745</v>
      </c>
      <c r="AH95" s="29">
        <v>83</v>
      </c>
      <c r="AI95" s="270">
        <v>176928</v>
      </c>
      <c r="AJ95" s="29">
        <v>83</v>
      </c>
      <c r="AK95" s="270">
        <v>178143</v>
      </c>
      <c r="AL95" s="30">
        <f t="shared" si="7"/>
        <v>83</v>
      </c>
      <c r="AM95" s="29">
        <v>83</v>
      </c>
      <c r="AN95" s="270">
        <v>488.62400000000002</v>
      </c>
      <c r="AO95" s="29">
        <v>84</v>
      </c>
      <c r="AP95" s="270">
        <v>288514</v>
      </c>
    </row>
    <row r="96" spans="8:42">
      <c r="H96" s="31">
        <v>5</v>
      </c>
      <c r="I96" s="31">
        <v>706</v>
      </c>
      <c r="J96" s="31">
        <v>884</v>
      </c>
      <c r="K96" s="31">
        <v>412</v>
      </c>
      <c r="L96" s="31">
        <v>824</v>
      </c>
      <c r="M96" s="31">
        <v>1236</v>
      </c>
      <c r="N96" s="31">
        <v>1648</v>
      </c>
      <c r="O96" s="271">
        <v>2060</v>
      </c>
      <c r="P96" s="31">
        <v>2472</v>
      </c>
      <c r="Q96" s="31">
        <v>2884</v>
      </c>
      <c r="R96" s="31">
        <v>3296</v>
      </c>
      <c r="S96" s="31">
        <v>3708</v>
      </c>
      <c r="V96" s="29">
        <v>84</v>
      </c>
      <c r="W96" s="270">
        <v>405601</v>
      </c>
      <c r="X96" s="30">
        <v>84</v>
      </c>
      <c r="Y96" s="270">
        <v>404834</v>
      </c>
      <c r="Z96" s="29">
        <v>84</v>
      </c>
      <c r="AA96" s="270">
        <v>420081</v>
      </c>
      <c r="AB96" s="29">
        <v>84</v>
      </c>
      <c r="AC96" s="270">
        <v>428119</v>
      </c>
      <c r="AD96" s="29">
        <v>84</v>
      </c>
      <c r="AE96" s="270">
        <v>403242</v>
      </c>
      <c r="AF96" s="29">
        <v>84</v>
      </c>
      <c r="AG96" s="270">
        <v>397864</v>
      </c>
      <c r="AH96" s="29">
        <v>84</v>
      </c>
      <c r="AI96" s="270">
        <v>178753</v>
      </c>
      <c r="AJ96" s="29">
        <v>84</v>
      </c>
      <c r="AK96" s="270">
        <v>179968</v>
      </c>
      <c r="AL96" s="30">
        <f t="shared" si="7"/>
        <v>84</v>
      </c>
      <c r="AM96" s="29">
        <v>84</v>
      </c>
      <c r="AN96" s="270">
        <v>493.46199999999999</v>
      </c>
      <c r="AO96" s="29">
        <v>85</v>
      </c>
      <c r="AP96" s="270">
        <v>291380</v>
      </c>
    </row>
    <row r="97" spans="8:42">
      <c r="H97" s="31">
        <v>6</v>
      </c>
      <c r="I97" s="31">
        <v>884</v>
      </c>
      <c r="J97" s="31">
        <v>1062</v>
      </c>
      <c r="K97" s="31">
        <v>412</v>
      </c>
      <c r="L97" s="31">
        <v>824</v>
      </c>
      <c r="M97" s="31">
        <v>1236</v>
      </c>
      <c r="N97" s="31">
        <v>1649</v>
      </c>
      <c r="O97" s="31">
        <v>2061</v>
      </c>
      <c r="P97" s="31">
        <v>2473</v>
      </c>
      <c r="Q97" s="31">
        <v>2885</v>
      </c>
      <c r="R97" s="271">
        <v>3297</v>
      </c>
      <c r="S97" s="31">
        <v>3709</v>
      </c>
      <c r="V97" s="29">
        <v>85</v>
      </c>
      <c r="W97" s="270">
        <v>409719</v>
      </c>
      <c r="X97" s="30">
        <v>85</v>
      </c>
      <c r="Y97" s="270">
        <v>408953</v>
      </c>
      <c r="Z97" s="29">
        <v>85</v>
      </c>
      <c r="AA97" s="270">
        <v>424182</v>
      </c>
      <c r="AB97" s="29">
        <v>85</v>
      </c>
      <c r="AC97" s="270">
        <v>432238</v>
      </c>
      <c r="AD97" s="29">
        <v>85</v>
      </c>
      <c r="AE97" s="270">
        <v>407361</v>
      </c>
      <c r="AF97" s="29">
        <v>85</v>
      </c>
      <c r="AG97" s="270">
        <v>401983</v>
      </c>
      <c r="AH97" s="29">
        <v>85</v>
      </c>
      <c r="AI97" s="270">
        <v>180578</v>
      </c>
      <c r="AJ97" s="29">
        <v>85</v>
      </c>
      <c r="AK97" s="270">
        <v>181793</v>
      </c>
      <c r="AL97" s="30">
        <f t="shared" si="7"/>
        <v>85</v>
      </c>
      <c r="AM97" s="29">
        <v>85</v>
      </c>
      <c r="AN97" s="270">
        <v>498.30099999999999</v>
      </c>
      <c r="AO97" s="29">
        <v>86</v>
      </c>
      <c r="AP97" s="270">
        <v>294246</v>
      </c>
    </row>
    <row r="98" spans="8:42">
      <c r="H98" s="31">
        <v>7</v>
      </c>
      <c r="I98" s="31">
        <v>1062</v>
      </c>
      <c r="J98" s="271">
        <v>1240</v>
      </c>
      <c r="K98" s="31">
        <v>412</v>
      </c>
      <c r="L98" s="31">
        <v>824</v>
      </c>
      <c r="M98" s="31">
        <v>1237</v>
      </c>
      <c r="N98" s="31">
        <v>1649</v>
      </c>
      <c r="O98" s="31">
        <v>2061</v>
      </c>
      <c r="P98" s="31">
        <v>2473</v>
      </c>
      <c r="Q98" s="31">
        <v>2886</v>
      </c>
      <c r="R98" s="31">
        <v>3298</v>
      </c>
      <c r="S98" s="271">
        <v>3710</v>
      </c>
      <c r="V98" s="29">
        <v>86</v>
      </c>
      <c r="W98" s="270">
        <v>413837</v>
      </c>
      <c r="X98" s="30">
        <v>86</v>
      </c>
      <c r="Y98" s="270">
        <v>413071</v>
      </c>
      <c r="Z98" s="29">
        <v>86</v>
      </c>
      <c r="AA98" s="270">
        <v>428284</v>
      </c>
      <c r="AB98" s="29">
        <v>86</v>
      </c>
      <c r="AC98" s="270">
        <v>436357</v>
      </c>
      <c r="AD98" s="29">
        <v>86</v>
      </c>
      <c r="AE98" s="270">
        <v>411480</v>
      </c>
      <c r="AF98" s="29">
        <v>86</v>
      </c>
      <c r="AG98" s="270">
        <v>406102</v>
      </c>
      <c r="AH98" s="29">
        <v>86</v>
      </c>
      <c r="AI98" s="270">
        <v>182403</v>
      </c>
      <c r="AJ98" s="29">
        <v>86</v>
      </c>
      <c r="AK98" s="270">
        <v>183619</v>
      </c>
      <c r="AL98" s="30">
        <f t="shared" si="7"/>
        <v>86</v>
      </c>
      <c r="AM98" s="29">
        <v>86</v>
      </c>
      <c r="AN98" s="270">
        <v>503.14</v>
      </c>
      <c r="AO98" s="29">
        <v>87</v>
      </c>
      <c r="AP98" s="270">
        <v>297112</v>
      </c>
    </row>
    <row r="99" spans="8:42">
      <c r="H99" s="31">
        <v>8</v>
      </c>
      <c r="I99" s="271">
        <v>1240</v>
      </c>
      <c r="J99" s="31">
        <v>1418</v>
      </c>
      <c r="K99" s="31">
        <v>412</v>
      </c>
      <c r="L99" s="31">
        <v>825</v>
      </c>
      <c r="M99" s="31">
        <v>1237</v>
      </c>
      <c r="N99" s="271">
        <v>1649</v>
      </c>
      <c r="O99" s="31">
        <v>2062</v>
      </c>
      <c r="P99" s="31">
        <v>2474</v>
      </c>
      <c r="Q99" s="31">
        <v>2887</v>
      </c>
      <c r="R99" s="31">
        <v>3299</v>
      </c>
      <c r="S99" s="31">
        <v>3711</v>
      </c>
      <c r="V99" s="29">
        <v>87</v>
      </c>
      <c r="W99" s="270">
        <v>417955</v>
      </c>
      <c r="X99" s="30">
        <v>87</v>
      </c>
      <c r="Y99" s="270">
        <v>417190</v>
      </c>
      <c r="Z99" s="29">
        <v>87</v>
      </c>
      <c r="AA99" s="270">
        <v>432385</v>
      </c>
      <c r="AB99" s="29">
        <v>87</v>
      </c>
      <c r="AC99" s="270">
        <v>440476</v>
      </c>
      <c r="AD99" s="29">
        <v>87</v>
      </c>
      <c r="AE99" s="270">
        <v>415599</v>
      </c>
      <c r="AF99" s="29">
        <v>87</v>
      </c>
      <c r="AG99" s="270">
        <v>410221</v>
      </c>
      <c r="AH99" s="29">
        <v>87</v>
      </c>
      <c r="AI99" s="270">
        <v>184228</v>
      </c>
      <c r="AJ99" s="29">
        <v>87</v>
      </c>
      <c r="AK99" s="270">
        <v>185444</v>
      </c>
      <c r="AL99" s="30">
        <f t="shared" si="7"/>
        <v>87</v>
      </c>
      <c r="AM99" s="29">
        <v>87</v>
      </c>
      <c r="AN99" s="270">
        <v>507.97800000000001</v>
      </c>
      <c r="AO99" s="29">
        <v>88</v>
      </c>
      <c r="AP99" s="270">
        <v>299978</v>
      </c>
    </row>
    <row r="100" spans="8:42">
      <c r="H100" s="31">
        <v>9</v>
      </c>
      <c r="I100" s="31">
        <v>1418</v>
      </c>
      <c r="J100" s="31">
        <v>1596</v>
      </c>
      <c r="K100" s="31">
        <v>412</v>
      </c>
      <c r="L100" s="31">
        <v>825</v>
      </c>
      <c r="M100" s="31">
        <v>1237</v>
      </c>
      <c r="N100" s="271">
        <v>1650</v>
      </c>
      <c r="O100" s="31">
        <v>2062</v>
      </c>
      <c r="P100" s="31">
        <v>2475</v>
      </c>
      <c r="Q100" s="31">
        <v>2887</v>
      </c>
      <c r="R100" s="271">
        <v>3300</v>
      </c>
      <c r="S100" s="31">
        <v>3712</v>
      </c>
      <c r="V100" s="29">
        <v>88</v>
      </c>
      <c r="W100" s="270">
        <v>422073</v>
      </c>
      <c r="X100" s="30">
        <v>88</v>
      </c>
      <c r="Y100" s="270">
        <v>421308</v>
      </c>
      <c r="Z100" s="29">
        <v>88</v>
      </c>
      <c r="AA100" s="270">
        <v>436486</v>
      </c>
      <c r="AB100" s="29">
        <v>88</v>
      </c>
      <c r="AC100" s="270">
        <v>444595</v>
      </c>
      <c r="AD100" s="29">
        <v>88</v>
      </c>
      <c r="AE100" s="270">
        <v>419718</v>
      </c>
      <c r="AF100" s="29">
        <v>88</v>
      </c>
      <c r="AG100" s="270">
        <v>414340</v>
      </c>
      <c r="AH100" s="29">
        <v>88</v>
      </c>
      <c r="AI100" s="270">
        <v>186054</v>
      </c>
      <c r="AJ100" s="29">
        <v>88</v>
      </c>
      <c r="AK100" s="270">
        <v>187269</v>
      </c>
      <c r="AL100" s="30">
        <f t="shared" si="7"/>
        <v>88</v>
      </c>
      <c r="AM100" s="29">
        <v>88</v>
      </c>
      <c r="AN100" s="270">
        <v>512.81700000000001</v>
      </c>
      <c r="AO100" s="29">
        <v>89</v>
      </c>
      <c r="AP100" s="270">
        <v>302844</v>
      </c>
    </row>
    <row r="101" spans="8:42">
      <c r="H101" s="20">
        <v>10</v>
      </c>
      <c r="I101" s="20">
        <v>1596</v>
      </c>
      <c r="J101" s="20">
        <v>1701</v>
      </c>
      <c r="K101" s="20">
        <v>412</v>
      </c>
      <c r="L101" s="20">
        <v>824</v>
      </c>
      <c r="M101" s="20">
        <v>1237</v>
      </c>
      <c r="N101" s="20">
        <v>1649</v>
      </c>
      <c r="O101" s="20">
        <v>2061</v>
      </c>
      <c r="P101" s="20">
        <v>2473</v>
      </c>
      <c r="Q101" s="20">
        <v>2885</v>
      </c>
      <c r="R101" s="20">
        <v>3297</v>
      </c>
      <c r="S101" s="272">
        <v>3710</v>
      </c>
      <c r="V101" s="29">
        <v>89</v>
      </c>
      <c r="W101" s="270">
        <v>426191</v>
      </c>
      <c r="X101" s="30">
        <v>89</v>
      </c>
      <c r="Y101" s="270">
        <v>425427</v>
      </c>
      <c r="Z101" s="29">
        <v>89</v>
      </c>
      <c r="AA101" s="270">
        <v>440587</v>
      </c>
      <c r="AB101" s="29">
        <v>89</v>
      </c>
      <c r="AC101" s="270">
        <v>448714</v>
      </c>
      <c r="AD101" s="29">
        <v>89</v>
      </c>
      <c r="AE101" s="270">
        <v>423837</v>
      </c>
      <c r="AF101" s="29">
        <v>89</v>
      </c>
      <c r="AG101" s="270">
        <v>418459</v>
      </c>
      <c r="AH101" s="29">
        <v>89</v>
      </c>
      <c r="AI101" s="270">
        <v>187879</v>
      </c>
      <c r="AJ101" s="29">
        <v>89</v>
      </c>
      <c r="AK101" s="270">
        <v>189095</v>
      </c>
      <c r="AL101" s="30">
        <f t="shared" si="7"/>
        <v>89</v>
      </c>
      <c r="AM101" s="29">
        <v>89</v>
      </c>
      <c r="AN101" s="270">
        <v>517.65499999999997</v>
      </c>
      <c r="AO101" s="29">
        <v>90</v>
      </c>
      <c r="AP101" s="270">
        <v>305710</v>
      </c>
    </row>
    <row r="102" spans="8:42" ht="15.75">
      <c r="H102" s="306" t="s">
        <v>52</v>
      </c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V102" s="29">
        <v>90</v>
      </c>
      <c r="W102" s="270">
        <v>430309</v>
      </c>
      <c r="X102" s="30">
        <v>90</v>
      </c>
      <c r="Y102" s="270">
        <v>429546</v>
      </c>
      <c r="Z102" s="29">
        <v>90</v>
      </c>
      <c r="AA102" s="270">
        <v>444689</v>
      </c>
      <c r="AB102" s="29">
        <v>90</v>
      </c>
      <c r="AC102" s="270">
        <v>452833</v>
      </c>
      <c r="AD102" s="29">
        <v>90</v>
      </c>
      <c r="AE102" s="270">
        <v>427956</v>
      </c>
      <c r="AF102" s="29">
        <v>90</v>
      </c>
      <c r="AG102" s="270">
        <v>422578</v>
      </c>
      <c r="AH102" s="29">
        <v>90</v>
      </c>
      <c r="AI102" s="270">
        <v>189704</v>
      </c>
      <c r="AJ102" s="29">
        <v>90</v>
      </c>
      <c r="AK102" s="270">
        <v>190920</v>
      </c>
      <c r="AL102" s="30">
        <f t="shared" si="7"/>
        <v>90</v>
      </c>
      <c r="AM102" s="29">
        <v>90</v>
      </c>
      <c r="AN102" s="270">
        <v>522.49400000000003</v>
      </c>
      <c r="AO102" s="29">
        <v>91</v>
      </c>
      <c r="AP102" s="270">
        <v>308576</v>
      </c>
    </row>
    <row r="103" spans="8:42">
      <c r="H103" s="307" t="s">
        <v>57</v>
      </c>
      <c r="I103" s="307" t="s">
        <v>58</v>
      </c>
      <c r="J103" s="307" t="s">
        <v>59</v>
      </c>
      <c r="K103" s="309" t="s">
        <v>60</v>
      </c>
      <c r="L103" s="310"/>
      <c r="M103" s="310"/>
      <c r="N103" s="310"/>
      <c r="O103" s="310"/>
      <c r="P103" s="310"/>
      <c r="Q103" s="310"/>
      <c r="R103" s="310"/>
      <c r="S103" s="311"/>
      <c r="V103" s="29">
        <v>91</v>
      </c>
      <c r="W103" s="270">
        <v>434426</v>
      </c>
      <c r="X103" s="30">
        <v>91</v>
      </c>
      <c r="Y103" s="270">
        <v>433664</v>
      </c>
      <c r="Z103" s="29">
        <v>91</v>
      </c>
      <c r="AA103" s="270">
        <v>448790</v>
      </c>
      <c r="AB103" s="29">
        <v>91</v>
      </c>
      <c r="AC103" s="270">
        <v>456952</v>
      </c>
      <c r="AD103" s="29">
        <v>91</v>
      </c>
      <c r="AE103" s="270">
        <v>432075</v>
      </c>
      <c r="AF103" s="29">
        <v>91</v>
      </c>
      <c r="AG103" s="270">
        <v>426697</v>
      </c>
      <c r="AH103" s="29">
        <v>91</v>
      </c>
      <c r="AI103" s="270">
        <v>191529</v>
      </c>
      <c r="AJ103" s="29">
        <v>91</v>
      </c>
      <c r="AK103" s="270">
        <v>192745</v>
      </c>
      <c r="AL103" s="30">
        <f t="shared" si="7"/>
        <v>91</v>
      </c>
      <c r="AM103" s="29">
        <v>91</v>
      </c>
      <c r="AN103" s="270">
        <v>527.33299999999997</v>
      </c>
      <c r="AO103" s="29">
        <v>92</v>
      </c>
      <c r="AP103" s="270">
        <v>311442</v>
      </c>
    </row>
    <row r="104" spans="8:42">
      <c r="H104" s="308"/>
      <c r="I104" s="308"/>
      <c r="J104" s="308"/>
      <c r="K104" s="312">
        <v>1</v>
      </c>
      <c r="L104" s="312">
        <v>2</v>
      </c>
      <c r="M104" s="312">
        <v>3</v>
      </c>
      <c r="N104" s="312">
        <v>4</v>
      </c>
      <c r="O104" s="312">
        <v>5</v>
      </c>
      <c r="P104" s="312">
        <v>6</v>
      </c>
      <c r="Q104" s="312">
        <v>7</v>
      </c>
      <c r="R104" s="312">
        <v>8</v>
      </c>
      <c r="S104" s="312">
        <v>9</v>
      </c>
      <c r="V104" s="29">
        <v>92</v>
      </c>
      <c r="W104" s="270">
        <v>438544</v>
      </c>
      <c r="X104" s="30">
        <v>92</v>
      </c>
      <c r="Y104" s="270">
        <v>437783</v>
      </c>
      <c r="Z104" s="29">
        <v>92</v>
      </c>
      <c r="AA104" s="270">
        <v>452891</v>
      </c>
      <c r="AB104" s="29">
        <v>92</v>
      </c>
      <c r="AC104" s="270">
        <v>461071</v>
      </c>
      <c r="AD104" s="29">
        <v>92</v>
      </c>
      <c r="AE104" s="270">
        <v>436194</v>
      </c>
      <c r="AF104" s="29">
        <v>92</v>
      </c>
      <c r="AG104" s="270">
        <v>430816</v>
      </c>
      <c r="AH104" s="29">
        <v>92</v>
      </c>
      <c r="AI104" s="270">
        <v>193354</v>
      </c>
      <c r="AJ104" s="29">
        <v>92</v>
      </c>
      <c r="AK104" s="270">
        <v>194570</v>
      </c>
      <c r="AL104" s="30">
        <f t="shared" si="7"/>
        <v>92</v>
      </c>
      <c r="AM104" s="29">
        <v>92</v>
      </c>
      <c r="AN104" s="270">
        <v>532.17100000000005</v>
      </c>
      <c r="AO104" s="29">
        <v>93</v>
      </c>
      <c r="AP104" s="270">
        <v>314308</v>
      </c>
    </row>
    <row r="105" spans="8:42">
      <c r="H105" s="31">
        <v>1</v>
      </c>
      <c r="I105" s="31">
        <v>0</v>
      </c>
      <c r="J105" s="31">
        <v>41</v>
      </c>
      <c r="K105" s="31">
        <v>412</v>
      </c>
      <c r="L105" s="31">
        <v>823</v>
      </c>
      <c r="M105" s="31">
        <v>1235</v>
      </c>
      <c r="N105" s="31">
        <v>1647</v>
      </c>
      <c r="O105" s="31">
        <v>2058</v>
      </c>
      <c r="P105" s="31">
        <v>2470</v>
      </c>
      <c r="Q105" s="31">
        <v>2882</v>
      </c>
      <c r="R105" s="31">
        <v>3293</v>
      </c>
      <c r="S105" s="31">
        <v>3705</v>
      </c>
      <c r="V105" s="29">
        <v>93</v>
      </c>
      <c r="W105" s="270">
        <v>442662</v>
      </c>
      <c r="X105" s="30">
        <v>93</v>
      </c>
      <c r="Y105" s="270">
        <v>441902</v>
      </c>
      <c r="Z105" s="29">
        <v>93</v>
      </c>
      <c r="AA105" s="270">
        <v>456992</v>
      </c>
      <c r="AB105" s="29">
        <v>93</v>
      </c>
      <c r="AC105" s="270">
        <v>465190</v>
      </c>
      <c r="AD105" s="29">
        <v>93</v>
      </c>
      <c r="AE105" s="270">
        <v>440313</v>
      </c>
      <c r="AF105" s="29">
        <v>93</v>
      </c>
      <c r="AG105" s="270">
        <v>434935</v>
      </c>
      <c r="AH105" s="29">
        <v>93</v>
      </c>
      <c r="AI105" s="270">
        <v>195179</v>
      </c>
      <c r="AJ105" s="29">
        <v>93</v>
      </c>
      <c r="AK105" s="270">
        <v>196396</v>
      </c>
      <c r="AL105" s="30">
        <f t="shared" si="7"/>
        <v>93</v>
      </c>
      <c r="AM105" s="29">
        <v>93</v>
      </c>
      <c r="AN105" s="270">
        <v>537.01</v>
      </c>
      <c r="AO105" s="29">
        <v>94</v>
      </c>
      <c r="AP105" s="270">
        <v>317174</v>
      </c>
    </row>
    <row r="106" spans="8:42">
      <c r="H106" s="31">
        <v>1</v>
      </c>
      <c r="I106" s="31">
        <v>41</v>
      </c>
      <c r="J106" s="31">
        <v>101</v>
      </c>
      <c r="K106" s="31">
        <v>412</v>
      </c>
      <c r="L106" s="31">
        <v>824</v>
      </c>
      <c r="M106" s="31">
        <v>1236</v>
      </c>
      <c r="N106" s="31">
        <v>1648</v>
      </c>
      <c r="O106" s="31">
        <v>2059</v>
      </c>
      <c r="P106" s="31">
        <v>2471</v>
      </c>
      <c r="Q106" s="31">
        <v>2883</v>
      </c>
      <c r="R106" s="31">
        <v>3295</v>
      </c>
      <c r="S106" s="31">
        <v>3707</v>
      </c>
      <c r="V106" s="29">
        <v>94</v>
      </c>
      <c r="W106" s="270">
        <v>446780</v>
      </c>
      <c r="X106" s="30">
        <v>94</v>
      </c>
      <c r="Y106" s="270">
        <v>446020</v>
      </c>
      <c r="Z106" s="29">
        <v>94</v>
      </c>
      <c r="AA106" s="270">
        <v>461094</v>
      </c>
      <c r="AB106" s="29">
        <v>94</v>
      </c>
      <c r="AC106" s="270">
        <v>469309</v>
      </c>
      <c r="AD106" s="29">
        <v>94</v>
      </c>
      <c r="AE106" s="270">
        <v>444432</v>
      </c>
      <c r="AF106" s="29">
        <v>94</v>
      </c>
      <c r="AG106" s="270">
        <v>439054</v>
      </c>
      <c r="AH106" s="29">
        <v>94</v>
      </c>
      <c r="AI106" s="270">
        <v>197004</v>
      </c>
      <c r="AJ106" s="29">
        <v>94</v>
      </c>
      <c r="AK106" s="270">
        <v>198221</v>
      </c>
      <c r="AL106" s="30">
        <f t="shared" si="7"/>
        <v>94</v>
      </c>
      <c r="AM106" s="29">
        <v>94</v>
      </c>
      <c r="AN106" s="270">
        <v>541.84900000000005</v>
      </c>
      <c r="AO106" s="29">
        <v>95</v>
      </c>
      <c r="AP106" s="270">
        <v>320040</v>
      </c>
    </row>
    <row r="107" spans="8:42">
      <c r="H107" s="31">
        <v>1</v>
      </c>
      <c r="I107" s="31">
        <v>101</v>
      </c>
      <c r="J107" s="31">
        <v>110</v>
      </c>
      <c r="K107" s="31">
        <v>412</v>
      </c>
      <c r="L107" s="31">
        <v>823</v>
      </c>
      <c r="M107" s="31">
        <v>1235</v>
      </c>
      <c r="N107" s="31">
        <v>1647</v>
      </c>
      <c r="O107" s="31">
        <v>2058</v>
      </c>
      <c r="P107" s="31">
        <v>2470</v>
      </c>
      <c r="Q107" s="31">
        <v>2882</v>
      </c>
      <c r="R107" s="31">
        <v>3293</v>
      </c>
      <c r="S107" s="31">
        <v>3705</v>
      </c>
      <c r="V107" s="29">
        <v>95</v>
      </c>
      <c r="W107" s="270">
        <v>450898</v>
      </c>
      <c r="X107" s="30">
        <v>95</v>
      </c>
      <c r="Y107" s="270">
        <v>450139</v>
      </c>
      <c r="Z107" s="29">
        <v>95</v>
      </c>
      <c r="AA107" s="270">
        <v>465195</v>
      </c>
      <c r="AB107" s="29">
        <v>95</v>
      </c>
      <c r="AC107" s="270">
        <v>473428</v>
      </c>
      <c r="AD107" s="29">
        <v>95</v>
      </c>
      <c r="AE107" s="270">
        <v>448551</v>
      </c>
      <c r="AF107" s="29">
        <v>95</v>
      </c>
      <c r="AG107" s="270">
        <v>443173</v>
      </c>
      <c r="AH107" s="29">
        <v>95</v>
      </c>
      <c r="AI107" s="270">
        <v>198829</v>
      </c>
      <c r="AJ107" s="29">
        <v>95</v>
      </c>
      <c r="AK107" s="270">
        <v>200046</v>
      </c>
      <c r="AL107" s="30">
        <f t="shared" si="7"/>
        <v>95</v>
      </c>
      <c r="AM107" s="29">
        <v>95</v>
      </c>
      <c r="AN107" s="270">
        <v>546.68700000000001</v>
      </c>
      <c r="AO107" s="29">
        <v>96</v>
      </c>
      <c r="AP107" s="270">
        <v>322906</v>
      </c>
    </row>
    <row r="108" spans="8:42">
      <c r="H108" s="31">
        <v>1</v>
      </c>
      <c r="I108" s="31">
        <v>110</v>
      </c>
      <c r="J108" s="31">
        <v>112</v>
      </c>
      <c r="K108" s="31">
        <v>322</v>
      </c>
      <c r="L108" s="31">
        <v>644</v>
      </c>
      <c r="M108" s="31">
        <v>966</v>
      </c>
      <c r="N108" s="31">
        <v>1289</v>
      </c>
      <c r="O108" s="31">
        <v>1611</v>
      </c>
      <c r="P108" s="31">
        <v>1933</v>
      </c>
      <c r="Q108" s="31">
        <v>2255</v>
      </c>
      <c r="R108" s="31">
        <v>2577</v>
      </c>
      <c r="S108" s="31">
        <v>2899</v>
      </c>
      <c r="V108" s="29">
        <v>96</v>
      </c>
      <c r="W108" s="270">
        <v>455016</v>
      </c>
      <c r="X108" s="30">
        <v>96</v>
      </c>
      <c r="Y108" s="270">
        <v>454258</v>
      </c>
      <c r="Z108" s="29">
        <v>96</v>
      </c>
      <c r="AA108" s="270">
        <v>469296</v>
      </c>
      <c r="AB108" s="29">
        <v>96</v>
      </c>
      <c r="AC108" s="270">
        <v>477544</v>
      </c>
      <c r="AD108" s="29">
        <v>96</v>
      </c>
      <c r="AE108" s="270">
        <v>452670</v>
      </c>
      <c r="AF108" s="29">
        <v>96</v>
      </c>
      <c r="AG108" s="270">
        <v>447292</v>
      </c>
      <c r="AH108" s="29">
        <v>96</v>
      </c>
      <c r="AI108" s="270">
        <v>200654</v>
      </c>
      <c r="AJ108" s="29">
        <v>96</v>
      </c>
      <c r="AK108" s="270">
        <v>201872</v>
      </c>
      <c r="AL108" s="30">
        <f t="shared" si="7"/>
        <v>96</v>
      </c>
      <c r="AM108" s="29">
        <v>96</v>
      </c>
      <c r="AN108" s="270">
        <v>551.52599999999995</v>
      </c>
      <c r="AO108" s="29">
        <v>97</v>
      </c>
      <c r="AP108" s="270">
        <v>325772</v>
      </c>
    </row>
    <row r="109" spans="8:42">
      <c r="H109" s="31">
        <v>1</v>
      </c>
      <c r="I109" s="31">
        <v>112</v>
      </c>
      <c r="J109" s="31">
        <v>173</v>
      </c>
      <c r="K109" s="31">
        <v>412</v>
      </c>
      <c r="L109" s="31">
        <v>823</v>
      </c>
      <c r="M109" s="31">
        <v>1235</v>
      </c>
      <c r="N109" s="31">
        <v>1647</v>
      </c>
      <c r="O109" s="31">
        <v>2058</v>
      </c>
      <c r="P109" s="31">
        <v>2470</v>
      </c>
      <c r="Q109" s="31">
        <v>2882</v>
      </c>
      <c r="R109" s="31">
        <v>3293</v>
      </c>
      <c r="S109" s="31">
        <v>3705</v>
      </c>
      <c r="V109" s="29">
        <v>97</v>
      </c>
      <c r="W109" s="270">
        <v>459134</v>
      </c>
      <c r="X109" s="30">
        <v>97</v>
      </c>
      <c r="Y109" s="270">
        <v>458376</v>
      </c>
      <c r="Z109" s="29">
        <v>97</v>
      </c>
      <c r="AA109" s="270">
        <v>473397</v>
      </c>
      <c r="AB109" s="29">
        <v>97</v>
      </c>
      <c r="AC109" s="270">
        <v>481661</v>
      </c>
      <c r="AD109" s="29">
        <v>97</v>
      </c>
      <c r="AE109" s="270">
        <v>456789</v>
      </c>
      <c r="AF109" s="29">
        <v>97</v>
      </c>
      <c r="AG109" s="270">
        <v>451411</v>
      </c>
      <c r="AH109" s="29">
        <v>97</v>
      </c>
      <c r="AI109" s="270">
        <v>202479</v>
      </c>
      <c r="AJ109" s="29">
        <v>97</v>
      </c>
      <c r="AK109" s="270">
        <v>203697</v>
      </c>
      <c r="AL109" s="30">
        <f t="shared" si="7"/>
        <v>97</v>
      </c>
      <c r="AM109" s="29">
        <v>97</v>
      </c>
      <c r="AN109" s="270">
        <v>556.36500000000001</v>
      </c>
      <c r="AO109" s="29">
        <v>98</v>
      </c>
      <c r="AP109" s="270">
        <v>328638</v>
      </c>
    </row>
    <row r="110" spans="8:42">
      <c r="H110" s="31">
        <v>2</v>
      </c>
      <c r="I110" s="31">
        <v>173</v>
      </c>
      <c r="J110" s="31">
        <v>351</v>
      </c>
      <c r="K110" s="31">
        <v>412</v>
      </c>
      <c r="L110" s="31">
        <v>823</v>
      </c>
      <c r="M110" s="31">
        <v>1235</v>
      </c>
      <c r="N110" s="31">
        <v>1647</v>
      </c>
      <c r="O110" s="31">
        <v>2059</v>
      </c>
      <c r="P110" s="31">
        <v>2470</v>
      </c>
      <c r="Q110" s="31">
        <v>2882</v>
      </c>
      <c r="R110" s="31">
        <v>3294</v>
      </c>
      <c r="S110" s="31">
        <v>3705</v>
      </c>
      <c r="V110" s="29">
        <v>98</v>
      </c>
      <c r="W110" s="270">
        <v>463252</v>
      </c>
      <c r="X110" s="30">
        <v>98</v>
      </c>
      <c r="Y110" s="270">
        <v>462495</v>
      </c>
      <c r="Z110" s="29">
        <v>98</v>
      </c>
      <c r="AA110" s="270">
        <v>477499</v>
      </c>
      <c r="AB110" s="29">
        <v>98</v>
      </c>
      <c r="AC110" s="270">
        <v>485777</v>
      </c>
      <c r="AD110" s="29">
        <v>98</v>
      </c>
      <c r="AE110" s="270">
        <v>460908</v>
      </c>
      <c r="AF110" s="29">
        <v>98</v>
      </c>
      <c r="AG110" s="270">
        <v>455530</v>
      </c>
      <c r="AH110" s="29">
        <v>98</v>
      </c>
      <c r="AI110" s="270">
        <v>204304</v>
      </c>
      <c r="AJ110" s="29">
        <v>98</v>
      </c>
      <c r="AK110" s="270">
        <v>205522</v>
      </c>
      <c r="AL110" s="30">
        <f t="shared" si="7"/>
        <v>98</v>
      </c>
      <c r="AM110" s="29">
        <v>98</v>
      </c>
      <c r="AN110" s="270">
        <v>561.20299999999997</v>
      </c>
      <c r="AO110" s="29">
        <v>99</v>
      </c>
      <c r="AP110" s="270">
        <v>331504</v>
      </c>
    </row>
    <row r="111" spans="8:42">
      <c r="H111" s="31">
        <v>3</v>
      </c>
      <c r="I111" s="31">
        <v>351</v>
      </c>
      <c r="J111" s="31">
        <v>529</v>
      </c>
      <c r="K111" s="31">
        <v>412</v>
      </c>
      <c r="L111" s="31">
        <v>824</v>
      </c>
      <c r="M111" s="31">
        <v>1235</v>
      </c>
      <c r="N111" s="31">
        <v>1647</v>
      </c>
      <c r="O111" s="31">
        <v>2059</v>
      </c>
      <c r="P111" s="31">
        <v>2471</v>
      </c>
      <c r="Q111" s="31">
        <v>2882</v>
      </c>
      <c r="R111" s="31">
        <v>3294</v>
      </c>
      <c r="S111" s="31">
        <v>3706</v>
      </c>
      <c r="V111" s="29">
        <v>99</v>
      </c>
      <c r="W111" s="270">
        <v>467370</v>
      </c>
      <c r="X111" s="30">
        <v>99</v>
      </c>
      <c r="Y111" s="270">
        <v>466613</v>
      </c>
      <c r="Z111" s="29">
        <v>99</v>
      </c>
      <c r="AA111" s="270">
        <v>481600</v>
      </c>
      <c r="AB111" s="29">
        <v>99</v>
      </c>
      <c r="AC111" s="270">
        <v>489894</v>
      </c>
      <c r="AD111" s="29">
        <v>99</v>
      </c>
      <c r="AE111" s="270">
        <v>465027</v>
      </c>
      <c r="AF111" s="29">
        <v>99</v>
      </c>
      <c r="AG111" s="270">
        <v>459649</v>
      </c>
      <c r="AH111" s="29">
        <v>99</v>
      </c>
      <c r="AI111" s="270">
        <v>206129</v>
      </c>
      <c r="AJ111" s="29">
        <v>99</v>
      </c>
      <c r="AK111" s="270">
        <v>207348</v>
      </c>
      <c r="AL111" s="30">
        <f t="shared" si="7"/>
        <v>99</v>
      </c>
      <c r="AM111" s="29">
        <v>99</v>
      </c>
      <c r="AN111" s="270">
        <v>566.04200000000003</v>
      </c>
      <c r="AO111" s="29">
        <v>100</v>
      </c>
      <c r="AP111" s="270">
        <v>334370</v>
      </c>
    </row>
    <row r="112" spans="8:42">
      <c r="H112" s="31">
        <v>4</v>
      </c>
      <c r="I112" s="31">
        <v>529</v>
      </c>
      <c r="J112" s="31">
        <v>707</v>
      </c>
      <c r="K112" s="31">
        <v>412</v>
      </c>
      <c r="L112" s="31">
        <v>824</v>
      </c>
      <c r="M112" s="31">
        <v>1235</v>
      </c>
      <c r="N112" s="31">
        <v>1647</v>
      </c>
      <c r="O112" s="31">
        <v>2059</v>
      </c>
      <c r="P112" s="31">
        <v>2471</v>
      </c>
      <c r="Q112" s="31">
        <v>2883</v>
      </c>
      <c r="R112" s="31">
        <v>3295</v>
      </c>
      <c r="S112" s="31">
        <v>3706</v>
      </c>
      <c r="V112" s="29">
        <v>100</v>
      </c>
      <c r="W112" s="270">
        <v>471488</v>
      </c>
      <c r="X112" s="30">
        <v>100</v>
      </c>
      <c r="Y112" s="270">
        <v>470732</v>
      </c>
      <c r="Z112" s="29">
        <v>100</v>
      </c>
      <c r="AA112" s="270">
        <v>485701</v>
      </c>
      <c r="AB112" s="29">
        <v>100</v>
      </c>
      <c r="AC112" s="270">
        <v>494011</v>
      </c>
      <c r="AD112" s="29">
        <v>100</v>
      </c>
      <c r="AE112" s="270">
        <v>469146</v>
      </c>
      <c r="AF112" s="29">
        <v>100</v>
      </c>
      <c r="AG112" s="270">
        <v>463768</v>
      </c>
      <c r="AH112" s="29">
        <v>100</v>
      </c>
      <c r="AI112" s="270">
        <v>207955</v>
      </c>
      <c r="AJ112" s="29">
        <v>100</v>
      </c>
      <c r="AK112" s="270">
        <v>209173</v>
      </c>
      <c r="AL112" s="30">
        <f t="shared" si="7"/>
        <v>100</v>
      </c>
      <c r="AM112" s="29">
        <v>100</v>
      </c>
      <c r="AN112" s="270">
        <v>570881</v>
      </c>
      <c r="AO112" s="29">
        <v>101</v>
      </c>
      <c r="AP112" s="270">
        <v>337236</v>
      </c>
    </row>
    <row r="113" spans="8:42">
      <c r="H113" s="31">
        <v>5</v>
      </c>
      <c r="I113" s="31">
        <v>707</v>
      </c>
      <c r="J113" s="31">
        <v>885</v>
      </c>
      <c r="K113" s="31">
        <v>412</v>
      </c>
      <c r="L113" s="31">
        <v>824</v>
      </c>
      <c r="M113" s="31">
        <v>1236</v>
      </c>
      <c r="N113" s="31">
        <v>1648</v>
      </c>
      <c r="O113" s="31">
        <v>2059</v>
      </c>
      <c r="P113" s="31">
        <v>2471</v>
      </c>
      <c r="Q113" s="31">
        <v>2883</v>
      </c>
      <c r="R113" s="31">
        <v>3295</v>
      </c>
      <c r="S113" s="31">
        <v>3707</v>
      </c>
      <c r="V113" s="29">
        <v>101</v>
      </c>
      <c r="W113" s="270">
        <v>475606</v>
      </c>
      <c r="X113" s="30">
        <v>101</v>
      </c>
      <c r="Y113" s="270">
        <v>474851</v>
      </c>
      <c r="Z113" s="29">
        <v>101</v>
      </c>
      <c r="AA113" s="270">
        <v>489802</v>
      </c>
      <c r="AB113" s="29">
        <v>101</v>
      </c>
      <c r="AC113" s="270">
        <v>498127</v>
      </c>
      <c r="AD113" s="29">
        <v>101</v>
      </c>
      <c r="AE113" s="270">
        <v>473265</v>
      </c>
      <c r="AF113" s="29">
        <v>101</v>
      </c>
      <c r="AG113" s="270">
        <v>467887</v>
      </c>
      <c r="AH113" s="29">
        <v>101</v>
      </c>
      <c r="AI113" s="270">
        <v>209247</v>
      </c>
      <c r="AJ113" s="29">
        <v>101</v>
      </c>
      <c r="AK113" s="270">
        <v>210998</v>
      </c>
      <c r="AL113" s="30">
        <f t="shared" si="7"/>
        <v>101</v>
      </c>
      <c r="AM113" s="29">
        <v>101</v>
      </c>
      <c r="AN113" s="270">
        <v>575719</v>
      </c>
      <c r="AO113" s="29">
        <v>102</v>
      </c>
      <c r="AP113" s="270">
        <v>340102</v>
      </c>
    </row>
    <row r="114" spans="8:42">
      <c r="H114" s="31">
        <v>6</v>
      </c>
      <c r="I114" s="31">
        <v>885</v>
      </c>
      <c r="J114" s="31">
        <v>1063</v>
      </c>
      <c r="K114" s="31">
        <v>412</v>
      </c>
      <c r="L114" s="31">
        <v>824</v>
      </c>
      <c r="M114" s="31">
        <v>1236</v>
      </c>
      <c r="N114" s="31">
        <v>1648</v>
      </c>
      <c r="O114" s="31">
        <v>2060</v>
      </c>
      <c r="P114" s="31">
        <v>2472</v>
      </c>
      <c r="Q114" s="31">
        <v>2884</v>
      </c>
      <c r="R114" s="31">
        <v>3296</v>
      </c>
      <c r="S114" s="31">
        <v>3709</v>
      </c>
      <c r="V114" s="29">
        <v>102</v>
      </c>
      <c r="W114" s="270">
        <v>479723</v>
      </c>
      <c r="X114" s="30">
        <v>102</v>
      </c>
      <c r="Y114" s="270">
        <v>478967</v>
      </c>
      <c r="Z114" s="29">
        <v>102</v>
      </c>
      <c r="AA114" s="270">
        <v>493904</v>
      </c>
      <c r="AB114" s="29">
        <v>102</v>
      </c>
      <c r="AC114" s="270">
        <v>502244</v>
      </c>
      <c r="AD114" s="29">
        <v>102</v>
      </c>
      <c r="AE114" s="270">
        <v>477384</v>
      </c>
      <c r="AF114" s="29">
        <v>102</v>
      </c>
      <c r="AG114" s="270">
        <v>472004</v>
      </c>
      <c r="AH114" s="29">
        <v>102</v>
      </c>
      <c r="AI114" s="270">
        <v>210540</v>
      </c>
      <c r="AJ114" s="29">
        <v>102</v>
      </c>
      <c r="AK114" s="270">
        <v>212821</v>
      </c>
      <c r="AL114" s="30">
        <f t="shared" si="7"/>
        <v>102</v>
      </c>
      <c r="AM114" s="29">
        <v>102</v>
      </c>
      <c r="AN114" s="270">
        <v>580558</v>
      </c>
      <c r="AO114" s="29">
        <v>103</v>
      </c>
      <c r="AP114" s="270">
        <v>342968</v>
      </c>
    </row>
    <row r="115" spans="8:42">
      <c r="H115" s="31">
        <v>7</v>
      </c>
      <c r="I115" s="31">
        <v>1063</v>
      </c>
      <c r="J115" s="31">
        <v>1241</v>
      </c>
      <c r="K115" s="31">
        <v>412</v>
      </c>
      <c r="L115" s="31">
        <v>824</v>
      </c>
      <c r="M115" s="31">
        <v>1236</v>
      </c>
      <c r="N115" s="31">
        <v>1648</v>
      </c>
      <c r="O115" s="31">
        <v>2061</v>
      </c>
      <c r="P115" s="31">
        <v>2473</v>
      </c>
      <c r="Q115" s="31">
        <v>2885</v>
      </c>
      <c r="R115" s="31">
        <v>3297</v>
      </c>
      <c r="S115" s="31">
        <v>3709</v>
      </c>
      <c r="V115" s="29">
        <v>103</v>
      </c>
      <c r="W115" s="270">
        <v>483839</v>
      </c>
      <c r="X115" s="30">
        <v>103</v>
      </c>
      <c r="Y115" s="270">
        <v>483083</v>
      </c>
      <c r="Z115" s="29">
        <v>103</v>
      </c>
      <c r="AA115" s="270">
        <v>498005</v>
      </c>
      <c r="AB115" s="29">
        <v>103</v>
      </c>
      <c r="AC115" s="270">
        <v>506360</v>
      </c>
      <c r="AD115" s="29">
        <v>103</v>
      </c>
      <c r="AE115" s="270">
        <v>481500</v>
      </c>
      <c r="AF115" s="29">
        <v>103</v>
      </c>
      <c r="AG115" s="270">
        <v>476120</v>
      </c>
      <c r="AH115" s="29">
        <v>103</v>
      </c>
      <c r="AI115" s="270">
        <v>211832</v>
      </c>
      <c r="AJ115" s="29">
        <v>103</v>
      </c>
      <c r="AK115" s="270">
        <v>214644</v>
      </c>
      <c r="AL115" s="30">
        <f t="shared" si="7"/>
        <v>103</v>
      </c>
      <c r="AM115" s="29">
        <v>103</v>
      </c>
      <c r="AN115" s="270">
        <v>585397</v>
      </c>
      <c r="AO115" s="29">
        <v>104</v>
      </c>
      <c r="AP115" s="270">
        <v>345834</v>
      </c>
    </row>
    <row r="116" spans="8:42">
      <c r="H116" s="31">
        <v>8</v>
      </c>
      <c r="I116" s="31">
        <v>1241</v>
      </c>
      <c r="J116" s="31">
        <v>1419</v>
      </c>
      <c r="K116" s="31">
        <v>412</v>
      </c>
      <c r="L116" s="31">
        <v>825</v>
      </c>
      <c r="M116" s="31">
        <v>1237</v>
      </c>
      <c r="N116" s="31">
        <v>1649</v>
      </c>
      <c r="O116" s="31">
        <v>2061</v>
      </c>
      <c r="P116" s="31">
        <v>2474</v>
      </c>
      <c r="Q116" s="31">
        <v>2886</v>
      </c>
      <c r="R116" s="31">
        <v>3298</v>
      </c>
      <c r="S116" s="31">
        <v>3710</v>
      </c>
      <c r="V116" s="29">
        <v>104</v>
      </c>
      <c r="W116" s="270">
        <v>487954</v>
      </c>
      <c r="X116" s="30">
        <v>104</v>
      </c>
      <c r="Y116" s="270">
        <v>487199</v>
      </c>
      <c r="Z116" s="29">
        <v>104</v>
      </c>
      <c r="AA116" s="270">
        <v>502106</v>
      </c>
      <c r="AB116" s="29">
        <v>104</v>
      </c>
      <c r="AC116" s="270">
        <v>510477</v>
      </c>
      <c r="AD116" s="29">
        <v>104</v>
      </c>
      <c r="AE116" s="270">
        <v>485617</v>
      </c>
      <c r="AF116" s="29">
        <v>104</v>
      </c>
      <c r="AG116" s="270">
        <v>480237</v>
      </c>
      <c r="AH116" s="29">
        <v>104</v>
      </c>
      <c r="AI116" s="270">
        <v>213125</v>
      </c>
      <c r="AJ116" s="29">
        <v>104</v>
      </c>
      <c r="AK116" s="270">
        <v>216467</v>
      </c>
      <c r="AL116" s="30">
        <f t="shared" si="7"/>
        <v>104</v>
      </c>
      <c r="AM116" s="29">
        <v>104</v>
      </c>
      <c r="AN116" s="270">
        <v>590235</v>
      </c>
      <c r="AO116" s="29">
        <v>105</v>
      </c>
      <c r="AP116" s="270">
        <v>348700</v>
      </c>
    </row>
    <row r="117" spans="8:42">
      <c r="H117" s="31">
        <v>9</v>
      </c>
      <c r="I117" s="31">
        <v>1419</v>
      </c>
      <c r="J117" s="31">
        <v>1597</v>
      </c>
      <c r="K117" s="31">
        <v>412</v>
      </c>
      <c r="L117" s="31">
        <v>825</v>
      </c>
      <c r="M117" s="31">
        <v>1237</v>
      </c>
      <c r="N117" s="31">
        <v>1650</v>
      </c>
      <c r="O117" s="31">
        <v>2062</v>
      </c>
      <c r="P117" s="31">
        <v>2474</v>
      </c>
      <c r="Q117" s="31">
        <v>2887</v>
      </c>
      <c r="R117" s="31">
        <v>3299</v>
      </c>
      <c r="S117" s="31">
        <v>3711</v>
      </c>
      <c r="V117" s="29">
        <v>105</v>
      </c>
      <c r="W117" s="270">
        <v>492070</v>
      </c>
      <c r="X117" s="30">
        <v>105</v>
      </c>
      <c r="Y117" s="270">
        <v>491315</v>
      </c>
      <c r="Z117" s="29">
        <v>105</v>
      </c>
      <c r="AA117" s="270">
        <v>506208</v>
      </c>
      <c r="AB117" s="29">
        <v>105</v>
      </c>
      <c r="AC117" s="270">
        <v>514593</v>
      </c>
      <c r="AD117" s="29">
        <v>105</v>
      </c>
      <c r="AE117" s="270">
        <v>489733</v>
      </c>
      <c r="AF117" s="29">
        <v>105</v>
      </c>
      <c r="AG117" s="270">
        <v>484353</v>
      </c>
      <c r="AH117" s="29">
        <v>105</v>
      </c>
      <c r="AI117" s="270">
        <v>214418</v>
      </c>
      <c r="AJ117" s="29">
        <v>105</v>
      </c>
      <c r="AK117" s="270">
        <v>218290</v>
      </c>
      <c r="AL117" s="30">
        <f t="shared" si="7"/>
        <v>105</v>
      </c>
      <c r="AM117" s="29">
        <v>105</v>
      </c>
      <c r="AN117" s="270">
        <v>595074</v>
      </c>
      <c r="AO117" s="29">
        <v>106</v>
      </c>
      <c r="AP117" s="270">
        <v>351566</v>
      </c>
    </row>
    <row r="118" spans="8:42">
      <c r="H118" s="20">
        <v>10</v>
      </c>
      <c r="I118" s="20">
        <v>1597</v>
      </c>
      <c r="J118" s="20">
        <v>1703</v>
      </c>
      <c r="K118" s="20">
        <v>412</v>
      </c>
      <c r="L118" s="20">
        <v>824</v>
      </c>
      <c r="M118" s="20">
        <v>1236</v>
      </c>
      <c r="N118" s="20">
        <v>1648</v>
      </c>
      <c r="O118" s="20">
        <v>2060</v>
      </c>
      <c r="P118" s="20">
        <v>2472</v>
      </c>
      <c r="Q118" s="20">
        <v>2885</v>
      </c>
      <c r="R118" s="20">
        <v>3297</v>
      </c>
      <c r="S118" s="20">
        <v>3709</v>
      </c>
      <c r="V118" s="29">
        <v>106</v>
      </c>
      <c r="W118" s="270">
        <v>496185</v>
      </c>
      <c r="X118" s="30">
        <v>106</v>
      </c>
      <c r="Y118" s="270">
        <v>495432</v>
      </c>
      <c r="Z118" s="29">
        <v>106</v>
      </c>
      <c r="AA118" s="270">
        <v>510323</v>
      </c>
      <c r="AB118" s="29">
        <v>106</v>
      </c>
      <c r="AC118" s="270">
        <v>518710</v>
      </c>
      <c r="AD118" s="29">
        <v>106</v>
      </c>
      <c r="AE118" s="270">
        <v>493850</v>
      </c>
      <c r="AF118" s="29">
        <v>106</v>
      </c>
      <c r="AG118" s="270">
        <v>488470</v>
      </c>
      <c r="AH118" s="29">
        <v>106</v>
      </c>
      <c r="AI118" s="270">
        <v>216240</v>
      </c>
      <c r="AJ118" s="29">
        <v>106</v>
      </c>
      <c r="AK118" s="270">
        <v>220113</v>
      </c>
      <c r="AL118" s="30">
        <f t="shared" si="7"/>
        <v>106</v>
      </c>
      <c r="AM118" s="29">
        <v>106</v>
      </c>
      <c r="AN118" s="270">
        <v>599913</v>
      </c>
      <c r="AO118" s="29">
        <v>107</v>
      </c>
      <c r="AP118" s="270">
        <v>354432</v>
      </c>
    </row>
    <row r="119" spans="8:42" ht="15.75">
      <c r="H119" s="306" t="s">
        <v>150</v>
      </c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V119" s="29">
        <v>107</v>
      </c>
      <c r="W119" s="270">
        <v>499406</v>
      </c>
      <c r="X119" s="30">
        <v>107</v>
      </c>
      <c r="Y119" s="270">
        <v>499548</v>
      </c>
      <c r="Z119" s="29">
        <v>107</v>
      </c>
      <c r="AA119" s="270">
        <v>513360</v>
      </c>
      <c r="AB119" s="29">
        <v>107</v>
      </c>
      <c r="AC119" s="270">
        <v>522826</v>
      </c>
      <c r="AD119" s="29">
        <v>107</v>
      </c>
      <c r="AE119" s="270">
        <v>497966</v>
      </c>
      <c r="AF119" s="29">
        <v>107</v>
      </c>
      <c r="AG119" s="270">
        <v>492586</v>
      </c>
      <c r="AH119" s="29">
        <v>107</v>
      </c>
      <c r="AI119" s="270">
        <v>218063</v>
      </c>
      <c r="AJ119" s="29">
        <v>107</v>
      </c>
      <c r="AK119" s="270">
        <v>221936</v>
      </c>
      <c r="AL119" s="30">
        <f t="shared" si="7"/>
        <v>107</v>
      </c>
      <c r="AM119" s="29">
        <v>107</v>
      </c>
      <c r="AN119" s="270">
        <v>604751</v>
      </c>
      <c r="AO119" s="29">
        <v>108</v>
      </c>
      <c r="AP119" s="270">
        <v>357298</v>
      </c>
    </row>
    <row r="120" spans="8:42">
      <c r="H120" s="307" t="s">
        <v>57</v>
      </c>
      <c r="I120" s="307" t="s">
        <v>58</v>
      </c>
      <c r="J120" s="307" t="s">
        <v>59</v>
      </c>
      <c r="K120" s="309" t="s">
        <v>60</v>
      </c>
      <c r="L120" s="310"/>
      <c r="M120" s="310"/>
      <c r="N120" s="310"/>
      <c r="O120" s="310"/>
      <c r="P120" s="310"/>
      <c r="Q120" s="310"/>
      <c r="R120" s="310"/>
      <c r="S120" s="311"/>
      <c r="V120" s="29">
        <v>108</v>
      </c>
      <c r="W120" s="270">
        <v>502626</v>
      </c>
      <c r="X120" s="30">
        <v>108</v>
      </c>
      <c r="Y120" s="270">
        <v>503664</v>
      </c>
      <c r="Z120" s="29">
        <v>108</v>
      </c>
      <c r="AA120" s="270">
        <v>516397</v>
      </c>
      <c r="AB120" s="29">
        <v>108</v>
      </c>
      <c r="AC120" s="270">
        <v>526943</v>
      </c>
      <c r="AD120" s="29">
        <v>108</v>
      </c>
      <c r="AE120" s="270">
        <v>502083</v>
      </c>
      <c r="AF120" s="29">
        <v>108</v>
      </c>
      <c r="AG120" s="270">
        <v>496703</v>
      </c>
      <c r="AH120" s="29">
        <v>108</v>
      </c>
      <c r="AI120" s="270">
        <v>219886</v>
      </c>
      <c r="AJ120" s="29">
        <v>108</v>
      </c>
      <c r="AK120" s="270">
        <v>223758</v>
      </c>
      <c r="AL120" s="30">
        <f t="shared" si="7"/>
        <v>108</v>
      </c>
      <c r="AM120" s="29">
        <v>108</v>
      </c>
      <c r="AN120" s="270">
        <v>609590</v>
      </c>
      <c r="AO120" s="29">
        <v>109</v>
      </c>
      <c r="AP120" s="270">
        <v>360164</v>
      </c>
    </row>
    <row r="121" spans="8:42">
      <c r="H121" s="308"/>
      <c r="I121" s="308"/>
      <c r="J121" s="308"/>
      <c r="K121" s="312">
        <v>1</v>
      </c>
      <c r="L121" s="312">
        <v>2</v>
      </c>
      <c r="M121" s="312">
        <v>3</v>
      </c>
      <c r="N121" s="312">
        <v>4</v>
      </c>
      <c r="O121" s="312">
        <v>5</v>
      </c>
      <c r="P121" s="312">
        <v>6</v>
      </c>
      <c r="Q121" s="312">
        <v>7</v>
      </c>
      <c r="R121" s="312">
        <v>8</v>
      </c>
      <c r="S121" s="312">
        <v>9</v>
      </c>
      <c r="V121" s="29">
        <v>109</v>
      </c>
      <c r="W121" s="270">
        <v>506742</v>
      </c>
      <c r="X121" s="30">
        <v>109</v>
      </c>
      <c r="Y121" s="270">
        <v>507780</v>
      </c>
      <c r="Z121" s="29">
        <v>109</v>
      </c>
      <c r="AA121" s="270">
        <v>520513</v>
      </c>
      <c r="AB121" s="29">
        <v>109</v>
      </c>
      <c r="AC121" s="270">
        <v>530164</v>
      </c>
      <c r="AD121" s="29">
        <v>109</v>
      </c>
      <c r="AE121" s="270">
        <v>506199</v>
      </c>
      <c r="AF121" s="29">
        <v>109</v>
      </c>
      <c r="AG121" s="270">
        <v>500819</v>
      </c>
      <c r="AH121" s="29">
        <v>109</v>
      </c>
      <c r="AI121" s="270">
        <v>221708</v>
      </c>
      <c r="AJ121" s="29">
        <v>109</v>
      </c>
      <c r="AK121" s="270">
        <v>225581</v>
      </c>
      <c r="AL121" s="30">
        <f t="shared" si="7"/>
        <v>109</v>
      </c>
      <c r="AM121" s="29">
        <v>109</v>
      </c>
      <c r="AN121" s="270">
        <v>614428</v>
      </c>
      <c r="AO121" s="29">
        <v>110</v>
      </c>
      <c r="AP121" s="270">
        <v>363030</v>
      </c>
    </row>
    <row r="122" spans="8:42">
      <c r="H122" s="31">
        <v>1</v>
      </c>
      <c r="I122" s="31">
        <v>0</v>
      </c>
      <c r="J122" s="31">
        <v>40</v>
      </c>
      <c r="K122" s="31">
        <v>182</v>
      </c>
      <c r="L122" s="31">
        <v>365</v>
      </c>
      <c r="M122" s="31">
        <v>547</v>
      </c>
      <c r="N122" s="31">
        <v>729</v>
      </c>
      <c r="O122" s="31">
        <v>911</v>
      </c>
      <c r="P122" s="31">
        <v>1094</v>
      </c>
      <c r="Q122" s="31">
        <v>1276</v>
      </c>
      <c r="R122" s="31">
        <v>1458</v>
      </c>
      <c r="S122" s="271">
        <v>1640</v>
      </c>
      <c r="V122" s="29">
        <v>110</v>
      </c>
      <c r="W122" s="270">
        <v>510857</v>
      </c>
      <c r="X122" s="30">
        <v>110</v>
      </c>
      <c r="Y122" s="270">
        <v>511001</v>
      </c>
      <c r="Z122" s="29">
        <v>110</v>
      </c>
      <c r="AA122" s="270">
        <v>524629</v>
      </c>
      <c r="AB122" s="29">
        <v>110</v>
      </c>
      <c r="AC122" s="270">
        <v>533386</v>
      </c>
      <c r="AD122" s="29">
        <v>110</v>
      </c>
      <c r="AE122" s="270">
        <v>509421</v>
      </c>
      <c r="AF122" s="29">
        <v>110</v>
      </c>
      <c r="AG122" s="270">
        <v>504936</v>
      </c>
      <c r="AH122" s="29">
        <v>110</v>
      </c>
      <c r="AI122" s="270">
        <v>223531</v>
      </c>
      <c r="AJ122" s="29">
        <v>110</v>
      </c>
      <c r="AK122" s="270">
        <v>227404</v>
      </c>
      <c r="AL122" s="30">
        <f t="shared" si="7"/>
        <v>110</v>
      </c>
      <c r="AM122" s="29">
        <v>110</v>
      </c>
      <c r="AN122" s="270">
        <v>619267</v>
      </c>
      <c r="AO122" s="29">
        <v>111</v>
      </c>
      <c r="AP122" s="270">
        <v>365896</v>
      </c>
    </row>
    <row r="123" spans="8:42">
      <c r="H123" s="31">
        <v>1</v>
      </c>
      <c r="I123" s="31">
        <v>40</v>
      </c>
      <c r="J123" s="31">
        <v>100</v>
      </c>
      <c r="K123" s="31">
        <v>183</v>
      </c>
      <c r="L123" s="31">
        <v>365</v>
      </c>
      <c r="M123" s="31">
        <v>548</v>
      </c>
      <c r="N123" s="31">
        <v>730</v>
      </c>
      <c r="O123" s="31">
        <v>913</v>
      </c>
      <c r="P123" s="31">
        <v>1095</v>
      </c>
      <c r="Q123" s="31">
        <v>1278</v>
      </c>
      <c r="R123" s="271">
        <v>1460</v>
      </c>
      <c r="S123" s="31">
        <v>1643</v>
      </c>
      <c r="V123" s="29">
        <v>111</v>
      </c>
      <c r="W123" s="270">
        <v>514973</v>
      </c>
      <c r="X123" s="30">
        <v>111</v>
      </c>
      <c r="Y123" s="270">
        <v>514222</v>
      </c>
      <c r="Z123" s="29">
        <v>111</v>
      </c>
      <c r="AA123" s="270">
        <v>528745</v>
      </c>
      <c r="AB123" s="29">
        <v>111</v>
      </c>
      <c r="AC123" s="270">
        <v>537502</v>
      </c>
      <c r="AD123" s="29">
        <v>111</v>
      </c>
      <c r="AE123" s="270">
        <v>512642</v>
      </c>
      <c r="AF123" s="29">
        <v>111</v>
      </c>
      <c r="AG123" s="270">
        <v>508157</v>
      </c>
      <c r="AH123" s="29">
        <v>111</v>
      </c>
      <c r="AI123" s="270">
        <v>225353</v>
      </c>
      <c r="AJ123" s="29">
        <v>111</v>
      </c>
      <c r="AK123" s="270">
        <v>229227</v>
      </c>
      <c r="AL123" s="30">
        <f t="shared" si="7"/>
        <v>111</v>
      </c>
      <c r="AM123" s="29">
        <v>111</v>
      </c>
      <c r="AN123" s="270">
        <v>624106</v>
      </c>
      <c r="AO123" s="29">
        <v>112</v>
      </c>
      <c r="AP123" s="270">
        <v>368762</v>
      </c>
    </row>
    <row r="124" spans="8:42">
      <c r="H124" s="31">
        <v>1</v>
      </c>
      <c r="I124" s="31">
        <v>100</v>
      </c>
      <c r="J124" s="31">
        <v>105</v>
      </c>
      <c r="K124" s="31">
        <v>129</v>
      </c>
      <c r="L124" s="31">
        <v>259</v>
      </c>
      <c r="M124" s="31">
        <v>388</v>
      </c>
      <c r="N124" s="31">
        <v>517</v>
      </c>
      <c r="O124" s="31">
        <v>646</v>
      </c>
      <c r="P124" s="31">
        <v>776</v>
      </c>
      <c r="Q124" s="31">
        <v>905</v>
      </c>
      <c r="R124" s="31">
        <v>1034</v>
      </c>
      <c r="S124" s="31">
        <v>1163</v>
      </c>
      <c r="V124" s="29">
        <v>112</v>
      </c>
      <c r="W124" s="270">
        <v>519088</v>
      </c>
      <c r="X124" s="30">
        <v>112</v>
      </c>
      <c r="Y124" s="270">
        <v>518339</v>
      </c>
      <c r="Z124" s="29">
        <v>112</v>
      </c>
      <c r="AA124" s="270">
        <v>532861</v>
      </c>
      <c r="AB124" s="29">
        <v>112</v>
      </c>
      <c r="AC124" s="270">
        <v>541619</v>
      </c>
      <c r="AD124" s="29">
        <v>112</v>
      </c>
      <c r="AE124" s="270">
        <v>516759</v>
      </c>
      <c r="AF124" s="29">
        <v>112</v>
      </c>
      <c r="AG124" s="270">
        <v>511379</v>
      </c>
      <c r="AH124" s="29">
        <v>112</v>
      </c>
      <c r="AI124" s="270">
        <v>227176</v>
      </c>
      <c r="AJ124" s="29">
        <v>112</v>
      </c>
      <c r="AK124" s="270">
        <v>231050</v>
      </c>
      <c r="AL124" s="30">
        <f t="shared" si="7"/>
        <v>112</v>
      </c>
      <c r="AM124" s="29">
        <v>112</v>
      </c>
      <c r="AN124" s="270">
        <v>628944</v>
      </c>
      <c r="AO124" s="29">
        <v>113</v>
      </c>
      <c r="AP124" s="270">
        <v>371628</v>
      </c>
    </row>
    <row r="125" spans="8:42">
      <c r="H125" s="31">
        <v>1</v>
      </c>
      <c r="I125" s="31">
        <v>105</v>
      </c>
      <c r="J125" s="31">
        <v>107</v>
      </c>
      <c r="K125" s="31">
        <v>182</v>
      </c>
      <c r="L125" s="31">
        <v>365</v>
      </c>
      <c r="M125" s="31">
        <v>547</v>
      </c>
      <c r="N125" s="31">
        <v>729</v>
      </c>
      <c r="O125" s="31">
        <v>911</v>
      </c>
      <c r="P125" s="271">
        <v>1094</v>
      </c>
      <c r="Q125" s="271">
        <v>1276</v>
      </c>
      <c r="R125" s="271">
        <v>1458</v>
      </c>
      <c r="S125" s="271">
        <v>1640</v>
      </c>
      <c r="V125" s="29">
        <v>113</v>
      </c>
      <c r="W125" s="270">
        <v>523203</v>
      </c>
      <c r="X125" s="30">
        <v>113</v>
      </c>
      <c r="Y125" s="270">
        <v>522455</v>
      </c>
      <c r="Z125" s="29">
        <v>113</v>
      </c>
      <c r="AA125" s="270">
        <v>536977</v>
      </c>
      <c r="AB125" s="29">
        <v>113</v>
      </c>
      <c r="AC125" s="270">
        <v>545736</v>
      </c>
      <c r="AD125" s="29">
        <v>113</v>
      </c>
      <c r="AE125" s="270">
        <v>520876</v>
      </c>
      <c r="AF125" s="29">
        <v>113</v>
      </c>
      <c r="AG125" s="270">
        <v>515496</v>
      </c>
      <c r="AH125" s="29">
        <v>113</v>
      </c>
      <c r="AI125" s="270">
        <v>228999</v>
      </c>
      <c r="AJ125" s="29">
        <v>113</v>
      </c>
      <c r="AK125" s="270">
        <v>232873</v>
      </c>
      <c r="AL125" s="30">
        <f t="shared" si="7"/>
        <v>113</v>
      </c>
      <c r="AM125" s="29">
        <v>113</v>
      </c>
      <c r="AN125" s="270">
        <v>633783</v>
      </c>
      <c r="AO125" s="29">
        <v>114</v>
      </c>
      <c r="AP125" s="270">
        <v>374494</v>
      </c>
    </row>
    <row r="126" spans="8:42">
      <c r="H126" s="31">
        <v>1</v>
      </c>
      <c r="I126" s="31">
        <v>107</v>
      </c>
      <c r="J126" s="31">
        <v>172</v>
      </c>
      <c r="K126" s="31">
        <v>182</v>
      </c>
      <c r="L126" s="31">
        <v>365</v>
      </c>
      <c r="M126" s="31">
        <v>547</v>
      </c>
      <c r="N126" s="31">
        <v>729</v>
      </c>
      <c r="O126" s="31">
        <v>911</v>
      </c>
      <c r="P126" s="271">
        <v>1094</v>
      </c>
      <c r="Q126" s="271">
        <v>1276</v>
      </c>
      <c r="R126" s="271">
        <v>1458</v>
      </c>
      <c r="S126" s="271">
        <v>1640</v>
      </c>
      <c r="V126" s="29">
        <v>114</v>
      </c>
      <c r="W126" s="270">
        <v>527319</v>
      </c>
      <c r="X126" s="30">
        <v>114</v>
      </c>
      <c r="Y126" s="270">
        <v>526571</v>
      </c>
      <c r="Z126" s="29">
        <v>114</v>
      </c>
      <c r="AA126" s="270">
        <v>541092</v>
      </c>
      <c r="AB126" s="29">
        <v>114</v>
      </c>
      <c r="AC126" s="270">
        <v>549852</v>
      </c>
      <c r="AD126" s="29">
        <v>114</v>
      </c>
      <c r="AE126" s="270">
        <v>524992</v>
      </c>
      <c r="AF126" s="29">
        <v>114</v>
      </c>
      <c r="AG126" s="270">
        <v>519612</v>
      </c>
      <c r="AH126" s="29">
        <v>114</v>
      </c>
      <c r="AI126" s="270">
        <v>230821</v>
      </c>
      <c r="AJ126" s="29">
        <v>114</v>
      </c>
      <c r="AK126" s="270">
        <v>234696</v>
      </c>
      <c r="AL126" s="30">
        <f t="shared" si="7"/>
        <v>114</v>
      </c>
      <c r="AM126" s="29">
        <v>114</v>
      </c>
      <c r="AN126" s="270">
        <v>638622</v>
      </c>
      <c r="AO126" s="29">
        <v>115</v>
      </c>
      <c r="AP126" s="270">
        <v>377360</v>
      </c>
    </row>
    <row r="127" spans="8:42">
      <c r="H127" s="31">
        <v>2</v>
      </c>
      <c r="I127" s="31">
        <v>172</v>
      </c>
      <c r="J127" s="31">
        <v>350</v>
      </c>
      <c r="K127" s="31">
        <v>182</v>
      </c>
      <c r="L127" s="31">
        <v>364</v>
      </c>
      <c r="M127" s="31">
        <v>547</v>
      </c>
      <c r="N127" s="31">
        <v>729</v>
      </c>
      <c r="O127" s="31">
        <v>911</v>
      </c>
      <c r="P127" s="271">
        <v>1093</v>
      </c>
      <c r="Q127" s="271">
        <v>1276</v>
      </c>
      <c r="R127" s="271">
        <v>1458</v>
      </c>
      <c r="S127" s="271">
        <v>1640</v>
      </c>
      <c r="V127" s="29">
        <v>115</v>
      </c>
      <c r="W127" s="270">
        <v>531434</v>
      </c>
      <c r="X127" s="30">
        <v>115</v>
      </c>
      <c r="Y127" s="270">
        <v>530687</v>
      </c>
      <c r="Z127" s="29">
        <v>115</v>
      </c>
      <c r="AA127" s="270">
        <v>545208</v>
      </c>
      <c r="AB127" s="29">
        <v>115</v>
      </c>
      <c r="AC127" s="270">
        <v>553969</v>
      </c>
      <c r="AD127" s="29">
        <v>115</v>
      </c>
      <c r="AE127" s="270">
        <v>529109</v>
      </c>
      <c r="AF127" s="29">
        <v>115</v>
      </c>
      <c r="AG127" s="270">
        <v>523729</v>
      </c>
      <c r="AH127" s="29">
        <v>115</v>
      </c>
      <c r="AI127" s="270">
        <v>232644</v>
      </c>
      <c r="AJ127" s="29">
        <v>115</v>
      </c>
      <c r="AK127" s="270">
        <v>236519</v>
      </c>
      <c r="AL127" s="30">
        <f t="shared" si="7"/>
        <v>115</v>
      </c>
      <c r="AM127" s="29">
        <v>115</v>
      </c>
      <c r="AN127" s="270">
        <v>643460</v>
      </c>
      <c r="AO127" s="29">
        <v>116</v>
      </c>
      <c r="AP127" s="270">
        <v>380226</v>
      </c>
    </row>
    <row r="128" spans="8:42">
      <c r="H128" s="31">
        <v>3</v>
      </c>
      <c r="I128" s="31">
        <v>350</v>
      </c>
      <c r="J128" s="31">
        <v>528</v>
      </c>
      <c r="K128" s="31">
        <v>182</v>
      </c>
      <c r="L128" s="31">
        <v>365</v>
      </c>
      <c r="M128" s="31">
        <v>547</v>
      </c>
      <c r="N128" s="31">
        <v>729</v>
      </c>
      <c r="O128" s="31">
        <v>911</v>
      </c>
      <c r="P128" s="271">
        <v>1094</v>
      </c>
      <c r="Q128" s="271">
        <v>1276</v>
      </c>
      <c r="R128" s="271">
        <v>1458</v>
      </c>
      <c r="S128" s="271">
        <v>1640</v>
      </c>
      <c r="V128" s="29">
        <v>116</v>
      </c>
      <c r="W128" s="270">
        <v>535550</v>
      </c>
      <c r="X128" s="30">
        <v>116</v>
      </c>
      <c r="Y128" s="270">
        <v>534803</v>
      </c>
      <c r="Z128" s="29">
        <v>116</v>
      </c>
      <c r="AA128" s="270">
        <v>549324</v>
      </c>
      <c r="AB128" s="29">
        <v>116</v>
      </c>
      <c r="AC128" s="270">
        <v>558085</v>
      </c>
      <c r="AD128" s="29">
        <v>116</v>
      </c>
      <c r="AE128" s="270">
        <v>533225</v>
      </c>
      <c r="AF128" s="29">
        <v>116</v>
      </c>
      <c r="AG128" s="270">
        <v>527845</v>
      </c>
      <c r="AH128" s="29">
        <v>116</v>
      </c>
      <c r="AI128" s="270">
        <v>234467</v>
      </c>
      <c r="AJ128" s="29">
        <v>116</v>
      </c>
      <c r="AK128" s="270">
        <v>237811</v>
      </c>
      <c r="AL128" s="30">
        <f t="shared" si="7"/>
        <v>116</v>
      </c>
      <c r="AM128" s="29">
        <v>116</v>
      </c>
      <c r="AN128" s="270">
        <v>648299</v>
      </c>
      <c r="AO128" s="29">
        <v>117</v>
      </c>
      <c r="AP128" s="270">
        <v>383092</v>
      </c>
    </row>
    <row r="129" spans="8:42">
      <c r="H129" s="31">
        <v>4</v>
      </c>
      <c r="I129" s="31">
        <v>528</v>
      </c>
      <c r="J129" s="31">
        <v>706</v>
      </c>
      <c r="K129" s="31">
        <v>182</v>
      </c>
      <c r="L129" s="31">
        <v>365</v>
      </c>
      <c r="M129" s="31">
        <v>547</v>
      </c>
      <c r="N129" s="31">
        <v>729</v>
      </c>
      <c r="O129" s="31">
        <v>912</v>
      </c>
      <c r="P129" s="271">
        <v>1094</v>
      </c>
      <c r="Q129" s="271">
        <v>1276</v>
      </c>
      <c r="R129" s="271">
        <v>1458</v>
      </c>
      <c r="S129" s="271">
        <v>1641</v>
      </c>
      <c r="V129" s="29">
        <v>117</v>
      </c>
      <c r="W129" s="270">
        <v>539665</v>
      </c>
      <c r="X129" s="30">
        <v>117</v>
      </c>
      <c r="Y129" s="270">
        <v>538920</v>
      </c>
      <c r="Z129" s="29">
        <v>117</v>
      </c>
      <c r="AA129" s="270">
        <v>553440</v>
      </c>
      <c r="AB129" s="29">
        <v>117</v>
      </c>
      <c r="AC129" s="270">
        <v>562202</v>
      </c>
      <c r="AD129" s="29">
        <v>117</v>
      </c>
      <c r="AE129" s="270">
        <v>537342</v>
      </c>
      <c r="AF129" s="29">
        <v>117</v>
      </c>
      <c r="AG129" s="270">
        <v>531962</v>
      </c>
      <c r="AH129" s="29">
        <v>117</v>
      </c>
      <c r="AI129" s="270">
        <v>236289</v>
      </c>
      <c r="AJ129" s="29">
        <v>117</v>
      </c>
      <c r="AK129" s="270">
        <v>239104</v>
      </c>
      <c r="AL129" s="30">
        <f t="shared" si="7"/>
        <v>117</v>
      </c>
      <c r="AM129" s="29">
        <v>117</v>
      </c>
      <c r="AN129" s="270">
        <v>653138</v>
      </c>
      <c r="AO129" s="29">
        <v>118</v>
      </c>
      <c r="AP129" s="270">
        <v>385958</v>
      </c>
    </row>
    <row r="130" spans="8:42">
      <c r="H130" s="31">
        <v>5</v>
      </c>
      <c r="I130" s="31">
        <v>706</v>
      </c>
      <c r="J130" s="31">
        <v>884</v>
      </c>
      <c r="K130" s="31">
        <v>182</v>
      </c>
      <c r="L130" s="31">
        <v>365</v>
      </c>
      <c r="M130" s="31">
        <v>547</v>
      </c>
      <c r="N130" s="31">
        <v>729</v>
      </c>
      <c r="O130" s="31">
        <v>912</v>
      </c>
      <c r="P130" s="271">
        <v>1094</v>
      </c>
      <c r="Q130" s="271">
        <v>1276</v>
      </c>
      <c r="R130" s="271">
        <v>1459</v>
      </c>
      <c r="S130" s="271">
        <v>1641</v>
      </c>
      <c r="V130" s="29">
        <v>118</v>
      </c>
      <c r="W130" s="270">
        <v>543781</v>
      </c>
      <c r="X130" s="30">
        <v>118</v>
      </c>
      <c r="Y130" s="270">
        <v>543036</v>
      </c>
      <c r="Z130" s="29">
        <v>118</v>
      </c>
      <c r="AA130" s="270">
        <v>557556</v>
      </c>
      <c r="AB130" s="29">
        <v>118</v>
      </c>
      <c r="AC130" s="270">
        <v>566318</v>
      </c>
      <c r="AD130" s="29">
        <v>118</v>
      </c>
      <c r="AE130" s="270">
        <v>541458</v>
      </c>
      <c r="AF130" s="29">
        <v>118</v>
      </c>
      <c r="AG130" s="270">
        <v>536078</v>
      </c>
      <c r="AH130" s="29">
        <v>118</v>
      </c>
      <c r="AI130" s="270">
        <v>238112</v>
      </c>
      <c r="AJ130" s="29">
        <v>118</v>
      </c>
      <c r="AK130" s="270">
        <v>240927</v>
      </c>
      <c r="AL130" s="30">
        <f t="shared" si="7"/>
        <v>118</v>
      </c>
      <c r="AM130" s="29">
        <v>118</v>
      </c>
      <c r="AN130" s="270">
        <v>657976</v>
      </c>
      <c r="AO130" s="29">
        <v>119</v>
      </c>
      <c r="AP130" s="270">
        <v>388823</v>
      </c>
    </row>
    <row r="131" spans="8:42">
      <c r="H131" s="31">
        <v>6</v>
      </c>
      <c r="I131" s="31">
        <v>884</v>
      </c>
      <c r="J131" s="31">
        <v>1062</v>
      </c>
      <c r="K131" s="31">
        <v>182</v>
      </c>
      <c r="L131" s="31">
        <v>365</v>
      </c>
      <c r="M131" s="31">
        <v>547</v>
      </c>
      <c r="N131" s="31">
        <v>729</v>
      </c>
      <c r="O131" s="31">
        <v>912</v>
      </c>
      <c r="P131" s="271">
        <v>1094</v>
      </c>
      <c r="Q131" s="271">
        <v>1276</v>
      </c>
      <c r="R131" s="271">
        <v>1459</v>
      </c>
      <c r="S131" s="271">
        <v>1641</v>
      </c>
      <c r="V131" s="29">
        <v>119</v>
      </c>
      <c r="W131" s="270">
        <v>547896</v>
      </c>
      <c r="X131" s="30">
        <v>119</v>
      </c>
      <c r="Y131" s="270">
        <v>547152</v>
      </c>
      <c r="Z131" s="29">
        <v>119</v>
      </c>
      <c r="AA131" s="270">
        <v>561672</v>
      </c>
      <c r="AB131" s="29">
        <v>119</v>
      </c>
      <c r="AC131" s="270">
        <v>570435</v>
      </c>
      <c r="AD131" s="29">
        <v>119</v>
      </c>
      <c r="AE131" s="270">
        <v>545575</v>
      </c>
      <c r="AF131" s="29">
        <v>119</v>
      </c>
      <c r="AG131" s="270">
        <v>540195</v>
      </c>
      <c r="AH131" s="29">
        <v>119</v>
      </c>
      <c r="AI131" s="270">
        <v>239934</v>
      </c>
      <c r="AJ131" s="29">
        <v>119</v>
      </c>
      <c r="AK131" s="270">
        <v>242750</v>
      </c>
      <c r="AL131" s="30">
        <f t="shared" si="7"/>
        <v>119</v>
      </c>
      <c r="AM131" s="29">
        <v>119</v>
      </c>
      <c r="AN131" s="270">
        <v>662815</v>
      </c>
      <c r="AO131" s="29">
        <v>120</v>
      </c>
      <c r="AP131" s="270">
        <v>391688</v>
      </c>
    </row>
    <row r="132" spans="8:42">
      <c r="H132" s="31">
        <v>7</v>
      </c>
      <c r="I132" s="31">
        <v>1062</v>
      </c>
      <c r="J132" s="271">
        <v>1240</v>
      </c>
      <c r="K132" s="31">
        <v>182</v>
      </c>
      <c r="L132" s="31">
        <v>365</v>
      </c>
      <c r="M132" s="31">
        <v>547</v>
      </c>
      <c r="N132" s="31">
        <v>730</v>
      </c>
      <c r="O132" s="31">
        <v>912</v>
      </c>
      <c r="P132" s="271">
        <v>1094</v>
      </c>
      <c r="Q132" s="271">
        <v>1277</v>
      </c>
      <c r="R132" s="271">
        <v>1459</v>
      </c>
      <c r="S132" s="271">
        <v>1642</v>
      </c>
      <c r="V132" s="29">
        <v>120</v>
      </c>
      <c r="W132" s="270">
        <v>552012</v>
      </c>
      <c r="X132" s="30">
        <v>120</v>
      </c>
      <c r="Y132" s="270">
        <v>551268</v>
      </c>
      <c r="Z132" s="29">
        <v>120</v>
      </c>
      <c r="AA132" s="270">
        <v>565788</v>
      </c>
      <c r="AB132" s="29">
        <v>120</v>
      </c>
      <c r="AC132" s="270">
        <v>574551</v>
      </c>
      <c r="AD132" s="29">
        <v>120</v>
      </c>
      <c r="AE132" s="270">
        <v>549691</v>
      </c>
      <c r="AF132" s="29">
        <v>120</v>
      </c>
      <c r="AG132" s="270">
        <v>544311</v>
      </c>
      <c r="AH132" s="29">
        <v>120</v>
      </c>
      <c r="AI132" s="270">
        <v>241757</v>
      </c>
      <c r="AJ132" s="29">
        <v>120</v>
      </c>
      <c r="AK132" s="270">
        <v>244573</v>
      </c>
      <c r="AL132" s="30">
        <f t="shared" si="7"/>
        <v>120</v>
      </c>
      <c r="AM132" s="29">
        <v>120</v>
      </c>
      <c r="AN132" s="270">
        <v>667553</v>
      </c>
      <c r="AO132" s="29">
        <v>121</v>
      </c>
      <c r="AP132" s="270">
        <v>394553</v>
      </c>
    </row>
    <row r="133" spans="8:42">
      <c r="H133" s="31">
        <v>8</v>
      </c>
      <c r="I133" s="31">
        <v>1240</v>
      </c>
      <c r="J133" s="31">
        <v>1418</v>
      </c>
      <c r="K133" s="31">
        <v>182</v>
      </c>
      <c r="L133" s="31">
        <v>365</v>
      </c>
      <c r="M133" s="31">
        <v>547</v>
      </c>
      <c r="N133" s="31">
        <v>730</v>
      </c>
      <c r="O133" s="31">
        <v>912</v>
      </c>
      <c r="P133" s="271">
        <v>1094</v>
      </c>
      <c r="Q133" s="271">
        <v>1277</v>
      </c>
      <c r="R133" s="271">
        <v>1459</v>
      </c>
      <c r="S133" s="271">
        <v>1642</v>
      </c>
      <c r="V133" s="29">
        <v>121</v>
      </c>
      <c r="W133" s="270">
        <v>556127</v>
      </c>
      <c r="X133" s="30">
        <v>121</v>
      </c>
      <c r="Y133" s="270">
        <v>555384</v>
      </c>
      <c r="Z133" s="29">
        <v>121</v>
      </c>
      <c r="AA133" s="270">
        <v>569904</v>
      </c>
      <c r="AB133" s="29">
        <v>121</v>
      </c>
      <c r="AC133" s="270">
        <v>578668</v>
      </c>
      <c r="AD133" s="29">
        <v>121</v>
      </c>
      <c r="AE133" s="270">
        <v>553808</v>
      </c>
      <c r="AF133" s="29">
        <v>121</v>
      </c>
      <c r="AG133" s="270">
        <v>548428</v>
      </c>
      <c r="AH133" s="29">
        <v>121</v>
      </c>
      <c r="AI133" s="270">
        <v>243580</v>
      </c>
      <c r="AJ133" s="29">
        <v>121</v>
      </c>
      <c r="AK133" s="270">
        <v>246396</v>
      </c>
      <c r="AL133" s="30">
        <f t="shared" si="7"/>
        <v>121</v>
      </c>
      <c r="AM133" s="29">
        <v>121</v>
      </c>
      <c r="AN133" s="270">
        <v>672290</v>
      </c>
      <c r="AO133" s="29">
        <v>122</v>
      </c>
      <c r="AP133" s="270">
        <v>397418</v>
      </c>
    </row>
    <row r="134" spans="8:42">
      <c r="H134" s="31">
        <v>9</v>
      </c>
      <c r="I134" s="31">
        <v>1418</v>
      </c>
      <c r="J134" s="31">
        <v>1498</v>
      </c>
      <c r="K134" s="31">
        <v>182</v>
      </c>
      <c r="L134" s="31">
        <v>365</v>
      </c>
      <c r="M134" s="31">
        <v>547</v>
      </c>
      <c r="N134" s="31">
        <v>729</v>
      </c>
      <c r="O134" s="31">
        <v>911</v>
      </c>
      <c r="P134" s="271">
        <v>1094</v>
      </c>
      <c r="Q134" s="271">
        <v>1276</v>
      </c>
      <c r="R134" s="271">
        <v>1458</v>
      </c>
      <c r="S134" s="271">
        <v>1641</v>
      </c>
      <c r="V134" s="29">
        <v>122</v>
      </c>
      <c r="W134" s="270">
        <v>560243</v>
      </c>
      <c r="X134" s="30">
        <v>122</v>
      </c>
      <c r="Y134" s="270">
        <v>559500</v>
      </c>
      <c r="Z134" s="29">
        <v>122</v>
      </c>
      <c r="AA134" s="270">
        <v>574019</v>
      </c>
      <c r="AB134" s="29">
        <v>122</v>
      </c>
      <c r="AC134" s="270">
        <v>582784</v>
      </c>
      <c r="AD134" s="29">
        <v>122</v>
      </c>
      <c r="AE134" s="270">
        <v>557924</v>
      </c>
      <c r="AF134" s="29">
        <v>122</v>
      </c>
      <c r="AG134" s="270">
        <v>552544</v>
      </c>
      <c r="AH134" s="29">
        <v>122</v>
      </c>
      <c r="AI134" s="270">
        <v>245402</v>
      </c>
      <c r="AJ134" s="29">
        <v>122</v>
      </c>
      <c r="AK134" s="270">
        <v>248219</v>
      </c>
      <c r="AL134" s="30">
        <f t="shared" si="7"/>
        <v>122</v>
      </c>
      <c r="AM134" s="29">
        <v>122</v>
      </c>
      <c r="AN134" s="270">
        <v>677023</v>
      </c>
      <c r="AO134" s="29">
        <v>123</v>
      </c>
      <c r="AP134" s="270">
        <v>400283</v>
      </c>
    </row>
    <row r="135" spans="8:42">
      <c r="V135" s="29">
        <v>123</v>
      </c>
      <c r="W135" s="270">
        <v>564358</v>
      </c>
      <c r="X135" s="30">
        <v>123</v>
      </c>
      <c r="Y135" s="270">
        <v>563617</v>
      </c>
      <c r="Z135" s="29">
        <v>123</v>
      </c>
      <c r="AA135" s="270">
        <v>578135</v>
      </c>
      <c r="AB135" s="29">
        <v>123</v>
      </c>
      <c r="AC135" s="270">
        <v>586901</v>
      </c>
      <c r="AD135" s="29">
        <v>123</v>
      </c>
      <c r="AE135" s="270">
        <v>562041</v>
      </c>
      <c r="AF135" s="29">
        <v>123</v>
      </c>
      <c r="AG135" s="270">
        <v>556661</v>
      </c>
      <c r="AH135" s="29">
        <v>123</v>
      </c>
      <c r="AI135" s="270">
        <v>247225</v>
      </c>
      <c r="AJ135" s="29">
        <v>123</v>
      </c>
      <c r="AK135" s="270">
        <v>250042</v>
      </c>
      <c r="AL135" s="30">
        <f t="shared" si="7"/>
        <v>123</v>
      </c>
      <c r="AM135" s="29">
        <v>123</v>
      </c>
      <c r="AN135" s="270">
        <v>681756</v>
      </c>
      <c r="AO135" s="29">
        <v>124</v>
      </c>
      <c r="AP135" s="270">
        <v>403149</v>
      </c>
    </row>
    <row r="136" spans="8:42" ht="15.75">
      <c r="H136" s="306" t="s">
        <v>151</v>
      </c>
      <c r="I136" s="306"/>
      <c r="J136" s="306"/>
      <c r="K136" s="306"/>
      <c r="L136" s="306"/>
      <c r="M136" s="306"/>
      <c r="N136" s="306"/>
      <c r="O136" s="306"/>
      <c r="P136" s="306"/>
      <c r="Q136" s="306"/>
      <c r="R136" s="306"/>
      <c r="S136" s="306"/>
      <c r="V136" s="29">
        <v>124</v>
      </c>
      <c r="W136" s="270">
        <v>568474</v>
      </c>
      <c r="X136" s="30">
        <v>124</v>
      </c>
      <c r="Y136" s="270">
        <v>567733</v>
      </c>
      <c r="Z136" s="29">
        <v>124</v>
      </c>
      <c r="AA136" s="270">
        <v>582251</v>
      </c>
      <c r="AB136" s="29">
        <v>124</v>
      </c>
      <c r="AC136" s="270">
        <v>591017</v>
      </c>
      <c r="AD136" s="29">
        <v>124</v>
      </c>
      <c r="AE136" s="270">
        <v>566157</v>
      </c>
      <c r="AF136" s="29">
        <v>124</v>
      </c>
      <c r="AG136" s="270">
        <v>560777</v>
      </c>
      <c r="AH136" s="29">
        <v>124</v>
      </c>
      <c r="AI136" s="270">
        <v>249048</v>
      </c>
      <c r="AJ136" s="29">
        <v>124</v>
      </c>
      <c r="AK136" s="270">
        <v>251864</v>
      </c>
      <c r="AL136" s="30">
        <f t="shared" si="7"/>
        <v>124</v>
      </c>
      <c r="AM136" s="29">
        <v>124</v>
      </c>
      <c r="AN136" s="270">
        <v>686489</v>
      </c>
      <c r="AO136" s="29">
        <v>125</v>
      </c>
      <c r="AP136" s="270">
        <v>406013</v>
      </c>
    </row>
    <row r="137" spans="8:42">
      <c r="H137" s="307" t="s">
        <v>57</v>
      </c>
      <c r="I137" s="307" t="s">
        <v>58</v>
      </c>
      <c r="J137" s="307" t="s">
        <v>59</v>
      </c>
      <c r="K137" s="309" t="s">
        <v>60</v>
      </c>
      <c r="L137" s="310"/>
      <c r="M137" s="310"/>
      <c r="N137" s="310"/>
      <c r="O137" s="310"/>
      <c r="P137" s="310"/>
      <c r="Q137" s="310"/>
      <c r="R137" s="310"/>
      <c r="S137" s="311"/>
      <c r="V137" s="29">
        <v>125</v>
      </c>
      <c r="W137" s="270">
        <v>572589</v>
      </c>
      <c r="X137" s="30">
        <v>125</v>
      </c>
      <c r="Y137" s="270">
        <v>571849</v>
      </c>
      <c r="Z137" s="29">
        <v>125</v>
      </c>
      <c r="AA137" s="270">
        <v>586367</v>
      </c>
      <c r="AB137" s="29">
        <v>125</v>
      </c>
      <c r="AC137" s="270">
        <v>595134</v>
      </c>
      <c r="AD137" s="29">
        <v>125</v>
      </c>
      <c r="AE137" s="270">
        <v>570274</v>
      </c>
      <c r="AF137" s="29">
        <v>125</v>
      </c>
      <c r="AG137" s="270">
        <v>564894</v>
      </c>
      <c r="AH137" s="29">
        <v>125</v>
      </c>
      <c r="AI137" s="270">
        <v>250870</v>
      </c>
      <c r="AJ137" s="29">
        <v>125</v>
      </c>
      <c r="AK137" s="270">
        <v>253687</v>
      </c>
      <c r="AL137" s="30">
        <f t="shared" si="7"/>
        <v>125</v>
      </c>
      <c r="AM137" s="29">
        <v>125</v>
      </c>
      <c r="AN137" s="270">
        <v>691227</v>
      </c>
      <c r="AO137" s="29">
        <v>126</v>
      </c>
      <c r="AP137" s="270">
        <v>408877</v>
      </c>
    </row>
    <row r="138" spans="8:42">
      <c r="H138" s="308"/>
      <c r="I138" s="308"/>
      <c r="J138" s="308"/>
      <c r="K138" s="312">
        <v>1</v>
      </c>
      <c r="L138" s="312">
        <v>2</v>
      </c>
      <c r="M138" s="312">
        <v>3</v>
      </c>
      <c r="N138" s="312">
        <v>4</v>
      </c>
      <c r="O138" s="312">
        <v>5</v>
      </c>
      <c r="P138" s="312">
        <v>6</v>
      </c>
      <c r="Q138" s="312">
        <v>7</v>
      </c>
      <c r="R138" s="312">
        <v>8</v>
      </c>
      <c r="S138" s="312">
        <v>9</v>
      </c>
      <c r="V138" s="29">
        <v>126</v>
      </c>
      <c r="W138" s="270">
        <v>576704</v>
      </c>
      <c r="X138" s="30">
        <v>126</v>
      </c>
      <c r="Y138" s="270">
        <v>575965</v>
      </c>
      <c r="Z138" s="29">
        <v>126</v>
      </c>
      <c r="AA138" s="270">
        <v>590483</v>
      </c>
      <c r="AB138" s="29">
        <v>126</v>
      </c>
      <c r="AC138" s="270">
        <v>599251</v>
      </c>
      <c r="AD138" s="29">
        <v>126</v>
      </c>
      <c r="AE138" s="270">
        <v>574391</v>
      </c>
      <c r="AF138" s="29">
        <v>126</v>
      </c>
      <c r="AG138" s="270">
        <v>569011</v>
      </c>
      <c r="AH138" s="29">
        <v>126</v>
      </c>
      <c r="AI138" s="270">
        <v>252693</v>
      </c>
      <c r="AJ138" s="29">
        <v>126</v>
      </c>
      <c r="AK138" s="270">
        <v>255510</v>
      </c>
      <c r="AL138" s="30">
        <f t="shared" si="7"/>
        <v>126</v>
      </c>
      <c r="AM138" s="29">
        <v>126</v>
      </c>
      <c r="AN138" s="270">
        <v>695964</v>
      </c>
      <c r="AO138" s="29">
        <v>127</v>
      </c>
      <c r="AP138" s="270">
        <v>411741</v>
      </c>
    </row>
    <row r="139" spans="8:42">
      <c r="H139" s="31">
        <v>1</v>
      </c>
      <c r="I139" s="31">
        <v>0</v>
      </c>
      <c r="J139" s="31">
        <v>41</v>
      </c>
      <c r="K139" s="31">
        <v>182</v>
      </c>
      <c r="L139" s="31">
        <v>365</v>
      </c>
      <c r="M139" s="31">
        <v>547</v>
      </c>
      <c r="N139" s="31">
        <v>729</v>
      </c>
      <c r="O139" s="31">
        <v>911</v>
      </c>
      <c r="P139" s="31">
        <v>1094</v>
      </c>
      <c r="Q139" s="31">
        <v>1276</v>
      </c>
      <c r="R139" s="31">
        <v>1458</v>
      </c>
      <c r="S139" s="31">
        <v>1641</v>
      </c>
      <c r="V139" s="29">
        <v>127</v>
      </c>
      <c r="W139" s="270">
        <v>580820</v>
      </c>
      <c r="X139" s="30">
        <v>127</v>
      </c>
      <c r="Y139" s="270">
        <v>580081</v>
      </c>
      <c r="Z139" s="29">
        <v>127</v>
      </c>
      <c r="AA139" s="270">
        <v>594599</v>
      </c>
      <c r="AB139" s="29">
        <v>127</v>
      </c>
      <c r="AC139" s="270">
        <v>603367</v>
      </c>
      <c r="AD139" s="29">
        <v>127</v>
      </c>
      <c r="AE139" s="270">
        <v>578507</v>
      </c>
      <c r="AF139" s="29">
        <v>127</v>
      </c>
      <c r="AG139" s="270">
        <v>573127</v>
      </c>
      <c r="AH139" s="29">
        <v>127</v>
      </c>
      <c r="AI139" s="270">
        <v>254516</v>
      </c>
      <c r="AJ139" s="29">
        <v>127</v>
      </c>
      <c r="AK139" s="270">
        <v>257333</v>
      </c>
      <c r="AL139" s="30">
        <f t="shared" si="7"/>
        <v>127</v>
      </c>
      <c r="AM139" s="29">
        <v>127</v>
      </c>
      <c r="AN139" s="270">
        <v>700702</v>
      </c>
      <c r="AO139" s="29">
        <v>128</v>
      </c>
      <c r="AP139" s="270">
        <v>414605</v>
      </c>
    </row>
    <row r="140" spans="8:42">
      <c r="H140" s="31">
        <v>1</v>
      </c>
      <c r="I140" s="31">
        <v>41</v>
      </c>
      <c r="J140" s="31">
        <v>101</v>
      </c>
      <c r="K140" s="31">
        <v>183</v>
      </c>
      <c r="L140" s="31">
        <v>365</v>
      </c>
      <c r="M140" s="31">
        <v>548</v>
      </c>
      <c r="N140" s="31">
        <v>730</v>
      </c>
      <c r="O140" s="31">
        <v>913</v>
      </c>
      <c r="P140" s="31">
        <v>1095</v>
      </c>
      <c r="Q140" s="31">
        <v>1278</v>
      </c>
      <c r="R140" s="271">
        <v>1460</v>
      </c>
      <c r="S140" s="31">
        <v>1643</v>
      </c>
      <c r="V140" s="29">
        <v>128</v>
      </c>
      <c r="W140" s="270">
        <v>584935</v>
      </c>
      <c r="X140" s="30">
        <v>128</v>
      </c>
      <c r="Y140" s="270">
        <v>584198</v>
      </c>
      <c r="Z140" s="29">
        <v>128</v>
      </c>
      <c r="AA140" s="270">
        <v>598715</v>
      </c>
      <c r="AB140" s="29">
        <v>128</v>
      </c>
      <c r="AC140" s="270">
        <v>607484</v>
      </c>
      <c r="AD140" s="29">
        <v>128</v>
      </c>
      <c r="AE140" s="270">
        <v>582624</v>
      </c>
      <c r="AF140" s="29">
        <v>128</v>
      </c>
      <c r="AG140" s="270">
        <v>577244</v>
      </c>
      <c r="AH140" s="29">
        <v>128</v>
      </c>
      <c r="AI140" s="270">
        <v>256338</v>
      </c>
      <c r="AJ140" s="29">
        <v>128</v>
      </c>
      <c r="AK140" s="270">
        <v>259156</v>
      </c>
      <c r="AL140" s="30">
        <f t="shared" si="7"/>
        <v>128</v>
      </c>
      <c r="AM140" s="29">
        <v>128</v>
      </c>
      <c r="AN140" s="270">
        <v>705440</v>
      </c>
      <c r="AO140" s="29">
        <v>129</v>
      </c>
      <c r="AP140" s="270">
        <v>417470</v>
      </c>
    </row>
    <row r="141" spans="8:42">
      <c r="H141" s="31">
        <v>1</v>
      </c>
      <c r="I141" s="31">
        <v>101</v>
      </c>
      <c r="J141" s="31">
        <v>115</v>
      </c>
      <c r="K141" s="31">
        <v>182</v>
      </c>
      <c r="L141" s="31">
        <v>365</v>
      </c>
      <c r="M141" s="31">
        <v>547</v>
      </c>
      <c r="N141" s="31">
        <v>729</v>
      </c>
      <c r="O141" s="31">
        <v>911</v>
      </c>
      <c r="P141" s="31">
        <v>1094</v>
      </c>
      <c r="Q141" s="31">
        <v>1276</v>
      </c>
      <c r="R141" s="31">
        <v>1458</v>
      </c>
      <c r="S141" s="31">
        <v>1641</v>
      </c>
      <c r="V141" s="29">
        <v>129</v>
      </c>
      <c r="W141" s="270">
        <v>589051</v>
      </c>
      <c r="X141" s="30">
        <v>129</v>
      </c>
      <c r="Y141" s="270">
        <v>588314</v>
      </c>
      <c r="Z141" s="29">
        <v>129</v>
      </c>
      <c r="AA141" s="270">
        <v>602831</v>
      </c>
      <c r="AB141" s="29">
        <v>129</v>
      </c>
      <c r="AC141" s="270">
        <v>611600</v>
      </c>
      <c r="AD141" s="29">
        <v>129</v>
      </c>
      <c r="AE141" s="270">
        <v>586740</v>
      </c>
      <c r="AF141" s="29">
        <v>129</v>
      </c>
      <c r="AG141" s="270">
        <v>581360</v>
      </c>
      <c r="AH141" s="29">
        <v>129</v>
      </c>
      <c r="AI141" s="270">
        <v>258161</v>
      </c>
      <c r="AJ141" s="29">
        <v>129</v>
      </c>
      <c r="AK141" s="270">
        <v>260979</v>
      </c>
      <c r="AL141" s="30">
        <f t="shared" si="7"/>
        <v>129</v>
      </c>
      <c r="AM141" s="29">
        <v>129</v>
      </c>
      <c r="AN141" s="270">
        <v>710172</v>
      </c>
      <c r="AO141" s="29">
        <v>130</v>
      </c>
      <c r="AP141" s="270">
        <v>420334</v>
      </c>
    </row>
    <row r="142" spans="8:42">
      <c r="H142" s="31">
        <v>1</v>
      </c>
      <c r="I142" s="31">
        <v>115</v>
      </c>
      <c r="J142" s="31">
        <v>117</v>
      </c>
      <c r="K142" s="31">
        <v>129</v>
      </c>
      <c r="L142" s="31">
        <v>259</v>
      </c>
      <c r="M142" s="31">
        <v>388</v>
      </c>
      <c r="N142" s="31">
        <v>517</v>
      </c>
      <c r="O142" s="31">
        <v>646</v>
      </c>
      <c r="P142" s="31">
        <v>776</v>
      </c>
      <c r="Q142" s="31">
        <v>9051</v>
      </c>
      <c r="R142" s="31">
        <v>1034</v>
      </c>
      <c r="S142" s="31">
        <v>1164</v>
      </c>
      <c r="V142" s="29">
        <v>130</v>
      </c>
      <c r="W142" s="270">
        <v>593166</v>
      </c>
      <c r="X142" s="30">
        <v>130</v>
      </c>
      <c r="Y142" s="270">
        <v>592430</v>
      </c>
      <c r="Z142" s="29">
        <v>130</v>
      </c>
      <c r="AA142" s="270">
        <v>606946</v>
      </c>
      <c r="AB142" s="29">
        <v>130</v>
      </c>
      <c r="AC142" s="270">
        <v>615717</v>
      </c>
      <c r="AD142" s="29">
        <v>130</v>
      </c>
      <c r="AE142" s="270">
        <v>590857</v>
      </c>
      <c r="AF142" s="29">
        <v>130</v>
      </c>
      <c r="AG142" s="270">
        <v>585477</v>
      </c>
      <c r="AH142" s="29">
        <v>130</v>
      </c>
      <c r="AI142" s="270">
        <v>259983</v>
      </c>
      <c r="AJ142" s="29">
        <v>130</v>
      </c>
      <c r="AK142" s="270">
        <v>262802</v>
      </c>
      <c r="AL142" s="30">
        <f t="shared" ref="AL142:AL205" si="8">AL141+1</f>
        <v>130</v>
      </c>
      <c r="AM142" s="29">
        <v>130</v>
      </c>
      <c r="AN142" s="270">
        <v>714905</v>
      </c>
      <c r="AO142" s="29">
        <v>131</v>
      </c>
      <c r="AP142" s="270">
        <v>423068</v>
      </c>
    </row>
    <row r="143" spans="8:42">
      <c r="H143" s="31">
        <v>1</v>
      </c>
      <c r="I143" s="31">
        <v>117</v>
      </c>
      <c r="J143" s="31">
        <v>173</v>
      </c>
      <c r="K143" s="31">
        <v>182</v>
      </c>
      <c r="L143" s="31">
        <v>365</v>
      </c>
      <c r="M143" s="31">
        <v>547</v>
      </c>
      <c r="N143" s="31">
        <v>729</v>
      </c>
      <c r="O143" s="31">
        <v>911</v>
      </c>
      <c r="P143" s="31">
        <v>1094</v>
      </c>
      <c r="Q143" s="31">
        <v>1276</v>
      </c>
      <c r="R143" s="31">
        <v>1458</v>
      </c>
      <c r="S143" s="31">
        <v>1641</v>
      </c>
      <c r="V143" s="29">
        <v>131</v>
      </c>
      <c r="W143" s="270">
        <v>597282</v>
      </c>
      <c r="X143" s="30">
        <v>131</v>
      </c>
      <c r="Y143" s="270">
        <v>596546</v>
      </c>
      <c r="Z143" s="29">
        <v>131</v>
      </c>
      <c r="AA143" s="270">
        <v>611062</v>
      </c>
      <c r="AB143" s="29">
        <v>131</v>
      </c>
      <c r="AC143" s="270">
        <v>619833</v>
      </c>
      <c r="AD143" s="29">
        <v>131</v>
      </c>
      <c r="AE143" s="270">
        <v>594973</v>
      </c>
      <c r="AF143" s="29">
        <v>131</v>
      </c>
      <c r="AG143" s="270">
        <v>589593</v>
      </c>
      <c r="AH143" s="29">
        <v>131</v>
      </c>
      <c r="AI143" s="270">
        <v>261806</v>
      </c>
      <c r="AJ143" s="29">
        <v>131</v>
      </c>
      <c r="AK143" s="270">
        <v>264624</v>
      </c>
      <c r="AL143" s="30">
        <f t="shared" si="8"/>
        <v>131</v>
      </c>
      <c r="AM143" s="29">
        <v>131</v>
      </c>
      <c r="AN143" s="270">
        <v>719638</v>
      </c>
      <c r="AO143" s="29">
        <v>132</v>
      </c>
      <c r="AP143" s="270">
        <v>425802</v>
      </c>
    </row>
    <row r="144" spans="8:42">
      <c r="H144" s="31">
        <v>2</v>
      </c>
      <c r="I144" s="31">
        <v>173</v>
      </c>
      <c r="J144" s="31">
        <v>351</v>
      </c>
      <c r="K144" s="31">
        <v>182</v>
      </c>
      <c r="L144" s="31">
        <v>365</v>
      </c>
      <c r="M144" s="31">
        <v>547</v>
      </c>
      <c r="N144" s="31">
        <v>729</v>
      </c>
      <c r="O144" s="31">
        <v>912</v>
      </c>
      <c r="P144" s="31">
        <v>1094</v>
      </c>
      <c r="Q144" s="31">
        <v>1.276</v>
      </c>
      <c r="R144" s="31">
        <v>1459</v>
      </c>
      <c r="S144" s="31">
        <v>1641</v>
      </c>
      <c r="V144" s="29">
        <v>132</v>
      </c>
      <c r="W144" s="270">
        <v>601397</v>
      </c>
      <c r="X144" s="30">
        <v>132</v>
      </c>
      <c r="Y144" s="270">
        <v>600662</v>
      </c>
      <c r="Z144" s="29">
        <v>132</v>
      </c>
      <c r="AA144" s="270">
        <v>615178</v>
      </c>
      <c r="AB144" s="29">
        <v>132</v>
      </c>
      <c r="AC144" s="270">
        <v>623950</v>
      </c>
      <c r="AD144" s="29">
        <v>132</v>
      </c>
      <c r="AE144" s="270">
        <v>599090</v>
      </c>
      <c r="AF144" s="29">
        <v>132</v>
      </c>
      <c r="AG144" s="270">
        <v>593710</v>
      </c>
      <c r="AH144" s="29">
        <v>132</v>
      </c>
      <c r="AI144" s="270">
        <v>263629</v>
      </c>
      <c r="AJ144" s="29">
        <v>132</v>
      </c>
      <c r="AK144" s="270">
        <v>266447</v>
      </c>
      <c r="AL144" s="30">
        <f t="shared" si="8"/>
        <v>132</v>
      </c>
      <c r="AM144" s="29">
        <v>132</v>
      </c>
      <c r="AN144" s="270">
        <v>724383</v>
      </c>
      <c r="AO144" s="29">
        <v>133</v>
      </c>
      <c r="AP144" s="270">
        <v>428536</v>
      </c>
    </row>
    <row r="145" spans="8:42">
      <c r="H145" s="31">
        <v>3</v>
      </c>
      <c r="I145" s="31">
        <v>351</v>
      </c>
      <c r="J145" s="31">
        <v>529</v>
      </c>
      <c r="K145" s="31">
        <v>182</v>
      </c>
      <c r="L145" s="31">
        <v>365</v>
      </c>
      <c r="M145" s="31">
        <v>547</v>
      </c>
      <c r="N145" s="31">
        <v>729</v>
      </c>
      <c r="O145" s="31">
        <v>912</v>
      </c>
      <c r="P145" s="31">
        <v>1094</v>
      </c>
      <c r="Q145" s="31">
        <v>1.276</v>
      </c>
      <c r="R145" s="31">
        <v>1459</v>
      </c>
      <c r="S145" s="31">
        <v>1641</v>
      </c>
      <c r="V145" s="29">
        <v>133</v>
      </c>
      <c r="W145" s="270">
        <v>605513</v>
      </c>
      <c r="X145" s="30">
        <v>133</v>
      </c>
      <c r="Y145" s="270">
        <v>604778</v>
      </c>
      <c r="Z145" s="29">
        <v>133</v>
      </c>
      <c r="AA145" s="270">
        <v>619294</v>
      </c>
      <c r="AB145" s="29">
        <v>133</v>
      </c>
      <c r="AC145" s="270">
        <v>628066</v>
      </c>
      <c r="AD145" s="29">
        <v>133</v>
      </c>
      <c r="AE145" s="270">
        <v>603206</v>
      </c>
      <c r="AF145" s="29">
        <v>133</v>
      </c>
      <c r="AG145" s="270">
        <v>597826</v>
      </c>
      <c r="AH145" s="29">
        <v>133</v>
      </c>
      <c r="AI145" s="270">
        <v>265451</v>
      </c>
      <c r="AJ145" s="29">
        <v>133</v>
      </c>
      <c r="AK145" s="270">
        <v>268270</v>
      </c>
      <c r="AL145" s="30">
        <f t="shared" si="8"/>
        <v>133</v>
      </c>
      <c r="AM145" s="29">
        <v>133</v>
      </c>
      <c r="AN145" s="270">
        <v>729128</v>
      </c>
      <c r="AO145" s="29">
        <v>134</v>
      </c>
      <c r="AP145" s="270">
        <v>431270</v>
      </c>
    </row>
    <row r="146" spans="8:42">
      <c r="H146" s="31">
        <v>4</v>
      </c>
      <c r="I146" s="31">
        <v>529</v>
      </c>
      <c r="J146" s="31">
        <v>707</v>
      </c>
      <c r="K146" s="31">
        <v>182</v>
      </c>
      <c r="L146" s="31">
        <v>365</v>
      </c>
      <c r="M146" s="31">
        <v>547</v>
      </c>
      <c r="N146" s="31">
        <v>729</v>
      </c>
      <c r="O146" s="31">
        <v>912</v>
      </c>
      <c r="P146" s="31">
        <v>1094</v>
      </c>
      <c r="Q146" s="31">
        <v>1.276</v>
      </c>
      <c r="R146" s="31">
        <v>1459</v>
      </c>
      <c r="S146" s="31">
        <v>1641</v>
      </c>
      <c r="V146" s="29">
        <v>134</v>
      </c>
      <c r="W146" s="270">
        <v>609628</v>
      </c>
      <c r="X146" s="30">
        <v>134</v>
      </c>
      <c r="Y146" s="270">
        <v>608895</v>
      </c>
      <c r="Z146" s="29">
        <v>134</v>
      </c>
      <c r="AA146" s="270">
        <v>623410</v>
      </c>
      <c r="AB146" s="29">
        <v>134</v>
      </c>
      <c r="AC146" s="270">
        <v>632183</v>
      </c>
      <c r="AD146" s="29">
        <v>134</v>
      </c>
      <c r="AE146" s="270">
        <v>607323</v>
      </c>
      <c r="AF146" s="29">
        <v>134</v>
      </c>
      <c r="AG146" s="270">
        <v>601943</v>
      </c>
      <c r="AH146" s="29">
        <v>134</v>
      </c>
      <c r="AI146" s="270">
        <v>267274</v>
      </c>
      <c r="AJ146" s="29">
        <v>134</v>
      </c>
      <c r="AK146" s="270">
        <v>270093</v>
      </c>
      <c r="AL146" s="30">
        <f t="shared" si="8"/>
        <v>134</v>
      </c>
      <c r="AM146" s="29">
        <v>134</v>
      </c>
      <c r="AN146" s="270">
        <v>733873</v>
      </c>
      <c r="AO146" s="29">
        <v>135</v>
      </c>
      <c r="AP146" s="270">
        <v>434005</v>
      </c>
    </row>
    <row r="147" spans="8:42">
      <c r="H147" s="31">
        <v>5</v>
      </c>
      <c r="I147" s="31">
        <v>707</v>
      </c>
      <c r="J147" s="31">
        <v>885</v>
      </c>
      <c r="K147" s="31">
        <v>182</v>
      </c>
      <c r="L147" s="31">
        <v>365</v>
      </c>
      <c r="M147" s="31">
        <v>547</v>
      </c>
      <c r="N147" s="31">
        <v>730</v>
      </c>
      <c r="O147" s="31">
        <v>912</v>
      </c>
      <c r="P147" s="31">
        <v>1094</v>
      </c>
      <c r="Q147" s="31">
        <v>1277</v>
      </c>
      <c r="R147" s="31">
        <v>1459</v>
      </c>
      <c r="S147" s="31">
        <v>1641</v>
      </c>
      <c r="V147" s="29">
        <v>135</v>
      </c>
      <c r="W147" s="270">
        <v>613744</v>
      </c>
      <c r="X147" s="30">
        <v>135</v>
      </c>
      <c r="Y147" s="270">
        <v>613011</v>
      </c>
      <c r="Z147" s="29">
        <v>135</v>
      </c>
      <c r="AA147" s="270">
        <v>627526</v>
      </c>
      <c r="AB147" s="29">
        <v>135</v>
      </c>
      <c r="AC147" s="270">
        <v>636299</v>
      </c>
      <c r="AD147" s="29">
        <v>135</v>
      </c>
      <c r="AE147" s="270">
        <v>611439</v>
      </c>
      <c r="AF147" s="29">
        <v>135</v>
      </c>
      <c r="AG147" s="270">
        <v>606059</v>
      </c>
      <c r="AH147" s="29">
        <v>135</v>
      </c>
      <c r="AI147" s="270">
        <v>269097</v>
      </c>
      <c r="AJ147" s="29">
        <v>135</v>
      </c>
      <c r="AK147" s="270">
        <v>271916</v>
      </c>
      <c r="AL147" s="30">
        <f t="shared" si="8"/>
        <v>135</v>
      </c>
      <c r="AM147" s="29">
        <v>135</v>
      </c>
      <c r="AN147" s="270">
        <v>738618</v>
      </c>
      <c r="AO147" s="29">
        <v>136</v>
      </c>
      <c r="AP147" s="270">
        <v>436739</v>
      </c>
    </row>
    <row r="148" spans="8:42">
      <c r="H148" s="31">
        <v>6</v>
      </c>
      <c r="I148" s="31">
        <v>885</v>
      </c>
      <c r="J148" s="31">
        <v>1063</v>
      </c>
      <c r="K148" s="31">
        <v>182</v>
      </c>
      <c r="L148" s="31">
        <v>365</v>
      </c>
      <c r="M148" s="31">
        <v>547</v>
      </c>
      <c r="N148" s="31">
        <v>730</v>
      </c>
      <c r="O148" s="31">
        <v>912</v>
      </c>
      <c r="P148" s="31">
        <v>1094</v>
      </c>
      <c r="Q148" s="31">
        <v>1277</v>
      </c>
      <c r="R148" s="31">
        <v>1459</v>
      </c>
      <c r="S148" s="31">
        <v>1642</v>
      </c>
      <c r="V148" s="29">
        <v>136</v>
      </c>
      <c r="W148" s="270">
        <v>617859</v>
      </c>
      <c r="X148" s="30">
        <v>136</v>
      </c>
      <c r="Y148" s="270">
        <v>617127</v>
      </c>
      <c r="Z148" s="29">
        <v>136</v>
      </c>
      <c r="AA148" s="270">
        <v>631642</v>
      </c>
      <c r="AB148" s="29">
        <v>136</v>
      </c>
      <c r="AC148" s="270">
        <v>640416</v>
      </c>
      <c r="AD148" s="29">
        <v>136</v>
      </c>
      <c r="AE148" s="270">
        <v>615556</v>
      </c>
      <c r="AF148" s="29">
        <v>136</v>
      </c>
      <c r="AG148" s="270">
        <v>610176</v>
      </c>
      <c r="AH148" s="29">
        <v>136</v>
      </c>
      <c r="AI148" s="270">
        <v>270919</v>
      </c>
      <c r="AJ148" s="29">
        <v>136</v>
      </c>
      <c r="AK148" s="270">
        <v>273739</v>
      </c>
      <c r="AL148" s="30">
        <f t="shared" si="8"/>
        <v>136</v>
      </c>
      <c r="AM148" s="29">
        <v>136</v>
      </c>
      <c r="AN148" s="270">
        <v>743341</v>
      </c>
      <c r="AO148" s="29">
        <v>137</v>
      </c>
      <c r="AP148" s="270">
        <v>439473</v>
      </c>
    </row>
    <row r="149" spans="8:42">
      <c r="H149" s="31">
        <v>7</v>
      </c>
      <c r="I149" s="31">
        <v>1063</v>
      </c>
      <c r="J149" s="31">
        <v>1241</v>
      </c>
      <c r="K149" s="31">
        <v>182</v>
      </c>
      <c r="L149" s="31">
        <v>365</v>
      </c>
      <c r="M149" s="31">
        <v>547</v>
      </c>
      <c r="N149" s="31">
        <v>730</v>
      </c>
      <c r="O149" s="31">
        <v>912</v>
      </c>
      <c r="P149" s="31">
        <v>1095</v>
      </c>
      <c r="Q149" s="31">
        <v>1277</v>
      </c>
      <c r="R149" s="31">
        <v>1459</v>
      </c>
      <c r="S149" s="31">
        <v>1642</v>
      </c>
      <c r="V149" s="29">
        <v>137</v>
      </c>
      <c r="W149" s="270">
        <v>621975</v>
      </c>
      <c r="X149" s="30">
        <v>137</v>
      </c>
      <c r="Y149" s="270">
        <v>621243</v>
      </c>
      <c r="Z149" s="29">
        <v>137</v>
      </c>
      <c r="AA149" s="270">
        <v>635758</v>
      </c>
      <c r="AB149" s="29">
        <v>137</v>
      </c>
      <c r="AC149" s="270">
        <v>644532</v>
      </c>
      <c r="AD149" s="29">
        <v>137</v>
      </c>
      <c r="AE149" s="270">
        <v>619672</v>
      </c>
      <c r="AF149" s="29">
        <v>137</v>
      </c>
      <c r="AG149" s="270">
        <v>614292</v>
      </c>
      <c r="AH149" s="29">
        <v>137</v>
      </c>
      <c r="AI149" s="270">
        <v>272742</v>
      </c>
      <c r="AJ149" s="29">
        <v>137</v>
      </c>
      <c r="AK149" s="270">
        <v>275562</v>
      </c>
      <c r="AL149" s="30">
        <f t="shared" si="8"/>
        <v>137</v>
      </c>
      <c r="AM149" s="29">
        <v>137</v>
      </c>
      <c r="AN149" s="270">
        <v>748064</v>
      </c>
      <c r="AO149" s="29">
        <v>138</v>
      </c>
      <c r="AP149" s="270">
        <v>442207</v>
      </c>
    </row>
    <row r="150" spans="8:42">
      <c r="H150" s="31">
        <v>8</v>
      </c>
      <c r="I150" s="31">
        <v>1241</v>
      </c>
      <c r="J150" s="31">
        <v>1419</v>
      </c>
      <c r="K150" s="31">
        <v>182</v>
      </c>
      <c r="L150" s="31">
        <v>365</v>
      </c>
      <c r="M150" s="31">
        <v>547</v>
      </c>
      <c r="N150" s="31">
        <v>730</v>
      </c>
      <c r="O150" s="31">
        <v>912</v>
      </c>
      <c r="P150" s="31">
        <v>1095</v>
      </c>
      <c r="Q150" s="31">
        <v>1277</v>
      </c>
      <c r="R150" s="271">
        <v>1460</v>
      </c>
      <c r="S150" s="31">
        <v>1642</v>
      </c>
      <c r="V150" s="29">
        <v>138</v>
      </c>
      <c r="W150" s="270">
        <v>626090</v>
      </c>
      <c r="X150" s="30">
        <v>138</v>
      </c>
      <c r="Y150" s="270">
        <v>625359</v>
      </c>
      <c r="Z150" s="29">
        <v>138</v>
      </c>
      <c r="AA150" s="270">
        <v>639873</v>
      </c>
      <c r="AB150" s="29">
        <v>138</v>
      </c>
      <c r="AC150" s="270">
        <v>648649</v>
      </c>
      <c r="AD150" s="29">
        <v>138</v>
      </c>
      <c r="AE150" s="270">
        <v>623789</v>
      </c>
      <c r="AF150" s="29">
        <v>138</v>
      </c>
      <c r="AG150" s="270">
        <v>618409</v>
      </c>
      <c r="AH150" s="29">
        <v>138</v>
      </c>
      <c r="AI150" s="270">
        <v>274564</v>
      </c>
      <c r="AJ150" s="29">
        <v>138</v>
      </c>
      <c r="AK150" s="270">
        <v>277385</v>
      </c>
      <c r="AL150" s="30">
        <f t="shared" si="8"/>
        <v>138</v>
      </c>
      <c r="AM150" s="29">
        <v>138</v>
      </c>
      <c r="AN150" s="270">
        <v>752788</v>
      </c>
      <c r="AO150" s="29">
        <v>139</v>
      </c>
      <c r="AP150" s="270">
        <v>444941</v>
      </c>
    </row>
    <row r="151" spans="8:42">
      <c r="H151" s="31">
        <v>9</v>
      </c>
      <c r="I151" s="31">
        <v>1419</v>
      </c>
      <c r="J151" s="31">
        <v>1499</v>
      </c>
      <c r="K151" s="31">
        <v>182</v>
      </c>
      <c r="L151" s="31">
        <v>365</v>
      </c>
      <c r="M151" s="31">
        <v>547</v>
      </c>
      <c r="N151" s="31">
        <v>729</v>
      </c>
      <c r="O151" s="31">
        <v>912</v>
      </c>
      <c r="P151" s="31">
        <v>1094</v>
      </c>
      <c r="Q151" s="31">
        <v>1276</v>
      </c>
      <c r="R151" s="31">
        <v>1459</v>
      </c>
      <c r="S151" s="31">
        <v>1641</v>
      </c>
      <c r="V151" s="29">
        <v>139</v>
      </c>
      <c r="W151" s="270">
        <v>630205</v>
      </c>
      <c r="X151" s="30">
        <v>139</v>
      </c>
      <c r="Y151" s="270">
        <v>629476</v>
      </c>
      <c r="Z151" s="29">
        <v>139</v>
      </c>
      <c r="AA151" s="270">
        <v>643989</v>
      </c>
      <c r="AB151" s="29">
        <v>139</v>
      </c>
      <c r="AC151" s="270">
        <v>652766</v>
      </c>
      <c r="AD151" s="29">
        <v>139</v>
      </c>
      <c r="AE151" s="270">
        <v>627906</v>
      </c>
      <c r="AF151" s="29">
        <v>139</v>
      </c>
      <c r="AG151" s="270">
        <v>622526</v>
      </c>
      <c r="AH151" s="29">
        <v>139</v>
      </c>
      <c r="AI151" s="270">
        <v>276387</v>
      </c>
      <c r="AJ151" s="29">
        <v>139</v>
      </c>
      <c r="AK151" s="270">
        <v>279207</v>
      </c>
      <c r="AL151" s="30">
        <f t="shared" si="8"/>
        <v>139</v>
      </c>
      <c r="AM151" s="29">
        <v>139</v>
      </c>
      <c r="AN151" s="270">
        <v>757511</v>
      </c>
      <c r="AO151" s="29">
        <v>140</v>
      </c>
      <c r="AP151" s="270">
        <v>447676</v>
      </c>
    </row>
    <row r="152" spans="8:42">
      <c r="V152" s="29">
        <v>140</v>
      </c>
      <c r="W152" s="270">
        <v>634321</v>
      </c>
      <c r="X152" s="30">
        <v>140</v>
      </c>
      <c r="Y152" s="270">
        <v>633592</v>
      </c>
      <c r="Z152" s="29">
        <v>140</v>
      </c>
      <c r="AA152" s="270">
        <v>648105</v>
      </c>
      <c r="AB152" s="29">
        <v>140</v>
      </c>
      <c r="AC152" s="270">
        <v>656882</v>
      </c>
      <c r="AD152" s="29">
        <v>140</v>
      </c>
      <c r="AE152" s="270">
        <v>632022</v>
      </c>
      <c r="AF152" s="29">
        <v>140</v>
      </c>
      <c r="AG152" s="270">
        <v>626642</v>
      </c>
      <c r="AH152" s="29">
        <v>140</v>
      </c>
      <c r="AI152" s="270">
        <v>278210</v>
      </c>
      <c r="AJ152" s="29">
        <v>140</v>
      </c>
      <c r="AK152" s="270">
        <v>281030</v>
      </c>
      <c r="AL152" s="30">
        <f t="shared" si="8"/>
        <v>140</v>
      </c>
      <c r="AM152" s="29">
        <v>140</v>
      </c>
      <c r="AN152" s="270">
        <v>762263</v>
      </c>
      <c r="AO152" s="29">
        <v>141</v>
      </c>
      <c r="AP152" s="270">
        <v>450540</v>
      </c>
    </row>
    <row r="153" spans="8:42" ht="15.75">
      <c r="H153" s="306" t="s">
        <v>152</v>
      </c>
      <c r="I153" s="306"/>
      <c r="J153" s="306"/>
      <c r="K153" s="306"/>
      <c r="L153" s="306"/>
      <c r="M153" s="306"/>
      <c r="N153" s="306"/>
      <c r="O153" s="306"/>
      <c r="P153" s="306"/>
      <c r="Q153" s="306"/>
      <c r="R153" s="306"/>
      <c r="S153" s="306"/>
      <c r="V153" s="29">
        <v>141</v>
      </c>
      <c r="W153" s="270">
        <v>638436</v>
      </c>
      <c r="X153" s="30">
        <v>141</v>
      </c>
      <c r="Y153" s="270">
        <v>637708</v>
      </c>
      <c r="Z153" s="29">
        <v>141</v>
      </c>
      <c r="AA153" s="270">
        <v>652221</v>
      </c>
      <c r="AB153" s="29">
        <v>141</v>
      </c>
      <c r="AC153" s="270">
        <v>660999</v>
      </c>
      <c r="AD153" s="29">
        <v>141</v>
      </c>
      <c r="AE153" s="270">
        <v>636139</v>
      </c>
      <c r="AF153" s="29">
        <v>141</v>
      </c>
      <c r="AG153" s="270">
        <v>630759</v>
      </c>
      <c r="AH153" s="29">
        <v>141</v>
      </c>
      <c r="AI153" s="270">
        <v>280032</v>
      </c>
      <c r="AJ153" s="29">
        <v>141</v>
      </c>
      <c r="AK153" s="270">
        <v>282853</v>
      </c>
      <c r="AL153" s="30">
        <f t="shared" si="8"/>
        <v>141</v>
      </c>
      <c r="AM153" s="29">
        <v>141</v>
      </c>
      <c r="AN153" s="270">
        <v>767015</v>
      </c>
      <c r="AO153" s="29">
        <v>142</v>
      </c>
      <c r="AP153" s="270">
        <v>453404</v>
      </c>
    </row>
    <row r="154" spans="8:42">
      <c r="H154" s="307" t="s">
        <v>57</v>
      </c>
      <c r="I154" s="307" t="s">
        <v>58</v>
      </c>
      <c r="J154" s="307" t="s">
        <v>59</v>
      </c>
      <c r="K154" s="309" t="s">
        <v>60</v>
      </c>
      <c r="L154" s="310"/>
      <c r="M154" s="310"/>
      <c r="N154" s="310"/>
      <c r="O154" s="310"/>
      <c r="P154" s="310"/>
      <c r="Q154" s="310"/>
      <c r="R154" s="310"/>
      <c r="S154" s="311"/>
      <c r="V154" s="29">
        <v>142</v>
      </c>
      <c r="W154" s="270">
        <v>642552</v>
      </c>
      <c r="X154" s="30">
        <v>142</v>
      </c>
      <c r="Y154" s="270">
        <v>641824</v>
      </c>
      <c r="Z154" s="29">
        <v>142</v>
      </c>
      <c r="AA154" s="270">
        <v>656337</v>
      </c>
      <c r="AB154" s="29">
        <v>142</v>
      </c>
      <c r="AC154" s="270">
        <v>665115</v>
      </c>
      <c r="AD154" s="29">
        <v>142</v>
      </c>
      <c r="AE154" s="270">
        <v>640255</v>
      </c>
      <c r="AF154" s="29">
        <v>142</v>
      </c>
      <c r="AG154" s="270">
        <v>634875</v>
      </c>
      <c r="AH154" s="29">
        <v>142</v>
      </c>
      <c r="AI154" s="270">
        <v>281855</v>
      </c>
      <c r="AJ154" s="29">
        <v>142</v>
      </c>
      <c r="AK154" s="270">
        <v>284676</v>
      </c>
      <c r="AL154" s="30">
        <f t="shared" si="8"/>
        <v>142</v>
      </c>
      <c r="AM154" s="29">
        <v>142</v>
      </c>
      <c r="AN154" s="270">
        <v>771767</v>
      </c>
      <c r="AO154" s="29">
        <v>143</v>
      </c>
      <c r="AP154" s="270">
        <v>456268</v>
      </c>
    </row>
    <row r="155" spans="8:42">
      <c r="H155" s="308"/>
      <c r="I155" s="308"/>
      <c r="J155" s="308"/>
      <c r="K155" s="312">
        <v>1</v>
      </c>
      <c r="L155" s="312">
        <v>2</v>
      </c>
      <c r="M155" s="312">
        <v>3</v>
      </c>
      <c r="N155" s="312">
        <v>4</v>
      </c>
      <c r="O155" s="312">
        <v>5</v>
      </c>
      <c r="P155" s="312">
        <v>6</v>
      </c>
      <c r="Q155" s="312">
        <v>7</v>
      </c>
      <c r="R155" s="312">
        <v>8</v>
      </c>
      <c r="S155" s="312">
        <v>9</v>
      </c>
      <c r="V155" s="29">
        <v>143</v>
      </c>
      <c r="W155" s="270">
        <v>646667</v>
      </c>
      <c r="X155" s="30">
        <v>143</v>
      </c>
      <c r="Y155" s="270">
        <v>645940</v>
      </c>
      <c r="Z155" s="29">
        <v>143</v>
      </c>
      <c r="AA155" s="270">
        <v>660453</v>
      </c>
      <c r="AB155" s="29">
        <v>143</v>
      </c>
      <c r="AC155" s="270">
        <v>669232</v>
      </c>
      <c r="AD155" s="29">
        <v>143</v>
      </c>
      <c r="AE155" s="270">
        <v>644372</v>
      </c>
      <c r="AF155" s="29">
        <v>143</v>
      </c>
      <c r="AG155" s="270">
        <v>638992</v>
      </c>
      <c r="AH155" s="29">
        <v>143</v>
      </c>
      <c r="AI155" s="270">
        <v>283678</v>
      </c>
      <c r="AJ155" s="29">
        <v>143</v>
      </c>
      <c r="AK155" s="270">
        <v>286499</v>
      </c>
      <c r="AL155" s="30">
        <f t="shared" si="8"/>
        <v>143</v>
      </c>
      <c r="AM155" s="29">
        <v>143</v>
      </c>
      <c r="AN155" s="270">
        <v>776519</v>
      </c>
      <c r="AO155" s="29">
        <v>144</v>
      </c>
      <c r="AP155" s="270">
        <v>459132</v>
      </c>
    </row>
    <row r="156" spans="8:42">
      <c r="H156" s="31">
        <v>1</v>
      </c>
      <c r="I156" s="31">
        <v>0</v>
      </c>
      <c r="J156" s="31">
        <v>32</v>
      </c>
      <c r="K156" s="31">
        <v>484</v>
      </c>
      <c r="L156" s="31">
        <v>968</v>
      </c>
      <c r="M156" s="31">
        <v>1453</v>
      </c>
      <c r="N156" s="31">
        <v>1937</v>
      </c>
      <c r="O156" s="31">
        <v>2421</v>
      </c>
      <c r="P156" s="31">
        <v>2905</v>
      </c>
      <c r="Q156" s="31">
        <v>3389</v>
      </c>
      <c r="R156" s="31">
        <v>3873</v>
      </c>
      <c r="S156" s="31">
        <v>4358</v>
      </c>
      <c r="V156" s="29">
        <v>144</v>
      </c>
      <c r="W156" s="270">
        <v>650783</v>
      </c>
      <c r="X156" s="30">
        <v>144</v>
      </c>
      <c r="Y156" s="270">
        <v>650056</v>
      </c>
      <c r="Z156" s="29">
        <v>144</v>
      </c>
      <c r="AA156" s="270">
        <v>664569</v>
      </c>
      <c r="AB156" s="29">
        <v>144</v>
      </c>
      <c r="AC156" s="270">
        <v>673348</v>
      </c>
      <c r="AD156" s="29">
        <v>144</v>
      </c>
      <c r="AE156" s="270">
        <v>648488</v>
      </c>
      <c r="AF156" s="29">
        <v>144</v>
      </c>
      <c r="AG156" s="270">
        <v>643108</v>
      </c>
      <c r="AH156" s="29">
        <v>144</v>
      </c>
      <c r="AI156" s="270">
        <v>285500</v>
      </c>
      <c r="AJ156" s="29">
        <v>144</v>
      </c>
      <c r="AK156" s="270">
        <v>288322</v>
      </c>
      <c r="AL156" s="30">
        <f t="shared" si="8"/>
        <v>144</v>
      </c>
      <c r="AM156" s="29">
        <v>144</v>
      </c>
      <c r="AN156" s="270">
        <v>781271</v>
      </c>
      <c r="AO156" s="29">
        <v>145</v>
      </c>
      <c r="AP156" s="270">
        <v>461997</v>
      </c>
    </row>
    <row r="157" spans="8:42">
      <c r="H157" s="31">
        <v>1</v>
      </c>
      <c r="I157" s="31">
        <v>32</v>
      </c>
      <c r="J157" s="31">
        <v>61</v>
      </c>
      <c r="K157" s="31">
        <v>484</v>
      </c>
      <c r="L157" s="31">
        <v>968</v>
      </c>
      <c r="M157" s="31">
        <v>1452</v>
      </c>
      <c r="N157" s="31">
        <v>1936</v>
      </c>
      <c r="O157" s="31">
        <v>2420</v>
      </c>
      <c r="P157" s="31">
        <v>2904</v>
      </c>
      <c r="Q157" s="31">
        <v>3388</v>
      </c>
      <c r="R157" s="31">
        <v>3872</v>
      </c>
      <c r="S157" s="31">
        <v>4356</v>
      </c>
      <c r="V157" s="29">
        <v>145</v>
      </c>
      <c r="W157" s="270">
        <v>655318</v>
      </c>
      <c r="X157" s="30">
        <v>145</v>
      </c>
      <c r="Y157" s="270">
        <v>636156</v>
      </c>
      <c r="Z157" s="29">
        <v>145</v>
      </c>
      <c r="AA157" s="270">
        <v>668684</v>
      </c>
      <c r="AB157" s="29">
        <v>145</v>
      </c>
      <c r="AC157" s="270">
        <v>677465</v>
      </c>
      <c r="AD157" s="29">
        <v>145</v>
      </c>
      <c r="AE157" s="270">
        <v>652605</v>
      </c>
      <c r="AF157" s="29">
        <v>145</v>
      </c>
      <c r="AG157" s="270">
        <v>647225</v>
      </c>
      <c r="AH157" s="29">
        <v>145</v>
      </c>
      <c r="AI157" s="270">
        <v>287323</v>
      </c>
      <c r="AJ157" s="29">
        <v>145</v>
      </c>
      <c r="AK157" s="270">
        <v>290145</v>
      </c>
      <c r="AL157" s="30">
        <f t="shared" si="8"/>
        <v>145</v>
      </c>
      <c r="AM157" s="29">
        <v>145</v>
      </c>
      <c r="AN157" s="270">
        <v>786016</v>
      </c>
      <c r="AO157" s="29">
        <v>146</v>
      </c>
      <c r="AP157" s="270">
        <v>464861</v>
      </c>
    </row>
    <row r="158" spans="8:42">
      <c r="H158" s="31">
        <v>1</v>
      </c>
      <c r="I158" s="31">
        <v>61</v>
      </c>
      <c r="J158" s="31">
        <v>75</v>
      </c>
      <c r="K158" s="31">
        <v>484</v>
      </c>
      <c r="L158" s="31">
        <v>967</v>
      </c>
      <c r="M158" s="31">
        <v>1451</v>
      </c>
      <c r="N158" s="31">
        <v>1935</v>
      </c>
      <c r="O158" s="31">
        <v>2418</v>
      </c>
      <c r="P158" s="31">
        <v>2902</v>
      </c>
      <c r="Q158" s="31">
        <v>3385</v>
      </c>
      <c r="R158" s="31">
        <v>3869</v>
      </c>
      <c r="S158" s="31">
        <v>4353</v>
      </c>
      <c r="V158" s="29">
        <v>146</v>
      </c>
      <c r="W158" s="270">
        <v>659014</v>
      </c>
      <c r="X158" s="30">
        <v>146</v>
      </c>
      <c r="Y158" s="270">
        <v>658289</v>
      </c>
      <c r="Z158" s="29">
        <v>146</v>
      </c>
      <c r="AA158" s="270">
        <v>672800</v>
      </c>
      <c r="AB158" s="29">
        <v>146</v>
      </c>
      <c r="AC158" s="270">
        <v>681581</v>
      </c>
      <c r="AD158" s="29">
        <v>146</v>
      </c>
      <c r="AE158" s="270">
        <v>656721</v>
      </c>
      <c r="AF158" s="29">
        <v>146</v>
      </c>
      <c r="AG158" s="270">
        <v>651341</v>
      </c>
      <c r="AH158" s="29">
        <v>146</v>
      </c>
      <c r="AI158" s="270">
        <v>289145</v>
      </c>
      <c r="AJ158" s="29">
        <v>146</v>
      </c>
      <c r="AK158" s="270">
        <v>291968</v>
      </c>
      <c r="AL158" s="30">
        <f t="shared" si="8"/>
        <v>146</v>
      </c>
      <c r="AM158" s="29">
        <v>146</v>
      </c>
      <c r="AN158" s="270">
        <v>790761</v>
      </c>
      <c r="AO158" s="29">
        <v>147</v>
      </c>
      <c r="AP158" s="270">
        <v>467725</v>
      </c>
    </row>
    <row r="159" spans="8:42">
      <c r="H159" s="31">
        <v>1</v>
      </c>
      <c r="I159" s="31">
        <v>75</v>
      </c>
      <c r="J159" s="31">
        <v>119</v>
      </c>
      <c r="K159" s="31">
        <v>484</v>
      </c>
      <c r="L159" s="31">
        <v>968</v>
      </c>
      <c r="M159" s="31">
        <v>1452</v>
      </c>
      <c r="N159" s="31">
        <v>1935</v>
      </c>
      <c r="O159" s="31">
        <v>2419</v>
      </c>
      <c r="P159" s="31">
        <v>2903</v>
      </c>
      <c r="Q159" s="31">
        <v>3387</v>
      </c>
      <c r="R159" s="31">
        <v>3871</v>
      </c>
      <c r="S159" s="31">
        <v>4355</v>
      </c>
      <c r="V159" s="29">
        <v>147</v>
      </c>
      <c r="W159" s="270">
        <v>663129</v>
      </c>
      <c r="X159" s="30">
        <v>147</v>
      </c>
      <c r="Y159" s="270">
        <v>662405</v>
      </c>
      <c r="Z159" s="29">
        <v>147</v>
      </c>
      <c r="AA159" s="270">
        <v>676916</v>
      </c>
      <c r="AB159" s="29">
        <v>147</v>
      </c>
      <c r="AC159" s="270">
        <v>685698</v>
      </c>
      <c r="AD159" s="29">
        <v>147</v>
      </c>
      <c r="AE159" s="270">
        <v>660838</v>
      </c>
      <c r="AF159" s="29">
        <v>147</v>
      </c>
      <c r="AG159" s="270">
        <v>655458</v>
      </c>
      <c r="AH159" s="29">
        <v>147</v>
      </c>
      <c r="AI159" s="270">
        <v>290968</v>
      </c>
      <c r="AJ159" s="29">
        <v>147</v>
      </c>
      <c r="AK159" s="270">
        <v>293790</v>
      </c>
      <c r="AL159" s="30">
        <f t="shared" si="8"/>
        <v>147</v>
      </c>
      <c r="AM159" s="29">
        <v>147</v>
      </c>
      <c r="AN159" s="270">
        <v>795506</v>
      </c>
      <c r="AO159" s="29">
        <v>148</v>
      </c>
      <c r="AP159" s="270">
        <v>470589</v>
      </c>
    </row>
    <row r="160" spans="8:42">
      <c r="H160" s="31">
        <v>1</v>
      </c>
      <c r="I160" s="31">
        <v>119</v>
      </c>
      <c r="J160" s="31">
        <v>121</v>
      </c>
      <c r="K160" s="31">
        <v>474</v>
      </c>
      <c r="L160" s="31">
        <v>948</v>
      </c>
      <c r="M160" s="31">
        <v>1421</v>
      </c>
      <c r="N160" s="31">
        <v>1895</v>
      </c>
      <c r="O160" s="31">
        <v>2369</v>
      </c>
      <c r="P160" s="31">
        <v>2843</v>
      </c>
      <c r="Q160" s="31">
        <v>3316</v>
      </c>
      <c r="R160" s="31">
        <v>3790</v>
      </c>
      <c r="S160" s="31">
        <v>4264</v>
      </c>
      <c r="V160" s="29">
        <v>148</v>
      </c>
      <c r="W160" s="270">
        <v>667245</v>
      </c>
      <c r="X160" s="30">
        <v>148</v>
      </c>
      <c r="Y160" s="270">
        <v>666521</v>
      </c>
      <c r="Z160" s="29">
        <v>148</v>
      </c>
      <c r="AA160" s="270">
        <v>681032</v>
      </c>
      <c r="AB160" s="29">
        <v>148</v>
      </c>
      <c r="AC160" s="270">
        <v>689814</v>
      </c>
      <c r="AD160" s="29">
        <v>148</v>
      </c>
      <c r="AE160" s="270">
        <v>664954</v>
      </c>
      <c r="AF160" s="29">
        <v>148</v>
      </c>
      <c r="AG160" s="270">
        <v>659574</v>
      </c>
      <c r="AH160" s="29">
        <v>148</v>
      </c>
      <c r="AI160" s="270">
        <v>292791</v>
      </c>
      <c r="AJ160" s="29">
        <v>148</v>
      </c>
      <c r="AK160" s="270">
        <v>295613</v>
      </c>
      <c r="AL160" s="30">
        <f t="shared" si="8"/>
        <v>148</v>
      </c>
      <c r="AM160" s="29">
        <v>148</v>
      </c>
      <c r="AN160" s="270">
        <v>800251</v>
      </c>
      <c r="AO160" s="29">
        <v>149</v>
      </c>
      <c r="AP160" s="270">
        <v>473453</v>
      </c>
    </row>
    <row r="161" spans="8:42">
      <c r="H161" s="31">
        <v>1</v>
      </c>
      <c r="I161" s="31">
        <v>121</v>
      </c>
      <c r="J161" s="31">
        <v>124</v>
      </c>
      <c r="K161" s="31">
        <v>473</v>
      </c>
      <c r="L161" s="31">
        <v>947</v>
      </c>
      <c r="M161" s="31">
        <v>1420</v>
      </c>
      <c r="N161" s="31">
        <v>1893</v>
      </c>
      <c r="O161" s="31">
        <v>2366</v>
      </c>
      <c r="P161" s="31">
        <v>284</v>
      </c>
      <c r="Q161" s="31">
        <v>3313</v>
      </c>
      <c r="R161" s="31">
        <v>3786</v>
      </c>
      <c r="S161" s="31">
        <v>4260</v>
      </c>
      <c r="V161" s="29">
        <v>149</v>
      </c>
      <c r="W161" s="270">
        <v>671360</v>
      </c>
      <c r="X161" s="30">
        <v>149</v>
      </c>
      <c r="Y161" s="270">
        <v>670637</v>
      </c>
      <c r="Z161" s="29">
        <v>149</v>
      </c>
      <c r="AA161" s="270">
        <v>685148</v>
      </c>
      <c r="AB161" s="29">
        <v>149</v>
      </c>
      <c r="AC161" s="270">
        <v>693931</v>
      </c>
      <c r="AD161" s="29">
        <v>149</v>
      </c>
      <c r="AE161" s="270">
        <v>669071</v>
      </c>
      <c r="AF161" s="29">
        <v>149</v>
      </c>
      <c r="AG161" s="270">
        <v>663691</v>
      </c>
      <c r="AH161" s="29">
        <v>149</v>
      </c>
      <c r="AI161" s="270">
        <v>294613</v>
      </c>
      <c r="AJ161" s="29">
        <v>149</v>
      </c>
      <c r="AK161" s="270">
        <v>297436</v>
      </c>
      <c r="AL161" s="30">
        <f t="shared" si="8"/>
        <v>149</v>
      </c>
      <c r="AM161" s="29">
        <v>149</v>
      </c>
      <c r="AN161" s="270">
        <v>805089</v>
      </c>
      <c r="AO161" s="29">
        <v>150</v>
      </c>
      <c r="AP161" s="270">
        <v>476318</v>
      </c>
    </row>
    <row r="162" spans="8:42">
      <c r="H162" s="31">
        <v>1</v>
      </c>
      <c r="I162" s="31">
        <v>124</v>
      </c>
      <c r="J162" s="31">
        <v>128</v>
      </c>
      <c r="K162" s="31">
        <v>474</v>
      </c>
      <c r="L162" s="31">
        <v>948</v>
      </c>
      <c r="M162" s="31">
        <v>1421</v>
      </c>
      <c r="N162" s="31">
        <v>1895</v>
      </c>
      <c r="O162" s="31">
        <v>2369</v>
      </c>
      <c r="P162" s="31">
        <v>2843</v>
      </c>
      <c r="Q162" s="31">
        <v>3316</v>
      </c>
      <c r="R162" s="31">
        <v>3790</v>
      </c>
      <c r="S162" s="31">
        <v>4264</v>
      </c>
      <c r="V162" s="29">
        <v>150</v>
      </c>
      <c r="W162" s="270">
        <v>675476</v>
      </c>
      <c r="X162" s="30">
        <v>150</v>
      </c>
      <c r="Y162" s="270">
        <v>674754</v>
      </c>
      <c r="Z162" s="29">
        <v>150</v>
      </c>
      <c r="AA162" s="270">
        <v>689264</v>
      </c>
      <c r="AB162" s="29">
        <v>150</v>
      </c>
      <c r="AC162" s="270">
        <v>698048</v>
      </c>
      <c r="AD162" s="29">
        <v>150</v>
      </c>
      <c r="AE162" s="270">
        <v>673188</v>
      </c>
      <c r="AF162" s="29">
        <v>150</v>
      </c>
      <c r="AG162" s="270">
        <v>667808</v>
      </c>
      <c r="AH162" s="29">
        <v>150</v>
      </c>
      <c r="AI162" s="270">
        <v>296436</v>
      </c>
      <c r="AJ162" s="29">
        <v>150</v>
      </c>
      <c r="AK162" s="270">
        <v>299259</v>
      </c>
      <c r="AL162" s="30">
        <f t="shared" si="8"/>
        <v>150</v>
      </c>
      <c r="AM162" s="29">
        <v>150</v>
      </c>
      <c r="AN162" s="270">
        <v>809928</v>
      </c>
      <c r="AO162" s="29">
        <v>151</v>
      </c>
      <c r="AP162" s="270">
        <v>479182</v>
      </c>
    </row>
    <row r="163" spans="8:42">
      <c r="H163" s="31">
        <v>1</v>
      </c>
      <c r="I163" s="31">
        <v>128</v>
      </c>
      <c r="J163" s="31">
        <v>131</v>
      </c>
      <c r="K163" s="31">
        <v>473</v>
      </c>
      <c r="L163" s="31">
        <v>947</v>
      </c>
      <c r="M163" s="31">
        <v>1420</v>
      </c>
      <c r="N163" s="31">
        <v>1893</v>
      </c>
      <c r="O163" s="31">
        <v>2366</v>
      </c>
      <c r="P163" s="31">
        <v>2840</v>
      </c>
      <c r="Q163" s="31">
        <v>3313</v>
      </c>
      <c r="R163" s="31">
        <v>3786</v>
      </c>
      <c r="S163" s="31">
        <v>4260</v>
      </c>
      <c r="V163" s="29">
        <v>151</v>
      </c>
      <c r="W163" s="270">
        <v>679591</v>
      </c>
      <c r="X163" s="30">
        <v>151</v>
      </c>
      <c r="Y163" s="270">
        <v>678870</v>
      </c>
      <c r="Z163" s="29">
        <v>151</v>
      </c>
      <c r="AA163" s="270">
        <v>693380</v>
      </c>
      <c r="AB163" s="29">
        <v>151</v>
      </c>
      <c r="AC163" s="270">
        <v>702164</v>
      </c>
      <c r="AD163" s="29">
        <v>151</v>
      </c>
      <c r="AE163" s="270">
        <v>677304</v>
      </c>
      <c r="AF163" s="29">
        <v>151</v>
      </c>
      <c r="AG163" s="270">
        <v>671924</v>
      </c>
      <c r="AH163" s="29">
        <v>151</v>
      </c>
      <c r="AI163" s="270">
        <v>298259</v>
      </c>
      <c r="AJ163" s="29">
        <v>151</v>
      </c>
      <c r="AK163" s="270">
        <v>301082</v>
      </c>
      <c r="AL163" s="30">
        <f t="shared" si="8"/>
        <v>151</v>
      </c>
      <c r="AM163" s="29">
        <v>151</v>
      </c>
      <c r="AN163" s="270">
        <v>814767</v>
      </c>
      <c r="AO163" s="29">
        <v>152</v>
      </c>
      <c r="AP163" s="270">
        <v>482046</v>
      </c>
    </row>
    <row r="164" spans="8:42">
      <c r="H164" s="31">
        <v>1</v>
      </c>
      <c r="I164" s="31">
        <v>131</v>
      </c>
      <c r="J164" s="31">
        <v>135</v>
      </c>
      <c r="K164" s="31">
        <v>474</v>
      </c>
      <c r="L164" s="31">
        <v>949</v>
      </c>
      <c r="M164" s="31">
        <v>1423</v>
      </c>
      <c r="N164" s="31">
        <v>1898</v>
      </c>
      <c r="O164" s="31">
        <v>2372</v>
      </c>
      <c r="P164" s="31">
        <v>2847</v>
      </c>
      <c r="Q164" s="31">
        <v>3321</v>
      </c>
      <c r="R164" s="31">
        <v>3796</v>
      </c>
      <c r="S164" s="31">
        <v>4270</v>
      </c>
      <c r="V164" s="29">
        <v>152</v>
      </c>
      <c r="W164" s="270">
        <v>683706</v>
      </c>
      <c r="X164" s="30">
        <v>152</v>
      </c>
      <c r="Y164" s="270">
        <v>682986</v>
      </c>
      <c r="Z164" s="29">
        <v>152</v>
      </c>
      <c r="AA164" s="270">
        <v>697496</v>
      </c>
      <c r="AB164" s="29">
        <v>152</v>
      </c>
      <c r="AC164" s="270">
        <v>706281</v>
      </c>
      <c r="AD164" s="29">
        <v>152</v>
      </c>
      <c r="AE164" s="270">
        <v>681421</v>
      </c>
      <c r="AF164" s="29">
        <v>152</v>
      </c>
      <c r="AG164" s="270">
        <v>676041</v>
      </c>
      <c r="AH164" s="29">
        <v>152</v>
      </c>
      <c r="AI164" s="270">
        <v>300081</v>
      </c>
      <c r="AJ164" s="29">
        <v>152</v>
      </c>
      <c r="AK164" s="270">
        <v>302905</v>
      </c>
      <c r="AL164" s="30">
        <f t="shared" si="8"/>
        <v>152</v>
      </c>
      <c r="AM164" s="29">
        <v>152</v>
      </c>
      <c r="AN164" s="270">
        <v>819605</v>
      </c>
      <c r="AO164" s="29">
        <v>153</v>
      </c>
      <c r="AP164" s="270">
        <v>484910</v>
      </c>
    </row>
    <row r="165" spans="8:42">
      <c r="H165" s="31">
        <v>1</v>
      </c>
      <c r="I165" s="31">
        <v>135</v>
      </c>
      <c r="J165" s="31">
        <v>139</v>
      </c>
      <c r="K165" s="31">
        <v>472</v>
      </c>
      <c r="L165" s="31">
        <v>945</v>
      </c>
      <c r="M165" s="31">
        <v>1417</v>
      </c>
      <c r="N165" s="31">
        <v>1889</v>
      </c>
      <c r="O165" s="31">
        <v>2362</v>
      </c>
      <c r="P165" s="31">
        <v>2834</v>
      </c>
      <c r="Q165" s="31">
        <v>3306</v>
      </c>
      <c r="R165" s="271">
        <v>3779</v>
      </c>
      <c r="S165" s="31">
        <v>4251</v>
      </c>
      <c r="V165" s="29">
        <v>153</v>
      </c>
      <c r="W165" s="270">
        <v>687822</v>
      </c>
      <c r="X165" s="30">
        <v>153</v>
      </c>
      <c r="Y165" s="270">
        <v>687102</v>
      </c>
      <c r="Z165" s="29">
        <v>153</v>
      </c>
      <c r="AA165" s="270">
        <v>701611</v>
      </c>
      <c r="AB165" s="29">
        <v>153</v>
      </c>
      <c r="AC165" s="270">
        <v>710397</v>
      </c>
      <c r="AD165" s="29">
        <v>153</v>
      </c>
      <c r="AE165" s="270">
        <v>685537</v>
      </c>
      <c r="AF165" s="29">
        <v>153</v>
      </c>
      <c r="AG165" s="270">
        <v>680157</v>
      </c>
      <c r="AH165" s="29">
        <v>153</v>
      </c>
      <c r="AI165" s="270">
        <v>301904</v>
      </c>
      <c r="AJ165" s="29">
        <v>153</v>
      </c>
      <c r="AK165" s="270">
        <v>304728</v>
      </c>
      <c r="AL165" s="30">
        <f t="shared" si="8"/>
        <v>153</v>
      </c>
      <c r="AM165" s="29">
        <v>153</v>
      </c>
      <c r="AN165" s="270">
        <v>824444</v>
      </c>
      <c r="AO165" s="29">
        <v>154</v>
      </c>
      <c r="AP165" s="270">
        <v>487774</v>
      </c>
    </row>
    <row r="166" spans="8:42">
      <c r="H166" s="31">
        <v>1</v>
      </c>
      <c r="I166" s="31">
        <v>139</v>
      </c>
      <c r="J166" s="31">
        <v>144</v>
      </c>
      <c r="K166" s="31">
        <v>475</v>
      </c>
      <c r="L166" s="31">
        <v>950</v>
      </c>
      <c r="M166" s="31">
        <v>1426</v>
      </c>
      <c r="N166" s="31">
        <v>1901</v>
      </c>
      <c r="O166" s="31">
        <v>2376</v>
      </c>
      <c r="P166" s="31">
        <v>2851</v>
      </c>
      <c r="Q166" s="31">
        <v>3326</v>
      </c>
      <c r="R166" s="31">
        <v>3802</v>
      </c>
      <c r="S166" s="31">
        <v>4277</v>
      </c>
      <c r="V166" s="29">
        <v>154</v>
      </c>
      <c r="W166" s="270">
        <v>691937</v>
      </c>
      <c r="X166" s="30">
        <v>154</v>
      </c>
      <c r="Y166" s="270">
        <v>691218</v>
      </c>
      <c r="Z166" s="29">
        <v>154</v>
      </c>
      <c r="AA166" s="270">
        <v>705727</v>
      </c>
      <c r="AB166" s="29">
        <v>154</v>
      </c>
      <c r="AC166" s="270">
        <v>714514</v>
      </c>
      <c r="AD166" s="29">
        <v>154</v>
      </c>
      <c r="AE166" s="270">
        <v>689654</v>
      </c>
      <c r="AF166" s="29">
        <v>154</v>
      </c>
      <c r="AG166" s="270">
        <v>684274</v>
      </c>
      <c r="AH166" s="29">
        <v>154</v>
      </c>
      <c r="AI166" s="270">
        <v>303727</v>
      </c>
      <c r="AJ166" s="29">
        <v>154</v>
      </c>
      <c r="AK166" s="270">
        <v>306550</v>
      </c>
      <c r="AL166" s="30">
        <f t="shared" si="8"/>
        <v>154</v>
      </c>
      <c r="AM166" s="29">
        <v>154</v>
      </c>
      <c r="AN166" s="270">
        <v>829283</v>
      </c>
      <c r="AO166" s="29">
        <v>155</v>
      </c>
      <c r="AP166" s="270">
        <v>490638</v>
      </c>
    </row>
    <row r="167" spans="8:42">
      <c r="H167" s="31">
        <v>1</v>
      </c>
      <c r="I167" s="31">
        <v>144</v>
      </c>
      <c r="J167" s="31">
        <v>148</v>
      </c>
      <c r="K167" s="31">
        <v>474</v>
      </c>
      <c r="L167" s="31">
        <v>949</v>
      </c>
      <c r="M167" s="31">
        <v>1423</v>
      </c>
      <c r="N167" s="31">
        <v>1898</v>
      </c>
      <c r="O167" s="31">
        <v>2372</v>
      </c>
      <c r="P167" s="31">
        <v>2847</v>
      </c>
      <c r="Q167" s="31">
        <v>3321</v>
      </c>
      <c r="R167" s="31">
        <v>3796</v>
      </c>
      <c r="S167" s="31">
        <v>4270</v>
      </c>
      <c r="V167" s="29">
        <v>155</v>
      </c>
      <c r="W167" s="270">
        <v>696053</v>
      </c>
      <c r="X167" s="30">
        <v>155</v>
      </c>
      <c r="Y167" s="270">
        <v>695334</v>
      </c>
      <c r="Z167" s="29">
        <v>155</v>
      </c>
      <c r="AA167" s="270">
        <v>709843</v>
      </c>
      <c r="AB167" s="29">
        <v>155</v>
      </c>
      <c r="AC167" s="270">
        <v>718630</v>
      </c>
      <c r="AD167" s="29">
        <v>155</v>
      </c>
      <c r="AE167" s="270">
        <v>693770</v>
      </c>
      <c r="AF167" s="29">
        <v>155</v>
      </c>
      <c r="AG167" s="270">
        <v>688390</v>
      </c>
      <c r="AH167" s="29">
        <v>155</v>
      </c>
      <c r="AI167" s="270">
        <v>305549</v>
      </c>
      <c r="AJ167" s="29">
        <v>155</v>
      </c>
      <c r="AK167" s="270">
        <v>308373</v>
      </c>
      <c r="AL167" s="30">
        <f t="shared" si="8"/>
        <v>155</v>
      </c>
      <c r="AM167" s="29">
        <v>155</v>
      </c>
      <c r="AN167" s="270">
        <v>834121</v>
      </c>
      <c r="AO167" s="29">
        <v>156</v>
      </c>
      <c r="AP167" s="270">
        <v>493503</v>
      </c>
    </row>
    <row r="168" spans="8:42">
      <c r="H168" s="31">
        <v>1</v>
      </c>
      <c r="I168" s="31">
        <v>148</v>
      </c>
      <c r="J168" s="31">
        <v>216</v>
      </c>
      <c r="K168" s="31">
        <v>484</v>
      </c>
      <c r="L168" s="31">
        <v>968</v>
      </c>
      <c r="M168" s="31">
        <v>1452</v>
      </c>
      <c r="N168" s="31">
        <v>1935</v>
      </c>
      <c r="O168" s="31">
        <v>2419</v>
      </c>
      <c r="P168" s="31">
        <v>2903</v>
      </c>
      <c r="Q168" s="31">
        <v>3387</v>
      </c>
      <c r="R168" s="31">
        <v>3871</v>
      </c>
      <c r="S168" s="31">
        <v>4355</v>
      </c>
      <c r="V168" s="29">
        <v>156</v>
      </c>
      <c r="W168" s="270">
        <v>700168</v>
      </c>
      <c r="X168" s="30">
        <v>156</v>
      </c>
      <c r="Y168" s="270">
        <v>699451</v>
      </c>
      <c r="Z168" s="29">
        <v>156</v>
      </c>
      <c r="AA168" s="270">
        <v>713959</v>
      </c>
      <c r="AB168" s="29">
        <v>156</v>
      </c>
      <c r="AC168" s="270">
        <v>722747</v>
      </c>
      <c r="AD168" s="29">
        <v>156</v>
      </c>
      <c r="AE168" s="270">
        <v>697887</v>
      </c>
      <c r="AF168" s="29">
        <v>156</v>
      </c>
      <c r="AG168" s="270">
        <v>692507</v>
      </c>
      <c r="AH168" s="29">
        <v>156</v>
      </c>
      <c r="AI168" s="270">
        <v>307372</v>
      </c>
      <c r="AJ168" s="29">
        <v>156</v>
      </c>
      <c r="AK168" s="270">
        <v>310196</v>
      </c>
      <c r="AL168" s="30">
        <f t="shared" si="8"/>
        <v>156</v>
      </c>
      <c r="AM168" s="29">
        <v>156</v>
      </c>
      <c r="AN168" s="270">
        <v>838960</v>
      </c>
      <c r="AO168" s="29">
        <v>157</v>
      </c>
      <c r="AP168" s="270">
        <v>496367</v>
      </c>
    </row>
    <row r="169" spans="8:42">
      <c r="H169" s="31">
        <v>2</v>
      </c>
      <c r="I169" s="31">
        <v>216</v>
      </c>
      <c r="J169" s="31">
        <v>460</v>
      </c>
      <c r="K169" s="31">
        <v>484</v>
      </c>
      <c r="L169" s="31">
        <v>968</v>
      </c>
      <c r="M169" s="31">
        <v>1452</v>
      </c>
      <c r="N169" s="31">
        <v>1936</v>
      </c>
      <c r="O169" s="31">
        <v>2419</v>
      </c>
      <c r="P169" s="31">
        <v>2903</v>
      </c>
      <c r="Q169" s="31">
        <v>3387</v>
      </c>
      <c r="R169" s="31">
        <v>3871</v>
      </c>
      <c r="S169" s="31">
        <v>4355</v>
      </c>
      <c r="V169" s="29">
        <v>157</v>
      </c>
      <c r="W169" s="270">
        <v>704284</v>
      </c>
      <c r="X169" s="30">
        <v>157</v>
      </c>
      <c r="Y169" s="270">
        <v>703567</v>
      </c>
      <c r="Z169" s="29">
        <v>157</v>
      </c>
      <c r="AA169" s="270">
        <v>718075</v>
      </c>
      <c r="AB169" s="29">
        <v>157</v>
      </c>
      <c r="AC169" s="270">
        <v>726863</v>
      </c>
      <c r="AD169" s="29">
        <v>157</v>
      </c>
      <c r="AE169" s="270">
        <v>702003</v>
      </c>
      <c r="AF169" s="29">
        <v>157</v>
      </c>
      <c r="AG169" s="270">
        <v>696623</v>
      </c>
      <c r="AH169" s="29">
        <v>157</v>
      </c>
      <c r="AI169" s="270">
        <v>309194</v>
      </c>
      <c r="AJ169" s="29">
        <v>157</v>
      </c>
      <c r="AK169" s="270">
        <v>312019</v>
      </c>
      <c r="AL169" s="30">
        <f t="shared" si="8"/>
        <v>157</v>
      </c>
      <c r="AM169" s="29">
        <v>157</v>
      </c>
      <c r="AN169" s="270">
        <v>843799</v>
      </c>
      <c r="AO169" s="29">
        <v>158</v>
      </c>
      <c r="AP169" s="270">
        <v>499231</v>
      </c>
    </row>
    <row r="170" spans="8:42">
      <c r="H170" s="31">
        <v>3</v>
      </c>
      <c r="I170" s="31">
        <v>460</v>
      </c>
      <c r="J170" s="31">
        <v>704</v>
      </c>
      <c r="K170" s="31">
        <v>484</v>
      </c>
      <c r="L170" s="31">
        <v>968</v>
      </c>
      <c r="M170" s="31">
        <v>1452</v>
      </c>
      <c r="N170" s="31">
        <v>1936</v>
      </c>
      <c r="O170" s="31">
        <v>2420</v>
      </c>
      <c r="P170" s="31">
        <v>2904</v>
      </c>
      <c r="Q170" s="31">
        <v>3388</v>
      </c>
      <c r="R170" s="31">
        <v>3872</v>
      </c>
      <c r="S170" s="31">
        <v>4357</v>
      </c>
      <c r="V170" s="29">
        <v>158</v>
      </c>
      <c r="W170" s="270">
        <v>708399</v>
      </c>
      <c r="X170" s="30">
        <v>158</v>
      </c>
      <c r="Y170" s="270">
        <v>707683</v>
      </c>
      <c r="Z170" s="29">
        <v>158</v>
      </c>
      <c r="AA170" s="270">
        <v>722191</v>
      </c>
      <c r="AB170" s="29">
        <v>158</v>
      </c>
      <c r="AC170" s="270">
        <v>73098</v>
      </c>
      <c r="AD170" s="29">
        <v>158</v>
      </c>
      <c r="AE170" s="270">
        <v>706120</v>
      </c>
      <c r="AF170" s="29">
        <v>158</v>
      </c>
      <c r="AG170" s="270">
        <v>700740</v>
      </c>
      <c r="AH170" s="29">
        <v>158</v>
      </c>
      <c r="AI170" s="270">
        <v>311017</v>
      </c>
      <c r="AJ170" s="29">
        <v>158</v>
      </c>
      <c r="AK170" s="270">
        <v>313842</v>
      </c>
      <c r="AL170" s="30">
        <f t="shared" si="8"/>
        <v>158</v>
      </c>
      <c r="AM170" s="29">
        <v>158</v>
      </c>
      <c r="AN170" s="270">
        <v>848637</v>
      </c>
      <c r="AO170" s="29">
        <v>159</v>
      </c>
      <c r="AP170" s="270">
        <v>502095</v>
      </c>
    </row>
    <row r="171" spans="8:42">
      <c r="H171" s="31">
        <v>4</v>
      </c>
      <c r="I171" s="31">
        <v>704</v>
      </c>
      <c r="J171" s="31">
        <v>948</v>
      </c>
      <c r="K171" s="31">
        <v>484</v>
      </c>
      <c r="L171" s="31">
        <v>968</v>
      </c>
      <c r="M171" s="31">
        <v>1452</v>
      </c>
      <c r="N171" s="31">
        <v>1936</v>
      </c>
      <c r="O171" s="31">
        <v>2420</v>
      </c>
      <c r="P171" s="31">
        <v>2904</v>
      </c>
      <c r="Q171" s="31">
        <v>3388</v>
      </c>
      <c r="R171" s="31">
        <v>3872</v>
      </c>
      <c r="S171" s="31">
        <v>4356</v>
      </c>
      <c r="V171" s="29">
        <v>159</v>
      </c>
      <c r="W171" s="270">
        <v>712515</v>
      </c>
      <c r="X171" s="30">
        <v>159</v>
      </c>
      <c r="Y171" s="270">
        <v>711799</v>
      </c>
      <c r="Z171" s="29">
        <v>159</v>
      </c>
      <c r="AA171" s="270">
        <v>726307</v>
      </c>
      <c r="AB171" s="29">
        <v>159</v>
      </c>
      <c r="AC171" s="270">
        <v>735096</v>
      </c>
      <c r="AD171" s="29">
        <v>159</v>
      </c>
      <c r="AE171" s="270">
        <v>710236</v>
      </c>
      <c r="AF171" s="29">
        <v>159</v>
      </c>
      <c r="AG171" s="270">
        <v>704856</v>
      </c>
      <c r="AH171" s="29">
        <v>159</v>
      </c>
      <c r="AI171" s="270">
        <v>312840</v>
      </c>
      <c r="AJ171" s="29">
        <v>159</v>
      </c>
      <c r="AK171" s="270">
        <v>315665</v>
      </c>
      <c r="AL171" s="30">
        <f t="shared" si="8"/>
        <v>159</v>
      </c>
      <c r="AM171" s="29">
        <v>159</v>
      </c>
      <c r="AN171" s="270">
        <v>853476</v>
      </c>
      <c r="AO171" s="29">
        <v>160</v>
      </c>
      <c r="AP171" s="270">
        <v>504959</v>
      </c>
    </row>
    <row r="172" spans="8:42">
      <c r="H172" s="31">
        <v>5</v>
      </c>
      <c r="I172" s="31">
        <v>948</v>
      </c>
      <c r="J172" s="31">
        <v>1192</v>
      </c>
      <c r="K172" s="31">
        <v>484</v>
      </c>
      <c r="L172" s="31">
        <v>968</v>
      </c>
      <c r="M172" s="31">
        <v>1452</v>
      </c>
      <c r="N172" s="31">
        <v>1937</v>
      </c>
      <c r="O172" s="31">
        <v>2421</v>
      </c>
      <c r="P172" s="31">
        <v>2905</v>
      </c>
      <c r="Q172" s="31">
        <v>3389</v>
      </c>
      <c r="R172" s="31">
        <v>3873</v>
      </c>
      <c r="S172" s="31">
        <v>4357</v>
      </c>
      <c r="V172" s="29">
        <v>160</v>
      </c>
      <c r="W172" s="270">
        <v>716630</v>
      </c>
      <c r="X172" s="30">
        <v>160</v>
      </c>
      <c r="Y172" s="270">
        <v>715915</v>
      </c>
      <c r="Z172" s="29">
        <v>160</v>
      </c>
      <c r="AA172" s="270">
        <v>730423</v>
      </c>
      <c r="AB172" s="29">
        <v>160</v>
      </c>
      <c r="AC172" s="270">
        <v>739213</v>
      </c>
      <c r="AD172" s="29">
        <v>160</v>
      </c>
      <c r="AE172" s="270">
        <v>714353</v>
      </c>
      <c r="AF172" s="29">
        <v>160</v>
      </c>
      <c r="AG172" s="270">
        <v>708973</v>
      </c>
      <c r="AH172" s="29">
        <v>160</v>
      </c>
      <c r="AI172" s="270">
        <v>314662</v>
      </c>
      <c r="AJ172" s="29">
        <v>160</v>
      </c>
      <c r="AK172" s="270">
        <v>317488</v>
      </c>
      <c r="AL172" s="30">
        <f t="shared" si="8"/>
        <v>160</v>
      </c>
      <c r="AM172" s="29">
        <v>160</v>
      </c>
      <c r="AN172" s="270">
        <v>858315</v>
      </c>
      <c r="AO172" s="29">
        <v>161</v>
      </c>
      <c r="AP172" s="270">
        <v>507824</v>
      </c>
    </row>
    <row r="173" spans="8:42">
      <c r="H173" s="31">
        <v>6</v>
      </c>
      <c r="I173" s="31">
        <v>1192</v>
      </c>
      <c r="J173" s="31">
        <v>1436</v>
      </c>
      <c r="K173" s="31">
        <v>484</v>
      </c>
      <c r="L173" s="31">
        <v>968</v>
      </c>
      <c r="M173" s="31">
        <v>1453</v>
      </c>
      <c r="N173" s="31">
        <v>1937</v>
      </c>
      <c r="O173" s="31">
        <v>2421</v>
      </c>
      <c r="P173" s="31">
        <v>2905</v>
      </c>
      <c r="Q173" s="31">
        <v>3389</v>
      </c>
      <c r="R173" s="31">
        <v>3873</v>
      </c>
      <c r="S173" s="31">
        <v>4358</v>
      </c>
      <c r="V173" s="29">
        <v>161</v>
      </c>
      <c r="W173" s="270">
        <v>720746</v>
      </c>
      <c r="X173" s="30">
        <v>161</v>
      </c>
      <c r="Y173" s="270">
        <v>720031</v>
      </c>
      <c r="Z173" s="29">
        <v>161</v>
      </c>
      <c r="AA173" s="270">
        <v>734538</v>
      </c>
      <c r="AB173" s="29">
        <v>161</v>
      </c>
      <c r="AC173" s="270">
        <v>743329</v>
      </c>
      <c r="AD173" s="29">
        <v>161</v>
      </c>
      <c r="AE173" s="270">
        <v>718469</v>
      </c>
      <c r="AF173" s="29">
        <v>161</v>
      </c>
      <c r="AG173" s="270">
        <v>713089</v>
      </c>
      <c r="AH173" s="29">
        <v>161</v>
      </c>
      <c r="AI173" s="270">
        <v>316485</v>
      </c>
      <c r="AJ173" s="29">
        <v>161</v>
      </c>
      <c r="AK173" s="270">
        <v>319311</v>
      </c>
      <c r="AL173" s="30">
        <f t="shared" si="8"/>
        <v>161</v>
      </c>
      <c r="AM173" s="29">
        <v>161</v>
      </c>
      <c r="AN173" s="270">
        <v>863153</v>
      </c>
      <c r="AO173" s="29">
        <v>162</v>
      </c>
      <c r="AP173" s="270">
        <v>510688</v>
      </c>
    </row>
    <row r="174" spans="8:42">
      <c r="H174" s="31">
        <v>7</v>
      </c>
      <c r="I174" s="31">
        <v>1436</v>
      </c>
      <c r="J174" s="31">
        <v>1680</v>
      </c>
      <c r="K174" s="31">
        <v>484</v>
      </c>
      <c r="L174" s="31">
        <v>969</v>
      </c>
      <c r="M174" s="31">
        <v>1453</v>
      </c>
      <c r="N174" s="31">
        <v>1937</v>
      </c>
      <c r="O174" s="31">
        <v>2422</v>
      </c>
      <c r="P174" s="31">
        <v>2906</v>
      </c>
      <c r="Q174" s="31">
        <v>3390</v>
      </c>
      <c r="R174" s="31">
        <v>3875</v>
      </c>
      <c r="S174" s="31">
        <v>4359</v>
      </c>
      <c r="V174" s="29">
        <v>162</v>
      </c>
      <c r="W174" s="270">
        <v>724861</v>
      </c>
      <c r="X174" s="30">
        <v>162</v>
      </c>
      <c r="Y174" s="270">
        <v>724148</v>
      </c>
      <c r="Z174" s="29">
        <v>162</v>
      </c>
      <c r="AA174" s="270">
        <v>738654</v>
      </c>
      <c r="AB174" s="29">
        <v>162</v>
      </c>
      <c r="AC174" s="270">
        <v>747446</v>
      </c>
      <c r="AD174" s="29">
        <v>162</v>
      </c>
      <c r="AE174" s="270">
        <v>722586</v>
      </c>
      <c r="AF174" s="29">
        <v>162</v>
      </c>
      <c r="AG174" s="270">
        <v>717206</v>
      </c>
      <c r="AH174" s="29">
        <v>162</v>
      </c>
      <c r="AI174" s="270">
        <v>318308</v>
      </c>
      <c r="AJ174" s="29">
        <v>162</v>
      </c>
      <c r="AK174" s="270">
        <v>321133</v>
      </c>
      <c r="AL174" s="30">
        <f t="shared" si="8"/>
        <v>162</v>
      </c>
      <c r="AM174" s="29">
        <v>162</v>
      </c>
      <c r="AN174" s="270">
        <v>867992</v>
      </c>
      <c r="AO174" s="29">
        <v>163</v>
      </c>
      <c r="AP174" s="270">
        <v>513552</v>
      </c>
    </row>
    <row r="175" spans="8:42">
      <c r="H175" s="31">
        <v>8</v>
      </c>
      <c r="I175" s="31">
        <v>1680</v>
      </c>
      <c r="J175" s="31">
        <v>1925</v>
      </c>
      <c r="K175" s="31">
        <v>484</v>
      </c>
      <c r="L175" s="31">
        <v>969</v>
      </c>
      <c r="M175" s="31">
        <v>1453</v>
      </c>
      <c r="N175" s="31">
        <v>1938</v>
      </c>
      <c r="O175" s="31">
        <v>2422</v>
      </c>
      <c r="P175" s="31">
        <v>2907</v>
      </c>
      <c r="Q175" s="31">
        <v>3391</v>
      </c>
      <c r="R175" s="271">
        <v>3875</v>
      </c>
      <c r="S175" s="31">
        <v>4360</v>
      </c>
      <c r="V175" s="29">
        <v>163</v>
      </c>
      <c r="W175" s="270">
        <v>728976</v>
      </c>
      <c r="X175" s="30">
        <v>163</v>
      </c>
      <c r="Y175" s="270">
        <v>728264</v>
      </c>
      <c r="Z175" s="29">
        <v>163</v>
      </c>
      <c r="AA175" s="270">
        <v>742770</v>
      </c>
      <c r="AB175" s="29">
        <v>163</v>
      </c>
      <c r="AC175" s="270">
        <v>751563</v>
      </c>
      <c r="AD175" s="29">
        <v>163</v>
      </c>
      <c r="AE175" s="270">
        <v>726703</v>
      </c>
      <c r="AF175" s="29">
        <v>163</v>
      </c>
      <c r="AG175" s="270">
        <v>721323</v>
      </c>
      <c r="AH175" s="29">
        <v>163</v>
      </c>
      <c r="AI175" s="270">
        <v>320130</v>
      </c>
      <c r="AJ175" s="29">
        <v>163</v>
      </c>
      <c r="AK175" s="270">
        <v>322956</v>
      </c>
      <c r="AL175" s="30">
        <f t="shared" si="8"/>
        <v>163</v>
      </c>
      <c r="AM175" s="29">
        <v>163</v>
      </c>
      <c r="AN175" s="270">
        <v>872831</v>
      </c>
      <c r="AO175" s="29">
        <v>164</v>
      </c>
      <c r="AP175" s="270">
        <v>516416</v>
      </c>
    </row>
    <row r="176" spans="8:42">
      <c r="H176" s="31">
        <v>9</v>
      </c>
      <c r="I176" s="31">
        <v>1925</v>
      </c>
      <c r="J176" s="31">
        <v>2168</v>
      </c>
      <c r="K176" s="31">
        <v>484</v>
      </c>
      <c r="L176" s="31">
        <v>969</v>
      </c>
      <c r="M176" s="31">
        <v>1453</v>
      </c>
      <c r="N176" s="31">
        <v>1938</v>
      </c>
      <c r="O176" s="31">
        <v>2422</v>
      </c>
      <c r="P176" s="31">
        <v>2907</v>
      </c>
      <c r="Q176" s="31">
        <v>3391</v>
      </c>
      <c r="R176" s="31">
        <v>3876</v>
      </c>
      <c r="S176" s="31">
        <v>4360</v>
      </c>
      <c r="V176" s="29">
        <v>164</v>
      </c>
      <c r="W176" s="270">
        <v>733092</v>
      </c>
      <c r="X176" s="30">
        <v>164</v>
      </c>
      <c r="Y176" s="270">
        <v>732380</v>
      </c>
      <c r="Z176" s="29">
        <v>164</v>
      </c>
      <c r="AA176" s="270">
        <v>746886</v>
      </c>
      <c r="AB176" s="29">
        <v>164</v>
      </c>
      <c r="AC176" s="270">
        <v>755679</v>
      </c>
      <c r="AD176" s="29">
        <v>164</v>
      </c>
      <c r="AE176" s="270">
        <v>730819</v>
      </c>
      <c r="AF176" s="29">
        <v>164</v>
      </c>
      <c r="AG176" s="270">
        <v>725439</v>
      </c>
      <c r="AH176" s="29">
        <v>164</v>
      </c>
      <c r="AI176" s="270">
        <v>321953</v>
      </c>
      <c r="AJ176" s="29">
        <v>164</v>
      </c>
      <c r="AK176" s="270">
        <v>324779</v>
      </c>
      <c r="AL176" s="30">
        <f t="shared" si="8"/>
        <v>164</v>
      </c>
      <c r="AM176" s="29">
        <v>164</v>
      </c>
      <c r="AN176" s="270">
        <v>877669</v>
      </c>
      <c r="AO176" s="29">
        <v>165</v>
      </c>
      <c r="AP176" s="270">
        <v>519280</v>
      </c>
    </row>
    <row r="177" spans="8:42">
      <c r="V177" s="29">
        <v>165</v>
      </c>
      <c r="W177" s="270">
        <v>737207</v>
      </c>
      <c r="X177" s="30">
        <v>165</v>
      </c>
      <c r="Y177" s="270">
        <v>736496</v>
      </c>
      <c r="Z177" s="29">
        <v>165</v>
      </c>
      <c r="AA177" s="270">
        <v>751002</v>
      </c>
      <c r="AB177" s="29">
        <v>165</v>
      </c>
      <c r="AC177" s="270">
        <v>759796</v>
      </c>
      <c r="AD177" s="29">
        <v>165</v>
      </c>
      <c r="AE177" s="270">
        <v>734936</v>
      </c>
      <c r="AF177" s="29">
        <v>165</v>
      </c>
      <c r="AG177" s="270">
        <v>729556</v>
      </c>
      <c r="AH177" s="29">
        <v>165</v>
      </c>
      <c r="AI177" s="270">
        <v>323775</v>
      </c>
      <c r="AJ177" s="29">
        <v>165</v>
      </c>
      <c r="AK177" s="270">
        <v>326602</v>
      </c>
      <c r="AL177" s="30">
        <f t="shared" si="8"/>
        <v>165</v>
      </c>
      <c r="AM177" s="29">
        <v>165</v>
      </c>
      <c r="AN177" s="270">
        <v>882508</v>
      </c>
      <c r="AO177" s="29">
        <v>166</v>
      </c>
      <c r="AP177" s="270">
        <v>522145</v>
      </c>
    </row>
    <row r="178" spans="8:42" ht="15.75">
      <c r="H178" s="306" t="s">
        <v>156</v>
      </c>
      <c r="I178" s="306"/>
      <c r="J178" s="306"/>
      <c r="K178" s="306"/>
      <c r="L178" s="306"/>
      <c r="M178" s="306"/>
      <c r="N178" s="306"/>
      <c r="O178" s="306"/>
      <c r="P178" s="306"/>
      <c r="Q178" s="306"/>
      <c r="R178" s="306"/>
      <c r="S178" s="306"/>
      <c r="V178" s="29">
        <v>166</v>
      </c>
      <c r="W178" s="270">
        <v>741323</v>
      </c>
      <c r="X178" s="30">
        <v>166</v>
      </c>
      <c r="Y178" s="270">
        <v>740612</v>
      </c>
      <c r="Z178" s="29">
        <v>166</v>
      </c>
      <c r="AA178" s="270">
        <v>755118</v>
      </c>
      <c r="AB178" s="29">
        <v>166</v>
      </c>
      <c r="AC178" s="270">
        <v>763912</v>
      </c>
      <c r="AD178" s="29">
        <v>166</v>
      </c>
      <c r="AE178" s="270">
        <v>739052</v>
      </c>
      <c r="AF178" s="29">
        <v>166</v>
      </c>
      <c r="AG178" s="270">
        <v>733672</v>
      </c>
      <c r="AH178" s="29">
        <v>166</v>
      </c>
      <c r="AI178" s="270">
        <v>325598</v>
      </c>
      <c r="AJ178" s="29">
        <v>166</v>
      </c>
      <c r="AK178" s="270">
        <v>328425</v>
      </c>
      <c r="AL178" s="30">
        <f t="shared" si="8"/>
        <v>166</v>
      </c>
      <c r="AM178" s="29">
        <v>166</v>
      </c>
      <c r="AN178" s="270">
        <v>887347</v>
      </c>
      <c r="AO178" s="29">
        <v>167</v>
      </c>
      <c r="AP178" s="270">
        <v>525009</v>
      </c>
    </row>
    <row r="179" spans="8:42">
      <c r="H179" s="307" t="s">
        <v>57</v>
      </c>
      <c r="I179" s="307" t="s">
        <v>58</v>
      </c>
      <c r="J179" s="307" t="s">
        <v>59</v>
      </c>
      <c r="K179" s="309" t="s">
        <v>60</v>
      </c>
      <c r="L179" s="310"/>
      <c r="M179" s="310"/>
      <c r="N179" s="310"/>
      <c r="O179" s="310"/>
      <c r="P179" s="310"/>
      <c r="Q179" s="310"/>
      <c r="R179" s="310"/>
      <c r="S179" s="311"/>
      <c r="V179" s="29">
        <v>167</v>
      </c>
      <c r="W179" s="270">
        <v>745438</v>
      </c>
      <c r="X179" s="30">
        <v>167</v>
      </c>
      <c r="Y179" s="270">
        <v>744729</v>
      </c>
      <c r="Z179" s="29">
        <v>167</v>
      </c>
      <c r="AA179" s="270">
        <v>759234</v>
      </c>
      <c r="AB179" s="29">
        <v>167</v>
      </c>
      <c r="AC179" s="270">
        <v>768029</v>
      </c>
      <c r="AD179" s="29">
        <v>167</v>
      </c>
      <c r="AE179" s="270">
        <v>743169</v>
      </c>
      <c r="AF179" s="29">
        <v>167</v>
      </c>
      <c r="AG179" s="270">
        <v>737789</v>
      </c>
      <c r="AH179" s="29">
        <v>167</v>
      </c>
      <c r="AI179" s="270">
        <v>327421</v>
      </c>
      <c r="AJ179" s="29">
        <v>167</v>
      </c>
      <c r="AK179" s="270">
        <v>330248</v>
      </c>
      <c r="AL179" s="30">
        <f t="shared" si="8"/>
        <v>167</v>
      </c>
      <c r="AM179" s="29">
        <v>167</v>
      </c>
      <c r="AN179" s="270">
        <v>892185</v>
      </c>
      <c r="AO179" s="29">
        <v>168</v>
      </c>
      <c r="AP179" s="270">
        <v>527873</v>
      </c>
    </row>
    <row r="180" spans="8:42">
      <c r="H180" s="308"/>
      <c r="I180" s="308"/>
      <c r="J180" s="308"/>
      <c r="K180" s="312">
        <v>1</v>
      </c>
      <c r="L180" s="312">
        <v>2</v>
      </c>
      <c r="M180" s="312">
        <v>3</v>
      </c>
      <c r="N180" s="312">
        <v>4</v>
      </c>
      <c r="O180" s="312">
        <v>5</v>
      </c>
      <c r="P180" s="312">
        <v>6</v>
      </c>
      <c r="Q180" s="312">
        <v>7</v>
      </c>
      <c r="R180" s="312">
        <v>8</v>
      </c>
      <c r="S180" s="312">
        <v>9</v>
      </c>
      <c r="V180" s="29">
        <v>168</v>
      </c>
      <c r="W180" s="270">
        <v>749554</v>
      </c>
      <c r="X180" s="30">
        <v>168</v>
      </c>
      <c r="Y180" s="270">
        <v>748845</v>
      </c>
      <c r="Z180" s="29">
        <v>168</v>
      </c>
      <c r="AA180" s="270">
        <v>763349</v>
      </c>
      <c r="AB180" s="29">
        <v>168</v>
      </c>
      <c r="AC180" s="270">
        <v>772146</v>
      </c>
      <c r="AD180" s="29">
        <v>168</v>
      </c>
      <c r="AE180" s="270">
        <v>747285</v>
      </c>
      <c r="AF180" s="29">
        <v>168</v>
      </c>
      <c r="AG180" s="270">
        <v>741905</v>
      </c>
      <c r="AH180" s="29">
        <v>168</v>
      </c>
      <c r="AI180" s="270">
        <v>329243</v>
      </c>
      <c r="AJ180" s="29">
        <v>168</v>
      </c>
      <c r="AK180" s="270">
        <v>332071</v>
      </c>
      <c r="AL180" s="30">
        <f t="shared" si="8"/>
        <v>168</v>
      </c>
      <c r="AM180" s="29">
        <v>168</v>
      </c>
      <c r="AN180" s="270">
        <v>897024</v>
      </c>
      <c r="AO180" s="29">
        <v>169</v>
      </c>
      <c r="AP180" s="270">
        <v>530737</v>
      </c>
    </row>
    <row r="181" spans="8:42">
      <c r="H181" s="20">
        <v>1</v>
      </c>
      <c r="I181" s="20">
        <v>0</v>
      </c>
      <c r="J181" s="20">
        <v>58</v>
      </c>
      <c r="K181" s="20">
        <v>286</v>
      </c>
      <c r="L181" s="20">
        <v>573</v>
      </c>
      <c r="M181" s="20">
        <v>859</v>
      </c>
      <c r="N181" s="20">
        <v>1.1459999999999999</v>
      </c>
      <c r="O181" s="20">
        <v>1.4319999999999999</v>
      </c>
      <c r="P181" s="20">
        <v>1.7190000000000001</v>
      </c>
      <c r="Q181" s="20">
        <v>2.0049999999999999</v>
      </c>
      <c r="R181" s="20">
        <v>2.2909999999999999</v>
      </c>
      <c r="S181" s="20">
        <v>2.5779999999999998</v>
      </c>
      <c r="V181" s="29">
        <v>169</v>
      </c>
      <c r="W181" s="270">
        <v>753669</v>
      </c>
      <c r="X181" s="30">
        <v>169</v>
      </c>
      <c r="Y181" s="270">
        <v>752961</v>
      </c>
      <c r="Z181" s="29">
        <v>169</v>
      </c>
      <c r="AA181" s="270">
        <v>767465</v>
      </c>
      <c r="AB181" s="29">
        <v>169</v>
      </c>
      <c r="AC181" s="270">
        <v>776263</v>
      </c>
      <c r="AD181" s="29">
        <v>169</v>
      </c>
      <c r="AE181" s="270">
        <v>751402</v>
      </c>
      <c r="AF181" s="29">
        <v>169</v>
      </c>
      <c r="AG181" s="270">
        <v>746022</v>
      </c>
      <c r="AH181" s="29">
        <v>169</v>
      </c>
      <c r="AI181" s="270">
        <v>331066</v>
      </c>
      <c r="AJ181" s="29">
        <v>169</v>
      </c>
      <c r="AK181" s="270">
        <v>333894</v>
      </c>
      <c r="AL181" s="30">
        <f t="shared" si="8"/>
        <v>169</v>
      </c>
      <c r="AM181" s="29">
        <v>169</v>
      </c>
      <c r="AN181" s="270">
        <v>901862</v>
      </c>
      <c r="AO181" s="29">
        <v>170</v>
      </c>
      <c r="AP181" s="270">
        <v>533601</v>
      </c>
    </row>
    <row r="182" spans="8:42">
      <c r="H182" s="20">
        <v>1</v>
      </c>
      <c r="I182" s="20">
        <v>58</v>
      </c>
      <c r="J182" s="20">
        <v>64</v>
      </c>
      <c r="K182" s="20">
        <v>287</v>
      </c>
      <c r="L182" s="20">
        <v>573</v>
      </c>
      <c r="M182" s="20">
        <v>860</v>
      </c>
      <c r="N182" s="20">
        <v>1.1459999999999999</v>
      </c>
      <c r="O182" s="20">
        <v>1.4330000000000001</v>
      </c>
      <c r="P182" s="20">
        <v>1.7190000000000001</v>
      </c>
      <c r="Q182" s="20">
        <v>2.0059999999999998</v>
      </c>
      <c r="R182" s="20">
        <v>2.2919999999999998</v>
      </c>
      <c r="S182" s="20">
        <v>2.5790000000000002</v>
      </c>
      <c r="V182" s="29">
        <v>170</v>
      </c>
      <c r="W182" s="270">
        <v>757785</v>
      </c>
      <c r="X182" s="30">
        <v>170</v>
      </c>
      <c r="Y182" s="270">
        <v>757077</v>
      </c>
      <c r="Z182" s="29">
        <v>170</v>
      </c>
      <c r="AA182" s="270">
        <v>771581</v>
      </c>
      <c r="AB182" s="29">
        <v>170</v>
      </c>
      <c r="AC182" s="270">
        <v>780380</v>
      </c>
      <c r="AD182" s="29">
        <v>170</v>
      </c>
      <c r="AE182" s="270">
        <v>755518</v>
      </c>
      <c r="AF182" s="29">
        <v>170</v>
      </c>
      <c r="AG182" s="270">
        <v>750138</v>
      </c>
      <c r="AH182" s="29">
        <v>170</v>
      </c>
      <c r="AI182" s="270">
        <v>332889</v>
      </c>
      <c r="AJ182" s="29">
        <v>170</v>
      </c>
      <c r="AK182" s="270">
        <v>335716</v>
      </c>
      <c r="AL182" s="30">
        <f t="shared" si="8"/>
        <v>170</v>
      </c>
      <c r="AM182" s="29">
        <v>170</v>
      </c>
      <c r="AN182" s="270">
        <v>906701</v>
      </c>
      <c r="AO182" s="29">
        <v>171</v>
      </c>
      <c r="AP182" s="270">
        <v>536465</v>
      </c>
    </row>
    <row r="183" spans="8:42">
      <c r="H183" s="20">
        <v>1</v>
      </c>
      <c r="I183" s="20">
        <v>64</v>
      </c>
      <c r="J183" s="20">
        <v>118</v>
      </c>
      <c r="K183" s="20">
        <v>287</v>
      </c>
      <c r="L183" s="20">
        <v>573</v>
      </c>
      <c r="M183" s="20">
        <v>860</v>
      </c>
      <c r="N183" s="20">
        <v>1.1459999999999999</v>
      </c>
      <c r="O183" s="20">
        <v>1.4330000000000001</v>
      </c>
      <c r="P183" s="20">
        <v>1.72</v>
      </c>
      <c r="Q183" s="20">
        <v>2.0059999999999998</v>
      </c>
      <c r="R183" s="20">
        <v>2.2930000000000001</v>
      </c>
      <c r="S183" s="20">
        <v>2.5790000000000002</v>
      </c>
      <c r="V183" s="29">
        <v>171</v>
      </c>
      <c r="W183" s="270">
        <v>761900</v>
      </c>
      <c r="X183" s="30">
        <v>171</v>
      </c>
      <c r="Y183" s="270">
        <v>761193</v>
      </c>
      <c r="Z183" s="29">
        <v>171</v>
      </c>
      <c r="AA183" s="270">
        <v>775697</v>
      </c>
      <c r="AB183" s="29">
        <v>171</v>
      </c>
      <c r="AC183" s="270">
        <v>784498</v>
      </c>
      <c r="AD183" s="29">
        <v>171</v>
      </c>
      <c r="AE183" s="270">
        <v>759635</v>
      </c>
      <c r="AF183" s="29">
        <v>171</v>
      </c>
      <c r="AG183" s="270">
        <v>754255</v>
      </c>
      <c r="AH183" s="29">
        <v>171</v>
      </c>
      <c r="AI183" s="270">
        <v>334711</v>
      </c>
      <c r="AJ183" s="29">
        <v>171</v>
      </c>
      <c r="AK183" s="270">
        <v>337539</v>
      </c>
      <c r="AL183" s="30">
        <f t="shared" si="8"/>
        <v>171</v>
      </c>
      <c r="AM183" s="29">
        <v>171</v>
      </c>
      <c r="AN183" s="270">
        <v>911540</v>
      </c>
      <c r="AO183" s="29">
        <v>172</v>
      </c>
      <c r="AP183" s="270">
        <v>539330</v>
      </c>
    </row>
    <row r="184" spans="8:42">
      <c r="H184" s="20">
        <v>1</v>
      </c>
      <c r="I184" s="20">
        <v>118</v>
      </c>
      <c r="J184" s="20">
        <v>124</v>
      </c>
      <c r="K184" s="20">
        <v>287</v>
      </c>
      <c r="L184" s="20">
        <v>573</v>
      </c>
      <c r="M184" s="20">
        <v>860</v>
      </c>
      <c r="N184" s="20">
        <v>1.1459999999999999</v>
      </c>
      <c r="O184" s="20">
        <v>1.4330000000000001</v>
      </c>
      <c r="P184" s="20">
        <v>1.7190000000000001</v>
      </c>
      <c r="Q184" s="20">
        <v>2.0059999999999998</v>
      </c>
      <c r="R184" s="20">
        <v>2.2919999999999998</v>
      </c>
      <c r="S184" s="20">
        <v>2.5790000000000002</v>
      </c>
      <c r="V184" s="29">
        <v>172</v>
      </c>
      <c r="W184" s="270">
        <v>766016</v>
      </c>
      <c r="X184" s="30">
        <v>172</v>
      </c>
      <c r="Y184" s="270">
        <v>765309</v>
      </c>
      <c r="Z184" s="29">
        <v>172</v>
      </c>
      <c r="AA184" s="270">
        <v>779813</v>
      </c>
      <c r="AB184" s="29">
        <v>172</v>
      </c>
      <c r="AC184" s="270">
        <v>788615</v>
      </c>
      <c r="AD184" s="29">
        <v>172</v>
      </c>
      <c r="AE184" s="270">
        <v>763751</v>
      </c>
      <c r="AF184" s="29">
        <v>172</v>
      </c>
      <c r="AG184" s="270">
        <v>758371</v>
      </c>
      <c r="AH184" s="29">
        <v>172</v>
      </c>
      <c r="AI184" s="270">
        <v>336534</v>
      </c>
      <c r="AJ184" s="29">
        <v>172</v>
      </c>
      <c r="AK184" s="270">
        <v>339362</v>
      </c>
      <c r="AL184" s="30">
        <f t="shared" si="8"/>
        <v>172</v>
      </c>
      <c r="AM184" s="29">
        <v>172</v>
      </c>
      <c r="AN184" s="270">
        <v>916378</v>
      </c>
      <c r="AO184" s="29">
        <v>173</v>
      </c>
      <c r="AP184" s="270">
        <v>542194</v>
      </c>
    </row>
    <row r="185" spans="8:42">
      <c r="H185" s="20">
        <v>1</v>
      </c>
      <c r="I185" s="20">
        <v>124</v>
      </c>
      <c r="J185" s="20">
        <v>130</v>
      </c>
      <c r="K185" s="20">
        <v>286</v>
      </c>
      <c r="L185" s="20">
        <v>573</v>
      </c>
      <c r="M185" s="20">
        <v>859</v>
      </c>
      <c r="N185" s="20">
        <v>1.1459999999999999</v>
      </c>
      <c r="O185" s="20">
        <v>1.4319999999999999</v>
      </c>
      <c r="P185" s="20">
        <v>1.7190000000000001</v>
      </c>
      <c r="Q185" s="20">
        <v>2.0049999999999999</v>
      </c>
      <c r="R185" s="20">
        <v>2.2909999999999999</v>
      </c>
      <c r="S185" s="20">
        <v>2.5779999999999998</v>
      </c>
      <c r="V185" s="29">
        <v>173</v>
      </c>
      <c r="W185" s="270">
        <v>770132</v>
      </c>
      <c r="X185" s="30">
        <v>173</v>
      </c>
      <c r="Y185" s="270">
        <v>769426</v>
      </c>
      <c r="Z185" s="29">
        <v>173</v>
      </c>
      <c r="AA185" s="270">
        <v>783929</v>
      </c>
      <c r="AB185" s="29">
        <v>173</v>
      </c>
      <c r="AC185" s="270">
        <v>792732</v>
      </c>
      <c r="AD185" s="29">
        <v>173</v>
      </c>
      <c r="AE185" s="270">
        <v>767869</v>
      </c>
      <c r="AF185" s="29">
        <v>173</v>
      </c>
      <c r="AG185" s="270">
        <v>762488</v>
      </c>
      <c r="AH185" s="29">
        <v>173</v>
      </c>
      <c r="AI185" s="270">
        <v>338356</v>
      </c>
      <c r="AJ185" s="29">
        <v>173</v>
      </c>
      <c r="AK185" s="270">
        <v>341185</v>
      </c>
      <c r="AL185" s="30">
        <f t="shared" si="8"/>
        <v>173</v>
      </c>
      <c r="AM185" s="29">
        <v>173</v>
      </c>
      <c r="AN185" s="270">
        <v>921217</v>
      </c>
      <c r="AO185" s="29">
        <v>174</v>
      </c>
      <c r="AP185" s="270">
        <v>545058</v>
      </c>
    </row>
    <row r="186" spans="8:42">
      <c r="H186" s="20">
        <v>1</v>
      </c>
      <c r="I186" s="20">
        <v>130</v>
      </c>
      <c r="J186" s="20">
        <v>140</v>
      </c>
      <c r="K186" s="20">
        <v>273</v>
      </c>
      <c r="L186" s="20">
        <v>547</v>
      </c>
      <c r="M186" s="20">
        <v>820</v>
      </c>
      <c r="N186" s="20">
        <v>1.0940000000000001</v>
      </c>
      <c r="O186" s="20">
        <v>1.367</v>
      </c>
      <c r="P186" s="20">
        <v>1.641</v>
      </c>
      <c r="Q186" s="20">
        <v>1.9139999999999999</v>
      </c>
      <c r="R186" s="20">
        <v>2.1869999999999998</v>
      </c>
      <c r="S186" s="20">
        <v>2.4609999999999999</v>
      </c>
      <c r="V186" s="29">
        <v>174</v>
      </c>
      <c r="W186" s="270">
        <v>774248</v>
      </c>
      <c r="X186" s="30">
        <v>174</v>
      </c>
      <c r="Y186" s="270">
        <v>773542</v>
      </c>
      <c r="Z186" s="29">
        <v>174</v>
      </c>
      <c r="AA186" s="270">
        <v>788046</v>
      </c>
      <c r="AB186" s="29">
        <v>174</v>
      </c>
      <c r="AC186" s="270">
        <v>796849</v>
      </c>
      <c r="AD186" s="29">
        <v>174</v>
      </c>
      <c r="AE186" s="270">
        <v>771986</v>
      </c>
      <c r="AF186" s="29">
        <v>174</v>
      </c>
      <c r="AG186" s="270">
        <v>766605</v>
      </c>
      <c r="AH186" s="29">
        <v>174</v>
      </c>
      <c r="AI186" s="270">
        <v>340179</v>
      </c>
      <c r="AJ186" s="29">
        <v>174</v>
      </c>
      <c r="AK186" s="270">
        <v>343008</v>
      </c>
      <c r="AL186" s="30">
        <f t="shared" si="8"/>
        <v>174</v>
      </c>
      <c r="AM186" s="29">
        <v>174</v>
      </c>
      <c r="AN186" s="270">
        <v>926056</v>
      </c>
      <c r="AO186" s="29">
        <v>175</v>
      </c>
      <c r="AP186" s="270">
        <v>547922</v>
      </c>
    </row>
    <row r="187" spans="8:42">
      <c r="H187" s="20">
        <v>1</v>
      </c>
      <c r="I187" s="20">
        <v>140</v>
      </c>
      <c r="J187" s="20">
        <v>227</v>
      </c>
      <c r="K187" s="20">
        <v>286</v>
      </c>
      <c r="L187" s="20">
        <v>573</v>
      </c>
      <c r="M187" s="20">
        <v>859</v>
      </c>
      <c r="N187" s="20">
        <v>1.1459999999999999</v>
      </c>
      <c r="O187" s="20">
        <v>1.4319999999999999</v>
      </c>
      <c r="P187" s="20">
        <v>1.7190000000000001</v>
      </c>
      <c r="Q187" s="20">
        <v>2.0049999999999999</v>
      </c>
      <c r="R187" s="20">
        <v>2.2909999999999999</v>
      </c>
      <c r="S187" s="20">
        <v>2.5779999999999998</v>
      </c>
      <c r="V187" s="29">
        <v>175</v>
      </c>
      <c r="W187" s="270">
        <v>778364</v>
      </c>
      <c r="X187" s="30">
        <v>175</v>
      </c>
      <c r="Y187" s="270">
        <v>777658</v>
      </c>
      <c r="Z187" s="29">
        <v>175</v>
      </c>
      <c r="AA187" s="270">
        <v>792162</v>
      </c>
      <c r="AB187" s="29">
        <v>175</v>
      </c>
      <c r="AC187" s="270">
        <v>800966</v>
      </c>
      <c r="AD187" s="29">
        <v>175</v>
      </c>
      <c r="AE187" s="270">
        <v>776103</v>
      </c>
      <c r="AF187" s="29">
        <v>175</v>
      </c>
      <c r="AG187" s="270">
        <v>770722</v>
      </c>
      <c r="AH187" s="29">
        <v>175</v>
      </c>
      <c r="AI187" s="270">
        <v>342001</v>
      </c>
      <c r="AJ187" s="29">
        <v>175</v>
      </c>
      <c r="AK187" s="270">
        <v>344831</v>
      </c>
      <c r="AL187" s="30">
        <f t="shared" si="8"/>
        <v>175</v>
      </c>
      <c r="AM187" s="29">
        <v>175</v>
      </c>
      <c r="AN187" s="270">
        <v>930894</v>
      </c>
      <c r="AO187" s="29">
        <v>176</v>
      </c>
      <c r="AP187" s="270">
        <v>550786</v>
      </c>
    </row>
    <row r="188" spans="8:42">
      <c r="H188" s="20">
        <v>2</v>
      </c>
      <c r="I188" s="20">
        <v>227</v>
      </c>
      <c r="J188" s="20">
        <v>471</v>
      </c>
      <c r="K188" s="20">
        <v>286</v>
      </c>
      <c r="L188" s="20">
        <v>572</v>
      </c>
      <c r="M188" s="20">
        <v>859</v>
      </c>
      <c r="N188" s="20">
        <v>1.145</v>
      </c>
      <c r="O188" s="20">
        <v>1.431</v>
      </c>
      <c r="P188" s="20">
        <v>1.7170000000000001</v>
      </c>
      <c r="Q188" s="20">
        <v>2.004</v>
      </c>
      <c r="R188" s="20">
        <v>2.29</v>
      </c>
      <c r="S188" s="20">
        <v>2.5760000000000001</v>
      </c>
      <c r="V188" s="29">
        <v>176</v>
      </c>
      <c r="W188" s="270">
        <v>782480</v>
      </c>
      <c r="X188" s="30">
        <v>176</v>
      </c>
      <c r="Y188" s="270">
        <v>781774</v>
      </c>
      <c r="Z188" s="29">
        <v>176</v>
      </c>
      <c r="AA188" s="270">
        <v>796279</v>
      </c>
      <c r="AB188" s="29">
        <v>176</v>
      </c>
      <c r="AC188" s="270">
        <v>805084</v>
      </c>
      <c r="AD188" s="29">
        <v>176</v>
      </c>
      <c r="AE188" s="270">
        <v>780220</v>
      </c>
      <c r="AF188" s="29">
        <v>176</v>
      </c>
      <c r="AG188" s="270">
        <v>774840</v>
      </c>
      <c r="AH188" s="29">
        <v>176</v>
      </c>
      <c r="AI188" s="270">
        <v>343824</v>
      </c>
      <c r="AJ188" s="29">
        <v>176</v>
      </c>
      <c r="AK188" s="270">
        <v>346655</v>
      </c>
      <c r="AL188" s="30">
        <f t="shared" si="8"/>
        <v>176</v>
      </c>
      <c r="AM188" s="29">
        <v>176</v>
      </c>
      <c r="AN188" s="270">
        <v>935733</v>
      </c>
      <c r="AO188" s="29">
        <v>177</v>
      </c>
      <c r="AP188" s="270">
        <v>553651</v>
      </c>
    </row>
    <row r="189" spans="8:42">
      <c r="H189" s="20">
        <v>3</v>
      </c>
      <c r="I189" s="20">
        <v>471</v>
      </c>
      <c r="J189" s="20">
        <v>715</v>
      </c>
      <c r="K189" s="20">
        <v>286</v>
      </c>
      <c r="L189" s="20">
        <v>573</v>
      </c>
      <c r="M189" s="20">
        <v>859</v>
      </c>
      <c r="N189" s="20">
        <v>1.145</v>
      </c>
      <c r="O189" s="20">
        <v>1.431</v>
      </c>
      <c r="P189" s="20">
        <v>1.718</v>
      </c>
      <c r="Q189" s="20">
        <v>2.004</v>
      </c>
      <c r="R189" s="20">
        <v>2.29</v>
      </c>
      <c r="S189" s="20">
        <v>2.577</v>
      </c>
      <c r="V189" s="29">
        <v>177</v>
      </c>
      <c r="W189" s="270">
        <v>786596</v>
      </c>
      <c r="X189" s="30">
        <v>177</v>
      </c>
      <c r="Y189" s="270">
        <v>785890</v>
      </c>
      <c r="Z189" s="29">
        <v>177</v>
      </c>
      <c r="AA189" s="270">
        <v>800395</v>
      </c>
      <c r="AB189" s="29">
        <v>177</v>
      </c>
      <c r="AC189" s="270">
        <v>809201</v>
      </c>
      <c r="AD189" s="29">
        <v>177</v>
      </c>
      <c r="AE189" s="270">
        <v>784337</v>
      </c>
      <c r="AF189" s="29">
        <v>177</v>
      </c>
      <c r="AG189" s="270">
        <v>778957</v>
      </c>
      <c r="AH189" s="29">
        <v>177</v>
      </c>
      <c r="AI189" s="270">
        <v>345646</v>
      </c>
      <c r="AJ189" s="29">
        <v>177</v>
      </c>
      <c r="AK189" s="270">
        <v>348478</v>
      </c>
      <c r="AL189" s="30">
        <f t="shared" si="8"/>
        <v>177</v>
      </c>
      <c r="AM189" s="29">
        <v>177</v>
      </c>
      <c r="AN189" s="270">
        <v>940572</v>
      </c>
      <c r="AO189" s="29">
        <v>178</v>
      </c>
      <c r="AP189" s="270">
        <v>556515</v>
      </c>
    </row>
    <row r="190" spans="8:42">
      <c r="H190" s="20">
        <v>4</v>
      </c>
      <c r="I190" s="20">
        <v>715</v>
      </c>
      <c r="J190" s="20">
        <v>959</v>
      </c>
      <c r="K190" s="20">
        <v>286</v>
      </c>
      <c r="L190" s="20">
        <v>573</v>
      </c>
      <c r="M190" s="20">
        <v>859</v>
      </c>
      <c r="N190" s="20">
        <v>1.145</v>
      </c>
      <c r="O190" s="20">
        <v>1.4319999999999999</v>
      </c>
      <c r="P190" s="20">
        <v>1.718</v>
      </c>
      <c r="Q190" s="20">
        <v>2.004</v>
      </c>
      <c r="R190" s="20">
        <v>2.2909999999999999</v>
      </c>
      <c r="S190" s="20">
        <v>2.577</v>
      </c>
      <c r="V190" s="29">
        <v>178</v>
      </c>
      <c r="W190" s="270">
        <v>790712</v>
      </c>
      <c r="X190" s="30">
        <v>178</v>
      </c>
      <c r="Y190" s="270">
        <v>790006</v>
      </c>
      <c r="Z190" s="29">
        <v>178</v>
      </c>
      <c r="AA190" s="270">
        <v>804512</v>
      </c>
      <c r="AB190" s="29">
        <v>178</v>
      </c>
      <c r="AC190" s="270">
        <v>813318</v>
      </c>
      <c r="AD190" s="29">
        <v>178</v>
      </c>
      <c r="AE190" s="270">
        <v>788455</v>
      </c>
      <c r="AF190" s="29">
        <v>178</v>
      </c>
      <c r="AG190" s="270">
        <v>783074</v>
      </c>
      <c r="AH190" s="29">
        <v>178</v>
      </c>
      <c r="AI190" s="270">
        <v>347469</v>
      </c>
      <c r="AJ190" s="29">
        <v>178</v>
      </c>
      <c r="AK190" s="270">
        <v>350301</v>
      </c>
      <c r="AL190" s="30">
        <f t="shared" si="8"/>
        <v>178</v>
      </c>
      <c r="AM190" s="29">
        <v>178</v>
      </c>
      <c r="AN190" s="270">
        <v>945410</v>
      </c>
      <c r="AO190" s="29">
        <v>179</v>
      </c>
      <c r="AP190" s="270">
        <v>559379</v>
      </c>
    </row>
    <row r="191" spans="8:42">
      <c r="H191" s="20">
        <v>5</v>
      </c>
      <c r="I191" s="20">
        <v>959</v>
      </c>
      <c r="J191" s="20">
        <v>1203</v>
      </c>
      <c r="K191" s="20">
        <v>286</v>
      </c>
      <c r="L191" s="20">
        <v>573</v>
      </c>
      <c r="M191" s="20">
        <v>859</v>
      </c>
      <c r="N191" s="20">
        <v>1.145</v>
      </c>
      <c r="O191" s="20">
        <v>1.431</v>
      </c>
      <c r="P191" s="20">
        <v>1.718</v>
      </c>
      <c r="Q191" s="20">
        <v>2.004</v>
      </c>
      <c r="R191" s="20">
        <v>2.29</v>
      </c>
      <c r="S191" s="20">
        <v>2.5760000000000001</v>
      </c>
      <c r="V191" s="29">
        <v>179</v>
      </c>
      <c r="W191" s="270">
        <v>794829</v>
      </c>
      <c r="X191" s="30">
        <v>179</v>
      </c>
      <c r="Y191" s="270">
        <v>794122</v>
      </c>
      <c r="Z191" s="29">
        <v>179</v>
      </c>
      <c r="AA191" s="270">
        <v>808628</v>
      </c>
      <c r="AB191" s="29">
        <v>179</v>
      </c>
      <c r="AC191" s="270">
        <v>817435</v>
      </c>
      <c r="AD191" s="29">
        <v>179</v>
      </c>
      <c r="AE191" s="270">
        <v>792572</v>
      </c>
      <c r="AF191" s="29">
        <v>179</v>
      </c>
      <c r="AG191" s="270">
        <v>787191</v>
      </c>
      <c r="AH191" s="29">
        <v>179</v>
      </c>
      <c r="AI191" s="270">
        <v>349291</v>
      </c>
      <c r="AJ191" s="29">
        <v>179</v>
      </c>
      <c r="AK191" s="270">
        <v>352124</v>
      </c>
      <c r="AL191" s="30">
        <f t="shared" si="8"/>
        <v>179</v>
      </c>
      <c r="AM191" s="29">
        <v>179</v>
      </c>
      <c r="AN191" s="270">
        <v>950249</v>
      </c>
      <c r="AO191" s="29">
        <v>180</v>
      </c>
      <c r="AP191" s="270">
        <v>562243</v>
      </c>
    </row>
    <row r="192" spans="8:42">
      <c r="H192" s="20">
        <v>6</v>
      </c>
      <c r="I192" s="20">
        <v>1203</v>
      </c>
      <c r="J192" s="20">
        <v>1447</v>
      </c>
      <c r="K192" s="20">
        <v>286</v>
      </c>
      <c r="L192" s="20">
        <v>573</v>
      </c>
      <c r="M192" s="20">
        <v>859</v>
      </c>
      <c r="N192" s="20">
        <v>1.145</v>
      </c>
      <c r="O192" s="20">
        <v>1.4319999999999999</v>
      </c>
      <c r="P192" s="20">
        <v>1.718</v>
      </c>
      <c r="Q192" s="20">
        <v>2.004</v>
      </c>
      <c r="R192" s="20">
        <v>2.2909999999999999</v>
      </c>
      <c r="S192" s="20">
        <v>2.577</v>
      </c>
      <c r="V192" s="29">
        <v>180</v>
      </c>
      <c r="W192" s="270">
        <v>798945</v>
      </c>
      <c r="X192" s="30">
        <v>180</v>
      </c>
      <c r="Y192" s="270">
        <v>798239</v>
      </c>
      <c r="Z192" s="29">
        <v>180</v>
      </c>
      <c r="AA192" s="270">
        <v>812745</v>
      </c>
      <c r="AB192" s="29">
        <v>180</v>
      </c>
      <c r="AC192" s="270">
        <v>821552</v>
      </c>
      <c r="AD192" s="29">
        <v>180</v>
      </c>
      <c r="AE192" s="270">
        <v>796689</v>
      </c>
      <c r="AF192" s="29">
        <v>180</v>
      </c>
      <c r="AG192" s="270">
        <v>791308</v>
      </c>
      <c r="AH192" s="29">
        <v>180</v>
      </c>
      <c r="AI192" s="270">
        <v>351114</v>
      </c>
      <c r="AJ192" s="29">
        <v>180</v>
      </c>
      <c r="AK192" s="270">
        <v>353947</v>
      </c>
      <c r="AL192" s="30">
        <f t="shared" si="8"/>
        <v>180</v>
      </c>
      <c r="AM192" s="29">
        <v>180</v>
      </c>
      <c r="AN192" s="270">
        <v>955088</v>
      </c>
      <c r="AO192" s="29">
        <v>181</v>
      </c>
      <c r="AP192" s="270">
        <v>565107</v>
      </c>
    </row>
    <row r="193" spans="8:42">
      <c r="H193" s="20">
        <v>7</v>
      </c>
      <c r="I193" s="20">
        <v>1447</v>
      </c>
      <c r="J193" s="20">
        <v>1691</v>
      </c>
      <c r="K193" s="20">
        <v>286</v>
      </c>
      <c r="L193" s="20">
        <v>573</v>
      </c>
      <c r="M193" s="20">
        <v>859</v>
      </c>
      <c r="N193" s="20">
        <v>1.1459999999999999</v>
      </c>
      <c r="O193" s="20">
        <v>1.4319999999999999</v>
      </c>
      <c r="P193" s="20">
        <v>1.718</v>
      </c>
      <c r="Q193" s="20">
        <v>2.0049999999999999</v>
      </c>
      <c r="R193" s="20">
        <v>2.2909999999999999</v>
      </c>
      <c r="S193" s="20">
        <v>2.5779999999999998</v>
      </c>
      <c r="V193" s="29">
        <v>181</v>
      </c>
      <c r="W193" s="270">
        <v>803061</v>
      </c>
      <c r="X193" s="30">
        <v>181</v>
      </c>
      <c r="Y193" s="270">
        <v>802355</v>
      </c>
      <c r="Z193" s="29">
        <v>181</v>
      </c>
      <c r="AA193" s="270">
        <v>816861</v>
      </c>
      <c r="AB193" s="29">
        <v>181</v>
      </c>
      <c r="AC193" s="270">
        <v>825670</v>
      </c>
      <c r="AD193" s="29">
        <v>181</v>
      </c>
      <c r="AE193" s="270">
        <v>800806</v>
      </c>
      <c r="AF193" s="29">
        <v>181</v>
      </c>
      <c r="AG193" s="270">
        <v>795426</v>
      </c>
      <c r="AH193" s="29">
        <v>181</v>
      </c>
      <c r="AI193" s="270">
        <v>352936</v>
      </c>
      <c r="AJ193" s="29">
        <v>181</v>
      </c>
      <c r="AK193" s="270">
        <v>355770</v>
      </c>
      <c r="AL193" s="30">
        <f t="shared" si="8"/>
        <v>181</v>
      </c>
      <c r="AM193" s="29">
        <v>181</v>
      </c>
      <c r="AN193" s="270">
        <v>959926</v>
      </c>
      <c r="AO193" s="29">
        <v>182</v>
      </c>
      <c r="AP193" s="270">
        <v>567972</v>
      </c>
    </row>
    <row r="194" spans="8:42">
      <c r="H194" s="20">
        <v>8</v>
      </c>
      <c r="I194" s="20">
        <v>1691</v>
      </c>
      <c r="J194" s="20">
        <v>1935</v>
      </c>
      <c r="K194" s="20">
        <v>286</v>
      </c>
      <c r="L194" s="20">
        <v>573</v>
      </c>
      <c r="M194" s="20">
        <v>859</v>
      </c>
      <c r="N194" s="20">
        <v>1.145</v>
      </c>
      <c r="O194" s="20">
        <v>1.4319999999999999</v>
      </c>
      <c r="P194" s="20">
        <v>1.718</v>
      </c>
      <c r="Q194" s="20">
        <v>2.004</v>
      </c>
      <c r="R194" s="20">
        <v>2.2909999999999999</v>
      </c>
      <c r="S194" s="20">
        <v>2.577</v>
      </c>
      <c r="V194" s="29">
        <v>182</v>
      </c>
      <c r="W194" s="270">
        <v>807177</v>
      </c>
      <c r="X194" s="30">
        <v>182</v>
      </c>
      <c r="Y194" s="270">
        <v>806471</v>
      </c>
      <c r="Z194" s="29">
        <v>182</v>
      </c>
      <c r="AA194" s="270">
        <v>820978</v>
      </c>
      <c r="AB194" s="29">
        <v>182</v>
      </c>
      <c r="AC194" s="270">
        <v>829787</v>
      </c>
      <c r="AD194" s="29">
        <v>182</v>
      </c>
      <c r="AE194" s="270">
        <v>804923</v>
      </c>
      <c r="AF194" s="29">
        <v>182</v>
      </c>
      <c r="AG194" s="270">
        <v>799543</v>
      </c>
      <c r="AH194" s="29">
        <v>182</v>
      </c>
      <c r="AI194" s="270">
        <v>354758</v>
      </c>
      <c r="AJ194" s="29">
        <v>182</v>
      </c>
      <c r="AK194" s="270">
        <v>357594</v>
      </c>
      <c r="AL194" s="30">
        <f t="shared" si="8"/>
        <v>182</v>
      </c>
      <c r="AM194" s="29">
        <v>182</v>
      </c>
      <c r="AN194" s="270">
        <v>964765</v>
      </c>
      <c r="AO194" s="29">
        <v>183</v>
      </c>
      <c r="AP194" s="270">
        <v>570836</v>
      </c>
    </row>
    <row r="195" spans="8:42">
      <c r="H195" s="20">
        <v>9</v>
      </c>
      <c r="I195" s="20">
        <v>1935</v>
      </c>
      <c r="J195" s="20">
        <v>2179</v>
      </c>
      <c r="K195" s="20">
        <v>286</v>
      </c>
      <c r="L195" s="20">
        <v>573</v>
      </c>
      <c r="M195" s="20">
        <v>859</v>
      </c>
      <c r="N195" s="20">
        <v>1.1459999999999999</v>
      </c>
      <c r="O195" s="20">
        <v>1.4319999999999999</v>
      </c>
      <c r="P195" s="20">
        <v>1.7190000000000001</v>
      </c>
      <c r="Q195" s="20">
        <v>2.0049999999999999</v>
      </c>
      <c r="R195" s="20">
        <v>2.2909999999999999</v>
      </c>
      <c r="S195" s="20">
        <v>2.5779999999999998</v>
      </c>
      <c r="V195" s="29">
        <v>183</v>
      </c>
      <c r="W195" s="270">
        <v>811293</v>
      </c>
      <c r="X195" s="30">
        <v>183</v>
      </c>
      <c r="Y195" s="270">
        <v>810587</v>
      </c>
      <c r="Z195" s="29">
        <v>183</v>
      </c>
      <c r="AA195" s="270">
        <v>825094</v>
      </c>
      <c r="AB195" s="29">
        <v>183</v>
      </c>
      <c r="AC195" s="270">
        <v>833904</v>
      </c>
      <c r="AD195" s="29">
        <v>183</v>
      </c>
      <c r="AE195" s="270">
        <v>809041</v>
      </c>
      <c r="AF195" s="29">
        <v>183</v>
      </c>
      <c r="AG195" s="270">
        <v>803660</v>
      </c>
      <c r="AH195" s="29">
        <v>183</v>
      </c>
      <c r="AI195" s="270">
        <v>356581</v>
      </c>
      <c r="AJ195" s="29">
        <v>183</v>
      </c>
      <c r="AK195" s="270">
        <v>359417</v>
      </c>
      <c r="AL195" s="30">
        <f t="shared" si="8"/>
        <v>183</v>
      </c>
      <c r="AM195" s="29">
        <v>183</v>
      </c>
      <c r="AN195" s="270">
        <v>969604</v>
      </c>
      <c r="AO195" s="29">
        <v>184</v>
      </c>
      <c r="AP195" s="270">
        <v>573700</v>
      </c>
    </row>
    <row r="196" spans="8:42">
      <c r="H196" s="20">
        <v>10</v>
      </c>
      <c r="I196" s="20">
        <v>2179</v>
      </c>
      <c r="J196" s="20">
        <v>2246</v>
      </c>
      <c r="K196" s="20">
        <v>286</v>
      </c>
      <c r="L196" s="20">
        <v>572</v>
      </c>
      <c r="M196" s="20">
        <v>858</v>
      </c>
      <c r="N196" s="20">
        <v>1.1439999999999999</v>
      </c>
      <c r="O196" s="20">
        <v>1.43</v>
      </c>
      <c r="P196" s="20">
        <v>1.716</v>
      </c>
      <c r="Q196" s="20">
        <v>2.0030000000000001</v>
      </c>
      <c r="R196" s="20">
        <v>2.2890000000000001</v>
      </c>
      <c r="S196" s="20">
        <v>2.5750000000000002</v>
      </c>
      <c r="V196" s="29">
        <v>184</v>
      </c>
      <c r="W196" s="270">
        <v>815409</v>
      </c>
      <c r="X196" s="30">
        <v>184</v>
      </c>
      <c r="Y196" s="270">
        <v>814703</v>
      </c>
      <c r="Z196" s="29">
        <v>184</v>
      </c>
      <c r="AA196" s="270">
        <v>829210</v>
      </c>
      <c r="AB196" s="29">
        <v>184</v>
      </c>
      <c r="AC196" s="270">
        <v>838021</v>
      </c>
      <c r="AD196" s="29">
        <v>184</v>
      </c>
      <c r="AE196" s="270">
        <v>813158</v>
      </c>
      <c r="AF196" s="29">
        <v>184</v>
      </c>
      <c r="AG196" s="270">
        <v>807777</v>
      </c>
      <c r="AH196" s="29">
        <v>184</v>
      </c>
      <c r="AI196" s="270">
        <v>358403</v>
      </c>
      <c r="AJ196" s="29">
        <v>184</v>
      </c>
      <c r="AK196" s="270">
        <v>361240</v>
      </c>
      <c r="AL196" s="30">
        <f t="shared" si="8"/>
        <v>184</v>
      </c>
      <c r="AM196" s="29">
        <v>184</v>
      </c>
      <c r="AN196" s="270">
        <v>974442</v>
      </c>
      <c r="AO196" s="29">
        <v>185</v>
      </c>
      <c r="AP196" s="270">
        <v>576564</v>
      </c>
    </row>
    <row r="197" spans="8:42"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V197" s="29">
        <v>185</v>
      </c>
      <c r="W197" s="270">
        <v>819525</v>
      </c>
      <c r="X197" s="30">
        <v>185</v>
      </c>
      <c r="Y197" s="270">
        <v>818819</v>
      </c>
      <c r="Z197" s="29">
        <v>185</v>
      </c>
      <c r="AA197" s="270">
        <v>833327</v>
      </c>
      <c r="AB197" s="29">
        <v>185</v>
      </c>
      <c r="AC197" s="270">
        <v>842138</v>
      </c>
      <c r="AD197" s="29">
        <v>185</v>
      </c>
      <c r="AE197" s="270">
        <v>817275</v>
      </c>
      <c r="AF197" s="29">
        <v>185</v>
      </c>
      <c r="AG197" s="270">
        <v>811894</v>
      </c>
      <c r="AH197" s="29">
        <v>185</v>
      </c>
      <c r="AI197" s="270">
        <v>360226</v>
      </c>
      <c r="AJ197" s="29">
        <v>185</v>
      </c>
      <c r="AK197" s="270">
        <v>363063</v>
      </c>
      <c r="AL197" s="30">
        <f t="shared" si="8"/>
        <v>185</v>
      </c>
      <c r="AM197" s="29">
        <v>185</v>
      </c>
      <c r="AN197" s="270">
        <v>979281</v>
      </c>
      <c r="AO197" s="29">
        <v>186</v>
      </c>
      <c r="AP197" s="270">
        <v>579428</v>
      </c>
    </row>
    <row r="198" spans="8:42" ht="15.75">
      <c r="H198" s="329" t="s">
        <v>153</v>
      </c>
      <c r="I198" s="329"/>
      <c r="J198" s="329"/>
      <c r="K198" s="329"/>
      <c r="L198" s="329"/>
      <c r="M198" s="329"/>
      <c r="N198" s="329"/>
      <c r="O198" s="329"/>
      <c r="P198" s="329"/>
      <c r="Q198" s="329"/>
      <c r="R198" s="329"/>
      <c r="S198" s="329"/>
      <c r="V198" s="29">
        <v>186</v>
      </c>
      <c r="W198" s="270">
        <v>823641</v>
      </c>
      <c r="X198" s="30">
        <v>186</v>
      </c>
      <c r="Y198" s="270">
        <v>822935</v>
      </c>
      <c r="Z198" s="29">
        <v>186</v>
      </c>
      <c r="AA198" s="270">
        <v>837443</v>
      </c>
      <c r="AB198" s="29">
        <v>186</v>
      </c>
      <c r="AC198" s="270">
        <v>846256</v>
      </c>
      <c r="AD198" s="29">
        <v>186</v>
      </c>
      <c r="AE198" s="270">
        <v>821392</v>
      </c>
      <c r="AF198" s="29">
        <v>186</v>
      </c>
      <c r="AG198" s="270">
        <v>816012</v>
      </c>
      <c r="AH198" s="29">
        <v>186</v>
      </c>
      <c r="AI198" s="270">
        <v>362048</v>
      </c>
      <c r="AJ198" s="29">
        <v>186</v>
      </c>
      <c r="AK198" s="270">
        <v>364886</v>
      </c>
      <c r="AL198" s="30">
        <f t="shared" si="8"/>
        <v>186</v>
      </c>
      <c r="AM198" s="29">
        <v>186</v>
      </c>
      <c r="AN198" s="270">
        <v>984120</v>
      </c>
      <c r="AO198" s="29">
        <v>187</v>
      </c>
      <c r="AP198" s="270">
        <v>582293</v>
      </c>
    </row>
    <row r="199" spans="8:42">
      <c r="H199" s="307" t="s">
        <v>57</v>
      </c>
      <c r="I199" s="307" t="s">
        <v>58</v>
      </c>
      <c r="J199" s="307" t="s">
        <v>59</v>
      </c>
      <c r="K199" s="309" t="s">
        <v>60</v>
      </c>
      <c r="L199" s="310"/>
      <c r="M199" s="310"/>
      <c r="N199" s="310"/>
      <c r="O199" s="310"/>
      <c r="P199" s="310"/>
      <c r="Q199" s="310"/>
      <c r="R199" s="310"/>
      <c r="S199" s="311"/>
      <c r="V199" s="29">
        <v>187</v>
      </c>
      <c r="W199" s="270">
        <v>827758</v>
      </c>
      <c r="X199" s="30">
        <v>187</v>
      </c>
      <c r="Y199" s="270">
        <v>827051</v>
      </c>
      <c r="Z199" s="29">
        <v>187</v>
      </c>
      <c r="AA199" s="270">
        <v>841560</v>
      </c>
      <c r="AB199" s="29">
        <v>187</v>
      </c>
      <c r="AC199" s="270">
        <v>850373</v>
      </c>
      <c r="AD199" s="29">
        <v>187</v>
      </c>
      <c r="AE199" s="270">
        <v>825510</v>
      </c>
      <c r="AF199" s="29">
        <v>187</v>
      </c>
      <c r="AG199" s="270">
        <v>820129</v>
      </c>
      <c r="AH199" s="29">
        <v>187</v>
      </c>
      <c r="AI199" s="270">
        <v>363871</v>
      </c>
      <c r="AJ199" s="29">
        <v>187</v>
      </c>
      <c r="AK199" s="270">
        <v>366710</v>
      </c>
      <c r="AL199" s="30">
        <f t="shared" si="8"/>
        <v>187</v>
      </c>
      <c r="AM199" s="29">
        <v>187</v>
      </c>
      <c r="AN199" s="270">
        <v>988958</v>
      </c>
      <c r="AO199" s="29">
        <v>188</v>
      </c>
      <c r="AP199" s="270">
        <v>585157</v>
      </c>
    </row>
    <row r="200" spans="8:42">
      <c r="H200" s="308"/>
      <c r="I200" s="308"/>
      <c r="J200" s="308"/>
      <c r="K200" s="328">
        <v>1</v>
      </c>
      <c r="L200" s="328">
        <v>2</v>
      </c>
      <c r="M200" s="328">
        <v>3</v>
      </c>
      <c r="N200" s="328">
        <v>4</v>
      </c>
      <c r="O200" s="328">
        <v>5</v>
      </c>
      <c r="P200" s="328">
        <v>6</v>
      </c>
      <c r="Q200" s="328">
        <v>7</v>
      </c>
      <c r="R200" s="328">
        <v>8</v>
      </c>
      <c r="S200" s="328">
        <v>9</v>
      </c>
      <c r="V200" s="29">
        <v>188</v>
      </c>
      <c r="W200" s="270">
        <v>831874</v>
      </c>
      <c r="X200" s="30">
        <v>188</v>
      </c>
      <c r="Y200" s="270">
        <v>831168</v>
      </c>
      <c r="Z200" s="29">
        <v>188</v>
      </c>
      <c r="AA200" s="270">
        <v>845676</v>
      </c>
      <c r="AB200" s="29">
        <v>188</v>
      </c>
      <c r="AC200" s="270">
        <v>854490</v>
      </c>
      <c r="AD200" s="29">
        <v>188</v>
      </c>
      <c r="AE200" s="270">
        <v>829627</v>
      </c>
      <c r="AF200" s="29">
        <v>188</v>
      </c>
      <c r="AG200" s="270">
        <v>824246</v>
      </c>
      <c r="AH200" s="29">
        <v>188</v>
      </c>
      <c r="AI200" s="270">
        <v>365693</v>
      </c>
      <c r="AJ200" s="29">
        <v>188</v>
      </c>
      <c r="AK200" s="270">
        <v>368533</v>
      </c>
      <c r="AL200" s="30">
        <f t="shared" si="8"/>
        <v>188</v>
      </c>
      <c r="AM200" s="29">
        <v>188</v>
      </c>
      <c r="AN200" s="270">
        <v>993797</v>
      </c>
      <c r="AO200" s="29">
        <v>189</v>
      </c>
      <c r="AP200" s="270">
        <v>588021</v>
      </c>
    </row>
    <row r="201" spans="8:42">
      <c r="H201" s="20">
        <v>1</v>
      </c>
      <c r="I201" s="20">
        <v>0</v>
      </c>
      <c r="J201" s="20">
        <v>58</v>
      </c>
      <c r="K201" s="20">
        <v>286</v>
      </c>
      <c r="L201" s="20">
        <v>573</v>
      </c>
      <c r="M201" s="20">
        <v>859</v>
      </c>
      <c r="N201" s="20">
        <v>1.1459999999999999</v>
      </c>
      <c r="O201" s="20">
        <v>1.4319999999999999</v>
      </c>
      <c r="P201" s="20">
        <v>1.7190000000000001</v>
      </c>
      <c r="Q201" s="20">
        <v>2.0049999999999999</v>
      </c>
      <c r="R201" s="20">
        <v>2.2909999999999999</v>
      </c>
      <c r="S201" s="20">
        <v>2.5779999999999998</v>
      </c>
      <c r="V201" s="29">
        <v>189</v>
      </c>
      <c r="W201" s="270">
        <v>835990</v>
      </c>
      <c r="X201" s="30">
        <v>189</v>
      </c>
      <c r="Y201" s="270">
        <v>835284</v>
      </c>
      <c r="Z201" s="29">
        <v>189</v>
      </c>
      <c r="AA201" s="270">
        <v>849793</v>
      </c>
      <c r="AB201" s="29">
        <v>189</v>
      </c>
      <c r="AC201" s="270">
        <v>858607</v>
      </c>
      <c r="AD201" s="29">
        <v>189</v>
      </c>
      <c r="AE201" s="270">
        <v>833744</v>
      </c>
      <c r="AF201" s="29">
        <v>189</v>
      </c>
      <c r="AG201" s="270">
        <v>828363</v>
      </c>
      <c r="AH201" s="29">
        <v>189</v>
      </c>
      <c r="AI201" s="270">
        <v>367516</v>
      </c>
      <c r="AJ201" s="29">
        <v>189</v>
      </c>
      <c r="AK201" s="270">
        <v>370356</v>
      </c>
      <c r="AL201" s="30">
        <f t="shared" si="8"/>
        <v>189</v>
      </c>
      <c r="AM201" s="29">
        <v>189</v>
      </c>
      <c r="AN201" s="270">
        <v>998635</v>
      </c>
      <c r="AO201" s="29">
        <v>190</v>
      </c>
      <c r="AP201" s="270">
        <v>590885</v>
      </c>
    </row>
    <row r="202" spans="8:42">
      <c r="H202" s="20">
        <v>1</v>
      </c>
      <c r="I202" s="20">
        <v>58</v>
      </c>
      <c r="J202" s="20">
        <v>64</v>
      </c>
      <c r="K202" s="20">
        <v>287</v>
      </c>
      <c r="L202" s="20">
        <v>573</v>
      </c>
      <c r="M202" s="20">
        <v>860</v>
      </c>
      <c r="N202" s="20">
        <v>1.1459999999999999</v>
      </c>
      <c r="O202" s="20">
        <v>1.4330000000000001</v>
      </c>
      <c r="P202" s="20">
        <v>1.7190000000000001</v>
      </c>
      <c r="Q202" s="20">
        <v>2.0059999999999998</v>
      </c>
      <c r="R202" s="20">
        <v>2.2919999999999998</v>
      </c>
      <c r="S202" s="20">
        <v>2.5790000000000002</v>
      </c>
      <c r="V202" s="29">
        <v>190</v>
      </c>
      <c r="W202" s="270">
        <v>840106</v>
      </c>
      <c r="X202" s="30">
        <v>190</v>
      </c>
      <c r="Y202" s="270">
        <v>839400</v>
      </c>
      <c r="Z202" s="29">
        <v>190</v>
      </c>
      <c r="AA202" s="270">
        <v>853909</v>
      </c>
      <c r="AB202" s="29">
        <v>190</v>
      </c>
      <c r="AC202" s="270">
        <v>862725</v>
      </c>
      <c r="AD202" s="29">
        <v>190</v>
      </c>
      <c r="AE202" s="270">
        <v>837861</v>
      </c>
      <c r="AF202" s="29">
        <v>190</v>
      </c>
      <c r="AG202" s="270">
        <v>832480</v>
      </c>
      <c r="AH202" s="29">
        <v>190</v>
      </c>
      <c r="AI202" s="270">
        <v>369338</v>
      </c>
      <c r="AJ202" s="29">
        <v>190</v>
      </c>
      <c r="AK202" s="270">
        <v>372179</v>
      </c>
      <c r="AL202" s="30">
        <f t="shared" si="8"/>
        <v>190</v>
      </c>
      <c r="AM202" s="29">
        <v>190</v>
      </c>
      <c r="AN202" s="270">
        <v>1003474</v>
      </c>
      <c r="AO202" s="29">
        <v>191</v>
      </c>
      <c r="AP202" s="270">
        <v>593749</v>
      </c>
    </row>
    <row r="203" spans="8:42">
      <c r="H203" s="20">
        <v>1</v>
      </c>
      <c r="I203" s="20">
        <v>64</v>
      </c>
      <c r="J203" s="20">
        <v>118</v>
      </c>
      <c r="K203" s="20">
        <v>287</v>
      </c>
      <c r="L203" s="20">
        <v>573</v>
      </c>
      <c r="M203" s="20">
        <v>860</v>
      </c>
      <c r="N203" s="20">
        <v>1.1459999999999999</v>
      </c>
      <c r="O203" s="20">
        <v>1.4330000000000001</v>
      </c>
      <c r="P203" s="20">
        <v>1.72</v>
      </c>
      <c r="Q203" s="20">
        <v>2.0059999999999998</v>
      </c>
      <c r="R203" s="20">
        <v>2.2930000000000001</v>
      </c>
      <c r="S203" s="20">
        <v>2.5790000000000002</v>
      </c>
      <c r="V203" s="29">
        <v>191</v>
      </c>
      <c r="W203" s="270">
        <v>844222</v>
      </c>
      <c r="X203" s="30">
        <v>191</v>
      </c>
      <c r="Y203" s="270">
        <v>843516</v>
      </c>
      <c r="Z203" s="29">
        <v>191</v>
      </c>
      <c r="AA203" s="270">
        <v>858026</v>
      </c>
      <c r="AB203" s="29">
        <v>191</v>
      </c>
      <c r="AC203" s="270">
        <v>866842</v>
      </c>
      <c r="AD203" s="29">
        <v>191</v>
      </c>
      <c r="AE203" s="270">
        <v>841978</v>
      </c>
      <c r="AF203" s="29">
        <v>191</v>
      </c>
      <c r="AG203" s="270">
        <v>836598</v>
      </c>
      <c r="AH203" s="29">
        <v>191</v>
      </c>
      <c r="AI203" s="270">
        <v>371161</v>
      </c>
      <c r="AJ203" s="29">
        <v>191</v>
      </c>
      <c r="AK203" s="270">
        <v>374002</v>
      </c>
      <c r="AL203" s="30">
        <f t="shared" si="8"/>
        <v>191</v>
      </c>
      <c r="AM203" s="29">
        <v>191</v>
      </c>
      <c r="AN203" s="270">
        <v>1008313</v>
      </c>
      <c r="AO203" s="29">
        <v>192</v>
      </c>
      <c r="AP203" s="270">
        <v>596613</v>
      </c>
    </row>
    <row r="204" spans="8:42">
      <c r="H204" s="20">
        <v>1</v>
      </c>
      <c r="I204" s="20">
        <v>118</v>
      </c>
      <c r="J204" s="20">
        <v>124</v>
      </c>
      <c r="K204" s="20">
        <v>287</v>
      </c>
      <c r="L204" s="20">
        <v>573</v>
      </c>
      <c r="M204" s="20">
        <v>860</v>
      </c>
      <c r="N204" s="20">
        <v>1.1459999999999999</v>
      </c>
      <c r="O204" s="20">
        <v>1.4330000000000001</v>
      </c>
      <c r="P204" s="20">
        <v>1.7190000000000001</v>
      </c>
      <c r="Q204" s="20">
        <v>2.0059999999999998</v>
      </c>
      <c r="R204" s="20">
        <v>2.2919999999999998</v>
      </c>
      <c r="S204" s="20">
        <v>2.5790000000000002</v>
      </c>
      <c r="V204" s="29">
        <v>192</v>
      </c>
      <c r="W204" s="270">
        <v>848338</v>
      </c>
      <c r="X204" s="30">
        <v>192</v>
      </c>
      <c r="Y204" s="270">
        <v>847632</v>
      </c>
      <c r="Z204" s="29">
        <v>192</v>
      </c>
      <c r="AA204" s="270">
        <v>862142</v>
      </c>
      <c r="AB204" s="29">
        <v>192</v>
      </c>
      <c r="AC204" s="270">
        <v>870959</v>
      </c>
      <c r="AD204" s="29">
        <v>192</v>
      </c>
      <c r="AE204" s="270">
        <v>846096</v>
      </c>
      <c r="AF204" s="29">
        <v>192</v>
      </c>
      <c r="AG204" s="270">
        <v>840715</v>
      </c>
      <c r="AH204" s="29">
        <v>192</v>
      </c>
      <c r="AI204" s="270">
        <v>372983</v>
      </c>
      <c r="AJ204" s="29">
        <v>192</v>
      </c>
      <c r="AK204" s="270">
        <v>375825</v>
      </c>
      <c r="AL204" s="30">
        <f t="shared" si="8"/>
        <v>192</v>
      </c>
      <c r="AM204" s="29">
        <v>192</v>
      </c>
      <c r="AN204" s="270">
        <v>1013151</v>
      </c>
      <c r="AO204" s="29">
        <v>193</v>
      </c>
      <c r="AP204" s="270">
        <v>599478</v>
      </c>
    </row>
    <row r="205" spans="8:42">
      <c r="H205" s="20">
        <v>1</v>
      </c>
      <c r="I205" s="20">
        <v>124</v>
      </c>
      <c r="J205" s="20">
        <v>130</v>
      </c>
      <c r="K205" s="20">
        <v>286</v>
      </c>
      <c r="L205" s="20">
        <v>573</v>
      </c>
      <c r="M205" s="20">
        <v>859</v>
      </c>
      <c r="N205" s="20">
        <v>1.1459999999999999</v>
      </c>
      <c r="O205" s="20">
        <v>1.4319999999999999</v>
      </c>
      <c r="P205" s="20">
        <v>1.7190000000000001</v>
      </c>
      <c r="Q205" s="20">
        <v>2.0049999999999999</v>
      </c>
      <c r="R205" s="20">
        <v>2.2909999999999999</v>
      </c>
      <c r="S205" s="20">
        <v>2.5779999999999998</v>
      </c>
      <c r="V205" s="29">
        <v>193</v>
      </c>
      <c r="W205" s="270">
        <v>852454</v>
      </c>
      <c r="X205" s="30">
        <v>193</v>
      </c>
      <c r="Y205" s="270">
        <v>851748</v>
      </c>
      <c r="Z205" s="29">
        <v>193</v>
      </c>
      <c r="AA205" s="270">
        <v>866259</v>
      </c>
      <c r="AB205" s="29">
        <v>193</v>
      </c>
      <c r="AC205" s="270">
        <v>875076</v>
      </c>
      <c r="AD205" s="29">
        <v>193</v>
      </c>
      <c r="AE205" s="270">
        <v>850213</v>
      </c>
      <c r="AF205" s="29">
        <v>193</v>
      </c>
      <c r="AG205" s="270">
        <v>844832</v>
      </c>
      <c r="AH205" s="29">
        <v>193</v>
      </c>
      <c r="AI205" s="270">
        <v>374806</v>
      </c>
      <c r="AJ205" s="29">
        <v>193</v>
      </c>
      <c r="AK205" s="270">
        <v>377649</v>
      </c>
      <c r="AL205" s="30">
        <f t="shared" si="8"/>
        <v>193</v>
      </c>
      <c r="AM205" s="29">
        <v>193</v>
      </c>
      <c r="AN205" s="270">
        <v>1017990</v>
      </c>
      <c r="AO205" s="29">
        <v>194</v>
      </c>
      <c r="AP205" s="270">
        <v>602342</v>
      </c>
    </row>
    <row r="206" spans="8:42">
      <c r="H206" s="20">
        <v>1</v>
      </c>
      <c r="I206" s="20">
        <v>130</v>
      </c>
      <c r="J206" s="20">
        <v>140</v>
      </c>
      <c r="K206" s="20">
        <v>273</v>
      </c>
      <c r="L206" s="20">
        <v>547</v>
      </c>
      <c r="M206" s="20">
        <v>820</v>
      </c>
      <c r="N206" s="20">
        <v>1.0940000000000001</v>
      </c>
      <c r="O206" s="20">
        <v>1.367</v>
      </c>
      <c r="P206" s="20">
        <v>1.641</v>
      </c>
      <c r="Q206" s="20">
        <v>1.9139999999999999</v>
      </c>
      <c r="R206" s="20">
        <v>2.1869999999999998</v>
      </c>
      <c r="S206" s="20">
        <v>2.4609999999999999</v>
      </c>
      <c r="V206" s="29">
        <v>194</v>
      </c>
      <c r="W206" s="270">
        <v>856570</v>
      </c>
      <c r="X206" s="30">
        <v>194</v>
      </c>
      <c r="Y206" s="270">
        <v>855864</v>
      </c>
      <c r="Z206" s="29">
        <v>194</v>
      </c>
      <c r="AA206" s="270">
        <v>870375</v>
      </c>
      <c r="AB206" s="29">
        <v>194</v>
      </c>
      <c r="AC206" s="270">
        <v>879193</v>
      </c>
      <c r="AD206" s="29">
        <v>194</v>
      </c>
      <c r="AE206" s="270">
        <v>854330</v>
      </c>
      <c r="AF206" s="29">
        <v>194</v>
      </c>
      <c r="AG206" s="270">
        <v>848949</v>
      </c>
      <c r="AH206" s="29">
        <v>194</v>
      </c>
      <c r="AI206" s="270">
        <v>376628</v>
      </c>
      <c r="AJ206" s="29">
        <v>194</v>
      </c>
      <c r="AK206" s="270">
        <v>379472</v>
      </c>
      <c r="AL206" s="30">
        <f t="shared" ref="AL206:AL269" si="9">AL205+1</f>
        <v>194</v>
      </c>
      <c r="AM206" s="29">
        <v>194</v>
      </c>
      <c r="AN206" s="270">
        <v>1022829</v>
      </c>
      <c r="AO206" s="29">
        <v>195</v>
      </c>
      <c r="AP206" s="270">
        <v>605206</v>
      </c>
    </row>
    <row r="207" spans="8:42">
      <c r="H207" s="20">
        <v>1</v>
      </c>
      <c r="I207" s="20">
        <v>140</v>
      </c>
      <c r="J207" s="20">
        <v>227</v>
      </c>
      <c r="K207" s="20">
        <v>286</v>
      </c>
      <c r="L207" s="20">
        <v>573</v>
      </c>
      <c r="M207" s="20">
        <v>859</v>
      </c>
      <c r="N207" s="20">
        <v>1.1459999999999999</v>
      </c>
      <c r="O207" s="20">
        <v>1.4319999999999999</v>
      </c>
      <c r="P207" s="20">
        <v>1.7190000000000001</v>
      </c>
      <c r="Q207" s="20">
        <v>2.0049999999999999</v>
      </c>
      <c r="R207" s="20">
        <v>2.2909999999999999</v>
      </c>
      <c r="S207" s="20">
        <v>2.5779999999999998</v>
      </c>
      <c r="V207" s="29">
        <v>195</v>
      </c>
      <c r="W207" s="270">
        <v>860687</v>
      </c>
      <c r="X207" s="30">
        <v>195</v>
      </c>
      <c r="Y207" s="270">
        <v>859981</v>
      </c>
      <c r="Z207" s="29">
        <v>195</v>
      </c>
      <c r="AA207" s="270">
        <v>874492</v>
      </c>
      <c r="AB207" s="29">
        <v>195</v>
      </c>
      <c r="AC207" s="270">
        <v>883311</v>
      </c>
      <c r="AD207" s="29">
        <v>195</v>
      </c>
      <c r="AE207" s="270">
        <v>858447</v>
      </c>
      <c r="AF207" s="29">
        <v>195</v>
      </c>
      <c r="AG207" s="270">
        <v>853067</v>
      </c>
      <c r="AH207" s="29">
        <v>195</v>
      </c>
      <c r="AI207" s="270">
        <v>378450</v>
      </c>
      <c r="AJ207" s="29">
        <v>195</v>
      </c>
      <c r="AK207" s="270">
        <v>381295</v>
      </c>
      <c r="AL207" s="30">
        <f t="shared" si="9"/>
        <v>195</v>
      </c>
      <c r="AM207" s="29">
        <v>195</v>
      </c>
      <c r="AN207" s="270">
        <v>1027667</v>
      </c>
      <c r="AO207" s="29">
        <v>196</v>
      </c>
      <c r="AP207" s="270">
        <v>608070</v>
      </c>
    </row>
    <row r="208" spans="8:42">
      <c r="H208" s="20">
        <v>2</v>
      </c>
      <c r="I208" s="20">
        <v>227</v>
      </c>
      <c r="J208" s="20">
        <v>471</v>
      </c>
      <c r="K208" s="20">
        <v>286</v>
      </c>
      <c r="L208" s="20">
        <v>572</v>
      </c>
      <c r="M208" s="20">
        <v>859</v>
      </c>
      <c r="N208" s="20">
        <v>1.145</v>
      </c>
      <c r="O208" s="20">
        <v>1.431</v>
      </c>
      <c r="P208" s="20">
        <v>1.7170000000000001</v>
      </c>
      <c r="Q208" s="20">
        <v>2.004</v>
      </c>
      <c r="R208" s="20">
        <v>2.29</v>
      </c>
      <c r="S208" s="20">
        <v>2.5760000000000001</v>
      </c>
      <c r="V208" s="29">
        <v>196</v>
      </c>
      <c r="W208" s="270">
        <v>864803</v>
      </c>
      <c r="X208" s="30">
        <v>196</v>
      </c>
      <c r="Y208" s="270">
        <v>864097</v>
      </c>
      <c r="Z208" s="29">
        <v>196</v>
      </c>
      <c r="AA208" s="270">
        <v>878608</v>
      </c>
      <c r="AB208" s="29">
        <v>196</v>
      </c>
      <c r="AC208" s="270">
        <v>887428</v>
      </c>
      <c r="AD208" s="29">
        <v>196</v>
      </c>
      <c r="AE208" s="270">
        <v>862564</v>
      </c>
      <c r="AF208" s="29">
        <v>196</v>
      </c>
      <c r="AG208" s="270">
        <v>857184</v>
      </c>
      <c r="AH208" s="29">
        <v>196</v>
      </c>
      <c r="AI208" s="270">
        <v>380273</v>
      </c>
      <c r="AJ208" s="29">
        <v>196</v>
      </c>
      <c r="AK208" s="270">
        <v>383118</v>
      </c>
      <c r="AL208" s="30">
        <f t="shared" si="9"/>
        <v>196</v>
      </c>
      <c r="AM208" s="29">
        <v>196</v>
      </c>
      <c r="AN208" s="270">
        <v>1032506</v>
      </c>
      <c r="AO208" s="29">
        <v>197</v>
      </c>
      <c r="AP208" s="270">
        <v>610934</v>
      </c>
    </row>
    <row r="209" spans="8:42">
      <c r="H209" s="20">
        <v>3</v>
      </c>
      <c r="I209" s="20">
        <v>471</v>
      </c>
      <c r="J209" s="20">
        <v>715</v>
      </c>
      <c r="K209" s="20">
        <v>286</v>
      </c>
      <c r="L209" s="20">
        <v>573</v>
      </c>
      <c r="M209" s="20">
        <v>859</v>
      </c>
      <c r="N209" s="20">
        <v>1.145</v>
      </c>
      <c r="O209" s="20">
        <v>1.431</v>
      </c>
      <c r="P209" s="20">
        <v>1.718</v>
      </c>
      <c r="Q209" s="20">
        <v>2.004</v>
      </c>
      <c r="R209" s="20">
        <v>2.29</v>
      </c>
      <c r="S209" s="20">
        <v>2.577</v>
      </c>
      <c r="V209" s="29">
        <v>197</v>
      </c>
      <c r="W209" s="270">
        <v>868919</v>
      </c>
      <c r="X209" s="30">
        <v>197</v>
      </c>
      <c r="Y209" s="270">
        <v>868213</v>
      </c>
      <c r="Z209" s="29">
        <v>197</v>
      </c>
      <c r="AA209" s="270">
        <v>882724</v>
      </c>
      <c r="AB209" s="29">
        <v>197</v>
      </c>
      <c r="AC209" s="270">
        <v>891545</v>
      </c>
      <c r="AD209" s="29">
        <v>197</v>
      </c>
      <c r="AE209" s="270">
        <v>866682</v>
      </c>
      <c r="AF209" s="29">
        <v>197</v>
      </c>
      <c r="AG209" s="270">
        <v>861301</v>
      </c>
      <c r="AH209" s="29">
        <v>197</v>
      </c>
      <c r="AI209" s="270">
        <v>382095</v>
      </c>
      <c r="AJ209" s="29">
        <v>197</v>
      </c>
      <c r="AK209" s="270">
        <v>384941</v>
      </c>
      <c r="AL209" s="30">
        <f t="shared" si="9"/>
        <v>197</v>
      </c>
      <c r="AM209" s="29">
        <v>197</v>
      </c>
      <c r="AN209" s="270">
        <v>1037345</v>
      </c>
      <c r="AO209" s="29">
        <v>198</v>
      </c>
      <c r="AP209" s="270">
        <v>613799</v>
      </c>
    </row>
    <row r="210" spans="8:42">
      <c r="H210" s="20">
        <v>4</v>
      </c>
      <c r="I210" s="20">
        <v>715</v>
      </c>
      <c r="J210" s="20">
        <v>959</v>
      </c>
      <c r="K210" s="20">
        <v>286</v>
      </c>
      <c r="L210" s="20">
        <v>573</v>
      </c>
      <c r="M210" s="20">
        <v>859</v>
      </c>
      <c r="N210" s="20">
        <v>1.145</v>
      </c>
      <c r="O210" s="20">
        <v>1.4319999999999999</v>
      </c>
      <c r="P210" s="20">
        <v>1.718</v>
      </c>
      <c r="Q210" s="20">
        <v>2.004</v>
      </c>
      <c r="R210" s="20">
        <v>2.2909999999999999</v>
      </c>
      <c r="S210" s="20">
        <v>2.577</v>
      </c>
      <c r="V210" s="29">
        <v>198</v>
      </c>
      <c r="W210" s="270">
        <v>873035</v>
      </c>
      <c r="X210" s="30">
        <v>198</v>
      </c>
      <c r="Y210" s="270">
        <v>872329</v>
      </c>
      <c r="Z210" s="29">
        <v>198</v>
      </c>
      <c r="AA210" s="270">
        <v>886841</v>
      </c>
      <c r="AB210" s="29">
        <v>198</v>
      </c>
      <c r="AC210" s="270">
        <v>895662</v>
      </c>
      <c r="AD210" s="29">
        <v>198</v>
      </c>
      <c r="AE210" s="270">
        <v>870799</v>
      </c>
      <c r="AF210" s="29">
        <v>198</v>
      </c>
      <c r="AG210" s="270">
        <v>865418</v>
      </c>
      <c r="AH210" s="29">
        <v>198</v>
      </c>
      <c r="AI210" s="270">
        <v>383918</v>
      </c>
      <c r="AJ210" s="29">
        <v>198</v>
      </c>
      <c r="AK210" s="270">
        <v>386765</v>
      </c>
      <c r="AL210" s="30">
        <f t="shared" si="9"/>
        <v>198</v>
      </c>
      <c r="AM210" s="29">
        <v>198</v>
      </c>
      <c r="AN210" s="270">
        <v>1042183</v>
      </c>
      <c r="AO210" s="29">
        <v>199</v>
      </c>
      <c r="AP210" s="270">
        <v>616663</v>
      </c>
    </row>
    <row r="211" spans="8:42">
      <c r="H211" s="20">
        <v>5</v>
      </c>
      <c r="I211" s="20">
        <v>959</v>
      </c>
      <c r="J211" s="20">
        <v>1203</v>
      </c>
      <c r="K211" s="20">
        <v>286</v>
      </c>
      <c r="L211" s="20">
        <v>573</v>
      </c>
      <c r="M211" s="20">
        <v>859</v>
      </c>
      <c r="N211" s="20">
        <v>1.145</v>
      </c>
      <c r="O211" s="20">
        <v>1.431</v>
      </c>
      <c r="P211" s="20">
        <v>1.718</v>
      </c>
      <c r="Q211" s="20">
        <v>2.004</v>
      </c>
      <c r="R211" s="20">
        <v>2.29</v>
      </c>
      <c r="S211" s="20">
        <v>2.5760000000000001</v>
      </c>
      <c r="V211" s="29">
        <v>199</v>
      </c>
      <c r="W211" s="270">
        <v>877151</v>
      </c>
      <c r="X211" s="30">
        <v>199</v>
      </c>
      <c r="Y211" s="270">
        <v>876445</v>
      </c>
      <c r="Z211" s="29">
        <v>199</v>
      </c>
      <c r="AA211" s="270">
        <v>890957</v>
      </c>
      <c r="AB211" s="29">
        <v>199</v>
      </c>
      <c r="AC211" s="270">
        <v>899779</v>
      </c>
      <c r="AD211" s="29">
        <v>199</v>
      </c>
      <c r="AE211" s="270">
        <v>874916</v>
      </c>
      <c r="AF211" s="29">
        <v>199</v>
      </c>
      <c r="AG211" s="270">
        <v>869535</v>
      </c>
      <c r="AH211" s="29">
        <v>199</v>
      </c>
      <c r="AI211" s="270">
        <v>385740</v>
      </c>
      <c r="AJ211" s="29">
        <v>199</v>
      </c>
      <c r="AK211" s="270">
        <v>388588</v>
      </c>
      <c r="AL211" s="30">
        <f t="shared" si="9"/>
        <v>199</v>
      </c>
      <c r="AM211" s="29">
        <v>199</v>
      </c>
      <c r="AN211" s="270">
        <v>1047022</v>
      </c>
      <c r="AO211" s="29">
        <v>200</v>
      </c>
      <c r="AP211" s="270">
        <v>619527</v>
      </c>
    </row>
    <row r="212" spans="8:42">
      <c r="H212" s="20">
        <v>6</v>
      </c>
      <c r="I212" s="20">
        <v>1203</v>
      </c>
      <c r="J212" s="20">
        <v>1447</v>
      </c>
      <c r="K212" s="20">
        <v>286</v>
      </c>
      <c r="L212" s="20">
        <v>573</v>
      </c>
      <c r="M212" s="20">
        <v>859</v>
      </c>
      <c r="N212" s="20">
        <v>1.145</v>
      </c>
      <c r="O212" s="20">
        <v>1.4319999999999999</v>
      </c>
      <c r="P212" s="20">
        <v>1.718</v>
      </c>
      <c r="Q212" s="20">
        <v>2.004</v>
      </c>
      <c r="R212" s="20">
        <v>2.2909999999999999</v>
      </c>
      <c r="S212" s="20">
        <v>2.577</v>
      </c>
      <c r="V212" s="29">
        <v>200</v>
      </c>
      <c r="W212" s="270">
        <v>881267</v>
      </c>
      <c r="X212" s="30">
        <v>200</v>
      </c>
      <c r="Y212" s="270">
        <v>862555</v>
      </c>
      <c r="Z212" s="29">
        <v>200</v>
      </c>
      <c r="AA212" s="270">
        <v>895074</v>
      </c>
      <c r="AB212" s="29">
        <v>200</v>
      </c>
      <c r="AC212" s="270">
        <v>903897</v>
      </c>
      <c r="AD212" s="29">
        <v>200</v>
      </c>
      <c r="AE212" s="270">
        <v>879033</v>
      </c>
      <c r="AF212" s="29">
        <v>200</v>
      </c>
      <c r="AG212" s="270">
        <v>873653</v>
      </c>
      <c r="AH212" s="29">
        <v>200</v>
      </c>
      <c r="AI212" s="270">
        <v>387563</v>
      </c>
      <c r="AJ212" s="29">
        <v>200</v>
      </c>
      <c r="AK212" s="270">
        <v>390411</v>
      </c>
      <c r="AL212" s="30">
        <f t="shared" si="9"/>
        <v>200</v>
      </c>
      <c r="AM212" s="29">
        <v>200</v>
      </c>
      <c r="AN212" s="270">
        <v>1051861</v>
      </c>
      <c r="AO212" s="29">
        <v>201</v>
      </c>
      <c r="AP212" s="270">
        <v>622391</v>
      </c>
    </row>
    <row r="213" spans="8:42">
      <c r="H213" s="20">
        <v>7</v>
      </c>
      <c r="I213" s="20">
        <v>1447</v>
      </c>
      <c r="J213" s="20">
        <v>1691</v>
      </c>
      <c r="K213" s="20">
        <v>286</v>
      </c>
      <c r="L213" s="20">
        <v>573</v>
      </c>
      <c r="M213" s="20">
        <v>859</v>
      </c>
      <c r="N213" s="20">
        <v>1.1459999999999999</v>
      </c>
      <c r="O213" s="20">
        <v>1.4319999999999999</v>
      </c>
      <c r="P213" s="20">
        <v>1.718</v>
      </c>
      <c r="Q213" s="20">
        <v>2.0049999999999999</v>
      </c>
      <c r="R213" s="20">
        <v>2.2909999999999999</v>
      </c>
      <c r="S213" s="20">
        <v>2.5779999999999998</v>
      </c>
      <c r="V213" s="29">
        <v>201</v>
      </c>
      <c r="W213" s="270">
        <v>885383</v>
      </c>
      <c r="X213" s="30">
        <v>201</v>
      </c>
      <c r="Y213" s="270">
        <v>884677</v>
      </c>
      <c r="Z213" s="29">
        <v>201</v>
      </c>
      <c r="AA213" s="270">
        <v>899190</v>
      </c>
      <c r="AB213" s="29">
        <v>201</v>
      </c>
      <c r="AC213" s="270">
        <v>908014</v>
      </c>
      <c r="AD213" s="29">
        <v>201</v>
      </c>
      <c r="AE213" s="270">
        <v>883150</v>
      </c>
      <c r="AF213" s="29">
        <v>201</v>
      </c>
      <c r="AG213" s="270">
        <v>877770</v>
      </c>
      <c r="AH213" s="29">
        <v>201</v>
      </c>
      <c r="AI213" s="270">
        <v>389385</v>
      </c>
      <c r="AJ213" s="29">
        <v>201</v>
      </c>
      <c r="AK213" s="270">
        <v>392234</v>
      </c>
      <c r="AL213" s="30">
        <f t="shared" si="9"/>
        <v>201</v>
      </c>
      <c r="AM213" s="29">
        <v>201</v>
      </c>
      <c r="AN213" s="270">
        <v>1056699</v>
      </c>
      <c r="AO213" s="29">
        <v>202</v>
      </c>
      <c r="AP213" s="270">
        <v>625255</v>
      </c>
    </row>
    <row r="214" spans="8:42">
      <c r="H214" s="20">
        <v>8</v>
      </c>
      <c r="I214" s="20">
        <v>1691</v>
      </c>
      <c r="J214" s="20">
        <v>1935</v>
      </c>
      <c r="K214" s="20">
        <v>286</v>
      </c>
      <c r="L214" s="20">
        <v>573</v>
      </c>
      <c r="M214" s="20">
        <v>859</v>
      </c>
      <c r="N214" s="20">
        <v>1.145</v>
      </c>
      <c r="O214" s="20">
        <v>1.4319999999999999</v>
      </c>
      <c r="P214" s="20">
        <v>1.718</v>
      </c>
      <c r="Q214" s="20">
        <v>2.004</v>
      </c>
      <c r="R214" s="20">
        <v>2.2909999999999999</v>
      </c>
      <c r="S214" s="20">
        <v>2.577</v>
      </c>
      <c r="V214" s="29">
        <v>202</v>
      </c>
      <c r="W214" s="270">
        <v>889500</v>
      </c>
      <c r="X214" s="30">
        <v>202</v>
      </c>
      <c r="Y214" s="270">
        <v>888793</v>
      </c>
      <c r="Z214" s="29">
        <v>202</v>
      </c>
      <c r="AA214" s="270">
        <v>903307</v>
      </c>
      <c r="AB214" s="29">
        <v>202</v>
      </c>
      <c r="AC214" s="270">
        <v>912131</v>
      </c>
      <c r="AD214" s="29">
        <v>202</v>
      </c>
      <c r="AE214" s="270">
        <v>887268</v>
      </c>
      <c r="AF214" s="29">
        <v>202</v>
      </c>
      <c r="AG214" s="270">
        <v>881887</v>
      </c>
      <c r="AH214" s="29">
        <v>202</v>
      </c>
      <c r="AI214" s="270">
        <v>391208</v>
      </c>
      <c r="AJ214" s="29">
        <v>202</v>
      </c>
      <c r="AK214" s="270">
        <v>394057</v>
      </c>
      <c r="AL214" s="30">
        <f t="shared" si="9"/>
        <v>202</v>
      </c>
      <c r="AM214" s="29">
        <v>202</v>
      </c>
      <c r="AN214" s="270">
        <v>1061538</v>
      </c>
      <c r="AO214" s="29">
        <v>203</v>
      </c>
      <c r="AP214" s="270">
        <v>628120</v>
      </c>
    </row>
    <row r="215" spans="8:42">
      <c r="H215" s="20">
        <v>9</v>
      </c>
      <c r="I215" s="20">
        <v>1935</v>
      </c>
      <c r="J215" s="20">
        <v>2179</v>
      </c>
      <c r="K215" s="20">
        <v>286</v>
      </c>
      <c r="L215" s="20">
        <v>573</v>
      </c>
      <c r="M215" s="20">
        <v>859</v>
      </c>
      <c r="N215" s="20">
        <v>1.1459999999999999</v>
      </c>
      <c r="O215" s="20">
        <v>1.4319999999999999</v>
      </c>
      <c r="P215" s="20">
        <v>1.7190000000000001</v>
      </c>
      <c r="Q215" s="20">
        <v>2.0049999999999999</v>
      </c>
      <c r="R215" s="20">
        <v>2.2909999999999999</v>
      </c>
      <c r="S215" s="20">
        <v>2.5779999999999998</v>
      </c>
      <c r="V215" s="29">
        <v>203</v>
      </c>
      <c r="W215" s="270">
        <v>893616</v>
      </c>
      <c r="X215" s="30">
        <v>203</v>
      </c>
      <c r="Y215" s="270">
        <v>892910</v>
      </c>
      <c r="Z215" s="29">
        <v>203</v>
      </c>
      <c r="AA215" s="270">
        <v>907423</v>
      </c>
      <c r="AB215" s="29">
        <v>203</v>
      </c>
      <c r="AC215" s="270">
        <v>916248</v>
      </c>
      <c r="AD215" s="29">
        <v>203</v>
      </c>
      <c r="AE215" s="270">
        <v>891385</v>
      </c>
      <c r="AF215" s="29">
        <v>203</v>
      </c>
      <c r="AG215" s="270">
        <v>886004</v>
      </c>
      <c r="AH215" s="29">
        <v>203</v>
      </c>
      <c r="AI215" s="270">
        <v>393030</v>
      </c>
      <c r="AJ215" s="29">
        <v>203</v>
      </c>
      <c r="AK215" s="270">
        <v>395880</v>
      </c>
      <c r="AL215" s="30">
        <f t="shared" si="9"/>
        <v>203</v>
      </c>
      <c r="AM215" s="29">
        <v>203</v>
      </c>
      <c r="AN215" s="270">
        <v>1066377</v>
      </c>
      <c r="AO215" s="29">
        <v>204</v>
      </c>
      <c r="AP215" s="270">
        <v>630984</v>
      </c>
    </row>
    <row r="216" spans="8:42">
      <c r="H216" s="20">
        <v>10</v>
      </c>
      <c r="I216" s="20">
        <v>2179</v>
      </c>
      <c r="J216" s="20">
        <v>2246</v>
      </c>
      <c r="K216" s="20">
        <v>286</v>
      </c>
      <c r="L216" s="20">
        <v>572</v>
      </c>
      <c r="M216" s="20">
        <v>858</v>
      </c>
      <c r="N216" s="20">
        <v>1.1439999999999999</v>
      </c>
      <c r="O216" s="20">
        <v>1.43</v>
      </c>
      <c r="P216" s="20">
        <v>1.716</v>
      </c>
      <c r="Q216" s="20">
        <v>2.0030000000000001</v>
      </c>
      <c r="R216" s="20">
        <v>2.2890000000000001</v>
      </c>
      <c r="S216" s="20">
        <v>2.5750000000000002</v>
      </c>
      <c r="V216" s="29">
        <v>204</v>
      </c>
      <c r="W216" s="270">
        <v>897732</v>
      </c>
      <c r="X216" s="30">
        <v>204</v>
      </c>
      <c r="Y216" s="270">
        <v>897026</v>
      </c>
      <c r="Z216" s="29">
        <v>204</v>
      </c>
      <c r="AA216" s="270">
        <v>911540</v>
      </c>
      <c r="AB216" s="29">
        <v>204</v>
      </c>
      <c r="AC216" s="270">
        <v>920365</v>
      </c>
      <c r="AD216" s="29">
        <v>204</v>
      </c>
      <c r="AE216" s="270">
        <v>895502</v>
      </c>
      <c r="AF216" s="29">
        <v>204</v>
      </c>
      <c r="AG216" s="270">
        <v>890121</v>
      </c>
      <c r="AH216" s="29">
        <v>204</v>
      </c>
      <c r="AI216" s="270">
        <v>394853</v>
      </c>
      <c r="AJ216" s="29">
        <v>204</v>
      </c>
      <c r="AK216" s="270">
        <v>397704</v>
      </c>
      <c r="AL216" s="30">
        <f t="shared" si="9"/>
        <v>204</v>
      </c>
      <c r="AM216" s="29">
        <v>204</v>
      </c>
      <c r="AN216" s="270">
        <v>1071215</v>
      </c>
      <c r="AO216" s="29">
        <v>205</v>
      </c>
      <c r="AP216" s="270">
        <v>633848</v>
      </c>
    </row>
    <row r="217" spans="8:42">
      <c r="V217" s="29">
        <v>205</v>
      </c>
      <c r="W217" s="270">
        <v>901848</v>
      </c>
      <c r="X217" s="30">
        <v>205</v>
      </c>
      <c r="Y217" s="270">
        <v>901142</v>
      </c>
      <c r="Z217" s="29">
        <v>205</v>
      </c>
      <c r="AA217" s="270">
        <v>915656</v>
      </c>
      <c r="AB217" s="29">
        <v>205</v>
      </c>
      <c r="AC217" s="270">
        <v>924483</v>
      </c>
      <c r="AD217" s="29">
        <v>205</v>
      </c>
      <c r="AE217" s="270">
        <v>899619</v>
      </c>
      <c r="AF217" s="29">
        <v>205</v>
      </c>
      <c r="AG217" s="270">
        <v>894239</v>
      </c>
      <c r="AH217" s="29">
        <v>205</v>
      </c>
      <c r="AI217" s="270">
        <v>396675</v>
      </c>
      <c r="AJ217" s="29">
        <v>205</v>
      </c>
      <c r="AK217" s="270">
        <v>399527</v>
      </c>
      <c r="AL217" s="30">
        <f t="shared" si="9"/>
        <v>205</v>
      </c>
      <c r="AM217" s="29">
        <v>205</v>
      </c>
      <c r="AN217" s="270">
        <v>1076054</v>
      </c>
      <c r="AO217" s="29">
        <v>206</v>
      </c>
      <c r="AP217" s="270">
        <v>636712</v>
      </c>
    </row>
    <row r="218" spans="8:42" ht="15.75">
      <c r="H218" s="329" t="s">
        <v>10705</v>
      </c>
      <c r="I218" s="329"/>
      <c r="J218" s="329"/>
      <c r="K218" s="329"/>
      <c r="L218" s="329"/>
      <c r="M218" s="329"/>
      <c r="N218" s="329"/>
      <c r="O218" s="329"/>
      <c r="P218" s="329"/>
      <c r="Q218" s="329"/>
      <c r="R218" s="329"/>
      <c r="S218" s="329"/>
      <c r="V218" s="29">
        <v>206</v>
      </c>
      <c r="W218" s="270">
        <v>905964</v>
      </c>
      <c r="X218" s="30">
        <v>206</v>
      </c>
      <c r="Y218" s="270">
        <v>905258</v>
      </c>
      <c r="Z218" s="29">
        <v>206</v>
      </c>
      <c r="AA218" s="270">
        <v>919773</v>
      </c>
      <c r="AB218" s="29">
        <v>206</v>
      </c>
      <c r="AC218" s="270">
        <v>92860</v>
      </c>
      <c r="AD218" s="29">
        <v>206</v>
      </c>
      <c r="AE218" s="270">
        <v>903737</v>
      </c>
      <c r="AF218" s="29">
        <v>206</v>
      </c>
      <c r="AG218" s="270">
        <v>898356</v>
      </c>
      <c r="AH218" s="29">
        <v>206</v>
      </c>
      <c r="AI218" s="270">
        <v>398498</v>
      </c>
      <c r="AJ218" s="29">
        <v>206</v>
      </c>
      <c r="AK218" s="270">
        <v>401350</v>
      </c>
      <c r="AL218" s="30">
        <f t="shared" si="9"/>
        <v>206</v>
      </c>
      <c r="AM218" s="29">
        <v>206</v>
      </c>
      <c r="AN218" s="270">
        <v>1080893</v>
      </c>
      <c r="AO218" s="29">
        <v>207</v>
      </c>
      <c r="AP218" s="270">
        <v>639576</v>
      </c>
    </row>
    <row r="219" spans="8:42">
      <c r="H219" s="307" t="s">
        <v>57</v>
      </c>
      <c r="I219" s="307" t="s">
        <v>58</v>
      </c>
      <c r="J219" s="307" t="s">
        <v>59</v>
      </c>
      <c r="K219" s="309" t="s">
        <v>60</v>
      </c>
      <c r="L219" s="310"/>
      <c r="M219" s="310"/>
      <c r="N219" s="310"/>
      <c r="O219" s="310"/>
      <c r="P219" s="310"/>
      <c r="Q219" s="310"/>
      <c r="R219" s="310"/>
      <c r="S219" s="311"/>
      <c r="V219" s="29">
        <v>207</v>
      </c>
      <c r="W219" s="270">
        <v>910080</v>
      </c>
      <c r="X219" s="30">
        <v>207</v>
      </c>
      <c r="Y219" s="270">
        <v>909374</v>
      </c>
      <c r="Z219" s="29">
        <v>207</v>
      </c>
      <c r="AA219" s="270">
        <v>923889</v>
      </c>
      <c r="AB219" s="29">
        <v>207</v>
      </c>
      <c r="AC219" s="270">
        <v>932717</v>
      </c>
      <c r="AD219" s="29">
        <v>207</v>
      </c>
      <c r="AE219" s="270">
        <v>907854</v>
      </c>
      <c r="AF219" s="29">
        <v>207</v>
      </c>
      <c r="AG219" s="270">
        <v>902473</v>
      </c>
      <c r="AH219" s="29">
        <v>207</v>
      </c>
      <c r="AI219" s="270">
        <v>400320</v>
      </c>
      <c r="AJ219" s="29">
        <v>207</v>
      </c>
      <c r="AK219" s="270">
        <v>403173</v>
      </c>
      <c r="AL219" s="30">
        <f t="shared" si="9"/>
        <v>207</v>
      </c>
      <c r="AM219" s="29">
        <v>207</v>
      </c>
      <c r="AN219" s="270">
        <v>1085731</v>
      </c>
      <c r="AO219" s="29">
        <v>208</v>
      </c>
      <c r="AP219" s="270">
        <v>642441</v>
      </c>
    </row>
    <row r="220" spans="8:42">
      <c r="H220" s="308"/>
      <c r="I220" s="308"/>
      <c r="J220" s="308"/>
      <c r="K220" s="328">
        <v>1</v>
      </c>
      <c r="L220" s="328">
        <v>2</v>
      </c>
      <c r="M220" s="328">
        <v>3</v>
      </c>
      <c r="N220" s="328">
        <v>4</v>
      </c>
      <c r="O220" s="328">
        <v>5</v>
      </c>
      <c r="P220" s="328">
        <v>6</v>
      </c>
      <c r="Q220" s="328">
        <v>7</v>
      </c>
      <c r="R220" s="328">
        <v>8</v>
      </c>
      <c r="S220" s="328">
        <v>9</v>
      </c>
      <c r="V220" s="29">
        <v>208</v>
      </c>
      <c r="W220" s="270">
        <v>914196</v>
      </c>
      <c r="X220" s="30">
        <v>208</v>
      </c>
      <c r="Y220" s="270">
        <v>913490</v>
      </c>
      <c r="Z220" s="29">
        <v>208</v>
      </c>
      <c r="AA220" s="270">
        <v>928006</v>
      </c>
      <c r="AB220" s="29">
        <v>208</v>
      </c>
      <c r="AC220" s="270">
        <v>936834</v>
      </c>
      <c r="AD220" s="29">
        <v>208</v>
      </c>
      <c r="AE220" s="270">
        <v>911971</v>
      </c>
      <c r="AF220" s="29">
        <v>208</v>
      </c>
      <c r="AG220" s="270">
        <v>906590</v>
      </c>
      <c r="AH220" s="29">
        <v>208</v>
      </c>
      <c r="AI220" s="270">
        <v>402142</v>
      </c>
      <c r="AJ220" s="29">
        <v>208</v>
      </c>
      <c r="AK220" s="270">
        <v>404996</v>
      </c>
      <c r="AL220" s="30">
        <f t="shared" si="9"/>
        <v>208</v>
      </c>
      <c r="AM220" s="29">
        <v>208</v>
      </c>
      <c r="AN220" s="270">
        <v>1090570</v>
      </c>
      <c r="AO220" s="29">
        <v>209</v>
      </c>
      <c r="AP220" s="270">
        <v>645305</v>
      </c>
    </row>
    <row r="221" spans="8:42">
      <c r="H221" s="20">
        <v>1</v>
      </c>
      <c r="I221" s="20">
        <v>0</v>
      </c>
      <c r="J221" s="20">
        <v>58</v>
      </c>
      <c r="K221" s="20">
        <v>286</v>
      </c>
      <c r="L221" s="20">
        <v>573</v>
      </c>
      <c r="M221" s="20">
        <v>859</v>
      </c>
      <c r="N221" s="20">
        <v>1.1459999999999999</v>
      </c>
      <c r="O221" s="20">
        <v>1.4319999999999999</v>
      </c>
      <c r="P221" s="20">
        <v>1.7190000000000001</v>
      </c>
      <c r="Q221" s="20">
        <v>2.0049999999999999</v>
      </c>
      <c r="R221" s="20">
        <v>2.2909999999999999</v>
      </c>
      <c r="S221" s="20">
        <v>2.5779999999999998</v>
      </c>
      <c r="V221" s="29">
        <v>209</v>
      </c>
      <c r="W221" s="270">
        <v>918312</v>
      </c>
      <c r="X221" s="30">
        <v>209</v>
      </c>
      <c r="Y221" s="270">
        <v>917606</v>
      </c>
      <c r="Z221" s="29">
        <v>209</v>
      </c>
      <c r="AA221" s="270">
        <v>932122</v>
      </c>
      <c r="AB221" s="29">
        <v>209</v>
      </c>
      <c r="AC221" s="270">
        <v>940952</v>
      </c>
      <c r="AD221" s="29">
        <v>209</v>
      </c>
      <c r="AE221" s="270">
        <v>916088</v>
      </c>
      <c r="AF221" s="29">
        <v>209</v>
      </c>
      <c r="AG221" s="270">
        <v>910707</v>
      </c>
      <c r="AH221" s="29">
        <v>209</v>
      </c>
      <c r="AI221" s="270">
        <v>403965</v>
      </c>
      <c r="AJ221" s="29">
        <v>209</v>
      </c>
      <c r="AK221" s="270">
        <v>406819</v>
      </c>
      <c r="AL221" s="30">
        <f t="shared" si="9"/>
        <v>209</v>
      </c>
      <c r="AM221" s="29">
        <v>209</v>
      </c>
      <c r="AN221" s="270">
        <v>1095408</v>
      </c>
      <c r="AO221" s="29">
        <v>210</v>
      </c>
      <c r="AP221" s="270">
        <v>648169</v>
      </c>
    </row>
    <row r="222" spans="8:42">
      <c r="H222" s="20">
        <v>1</v>
      </c>
      <c r="I222" s="20">
        <v>58</v>
      </c>
      <c r="J222" s="20">
        <v>64</v>
      </c>
      <c r="K222" s="20">
        <v>287</v>
      </c>
      <c r="L222" s="20">
        <v>573</v>
      </c>
      <c r="M222" s="20">
        <v>860</v>
      </c>
      <c r="N222" s="20">
        <v>1.1459999999999999</v>
      </c>
      <c r="O222" s="20">
        <v>1.4330000000000001</v>
      </c>
      <c r="P222" s="20">
        <v>1.7190000000000001</v>
      </c>
      <c r="Q222" s="20">
        <v>2.0059999999999998</v>
      </c>
      <c r="R222" s="20">
        <v>2.2919999999999998</v>
      </c>
      <c r="S222" s="20">
        <v>2.5790000000000002</v>
      </c>
      <c r="V222" s="29">
        <v>210</v>
      </c>
      <c r="W222" s="270">
        <v>922429</v>
      </c>
      <c r="X222" s="30">
        <v>210</v>
      </c>
      <c r="Y222" s="270">
        <v>921722</v>
      </c>
      <c r="Z222" s="29">
        <v>210</v>
      </c>
      <c r="AA222" s="270">
        <v>936238</v>
      </c>
      <c r="AB222" s="29">
        <v>210</v>
      </c>
      <c r="AC222" s="270">
        <v>945069</v>
      </c>
      <c r="AD222" s="29">
        <v>210</v>
      </c>
      <c r="AE222" s="270">
        <v>920205</v>
      </c>
      <c r="AF222" s="29">
        <v>210</v>
      </c>
      <c r="AG222" s="270">
        <v>914825</v>
      </c>
      <c r="AH222" s="29">
        <v>210</v>
      </c>
      <c r="AI222" s="270">
        <v>405787</v>
      </c>
      <c r="AJ222" s="29">
        <v>210</v>
      </c>
      <c r="AK222" s="270">
        <v>408643</v>
      </c>
      <c r="AL222" s="30">
        <f t="shared" si="9"/>
        <v>210</v>
      </c>
      <c r="AM222" s="29">
        <v>210</v>
      </c>
      <c r="AN222" s="270">
        <v>1100247</v>
      </c>
      <c r="AO222" s="29">
        <v>211</v>
      </c>
      <c r="AP222" s="270">
        <v>651033</v>
      </c>
    </row>
    <row r="223" spans="8:42">
      <c r="H223" s="20">
        <v>1</v>
      </c>
      <c r="I223" s="20">
        <v>64</v>
      </c>
      <c r="J223" s="20">
        <v>118</v>
      </c>
      <c r="K223" s="20">
        <v>287</v>
      </c>
      <c r="L223" s="20">
        <v>573</v>
      </c>
      <c r="M223" s="20">
        <v>860</v>
      </c>
      <c r="N223" s="20">
        <v>1.1459999999999999</v>
      </c>
      <c r="O223" s="20">
        <v>1.4330000000000001</v>
      </c>
      <c r="P223" s="20">
        <v>1.72</v>
      </c>
      <c r="Q223" s="20">
        <v>2.0059999999999998</v>
      </c>
      <c r="R223" s="20">
        <v>2.2930000000000001</v>
      </c>
      <c r="S223" s="20">
        <v>2.5790000000000002</v>
      </c>
      <c r="V223" s="29">
        <v>211</v>
      </c>
      <c r="W223" s="270">
        <v>926545</v>
      </c>
      <c r="X223" s="30">
        <v>211</v>
      </c>
      <c r="Y223" s="270">
        <v>925839</v>
      </c>
      <c r="Z223" s="29">
        <v>211</v>
      </c>
      <c r="AA223" s="270">
        <v>940355</v>
      </c>
      <c r="AB223" s="29">
        <v>211</v>
      </c>
      <c r="AC223" s="270">
        <v>949186</v>
      </c>
      <c r="AD223" s="29">
        <v>211</v>
      </c>
      <c r="AE223" s="270">
        <v>924323</v>
      </c>
      <c r="AF223" s="29">
        <v>211</v>
      </c>
      <c r="AG223" s="270">
        <v>918942</v>
      </c>
      <c r="AH223" s="29">
        <v>211</v>
      </c>
      <c r="AI223" s="270">
        <v>407610</v>
      </c>
      <c r="AJ223" s="29">
        <v>211</v>
      </c>
      <c r="AK223" s="270">
        <v>410466</v>
      </c>
      <c r="AL223" s="30">
        <f t="shared" si="9"/>
        <v>211</v>
      </c>
      <c r="AM223" s="29">
        <v>211</v>
      </c>
      <c r="AN223" s="270">
        <v>1105086</v>
      </c>
      <c r="AO223" s="29">
        <v>212</v>
      </c>
      <c r="AP223" s="270">
        <v>653897</v>
      </c>
    </row>
    <row r="224" spans="8:42">
      <c r="H224" s="20">
        <v>1</v>
      </c>
      <c r="I224" s="20">
        <v>118</v>
      </c>
      <c r="J224" s="20">
        <v>124</v>
      </c>
      <c r="K224" s="20">
        <v>287</v>
      </c>
      <c r="L224" s="20">
        <v>573</v>
      </c>
      <c r="M224" s="20">
        <v>860</v>
      </c>
      <c r="N224" s="20">
        <v>1.1459999999999999</v>
      </c>
      <c r="O224" s="20">
        <v>1.4330000000000001</v>
      </c>
      <c r="P224" s="20">
        <v>1.7190000000000001</v>
      </c>
      <c r="Q224" s="20">
        <v>2.0059999999999998</v>
      </c>
      <c r="R224" s="20">
        <v>2.2919999999999998</v>
      </c>
      <c r="S224" s="20">
        <v>2.5790000000000002</v>
      </c>
      <c r="V224" s="29">
        <v>212</v>
      </c>
      <c r="W224" s="270">
        <v>930661</v>
      </c>
      <c r="X224" s="30">
        <v>212</v>
      </c>
      <c r="Y224" s="270">
        <v>929955</v>
      </c>
      <c r="Z224" s="29">
        <v>212</v>
      </c>
      <c r="AA224" s="270">
        <v>944471</v>
      </c>
      <c r="AB224" s="29">
        <v>212</v>
      </c>
      <c r="AC224" s="270">
        <v>953303</v>
      </c>
      <c r="AD224" s="29">
        <v>212</v>
      </c>
      <c r="AE224" s="270">
        <v>928440</v>
      </c>
      <c r="AF224" s="29">
        <v>212</v>
      </c>
      <c r="AG224" s="270">
        <v>923059</v>
      </c>
      <c r="AH224" s="29">
        <v>212</v>
      </c>
      <c r="AI224" s="270">
        <v>409432</v>
      </c>
      <c r="AJ224" s="29">
        <v>212</v>
      </c>
      <c r="AK224" s="270">
        <v>412289</v>
      </c>
      <c r="AL224" s="30">
        <f t="shared" si="9"/>
        <v>212</v>
      </c>
      <c r="AM224" s="29">
        <v>212</v>
      </c>
      <c r="AN224" s="270">
        <v>1109924</v>
      </c>
      <c r="AO224" s="29">
        <v>213</v>
      </c>
      <c r="AP224" s="270">
        <v>656761</v>
      </c>
    </row>
    <row r="225" spans="8:42">
      <c r="H225" s="20">
        <v>1</v>
      </c>
      <c r="I225" s="20">
        <v>124</v>
      </c>
      <c r="J225" s="20">
        <v>130</v>
      </c>
      <c r="K225" s="20">
        <v>286</v>
      </c>
      <c r="L225" s="20">
        <v>573</v>
      </c>
      <c r="M225" s="20">
        <v>859</v>
      </c>
      <c r="N225" s="20">
        <v>1.1459999999999999</v>
      </c>
      <c r="O225" s="20">
        <v>1.4319999999999999</v>
      </c>
      <c r="P225" s="20">
        <v>1.7190000000000001</v>
      </c>
      <c r="Q225" s="20">
        <v>2.0049999999999999</v>
      </c>
      <c r="R225" s="20">
        <v>2.2909999999999999</v>
      </c>
      <c r="S225" s="20">
        <v>2.5779999999999998</v>
      </c>
      <c r="V225" s="29">
        <v>213</v>
      </c>
      <c r="W225" s="270">
        <v>934777</v>
      </c>
      <c r="X225" s="30">
        <v>213</v>
      </c>
      <c r="Y225" s="270">
        <v>934071</v>
      </c>
      <c r="Z225" s="29">
        <v>213</v>
      </c>
      <c r="AA225" s="270">
        <v>948588</v>
      </c>
      <c r="AB225" s="29">
        <v>213</v>
      </c>
      <c r="AC225" s="270">
        <v>957420</v>
      </c>
      <c r="AD225" s="29">
        <v>213</v>
      </c>
      <c r="AE225" s="270">
        <v>932557</v>
      </c>
      <c r="AF225" s="29">
        <v>213</v>
      </c>
      <c r="AG225" s="270">
        <v>927176</v>
      </c>
      <c r="AH225" s="29">
        <v>213</v>
      </c>
      <c r="AI225" s="270">
        <v>411255</v>
      </c>
      <c r="AJ225" s="29">
        <v>213</v>
      </c>
      <c r="AK225" s="270">
        <v>414112</v>
      </c>
      <c r="AL225" s="30">
        <f t="shared" si="9"/>
        <v>213</v>
      </c>
      <c r="AM225" s="29">
        <v>213</v>
      </c>
      <c r="AN225" s="270">
        <v>1114763</v>
      </c>
      <c r="AO225" s="29">
        <v>214</v>
      </c>
      <c r="AP225" s="270">
        <v>659626</v>
      </c>
    </row>
    <row r="226" spans="8:42">
      <c r="H226" s="20">
        <v>1</v>
      </c>
      <c r="I226" s="20">
        <v>130</v>
      </c>
      <c r="J226" s="20">
        <v>140</v>
      </c>
      <c r="K226" s="20">
        <v>273</v>
      </c>
      <c r="L226" s="20">
        <v>547</v>
      </c>
      <c r="M226" s="20">
        <v>820</v>
      </c>
      <c r="N226" s="20">
        <v>1.0940000000000001</v>
      </c>
      <c r="O226" s="20">
        <v>1.367</v>
      </c>
      <c r="P226" s="20">
        <v>1.641</v>
      </c>
      <c r="Q226" s="20">
        <v>1.9139999999999999</v>
      </c>
      <c r="R226" s="20">
        <v>2.1869999999999998</v>
      </c>
      <c r="S226" s="20">
        <v>2.4609999999999999</v>
      </c>
      <c r="V226" s="29">
        <v>214</v>
      </c>
      <c r="W226" s="270">
        <v>938893</v>
      </c>
      <c r="X226" s="30">
        <v>214</v>
      </c>
      <c r="Y226" s="270">
        <v>938187</v>
      </c>
      <c r="Z226" s="29">
        <v>214</v>
      </c>
      <c r="AA226" s="270">
        <v>952704</v>
      </c>
      <c r="AB226" s="29">
        <v>214</v>
      </c>
      <c r="AC226" s="270">
        <v>961538</v>
      </c>
      <c r="AD226" s="29">
        <v>214</v>
      </c>
      <c r="AE226" s="270">
        <v>936674</v>
      </c>
      <c r="AF226" s="29">
        <v>214</v>
      </c>
      <c r="AG226" s="270">
        <v>931294</v>
      </c>
      <c r="AH226" s="29">
        <v>214</v>
      </c>
      <c r="AI226" s="270">
        <v>413077</v>
      </c>
      <c r="AJ226" s="29">
        <v>214</v>
      </c>
      <c r="AK226" s="270">
        <v>415935</v>
      </c>
      <c r="AL226" s="30">
        <f t="shared" si="9"/>
        <v>214</v>
      </c>
      <c r="AM226" s="29">
        <v>214</v>
      </c>
      <c r="AN226" s="270">
        <v>1119602</v>
      </c>
      <c r="AO226" s="29">
        <v>215</v>
      </c>
      <c r="AP226" s="270">
        <v>662490</v>
      </c>
    </row>
    <row r="227" spans="8:42">
      <c r="H227" s="20">
        <v>1</v>
      </c>
      <c r="I227" s="20">
        <v>140</v>
      </c>
      <c r="J227" s="20">
        <v>227</v>
      </c>
      <c r="K227" s="20">
        <v>286</v>
      </c>
      <c r="L227" s="20">
        <v>573</v>
      </c>
      <c r="M227" s="20">
        <v>859</v>
      </c>
      <c r="N227" s="20">
        <v>1.1459999999999999</v>
      </c>
      <c r="O227" s="20">
        <v>1.4319999999999999</v>
      </c>
      <c r="P227" s="20">
        <v>1.7190000000000001</v>
      </c>
      <c r="Q227" s="20">
        <v>2.0049999999999999</v>
      </c>
      <c r="R227" s="20">
        <v>2.2909999999999999</v>
      </c>
      <c r="S227" s="20">
        <v>2.5779999999999998</v>
      </c>
      <c r="V227" s="29">
        <v>215</v>
      </c>
      <c r="W227" s="270">
        <v>943009</v>
      </c>
      <c r="X227" s="30">
        <v>215</v>
      </c>
      <c r="Y227" s="270">
        <v>942303</v>
      </c>
      <c r="Z227" s="29">
        <v>215</v>
      </c>
      <c r="AA227" s="270">
        <v>956821</v>
      </c>
      <c r="AB227" s="29">
        <v>215</v>
      </c>
      <c r="AC227" s="270">
        <v>965655</v>
      </c>
      <c r="AD227" s="29">
        <v>215</v>
      </c>
      <c r="AE227" s="270">
        <v>940791</v>
      </c>
      <c r="AF227" s="29">
        <v>215</v>
      </c>
      <c r="AG227" s="270">
        <v>935411</v>
      </c>
      <c r="AH227" s="29">
        <v>215</v>
      </c>
      <c r="AI227" s="270">
        <v>414900</v>
      </c>
      <c r="AJ227" s="29">
        <v>215</v>
      </c>
      <c r="AK227" s="270">
        <v>417759</v>
      </c>
      <c r="AL227" s="30">
        <f t="shared" si="9"/>
        <v>215</v>
      </c>
      <c r="AM227" s="29">
        <v>215</v>
      </c>
      <c r="AN227" s="270">
        <v>1124440</v>
      </c>
      <c r="AO227" s="29">
        <v>216</v>
      </c>
      <c r="AP227" s="270">
        <v>665354</v>
      </c>
    </row>
    <row r="228" spans="8:42">
      <c r="H228" s="20">
        <v>2</v>
      </c>
      <c r="I228" s="20">
        <v>227</v>
      </c>
      <c r="J228" s="20">
        <v>471</v>
      </c>
      <c r="K228" s="20">
        <v>286</v>
      </c>
      <c r="L228" s="20">
        <v>572</v>
      </c>
      <c r="M228" s="20">
        <v>859</v>
      </c>
      <c r="N228" s="20">
        <v>1.145</v>
      </c>
      <c r="O228" s="20">
        <v>1.431</v>
      </c>
      <c r="P228" s="20">
        <v>1.7170000000000001</v>
      </c>
      <c r="Q228" s="20">
        <v>2.004</v>
      </c>
      <c r="R228" s="20">
        <v>2.29</v>
      </c>
      <c r="S228" s="20">
        <v>2.5760000000000001</v>
      </c>
      <c r="V228" s="29">
        <v>216</v>
      </c>
      <c r="W228" s="270">
        <v>947125</v>
      </c>
      <c r="X228" s="30">
        <v>216</v>
      </c>
      <c r="Y228" s="270">
        <v>946419</v>
      </c>
      <c r="Z228" s="29">
        <v>216</v>
      </c>
      <c r="AA228" s="270">
        <v>960937</v>
      </c>
      <c r="AB228" s="29">
        <v>216</v>
      </c>
      <c r="AC228" s="270">
        <v>969772</v>
      </c>
      <c r="AD228" s="29">
        <v>216</v>
      </c>
      <c r="AE228" s="270">
        <v>944909</v>
      </c>
      <c r="AF228" s="29">
        <v>216</v>
      </c>
      <c r="AG228" s="270">
        <v>939528</v>
      </c>
      <c r="AH228" s="29">
        <v>216</v>
      </c>
      <c r="AI228" s="270">
        <v>416722</v>
      </c>
      <c r="AJ228" s="29">
        <v>216</v>
      </c>
      <c r="AK228" s="270">
        <v>419582</v>
      </c>
      <c r="AL228" s="30">
        <f t="shared" si="9"/>
        <v>216</v>
      </c>
      <c r="AM228" s="29">
        <v>216</v>
      </c>
      <c r="AN228" s="270">
        <v>1129279</v>
      </c>
      <c r="AO228" s="29">
        <v>217</v>
      </c>
      <c r="AP228" s="270">
        <v>668218</v>
      </c>
    </row>
    <row r="229" spans="8:42">
      <c r="H229" s="20">
        <v>3</v>
      </c>
      <c r="I229" s="20">
        <v>471</v>
      </c>
      <c r="J229" s="20">
        <v>715</v>
      </c>
      <c r="K229" s="20">
        <v>286</v>
      </c>
      <c r="L229" s="20">
        <v>573</v>
      </c>
      <c r="M229" s="20">
        <v>859</v>
      </c>
      <c r="N229" s="20">
        <v>1.145</v>
      </c>
      <c r="O229" s="20">
        <v>1.431</v>
      </c>
      <c r="P229" s="20">
        <v>1.718</v>
      </c>
      <c r="Q229" s="20">
        <v>2.004</v>
      </c>
      <c r="R229" s="20">
        <v>2.29</v>
      </c>
      <c r="S229" s="20">
        <v>2.577</v>
      </c>
      <c r="V229" s="29">
        <v>217</v>
      </c>
      <c r="W229" s="270">
        <v>951241</v>
      </c>
      <c r="X229" s="30">
        <v>217</v>
      </c>
      <c r="Y229" s="270">
        <v>950535</v>
      </c>
      <c r="Z229" s="29">
        <v>217</v>
      </c>
      <c r="AA229" s="270">
        <v>965054</v>
      </c>
      <c r="AB229" s="29">
        <v>217</v>
      </c>
      <c r="AC229" s="270">
        <v>973889</v>
      </c>
      <c r="AD229" s="29">
        <v>217</v>
      </c>
      <c r="AE229" s="270">
        <v>949026</v>
      </c>
      <c r="AF229" s="29">
        <v>217</v>
      </c>
      <c r="AG229" s="270">
        <v>943645</v>
      </c>
      <c r="AH229" s="29">
        <v>217</v>
      </c>
      <c r="AI229" s="270">
        <v>418545</v>
      </c>
      <c r="AJ229" s="29">
        <v>217</v>
      </c>
      <c r="AK229" s="270">
        <v>421405</v>
      </c>
      <c r="AL229" s="30">
        <f t="shared" si="9"/>
        <v>217</v>
      </c>
      <c r="AM229" s="29">
        <v>217</v>
      </c>
      <c r="AN229" s="270">
        <v>1134118</v>
      </c>
      <c r="AO229" s="29">
        <v>218</v>
      </c>
      <c r="AP229" s="270">
        <v>671082</v>
      </c>
    </row>
    <row r="230" spans="8:42">
      <c r="H230" s="20">
        <v>4</v>
      </c>
      <c r="I230" s="20">
        <v>715</v>
      </c>
      <c r="J230" s="20">
        <v>959</v>
      </c>
      <c r="K230" s="20">
        <v>286</v>
      </c>
      <c r="L230" s="20">
        <v>573</v>
      </c>
      <c r="M230" s="20">
        <v>859</v>
      </c>
      <c r="N230" s="20">
        <v>1.145</v>
      </c>
      <c r="O230" s="20">
        <v>1.4319999999999999</v>
      </c>
      <c r="P230" s="20">
        <v>1.718</v>
      </c>
      <c r="Q230" s="20">
        <v>2.004</v>
      </c>
      <c r="R230" s="20">
        <v>2.2909999999999999</v>
      </c>
      <c r="S230" s="20">
        <v>2.577</v>
      </c>
      <c r="V230" s="29">
        <v>218</v>
      </c>
      <c r="W230" s="270">
        <v>955358</v>
      </c>
      <c r="X230" s="30">
        <v>218</v>
      </c>
      <c r="Y230" s="270">
        <v>954651</v>
      </c>
      <c r="Z230" s="29">
        <v>218</v>
      </c>
      <c r="AA230" s="270">
        <v>969170</v>
      </c>
      <c r="AB230" s="29">
        <v>218</v>
      </c>
      <c r="AC230" s="270">
        <v>978006</v>
      </c>
      <c r="AD230" s="29">
        <v>218</v>
      </c>
      <c r="AE230" s="270">
        <v>953143</v>
      </c>
      <c r="AF230" s="29">
        <v>218</v>
      </c>
      <c r="AG230" s="270">
        <v>947762</v>
      </c>
      <c r="AH230" s="29">
        <v>218</v>
      </c>
      <c r="AI230" s="270">
        <v>420367</v>
      </c>
      <c r="AJ230" s="29">
        <v>218</v>
      </c>
      <c r="AK230" s="270">
        <v>423228</v>
      </c>
      <c r="AL230" s="30">
        <f t="shared" si="9"/>
        <v>218</v>
      </c>
      <c r="AM230" s="29">
        <v>218</v>
      </c>
      <c r="AN230" s="270">
        <v>1138957</v>
      </c>
      <c r="AO230" s="29">
        <v>219</v>
      </c>
      <c r="AP230" s="270">
        <v>673947</v>
      </c>
    </row>
    <row r="231" spans="8:42">
      <c r="H231" s="20">
        <v>5</v>
      </c>
      <c r="I231" s="20">
        <v>959</v>
      </c>
      <c r="J231" s="20">
        <v>1203</v>
      </c>
      <c r="K231" s="20">
        <v>286</v>
      </c>
      <c r="L231" s="20">
        <v>573</v>
      </c>
      <c r="M231" s="20">
        <v>859</v>
      </c>
      <c r="N231" s="20">
        <v>1.145</v>
      </c>
      <c r="O231" s="20">
        <v>1.431</v>
      </c>
      <c r="P231" s="20">
        <v>1.718</v>
      </c>
      <c r="Q231" s="20">
        <v>2.004</v>
      </c>
      <c r="R231" s="20">
        <v>2.29</v>
      </c>
      <c r="S231" s="20">
        <v>2.5760000000000001</v>
      </c>
      <c r="V231" s="29">
        <v>219</v>
      </c>
      <c r="W231" s="270">
        <v>959474</v>
      </c>
      <c r="X231" s="30">
        <v>219</v>
      </c>
      <c r="Y231" s="270">
        <v>958768</v>
      </c>
      <c r="Z231" s="29">
        <v>219</v>
      </c>
      <c r="AA231" s="270">
        <v>973287</v>
      </c>
      <c r="AB231" s="29">
        <v>219</v>
      </c>
      <c r="AC231" s="270">
        <v>982124</v>
      </c>
      <c r="AD231" s="29">
        <v>219</v>
      </c>
      <c r="AE231" s="270">
        <v>957260</v>
      </c>
      <c r="AF231" s="29">
        <v>219</v>
      </c>
      <c r="AG231" s="270">
        <v>951880</v>
      </c>
      <c r="AH231" s="29">
        <v>219</v>
      </c>
      <c r="AI231" s="270">
        <v>422189</v>
      </c>
      <c r="AJ231" s="29">
        <v>219</v>
      </c>
      <c r="AK231" s="270">
        <v>425051</v>
      </c>
      <c r="AL231" s="30">
        <f t="shared" si="9"/>
        <v>219</v>
      </c>
      <c r="AM231" s="29">
        <v>219</v>
      </c>
      <c r="AN231" s="270">
        <v>1143796</v>
      </c>
      <c r="AO231" s="29">
        <v>220</v>
      </c>
      <c r="AP231" s="270">
        <v>676811</v>
      </c>
    </row>
    <row r="232" spans="8:42">
      <c r="H232" s="20">
        <v>6</v>
      </c>
      <c r="I232" s="20">
        <v>1203</v>
      </c>
      <c r="J232" s="20">
        <v>1447</v>
      </c>
      <c r="K232" s="20">
        <v>286</v>
      </c>
      <c r="L232" s="20">
        <v>573</v>
      </c>
      <c r="M232" s="20">
        <v>859</v>
      </c>
      <c r="N232" s="20">
        <v>1.145</v>
      </c>
      <c r="O232" s="20">
        <v>1.4319999999999999</v>
      </c>
      <c r="P232" s="20">
        <v>1.718</v>
      </c>
      <c r="Q232" s="20">
        <v>2.004</v>
      </c>
      <c r="R232" s="20">
        <v>2.2909999999999999</v>
      </c>
      <c r="S232" s="20">
        <v>2.577</v>
      </c>
      <c r="V232" s="29">
        <v>220</v>
      </c>
      <c r="W232" s="270">
        <v>963590</v>
      </c>
      <c r="X232" s="30">
        <v>220</v>
      </c>
      <c r="Y232" s="270">
        <v>962884</v>
      </c>
      <c r="Z232" s="29">
        <v>220</v>
      </c>
      <c r="AA232" s="270">
        <v>977403</v>
      </c>
      <c r="AB232" s="29">
        <v>220</v>
      </c>
      <c r="AC232" s="270">
        <v>986241</v>
      </c>
      <c r="AD232" s="29">
        <v>220</v>
      </c>
      <c r="AE232" s="270">
        <v>961377</v>
      </c>
      <c r="AF232" s="29">
        <v>220</v>
      </c>
      <c r="AG232" s="270">
        <v>955997</v>
      </c>
      <c r="AH232" s="29">
        <v>220</v>
      </c>
      <c r="AI232" s="270">
        <v>424012</v>
      </c>
      <c r="AJ232" s="29">
        <v>220</v>
      </c>
      <c r="AK232" s="270">
        <v>426874</v>
      </c>
      <c r="AL232" s="30">
        <f t="shared" si="9"/>
        <v>220</v>
      </c>
      <c r="AM232" s="29">
        <v>220</v>
      </c>
      <c r="AN232" s="270">
        <v>1148634</v>
      </c>
      <c r="AO232" s="29">
        <v>221</v>
      </c>
      <c r="AP232" s="270">
        <v>679675</v>
      </c>
    </row>
    <row r="233" spans="8:42">
      <c r="H233" s="20">
        <v>7</v>
      </c>
      <c r="I233" s="20">
        <v>1447</v>
      </c>
      <c r="J233" s="20">
        <v>1691</v>
      </c>
      <c r="K233" s="20">
        <v>286</v>
      </c>
      <c r="L233" s="20">
        <v>573</v>
      </c>
      <c r="M233" s="20">
        <v>859</v>
      </c>
      <c r="N233" s="20">
        <v>1.1459999999999999</v>
      </c>
      <c r="O233" s="20">
        <v>1.4319999999999999</v>
      </c>
      <c r="P233" s="20">
        <v>1.718</v>
      </c>
      <c r="Q233" s="20">
        <v>2.0049999999999999</v>
      </c>
      <c r="R233" s="20">
        <v>2.2909999999999999</v>
      </c>
      <c r="S233" s="20">
        <v>2.5779999999999998</v>
      </c>
      <c r="V233" s="29">
        <v>221</v>
      </c>
      <c r="W233" s="270">
        <v>967706</v>
      </c>
      <c r="X233" s="30">
        <v>221</v>
      </c>
      <c r="Y233" s="270">
        <v>967000</v>
      </c>
      <c r="Z233" s="29">
        <v>221</v>
      </c>
      <c r="AA233" s="270">
        <v>981519</v>
      </c>
      <c r="AB233" s="29">
        <v>221</v>
      </c>
      <c r="AC233" s="270">
        <v>990358</v>
      </c>
      <c r="AD233" s="29">
        <v>221</v>
      </c>
      <c r="AE233" s="270">
        <v>965495</v>
      </c>
      <c r="AF233" s="29">
        <v>221</v>
      </c>
      <c r="AG233" s="270">
        <v>960114</v>
      </c>
      <c r="AH233" s="29">
        <v>221</v>
      </c>
      <c r="AI233" s="270">
        <v>425834</v>
      </c>
      <c r="AJ233" s="29">
        <v>221</v>
      </c>
      <c r="AK233" s="270">
        <v>428698</v>
      </c>
      <c r="AL233" s="30">
        <f t="shared" si="9"/>
        <v>221</v>
      </c>
      <c r="AM233" s="29">
        <v>221</v>
      </c>
      <c r="AN233" s="270">
        <v>1153473</v>
      </c>
      <c r="AO233" s="29">
        <v>222</v>
      </c>
      <c r="AP233" s="270">
        <v>682539</v>
      </c>
    </row>
    <row r="234" spans="8:42">
      <c r="H234" s="20">
        <v>8</v>
      </c>
      <c r="I234" s="20">
        <v>1691</v>
      </c>
      <c r="J234" s="20">
        <v>1935</v>
      </c>
      <c r="K234" s="20">
        <v>286</v>
      </c>
      <c r="L234" s="20">
        <v>573</v>
      </c>
      <c r="M234" s="20">
        <v>859</v>
      </c>
      <c r="N234" s="20">
        <v>1.145</v>
      </c>
      <c r="O234" s="20">
        <v>1.4319999999999999</v>
      </c>
      <c r="P234" s="20">
        <v>1.718</v>
      </c>
      <c r="Q234" s="20">
        <v>2.004</v>
      </c>
      <c r="R234" s="20">
        <v>2.2909999999999999</v>
      </c>
      <c r="S234" s="20">
        <v>2.577</v>
      </c>
      <c r="V234" s="29">
        <v>222</v>
      </c>
      <c r="W234" s="270">
        <v>971822</v>
      </c>
      <c r="X234" s="30">
        <v>222</v>
      </c>
      <c r="Y234" s="270">
        <v>971116</v>
      </c>
      <c r="Z234" s="29">
        <v>222</v>
      </c>
      <c r="AA234" s="270">
        <v>985636</v>
      </c>
      <c r="AB234" s="29">
        <v>222</v>
      </c>
      <c r="AC234" s="270">
        <v>994475</v>
      </c>
      <c r="AD234" s="29">
        <v>222</v>
      </c>
      <c r="AE234" s="270">
        <v>969612</v>
      </c>
      <c r="AF234" s="29">
        <v>222</v>
      </c>
      <c r="AG234" s="270">
        <v>964231</v>
      </c>
      <c r="AH234" s="29">
        <v>222</v>
      </c>
      <c r="AI234" s="270">
        <v>427657</v>
      </c>
      <c r="AJ234" s="29">
        <v>222</v>
      </c>
      <c r="AK234" s="270">
        <v>430521</v>
      </c>
      <c r="AL234" s="30">
        <f t="shared" si="9"/>
        <v>222</v>
      </c>
      <c r="AM234" s="29">
        <v>222</v>
      </c>
      <c r="AN234" s="270">
        <v>1158312</v>
      </c>
      <c r="AO234" s="29">
        <v>223</v>
      </c>
      <c r="AP234" s="270">
        <v>685403</v>
      </c>
    </row>
    <row r="235" spans="8:42">
      <c r="H235" s="20">
        <v>9</v>
      </c>
      <c r="I235" s="20">
        <v>1935</v>
      </c>
      <c r="J235" s="20">
        <v>2179</v>
      </c>
      <c r="K235" s="20">
        <v>286</v>
      </c>
      <c r="L235" s="20">
        <v>573</v>
      </c>
      <c r="M235" s="20">
        <v>859</v>
      </c>
      <c r="N235" s="20">
        <v>1.1459999999999999</v>
      </c>
      <c r="O235" s="20">
        <v>1.4319999999999999</v>
      </c>
      <c r="P235" s="20">
        <v>1.7190000000000001</v>
      </c>
      <c r="Q235" s="20">
        <v>2.0049999999999999</v>
      </c>
      <c r="R235" s="20">
        <v>2.2909999999999999</v>
      </c>
      <c r="S235" s="20">
        <v>2.5779999999999998</v>
      </c>
      <c r="V235" s="29">
        <v>223</v>
      </c>
      <c r="W235" s="270">
        <v>975938</v>
      </c>
      <c r="X235" s="30">
        <v>223</v>
      </c>
      <c r="Y235" s="270">
        <v>975232</v>
      </c>
      <c r="Z235" s="29">
        <v>223</v>
      </c>
      <c r="AA235" s="270">
        <v>989752</v>
      </c>
      <c r="AB235" s="29">
        <v>223</v>
      </c>
      <c r="AC235" s="270">
        <v>998592</v>
      </c>
      <c r="AD235" s="29">
        <v>223</v>
      </c>
      <c r="AE235" s="270">
        <v>973729</v>
      </c>
      <c r="AF235" s="29">
        <v>223</v>
      </c>
      <c r="AG235" s="270">
        <v>968348</v>
      </c>
      <c r="AH235" s="29">
        <v>223</v>
      </c>
      <c r="AI235" s="270">
        <v>429479</v>
      </c>
      <c r="AJ235" s="29">
        <v>223</v>
      </c>
      <c r="AK235" s="270">
        <v>432344</v>
      </c>
      <c r="AL235" s="30">
        <f t="shared" si="9"/>
        <v>223</v>
      </c>
      <c r="AM235" s="29">
        <v>223</v>
      </c>
      <c r="AN235" s="270">
        <v>1163151</v>
      </c>
      <c r="AO235" s="29">
        <v>224</v>
      </c>
      <c r="AP235" s="270">
        <v>688268</v>
      </c>
    </row>
    <row r="236" spans="8:42">
      <c r="H236" s="20">
        <v>10</v>
      </c>
      <c r="I236" s="20">
        <v>2179</v>
      </c>
      <c r="J236" s="20">
        <v>2246</v>
      </c>
      <c r="K236" s="20">
        <v>286</v>
      </c>
      <c r="L236" s="20">
        <v>572</v>
      </c>
      <c r="M236" s="20">
        <v>858</v>
      </c>
      <c r="N236" s="20">
        <v>1.1439999999999999</v>
      </c>
      <c r="O236" s="20">
        <v>1.43</v>
      </c>
      <c r="P236" s="20">
        <v>1.716</v>
      </c>
      <c r="Q236" s="20">
        <v>2.0030000000000001</v>
      </c>
      <c r="R236" s="20">
        <v>2.2890000000000001</v>
      </c>
      <c r="S236" s="20">
        <v>2.5750000000000002</v>
      </c>
      <c r="V236" s="29">
        <v>224</v>
      </c>
      <c r="W236" s="270">
        <v>980054</v>
      </c>
      <c r="X236" s="30">
        <v>224</v>
      </c>
      <c r="Y236" s="270">
        <v>979348</v>
      </c>
      <c r="Z236" s="29">
        <v>224</v>
      </c>
      <c r="AA236" s="270">
        <v>993869</v>
      </c>
      <c r="AB236" s="29">
        <v>224</v>
      </c>
      <c r="AC236" s="270" t="s">
        <v>157</v>
      </c>
      <c r="AD236" s="29">
        <v>224</v>
      </c>
      <c r="AE236" s="270">
        <v>977846</v>
      </c>
      <c r="AF236" s="29">
        <v>224</v>
      </c>
      <c r="AG236" s="270">
        <v>972466</v>
      </c>
      <c r="AH236" s="29">
        <v>224</v>
      </c>
      <c r="AI236" s="270">
        <v>431302</v>
      </c>
      <c r="AJ236" s="29">
        <v>224</v>
      </c>
      <c r="AK236" s="270">
        <v>434167</v>
      </c>
      <c r="AL236" s="30">
        <f t="shared" si="9"/>
        <v>224</v>
      </c>
      <c r="AM236" s="29">
        <v>224</v>
      </c>
      <c r="AN236" s="270">
        <v>1167990</v>
      </c>
      <c r="AO236" s="29">
        <v>225</v>
      </c>
      <c r="AP236" s="270">
        <v>691132</v>
      </c>
    </row>
    <row r="237" spans="8:42">
      <c r="V237" s="29">
        <v>225</v>
      </c>
      <c r="W237" s="270">
        <v>984171</v>
      </c>
      <c r="X237" s="30">
        <v>225</v>
      </c>
      <c r="Y237" s="270">
        <v>983464</v>
      </c>
      <c r="Z237" s="29">
        <v>225</v>
      </c>
      <c r="AA237" s="270">
        <v>997985</v>
      </c>
      <c r="AB237" s="29">
        <v>225</v>
      </c>
      <c r="AC237" s="270" t="s">
        <v>158</v>
      </c>
      <c r="AD237" s="29">
        <v>225</v>
      </c>
      <c r="AE237" s="270">
        <v>981964</v>
      </c>
      <c r="AF237" s="29">
        <v>225</v>
      </c>
      <c r="AG237" s="270">
        <v>976583</v>
      </c>
      <c r="AH237" s="29">
        <v>225</v>
      </c>
      <c r="AI237" s="270">
        <v>433124</v>
      </c>
      <c r="AJ237" s="29">
        <v>225</v>
      </c>
      <c r="AK237" s="270">
        <v>435990</v>
      </c>
      <c r="AL237" s="30">
        <f t="shared" si="9"/>
        <v>225</v>
      </c>
      <c r="AM237" s="29">
        <v>225</v>
      </c>
      <c r="AN237" s="270">
        <v>1172828</v>
      </c>
      <c r="AO237" s="29">
        <v>226</v>
      </c>
      <c r="AP237" s="270">
        <v>693996</v>
      </c>
    </row>
    <row r="238" spans="8:42">
      <c r="V238" s="29">
        <v>226</v>
      </c>
      <c r="W238" s="270">
        <v>988287</v>
      </c>
      <c r="X238" s="30">
        <v>226</v>
      </c>
      <c r="Y238" s="270">
        <v>987581</v>
      </c>
      <c r="Z238" s="29">
        <v>226</v>
      </c>
      <c r="AA238" s="270" t="s">
        <v>159</v>
      </c>
      <c r="AB238" s="29">
        <v>226</v>
      </c>
      <c r="AC238" s="270" t="s">
        <v>160</v>
      </c>
      <c r="AD238" s="29">
        <v>226</v>
      </c>
      <c r="AE238" s="270">
        <v>986081</v>
      </c>
      <c r="AF238" s="29">
        <v>226</v>
      </c>
      <c r="AG238" s="270">
        <v>980700</v>
      </c>
      <c r="AH238" s="29">
        <v>226</v>
      </c>
      <c r="AI238" s="270">
        <v>434947</v>
      </c>
      <c r="AJ238" s="29">
        <v>226</v>
      </c>
      <c r="AK238" s="270">
        <v>437814</v>
      </c>
      <c r="AL238" s="30">
        <f t="shared" si="9"/>
        <v>226</v>
      </c>
      <c r="AM238" s="29">
        <v>226</v>
      </c>
      <c r="AN238" s="270">
        <v>1177667</v>
      </c>
      <c r="AO238" s="29">
        <v>227</v>
      </c>
      <c r="AP238" s="270">
        <v>696860</v>
      </c>
    </row>
    <row r="239" spans="8:42">
      <c r="V239" s="29">
        <v>227</v>
      </c>
      <c r="W239" s="270">
        <v>992403</v>
      </c>
      <c r="X239" s="30">
        <v>227</v>
      </c>
      <c r="Y239" s="270">
        <v>991697</v>
      </c>
      <c r="Z239" s="29">
        <v>227</v>
      </c>
      <c r="AA239" s="270" t="s">
        <v>161</v>
      </c>
      <c r="AB239" s="29">
        <v>227</v>
      </c>
      <c r="AC239" s="270" t="s">
        <v>162</v>
      </c>
      <c r="AD239" s="29">
        <v>227</v>
      </c>
      <c r="AE239" s="270">
        <v>990198</v>
      </c>
      <c r="AF239" s="29">
        <v>227</v>
      </c>
      <c r="AG239" s="270">
        <v>984817</v>
      </c>
      <c r="AH239" s="29">
        <v>227</v>
      </c>
      <c r="AI239" s="270">
        <v>436769</v>
      </c>
      <c r="AJ239" s="29">
        <v>227</v>
      </c>
      <c r="AK239" s="270">
        <v>439637</v>
      </c>
      <c r="AL239" s="30">
        <f t="shared" si="9"/>
        <v>227</v>
      </c>
      <c r="AM239" s="29">
        <v>227</v>
      </c>
      <c r="AN239" s="270">
        <v>1182506</v>
      </c>
      <c r="AO239" s="29">
        <v>228</v>
      </c>
      <c r="AP239" s="270">
        <v>699723</v>
      </c>
    </row>
    <row r="240" spans="8:42">
      <c r="V240" s="29">
        <v>228</v>
      </c>
      <c r="W240" s="270">
        <v>996519</v>
      </c>
      <c r="X240" s="30">
        <v>228</v>
      </c>
      <c r="Y240" s="270">
        <v>995813</v>
      </c>
      <c r="Z240" s="29">
        <v>228</v>
      </c>
      <c r="AA240" s="270" t="s">
        <v>163</v>
      </c>
      <c r="AB240" s="29">
        <v>228</v>
      </c>
      <c r="AC240" s="270" t="s">
        <v>164</v>
      </c>
      <c r="AD240" s="29">
        <v>228</v>
      </c>
      <c r="AE240" s="270">
        <v>994315</v>
      </c>
      <c r="AF240" s="29">
        <v>228</v>
      </c>
      <c r="AG240" s="270">
        <v>988934</v>
      </c>
      <c r="AH240" s="29">
        <v>228</v>
      </c>
      <c r="AI240" s="270">
        <v>438592</v>
      </c>
      <c r="AJ240" s="29">
        <v>228</v>
      </c>
      <c r="AK240" s="270">
        <v>441460</v>
      </c>
      <c r="AL240" s="30">
        <f t="shared" si="9"/>
        <v>228</v>
      </c>
      <c r="AM240" s="29">
        <v>228</v>
      </c>
      <c r="AN240" s="270">
        <v>1187345</v>
      </c>
      <c r="AO240" s="29">
        <v>229</v>
      </c>
      <c r="AP240" s="270">
        <v>702585</v>
      </c>
    </row>
    <row r="241" spans="22:42">
      <c r="V241" s="29">
        <v>229</v>
      </c>
      <c r="W241" s="270" t="s">
        <v>165</v>
      </c>
      <c r="X241" s="30">
        <v>229</v>
      </c>
      <c r="Y241" s="270">
        <v>999929</v>
      </c>
      <c r="Z241" s="29">
        <v>229</v>
      </c>
      <c r="AA241" s="270" t="s">
        <v>166</v>
      </c>
      <c r="AB241" s="29">
        <v>229</v>
      </c>
      <c r="AC241" s="270" t="s">
        <v>167</v>
      </c>
      <c r="AD241" s="29">
        <v>229</v>
      </c>
      <c r="AE241" s="270">
        <v>998432</v>
      </c>
      <c r="AF241" s="29">
        <v>229</v>
      </c>
      <c r="AG241" s="270">
        <v>993052</v>
      </c>
      <c r="AH241" s="29">
        <v>229</v>
      </c>
      <c r="AI241" s="270">
        <v>440414</v>
      </c>
      <c r="AJ241" s="29">
        <v>229</v>
      </c>
      <c r="AK241" s="270">
        <v>443283</v>
      </c>
      <c r="AL241" s="30">
        <f t="shared" si="9"/>
        <v>229</v>
      </c>
      <c r="AM241" s="29">
        <v>229</v>
      </c>
      <c r="AN241" s="270">
        <v>1192184</v>
      </c>
      <c r="AO241" s="29">
        <v>230</v>
      </c>
      <c r="AP241" s="270">
        <v>837121</v>
      </c>
    </row>
    <row r="242" spans="22:42">
      <c r="V242" s="29">
        <v>230</v>
      </c>
      <c r="W242" s="270" t="s">
        <v>168</v>
      </c>
      <c r="X242" s="30">
        <v>230</v>
      </c>
      <c r="Y242" s="270" t="s">
        <v>169</v>
      </c>
      <c r="Z242" s="29">
        <v>230</v>
      </c>
      <c r="AA242" s="270" t="s">
        <v>170</v>
      </c>
      <c r="AB242" s="29">
        <v>230</v>
      </c>
      <c r="AC242" s="270" t="s">
        <v>171</v>
      </c>
      <c r="AD242" s="29">
        <v>230</v>
      </c>
      <c r="AE242" s="270" t="s">
        <v>172</v>
      </c>
      <c r="AF242" s="29">
        <v>230</v>
      </c>
      <c r="AG242" s="270">
        <v>997169</v>
      </c>
      <c r="AH242" s="29">
        <v>230</v>
      </c>
      <c r="AI242" s="270">
        <v>442237</v>
      </c>
      <c r="AJ242" s="29">
        <v>230</v>
      </c>
      <c r="AK242" s="270">
        <v>445106</v>
      </c>
      <c r="AL242" s="30">
        <f t="shared" si="9"/>
        <v>230</v>
      </c>
      <c r="AM242" s="29">
        <v>230</v>
      </c>
      <c r="AN242" s="270">
        <v>1197023</v>
      </c>
      <c r="AO242" s="29">
        <v>231</v>
      </c>
      <c r="AP242" s="270">
        <v>839983</v>
      </c>
    </row>
    <row r="243" spans="22:42">
      <c r="V243" s="29">
        <v>231</v>
      </c>
      <c r="W243" s="270" t="s">
        <v>173</v>
      </c>
      <c r="X243" s="30">
        <v>231</v>
      </c>
      <c r="Y243" s="270" t="s">
        <v>174</v>
      </c>
      <c r="Z243" s="29">
        <v>231</v>
      </c>
      <c r="AA243" s="270" t="s">
        <v>175</v>
      </c>
      <c r="AB243" s="29">
        <v>231</v>
      </c>
      <c r="AC243" s="270" t="s">
        <v>176</v>
      </c>
      <c r="AD243" s="29">
        <v>231</v>
      </c>
      <c r="AE243" s="270" t="s">
        <v>177</v>
      </c>
      <c r="AF243" s="29">
        <v>231</v>
      </c>
      <c r="AG243" s="270" t="s">
        <v>178</v>
      </c>
      <c r="AH243" s="29">
        <v>231</v>
      </c>
      <c r="AI243" s="270">
        <v>444059</v>
      </c>
      <c r="AJ243" s="29">
        <v>231</v>
      </c>
      <c r="AK243" s="270">
        <v>446929</v>
      </c>
      <c r="AL243" s="30">
        <f t="shared" si="9"/>
        <v>231</v>
      </c>
      <c r="AM243" s="29">
        <v>231</v>
      </c>
      <c r="AN243" s="270">
        <v>1201861</v>
      </c>
      <c r="AO243" s="29">
        <v>232</v>
      </c>
      <c r="AP243" s="270">
        <v>842846</v>
      </c>
    </row>
    <row r="244" spans="22:42">
      <c r="V244" s="29">
        <v>232</v>
      </c>
      <c r="W244" s="270" t="s">
        <v>179</v>
      </c>
      <c r="X244" s="30">
        <v>232</v>
      </c>
      <c r="Y244" s="270" t="s">
        <v>180</v>
      </c>
      <c r="Z244" s="29">
        <v>232</v>
      </c>
      <c r="AA244" s="270" t="s">
        <v>181</v>
      </c>
      <c r="AB244" s="29">
        <v>232</v>
      </c>
      <c r="AC244" s="270" t="s">
        <v>182</v>
      </c>
      <c r="AD244" s="29">
        <v>232</v>
      </c>
      <c r="AE244" s="270" t="s">
        <v>183</v>
      </c>
      <c r="AF244" s="29">
        <v>232</v>
      </c>
      <c r="AG244" s="270" t="s">
        <v>184</v>
      </c>
      <c r="AH244" s="29">
        <v>232</v>
      </c>
      <c r="AI244" s="270">
        <v>445881</v>
      </c>
      <c r="AJ244" s="29">
        <v>232</v>
      </c>
      <c r="AK244" s="270">
        <v>448753</v>
      </c>
      <c r="AL244" s="30">
        <f t="shared" si="9"/>
        <v>232</v>
      </c>
      <c r="AM244" s="29">
        <v>232</v>
      </c>
      <c r="AN244" s="270">
        <v>1206700</v>
      </c>
      <c r="AO244" s="29">
        <v>233</v>
      </c>
      <c r="AP244" s="270">
        <v>845708</v>
      </c>
    </row>
    <row r="245" spans="22:42">
      <c r="V245" s="29">
        <v>233</v>
      </c>
      <c r="W245" s="270" t="s">
        <v>185</v>
      </c>
      <c r="X245" s="30">
        <v>233</v>
      </c>
      <c r="Y245" s="270" t="s">
        <v>186</v>
      </c>
      <c r="Z245" s="29">
        <v>233</v>
      </c>
      <c r="AA245" s="270" t="s">
        <v>187</v>
      </c>
      <c r="AB245" s="29">
        <v>233</v>
      </c>
      <c r="AC245" s="270" t="s">
        <v>188</v>
      </c>
      <c r="AD245" s="29">
        <v>233</v>
      </c>
      <c r="AE245" s="270" t="s">
        <v>189</v>
      </c>
      <c r="AF245" s="29">
        <v>233</v>
      </c>
      <c r="AG245" s="270" t="s">
        <v>190</v>
      </c>
      <c r="AH245" s="29">
        <v>233</v>
      </c>
      <c r="AI245" s="270">
        <v>447704</v>
      </c>
      <c r="AJ245" s="29">
        <v>233</v>
      </c>
      <c r="AK245" s="270">
        <v>450576</v>
      </c>
      <c r="AL245" s="30">
        <f t="shared" si="9"/>
        <v>233</v>
      </c>
      <c r="AM245" s="29">
        <v>233</v>
      </c>
      <c r="AN245" s="270">
        <v>1211539</v>
      </c>
      <c r="AO245" s="29">
        <v>234</v>
      </c>
      <c r="AP245" s="270">
        <v>848571</v>
      </c>
    </row>
    <row r="246" spans="22:42">
      <c r="V246" s="29">
        <v>234</v>
      </c>
      <c r="W246" s="270" t="s">
        <v>191</v>
      </c>
      <c r="X246" s="30">
        <v>234</v>
      </c>
      <c r="Y246" s="270" t="s">
        <v>192</v>
      </c>
      <c r="Z246" s="29">
        <v>234</v>
      </c>
      <c r="AA246" s="270" t="s">
        <v>193</v>
      </c>
      <c r="AB246" s="29">
        <v>234</v>
      </c>
      <c r="AC246" s="270" t="s">
        <v>194</v>
      </c>
      <c r="AD246" s="29">
        <v>234</v>
      </c>
      <c r="AE246" s="270" t="s">
        <v>195</v>
      </c>
      <c r="AF246" s="29">
        <v>234</v>
      </c>
      <c r="AG246" s="270" t="s">
        <v>196</v>
      </c>
      <c r="AH246" s="29">
        <v>234</v>
      </c>
      <c r="AI246" s="270">
        <v>449526</v>
      </c>
      <c r="AJ246" s="29">
        <v>234</v>
      </c>
      <c r="AK246" s="270">
        <v>452399</v>
      </c>
      <c r="AL246" s="30">
        <f t="shared" si="9"/>
        <v>234</v>
      </c>
      <c r="AM246" s="29">
        <v>234</v>
      </c>
      <c r="AN246" s="270">
        <v>1216378</v>
      </c>
      <c r="AO246" s="29">
        <v>235</v>
      </c>
      <c r="AP246" s="270">
        <v>851433</v>
      </c>
    </row>
    <row r="247" spans="22:42">
      <c r="V247" s="29">
        <v>235</v>
      </c>
      <c r="W247" s="270" t="s">
        <v>197</v>
      </c>
      <c r="X247" s="30">
        <v>235</v>
      </c>
      <c r="Y247" s="270" t="s">
        <v>198</v>
      </c>
      <c r="Z247" s="29">
        <v>235</v>
      </c>
      <c r="AA247" s="270" t="s">
        <v>199</v>
      </c>
      <c r="AB247" s="29">
        <v>235</v>
      </c>
      <c r="AC247" s="270" t="s">
        <v>200</v>
      </c>
      <c r="AD247" s="29">
        <v>235</v>
      </c>
      <c r="AE247" s="270" t="s">
        <v>201</v>
      </c>
      <c r="AF247" s="29">
        <v>235</v>
      </c>
      <c r="AG247" s="270" t="s">
        <v>202</v>
      </c>
      <c r="AH247" s="29">
        <v>235</v>
      </c>
      <c r="AI247" s="270">
        <v>451349</v>
      </c>
      <c r="AJ247" s="29">
        <v>235</v>
      </c>
      <c r="AK247" s="270">
        <v>454222</v>
      </c>
      <c r="AL247" s="30">
        <f t="shared" si="9"/>
        <v>235</v>
      </c>
      <c r="AM247" s="29">
        <v>235</v>
      </c>
      <c r="AN247" s="270">
        <v>1221217</v>
      </c>
      <c r="AO247" s="29">
        <v>236</v>
      </c>
      <c r="AP247" s="270">
        <v>854295</v>
      </c>
    </row>
    <row r="248" spans="22:42">
      <c r="V248" s="29">
        <v>236</v>
      </c>
      <c r="W248" s="270" t="s">
        <v>203</v>
      </c>
      <c r="X248" s="30">
        <v>236</v>
      </c>
      <c r="Y248" s="270" t="s">
        <v>204</v>
      </c>
      <c r="Z248" s="29">
        <v>236</v>
      </c>
      <c r="AA248" s="270" t="s">
        <v>205</v>
      </c>
      <c r="AB248" s="29">
        <v>236</v>
      </c>
      <c r="AC248" s="270" t="s">
        <v>206</v>
      </c>
      <c r="AD248" s="29">
        <v>236</v>
      </c>
      <c r="AE248" s="270" t="s">
        <v>207</v>
      </c>
      <c r="AF248" s="29">
        <v>236</v>
      </c>
      <c r="AG248" s="270" t="s">
        <v>208</v>
      </c>
      <c r="AH248" s="29">
        <v>236</v>
      </c>
      <c r="AI248" s="270">
        <v>453171</v>
      </c>
      <c r="AJ248" s="29">
        <v>236</v>
      </c>
      <c r="AK248" s="270">
        <v>456045</v>
      </c>
      <c r="AL248" s="30">
        <f t="shared" si="9"/>
        <v>236</v>
      </c>
      <c r="AM248" s="29">
        <v>236</v>
      </c>
      <c r="AN248" s="270">
        <v>1226056</v>
      </c>
      <c r="AO248" s="29">
        <v>237</v>
      </c>
      <c r="AP248" s="270">
        <v>857158</v>
      </c>
    </row>
    <row r="249" spans="22:42">
      <c r="V249" s="29">
        <v>237</v>
      </c>
      <c r="W249" s="270" t="s">
        <v>209</v>
      </c>
      <c r="X249" s="30">
        <v>237</v>
      </c>
      <c r="Y249" s="270" t="s">
        <v>210</v>
      </c>
      <c r="Z249" s="29">
        <v>237</v>
      </c>
      <c r="AA249" s="270" t="s">
        <v>211</v>
      </c>
      <c r="AB249" s="29">
        <v>237</v>
      </c>
      <c r="AC249" s="270" t="s">
        <v>212</v>
      </c>
      <c r="AD249" s="29">
        <v>237</v>
      </c>
      <c r="AE249" s="270" t="s">
        <v>213</v>
      </c>
      <c r="AF249" s="29">
        <v>237</v>
      </c>
      <c r="AG249" s="270" t="s">
        <v>214</v>
      </c>
      <c r="AH249" s="29">
        <v>237</v>
      </c>
      <c r="AI249" s="270">
        <v>454994</v>
      </c>
      <c r="AJ249" s="29">
        <v>237</v>
      </c>
      <c r="AK249" s="270">
        <v>457869</v>
      </c>
      <c r="AL249" s="30">
        <f t="shared" si="9"/>
        <v>237</v>
      </c>
      <c r="AM249" s="29">
        <v>237</v>
      </c>
      <c r="AN249" s="270">
        <v>1230894</v>
      </c>
      <c r="AO249" s="29">
        <v>238</v>
      </c>
      <c r="AP249" s="270">
        <v>860020</v>
      </c>
    </row>
    <row r="250" spans="22:42">
      <c r="V250" s="29">
        <v>238</v>
      </c>
      <c r="W250" s="270" t="s">
        <v>215</v>
      </c>
      <c r="X250" s="30">
        <v>238</v>
      </c>
      <c r="Y250" s="270" t="s">
        <v>216</v>
      </c>
      <c r="Z250" s="29">
        <v>238</v>
      </c>
      <c r="AA250" s="270" t="s">
        <v>217</v>
      </c>
      <c r="AB250" s="29">
        <v>238</v>
      </c>
      <c r="AC250" s="270" t="s">
        <v>218</v>
      </c>
      <c r="AD250" s="29">
        <v>238</v>
      </c>
      <c r="AE250" s="270" t="s">
        <v>219</v>
      </c>
      <c r="AF250" s="29">
        <v>238</v>
      </c>
      <c r="AG250" s="270" t="s">
        <v>220</v>
      </c>
      <c r="AH250" s="29">
        <v>238</v>
      </c>
      <c r="AI250" s="270">
        <v>456816</v>
      </c>
      <c r="AJ250" s="29">
        <v>238</v>
      </c>
      <c r="AK250" s="270">
        <v>459692</v>
      </c>
      <c r="AL250" s="30">
        <f t="shared" si="9"/>
        <v>238</v>
      </c>
      <c r="AM250" s="29">
        <v>238</v>
      </c>
      <c r="AN250" s="270">
        <v>1235733</v>
      </c>
      <c r="AO250" s="29">
        <v>239</v>
      </c>
      <c r="AP250" s="270">
        <v>862883</v>
      </c>
    </row>
    <row r="251" spans="22:42">
      <c r="V251" s="29">
        <v>239</v>
      </c>
      <c r="W251" s="270" t="s">
        <v>221</v>
      </c>
      <c r="X251" s="30">
        <v>239</v>
      </c>
      <c r="Y251" s="270" t="s">
        <v>222</v>
      </c>
      <c r="Z251" s="29">
        <v>239</v>
      </c>
      <c r="AA251" s="270" t="s">
        <v>223</v>
      </c>
      <c r="AB251" s="29">
        <v>239</v>
      </c>
      <c r="AC251" s="270" t="s">
        <v>224</v>
      </c>
      <c r="AD251" s="29">
        <v>239</v>
      </c>
      <c r="AE251" s="270" t="s">
        <v>225</v>
      </c>
      <c r="AF251" s="29">
        <v>239</v>
      </c>
      <c r="AG251" s="270" t="s">
        <v>226</v>
      </c>
      <c r="AH251" s="29">
        <v>239</v>
      </c>
      <c r="AI251" s="270">
        <v>458639</v>
      </c>
      <c r="AJ251" s="29">
        <v>239</v>
      </c>
      <c r="AK251" s="270">
        <v>461515</v>
      </c>
      <c r="AL251" s="30">
        <f t="shared" si="9"/>
        <v>239</v>
      </c>
      <c r="AM251" s="29">
        <v>239</v>
      </c>
      <c r="AN251" s="270">
        <v>1240572</v>
      </c>
      <c r="AO251" s="29">
        <v>240</v>
      </c>
      <c r="AP251" s="270">
        <v>865745</v>
      </c>
    </row>
    <row r="252" spans="22:42">
      <c r="V252" s="29">
        <v>240</v>
      </c>
      <c r="W252" s="270" t="s">
        <v>227</v>
      </c>
      <c r="X252" s="30">
        <v>240</v>
      </c>
      <c r="Y252" s="270" t="s">
        <v>228</v>
      </c>
      <c r="Z252" s="29">
        <v>240</v>
      </c>
      <c r="AA252" s="270" t="s">
        <v>229</v>
      </c>
      <c r="AB252" s="29">
        <v>240</v>
      </c>
      <c r="AC252" s="270" t="s">
        <v>230</v>
      </c>
      <c r="AD252" s="29">
        <v>240</v>
      </c>
      <c r="AE252" s="270" t="s">
        <v>231</v>
      </c>
      <c r="AF252" s="29">
        <v>240</v>
      </c>
      <c r="AG252" s="270" t="s">
        <v>232</v>
      </c>
      <c r="AH252" s="29">
        <v>240</v>
      </c>
      <c r="AI252" s="270">
        <v>460461</v>
      </c>
      <c r="AJ252" s="29">
        <v>240</v>
      </c>
      <c r="AK252" s="270">
        <v>463338</v>
      </c>
      <c r="AL252" s="30">
        <f t="shared" si="9"/>
        <v>240</v>
      </c>
      <c r="AM252" s="29">
        <v>240</v>
      </c>
      <c r="AN252" s="270">
        <v>1245411</v>
      </c>
      <c r="AO252" s="29">
        <v>241</v>
      </c>
      <c r="AP252" s="270">
        <v>868608</v>
      </c>
    </row>
    <row r="253" spans="22:42">
      <c r="V253" s="29">
        <v>241</v>
      </c>
      <c r="W253" s="270" t="s">
        <v>233</v>
      </c>
      <c r="X253" s="30">
        <v>241</v>
      </c>
      <c r="Y253" s="270" t="s">
        <v>234</v>
      </c>
      <c r="Z253" s="29">
        <v>241</v>
      </c>
      <c r="AA253" s="270" t="s">
        <v>235</v>
      </c>
      <c r="AB253" s="29">
        <v>241</v>
      </c>
      <c r="AC253" s="270" t="s">
        <v>236</v>
      </c>
      <c r="AD253" s="29">
        <v>241</v>
      </c>
      <c r="AE253" s="270" t="s">
        <v>237</v>
      </c>
      <c r="AF253" s="29">
        <v>241</v>
      </c>
      <c r="AG253" s="270" t="s">
        <v>238</v>
      </c>
      <c r="AH253" s="29">
        <v>241</v>
      </c>
      <c r="AI253" s="270">
        <v>462284</v>
      </c>
      <c r="AJ253" s="29">
        <v>241</v>
      </c>
      <c r="AK253" s="270">
        <v>465161</v>
      </c>
      <c r="AL253" s="30">
        <f t="shared" si="9"/>
        <v>241</v>
      </c>
      <c r="AM253" s="29">
        <v>241</v>
      </c>
      <c r="AN253" s="270">
        <v>1250250</v>
      </c>
      <c r="AO253" s="29">
        <v>242</v>
      </c>
      <c r="AP253" s="270">
        <v>871470</v>
      </c>
    </row>
    <row r="254" spans="22:42">
      <c r="V254" s="29">
        <v>242</v>
      </c>
      <c r="W254" s="270" t="s">
        <v>239</v>
      </c>
      <c r="X254" s="30">
        <v>242</v>
      </c>
      <c r="Y254" s="270" t="s">
        <v>240</v>
      </c>
      <c r="Z254" s="29">
        <v>242</v>
      </c>
      <c r="AA254" s="270" t="s">
        <v>241</v>
      </c>
      <c r="AB254" s="29">
        <v>242</v>
      </c>
      <c r="AC254" s="270" t="s">
        <v>242</v>
      </c>
      <c r="AD254" s="29">
        <v>242</v>
      </c>
      <c r="AE254" s="270" t="s">
        <v>243</v>
      </c>
      <c r="AF254" s="29">
        <v>242</v>
      </c>
      <c r="AG254" s="270" t="s">
        <v>244</v>
      </c>
      <c r="AH254" s="29">
        <v>242</v>
      </c>
      <c r="AI254" s="270">
        <v>464106</v>
      </c>
      <c r="AJ254" s="29">
        <v>242</v>
      </c>
      <c r="AK254" s="270">
        <v>466984</v>
      </c>
      <c r="AL254" s="30">
        <f t="shared" si="9"/>
        <v>242</v>
      </c>
      <c r="AM254" s="29">
        <v>242</v>
      </c>
      <c r="AN254" s="270">
        <v>1255089</v>
      </c>
      <c r="AO254" s="29">
        <v>243</v>
      </c>
      <c r="AP254" s="270">
        <v>874333</v>
      </c>
    </row>
    <row r="255" spans="22:42">
      <c r="V255" s="29">
        <v>243</v>
      </c>
      <c r="W255" s="270" t="s">
        <v>245</v>
      </c>
      <c r="X255" s="30">
        <v>243</v>
      </c>
      <c r="Y255" s="270" t="s">
        <v>246</v>
      </c>
      <c r="Z255" s="29">
        <v>243</v>
      </c>
      <c r="AA255" s="270" t="s">
        <v>247</v>
      </c>
      <c r="AB255" s="29">
        <v>243</v>
      </c>
      <c r="AC255" s="270" t="s">
        <v>248</v>
      </c>
      <c r="AD255" s="29">
        <v>243</v>
      </c>
      <c r="AE255" s="270" t="s">
        <v>249</v>
      </c>
      <c r="AF255" s="29">
        <v>243</v>
      </c>
      <c r="AG255" s="270" t="s">
        <v>250</v>
      </c>
      <c r="AH255" s="29">
        <v>243</v>
      </c>
      <c r="AI255" s="270">
        <v>465929</v>
      </c>
      <c r="AJ255" s="29">
        <v>243</v>
      </c>
      <c r="AK255" s="270">
        <v>468808</v>
      </c>
      <c r="AL255" s="30">
        <f t="shared" si="9"/>
        <v>243</v>
      </c>
      <c r="AM255" s="29">
        <v>243</v>
      </c>
      <c r="AN255" s="270">
        <v>1259927</v>
      </c>
      <c r="AO255" s="29">
        <v>244</v>
      </c>
      <c r="AP255" s="270">
        <v>877195</v>
      </c>
    </row>
    <row r="256" spans="22:42">
      <c r="V256" s="29">
        <v>244</v>
      </c>
      <c r="W256" s="270" t="s">
        <v>251</v>
      </c>
      <c r="X256" s="30">
        <v>244</v>
      </c>
      <c r="Y256" s="270" t="s">
        <v>252</v>
      </c>
      <c r="Z256" s="29">
        <v>244</v>
      </c>
      <c r="AA256" s="270" t="s">
        <v>253</v>
      </c>
      <c r="AB256" s="29">
        <v>244</v>
      </c>
      <c r="AC256" s="270" t="s">
        <v>254</v>
      </c>
      <c r="AD256" s="29">
        <v>244</v>
      </c>
      <c r="AE256" s="270" t="s">
        <v>255</v>
      </c>
      <c r="AF256" s="29">
        <v>244</v>
      </c>
      <c r="AG256" s="270" t="s">
        <v>256</v>
      </c>
      <c r="AH256" s="29">
        <v>244</v>
      </c>
      <c r="AI256" s="270">
        <v>467751</v>
      </c>
      <c r="AJ256" s="29">
        <v>244</v>
      </c>
      <c r="AK256" s="270">
        <v>470631</v>
      </c>
      <c r="AL256" s="30">
        <f t="shared" si="9"/>
        <v>244</v>
      </c>
      <c r="AM256" s="29">
        <v>244</v>
      </c>
      <c r="AN256" s="270">
        <v>1264766</v>
      </c>
      <c r="AO256" s="29">
        <v>245</v>
      </c>
      <c r="AP256" s="270">
        <v>880058</v>
      </c>
    </row>
    <row r="257" spans="22:42">
      <c r="V257" s="29">
        <v>245</v>
      </c>
      <c r="W257" s="270" t="s">
        <v>257</v>
      </c>
      <c r="X257" s="30">
        <v>245</v>
      </c>
      <c r="Y257" s="270" t="s">
        <v>258</v>
      </c>
      <c r="Z257" s="29">
        <v>245</v>
      </c>
      <c r="AA257" s="270" t="s">
        <v>259</v>
      </c>
      <c r="AB257" s="29">
        <v>245</v>
      </c>
      <c r="AC257" s="270" t="s">
        <v>260</v>
      </c>
      <c r="AD257" s="29">
        <v>245</v>
      </c>
      <c r="AE257" s="270" t="s">
        <v>261</v>
      </c>
      <c r="AF257" s="29">
        <v>245</v>
      </c>
      <c r="AG257" s="270" t="s">
        <v>262</v>
      </c>
      <c r="AH257" s="29">
        <v>245</v>
      </c>
      <c r="AI257" s="270">
        <v>469573</v>
      </c>
      <c r="AJ257" s="29">
        <v>245</v>
      </c>
      <c r="AK257" s="270">
        <v>472454</v>
      </c>
      <c r="AL257" s="30">
        <f t="shared" si="9"/>
        <v>245</v>
      </c>
      <c r="AM257" s="29">
        <v>245</v>
      </c>
      <c r="AN257" s="270">
        <v>1269605</v>
      </c>
      <c r="AO257" s="29">
        <v>246</v>
      </c>
      <c r="AP257" s="270">
        <v>882920</v>
      </c>
    </row>
    <row r="258" spans="22:42">
      <c r="V258" s="29">
        <v>246</v>
      </c>
      <c r="W258" s="270" t="s">
        <v>263</v>
      </c>
      <c r="X258" s="30">
        <v>246</v>
      </c>
      <c r="Y258" s="270" t="s">
        <v>264</v>
      </c>
      <c r="Z258" s="29">
        <v>246</v>
      </c>
      <c r="AA258" s="270" t="s">
        <v>265</v>
      </c>
      <c r="AB258" s="29">
        <v>246</v>
      </c>
      <c r="AC258" s="270" t="s">
        <v>266</v>
      </c>
      <c r="AD258" s="29">
        <v>246</v>
      </c>
      <c r="AE258" s="270" t="s">
        <v>267</v>
      </c>
      <c r="AF258" s="29">
        <v>246</v>
      </c>
      <c r="AG258" s="270" t="s">
        <v>268</v>
      </c>
      <c r="AH258" s="29">
        <v>246</v>
      </c>
      <c r="AI258" s="270">
        <v>471396</v>
      </c>
      <c r="AJ258" s="29">
        <v>246</v>
      </c>
      <c r="AK258" s="270">
        <v>474277</v>
      </c>
      <c r="AL258" s="30">
        <f t="shared" si="9"/>
        <v>246</v>
      </c>
      <c r="AM258" s="29">
        <v>246</v>
      </c>
      <c r="AN258" s="270">
        <v>1274444</v>
      </c>
      <c r="AO258" s="29">
        <v>247</v>
      </c>
      <c r="AP258" s="270">
        <v>885782</v>
      </c>
    </row>
    <row r="259" spans="22:42">
      <c r="V259" s="29">
        <v>247</v>
      </c>
      <c r="W259" s="270" t="s">
        <v>269</v>
      </c>
      <c r="X259" s="30">
        <v>247</v>
      </c>
      <c r="Y259" s="270" t="s">
        <v>270</v>
      </c>
      <c r="Z259" s="29">
        <v>247</v>
      </c>
      <c r="AA259" s="270" t="s">
        <v>271</v>
      </c>
      <c r="AB259" s="29">
        <v>247</v>
      </c>
      <c r="AC259" s="270" t="s">
        <v>272</v>
      </c>
      <c r="AD259" s="29">
        <v>247</v>
      </c>
      <c r="AE259" s="270" t="s">
        <v>273</v>
      </c>
      <c r="AF259" s="29">
        <v>247</v>
      </c>
      <c r="AG259" s="270" t="s">
        <v>274</v>
      </c>
      <c r="AH259" s="29">
        <v>247</v>
      </c>
      <c r="AI259" s="270">
        <v>473218</v>
      </c>
      <c r="AJ259" s="29">
        <v>247</v>
      </c>
      <c r="AK259" s="270">
        <v>476100</v>
      </c>
      <c r="AL259" s="30">
        <f t="shared" si="9"/>
        <v>247</v>
      </c>
      <c r="AM259" s="29">
        <v>247</v>
      </c>
      <c r="AN259" s="270">
        <v>1279283</v>
      </c>
      <c r="AO259" s="29">
        <v>248</v>
      </c>
      <c r="AP259" s="270">
        <v>888645</v>
      </c>
    </row>
    <row r="260" spans="22:42">
      <c r="V260" s="29">
        <v>248</v>
      </c>
      <c r="W260" s="270" t="s">
        <v>275</v>
      </c>
      <c r="X260" s="30">
        <v>248</v>
      </c>
      <c r="Y260" s="270" t="s">
        <v>276</v>
      </c>
      <c r="Z260" s="29">
        <v>248</v>
      </c>
      <c r="AA260" s="270" t="s">
        <v>277</v>
      </c>
      <c r="AB260" s="29">
        <v>248</v>
      </c>
      <c r="AC260" s="270" t="s">
        <v>278</v>
      </c>
      <c r="AD260" s="29">
        <v>248</v>
      </c>
      <c r="AE260" s="270" t="s">
        <v>279</v>
      </c>
      <c r="AF260" s="29">
        <v>248</v>
      </c>
      <c r="AG260" s="270" t="s">
        <v>280</v>
      </c>
      <c r="AH260" s="29">
        <v>248</v>
      </c>
      <c r="AI260" s="270">
        <v>475041</v>
      </c>
      <c r="AJ260" s="29">
        <v>248</v>
      </c>
      <c r="AK260" s="270">
        <v>477924</v>
      </c>
      <c r="AL260" s="30">
        <f t="shared" si="9"/>
        <v>248</v>
      </c>
      <c r="AM260" s="29">
        <v>248</v>
      </c>
      <c r="AN260" s="270">
        <v>1284122</v>
      </c>
      <c r="AO260" s="29">
        <v>249</v>
      </c>
      <c r="AP260" s="270">
        <v>891507</v>
      </c>
    </row>
    <row r="261" spans="22:42">
      <c r="V261" s="29">
        <v>249</v>
      </c>
      <c r="W261" s="270" t="s">
        <v>281</v>
      </c>
      <c r="X261" s="30">
        <v>249</v>
      </c>
      <c r="Y261" s="270" t="s">
        <v>282</v>
      </c>
      <c r="Z261" s="29">
        <v>249</v>
      </c>
      <c r="AA261" s="270" t="s">
        <v>283</v>
      </c>
      <c r="AB261" s="29">
        <v>249</v>
      </c>
      <c r="AC261" s="270" t="s">
        <v>284</v>
      </c>
      <c r="AD261" s="29">
        <v>249</v>
      </c>
      <c r="AE261" s="270" t="s">
        <v>285</v>
      </c>
      <c r="AF261" s="29">
        <v>249</v>
      </c>
      <c r="AG261" s="270" t="s">
        <v>286</v>
      </c>
      <c r="AH261" s="29">
        <v>249</v>
      </c>
      <c r="AI261" s="270">
        <v>476863</v>
      </c>
      <c r="AJ261" s="29">
        <v>249</v>
      </c>
      <c r="AK261" s="270">
        <v>479747</v>
      </c>
      <c r="AL261" s="30">
        <f t="shared" si="9"/>
        <v>249</v>
      </c>
      <c r="AM261" s="29">
        <v>249</v>
      </c>
      <c r="AN261" s="270">
        <v>1288960</v>
      </c>
      <c r="AO261" s="29">
        <v>250</v>
      </c>
      <c r="AP261" s="270">
        <v>894370</v>
      </c>
    </row>
    <row r="262" spans="22:42">
      <c r="V262" s="29">
        <v>250</v>
      </c>
      <c r="W262" s="270" t="s">
        <v>287</v>
      </c>
      <c r="X262" s="30">
        <v>250</v>
      </c>
      <c r="Y262" s="270" t="s">
        <v>288</v>
      </c>
      <c r="Z262" s="29">
        <v>250</v>
      </c>
      <c r="AA262" s="270" t="s">
        <v>289</v>
      </c>
      <c r="AB262" s="29">
        <v>250</v>
      </c>
      <c r="AC262" s="270" t="s">
        <v>290</v>
      </c>
      <c r="AD262" s="29">
        <v>250</v>
      </c>
      <c r="AE262" s="270" t="s">
        <v>291</v>
      </c>
      <c r="AF262" s="29">
        <v>250</v>
      </c>
      <c r="AG262" s="270" t="s">
        <v>292</v>
      </c>
      <c r="AH262" s="29">
        <v>250</v>
      </c>
      <c r="AI262" s="270">
        <v>478686</v>
      </c>
      <c r="AJ262" s="29">
        <v>250</v>
      </c>
      <c r="AK262" s="270">
        <v>481570</v>
      </c>
      <c r="AL262" s="30">
        <f t="shared" si="9"/>
        <v>250</v>
      </c>
      <c r="AM262" s="29">
        <v>250</v>
      </c>
      <c r="AN262" s="270">
        <v>1293799</v>
      </c>
      <c r="AO262" s="29">
        <v>251</v>
      </c>
      <c r="AP262" s="270">
        <v>897232</v>
      </c>
    </row>
    <row r="263" spans="22:42">
      <c r="V263" s="29">
        <v>251</v>
      </c>
      <c r="W263" s="270" t="s">
        <v>293</v>
      </c>
      <c r="X263" s="30">
        <v>251</v>
      </c>
      <c r="Y263" s="270" t="s">
        <v>294</v>
      </c>
      <c r="Z263" s="29">
        <v>251</v>
      </c>
      <c r="AA263" s="270" t="s">
        <v>295</v>
      </c>
      <c r="AB263" s="29">
        <v>251</v>
      </c>
      <c r="AC263" s="270" t="s">
        <v>296</v>
      </c>
      <c r="AD263" s="29">
        <v>251</v>
      </c>
      <c r="AE263" s="270" t="s">
        <v>297</v>
      </c>
      <c r="AF263" s="29">
        <v>251</v>
      </c>
      <c r="AG263" s="270" t="s">
        <v>298</v>
      </c>
      <c r="AH263" s="29">
        <v>251</v>
      </c>
      <c r="AI263" s="270">
        <v>480508</v>
      </c>
      <c r="AJ263" s="29">
        <v>251</v>
      </c>
      <c r="AK263" s="270">
        <v>483393</v>
      </c>
      <c r="AL263" s="30">
        <f t="shared" si="9"/>
        <v>251</v>
      </c>
      <c r="AM263" s="29">
        <v>251</v>
      </c>
      <c r="AN263" s="270">
        <v>1298638</v>
      </c>
      <c r="AO263" s="29">
        <v>252</v>
      </c>
      <c r="AP263" s="270">
        <v>900095</v>
      </c>
    </row>
    <row r="264" spans="22:42">
      <c r="V264" s="29">
        <v>252</v>
      </c>
      <c r="W264" s="270" t="s">
        <v>299</v>
      </c>
      <c r="X264" s="30">
        <v>252</v>
      </c>
      <c r="Y264" s="270" t="s">
        <v>300</v>
      </c>
      <c r="Z264" s="29">
        <v>252</v>
      </c>
      <c r="AA264" s="270" t="s">
        <v>301</v>
      </c>
      <c r="AB264" s="29">
        <v>252</v>
      </c>
      <c r="AC264" s="270" t="s">
        <v>302</v>
      </c>
      <c r="AD264" s="29">
        <v>252</v>
      </c>
      <c r="AE264" s="270" t="s">
        <v>303</v>
      </c>
      <c r="AF264" s="29">
        <v>252</v>
      </c>
      <c r="AG264" s="270" t="s">
        <v>304</v>
      </c>
      <c r="AH264" s="29">
        <v>252</v>
      </c>
      <c r="AI264" s="270">
        <v>482331</v>
      </c>
      <c r="AJ264" s="29">
        <v>252</v>
      </c>
      <c r="AK264" s="270">
        <v>485216</v>
      </c>
      <c r="AL264" s="30">
        <f t="shared" si="9"/>
        <v>252</v>
      </c>
      <c r="AM264" s="29">
        <v>252</v>
      </c>
      <c r="AN264" s="270">
        <v>1303477</v>
      </c>
      <c r="AO264" s="29">
        <v>253</v>
      </c>
      <c r="AP264" s="270">
        <v>902957</v>
      </c>
    </row>
    <row r="265" spans="22:42">
      <c r="V265" s="29">
        <v>253</v>
      </c>
      <c r="W265" s="270" t="s">
        <v>305</v>
      </c>
      <c r="X265" s="30">
        <v>253</v>
      </c>
      <c r="Y265" s="270" t="s">
        <v>306</v>
      </c>
      <c r="Z265" s="29">
        <v>253</v>
      </c>
      <c r="AA265" s="270" t="s">
        <v>307</v>
      </c>
      <c r="AB265" s="29">
        <v>253</v>
      </c>
      <c r="AC265" s="270" t="s">
        <v>308</v>
      </c>
      <c r="AD265" s="29">
        <v>253</v>
      </c>
      <c r="AE265" s="270" t="s">
        <v>309</v>
      </c>
      <c r="AF265" s="29">
        <v>253</v>
      </c>
      <c r="AG265" s="270" t="s">
        <v>310</v>
      </c>
      <c r="AH265" s="29">
        <v>253</v>
      </c>
      <c r="AI265" s="270">
        <v>484153</v>
      </c>
      <c r="AJ265" s="29">
        <v>253</v>
      </c>
      <c r="AK265" s="270">
        <v>487039</v>
      </c>
      <c r="AL265" s="30">
        <f t="shared" si="9"/>
        <v>253</v>
      </c>
      <c r="AM265" s="29">
        <v>253</v>
      </c>
      <c r="AN265" s="270">
        <v>1308316</v>
      </c>
      <c r="AO265" s="29">
        <v>254</v>
      </c>
      <c r="AP265" s="270">
        <v>905820</v>
      </c>
    </row>
    <row r="266" spans="22:42">
      <c r="V266" s="29">
        <v>254</v>
      </c>
      <c r="W266" s="270" t="s">
        <v>311</v>
      </c>
      <c r="X266" s="30">
        <v>254</v>
      </c>
      <c r="Y266" s="270" t="s">
        <v>312</v>
      </c>
      <c r="Z266" s="29">
        <v>254</v>
      </c>
      <c r="AA266" s="270" t="s">
        <v>313</v>
      </c>
      <c r="AB266" s="29">
        <v>254</v>
      </c>
      <c r="AC266" s="270" t="s">
        <v>314</v>
      </c>
      <c r="AD266" s="29">
        <v>254</v>
      </c>
      <c r="AE266" s="270" t="s">
        <v>315</v>
      </c>
      <c r="AF266" s="29">
        <v>254</v>
      </c>
      <c r="AG266" s="270" t="s">
        <v>316</v>
      </c>
      <c r="AH266" s="29">
        <v>254</v>
      </c>
      <c r="AI266" s="270">
        <v>485976</v>
      </c>
      <c r="AJ266" s="29">
        <v>254</v>
      </c>
      <c r="AK266" s="270">
        <v>488863</v>
      </c>
      <c r="AL266" s="30">
        <f t="shared" si="9"/>
        <v>254</v>
      </c>
      <c r="AM266" s="29">
        <v>254</v>
      </c>
      <c r="AN266" s="270">
        <v>1313155</v>
      </c>
      <c r="AO266" s="29">
        <v>255</v>
      </c>
      <c r="AP266" s="270">
        <v>908682</v>
      </c>
    </row>
    <row r="267" spans="22:42">
      <c r="V267" s="29">
        <v>255</v>
      </c>
      <c r="W267" s="270" t="s">
        <v>317</v>
      </c>
      <c r="X267" s="30">
        <v>255</v>
      </c>
      <c r="Y267" s="270" t="s">
        <v>318</v>
      </c>
      <c r="Z267" s="29">
        <v>255</v>
      </c>
      <c r="AA267" s="270" t="s">
        <v>319</v>
      </c>
      <c r="AB267" s="29">
        <v>255</v>
      </c>
      <c r="AC267" s="270" t="s">
        <v>320</v>
      </c>
      <c r="AD267" s="29">
        <v>255</v>
      </c>
      <c r="AE267" s="270" t="s">
        <v>321</v>
      </c>
      <c r="AF267" s="29">
        <v>255</v>
      </c>
      <c r="AG267" s="270" t="s">
        <v>322</v>
      </c>
      <c r="AH267" s="29">
        <v>255</v>
      </c>
      <c r="AI267" s="270">
        <v>487798</v>
      </c>
      <c r="AJ267" s="29">
        <v>255</v>
      </c>
      <c r="AK267" s="270">
        <v>490686</v>
      </c>
      <c r="AL267" s="30">
        <f t="shared" si="9"/>
        <v>255</v>
      </c>
      <c r="AM267" s="29">
        <v>255</v>
      </c>
      <c r="AN267" s="270">
        <v>1317993</v>
      </c>
      <c r="AO267" s="29">
        <v>256</v>
      </c>
      <c r="AP267" s="270">
        <v>911545</v>
      </c>
    </row>
    <row r="268" spans="22:42">
      <c r="V268" s="29">
        <v>256</v>
      </c>
      <c r="W268" s="270" t="s">
        <v>323</v>
      </c>
      <c r="X268" s="30">
        <v>256</v>
      </c>
      <c r="Y268" s="270">
        <v>1111064</v>
      </c>
      <c r="Z268" s="29">
        <v>256</v>
      </c>
      <c r="AA268" s="270" t="s">
        <v>324</v>
      </c>
      <c r="AB268" s="29">
        <v>256</v>
      </c>
      <c r="AC268" s="270" t="s">
        <v>325</v>
      </c>
      <c r="AD268" s="29">
        <v>256</v>
      </c>
      <c r="AE268" s="270" t="s">
        <v>326</v>
      </c>
      <c r="AF268" s="29">
        <v>256</v>
      </c>
      <c r="AG268" s="270" t="s">
        <v>327</v>
      </c>
      <c r="AH268" s="29">
        <v>256</v>
      </c>
      <c r="AI268" s="270">
        <v>489621</v>
      </c>
      <c r="AJ268" s="29">
        <v>256</v>
      </c>
      <c r="AK268" s="270">
        <v>492509</v>
      </c>
      <c r="AL268" s="30">
        <f t="shared" si="9"/>
        <v>256</v>
      </c>
      <c r="AM268" s="29">
        <v>256</v>
      </c>
      <c r="AN268" s="270">
        <v>1322832</v>
      </c>
      <c r="AO268" s="29">
        <v>257</v>
      </c>
      <c r="AP268" s="270">
        <v>914407</v>
      </c>
    </row>
    <row r="269" spans="22:42">
      <c r="V269" s="29">
        <v>257</v>
      </c>
      <c r="W269" s="270" t="s">
        <v>328</v>
      </c>
      <c r="X269" s="30">
        <v>257</v>
      </c>
      <c r="Y269" s="270" t="s">
        <v>329</v>
      </c>
      <c r="Z269" s="29">
        <v>257</v>
      </c>
      <c r="AA269" s="270" t="s">
        <v>330</v>
      </c>
      <c r="AB269" s="29">
        <v>257</v>
      </c>
      <c r="AC269" s="270" t="s">
        <v>331</v>
      </c>
      <c r="AD269" s="29">
        <v>257</v>
      </c>
      <c r="AE269" s="270" t="s">
        <v>332</v>
      </c>
      <c r="AF269" s="29">
        <v>257</v>
      </c>
      <c r="AG269" s="270" t="s">
        <v>333</v>
      </c>
      <c r="AH269" s="29">
        <v>257</v>
      </c>
      <c r="AI269" s="270">
        <v>491443</v>
      </c>
      <c r="AJ269" s="29">
        <v>257</v>
      </c>
      <c r="AK269" s="270">
        <v>494332</v>
      </c>
      <c r="AL269" s="30">
        <f t="shared" si="9"/>
        <v>257</v>
      </c>
      <c r="AM269" s="29">
        <v>257</v>
      </c>
      <c r="AN269" s="270">
        <v>1327671</v>
      </c>
      <c r="AO269" s="29">
        <v>258</v>
      </c>
      <c r="AP269" s="270">
        <v>91727</v>
      </c>
    </row>
    <row r="270" spans="22:42">
      <c r="V270" s="29">
        <v>258</v>
      </c>
      <c r="W270" s="270" t="s">
        <v>334</v>
      </c>
      <c r="X270" s="30">
        <v>258</v>
      </c>
      <c r="Y270" s="270" t="s">
        <v>335</v>
      </c>
      <c r="Z270" s="29">
        <v>258</v>
      </c>
      <c r="AA270" s="270" t="s">
        <v>336</v>
      </c>
      <c r="AB270" s="29">
        <v>258</v>
      </c>
      <c r="AC270" s="270" t="s">
        <v>337</v>
      </c>
      <c r="AD270" s="29">
        <v>258</v>
      </c>
      <c r="AE270" s="270" t="s">
        <v>338</v>
      </c>
      <c r="AF270" s="29">
        <v>258</v>
      </c>
      <c r="AG270" s="270" t="s">
        <v>339</v>
      </c>
      <c r="AH270" s="29">
        <v>258</v>
      </c>
      <c r="AI270" s="270">
        <v>493265</v>
      </c>
      <c r="AJ270" s="29">
        <v>258</v>
      </c>
      <c r="AK270" s="270">
        <v>496155</v>
      </c>
      <c r="AL270" s="30">
        <f t="shared" ref="AL270:AL333" si="10">AL269+1</f>
        <v>258</v>
      </c>
      <c r="AM270" s="29">
        <v>258</v>
      </c>
      <c r="AN270" s="270">
        <v>1332510</v>
      </c>
      <c r="AO270" s="29">
        <v>259</v>
      </c>
      <c r="AP270" s="270">
        <v>920132</v>
      </c>
    </row>
    <row r="271" spans="22:42">
      <c r="V271" s="29">
        <v>259</v>
      </c>
      <c r="W271" s="270" t="s">
        <v>340</v>
      </c>
      <c r="X271" s="30">
        <v>259</v>
      </c>
      <c r="Y271" s="270" t="s">
        <v>341</v>
      </c>
      <c r="Z271" s="29">
        <v>259</v>
      </c>
      <c r="AA271" s="270" t="s">
        <v>342</v>
      </c>
      <c r="AB271" s="29">
        <v>259</v>
      </c>
      <c r="AC271" s="270" t="s">
        <v>343</v>
      </c>
      <c r="AD271" s="29">
        <v>259</v>
      </c>
      <c r="AE271" s="270" t="s">
        <v>344</v>
      </c>
      <c r="AF271" s="29">
        <v>259</v>
      </c>
      <c r="AG271" s="270" t="s">
        <v>345</v>
      </c>
      <c r="AH271" s="29">
        <v>259</v>
      </c>
      <c r="AI271" s="270">
        <v>495088</v>
      </c>
      <c r="AJ271" s="29">
        <v>259</v>
      </c>
      <c r="AK271" s="270">
        <v>497978</v>
      </c>
      <c r="AL271" s="30">
        <f t="shared" si="10"/>
        <v>259</v>
      </c>
      <c r="AM271" s="29">
        <v>259</v>
      </c>
      <c r="AN271" s="270">
        <v>1337349</v>
      </c>
      <c r="AO271" s="29">
        <v>260</v>
      </c>
      <c r="AP271" s="270">
        <v>922994</v>
      </c>
    </row>
    <row r="272" spans="22:42">
      <c r="V272" s="29">
        <v>260</v>
      </c>
      <c r="W272" s="270" t="s">
        <v>346</v>
      </c>
      <c r="X272" s="30">
        <v>260</v>
      </c>
      <c r="Y272" s="270" t="s">
        <v>347</v>
      </c>
      <c r="Z272" s="29">
        <v>260</v>
      </c>
      <c r="AA272" s="270" t="s">
        <v>348</v>
      </c>
      <c r="AB272" s="29">
        <v>260</v>
      </c>
      <c r="AC272" s="270" t="s">
        <v>349</v>
      </c>
      <c r="AD272" s="29">
        <v>260</v>
      </c>
      <c r="AE272" s="270" t="s">
        <v>350</v>
      </c>
      <c r="AF272" s="29">
        <v>260</v>
      </c>
      <c r="AG272" s="270" t="s">
        <v>351</v>
      </c>
      <c r="AH272" s="29">
        <v>260</v>
      </c>
      <c r="AI272" s="270">
        <v>496910</v>
      </c>
      <c r="AJ272" s="29">
        <v>260</v>
      </c>
      <c r="AK272" s="270">
        <v>499802</v>
      </c>
      <c r="AL272" s="30">
        <f t="shared" si="10"/>
        <v>260</v>
      </c>
      <c r="AM272" s="29">
        <v>260</v>
      </c>
      <c r="AN272" s="270">
        <v>1342188</v>
      </c>
      <c r="AO272" s="29">
        <v>261</v>
      </c>
      <c r="AP272" s="270">
        <v>925857</v>
      </c>
    </row>
    <row r="273" spans="22:42">
      <c r="V273" s="29">
        <v>261</v>
      </c>
      <c r="W273" s="270" t="s">
        <v>352</v>
      </c>
      <c r="X273" s="30">
        <v>261</v>
      </c>
      <c r="Y273" s="270" t="s">
        <v>353</v>
      </c>
      <c r="Z273" s="29">
        <v>261</v>
      </c>
      <c r="AA273" s="270" t="s">
        <v>354</v>
      </c>
      <c r="AB273" s="29">
        <v>261</v>
      </c>
      <c r="AC273" s="270" t="s">
        <v>355</v>
      </c>
      <c r="AD273" s="29">
        <v>261</v>
      </c>
      <c r="AE273" s="270" t="s">
        <v>356</v>
      </c>
      <c r="AF273" s="29">
        <v>261</v>
      </c>
      <c r="AG273" s="270" t="s">
        <v>357</v>
      </c>
      <c r="AH273" s="29">
        <v>261</v>
      </c>
      <c r="AI273" s="270">
        <v>498733</v>
      </c>
      <c r="AJ273" s="29">
        <v>261</v>
      </c>
      <c r="AK273" s="270">
        <v>501625</v>
      </c>
      <c r="AL273" s="30">
        <f t="shared" si="10"/>
        <v>261</v>
      </c>
      <c r="AM273" s="29">
        <v>261</v>
      </c>
      <c r="AN273" s="270">
        <v>1347026</v>
      </c>
      <c r="AO273" s="29">
        <v>262</v>
      </c>
      <c r="AP273" s="270">
        <v>928719</v>
      </c>
    </row>
    <row r="274" spans="22:42">
      <c r="V274" s="29">
        <v>262</v>
      </c>
      <c r="W274" s="270" t="s">
        <v>358</v>
      </c>
      <c r="X274" s="30">
        <v>262</v>
      </c>
      <c r="Y274" s="270" t="s">
        <v>359</v>
      </c>
      <c r="Z274" s="29">
        <v>262</v>
      </c>
      <c r="AA274" s="270" t="s">
        <v>360</v>
      </c>
      <c r="AB274" s="29">
        <v>262</v>
      </c>
      <c r="AC274" s="270" t="s">
        <v>361</v>
      </c>
      <c r="AD274" s="29">
        <v>262</v>
      </c>
      <c r="AE274" s="270" t="s">
        <v>362</v>
      </c>
      <c r="AF274" s="29">
        <v>262</v>
      </c>
      <c r="AG274" s="270" t="s">
        <v>363</v>
      </c>
      <c r="AH274" s="29">
        <v>262</v>
      </c>
      <c r="AI274" s="270">
        <v>500555</v>
      </c>
      <c r="AJ274" s="29">
        <v>262</v>
      </c>
      <c r="AK274" s="270">
        <v>503448</v>
      </c>
      <c r="AL274" s="30">
        <f t="shared" si="10"/>
        <v>262</v>
      </c>
      <c r="AM274" s="29">
        <v>262</v>
      </c>
      <c r="AN274" s="270">
        <v>1351865</v>
      </c>
      <c r="AO274" s="29">
        <v>263</v>
      </c>
      <c r="AP274" s="270">
        <v>931582</v>
      </c>
    </row>
    <row r="275" spans="22:42">
      <c r="V275" s="29">
        <v>263</v>
      </c>
      <c r="W275" s="270" t="s">
        <v>364</v>
      </c>
      <c r="X275" s="30">
        <v>263</v>
      </c>
      <c r="Y275" s="270" t="s">
        <v>365</v>
      </c>
      <c r="Z275" s="29">
        <v>263</v>
      </c>
      <c r="AA275" s="270" t="s">
        <v>366</v>
      </c>
      <c r="AB275" s="29">
        <v>263</v>
      </c>
      <c r="AC275" s="270" t="s">
        <v>367</v>
      </c>
      <c r="AD275" s="29">
        <v>263</v>
      </c>
      <c r="AE275" s="270" t="s">
        <v>368</v>
      </c>
      <c r="AF275" s="29">
        <v>263</v>
      </c>
      <c r="AG275" s="270" t="s">
        <v>369</v>
      </c>
      <c r="AH275" s="29">
        <v>263</v>
      </c>
      <c r="AI275" s="270">
        <v>502378</v>
      </c>
      <c r="AJ275" s="29">
        <v>263</v>
      </c>
      <c r="AK275" s="270">
        <v>505271</v>
      </c>
      <c r="AL275" s="30">
        <f t="shared" si="10"/>
        <v>263</v>
      </c>
      <c r="AM275" s="29">
        <v>263</v>
      </c>
      <c r="AN275" s="270">
        <v>1356704</v>
      </c>
      <c r="AO275" s="29">
        <v>264</v>
      </c>
      <c r="AP275" s="270">
        <v>934444</v>
      </c>
    </row>
    <row r="276" spans="22:42">
      <c r="V276" s="29">
        <v>264</v>
      </c>
      <c r="W276" s="270" t="s">
        <v>370</v>
      </c>
      <c r="X276" s="30">
        <v>264</v>
      </c>
      <c r="Y276" s="270" t="s">
        <v>371</v>
      </c>
      <c r="Z276" s="29">
        <v>264</v>
      </c>
      <c r="AA276" s="270" t="s">
        <v>372</v>
      </c>
      <c r="AB276" s="29">
        <v>264</v>
      </c>
      <c r="AC276" s="270" t="s">
        <v>373</v>
      </c>
      <c r="AD276" s="29">
        <v>264</v>
      </c>
      <c r="AE276" s="270" t="s">
        <v>374</v>
      </c>
      <c r="AF276" s="29">
        <v>264</v>
      </c>
      <c r="AG276" s="270" t="s">
        <v>375</v>
      </c>
      <c r="AH276" s="29">
        <v>264</v>
      </c>
      <c r="AI276" s="270">
        <v>504200</v>
      </c>
      <c r="AJ276" s="29">
        <v>264</v>
      </c>
      <c r="AK276" s="270">
        <v>507094</v>
      </c>
      <c r="AL276" s="30">
        <f t="shared" si="10"/>
        <v>264</v>
      </c>
      <c r="AM276" s="29">
        <v>264</v>
      </c>
      <c r="AN276" s="270">
        <v>1361543</v>
      </c>
      <c r="AO276" s="29">
        <v>265</v>
      </c>
      <c r="AP276" s="270">
        <v>937307</v>
      </c>
    </row>
    <row r="277" spans="22:42">
      <c r="V277" s="29">
        <v>265</v>
      </c>
      <c r="W277" s="270" t="s">
        <v>376</v>
      </c>
      <c r="X277" s="30">
        <v>265</v>
      </c>
      <c r="Y277" s="270" t="s">
        <v>377</v>
      </c>
      <c r="Z277" s="29">
        <v>265</v>
      </c>
      <c r="AA277" s="270" t="s">
        <v>378</v>
      </c>
      <c r="AB277" s="29">
        <v>265</v>
      </c>
      <c r="AC277" s="270" t="s">
        <v>379</v>
      </c>
      <c r="AD277" s="29">
        <v>265</v>
      </c>
      <c r="AE277" s="270" t="s">
        <v>380</v>
      </c>
      <c r="AF277" s="29">
        <v>265</v>
      </c>
      <c r="AG277" s="270" t="s">
        <v>381</v>
      </c>
      <c r="AH277" s="29">
        <v>265</v>
      </c>
      <c r="AI277" s="270">
        <v>506023</v>
      </c>
      <c r="AJ277" s="29">
        <v>265</v>
      </c>
      <c r="AK277" s="270">
        <v>508918</v>
      </c>
      <c r="AL277" s="30">
        <f t="shared" si="10"/>
        <v>265</v>
      </c>
      <c r="AM277" s="29">
        <v>265</v>
      </c>
      <c r="AN277" s="270">
        <v>1366382</v>
      </c>
      <c r="AO277" s="29">
        <v>266</v>
      </c>
      <c r="AP277" s="270">
        <v>940169</v>
      </c>
    </row>
    <row r="278" spans="22:42">
      <c r="V278" s="29">
        <v>266</v>
      </c>
      <c r="W278" s="270" t="s">
        <v>382</v>
      </c>
      <c r="X278" s="30">
        <v>266</v>
      </c>
      <c r="Y278" s="270" t="s">
        <v>383</v>
      </c>
      <c r="Z278" s="29">
        <v>266</v>
      </c>
      <c r="AA278" s="270" t="s">
        <v>384</v>
      </c>
      <c r="AB278" s="29">
        <v>266</v>
      </c>
      <c r="AC278" s="270" t="s">
        <v>385</v>
      </c>
      <c r="AD278" s="29">
        <v>266</v>
      </c>
      <c r="AE278" s="270" t="s">
        <v>386</v>
      </c>
      <c r="AF278" s="29">
        <v>266</v>
      </c>
      <c r="AG278" s="270" t="s">
        <v>387</v>
      </c>
      <c r="AH278" s="29">
        <v>266</v>
      </c>
      <c r="AI278" s="270">
        <v>507845</v>
      </c>
      <c r="AJ278" s="29">
        <v>266</v>
      </c>
      <c r="AK278" s="270">
        <v>510741</v>
      </c>
      <c r="AL278" s="30">
        <f t="shared" si="10"/>
        <v>266</v>
      </c>
      <c r="AM278" s="29">
        <v>266</v>
      </c>
      <c r="AN278" s="270">
        <v>1371221</v>
      </c>
      <c r="AO278" s="29">
        <v>267</v>
      </c>
      <c r="AP278" s="270">
        <v>943032</v>
      </c>
    </row>
    <row r="279" spans="22:42">
      <c r="V279" s="29">
        <v>267</v>
      </c>
      <c r="W279" s="270" t="s">
        <v>388</v>
      </c>
      <c r="X279" s="30">
        <v>267</v>
      </c>
      <c r="Y279" s="270" t="s">
        <v>389</v>
      </c>
      <c r="Z279" s="29">
        <v>267</v>
      </c>
      <c r="AA279" s="270" t="s">
        <v>390</v>
      </c>
      <c r="AB279" s="29">
        <v>267</v>
      </c>
      <c r="AC279" s="270" t="s">
        <v>391</v>
      </c>
      <c r="AD279" s="29">
        <v>267</v>
      </c>
      <c r="AE279" s="270" t="s">
        <v>392</v>
      </c>
      <c r="AF279" s="29">
        <v>267</v>
      </c>
      <c r="AG279" s="270" t="s">
        <v>393</v>
      </c>
      <c r="AH279" s="29">
        <v>267</v>
      </c>
      <c r="AI279" s="270">
        <v>509668</v>
      </c>
      <c r="AJ279" s="29">
        <v>267</v>
      </c>
      <c r="AK279" s="270">
        <v>512564</v>
      </c>
      <c r="AL279" s="30">
        <f t="shared" si="10"/>
        <v>267</v>
      </c>
      <c r="AM279" s="29">
        <v>267</v>
      </c>
      <c r="AN279" s="270">
        <v>1376059</v>
      </c>
      <c r="AO279" s="29">
        <v>268</v>
      </c>
      <c r="AP279" s="270">
        <v>945894</v>
      </c>
    </row>
    <row r="280" spans="22:42">
      <c r="V280" s="29">
        <v>268</v>
      </c>
      <c r="W280" s="270" t="s">
        <v>394</v>
      </c>
      <c r="X280" s="30">
        <v>268</v>
      </c>
      <c r="Y280" s="270" t="s">
        <v>395</v>
      </c>
      <c r="Z280" s="29">
        <v>268</v>
      </c>
      <c r="AA280" s="270" t="s">
        <v>396</v>
      </c>
      <c r="AB280" s="29">
        <v>268</v>
      </c>
      <c r="AC280" s="270" t="s">
        <v>397</v>
      </c>
      <c r="AD280" s="29">
        <v>268</v>
      </c>
      <c r="AE280" s="270" t="s">
        <v>398</v>
      </c>
      <c r="AF280" s="29">
        <v>268</v>
      </c>
      <c r="AG280" s="270" t="s">
        <v>399</v>
      </c>
      <c r="AH280" s="29">
        <v>268</v>
      </c>
      <c r="AI280" s="270">
        <v>511490</v>
      </c>
      <c r="AJ280" s="29">
        <v>268</v>
      </c>
      <c r="AK280" s="270">
        <v>514387</v>
      </c>
      <c r="AL280" s="30">
        <f t="shared" si="10"/>
        <v>268</v>
      </c>
      <c r="AM280" s="29">
        <v>268</v>
      </c>
      <c r="AN280" s="270">
        <v>1380898</v>
      </c>
      <c r="AO280" s="29">
        <v>269</v>
      </c>
      <c r="AP280" s="270">
        <v>948757</v>
      </c>
    </row>
    <row r="281" spans="22:42">
      <c r="V281" s="29">
        <v>269</v>
      </c>
      <c r="W281" s="270" t="s">
        <v>400</v>
      </c>
      <c r="X281" s="30">
        <v>269</v>
      </c>
      <c r="Y281" s="270" t="s">
        <v>401</v>
      </c>
      <c r="Z281" s="29">
        <v>269</v>
      </c>
      <c r="AA281" s="270" t="s">
        <v>402</v>
      </c>
      <c r="AB281" s="29">
        <v>269</v>
      </c>
      <c r="AC281" s="270" t="s">
        <v>403</v>
      </c>
      <c r="AD281" s="29">
        <v>269</v>
      </c>
      <c r="AE281" s="270" t="s">
        <v>404</v>
      </c>
      <c r="AF281" s="29">
        <v>269</v>
      </c>
      <c r="AG281" s="270" t="s">
        <v>405</v>
      </c>
      <c r="AH281" s="29">
        <v>269</v>
      </c>
      <c r="AI281" s="270">
        <v>513312</v>
      </c>
      <c r="AJ281" s="29">
        <v>269</v>
      </c>
      <c r="AK281" s="270">
        <v>516210</v>
      </c>
      <c r="AL281" s="30">
        <f t="shared" si="10"/>
        <v>269</v>
      </c>
      <c r="AM281" s="29">
        <v>269</v>
      </c>
      <c r="AN281" s="270">
        <v>1385737</v>
      </c>
      <c r="AO281" s="29">
        <v>270</v>
      </c>
      <c r="AP281" s="270">
        <v>951619</v>
      </c>
    </row>
    <row r="282" spans="22:42">
      <c r="V282" s="29">
        <v>270</v>
      </c>
      <c r="W282" s="270" t="s">
        <v>406</v>
      </c>
      <c r="X282" s="30">
        <v>270</v>
      </c>
      <c r="Y282" s="270" t="s">
        <v>407</v>
      </c>
      <c r="Z282" s="29">
        <v>270</v>
      </c>
      <c r="AA282" s="270" t="s">
        <v>408</v>
      </c>
      <c r="AB282" s="29">
        <v>270</v>
      </c>
      <c r="AC282" s="270" t="s">
        <v>409</v>
      </c>
      <c r="AD282" s="29">
        <v>270</v>
      </c>
      <c r="AE282" s="270" t="s">
        <v>410</v>
      </c>
      <c r="AF282" s="29">
        <v>270</v>
      </c>
      <c r="AG282" s="270" t="s">
        <v>411</v>
      </c>
      <c r="AH282" s="29">
        <v>270</v>
      </c>
      <c r="AI282" s="270">
        <v>515135</v>
      </c>
      <c r="AJ282" s="29">
        <v>270</v>
      </c>
      <c r="AK282" s="270">
        <v>518033</v>
      </c>
      <c r="AL282" s="30">
        <f t="shared" si="10"/>
        <v>270</v>
      </c>
      <c r="AM282" s="29">
        <v>270</v>
      </c>
      <c r="AN282" s="270">
        <v>1390576</v>
      </c>
      <c r="AO282" s="29">
        <v>271</v>
      </c>
      <c r="AP282" s="270">
        <v>954482</v>
      </c>
    </row>
    <row r="283" spans="22:42">
      <c r="V283" s="29">
        <v>271</v>
      </c>
      <c r="W283" s="270" t="s">
        <v>412</v>
      </c>
      <c r="X283" s="30">
        <v>271</v>
      </c>
      <c r="Y283" s="270" t="s">
        <v>413</v>
      </c>
      <c r="Z283" s="29">
        <v>271</v>
      </c>
      <c r="AA283" s="270" t="s">
        <v>414</v>
      </c>
      <c r="AB283" s="29">
        <v>271</v>
      </c>
      <c r="AC283" s="270" t="s">
        <v>415</v>
      </c>
      <c r="AD283" s="29">
        <v>271</v>
      </c>
      <c r="AE283" s="270" t="s">
        <v>416</v>
      </c>
      <c r="AF283" s="29">
        <v>271</v>
      </c>
      <c r="AG283" s="270">
        <v>1165975</v>
      </c>
      <c r="AH283" s="29">
        <v>271</v>
      </c>
      <c r="AI283" s="270">
        <v>516957</v>
      </c>
      <c r="AJ283" s="29">
        <v>271</v>
      </c>
      <c r="AK283" s="270">
        <v>519857</v>
      </c>
      <c r="AL283" s="30">
        <f t="shared" si="10"/>
        <v>271</v>
      </c>
      <c r="AM283" s="29">
        <v>271</v>
      </c>
      <c r="AN283" s="270">
        <v>1395415</v>
      </c>
      <c r="AO283" s="29">
        <v>272</v>
      </c>
      <c r="AP283" s="270">
        <v>957344</v>
      </c>
    </row>
    <row r="284" spans="22:42">
      <c r="V284" s="29">
        <v>272</v>
      </c>
      <c r="W284" s="270" t="s">
        <v>417</v>
      </c>
      <c r="X284" s="30">
        <v>272</v>
      </c>
      <c r="Y284" s="270" t="s">
        <v>418</v>
      </c>
      <c r="Z284" s="29">
        <v>272</v>
      </c>
      <c r="AA284" s="270" t="s">
        <v>419</v>
      </c>
      <c r="AB284" s="29">
        <v>272</v>
      </c>
      <c r="AC284" s="270" t="s">
        <v>420</v>
      </c>
      <c r="AD284" s="29">
        <v>272</v>
      </c>
      <c r="AE284" s="270" t="s">
        <v>421</v>
      </c>
      <c r="AF284" s="29">
        <v>272</v>
      </c>
      <c r="AG284" s="270" t="s">
        <v>422</v>
      </c>
      <c r="AH284" s="29">
        <v>272</v>
      </c>
      <c r="AI284" s="270">
        <v>518780</v>
      </c>
      <c r="AJ284" s="29">
        <v>272</v>
      </c>
      <c r="AK284" s="270">
        <v>521680</v>
      </c>
      <c r="AL284" s="30">
        <f t="shared" si="10"/>
        <v>272</v>
      </c>
      <c r="AM284" s="29">
        <v>272</v>
      </c>
      <c r="AN284" s="270">
        <v>1400254</v>
      </c>
      <c r="AO284" s="29">
        <v>273</v>
      </c>
      <c r="AP284" s="270">
        <v>960206</v>
      </c>
    </row>
    <row r="285" spans="22:42">
      <c r="V285" s="29">
        <v>273</v>
      </c>
      <c r="W285" s="270" t="s">
        <v>423</v>
      </c>
      <c r="X285" s="30">
        <v>273</v>
      </c>
      <c r="Y285" s="270" t="s">
        <v>424</v>
      </c>
      <c r="Z285" s="29">
        <v>273</v>
      </c>
      <c r="AA285" s="270" t="s">
        <v>425</v>
      </c>
      <c r="AB285" s="29">
        <v>273</v>
      </c>
      <c r="AC285" s="270" t="s">
        <v>426</v>
      </c>
      <c r="AD285" s="29">
        <v>273</v>
      </c>
      <c r="AE285" s="270" t="s">
        <v>427</v>
      </c>
      <c r="AF285" s="29">
        <v>273</v>
      </c>
      <c r="AG285" s="270" t="s">
        <v>428</v>
      </c>
      <c r="AH285" s="29">
        <v>273</v>
      </c>
      <c r="AI285" s="270">
        <v>520602</v>
      </c>
      <c r="AJ285" s="29">
        <v>273</v>
      </c>
      <c r="AK285" s="270">
        <v>523503</v>
      </c>
      <c r="AL285" s="30">
        <f t="shared" si="10"/>
        <v>273</v>
      </c>
      <c r="AM285" s="29">
        <v>273</v>
      </c>
      <c r="AN285" s="270">
        <v>1405092</v>
      </c>
      <c r="AO285" s="29">
        <v>274</v>
      </c>
      <c r="AP285" s="270">
        <v>963069</v>
      </c>
    </row>
    <row r="286" spans="22:42">
      <c r="V286" s="29">
        <v>274</v>
      </c>
      <c r="W286" s="270" t="s">
        <v>429</v>
      </c>
      <c r="X286" s="30">
        <v>274</v>
      </c>
      <c r="Y286" s="270" t="s">
        <v>430</v>
      </c>
      <c r="Z286" s="29">
        <v>274</v>
      </c>
      <c r="AA286" s="270" t="s">
        <v>431</v>
      </c>
      <c r="AB286" s="29">
        <v>274</v>
      </c>
      <c r="AC286" s="270" t="s">
        <v>432</v>
      </c>
      <c r="AD286" s="29">
        <v>274</v>
      </c>
      <c r="AE286" s="270" t="s">
        <v>433</v>
      </c>
      <c r="AF286" s="29">
        <v>274</v>
      </c>
      <c r="AG286" s="270" t="s">
        <v>434</v>
      </c>
      <c r="AH286" s="29">
        <v>274</v>
      </c>
      <c r="AI286" s="270">
        <v>522425</v>
      </c>
      <c r="AJ286" s="29">
        <v>274</v>
      </c>
      <c r="AK286" s="270">
        <v>525326</v>
      </c>
      <c r="AL286" s="30">
        <f t="shared" si="10"/>
        <v>274</v>
      </c>
      <c r="AM286" s="29">
        <v>274</v>
      </c>
      <c r="AN286" s="270">
        <v>1409931</v>
      </c>
      <c r="AO286" s="29">
        <v>275</v>
      </c>
      <c r="AP286" s="270">
        <v>965931</v>
      </c>
    </row>
    <row r="287" spans="22:42">
      <c r="V287" s="29">
        <v>275</v>
      </c>
      <c r="W287" s="270" t="s">
        <v>435</v>
      </c>
      <c r="X287" s="30">
        <v>275</v>
      </c>
      <c r="Y287" s="270" t="s">
        <v>436</v>
      </c>
      <c r="Z287" s="29">
        <v>275</v>
      </c>
      <c r="AA287" s="270" t="s">
        <v>437</v>
      </c>
      <c r="AB287" s="29">
        <v>275</v>
      </c>
      <c r="AC287" s="270" t="s">
        <v>438</v>
      </c>
      <c r="AD287" s="29">
        <v>275</v>
      </c>
      <c r="AE287" s="270" t="s">
        <v>439</v>
      </c>
      <c r="AF287" s="29">
        <v>275</v>
      </c>
      <c r="AG287" s="270" t="s">
        <v>440</v>
      </c>
      <c r="AH287" s="29">
        <v>275</v>
      </c>
      <c r="AI287" s="270">
        <v>524247</v>
      </c>
      <c r="AJ287" s="29">
        <v>275</v>
      </c>
      <c r="AK287" s="270">
        <v>527149</v>
      </c>
      <c r="AL287" s="30">
        <f t="shared" si="10"/>
        <v>275</v>
      </c>
      <c r="AM287" s="29">
        <v>275</v>
      </c>
      <c r="AN287" s="270">
        <v>1414770</v>
      </c>
      <c r="AO287" s="29">
        <v>276</v>
      </c>
      <c r="AP287" s="270">
        <v>837121</v>
      </c>
    </row>
    <row r="288" spans="22:42">
      <c r="V288" s="29">
        <v>276</v>
      </c>
      <c r="W288" s="270" t="s">
        <v>441</v>
      </c>
      <c r="X288" s="30">
        <v>276</v>
      </c>
      <c r="Y288" s="270" t="s">
        <v>442</v>
      </c>
      <c r="Z288" s="29">
        <v>276</v>
      </c>
      <c r="AA288" s="270" t="s">
        <v>443</v>
      </c>
      <c r="AB288" s="29">
        <v>276</v>
      </c>
      <c r="AC288" s="270" t="s">
        <v>444</v>
      </c>
      <c r="AD288" s="29">
        <v>276</v>
      </c>
      <c r="AE288" s="270" t="s">
        <v>445</v>
      </c>
      <c r="AF288" s="29">
        <v>276</v>
      </c>
      <c r="AG288" s="270" t="s">
        <v>446</v>
      </c>
      <c r="AH288" s="29">
        <v>276</v>
      </c>
      <c r="AI288" s="270">
        <v>526070</v>
      </c>
      <c r="AJ288" s="29">
        <v>276</v>
      </c>
      <c r="AK288" s="270">
        <v>528973</v>
      </c>
      <c r="AL288" s="30">
        <f t="shared" si="10"/>
        <v>276</v>
      </c>
      <c r="AM288" s="29">
        <v>276</v>
      </c>
      <c r="AN288" s="270">
        <v>1419609</v>
      </c>
      <c r="AO288" s="29">
        <v>277</v>
      </c>
      <c r="AP288" s="270">
        <v>839983</v>
      </c>
    </row>
    <row r="289" spans="22:42">
      <c r="V289" s="29">
        <v>277</v>
      </c>
      <c r="W289" s="270" t="s">
        <v>447</v>
      </c>
      <c r="X289" s="30">
        <v>277</v>
      </c>
      <c r="Y289" s="270" t="s">
        <v>448</v>
      </c>
      <c r="Z289" s="29">
        <v>277</v>
      </c>
      <c r="AA289" s="270" t="s">
        <v>449</v>
      </c>
      <c r="AB289" s="29">
        <v>277</v>
      </c>
      <c r="AC289" s="270" t="s">
        <v>450</v>
      </c>
      <c r="AD289" s="29">
        <v>277</v>
      </c>
      <c r="AE289" s="270" t="s">
        <v>451</v>
      </c>
      <c r="AF289" s="29">
        <v>277</v>
      </c>
      <c r="AG289" s="270" t="s">
        <v>452</v>
      </c>
      <c r="AH289" s="29">
        <v>277</v>
      </c>
      <c r="AI289" s="270">
        <v>527892</v>
      </c>
      <c r="AJ289" s="29">
        <v>277</v>
      </c>
      <c r="AK289" s="270">
        <v>530796</v>
      </c>
      <c r="AL289" s="30">
        <f t="shared" si="10"/>
        <v>277</v>
      </c>
      <c r="AM289" s="29">
        <v>277</v>
      </c>
      <c r="AN289" s="270">
        <v>1424448</v>
      </c>
      <c r="AO289" s="29">
        <v>278</v>
      </c>
      <c r="AP289" s="270">
        <v>842846</v>
      </c>
    </row>
    <row r="290" spans="22:42">
      <c r="V290" s="29">
        <v>278</v>
      </c>
      <c r="W290" s="270" t="s">
        <v>453</v>
      </c>
      <c r="X290" s="30">
        <v>278</v>
      </c>
      <c r="Y290" s="270" t="s">
        <v>454</v>
      </c>
      <c r="Z290" s="29">
        <v>278</v>
      </c>
      <c r="AA290" s="270" t="s">
        <v>455</v>
      </c>
      <c r="AB290" s="29">
        <v>278</v>
      </c>
      <c r="AC290" s="270" t="s">
        <v>456</v>
      </c>
      <c r="AD290" s="29">
        <v>278</v>
      </c>
      <c r="AE290" s="270" t="s">
        <v>457</v>
      </c>
      <c r="AF290" s="29">
        <v>278</v>
      </c>
      <c r="AG290" s="270" t="s">
        <v>458</v>
      </c>
      <c r="AH290" s="29">
        <v>278</v>
      </c>
      <c r="AI290" s="270">
        <v>529715</v>
      </c>
      <c r="AJ290" s="29">
        <v>278</v>
      </c>
      <c r="AK290" s="270">
        <v>532619</v>
      </c>
      <c r="AL290" s="30">
        <f t="shared" si="10"/>
        <v>278</v>
      </c>
      <c r="AM290" s="29">
        <v>278</v>
      </c>
      <c r="AN290" s="270">
        <v>1429286</v>
      </c>
      <c r="AO290" s="29">
        <v>279</v>
      </c>
      <c r="AP290" s="270">
        <v>845708</v>
      </c>
    </row>
    <row r="291" spans="22:42">
      <c r="V291" s="29">
        <v>279</v>
      </c>
      <c r="W291" s="270" t="s">
        <v>459</v>
      </c>
      <c r="X291" s="30">
        <v>279</v>
      </c>
      <c r="Y291" s="270" t="s">
        <v>460</v>
      </c>
      <c r="Z291" s="29">
        <v>279</v>
      </c>
      <c r="AA291" s="270" t="s">
        <v>461</v>
      </c>
      <c r="AB291" s="29">
        <v>279</v>
      </c>
      <c r="AC291" s="270" t="s">
        <v>462</v>
      </c>
      <c r="AD291" s="29">
        <v>279</v>
      </c>
      <c r="AE291" s="270" t="s">
        <v>463</v>
      </c>
      <c r="AF291" s="29">
        <v>279</v>
      </c>
      <c r="AG291" s="270" t="s">
        <v>464</v>
      </c>
      <c r="AH291" s="29">
        <v>279</v>
      </c>
      <c r="AI291" s="270">
        <v>531537</v>
      </c>
      <c r="AJ291" s="29">
        <v>279</v>
      </c>
      <c r="AK291" s="270">
        <v>534442</v>
      </c>
      <c r="AL291" s="30">
        <f t="shared" si="10"/>
        <v>279</v>
      </c>
      <c r="AM291" s="29">
        <v>279</v>
      </c>
      <c r="AN291" s="270">
        <v>1434125</v>
      </c>
      <c r="AO291" s="29">
        <v>280</v>
      </c>
      <c r="AP291" s="270">
        <v>848571</v>
      </c>
    </row>
    <row r="292" spans="22:42">
      <c r="V292" s="29">
        <v>280</v>
      </c>
      <c r="W292" s="270" t="s">
        <v>465</v>
      </c>
      <c r="X292" s="30">
        <v>280</v>
      </c>
      <c r="Y292" s="270" t="s">
        <v>466</v>
      </c>
      <c r="Z292" s="29">
        <v>280</v>
      </c>
      <c r="AA292" s="270" t="s">
        <v>467</v>
      </c>
      <c r="AB292" s="29">
        <v>280</v>
      </c>
      <c r="AC292" s="270" t="s">
        <v>468</v>
      </c>
      <c r="AD292" s="29">
        <v>280</v>
      </c>
      <c r="AE292" s="270" t="s">
        <v>469</v>
      </c>
      <c r="AF292" s="29">
        <v>280</v>
      </c>
      <c r="AG292" s="270" t="s">
        <v>470</v>
      </c>
      <c r="AH292" s="29">
        <v>280</v>
      </c>
      <c r="AI292" s="270">
        <v>533360</v>
      </c>
      <c r="AJ292" s="29">
        <v>280</v>
      </c>
      <c r="AK292" s="270">
        <v>536265</v>
      </c>
      <c r="AL292" s="30">
        <f t="shared" si="10"/>
        <v>280</v>
      </c>
      <c r="AM292" s="29">
        <v>280</v>
      </c>
      <c r="AN292" s="270">
        <v>1438964</v>
      </c>
      <c r="AO292" s="29">
        <v>281</v>
      </c>
      <c r="AP292" s="270">
        <v>851433</v>
      </c>
    </row>
    <row r="293" spans="22:42">
      <c r="V293" s="29">
        <v>281</v>
      </c>
      <c r="W293" s="270" t="s">
        <v>471</v>
      </c>
      <c r="X293" s="30">
        <v>281</v>
      </c>
      <c r="Y293" s="270" t="s">
        <v>472</v>
      </c>
      <c r="Z293" s="29">
        <v>281</v>
      </c>
      <c r="AA293" s="270" t="s">
        <v>473</v>
      </c>
      <c r="AB293" s="29">
        <v>281</v>
      </c>
      <c r="AC293" s="270" t="s">
        <v>474</v>
      </c>
      <c r="AD293" s="29">
        <v>281</v>
      </c>
      <c r="AE293" s="270" t="s">
        <v>475</v>
      </c>
      <c r="AF293" s="29">
        <v>281</v>
      </c>
      <c r="AG293" s="270" t="s">
        <v>476</v>
      </c>
      <c r="AH293" s="29">
        <v>281</v>
      </c>
      <c r="AI293" s="270">
        <v>535182</v>
      </c>
      <c r="AJ293" s="29">
        <v>281</v>
      </c>
      <c r="AK293" s="270">
        <v>538088</v>
      </c>
      <c r="AL293" s="30">
        <f t="shared" si="10"/>
        <v>281</v>
      </c>
      <c r="AM293" s="29">
        <v>281</v>
      </c>
      <c r="AN293" s="270">
        <v>1443803</v>
      </c>
      <c r="AO293" s="29">
        <v>282</v>
      </c>
      <c r="AP293" s="270">
        <v>854295</v>
      </c>
    </row>
    <row r="294" spans="22:42">
      <c r="V294" s="29">
        <v>282</v>
      </c>
      <c r="W294" s="270" t="s">
        <v>477</v>
      </c>
      <c r="X294" s="30">
        <v>282</v>
      </c>
      <c r="Y294" s="270" t="s">
        <v>478</v>
      </c>
      <c r="Z294" s="29">
        <v>282</v>
      </c>
      <c r="AA294" s="270" t="s">
        <v>479</v>
      </c>
      <c r="AB294" s="29">
        <v>282</v>
      </c>
      <c r="AC294" s="270" t="s">
        <v>480</v>
      </c>
      <c r="AD294" s="29">
        <v>282</v>
      </c>
      <c r="AE294" s="270" t="s">
        <v>481</v>
      </c>
      <c r="AF294" s="29">
        <v>282</v>
      </c>
      <c r="AG294" s="270" t="s">
        <v>482</v>
      </c>
      <c r="AH294" s="29">
        <v>282</v>
      </c>
      <c r="AI294" s="270">
        <v>537004</v>
      </c>
      <c r="AJ294" s="29">
        <v>282</v>
      </c>
      <c r="AK294" s="270">
        <v>539912</v>
      </c>
      <c r="AL294" s="30">
        <f t="shared" si="10"/>
        <v>282</v>
      </c>
      <c r="AM294" s="29">
        <v>282</v>
      </c>
      <c r="AN294" s="270">
        <v>1448642</v>
      </c>
      <c r="AO294" s="29">
        <v>283</v>
      </c>
      <c r="AP294" s="270">
        <v>857158</v>
      </c>
    </row>
    <row r="295" spans="22:42">
      <c r="V295" s="29">
        <v>283</v>
      </c>
      <c r="W295" s="270" t="s">
        <v>483</v>
      </c>
      <c r="X295" s="30">
        <v>283</v>
      </c>
      <c r="Y295" s="270" t="s">
        <v>484</v>
      </c>
      <c r="Z295" s="29">
        <v>283</v>
      </c>
      <c r="AA295" s="270" t="s">
        <v>485</v>
      </c>
      <c r="AB295" s="29">
        <v>283</v>
      </c>
      <c r="AC295" s="270" t="s">
        <v>486</v>
      </c>
      <c r="AD295" s="29">
        <v>283</v>
      </c>
      <c r="AE295" s="270" t="s">
        <v>487</v>
      </c>
      <c r="AF295" s="29">
        <v>283</v>
      </c>
      <c r="AG295" s="270" t="s">
        <v>488</v>
      </c>
      <c r="AH295" s="29">
        <v>283</v>
      </c>
      <c r="AI295" s="270">
        <v>538827</v>
      </c>
      <c r="AJ295" s="29">
        <v>283</v>
      </c>
      <c r="AK295" s="270">
        <v>542033</v>
      </c>
      <c r="AL295" s="30">
        <f t="shared" si="10"/>
        <v>283</v>
      </c>
      <c r="AM295" s="29">
        <v>283</v>
      </c>
      <c r="AN295" s="270">
        <v>1453481</v>
      </c>
      <c r="AO295" s="29">
        <v>284</v>
      </c>
      <c r="AP295" s="270">
        <v>860020</v>
      </c>
    </row>
    <row r="296" spans="22:42">
      <c r="V296" s="29">
        <v>284</v>
      </c>
      <c r="W296" s="270" t="s">
        <v>489</v>
      </c>
      <c r="X296" s="30">
        <v>284</v>
      </c>
      <c r="Y296" s="270" t="s">
        <v>490</v>
      </c>
      <c r="Z296" s="29">
        <v>284</v>
      </c>
      <c r="AA296" s="270" t="s">
        <v>491</v>
      </c>
      <c r="AB296" s="29">
        <v>284</v>
      </c>
      <c r="AC296" s="270" t="s">
        <v>492</v>
      </c>
      <c r="AD296" s="29">
        <v>284</v>
      </c>
      <c r="AE296" s="270" t="s">
        <v>493</v>
      </c>
      <c r="AF296" s="29">
        <v>284</v>
      </c>
      <c r="AG296" s="270" t="s">
        <v>494</v>
      </c>
      <c r="AH296" s="29">
        <v>284</v>
      </c>
      <c r="AI296" s="270">
        <v>540649</v>
      </c>
      <c r="AJ296" s="29">
        <v>284</v>
      </c>
      <c r="AK296" s="270">
        <v>543558</v>
      </c>
      <c r="AL296" s="30">
        <f t="shared" si="10"/>
        <v>284</v>
      </c>
      <c r="AM296" s="29">
        <v>284</v>
      </c>
      <c r="AN296" s="270">
        <v>1458319</v>
      </c>
      <c r="AO296" s="29">
        <v>285</v>
      </c>
      <c r="AP296" s="270">
        <v>862883</v>
      </c>
    </row>
    <row r="297" spans="22:42">
      <c r="V297" s="29">
        <v>285</v>
      </c>
      <c r="W297" s="270" t="s">
        <v>495</v>
      </c>
      <c r="X297" s="30">
        <v>285</v>
      </c>
      <c r="Y297" s="270" t="s">
        <v>496</v>
      </c>
      <c r="Z297" s="29">
        <v>285</v>
      </c>
      <c r="AA297" s="270" t="s">
        <v>497</v>
      </c>
      <c r="AB297" s="29">
        <v>285</v>
      </c>
      <c r="AC297" s="270" t="s">
        <v>498</v>
      </c>
      <c r="AD297" s="29">
        <v>285</v>
      </c>
      <c r="AE297" s="270" t="s">
        <v>499</v>
      </c>
      <c r="AF297" s="29">
        <v>285</v>
      </c>
      <c r="AG297" s="270" t="s">
        <v>500</v>
      </c>
      <c r="AH297" s="29">
        <v>285</v>
      </c>
      <c r="AI297" s="270">
        <v>542472</v>
      </c>
      <c r="AJ297" s="29">
        <v>285</v>
      </c>
      <c r="AK297" s="270">
        <v>545381</v>
      </c>
      <c r="AL297" s="30">
        <f t="shared" si="10"/>
        <v>285</v>
      </c>
      <c r="AM297" s="29">
        <v>285</v>
      </c>
      <c r="AN297" s="270">
        <v>1463158</v>
      </c>
      <c r="AO297" s="29">
        <v>286</v>
      </c>
      <c r="AP297" s="270">
        <v>865745</v>
      </c>
    </row>
    <row r="298" spans="22:42">
      <c r="V298" s="29">
        <v>286</v>
      </c>
      <c r="W298" s="270" t="s">
        <v>501</v>
      </c>
      <c r="X298" s="30">
        <v>286</v>
      </c>
      <c r="Y298" s="270" t="s">
        <v>502</v>
      </c>
      <c r="Z298" s="29">
        <v>286</v>
      </c>
      <c r="AA298" s="270" t="s">
        <v>503</v>
      </c>
      <c r="AB298" s="29">
        <v>286</v>
      </c>
      <c r="AC298" s="270" t="s">
        <v>504</v>
      </c>
      <c r="AD298" s="29">
        <v>286</v>
      </c>
      <c r="AE298" s="270" t="s">
        <v>505</v>
      </c>
      <c r="AF298" s="29">
        <v>286</v>
      </c>
      <c r="AG298" s="270" t="s">
        <v>506</v>
      </c>
      <c r="AH298" s="29">
        <v>286</v>
      </c>
      <c r="AI298" s="270">
        <v>544294</v>
      </c>
      <c r="AJ298" s="29">
        <v>286</v>
      </c>
      <c r="AK298" s="270">
        <v>547204</v>
      </c>
      <c r="AL298" s="30">
        <f t="shared" si="10"/>
        <v>286</v>
      </c>
      <c r="AM298" s="29">
        <v>286</v>
      </c>
      <c r="AN298" s="270">
        <v>1467997</v>
      </c>
      <c r="AO298" s="29">
        <v>287</v>
      </c>
      <c r="AP298" s="270">
        <v>868608</v>
      </c>
    </row>
    <row r="299" spans="22:42">
      <c r="V299" s="29">
        <v>287</v>
      </c>
      <c r="W299" s="270" t="s">
        <v>507</v>
      </c>
      <c r="X299" s="30">
        <v>287</v>
      </c>
      <c r="Y299" s="270" t="s">
        <v>508</v>
      </c>
      <c r="Z299" s="29">
        <v>287</v>
      </c>
      <c r="AA299" s="270" t="s">
        <v>509</v>
      </c>
      <c r="AB299" s="29">
        <v>287</v>
      </c>
      <c r="AC299" s="270" t="s">
        <v>510</v>
      </c>
      <c r="AD299" s="29">
        <v>287</v>
      </c>
      <c r="AE299" s="270" t="s">
        <v>511</v>
      </c>
      <c r="AF299" s="29">
        <v>287</v>
      </c>
      <c r="AG299" s="270" t="s">
        <v>512</v>
      </c>
      <c r="AH299" s="29">
        <v>287</v>
      </c>
      <c r="AI299" s="270">
        <v>546117</v>
      </c>
      <c r="AJ299" s="29">
        <v>287</v>
      </c>
      <c r="AK299" s="270">
        <v>549028</v>
      </c>
      <c r="AL299" s="30">
        <f t="shared" si="10"/>
        <v>287</v>
      </c>
      <c r="AM299" s="29">
        <v>287</v>
      </c>
      <c r="AN299" s="270">
        <v>1472836</v>
      </c>
      <c r="AO299" s="29">
        <v>288</v>
      </c>
      <c r="AP299" s="270">
        <v>871470</v>
      </c>
    </row>
    <row r="300" spans="22:42">
      <c r="V300" s="29">
        <v>288</v>
      </c>
      <c r="W300" s="270" t="s">
        <v>513</v>
      </c>
      <c r="X300" s="30">
        <v>288</v>
      </c>
      <c r="Y300" s="270" t="s">
        <v>514</v>
      </c>
      <c r="Z300" s="29">
        <v>288</v>
      </c>
      <c r="AA300" s="270" t="s">
        <v>515</v>
      </c>
      <c r="AB300" s="29">
        <v>288</v>
      </c>
      <c r="AC300" s="270" t="s">
        <v>516</v>
      </c>
      <c r="AD300" s="29">
        <v>288</v>
      </c>
      <c r="AE300" s="270" t="s">
        <v>517</v>
      </c>
      <c r="AF300" s="29">
        <v>288</v>
      </c>
      <c r="AG300" s="270" t="s">
        <v>518</v>
      </c>
      <c r="AH300" s="29">
        <v>288</v>
      </c>
      <c r="AI300" s="270">
        <v>547939</v>
      </c>
      <c r="AJ300" s="29">
        <v>288</v>
      </c>
      <c r="AK300" s="270">
        <v>550851</v>
      </c>
      <c r="AL300" s="30">
        <f t="shared" si="10"/>
        <v>288</v>
      </c>
      <c r="AM300" s="29">
        <v>288</v>
      </c>
      <c r="AN300" s="270">
        <v>1477675</v>
      </c>
      <c r="AO300" s="29">
        <v>289</v>
      </c>
      <c r="AP300" s="270">
        <v>874333</v>
      </c>
    </row>
    <row r="301" spans="22:42">
      <c r="V301" s="29">
        <v>289</v>
      </c>
      <c r="W301" s="270" t="s">
        <v>519</v>
      </c>
      <c r="X301" s="30">
        <v>289</v>
      </c>
      <c r="Y301" s="270" t="s">
        <v>520</v>
      </c>
      <c r="Z301" s="29">
        <v>289</v>
      </c>
      <c r="AA301" s="270" t="s">
        <v>521</v>
      </c>
      <c r="AB301" s="29">
        <v>289</v>
      </c>
      <c r="AC301" s="270" t="s">
        <v>522</v>
      </c>
      <c r="AD301" s="29">
        <v>289</v>
      </c>
      <c r="AE301" s="270" t="s">
        <v>523</v>
      </c>
      <c r="AF301" s="29">
        <v>289</v>
      </c>
      <c r="AG301" s="270" t="s">
        <v>524</v>
      </c>
      <c r="AH301" s="29">
        <v>289</v>
      </c>
      <c r="AI301" s="270">
        <v>549762</v>
      </c>
      <c r="AJ301" s="29">
        <v>289</v>
      </c>
      <c r="AK301" s="270">
        <v>552674</v>
      </c>
      <c r="AL301" s="30">
        <f t="shared" si="10"/>
        <v>289</v>
      </c>
      <c r="AM301" s="29">
        <v>289</v>
      </c>
      <c r="AN301" s="270">
        <v>1482514</v>
      </c>
      <c r="AO301" s="29">
        <v>290</v>
      </c>
      <c r="AP301" s="270">
        <v>877195</v>
      </c>
    </row>
    <row r="302" spans="22:42">
      <c r="V302" s="29">
        <v>290</v>
      </c>
      <c r="W302" s="270" t="s">
        <v>525</v>
      </c>
      <c r="X302" s="30">
        <v>290</v>
      </c>
      <c r="Y302" s="270" t="s">
        <v>526</v>
      </c>
      <c r="Z302" s="29">
        <v>290</v>
      </c>
      <c r="AA302" s="270" t="s">
        <v>527</v>
      </c>
      <c r="AB302" s="29">
        <v>290</v>
      </c>
      <c r="AC302" s="270" t="s">
        <v>528</v>
      </c>
      <c r="AD302" s="29">
        <v>290</v>
      </c>
      <c r="AE302" s="270" t="s">
        <v>529</v>
      </c>
      <c r="AF302" s="29">
        <v>290</v>
      </c>
      <c r="AG302" s="270" t="s">
        <v>530</v>
      </c>
      <c r="AH302" s="29">
        <v>290</v>
      </c>
      <c r="AI302" s="270">
        <v>551584</v>
      </c>
      <c r="AJ302" s="29">
        <v>290</v>
      </c>
      <c r="AK302" s="270">
        <v>554497</v>
      </c>
      <c r="AL302" s="30">
        <f t="shared" si="10"/>
        <v>290</v>
      </c>
      <c r="AM302" s="29">
        <v>290</v>
      </c>
      <c r="AN302" s="270">
        <v>1487352</v>
      </c>
      <c r="AO302" s="29">
        <v>291</v>
      </c>
      <c r="AP302" s="270">
        <v>880058</v>
      </c>
    </row>
    <row r="303" spans="22:42">
      <c r="V303" s="29">
        <v>291</v>
      </c>
      <c r="W303" s="270" t="s">
        <v>531</v>
      </c>
      <c r="X303" s="30">
        <v>291</v>
      </c>
      <c r="Y303" s="270" t="s">
        <v>532</v>
      </c>
      <c r="Z303" s="29">
        <v>291</v>
      </c>
      <c r="AA303" s="270" t="s">
        <v>533</v>
      </c>
      <c r="AB303" s="29">
        <v>291</v>
      </c>
      <c r="AC303" s="270" t="s">
        <v>534</v>
      </c>
      <c r="AD303" s="29">
        <v>291</v>
      </c>
      <c r="AE303" s="270" t="s">
        <v>535</v>
      </c>
      <c r="AF303" s="29">
        <v>291</v>
      </c>
      <c r="AG303" s="270" t="s">
        <v>536</v>
      </c>
      <c r="AH303" s="29">
        <v>291</v>
      </c>
      <c r="AI303" s="270">
        <v>553407</v>
      </c>
      <c r="AJ303" s="29">
        <v>291</v>
      </c>
      <c r="AK303" s="270">
        <v>556320</v>
      </c>
      <c r="AL303" s="30">
        <f t="shared" si="10"/>
        <v>291</v>
      </c>
      <c r="AM303" s="29">
        <v>291</v>
      </c>
      <c r="AN303" s="270">
        <v>1492191</v>
      </c>
      <c r="AO303" s="29">
        <v>292</v>
      </c>
      <c r="AP303" s="270">
        <v>882920</v>
      </c>
    </row>
    <row r="304" spans="22:42">
      <c r="V304" s="29">
        <v>292</v>
      </c>
      <c r="W304" s="270" t="s">
        <v>537</v>
      </c>
      <c r="X304" s="30">
        <v>292</v>
      </c>
      <c r="Y304" s="270" t="s">
        <v>538</v>
      </c>
      <c r="Z304" s="29">
        <v>292</v>
      </c>
      <c r="AA304" s="270" t="s">
        <v>539</v>
      </c>
      <c r="AB304" s="29">
        <v>292</v>
      </c>
      <c r="AC304" s="270" t="s">
        <v>540</v>
      </c>
      <c r="AD304" s="29">
        <v>292</v>
      </c>
      <c r="AE304" s="270" t="s">
        <v>541</v>
      </c>
      <c r="AF304" s="29">
        <v>292</v>
      </c>
      <c r="AG304" s="270">
        <v>1252436</v>
      </c>
      <c r="AH304" s="29">
        <v>292</v>
      </c>
      <c r="AI304" s="270">
        <v>555229</v>
      </c>
      <c r="AJ304" s="29">
        <v>292</v>
      </c>
      <c r="AK304" s="270">
        <v>558143</v>
      </c>
      <c r="AL304" s="30">
        <f t="shared" si="10"/>
        <v>292</v>
      </c>
      <c r="AM304" s="29">
        <v>292</v>
      </c>
      <c r="AN304" s="270">
        <v>1497030</v>
      </c>
      <c r="AO304" s="29">
        <v>293</v>
      </c>
      <c r="AP304" s="270">
        <v>885782</v>
      </c>
    </row>
    <row r="305" spans="22:42">
      <c r="V305" s="29">
        <v>293</v>
      </c>
      <c r="W305" s="270" t="s">
        <v>542</v>
      </c>
      <c r="X305" s="30">
        <v>293</v>
      </c>
      <c r="Y305" s="270" t="s">
        <v>543</v>
      </c>
      <c r="Z305" s="29">
        <v>293</v>
      </c>
      <c r="AA305" s="270" t="s">
        <v>544</v>
      </c>
      <c r="AB305" s="29">
        <v>293</v>
      </c>
      <c r="AC305" s="270" t="s">
        <v>545</v>
      </c>
      <c r="AD305" s="29">
        <v>293</v>
      </c>
      <c r="AE305" s="270" t="s">
        <v>546</v>
      </c>
      <c r="AF305" s="29">
        <v>293</v>
      </c>
      <c r="AG305" s="270" t="s">
        <v>547</v>
      </c>
      <c r="AH305" s="29">
        <v>293</v>
      </c>
      <c r="AI305" s="270">
        <v>557052</v>
      </c>
      <c r="AJ305" s="29">
        <v>293</v>
      </c>
      <c r="AK305" s="270">
        <v>559967</v>
      </c>
      <c r="AL305" s="30">
        <f t="shared" si="10"/>
        <v>293</v>
      </c>
      <c r="AM305" s="29">
        <v>293</v>
      </c>
      <c r="AN305" s="270">
        <v>1501869</v>
      </c>
      <c r="AO305" s="29">
        <v>294</v>
      </c>
      <c r="AP305" s="270">
        <v>888645</v>
      </c>
    </row>
    <row r="306" spans="22:42">
      <c r="V306" s="29">
        <v>294</v>
      </c>
      <c r="W306" s="270" t="s">
        <v>548</v>
      </c>
      <c r="X306" s="30">
        <v>294</v>
      </c>
      <c r="Y306" s="270" t="s">
        <v>549</v>
      </c>
      <c r="Z306" s="29">
        <v>294</v>
      </c>
      <c r="AA306" s="270" t="s">
        <v>550</v>
      </c>
      <c r="AB306" s="29">
        <v>294</v>
      </c>
      <c r="AC306" s="270" t="s">
        <v>551</v>
      </c>
      <c r="AD306" s="29">
        <v>294</v>
      </c>
      <c r="AE306" s="270" t="s">
        <v>552</v>
      </c>
      <c r="AF306" s="29">
        <v>294</v>
      </c>
      <c r="AG306" s="270" t="s">
        <v>553</v>
      </c>
      <c r="AH306" s="29">
        <v>294</v>
      </c>
      <c r="AI306" s="270">
        <v>558874</v>
      </c>
      <c r="AJ306" s="29">
        <v>294</v>
      </c>
      <c r="AK306" s="270">
        <v>561790</v>
      </c>
      <c r="AL306" s="30">
        <f t="shared" si="10"/>
        <v>294</v>
      </c>
      <c r="AM306" s="29">
        <v>294</v>
      </c>
      <c r="AN306" s="270">
        <v>1506708</v>
      </c>
      <c r="AO306" s="29">
        <v>295</v>
      </c>
      <c r="AP306" s="270">
        <v>891507</v>
      </c>
    </row>
    <row r="307" spans="22:42">
      <c r="V307" s="29">
        <v>295</v>
      </c>
      <c r="W307" s="270" t="s">
        <v>554</v>
      </c>
      <c r="X307" s="30">
        <v>295</v>
      </c>
      <c r="Y307" s="270" t="s">
        <v>555</v>
      </c>
      <c r="Z307" s="29">
        <v>295</v>
      </c>
      <c r="AA307" s="270" t="s">
        <v>556</v>
      </c>
      <c r="AB307" s="29">
        <v>295</v>
      </c>
      <c r="AC307" s="270" t="s">
        <v>557</v>
      </c>
      <c r="AD307" s="29">
        <v>295</v>
      </c>
      <c r="AE307" s="270" t="s">
        <v>558</v>
      </c>
      <c r="AF307" s="29">
        <v>295</v>
      </c>
      <c r="AG307" s="270" t="s">
        <v>559</v>
      </c>
      <c r="AH307" s="29">
        <v>295</v>
      </c>
      <c r="AI307" s="270">
        <v>560696</v>
      </c>
      <c r="AJ307" s="29">
        <v>295</v>
      </c>
      <c r="AK307" s="270">
        <v>563613</v>
      </c>
      <c r="AL307" s="30">
        <f t="shared" si="10"/>
        <v>295</v>
      </c>
      <c r="AM307" s="29">
        <v>295</v>
      </c>
      <c r="AN307" s="270">
        <v>1511547</v>
      </c>
      <c r="AO307" s="29">
        <v>296</v>
      </c>
      <c r="AP307" s="270">
        <v>894370</v>
      </c>
    </row>
    <row r="308" spans="22:42">
      <c r="V308" s="29">
        <v>296</v>
      </c>
      <c r="W308" s="270" t="s">
        <v>560</v>
      </c>
      <c r="X308" s="30">
        <v>296</v>
      </c>
      <c r="Y308" s="270" t="s">
        <v>561</v>
      </c>
      <c r="Z308" s="29">
        <v>296</v>
      </c>
      <c r="AA308" s="270" t="s">
        <v>562</v>
      </c>
      <c r="AB308" s="29">
        <v>296</v>
      </c>
      <c r="AC308" s="270" t="s">
        <v>563</v>
      </c>
      <c r="AD308" s="29">
        <v>296</v>
      </c>
      <c r="AE308" s="270" t="s">
        <v>564</v>
      </c>
      <c r="AF308" s="29">
        <v>296</v>
      </c>
      <c r="AG308" s="270" t="s">
        <v>565</v>
      </c>
      <c r="AH308" s="29">
        <v>296</v>
      </c>
      <c r="AI308" s="270">
        <v>562519</v>
      </c>
      <c r="AJ308" s="29">
        <v>296</v>
      </c>
      <c r="AK308" s="270">
        <v>565436</v>
      </c>
      <c r="AL308" s="30">
        <f t="shared" si="10"/>
        <v>296</v>
      </c>
      <c r="AM308" s="29">
        <v>296</v>
      </c>
      <c r="AN308" s="270">
        <v>1516385</v>
      </c>
      <c r="AO308" s="29">
        <v>297</v>
      </c>
      <c r="AP308" s="270">
        <v>897232</v>
      </c>
    </row>
    <row r="309" spans="22:42">
      <c r="V309" s="29">
        <v>297</v>
      </c>
      <c r="W309" s="270" t="s">
        <v>566</v>
      </c>
      <c r="X309" s="30">
        <v>297</v>
      </c>
      <c r="Y309" s="270" t="s">
        <v>567</v>
      </c>
      <c r="Z309" s="29">
        <v>297</v>
      </c>
      <c r="AA309" s="270" t="s">
        <v>568</v>
      </c>
      <c r="AB309" s="29">
        <v>297</v>
      </c>
      <c r="AC309" s="270" t="s">
        <v>569</v>
      </c>
      <c r="AD309" s="29">
        <v>297</v>
      </c>
      <c r="AE309" s="270" t="s">
        <v>570</v>
      </c>
      <c r="AF309" s="29">
        <v>297</v>
      </c>
      <c r="AG309" s="270" t="s">
        <v>571</v>
      </c>
      <c r="AH309" s="29">
        <v>297</v>
      </c>
      <c r="AI309" s="270">
        <v>564341</v>
      </c>
      <c r="AJ309" s="29">
        <v>297</v>
      </c>
      <c r="AK309" s="270">
        <v>567259</v>
      </c>
      <c r="AL309" s="30">
        <f t="shared" si="10"/>
        <v>297</v>
      </c>
      <c r="AM309" s="29">
        <v>297</v>
      </c>
      <c r="AN309" s="270">
        <v>1521224</v>
      </c>
      <c r="AO309" s="29">
        <v>298</v>
      </c>
      <c r="AP309" s="270">
        <v>900095</v>
      </c>
    </row>
    <row r="310" spans="22:42">
      <c r="V310" s="29">
        <v>298</v>
      </c>
      <c r="W310" s="270" t="s">
        <v>572</v>
      </c>
      <c r="X310" s="30">
        <v>298</v>
      </c>
      <c r="Y310" s="270" t="s">
        <v>573</v>
      </c>
      <c r="Z310" s="29">
        <v>298</v>
      </c>
      <c r="AA310" s="270" t="s">
        <v>574</v>
      </c>
      <c r="AB310" s="29">
        <v>298</v>
      </c>
      <c r="AC310" s="270" t="s">
        <v>575</v>
      </c>
      <c r="AD310" s="29">
        <v>298</v>
      </c>
      <c r="AE310" s="270" t="s">
        <v>576</v>
      </c>
      <c r="AF310" s="29">
        <v>298</v>
      </c>
      <c r="AG310" s="270" t="s">
        <v>577</v>
      </c>
      <c r="AH310" s="29">
        <v>298</v>
      </c>
      <c r="AI310" s="270">
        <v>566164</v>
      </c>
      <c r="AJ310" s="29">
        <v>298</v>
      </c>
      <c r="AK310" s="270">
        <v>569083</v>
      </c>
      <c r="AL310" s="30">
        <f t="shared" si="10"/>
        <v>298</v>
      </c>
      <c r="AM310" s="29">
        <v>298</v>
      </c>
      <c r="AN310" s="270">
        <v>1526063</v>
      </c>
      <c r="AO310" s="29">
        <v>299</v>
      </c>
      <c r="AP310" s="270">
        <v>902957</v>
      </c>
    </row>
    <row r="311" spans="22:42">
      <c r="V311" s="29">
        <v>299</v>
      </c>
      <c r="W311" s="270" t="s">
        <v>578</v>
      </c>
      <c r="X311" s="30">
        <v>299</v>
      </c>
      <c r="Y311" s="270" t="s">
        <v>579</v>
      </c>
      <c r="Z311" s="29">
        <v>299</v>
      </c>
      <c r="AA311" s="270" t="s">
        <v>580</v>
      </c>
      <c r="AB311" s="29">
        <v>299</v>
      </c>
      <c r="AC311" s="270" t="s">
        <v>581</v>
      </c>
      <c r="AD311" s="29">
        <v>299</v>
      </c>
      <c r="AE311" s="270" t="s">
        <v>582</v>
      </c>
      <c r="AF311" s="29">
        <v>299</v>
      </c>
      <c r="AG311" s="270" t="s">
        <v>583</v>
      </c>
      <c r="AH311" s="29">
        <v>299</v>
      </c>
      <c r="AI311" s="270">
        <v>567986</v>
      </c>
      <c r="AJ311" s="29">
        <v>299</v>
      </c>
      <c r="AK311" s="270">
        <v>570906</v>
      </c>
      <c r="AL311" s="30">
        <f t="shared" si="10"/>
        <v>299</v>
      </c>
      <c r="AM311" s="29">
        <v>299</v>
      </c>
      <c r="AN311" s="270">
        <v>1530902</v>
      </c>
      <c r="AO311" s="29">
        <v>300</v>
      </c>
      <c r="AP311" s="270">
        <v>905820</v>
      </c>
    </row>
    <row r="312" spans="22:42">
      <c r="V312" s="29">
        <v>300</v>
      </c>
      <c r="W312" s="270" t="s">
        <v>584</v>
      </c>
      <c r="X312" s="30">
        <v>300</v>
      </c>
      <c r="Y312" s="270" t="s">
        <v>585</v>
      </c>
      <c r="Z312" s="29">
        <v>300</v>
      </c>
      <c r="AA312" s="270" t="s">
        <v>586</v>
      </c>
      <c r="AB312" s="29">
        <v>300</v>
      </c>
      <c r="AC312" s="270" t="s">
        <v>587</v>
      </c>
      <c r="AD312" s="29">
        <v>300</v>
      </c>
      <c r="AE312" s="270" t="s">
        <v>588</v>
      </c>
      <c r="AF312" s="29">
        <v>300</v>
      </c>
      <c r="AG312" s="270" t="s">
        <v>589</v>
      </c>
      <c r="AH312" s="29">
        <v>300</v>
      </c>
      <c r="AI312" s="270">
        <v>569809</v>
      </c>
      <c r="AJ312" s="29">
        <v>300</v>
      </c>
      <c r="AK312" s="270">
        <v>572729</v>
      </c>
      <c r="AL312" s="30">
        <f t="shared" si="10"/>
        <v>300</v>
      </c>
      <c r="AM312" s="29">
        <v>300</v>
      </c>
      <c r="AN312" s="270">
        <v>1535741</v>
      </c>
      <c r="AO312" s="29">
        <v>301</v>
      </c>
      <c r="AP312" s="270">
        <v>908682</v>
      </c>
    </row>
    <row r="313" spans="22:42">
      <c r="V313" s="29">
        <v>301</v>
      </c>
      <c r="W313" s="270" t="s">
        <v>590</v>
      </c>
      <c r="X313" s="30">
        <v>301</v>
      </c>
      <c r="Y313" s="270" t="s">
        <v>591</v>
      </c>
      <c r="Z313" s="29">
        <v>301</v>
      </c>
      <c r="AA313" s="270" t="s">
        <v>592</v>
      </c>
      <c r="AB313" s="29">
        <v>301</v>
      </c>
      <c r="AC313" s="270" t="s">
        <v>593</v>
      </c>
      <c r="AD313" s="29">
        <v>301</v>
      </c>
      <c r="AE313" s="270" t="s">
        <v>594</v>
      </c>
      <c r="AF313" s="29">
        <v>301</v>
      </c>
      <c r="AG313" s="270" t="s">
        <v>595</v>
      </c>
      <c r="AH313" s="29">
        <v>301</v>
      </c>
      <c r="AI313" s="270">
        <v>571631</v>
      </c>
      <c r="AJ313" s="29">
        <v>301</v>
      </c>
      <c r="AK313" s="270">
        <v>574552</v>
      </c>
      <c r="AL313" s="30">
        <f t="shared" si="10"/>
        <v>301</v>
      </c>
      <c r="AM313" s="29">
        <v>301</v>
      </c>
      <c r="AN313" s="270">
        <v>1540580</v>
      </c>
      <c r="AO313" s="29">
        <v>302</v>
      </c>
      <c r="AP313" s="270">
        <v>911545</v>
      </c>
    </row>
    <row r="314" spans="22:42">
      <c r="V314" s="29">
        <v>302</v>
      </c>
      <c r="W314" s="270" t="s">
        <v>596</v>
      </c>
      <c r="X314" s="30">
        <v>302</v>
      </c>
      <c r="Y314" s="270" t="s">
        <v>597</v>
      </c>
      <c r="Z314" s="29">
        <v>302</v>
      </c>
      <c r="AA314" s="270" t="s">
        <v>598</v>
      </c>
      <c r="AB314" s="29">
        <v>302</v>
      </c>
      <c r="AC314" s="270" t="s">
        <v>599</v>
      </c>
      <c r="AD314" s="29">
        <v>302</v>
      </c>
      <c r="AE314" s="270" t="s">
        <v>600</v>
      </c>
      <c r="AF314" s="29">
        <v>302</v>
      </c>
      <c r="AG314" s="270">
        <v>1293608</v>
      </c>
      <c r="AH314" s="29">
        <v>302</v>
      </c>
      <c r="AI314" s="270">
        <v>573454</v>
      </c>
      <c r="AJ314" s="29">
        <v>302</v>
      </c>
      <c r="AK314" s="270">
        <v>576375</v>
      </c>
      <c r="AL314" s="30">
        <f t="shared" si="10"/>
        <v>302</v>
      </c>
      <c r="AM314" s="29">
        <v>302</v>
      </c>
      <c r="AN314" s="270">
        <v>1545418</v>
      </c>
      <c r="AO314" s="29">
        <v>303</v>
      </c>
      <c r="AP314" s="270">
        <v>914407</v>
      </c>
    </row>
    <row r="315" spans="22:42">
      <c r="V315" s="29">
        <v>303</v>
      </c>
      <c r="W315" s="270" t="s">
        <v>601</v>
      </c>
      <c r="X315" s="30">
        <v>303</v>
      </c>
      <c r="Y315" s="270" t="s">
        <v>602</v>
      </c>
      <c r="Z315" s="29">
        <v>303</v>
      </c>
      <c r="AA315" s="270" t="s">
        <v>603</v>
      </c>
      <c r="AB315" s="29">
        <v>303</v>
      </c>
      <c r="AC315" s="270" t="s">
        <v>604</v>
      </c>
      <c r="AD315" s="29">
        <v>303</v>
      </c>
      <c r="AE315" s="270" t="s">
        <v>605</v>
      </c>
      <c r="AF315" s="29">
        <v>303</v>
      </c>
      <c r="AG315" s="270" t="s">
        <v>606</v>
      </c>
      <c r="AH315" s="29">
        <v>303</v>
      </c>
      <c r="AI315" s="270">
        <v>575276</v>
      </c>
      <c r="AJ315" s="29">
        <v>303</v>
      </c>
      <c r="AK315" s="270">
        <v>578198</v>
      </c>
      <c r="AL315" s="30">
        <f t="shared" si="10"/>
        <v>303</v>
      </c>
      <c r="AM315" s="29">
        <v>303</v>
      </c>
      <c r="AN315" s="270">
        <v>1550257</v>
      </c>
      <c r="AO315" s="29">
        <v>304</v>
      </c>
      <c r="AP315" s="270">
        <v>917270</v>
      </c>
    </row>
    <row r="316" spans="22:42">
      <c r="V316" s="29">
        <v>304</v>
      </c>
      <c r="W316" s="270">
        <v>1309345</v>
      </c>
      <c r="X316" s="30">
        <v>304</v>
      </c>
      <c r="Y316" s="270" t="s">
        <v>607</v>
      </c>
      <c r="Z316" s="29">
        <v>304</v>
      </c>
      <c r="AA316" s="270" t="s">
        <v>608</v>
      </c>
      <c r="AB316" s="29">
        <v>304</v>
      </c>
      <c r="AC316" s="270" t="s">
        <v>609</v>
      </c>
      <c r="AD316" s="29">
        <v>304</v>
      </c>
      <c r="AE316" s="270" t="s">
        <v>610</v>
      </c>
      <c r="AF316" s="29">
        <v>304</v>
      </c>
      <c r="AG316" s="270" t="s">
        <v>611</v>
      </c>
      <c r="AH316" s="29">
        <v>304</v>
      </c>
      <c r="AI316" s="270">
        <v>577099</v>
      </c>
      <c r="AJ316" s="29">
        <v>304</v>
      </c>
      <c r="AK316" s="270">
        <v>580022</v>
      </c>
      <c r="AL316" s="30">
        <f t="shared" si="10"/>
        <v>304</v>
      </c>
      <c r="AM316" s="29">
        <v>304</v>
      </c>
      <c r="AN316" s="270">
        <v>1555096</v>
      </c>
      <c r="AO316" s="29">
        <v>305</v>
      </c>
      <c r="AP316" s="270">
        <v>920132</v>
      </c>
    </row>
    <row r="317" spans="22:42">
      <c r="V317" s="29">
        <v>305</v>
      </c>
      <c r="W317" s="270" t="s">
        <v>612</v>
      </c>
      <c r="X317" s="30">
        <v>305</v>
      </c>
      <c r="Y317" s="270" t="s">
        <v>613</v>
      </c>
      <c r="Z317" s="29">
        <v>305</v>
      </c>
      <c r="AA317" s="270" t="s">
        <v>614</v>
      </c>
      <c r="AB317" s="29">
        <v>305</v>
      </c>
      <c r="AC317" s="270" t="s">
        <v>615</v>
      </c>
      <c r="AD317" s="29">
        <v>305</v>
      </c>
      <c r="AE317" s="270" t="s">
        <v>616</v>
      </c>
      <c r="AF317" s="29">
        <v>305</v>
      </c>
      <c r="AG317" s="270" t="s">
        <v>617</v>
      </c>
      <c r="AH317" s="29">
        <v>305</v>
      </c>
      <c r="AI317" s="270">
        <v>578921</v>
      </c>
      <c r="AJ317" s="29">
        <v>305</v>
      </c>
      <c r="AK317" s="270">
        <v>581845</v>
      </c>
      <c r="AL317" s="30">
        <f t="shared" si="10"/>
        <v>305</v>
      </c>
      <c r="AM317" s="29">
        <v>305</v>
      </c>
      <c r="AN317" s="270">
        <v>1559935</v>
      </c>
      <c r="AO317" s="29">
        <v>306</v>
      </c>
      <c r="AP317" s="270">
        <v>922994</v>
      </c>
    </row>
    <row r="318" spans="22:42">
      <c r="V318" s="29">
        <v>306</v>
      </c>
      <c r="W318" s="270" t="s">
        <v>618</v>
      </c>
      <c r="X318" s="30">
        <v>306</v>
      </c>
      <c r="Y318" s="270" t="s">
        <v>619</v>
      </c>
      <c r="Z318" s="29">
        <v>306</v>
      </c>
      <c r="AA318" s="270" t="s">
        <v>620</v>
      </c>
      <c r="AB318" s="29">
        <v>306</v>
      </c>
      <c r="AC318" s="270" t="s">
        <v>621</v>
      </c>
      <c r="AD318" s="29">
        <v>306</v>
      </c>
      <c r="AE318" s="270" t="s">
        <v>622</v>
      </c>
      <c r="AF318" s="29">
        <v>306</v>
      </c>
      <c r="AG318" s="270" t="s">
        <v>623</v>
      </c>
      <c r="AH318" s="29">
        <v>306</v>
      </c>
      <c r="AI318" s="270">
        <v>580744</v>
      </c>
      <c r="AJ318" s="29">
        <v>306</v>
      </c>
      <c r="AK318" s="270">
        <v>583668</v>
      </c>
      <c r="AL318" s="30">
        <f t="shared" si="10"/>
        <v>306</v>
      </c>
      <c r="AM318" s="29">
        <v>306</v>
      </c>
      <c r="AN318" s="270">
        <v>1564774</v>
      </c>
      <c r="AO318" s="29">
        <v>307</v>
      </c>
      <c r="AP318" s="270">
        <v>925857</v>
      </c>
    </row>
    <row r="319" spans="22:42">
      <c r="V319" s="29">
        <v>307</v>
      </c>
      <c r="W319" s="270" t="s">
        <v>624</v>
      </c>
      <c r="X319" s="30">
        <v>307</v>
      </c>
      <c r="Y319" s="270" t="s">
        <v>625</v>
      </c>
      <c r="Z319" s="29">
        <v>307</v>
      </c>
      <c r="AA319" s="270" t="s">
        <v>626</v>
      </c>
      <c r="AB319" s="29">
        <v>307</v>
      </c>
      <c r="AC319" s="270" t="s">
        <v>627</v>
      </c>
      <c r="AD319" s="29">
        <v>307</v>
      </c>
      <c r="AE319" s="270" t="s">
        <v>628</v>
      </c>
      <c r="AF319" s="29">
        <v>307</v>
      </c>
      <c r="AG319" s="270" t="s">
        <v>629</v>
      </c>
      <c r="AH319" s="29">
        <v>307</v>
      </c>
      <c r="AI319" s="270">
        <v>582566</v>
      </c>
      <c r="AJ319" s="29">
        <v>307</v>
      </c>
      <c r="AK319" s="270">
        <v>585491</v>
      </c>
      <c r="AL319" s="30">
        <f t="shared" si="10"/>
        <v>307</v>
      </c>
      <c r="AM319" s="29">
        <v>307</v>
      </c>
      <c r="AN319" s="270">
        <v>1569613</v>
      </c>
      <c r="AO319" s="29">
        <v>308</v>
      </c>
      <c r="AP319" s="270">
        <v>928719</v>
      </c>
    </row>
    <row r="320" spans="22:42">
      <c r="V320" s="29">
        <v>308</v>
      </c>
      <c r="W320" s="270" t="s">
        <v>630</v>
      </c>
      <c r="X320" s="30">
        <v>308</v>
      </c>
      <c r="Y320" s="270" t="s">
        <v>631</v>
      </c>
      <c r="Z320" s="29">
        <v>308</v>
      </c>
      <c r="AA320" s="270" t="s">
        <v>632</v>
      </c>
      <c r="AB320" s="29">
        <v>308</v>
      </c>
      <c r="AC320" s="270" t="s">
        <v>633</v>
      </c>
      <c r="AD320" s="29">
        <v>308</v>
      </c>
      <c r="AE320" s="270" t="s">
        <v>634</v>
      </c>
      <c r="AF320" s="29">
        <v>308</v>
      </c>
      <c r="AG320" s="270" t="s">
        <v>635</v>
      </c>
      <c r="AH320" s="29">
        <v>308</v>
      </c>
      <c r="AI320" s="270">
        <v>584388</v>
      </c>
      <c r="AJ320" s="29">
        <v>308</v>
      </c>
      <c r="AK320" s="270">
        <v>587314</v>
      </c>
      <c r="AL320" s="30">
        <f t="shared" si="10"/>
        <v>308</v>
      </c>
      <c r="AM320" s="29">
        <v>308</v>
      </c>
      <c r="AN320" s="270">
        <v>1574451</v>
      </c>
      <c r="AO320" s="29">
        <v>309</v>
      </c>
      <c r="AP320" s="270">
        <v>931582</v>
      </c>
    </row>
    <row r="321" spans="22:42">
      <c r="V321" s="29">
        <v>309</v>
      </c>
      <c r="W321" s="270" t="s">
        <v>636</v>
      </c>
      <c r="X321" s="30">
        <v>309</v>
      </c>
      <c r="Y321" s="270" t="s">
        <v>637</v>
      </c>
      <c r="Z321" s="29">
        <v>309</v>
      </c>
      <c r="AA321" s="270" t="s">
        <v>638</v>
      </c>
      <c r="AB321" s="29">
        <v>309</v>
      </c>
      <c r="AC321" s="270" t="s">
        <v>639</v>
      </c>
      <c r="AD321" s="29">
        <v>309</v>
      </c>
      <c r="AE321" s="270" t="s">
        <v>640</v>
      </c>
      <c r="AF321" s="29">
        <v>309</v>
      </c>
      <c r="AG321" s="270" t="s">
        <v>641</v>
      </c>
      <c r="AH321" s="29">
        <v>309</v>
      </c>
      <c r="AI321" s="270">
        <v>586211</v>
      </c>
      <c r="AJ321" s="29">
        <v>309</v>
      </c>
      <c r="AK321" s="270">
        <v>589137</v>
      </c>
      <c r="AL321" s="30">
        <f t="shared" si="10"/>
        <v>309</v>
      </c>
      <c r="AM321" s="29">
        <v>309</v>
      </c>
      <c r="AN321" s="270">
        <v>1579290</v>
      </c>
      <c r="AO321" s="29">
        <v>310</v>
      </c>
      <c r="AP321" s="270">
        <v>934444</v>
      </c>
    </row>
    <row r="322" spans="22:42">
      <c r="V322" s="29">
        <v>310</v>
      </c>
      <c r="W322" s="270">
        <v>1334042</v>
      </c>
      <c r="X322" s="30">
        <v>310</v>
      </c>
      <c r="Y322" s="270" t="s">
        <v>642</v>
      </c>
      <c r="Z322" s="29">
        <v>310</v>
      </c>
      <c r="AA322" s="270" t="s">
        <v>643</v>
      </c>
      <c r="AB322" s="29">
        <v>310</v>
      </c>
      <c r="AC322" s="270" t="s">
        <v>644</v>
      </c>
      <c r="AD322" s="29">
        <v>310</v>
      </c>
      <c r="AE322" s="270" t="s">
        <v>645</v>
      </c>
      <c r="AF322" s="29">
        <v>310</v>
      </c>
      <c r="AG322" s="270" t="s">
        <v>646</v>
      </c>
      <c r="AH322" s="29">
        <v>310</v>
      </c>
      <c r="AI322" s="270">
        <v>588033</v>
      </c>
      <c r="AJ322" s="29">
        <v>310</v>
      </c>
      <c r="AK322" s="270">
        <v>590961</v>
      </c>
      <c r="AL322" s="30">
        <f t="shared" si="10"/>
        <v>310</v>
      </c>
      <c r="AM322" s="29">
        <v>310</v>
      </c>
      <c r="AN322" s="270">
        <v>1584129</v>
      </c>
      <c r="AO322" s="29">
        <v>311</v>
      </c>
      <c r="AP322" s="270">
        <v>937307</v>
      </c>
    </row>
    <row r="323" spans="22:42">
      <c r="V323" s="29">
        <v>311</v>
      </c>
      <c r="W323" s="270" t="s">
        <v>647</v>
      </c>
      <c r="X323" s="30">
        <v>311</v>
      </c>
      <c r="Y323" s="270" t="s">
        <v>648</v>
      </c>
      <c r="Z323" s="29">
        <v>311</v>
      </c>
      <c r="AA323" s="270" t="s">
        <v>649</v>
      </c>
      <c r="AB323" s="29">
        <v>311</v>
      </c>
      <c r="AC323" s="270" t="s">
        <v>650</v>
      </c>
      <c r="AD323" s="29">
        <v>311</v>
      </c>
      <c r="AE323" s="270" t="s">
        <v>651</v>
      </c>
      <c r="AF323" s="29">
        <v>311</v>
      </c>
      <c r="AG323" s="270" t="s">
        <v>652</v>
      </c>
      <c r="AH323" s="29">
        <v>311</v>
      </c>
      <c r="AI323" s="270">
        <v>589856</v>
      </c>
      <c r="AJ323" s="29">
        <v>311</v>
      </c>
      <c r="AK323" s="270">
        <v>592784</v>
      </c>
      <c r="AL323" s="30">
        <f t="shared" si="10"/>
        <v>311</v>
      </c>
      <c r="AM323" s="29">
        <v>311</v>
      </c>
      <c r="AN323" s="270">
        <v>1588968</v>
      </c>
      <c r="AO323" s="29">
        <v>312</v>
      </c>
      <c r="AP323" s="270">
        <v>940169</v>
      </c>
    </row>
    <row r="324" spans="22:42">
      <c r="V324" s="29">
        <v>312</v>
      </c>
      <c r="W324" s="270" t="s">
        <v>653</v>
      </c>
      <c r="X324" s="30">
        <v>312</v>
      </c>
      <c r="Y324" s="270" t="s">
        <v>654</v>
      </c>
      <c r="Z324" s="29">
        <v>312</v>
      </c>
      <c r="AA324" s="270" t="s">
        <v>655</v>
      </c>
      <c r="AB324" s="29">
        <v>312</v>
      </c>
      <c r="AC324" s="270" t="s">
        <v>656</v>
      </c>
      <c r="AD324" s="29">
        <v>312</v>
      </c>
      <c r="AE324" s="270" t="s">
        <v>657</v>
      </c>
      <c r="AF324" s="29">
        <v>312</v>
      </c>
      <c r="AG324" s="270" t="s">
        <v>658</v>
      </c>
      <c r="AH324" s="29">
        <v>312</v>
      </c>
      <c r="AI324" s="270">
        <v>591678</v>
      </c>
      <c r="AJ324" s="29">
        <v>312</v>
      </c>
      <c r="AK324" s="270">
        <v>594607</v>
      </c>
      <c r="AL324" s="30">
        <f t="shared" si="10"/>
        <v>312</v>
      </c>
      <c r="AM324" s="29">
        <v>312</v>
      </c>
      <c r="AN324" s="270">
        <v>1593807</v>
      </c>
      <c r="AO324" s="29">
        <v>313</v>
      </c>
      <c r="AP324" s="270">
        <v>943032</v>
      </c>
    </row>
    <row r="325" spans="22:42">
      <c r="V325" s="29">
        <v>313</v>
      </c>
      <c r="W325" s="270" t="s">
        <v>659</v>
      </c>
      <c r="X325" s="30">
        <v>313</v>
      </c>
      <c r="Y325" s="270" t="s">
        <v>660</v>
      </c>
      <c r="Z325" s="29">
        <v>313</v>
      </c>
      <c r="AA325" s="270" t="s">
        <v>661</v>
      </c>
      <c r="AB325" s="29">
        <v>313</v>
      </c>
      <c r="AC325" s="270" t="s">
        <v>662</v>
      </c>
      <c r="AD325" s="29">
        <v>313</v>
      </c>
      <c r="AE325" s="270" t="s">
        <v>663</v>
      </c>
      <c r="AF325" s="29">
        <v>313</v>
      </c>
      <c r="AG325" s="270" t="s">
        <v>664</v>
      </c>
      <c r="AH325" s="29">
        <v>313</v>
      </c>
      <c r="AI325" s="270">
        <v>593501</v>
      </c>
      <c r="AJ325" s="29">
        <v>313</v>
      </c>
      <c r="AK325" s="270">
        <v>596430</v>
      </c>
      <c r="AL325" s="30">
        <f t="shared" si="10"/>
        <v>313</v>
      </c>
      <c r="AM325" s="29">
        <v>313</v>
      </c>
      <c r="AN325" s="270">
        <v>1598646</v>
      </c>
      <c r="AO325" s="29">
        <v>314</v>
      </c>
      <c r="AP325" s="270">
        <v>945894</v>
      </c>
    </row>
    <row r="326" spans="22:42">
      <c r="V326" s="29">
        <v>314</v>
      </c>
      <c r="W326" s="270" t="s">
        <v>665</v>
      </c>
      <c r="X326" s="30">
        <v>314</v>
      </c>
      <c r="Y326" s="270" t="s">
        <v>666</v>
      </c>
      <c r="Z326" s="29">
        <v>314</v>
      </c>
      <c r="AA326" s="270" t="s">
        <v>667</v>
      </c>
      <c r="AB326" s="29">
        <v>314</v>
      </c>
      <c r="AC326" s="270" t="s">
        <v>668</v>
      </c>
      <c r="AD326" s="29">
        <v>314</v>
      </c>
      <c r="AE326" s="270" t="s">
        <v>669</v>
      </c>
      <c r="AF326" s="29">
        <v>314</v>
      </c>
      <c r="AG326" s="270" t="s">
        <v>670</v>
      </c>
      <c r="AH326" s="29">
        <v>314</v>
      </c>
      <c r="AI326" s="270">
        <v>595323</v>
      </c>
      <c r="AJ326" s="29">
        <v>315</v>
      </c>
      <c r="AK326" s="270">
        <v>600077</v>
      </c>
      <c r="AL326" s="30">
        <f t="shared" si="10"/>
        <v>314</v>
      </c>
      <c r="AM326" s="29">
        <v>314</v>
      </c>
      <c r="AN326" s="270">
        <v>1603484</v>
      </c>
      <c r="AO326" s="29">
        <v>315</v>
      </c>
      <c r="AP326" s="270">
        <v>948757</v>
      </c>
    </row>
    <row r="327" spans="22:42">
      <c r="V327" s="29">
        <v>315</v>
      </c>
      <c r="W327" s="270" t="s">
        <v>671</v>
      </c>
      <c r="X327" s="30">
        <v>315</v>
      </c>
      <c r="Y327" s="270" t="s">
        <v>672</v>
      </c>
      <c r="Z327" s="29">
        <v>315</v>
      </c>
      <c r="AA327" s="270" t="s">
        <v>673</v>
      </c>
      <c r="AB327" s="29">
        <v>315</v>
      </c>
      <c r="AC327" s="270" t="s">
        <v>674</v>
      </c>
      <c r="AD327" s="29">
        <v>315</v>
      </c>
      <c r="AE327" s="270" t="s">
        <v>675</v>
      </c>
      <c r="AF327" s="29">
        <v>315</v>
      </c>
      <c r="AG327" s="270" t="s">
        <v>676</v>
      </c>
      <c r="AH327" s="29">
        <v>315</v>
      </c>
      <c r="AI327" s="270">
        <v>597146</v>
      </c>
      <c r="AJ327" s="29">
        <v>316</v>
      </c>
      <c r="AK327" s="270">
        <v>601900</v>
      </c>
      <c r="AL327" s="30">
        <f t="shared" si="10"/>
        <v>315</v>
      </c>
      <c r="AM327" s="29">
        <v>315</v>
      </c>
      <c r="AN327" s="270">
        <v>1608323</v>
      </c>
      <c r="AO327" s="29">
        <v>316</v>
      </c>
      <c r="AP327" s="270">
        <v>951619</v>
      </c>
    </row>
    <row r="328" spans="22:42">
      <c r="V328" s="29">
        <v>316</v>
      </c>
      <c r="W328" s="270" t="s">
        <v>677</v>
      </c>
      <c r="X328" s="30">
        <v>316</v>
      </c>
      <c r="Y328" s="270" t="s">
        <v>678</v>
      </c>
      <c r="Z328" s="29">
        <v>316</v>
      </c>
      <c r="AA328" s="270" t="s">
        <v>679</v>
      </c>
      <c r="AB328" s="29">
        <v>316</v>
      </c>
      <c r="AC328" s="270" t="s">
        <v>680</v>
      </c>
      <c r="AD328" s="29">
        <v>316</v>
      </c>
      <c r="AE328" s="270" t="s">
        <v>681</v>
      </c>
      <c r="AF328" s="29">
        <v>316</v>
      </c>
      <c r="AG328" s="270" t="s">
        <v>682</v>
      </c>
      <c r="AH328" s="29">
        <v>316</v>
      </c>
      <c r="AI328" s="270">
        <v>598968</v>
      </c>
      <c r="AJ328" s="29">
        <v>317</v>
      </c>
      <c r="AK328" s="270">
        <v>603723</v>
      </c>
      <c r="AL328" s="30">
        <f t="shared" si="10"/>
        <v>316</v>
      </c>
      <c r="AM328" s="29">
        <v>316</v>
      </c>
      <c r="AN328" s="270">
        <v>1613162</v>
      </c>
      <c r="AO328" s="29">
        <v>317</v>
      </c>
      <c r="AP328" s="270">
        <v>954482</v>
      </c>
    </row>
    <row r="329" spans="22:42">
      <c r="V329" s="29">
        <v>317</v>
      </c>
      <c r="W329" s="270" t="s">
        <v>683</v>
      </c>
      <c r="X329" s="30">
        <v>317</v>
      </c>
      <c r="Y329" s="270" t="s">
        <v>684</v>
      </c>
      <c r="Z329" s="29">
        <v>317</v>
      </c>
      <c r="AA329" s="270" t="s">
        <v>685</v>
      </c>
      <c r="AB329" s="29">
        <v>317</v>
      </c>
      <c r="AC329" s="270" t="s">
        <v>686</v>
      </c>
      <c r="AD329" s="29">
        <v>317</v>
      </c>
      <c r="AE329" s="270" t="s">
        <v>687</v>
      </c>
      <c r="AF329" s="29">
        <v>317</v>
      </c>
      <c r="AG329" s="270" t="s">
        <v>688</v>
      </c>
      <c r="AH329" s="29">
        <v>317</v>
      </c>
      <c r="AI329" s="270">
        <v>600791</v>
      </c>
      <c r="AJ329" s="29">
        <v>318</v>
      </c>
      <c r="AK329" s="270">
        <v>605546</v>
      </c>
      <c r="AL329" s="30">
        <f t="shared" si="10"/>
        <v>317</v>
      </c>
      <c r="AM329" s="29">
        <v>317</v>
      </c>
      <c r="AN329" s="270">
        <v>1618001</v>
      </c>
      <c r="AO329" s="29">
        <v>318</v>
      </c>
      <c r="AP329" s="270">
        <v>957344</v>
      </c>
    </row>
    <row r="330" spans="22:42">
      <c r="V330" s="29">
        <v>318</v>
      </c>
      <c r="W330" s="270" t="s">
        <v>689</v>
      </c>
      <c r="X330" s="30">
        <v>318</v>
      </c>
      <c r="Y330" s="270" t="s">
        <v>690</v>
      </c>
      <c r="Z330" s="29">
        <v>318</v>
      </c>
      <c r="AA330" s="270" t="s">
        <v>691</v>
      </c>
      <c r="AB330" s="29">
        <v>318</v>
      </c>
      <c r="AC330" s="270" t="s">
        <v>692</v>
      </c>
      <c r="AD330" s="29">
        <v>318</v>
      </c>
      <c r="AE330" s="270" t="s">
        <v>693</v>
      </c>
      <c r="AF330" s="29">
        <v>318</v>
      </c>
      <c r="AG330" s="270" t="s">
        <v>694</v>
      </c>
      <c r="AH330" s="29">
        <v>318</v>
      </c>
      <c r="AI330" s="270">
        <v>602613</v>
      </c>
      <c r="AJ330" s="29">
        <v>319</v>
      </c>
      <c r="AK330" s="270">
        <v>607369</v>
      </c>
      <c r="AL330" s="30">
        <f t="shared" si="10"/>
        <v>318</v>
      </c>
      <c r="AM330" s="29">
        <v>318</v>
      </c>
      <c r="AN330" s="270">
        <v>1622840</v>
      </c>
      <c r="AO330" s="29">
        <v>319</v>
      </c>
      <c r="AP330" s="270">
        <v>960206</v>
      </c>
    </row>
    <row r="331" spans="22:42">
      <c r="V331" s="29">
        <v>319</v>
      </c>
      <c r="W331" s="270" t="s">
        <v>695</v>
      </c>
      <c r="X331" s="30">
        <v>319</v>
      </c>
      <c r="Y331" s="270" t="s">
        <v>696</v>
      </c>
      <c r="Z331" s="29">
        <v>319</v>
      </c>
      <c r="AA331" s="270" t="s">
        <v>697</v>
      </c>
      <c r="AB331" s="29">
        <v>319</v>
      </c>
      <c r="AC331" s="270" t="s">
        <v>698</v>
      </c>
      <c r="AD331" s="29">
        <v>319</v>
      </c>
      <c r="AE331" s="270" t="s">
        <v>699</v>
      </c>
      <c r="AF331" s="29">
        <v>319</v>
      </c>
      <c r="AG331" s="270" t="s">
        <v>700</v>
      </c>
      <c r="AH331" s="29">
        <v>319</v>
      </c>
      <c r="AI331" s="270">
        <v>604435</v>
      </c>
      <c r="AJ331" s="29">
        <v>320</v>
      </c>
      <c r="AK331" s="270">
        <v>609192</v>
      </c>
      <c r="AL331" s="30">
        <f t="shared" si="10"/>
        <v>319</v>
      </c>
      <c r="AM331" s="29">
        <v>319</v>
      </c>
      <c r="AN331" s="270">
        <v>1627679</v>
      </c>
      <c r="AO331" s="29">
        <v>320</v>
      </c>
      <c r="AP331" s="270">
        <v>963069</v>
      </c>
    </row>
    <row r="332" spans="22:42">
      <c r="V332" s="29">
        <v>320</v>
      </c>
      <c r="W332" s="270" t="s">
        <v>701</v>
      </c>
      <c r="X332" s="30">
        <v>320</v>
      </c>
      <c r="Y332" s="270" t="s">
        <v>702</v>
      </c>
      <c r="Z332" s="29">
        <v>320</v>
      </c>
      <c r="AA332" s="270" t="s">
        <v>703</v>
      </c>
      <c r="AB332" s="29">
        <v>320</v>
      </c>
      <c r="AC332" s="270" t="s">
        <v>704</v>
      </c>
      <c r="AD332" s="29">
        <v>320</v>
      </c>
      <c r="AE332" s="270" t="s">
        <v>705</v>
      </c>
      <c r="AF332" s="29">
        <v>320</v>
      </c>
      <c r="AG332" s="270" t="s">
        <v>706</v>
      </c>
      <c r="AH332" s="29">
        <v>320</v>
      </c>
      <c r="AI332" s="270">
        <v>606258</v>
      </c>
      <c r="AJ332" s="29">
        <v>321</v>
      </c>
      <c r="AK332" s="270">
        <v>611016</v>
      </c>
      <c r="AL332" s="30">
        <f t="shared" si="10"/>
        <v>320</v>
      </c>
      <c r="AM332" s="29">
        <v>320</v>
      </c>
      <c r="AN332" s="270">
        <v>1632517</v>
      </c>
      <c r="AO332" s="29">
        <v>321</v>
      </c>
      <c r="AP332" s="270">
        <v>965931</v>
      </c>
    </row>
    <row r="333" spans="22:42">
      <c r="V333" s="29">
        <v>321</v>
      </c>
      <c r="W333" s="270" t="s">
        <v>707</v>
      </c>
      <c r="X333" s="30">
        <v>321</v>
      </c>
      <c r="Y333" s="270" t="s">
        <v>708</v>
      </c>
      <c r="Z333" s="29">
        <v>321</v>
      </c>
      <c r="AA333" s="270" t="s">
        <v>709</v>
      </c>
      <c r="AB333" s="29">
        <v>321</v>
      </c>
      <c r="AC333" s="270" t="s">
        <v>710</v>
      </c>
      <c r="AD333" s="29">
        <v>321</v>
      </c>
      <c r="AE333" s="270" t="s">
        <v>711</v>
      </c>
      <c r="AF333" s="29">
        <v>321</v>
      </c>
      <c r="AG333" s="270" t="s">
        <v>712</v>
      </c>
      <c r="AH333" s="29">
        <v>321</v>
      </c>
      <c r="AI333" s="270">
        <v>608080</v>
      </c>
      <c r="AJ333" s="29">
        <v>322</v>
      </c>
      <c r="AK333" s="270">
        <v>612839</v>
      </c>
      <c r="AL333" s="30">
        <f t="shared" si="10"/>
        <v>321</v>
      </c>
      <c r="AM333" s="29">
        <v>321</v>
      </c>
      <c r="AN333" s="270">
        <v>1637356</v>
      </c>
      <c r="AO333" s="29">
        <v>322</v>
      </c>
      <c r="AP333" s="270">
        <v>968794</v>
      </c>
    </row>
    <row r="334" spans="22:42">
      <c r="V334" s="29">
        <v>322</v>
      </c>
      <c r="W334" s="270" t="s">
        <v>713</v>
      </c>
      <c r="X334" s="30">
        <v>322</v>
      </c>
      <c r="Y334" s="270" t="s">
        <v>714</v>
      </c>
      <c r="Z334" s="29">
        <v>322</v>
      </c>
      <c r="AA334" s="270" t="s">
        <v>715</v>
      </c>
      <c r="AB334" s="29">
        <v>322</v>
      </c>
      <c r="AC334" s="270" t="s">
        <v>716</v>
      </c>
      <c r="AD334" s="29">
        <v>322</v>
      </c>
      <c r="AE334" s="270" t="s">
        <v>717</v>
      </c>
      <c r="AF334" s="29">
        <v>322</v>
      </c>
      <c r="AG334" s="270" t="s">
        <v>718</v>
      </c>
      <c r="AH334" s="29">
        <v>322</v>
      </c>
      <c r="AI334" s="270">
        <v>609903</v>
      </c>
      <c r="AJ334" s="29">
        <v>323</v>
      </c>
      <c r="AK334" s="270">
        <v>614662</v>
      </c>
      <c r="AL334" s="30">
        <f t="shared" ref="AL334:AL397" si="11">AL333+1</f>
        <v>322</v>
      </c>
      <c r="AM334" s="29">
        <v>322</v>
      </c>
      <c r="AN334" s="270">
        <v>1642195</v>
      </c>
      <c r="AO334" s="29">
        <v>323</v>
      </c>
      <c r="AP334" s="270">
        <v>971656</v>
      </c>
    </row>
    <row r="335" spans="22:42">
      <c r="V335" s="29">
        <v>323</v>
      </c>
      <c r="W335" s="270" t="s">
        <v>719</v>
      </c>
      <c r="X335" s="30">
        <v>323</v>
      </c>
      <c r="Y335" s="270" t="s">
        <v>720</v>
      </c>
      <c r="Z335" s="29">
        <v>323</v>
      </c>
      <c r="AA335" s="270" t="s">
        <v>721</v>
      </c>
      <c r="AB335" s="29">
        <v>323</v>
      </c>
      <c r="AC335" s="270" t="s">
        <v>722</v>
      </c>
      <c r="AD335" s="29">
        <v>323</v>
      </c>
      <c r="AE335" s="270" t="s">
        <v>723</v>
      </c>
      <c r="AF335" s="29">
        <v>323</v>
      </c>
      <c r="AG335" s="270" t="s">
        <v>724</v>
      </c>
      <c r="AH335" s="29">
        <v>323</v>
      </c>
      <c r="AI335" s="270">
        <v>611725</v>
      </c>
      <c r="AJ335" s="29">
        <v>324</v>
      </c>
      <c r="AK335" s="270">
        <v>616485</v>
      </c>
      <c r="AL335" s="30">
        <f t="shared" si="11"/>
        <v>323</v>
      </c>
      <c r="AM335" s="29">
        <v>323</v>
      </c>
      <c r="AN335" s="270">
        <v>1647034</v>
      </c>
      <c r="AO335" s="29">
        <v>324</v>
      </c>
      <c r="AP335" s="270">
        <v>974519</v>
      </c>
    </row>
    <row r="336" spans="22:42">
      <c r="V336" s="29">
        <v>324</v>
      </c>
      <c r="W336" s="270" t="s">
        <v>725</v>
      </c>
      <c r="X336" s="30">
        <v>324</v>
      </c>
      <c r="Y336" s="270" t="s">
        <v>726</v>
      </c>
      <c r="Z336" s="29">
        <v>324</v>
      </c>
      <c r="AA336" s="270" t="s">
        <v>727</v>
      </c>
      <c r="AB336" s="29">
        <v>324</v>
      </c>
      <c r="AC336" s="270" t="s">
        <v>728</v>
      </c>
      <c r="AD336" s="29">
        <v>324</v>
      </c>
      <c r="AE336" s="270" t="s">
        <v>729</v>
      </c>
      <c r="AF336" s="29">
        <v>324</v>
      </c>
      <c r="AG336" s="270" t="s">
        <v>730</v>
      </c>
      <c r="AH336" s="29">
        <v>324</v>
      </c>
      <c r="AI336" s="270">
        <v>613548</v>
      </c>
      <c r="AJ336" s="29">
        <v>325</v>
      </c>
      <c r="AK336" s="270">
        <v>618308</v>
      </c>
      <c r="AL336" s="30">
        <f t="shared" si="11"/>
        <v>324</v>
      </c>
      <c r="AM336" s="29">
        <v>324</v>
      </c>
      <c r="AN336" s="270">
        <v>1651873</v>
      </c>
      <c r="AO336" s="29">
        <v>325</v>
      </c>
      <c r="AP336" s="270">
        <v>977381</v>
      </c>
    </row>
    <row r="337" spans="22:42">
      <c r="V337" s="29">
        <v>325</v>
      </c>
      <c r="W337" s="270" t="s">
        <v>731</v>
      </c>
      <c r="X337" s="30">
        <v>325</v>
      </c>
      <c r="Y337" s="270" t="s">
        <v>732</v>
      </c>
      <c r="Z337" s="29">
        <v>325</v>
      </c>
      <c r="AA337" s="270" t="s">
        <v>733</v>
      </c>
      <c r="AB337" s="29">
        <v>325</v>
      </c>
      <c r="AC337" s="270" t="s">
        <v>734</v>
      </c>
      <c r="AD337" s="29">
        <v>325</v>
      </c>
      <c r="AE337" s="270" t="s">
        <v>735</v>
      </c>
      <c r="AF337" s="29">
        <v>325</v>
      </c>
      <c r="AG337" s="270" t="s">
        <v>736</v>
      </c>
      <c r="AH337" s="29">
        <v>325</v>
      </c>
      <c r="AI337" s="270">
        <v>615370</v>
      </c>
      <c r="AJ337" s="29">
        <v>326</v>
      </c>
      <c r="AK337" s="270">
        <v>620132</v>
      </c>
      <c r="AL337" s="30">
        <f t="shared" si="11"/>
        <v>325</v>
      </c>
      <c r="AM337" s="29">
        <v>325</v>
      </c>
      <c r="AN337" s="270">
        <v>1656711</v>
      </c>
      <c r="AO337" s="29">
        <v>326</v>
      </c>
      <c r="AP337" s="270">
        <v>980244</v>
      </c>
    </row>
    <row r="338" spans="22:42">
      <c r="V338" s="29">
        <v>326</v>
      </c>
      <c r="W338" s="270" t="s">
        <v>737</v>
      </c>
      <c r="X338" s="30">
        <v>326</v>
      </c>
      <c r="Y338" s="270" t="s">
        <v>738</v>
      </c>
      <c r="Z338" s="29">
        <v>326</v>
      </c>
      <c r="AA338" s="270" t="s">
        <v>739</v>
      </c>
      <c r="AB338" s="29">
        <v>326</v>
      </c>
      <c r="AC338" s="270" t="s">
        <v>740</v>
      </c>
      <c r="AD338" s="29">
        <v>326</v>
      </c>
      <c r="AE338" s="270" t="s">
        <v>741</v>
      </c>
      <c r="AF338" s="29">
        <v>326</v>
      </c>
      <c r="AG338" s="270" t="s">
        <v>742</v>
      </c>
      <c r="AH338" s="29">
        <v>326</v>
      </c>
      <c r="AI338" s="270">
        <v>617193</v>
      </c>
      <c r="AJ338" s="29">
        <v>327</v>
      </c>
      <c r="AK338" s="270">
        <v>621955</v>
      </c>
      <c r="AL338" s="30">
        <f t="shared" si="11"/>
        <v>326</v>
      </c>
      <c r="AM338" s="29">
        <v>326</v>
      </c>
      <c r="AN338" s="270">
        <v>1661550</v>
      </c>
      <c r="AO338" s="29">
        <v>327</v>
      </c>
      <c r="AP338" s="270">
        <v>983106</v>
      </c>
    </row>
    <row r="339" spans="22:42">
      <c r="V339" s="29">
        <v>327</v>
      </c>
      <c r="W339" s="270" t="s">
        <v>743</v>
      </c>
      <c r="X339" s="30">
        <v>327</v>
      </c>
      <c r="Y339" s="270" t="s">
        <v>744</v>
      </c>
      <c r="Z339" s="29">
        <v>327</v>
      </c>
      <c r="AA339" s="270" t="s">
        <v>745</v>
      </c>
      <c r="AB339" s="29">
        <v>327</v>
      </c>
      <c r="AC339" s="270" t="s">
        <v>746</v>
      </c>
      <c r="AD339" s="29">
        <v>327</v>
      </c>
      <c r="AE339" s="270" t="s">
        <v>747</v>
      </c>
      <c r="AF339" s="29">
        <v>327</v>
      </c>
      <c r="AG339" s="270" t="s">
        <v>748</v>
      </c>
      <c r="AH339" s="29">
        <v>327</v>
      </c>
      <c r="AI339" s="270">
        <v>619015</v>
      </c>
      <c r="AJ339" s="29">
        <v>328</v>
      </c>
      <c r="AK339" s="270">
        <v>623778</v>
      </c>
      <c r="AL339" s="30">
        <f t="shared" si="11"/>
        <v>327</v>
      </c>
      <c r="AM339" s="29">
        <v>327</v>
      </c>
      <c r="AN339" s="270">
        <v>1666389</v>
      </c>
      <c r="AO339" s="29">
        <v>328</v>
      </c>
      <c r="AP339" s="270">
        <v>985969</v>
      </c>
    </row>
    <row r="340" spans="22:42">
      <c r="V340" s="29">
        <v>328</v>
      </c>
      <c r="W340" s="270" t="s">
        <v>749</v>
      </c>
      <c r="X340" s="30">
        <v>328</v>
      </c>
      <c r="Y340" s="270" t="s">
        <v>750</v>
      </c>
      <c r="Z340" s="29">
        <v>328</v>
      </c>
      <c r="AA340" s="270" t="s">
        <v>751</v>
      </c>
      <c r="AB340" s="29">
        <v>328</v>
      </c>
      <c r="AC340" s="270" t="s">
        <v>752</v>
      </c>
      <c r="AD340" s="29">
        <v>328</v>
      </c>
      <c r="AE340" s="270" t="s">
        <v>753</v>
      </c>
      <c r="AF340" s="29">
        <v>328</v>
      </c>
      <c r="AG340" s="270" t="s">
        <v>754</v>
      </c>
      <c r="AH340" s="29">
        <v>328</v>
      </c>
      <c r="AI340" s="270">
        <v>620838</v>
      </c>
      <c r="AJ340" s="29">
        <v>329</v>
      </c>
      <c r="AK340" s="270">
        <v>625601</v>
      </c>
      <c r="AL340" s="30">
        <f t="shared" si="11"/>
        <v>328</v>
      </c>
      <c r="AM340" s="29">
        <v>328</v>
      </c>
      <c r="AN340" s="270">
        <v>1671228</v>
      </c>
      <c r="AO340" s="29">
        <v>329</v>
      </c>
      <c r="AP340" s="270">
        <v>988831</v>
      </c>
    </row>
    <row r="341" spans="22:42">
      <c r="V341" s="29">
        <v>329</v>
      </c>
      <c r="W341" s="270" t="s">
        <v>755</v>
      </c>
      <c r="X341" s="30">
        <v>329</v>
      </c>
      <c r="Y341" s="270" t="s">
        <v>756</v>
      </c>
      <c r="Z341" s="29">
        <v>329</v>
      </c>
      <c r="AA341" s="270" t="s">
        <v>757</v>
      </c>
      <c r="AB341" s="29">
        <v>329</v>
      </c>
      <c r="AC341" s="270" t="s">
        <v>758</v>
      </c>
      <c r="AD341" s="29">
        <v>329</v>
      </c>
      <c r="AE341" s="270" t="s">
        <v>759</v>
      </c>
      <c r="AF341" s="29">
        <v>329</v>
      </c>
      <c r="AG341" s="270" t="s">
        <v>760</v>
      </c>
      <c r="AH341" s="29">
        <v>329</v>
      </c>
      <c r="AI341" s="270">
        <v>622660</v>
      </c>
      <c r="AJ341" s="29">
        <v>330</v>
      </c>
      <c r="AK341" s="270">
        <v>627424</v>
      </c>
      <c r="AL341" s="30">
        <f t="shared" si="11"/>
        <v>329</v>
      </c>
      <c r="AM341" s="29">
        <v>329</v>
      </c>
      <c r="AN341" s="270">
        <v>1676067</v>
      </c>
      <c r="AO341" s="29">
        <v>330</v>
      </c>
      <c r="AP341" s="270">
        <v>991694</v>
      </c>
    </row>
    <row r="342" spans="22:42">
      <c r="V342" s="29">
        <v>330</v>
      </c>
      <c r="W342" s="270" t="s">
        <v>761</v>
      </c>
      <c r="X342" s="30">
        <v>330</v>
      </c>
      <c r="Y342" s="270" t="s">
        <v>762</v>
      </c>
      <c r="Z342" s="29">
        <v>330</v>
      </c>
      <c r="AA342" s="270" t="s">
        <v>763</v>
      </c>
      <c r="AB342" s="29">
        <v>330</v>
      </c>
      <c r="AC342" s="270" t="s">
        <v>764</v>
      </c>
      <c r="AD342" s="29">
        <v>330</v>
      </c>
      <c r="AE342" s="270" t="s">
        <v>765</v>
      </c>
      <c r="AF342" s="29">
        <v>330</v>
      </c>
      <c r="AG342" s="270" t="s">
        <v>766</v>
      </c>
      <c r="AH342" s="29">
        <v>330</v>
      </c>
      <c r="AI342" s="270">
        <v>624483</v>
      </c>
      <c r="AJ342" s="29">
        <v>331</v>
      </c>
      <c r="AK342" s="270">
        <v>629247</v>
      </c>
      <c r="AL342" s="30">
        <f t="shared" si="11"/>
        <v>330</v>
      </c>
      <c r="AM342" s="29">
        <v>330</v>
      </c>
      <c r="AN342" s="270">
        <v>1680906</v>
      </c>
      <c r="AO342" s="29">
        <v>331</v>
      </c>
      <c r="AP342" s="270">
        <v>994556</v>
      </c>
    </row>
    <row r="343" spans="22:42">
      <c r="V343" s="29">
        <v>331</v>
      </c>
      <c r="W343" s="270" t="s">
        <v>767</v>
      </c>
      <c r="X343" s="30">
        <v>331</v>
      </c>
      <c r="Y343" s="270" t="s">
        <v>768</v>
      </c>
      <c r="Z343" s="29">
        <v>331</v>
      </c>
      <c r="AA343" s="270" t="s">
        <v>769</v>
      </c>
      <c r="AB343" s="29">
        <v>331</v>
      </c>
      <c r="AC343" s="270" t="s">
        <v>770</v>
      </c>
      <c r="AD343" s="29">
        <v>331</v>
      </c>
      <c r="AE343" s="270" t="s">
        <v>771</v>
      </c>
      <c r="AF343" s="29">
        <v>331</v>
      </c>
      <c r="AG343" s="270" t="s">
        <v>772</v>
      </c>
      <c r="AH343" s="29">
        <v>331</v>
      </c>
      <c r="AI343" s="270">
        <v>626305</v>
      </c>
      <c r="AJ343" s="29">
        <v>332</v>
      </c>
      <c r="AK343" s="270">
        <v>631071</v>
      </c>
      <c r="AL343" s="30">
        <f t="shared" si="11"/>
        <v>331</v>
      </c>
      <c r="AM343" s="29">
        <v>331</v>
      </c>
      <c r="AN343" s="270">
        <v>1685744</v>
      </c>
      <c r="AO343" s="29">
        <v>332</v>
      </c>
      <c r="AP343" s="270">
        <v>997418</v>
      </c>
    </row>
    <row r="344" spans="22:42">
      <c r="V344" s="29">
        <v>332</v>
      </c>
      <c r="W344" s="270" t="s">
        <v>773</v>
      </c>
      <c r="X344" s="30">
        <v>332</v>
      </c>
      <c r="Y344" s="270" t="s">
        <v>774</v>
      </c>
      <c r="Z344" s="29">
        <v>332</v>
      </c>
      <c r="AA344" s="270" t="s">
        <v>775</v>
      </c>
      <c r="AB344" s="29">
        <v>332</v>
      </c>
      <c r="AC344" s="270" t="s">
        <v>776</v>
      </c>
      <c r="AD344" s="29">
        <v>332</v>
      </c>
      <c r="AE344" s="270" t="s">
        <v>777</v>
      </c>
      <c r="AF344" s="29">
        <v>332</v>
      </c>
      <c r="AG344" s="270" t="s">
        <v>778</v>
      </c>
      <c r="AH344" s="29">
        <v>332</v>
      </c>
      <c r="AI344" s="270">
        <v>628127</v>
      </c>
      <c r="AJ344" s="29">
        <v>333</v>
      </c>
      <c r="AK344" s="270">
        <v>632894</v>
      </c>
      <c r="AL344" s="30">
        <f t="shared" si="11"/>
        <v>332</v>
      </c>
      <c r="AM344" s="29">
        <v>332</v>
      </c>
      <c r="AN344" s="270">
        <v>1690583</v>
      </c>
      <c r="AO344" s="29">
        <v>333</v>
      </c>
      <c r="AP344" s="270">
        <v>1000281</v>
      </c>
    </row>
    <row r="345" spans="22:42">
      <c r="V345" s="29">
        <v>333</v>
      </c>
      <c r="W345" s="270" t="s">
        <v>779</v>
      </c>
      <c r="X345" s="30">
        <v>333</v>
      </c>
      <c r="Y345" s="270" t="s">
        <v>780</v>
      </c>
      <c r="Z345" s="29">
        <v>333</v>
      </c>
      <c r="AA345" s="270" t="s">
        <v>781</v>
      </c>
      <c r="AB345" s="29">
        <v>333</v>
      </c>
      <c r="AC345" s="270" t="s">
        <v>782</v>
      </c>
      <c r="AD345" s="29">
        <v>333</v>
      </c>
      <c r="AE345" s="270" t="s">
        <v>783</v>
      </c>
      <c r="AF345" s="29">
        <v>333</v>
      </c>
      <c r="AG345" s="270" t="s">
        <v>784</v>
      </c>
      <c r="AH345" s="29">
        <v>333</v>
      </c>
      <c r="AI345" s="270">
        <v>629950</v>
      </c>
      <c r="AJ345" s="29">
        <v>334</v>
      </c>
      <c r="AK345" s="270">
        <v>634717</v>
      </c>
      <c r="AL345" s="30">
        <f t="shared" si="11"/>
        <v>333</v>
      </c>
      <c r="AM345" s="29">
        <v>333</v>
      </c>
      <c r="AN345" s="270">
        <v>1695422</v>
      </c>
      <c r="AO345" s="29">
        <v>334</v>
      </c>
      <c r="AP345" s="270">
        <v>1003143</v>
      </c>
    </row>
    <row r="346" spans="22:42">
      <c r="V346" s="29">
        <v>334</v>
      </c>
      <c r="W346" s="270" t="s">
        <v>785</v>
      </c>
      <c r="X346" s="30">
        <v>334</v>
      </c>
      <c r="Y346" s="270" t="s">
        <v>786</v>
      </c>
      <c r="Z346" s="29">
        <v>334</v>
      </c>
      <c r="AA346" s="270" t="s">
        <v>787</v>
      </c>
      <c r="AB346" s="29">
        <v>334</v>
      </c>
      <c r="AC346" s="270" t="s">
        <v>788</v>
      </c>
      <c r="AD346" s="29">
        <v>334</v>
      </c>
      <c r="AE346" s="270" t="s">
        <v>789</v>
      </c>
      <c r="AF346" s="29">
        <v>334</v>
      </c>
      <c r="AG346" s="270" t="s">
        <v>790</v>
      </c>
      <c r="AH346" s="29">
        <v>334</v>
      </c>
      <c r="AI346" s="270">
        <v>631772</v>
      </c>
      <c r="AJ346" s="29">
        <v>335</v>
      </c>
      <c r="AK346" s="270">
        <v>636540</v>
      </c>
      <c r="AL346" s="30">
        <f t="shared" si="11"/>
        <v>334</v>
      </c>
      <c r="AM346" s="29">
        <v>334</v>
      </c>
      <c r="AN346" s="270">
        <v>1700261</v>
      </c>
      <c r="AO346" s="29">
        <v>335</v>
      </c>
      <c r="AP346" s="270">
        <v>1006006</v>
      </c>
    </row>
    <row r="347" spans="22:42">
      <c r="V347" s="29">
        <v>335</v>
      </c>
      <c r="W347" s="270" t="s">
        <v>791</v>
      </c>
      <c r="X347" s="30">
        <v>335</v>
      </c>
      <c r="Y347" s="270" t="s">
        <v>792</v>
      </c>
      <c r="Z347" s="29">
        <v>335</v>
      </c>
      <c r="AA347" s="270" t="s">
        <v>793</v>
      </c>
      <c r="AB347" s="29">
        <v>335</v>
      </c>
      <c r="AC347" s="270" t="s">
        <v>794</v>
      </c>
      <c r="AD347" s="29">
        <v>335</v>
      </c>
      <c r="AE347" s="270" t="s">
        <v>795</v>
      </c>
      <c r="AF347" s="29">
        <v>335</v>
      </c>
      <c r="AG347" s="270" t="s">
        <v>796</v>
      </c>
      <c r="AH347" s="29">
        <v>335</v>
      </c>
      <c r="AI347" s="270">
        <v>633595</v>
      </c>
      <c r="AJ347" s="29">
        <v>336</v>
      </c>
      <c r="AK347" s="270">
        <v>638363</v>
      </c>
      <c r="AL347" s="30">
        <f t="shared" si="11"/>
        <v>335</v>
      </c>
      <c r="AM347" s="29">
        <v>335</v>
      </c>
      <c r="AN347" s="270">
        <v>1705100</v>
      </c>
      <c r="AO347" s="29">
        <v>336</v>
      </c>
      <c r="AP347" s="270">
        <v>1008868</v>
      </c>
    </row>
    <row r="348" spans="22:42">
      <c r="V348" s="29">
        <v>336</v>
      </c>
      <c r="W348" s="270" t="s">
        <v>797</v>
      </c>
      <c r="X348" s="30">
        <v>336</v>
      </c>
      <c r="Y348" s="270" t="s">
        <v>798</v>
      </c>
      <c r="Z348" s="29">
        <v>336</v>
      </c>
      <c r="AA348" s="270" t="s">
        <v>799</v>
      </c>
      <c r="AB348" s="29">
        <v>336</v>
      </c>
      <c r="AC348" s="270" t="s">
        <v>800</v>
      </c>
      <c r="AD348" s="29">
        <v>336</v>
      </c>
      <c r="AE348" s="270" t="s">
        <v>801</v>
      </c>
      <c r="AF348" s="29">
        <v>336</v>
      </c>
      <c r="AG348" s="270" t="s">
        <v>802</v>
      </c>
      <c r="AH348" s="29">
        <v>336</v>
      </c>
      <c r="AI348" s="270">
        <v>635417</v>
      </c>
      <c r="AJ348" s="29">
        <v>337</v>
      </c>
      <c r="AK348" s="270">
        <v>640187</v>
      </c>
      <c r="AL348" s="30">
        <f t="shared" si="11"/>
        <v>336</v>
      </c>
      <c r="AM348" s="29">
        <v>336</v>
      </c>
      <c r="AN348" s="270">
        <v>1709939</v>
      </c>
      <c r="AO348" s="29">
        <v>337</v>
      </c>
      <c r="AP348" s="270">
        <v>1011731</v>
      </c>
    </row>
    <row r="349" spans="22:42">
      <c r="V349" s="29">
        <v>337</v>
      </c>
      <c r="W349" s="270" t="s">
        <v>803</v>
      </c>
      <c r="X349" s="30">
        <v>337</v>
      </c>
      <c r="Y349" s="270" t="s">
        <v>804</v>
      </c>
      <c r="Z349" s="29">
        <v>337</v>
      </c>
      <c r="AA349" s="270" t="s">
        <v>805</v>
      </c>
      <c r="AB349" s="29">
        <v>337</v>
      </c>
      <c r="AC349" s="270" t="s">
        <v>806</v>
      </c>
      <c r="AD349" s="29">
        <v>337</v>
      </c>
      <c r="AE349" s="270" t="s">
        <v>807</v>
      </c>
      <c r="AF349" s="29">
        <v>337</v>
      </c>
      <c r="AG349" s="270" t="s">
        <v>808</v>
      </c>
      <c r="AH349" s="29">
        <v>337</v>
      </c>
      <c r="AI349" s="270">
        <v>637240</v>
      </c>
      <c r="AJ349" s="29">
        <v>338</v>
      </c>
      <c r="AK349" s="270">
        <v>642010</v>
      </c>
      <c r="AL349" s="30">
        <f t="shared" si="11"/>
        <v>337</v>
      </c>
      <c r="AM349" s="29">
        <v>337</v>
      </c>
      <c r="AN349" s="270">
        <v>1714777</v>
      </c>
      <c r="AO349" s="29">
        <v>338</v>
      </c>
      <c r="AP349" s="270">
        <v>1014593</v>
      </c>
    </row>
    <row r="350" spans="22:42">
      <c r="V350" s="29">
        <v>338</v>
      </c>
      <c r="W350" s="270" t="s">
        <v>809</v>
      </c>
      <c r="X350" s="30">
        <v>338</v>
      </c>
      <c r="Y350" s="270" t="s">
        <v>810</v>
      </c>
      <c r="Z350" s="29">
        <v>338</v>
      </c>
      <c r="AA350" s="270" t="s">
        <v>811</v>
      </c>
      <c r="AB350" s="29">
        <v>338</v>
      </c>
      <c r="AC350" s="270" t="s">
        <v>812</v>
      </c>
      <c r="AD350" s="29">
        <v>338</v>
      </c>
      <c r="AE350" s="270" t="s">
        <v>813</v>
      </c>
      <c r="AF350" s="29">
        <v>338</v>
      </c>
      <c r="AG350" s="270" t="s">
        <v>814</v>
      </c>
      <c r="AH350" s="29">
        <v>338</v>
      </c>
      <c r="AI350" s="270">
        <v>639062</v>
      </c>
      <c r="AJ350" s="29">
        <v>339</v>
      </c>
      <c r="AK350" s="270">
        <v>643833</v>
      </c>
      <c r="AL350" s="30">
        <f t="shared" si="11"/>
        <v>338</v>
      </c>
      <c r="AM350" s="29">
        <v>338</v>
      </c>
      <c r="AN350" s="270">
        <v>1719616</v>
      </c>
      <c r="AO350" s="29">
        <v>339</v>
      </c>
      <c r="AP350" s="270">
        <v>1017456</v>
      </c>
    </row>
    <row r="351" spans="22:42">
      <c r="V351" s="29">
        <v>339</v>
      </c>
      <c r="W351" s="270" t="s">
        <v>815</v>
      </c>
      <c r="X351" s="30">
        <v>339</v>
      </c>
      <c r="Y351" s="270" t="s">
        <v>816</v>
      </c>
      <c r="Z351" s="29">
        <v>339</v>
      </c>
      <c r="AA351" s="270" t="s">
        <v>817</v>
      </c>
      <c r="AB351" s="29">
        <v>339</v>
      </c>
      <c r="AC351" s="270" t="s">
        <v>818</v>
      </c>
      <c r="AD351" s="29">
        <v>339</v>
      </c>
      <c r="AE351" s="270" t="s">
        <v>819</v>
      </c>
      <c r="AF351" s="29">
        <v>339</v>
      </c>
      <c r="AG351" s="270" t="s">
        <v>820</v>
      </c>
      <c r="AH351" s="29">
        <v>339</v>
      </c>
      <c r="AI351" s="270">
        <v>640885</v>
      </c>
      <c r="AJ351" s="29">
        <v>340</v>
      </c>
      <c r="AK351" s="270">
        <v>645656</v>
      </c>
      <c r="AL351" s="30">
        <f t="shared" si="11"/>
        <v>339</v>
      </c>
      <c r="AM351" s="29">
        <v>339</v>
      </c>
      <c r="AN351" s="270">
        <v>1724455</v>
      </c>
      <c r="AO351" s="29">
        <v>340</v>
      </c>
      <c r="AP351" s="270">
        <v>1020318</v>
      </c>
    </row>
    <row r="352" spans="22:42">
      <c r="V352" s="29">
        <v>340</v>
      </c>
      <c r="W352" s="270" t="s">
        <v>821</v>
      </c>
      <c r="X352" s="30">
        <v>340</v>
      </c>
      <c r="Y352" s="270" t="s">
        <v>822</v>
      </c>
      <c r="Z352" s="29">
        <v>340</v>
      </c>
      <c r="AA352" s="270" t="s">
        <v>823</v>
      </c>
      <c r="AB352" s="29">
        <v>340</v>
      </c>
      <c r="AC352" s="270" t="s">
        <v>824</v>
      </c>
      <c r="AD352" s="29">
        <v>340</v>
      </c>
      <c r="AE352" s="270" t="s">
        <v>825</v>
      </c>
      <c r="AF352" s="29">
        <v>340</v>
      </c>
      <c r="AG352" s="270" t="s">
        <v>826</v>
      </c>
      <c r="AH352" s="29">
        <v>340</v>
      </c>
      <c r="AI352" s="270">
        <v>642707</v>
      </c>
      <c r="AJ352" s="29">
        <v>341</v>
      </c>
      <c r="AK352" s="270">
        <v>647479</v>
      </c>
      <c r="AL352" s="30">
        <f t="shared" si="11"/>
        <v>340</v>
      </c>
      <c r="AM352" s="29">
        <v>340</v>
      </c>
      <c r="AN352" s="270">
        <v>1729294</v>
      </c>
      <c r="AO352" s="29">
        <v>341</v>
      </c>
      <c r="AP352" s="270">
        <v>1023181</v>
      </c>
    </row>
    <row r="353" spans="22:42">
      <c r="V353" s="29">
        <v>341</v>
      </c>
      <c r="W353" s="270" t="s">
        <v>827</v>
      </c>
      <c r="X353" s="30">
        <v>341</v>
      </c>
      <c r="Y353" s="270" t="s">
        <v>828</v>
      </c>
      <c r="Z353" s="29">
        <v>341</v>
      </c>
      <c r="AA353" s="270" t="s">
        <v>829</v>
      </c>
      <c r="AB353" s="29">
        <v>341</v>
      </c>
      <c r="AC353" s="270" t="s">
        <v>830</v>
      </c>
      <c r="AD353" s="29">
        <v>341</v>
      </c>
      <c r="AE353" s="270" t="s">
        <v>831</v>
      </c>
      <c r="AF353" s="29">
        <v>341</v>
      </c>
      <c r="AG353" s="270" t="s">
        <v>832</v>
      </c>
      <c r="AH353" s="29">
        <v>341</v>
      </c>
      <c r="AI353" s="270">
        <v>644530</v>
      </c>
      <c r="AJ353" s="29">
        <v>342</v>
      </c>
      <c r="AK353" s="270">
        <v>649302</v>
      </c>
      <c r="AL353" s="30">
        <f t="shared" si="11"/>
        <v>341</v>
      </c>
      <c r="AM353" s="29">
        <v>341</v>
      </c>
      <c r="AN353" s="270">
        <v>1734133</v>
      </c>
      <c r="AO353" s="29">
        <v>342</v>
      </c>
      <c r="AP353" s="270">
        <v>1026043</v>
      </c>
    </row>
    <row r="354" spans="22:42">
      <c r="V354" s="29">
        <v>342</v>
      </c>
      <c r="W354" s="270" t="s">
        <v>833</v>
      </c>
      <c r="X354" s="30">
        <v>342</v>
      </c>
      <c r="Y354" s="270" t="s">
        <v>834</v>
      </c>
      <c r="Z354" s="29">
        <v>342</v>
      </c>
      <c r="AA354" s="270" t="s">
        <v>835</v>
      </c>
      <c r="AB354" s="29">
        <v>342</v>
      </c>
      <c r="AC354" s="270" t="s">
        <v>836</v>
      </c>
      <c r="AD354" s="29">
        <v>342</v>
      </c>
      <c r="AE354" s="270" t="s">
        <v>837</v>
      </c>
      <c r="AF354" s="29">
        <v>342</v>
      </c>
      <c r="AG354" s="270" t="s">
        <v>838</v>
      </c>
      <c r="AH354" s="29">
        <v>342</v>
      </c>
      <c r="AI354" s="270">
        <v>646352</v>
      </c>
      <c r="AJ354" s="29">
        <v>343</v>
      </c>
      <c r="AK354" s="270">
        <v>651126</v>
      </c>
      <c r="AL354" s="30">
        <f t="shared" si="11"/>
        <v>342</v>
      </c>
      <c r="AM354" s="29">
        <v>342</v>
      </c>
      <c r="AN354" s="270">
        <v>1738972</v>
      </c>
      <c r="AO354" s="29">
        <v>343</v>
      </c>
      <c r="AP354" s="270">
        <v>1028905</v>
      </c>
    </row>
    <row r="355" spans="22:42">
      <c r="V355" s="29">
        <v>343</v>
      </c>
      <c r="W355" s="270" t="s">
        <v>839</v>
      </c>
      <c r="X355" s="30">
        <v>343</v>
      </c>
      <c r="Y355" s="270" t="s">
        <v>840</v>
      </c>
      <c r="Z355" s="29">
        <v>343</v>
      </c>
      <c r="AA355" s="270" t="s">
        <v>841</v>
      </c>
      <c r="AB355" s="29">
        <v>343</v>
      </c>
      <c r="AC355" s="270" t="s">
        <v>842</v>
      </c>
      <c r="AD355" s="29">
        <v>343</v>
      </c>
      <c r="AE355" s="270" t="s">
        <v>843</v>
      </c>
      <c r="AF355" s="29">
        <v>343</v>
      </c>
      <c r="AG355" s="270" t="s">
        <v>844</v>
      </c>
      <c r="AH355" s="29">
        <v>343</v>
      </c>
      <c r="AI355" s="270">
        <v>648175</v>
      </c>
      <c r="AJ355" s="29">
        <v>344</v>
      </c>
      <c r="AK355" s="270">
        <v>652949</v>
      </c>
      <c r="AL355" s="30">
        <f t="shared" si="11"/>
        <v>343</v>
      </c>
      <c r="AM355" s="29">
        <v>343</v>
      </c>
      <c r="AN355" s="270">
        <v>1743810</v>
      </c>
      <c r="AO355" s="29">
        <v>344</v>
      </c>
      <c r="AP355" s="270">
        <v>1031768</v>
      </c>
    </row>
    <row r="356" spans="22:42">
      <c r="V356" s="29">
        <v>344</v>
      </c>
      <c r="W356" s="270" t="s">
        <v>845</v>
      </c>
      <c r="X356" s="30">
        <v>344</v>
      </c>
      <c r="Y356" s="270" t="s">
        <v>846</v>
      </c>
      <c r="Z356" s="29">
        <v>344</v>
      </c>
      <c r="AA356" s="270" t="s">
        <v>847</v>
      </c>
      <c r="AB356" s="29">
        <v>344</v>
      </c>
      <c r="AC356" s="270" t="s">
        <v>848</v>
      </c>
      <c r="AD356" s="29">
        <v>344</v>
      </c>
      <c r="AE356" s="270" t="s">
        <v>849</v>
      </c>
      <c r="AF356" s="29">
        <v>344</v>
      </c>
      <c r="AG356" s="270" t="s">
        <v>850</v>
      </c>
      <c r="AH356" s="29">
        <v>344</v>
      </c>
      <c r="AI356" s="270">
        <v>649997</v>
      </c>
      <c r="AJ356" s="29">
        <v>345</v>
      </c>
      <c r="AK356" s="270">
        <v>654772</v>
      </c>
      <c r="AL356" s="30">
        <f t="shared" si="11"/>
        <v>344</v>
      </c>
      <c r="AM356" s="29">
        <v>344</v>
      </c>
      <c r="AN356" s="270">
        <v>1748649</v>
      </c>
      <c r="AO356" s="29">
        <v>345</v>
      </c>
      <c r="AP356" s="270">
        <v>1034630</v>
      </c>
    </row>
    <row r="357" spans="22:42">
      <c r="V357" s="29">
        <v>345</v>
      </c>
      <c r="W357" s="270" t="s">
        <v>851</v>
      </c>
      <c r="X357" s="30">
        <v>345</v>
      </c>
      <c r="Y357" s="270" t="s">
        <v>852</v>
      </c>
      <c r="Z357" s="29">
        <v>345</v>
      </c>
      <c r="AA357" s="270" t="s">
        <v>853</v>
      </c>
      <c r="AB357" s="29">
        <v>345</v>
      </c>
      <c r="AC357" s="270" t="s">
        <v>854</v>
      </c>
      <c r="AD357" s="29">
        <v>345</v>
      </c>
      <c r="AE357" s="270" t="s">
        <v>855</v>
      </c>
      <c r="AF357" s="29">
        <v>345</v>
      </c>
      <c r="AG357" s="270" t="s">
        <v>856</v>
      </c>
      <c r="AH357" s="29">
        <v>345</v>
      </c>
      <c r="AI357" s="270">
        <v>651819</v>
      </c>
      <c r="AJ357" s="29">
        <v>346</v>
      </c>
      <c r="AK357" s="270">
        <v>656595</v>
      </c>
      <c r="AL357" s="30">
        <f t="shared" si="11"/>
        <v>345</v>
      </c>
      <c r="AM357" s="29">
        <v>345</v>
      </c>
      <c r="AN357" s="270">
        <v>1753488</v>
      </c>
      <c r="AO357" s="29">
        <v>346</v>
      </c>
      <c r="AP357" s="270">
        <v>1037493</v>
      </c>
    </row>
    <row r="358" spans="22:42">
      <c r="V358" s="29">
        <v>346</v>
      </c>
      <c r="W358" s="270" t="s">
        <v>857</v>
      </c>
      <c r="X358" s="30">
        <v>346</v>
      </c>
      <c r="Y358" s="270" t="s">
        <v>858</v>
      </c>
      <c r="Z358" s="29">
        <v>346</v>
      </c>
      <c r="AA358" s="270" t="s">
        <v>859</v>
      </c>
      <c r="AB358" s="29">
        <v>346</v>
      </c>
      <c r="AC358" s="270" t="s">
        <v>860</v>
      </c>
      <c r="AD358" s="29">
        <v>346</v>
      </c>
      <c r="AE358" s="270" t="s">
        <v>861</v>
      </c>
      <c r="AF358" s="29">
        <v>346</v>
      </c>
      <c r="AG358" s="270" t="s">
        <v>862</v>
      </c>
      <c r="AH358" s="29">
        <v>346</v>
      </c>
      <c r="AI358" s="270">
        <v>653642</v>
      </c>
      <c r="AJ358" s="29">
        <v>347</v>
      </c>
      <c r="AK358" s="270">
        <v>658418</v>
      </c>
      <c r="AL358" s="30">
        <f t="shared" si="11"/>
        <v>346</v>
      </c>
      <c r="AM358" s="29">
        <v>346</v>
      </c>
      <c r="AN358" s="270">
        <v>1758327</v>
      </c>
      <c r="AO358" s="29">
        <v>347</v>
      </c>
      <c r="AP358" s="270">
        <v>1040355</v>
      </c>
    </row>
    <row r="359" spans="22:42">
      <c r="V359" s="29">
        <v>347</v>
      </c>
      <c r="W359" s="270" t="s">
        <v>863</v>
      </c>
      <c r="X359" s="30">
        <v>347</v>
      </c>
      <c r="Y359" s="270" t="s">
        <v>864</v>
      </c>
      <c r="Z359" s="29">
        <v>347</v>
      </c>
      <c r="AA359" s="270" t="s">
        <v>865</v>
      </c>
      <c r="AB359" s="29">
        <v>347</v>
      </c>
      <c r="AC359" s="270" t="s">
        <v>866</v>
      </c>
      <c r="AD359" s="29">
        <v>347</v>
      </c>
      <c r="AE359" s="270" t="s">
        <v>867</v>
      </c>
      <c r="AF359" s="29">
        <v>347</v>
      </c>
      <c r="AG359" s="270" t="s">
        <v>868</v>
      </c>
      <c r="AH359" s="29">
        <v>347</v>
      </c>
      <c r="AI359" s="270">
        <v>655464</v>
      </c>
      <c r="AJ359" s="29">
        <v>348</v>
      </c>
      <c r="AK359" s="270">
        <v>660242</v>
      </c>
      <c r="AL359" s="30">
        <f t="shared" si="11"/>
        <v>347</v>
      </c>
      <c r="AM359" s="29">
        <v>347</v>
      </c>
      <c r="AN359" s="270">
        <v>1763166</v>
      </c>
      <c r="AO359" s="29">
        <v>348</v>
      </c>
      <c r="AP359" s="270">
        <v>1043218</v>
      </c>
    </row>
    <row r="360" spans="22:42">
      <c r="V360" s="29">
        <v>348</v>
      </c>
      <c r="W360" s="270" t="s">
        <v>869</v>
      </c>
      <c r="X360" s="30">
        <v>348</v>
      </c>
      <c r="Y360" s="270" t="s">
        <v>870</v>
      </c>
      <c r="Z360" s="29">
        <v>348</v>
      </c>
      <c r="AA360" s="270" t="s">
        <v>871</v>
      </c>
      <c r="AB360" s="29">
        <v>348</v>
      </c>
      <c r="AC360" s="270" t="s">
        <v>872</v>
      </c>
      <c r="AD360" s="29">
        <v>348</v>
      </c>
      <c r="AE360" s="270" t="s">
        <v>873</v>
      </c>
      <c r="AF360" s="29">
        <v>348</v>
      </c>
      <c r="AG360" s="270" t="s">
        <v>874</v>
      </c>
      <c r="AH360" s="29">
        <v>348</v>
      </c>
      <c r="AI360" s="270">
        <v>657287</v>
      </c>
      <c r="AJ360" s="29">
        <v>349</v>
      </c>
      <c r="AK360" s="270">
        <v>662065</v>
      </c>
      <c r="AL360" s="30">
        <f t="shared" si="11"/>
        <v>348</v>
      </c>
      <c r="AM360" s="29">
        <v>348</v>
      </c>
      <c r="AN360" s="270">
        <v>1768005</v>
      </c>
      <c r="AO360" s="29">
        <v>349</v>
      </c>
      <c r="AP360" s="270">
        <v>1046080</v>
      </c>
    </row>
    <row r="361" spans="22:42">
      <c r="V361" s="29">
        <v>349</v>
      </c>
      <c r="W361" s="270" t="s">
        <v>875</v>
      </c>
      <c r="X361" s="30">
        <v>349</v>
      </c>
      <c r="Y361" s="270" t="s">
        <v>876</v>
      </c>
      <c r="Z361" s="29">
        <v>349</v>
      </c>
      <c r="AA361" s="270" t="s">
        <v>877</v>
      </c>
      <c r="AB361" s="29">
        <v>349</v>
      </c>
      <c r="AC361" s="270" t="s">
        <v>878</v>
      </c>
      <c r="AD361" s="29">
        <v>349</v>
      </c>
      <c r="AE361" s="270" t="s">
        <v>879</v>
      </c>
      <c r="AF361" s="29">
        <v>349</v>
      </c>
      <c r="AG361" s="270" t="s">
        <v>880</v>
      </c>
      <c r="AH361" s="29">
        <v>349</v>
      </c>
      <c r="AI361" s="270">
        <v>659109</v>
      </c>
      <c r="AJ361" s="29">
        <v>350</v>
      </c>
      <c r="AK361" s="270">
        <v>663888</v>
      </c>
      <c r="AL361" s="30">
        <f t="shared" si="11"/>
        <v>349</v>
      </c>
      <c r="AM361" s="29">
        <v>349</v>
      </c>
      <c r="AN361" s="270">
        <v>1772843</v>
      </c>
      <c r="AO361" s="29">
        <v>350</v>
      </c>
      <c r="AP361" s="270">
        <v>1048943</v>
      </c>
    </row>
    <row r="362" spans="22:42">
      <c r="V362" s="29">
        <v>350</v>
      </c>
      <c r="W362" s="270" t="s">
        <v>881</v>
      </c>
      <c r="X362" s="30">
        <v>350</v>
      </c>
      <c r="Y362" s="270" t="s">
        <v>882</v>
      </c>
      <c r="Z362" s="29">
        <v>350</v>
      </c>
      <c r="AA362" s="270" t="s">
        <v>883</v>
      </c>
      <c r="AB362" s="29">
        <v>350</v>
      </c>
      <c r="AC362" s="270" t="s">
        <v>884</v>
      </c>
      <c r="AD362" s="29">
        <v>350</v>
      </c>
      <c r="AE362" s="270" t="s">
        <v>885</v>
      </c>
      <c r="AF362" s="29">
        <v>350</v>
      </c>
      <c r="AG362" s="270" t="s">
        <v>886</v>
      </c>
      <c r="AH362" s="29">
        <v>350</v>
      </c>
      <c r="AI362" s="270">
        <v>660932</v>
      </c>
      <c r="AJ362" s="29">
        <v>351</v>
      </c>
      <c r="AK362" s="270">
        <v>665711</v>
      </c>
      <c r="AL362" s="30">
        <f t="shared" si="11"/>
        <v>350</v>
      </c>
      <c r="AM362" s="29">
        <v>350</v>
      </c>
      <c r="AN362" s="270">
        <v>1777682</v>
      </c>
      <c r="AO362" s="29">
        <v>351</v>
      </c>
      <c r="AP362" s="270">
        <v>1051805</v>
      </c>
    </row>
    <row r="363" spans="22:42">
      <c r="V363" s="29">
        <v>351</v>
      </c>
      <c r="W363" s="270" t="s">
        <v>887</v>
      </c>
      <c r="X363" s="30">
        <v>351</v>
      </c>
      <c r="Y363" s="270" t="s">
        <v>888</v>
      </c>
      <c r="Z363" s="29">
        <v>351</v>
      </c>
      <c r="AA363" s="270" t="s">
        <v>889</v>
      </c>
      <c r="AB363" s="29">
        <v>351</v>
      </c>
      <c r="AC363" s="270" t="s">
        <v>890</v>
      </c>
      <c r="AD363" s="29">
        <v>351</v>
      </c>
      <c r="AE363" s="270" t="s">
        <v>891</v>
      </c>
      <c r="AF363" s="29">
        <v>351</v>
      </c>
      <c r="AG363" s="270" t="s">
        <v>892</v>
      </c>
      <c r="AH363" s="29">
        <v>351</v>
      </c>
      <c r="AI363" s="270">
        <v>662754</v>
      </c>
      <c r="AJ363" s="29">
        <v>352</v>
      </c>
      <c r="AK363" s="270">
        <v>667534</v>
      </c>
      <c r="AL363" s="30">
        <f t="shared" si="11"/>
        <v>351</v>
      </c>
      <c r="AM363" s="29">
        <v>351</v>
      </c>
      <c r="AN363" s="270">
        <v>1782521</v>
      </c>
      <c r="AO363" s="29">
        <v>352</v>
      </c>
      <c r="AP363" s="270">
        <v>1054668</v>
      </c>
    </row>
    <row r="364" spans="22:42">
      <c r="V364" s="29">
        <v>352</v>
      </c>
      <c r="W364" s="270" t="s">
        <v>893</v>
      </c>
      <c r="X364" s="30">
        <v>352</v>
      </c>
      <c r="Y364" s="270" t="s">
        <v>894</v>
      </c>
      <c r="Z364" s="29">
        <v>352</v>
      </c>
      <c r="AA364" s="270" t="s">
        <v>895</v>
      </c>
      <c r="AB364" s="29">
        <v>352</v>
      </c>
      <c r="AC364" s="270" t="s">
        <v>896</v>
      </c>
      <c r="AD364" s="29">
        <v>352</v>
      </c>
      <c r="AE364" s="270" t="s">
        <v>897</v>
      </c>
      <c r="AF364" s="29">
        <v>352</v>
      </c>
      <c r="AG364" s="270" t="s">
        <v>898</v>
      </c>
      <c r="AH364" s="29">
        <v>352</v>
      </c>
      <c r="AI364" s="270">
        <v>664577</v>
      </c>
      <c r="AJ364" s="29">
        <v>353</v>
      </c>
      <c r="AK364" s="270">
        <v>669358</v>
      </c>
      <c r="AL364" s="30">
        <f t="shared" si="11"/>
        <v>352</v>
      </c>
      <c r="AM364" s="29">
        <v>352</v>
      </c>
      <c r="AN364" s="270">
        <v>1787360</v>
      </c>
      <c r="AO364" s="29">
        <v>353</v>
      </c>
      <c r="AP364" s="270">
        <v>1057530</v>
      </c>
    </row>
    <row r="365" spans="22:42">
      <c r="V365" s="29">
        <v>353</v>
      </c>
      <c r="W365" s="270" t="s">
        <v>899</v>
      </c>
      <c r="X365" s="30">
        <v>353</v>
      </c>
      <c r="Y365" s="270" t="s">
        <v>900</v>
      </c>
      <c r="Z365" s="29">
        <v>353</v>
      </c>
      <c r="AA365" s="270" t="s">
        <v>901</v>
      </c>
      <c r="AB365" s="29">
        <v>353</v>
      </c>
      <c r="AC365" s="270" t="s">
        <v>902</v>
      </c>
      <c r="AD365" s="29">
        <v>353</v>
      </c>
      <c r="AE365" s="270" t="s">
        <v>903</v>
      </c>
      <c r="AF365" s="29">
        <v>353</v>
      </c>
      <c r="AG365" s="270" t="s">
        <v>904</v>
      </c>
      <c r="AH365" s="29">
        <v>353</v>
      </c>
      <c r="AI365" s="270">
        <v>666400</v>
      </c>
      <c r="AJ365" s="29">
        <v>354</v>
      </c>
      <c r="AK365" s="270">
        <v>671181</v>
      </c>
      <c r="AL365" s="30">
        <f t="shared" si="11"/>
        <v>353</v>
      </c>
      <c r="AM365" s="29">
        <v>353</v>
      </c>
      <c r="AN365" s="270">
        <v>1792199</v>
      </c>
      <c r="AO365" s="29">
        <v>354</v>
      </c>
      <c r="AP365" s="270">
        <v>1060393</v>
      </c>
    </row>
    <row r="366" spans="22:42">
      <c r="V366" s="29">
        <v>354</v>
      </c>
      <c r="W366" s="270" t="s">
        <v>905</v>
      </c>
      <c r="X366" s="30">
        <v>354</v>
      </c>
      <c r="Y366" s="270" t="s">
        <v>906</v>
      </c>
      <c r="Z366" s="29">
        <v>354</v>
      </c>
      <c r="AA366" s="270" t="s">
        <v>907</v>
      </c>
      <c r="AB366" s="29">
        <v>354</v>
      </c>
      <c r="AC366" s="270" t="s">
        <v>908</v>
      </c>
      <c r="AD366" s="29">
        <v>354</v>
      </c>
      <c r="AE366" s="270" t="s">
        <v>909</v>
      </c>
      <c r="AF366" s="29">
        <v>354</v>
      </c>
      <c r="AG366" s="270" t="s">
        <v>910</v>
      </c>
      <c r="AH366" s="29">
        <v>354</v>
      </c>
      <c r="AI366" s="270">
        <v>668222</v>
      </c>
      <c r="AJ366" s="29">
        <v>355</v>
      </c>
      <c r="AK366" s="270">
        <v>673004</v>
      </c>
      <c r="AL366" s="30">
        <f t="shared" si="11"/>
        <v>354</v>
      </c>
      <c r="AM366" s="29">
        <v>354</v>
      </c>
      <c r="AN366" s="270">
        <v>1797038</v>
      </c>
      <c r="AO366" s="29">
        <v>355</v>
      </c>
      <c r="AP366" s="270">
        <v>1063255</v>
      </c>
    </row>
    <row r="367" spans="22:42">
      <c r="V367" s="29">
        <v>355</v>
      </c>
      <c r="W367" s="270" t="s">
        <v>911</v>
      </c>
      <c r="X367" s="30">
        <v>355</v>
      </c>
      <c r="Y367" s="270" t="s">
        <v>912</v>
      </c>
      <c r="Z367" s="29">
        <v>355</v>
      </c>
      <c r="AA367" s="270" t="s">
        <v>913</v>
      </c>
      <c r="AB367" s="29">
        <v>355</v>
      </c>
      <c r="AC367" s="270" t="s">
        <v>914</v>
      </c>
      <c r="AD367" s="29">
        <v>355</v>
      </c>
      <c r="AE367" s="270" t="s">
        <v>915</v>
      </c>
      <c r="AF367" s="29">
        <v>355</v>
      </c>
      <c r="AG367" s="270" t="s">
        <v>916</v>
      </c>
      <c r="AH367" s="29">
        <v>355</v>
      </c>
      <c r="AI367" s="270">
        <v>670045</v>
      </c>
      <c r="AJ367" s="29">
        <v>356</v>
      </c>
      <c r="AK367" s="270">
        <v>674828</v>
      </c>
      <c r="AL367" s="30">
        <f t="shared" si="11"/>
        <v>355</v>
      </c>
      <c r="AM367" s="29">
        <v>355</v>
      </c>
      <c r="AN367" s="270">
        <v>1801876</v>
      </c>
      <c r="AO367" s="29">
        <v>356</v>
      </c>
      <c r="AP367" s="270">
        <v>1066117</v>
      </c>
    </row>
    <row r="368" spans="22:42">
      <c r="V368" s="29">
        <v>356</v>
      </c>
      <c r="W368" s="270" t="s">
        <v>917</v>
      </c>
      <c r="X368" s="30">
        <v>356</v>
      </c>
      <c r="Y368" s="270" t="s">
        <v>918</v>
      </c>
      <c r="Z368" s="29">
        <v>356</v>
      </c>
      <c r="AA368" s="270" t="s">
        <v>919</v>
      </c>
      <c r="AB368" s="29">
        <v>356</v>
      </c>
      <c r="AC368" s="270" t="s">
        <v>920</v>
      </c>
      <c r="AD368" s="29">
        <v>356</v>
      </c>
      <c r="AE368" s="270" t="s">
        <v>921</v>
      </c>
      <c r="AF368" s="29">
        <v>356</v>
      </c>
      <c r="AG368" s="270" t="s">
        <v>922</v>
      </c>
      <c r="AH368" s="29">
        <v>356</v>
      </c>
      <c r="AI368" s="270">
        <v>671868</v>
      </c>
      <c r="AJ368" s="29">
        <v>357</v>
      </c>
      <c r="AK368" s="270">
        <v>676651</v>
      </c>
      <c r="AL368" s="30">
        <f t="shared" si="11"/>
        <v>356</v>
      </c>
      <c r="AM368" s="29">
        <v>356</v>
      </c>
      <c r="AN368" s="270">
        <v>1806715</v>
      </c>
      <c r="AO368" s="29">
        <v>357</v>
      </c>
      <c r="AP368" s="270">
        <v>1068980</v>
      </c>
    </row>
    <row r="369" spans="22:42">
      <c r="V369" s="29">
        <v>357</v>
      </c>
      <c r="W369" s="270" t="s">
        <v>923</v>
      </c>
      <c r="X369" s="30">
        <v>357</v>
      </c>
      <c r="Y369" s="270" t="s">
        <v>924</v>
      </c>
      <c r="Z369" s="29">
        <v>357</v>
      </c>
      <c r="AA369" s="270" t="s">
        <v>925</v>
      </c>
      <c r="AB369" s="29">
        <v>357</v>
      </c>
      <c r="AC369" s="270" t="s">
        <v>926</v>
      </c>
      <c r="AD369" s="29">
        <v>357</v>
      </c>
      <c r="AE369" s="270" t="s">
        <v>927</v>
      </c>
      <c r="AF369" s="29">
        <v>357</v>
      </c>
      <c r="AG369" s="270" t="s">
        <v>928</v>
      </c>
      <c r="AH369" s="29">
        <v>357</v>
      </c>
      <c r="AI369" s="270">
        <v>673690</v>
      </c>
      <c r="AJ369" s="29">
        <v>358</v>
      </c>
      <c r="AK369" s="270">
        <v>678474</v>
      </c>
      <c r="AL369" s="30">
        <f t="shared" si="11"/>
        <v>357</v>
      </c>
      <c r="AM369" s="29">
        <v>357</v>
      </c>
      <c r="AN369" s="270">
        <v>1811554</v>
      </c>
      <c r="AO369" s="29">
        <v>358</v>
      </c>
      <c r="AP369" s="270">
        <v>1071842</v>
      </c>
    </row>
    <row r="370" spans="22:42">
      <c r="V370" s="29">
        <v>358</v>
      </c>
      <c r="W370" s="270" t="s">
        <v>929</v>
      </c>
      <c r="X370" s="30">
        <v>358</v>
      </c>
      <c r="Y370" s="270" t="s">
        <v>930</v>
      </c>
      <c r="Z370" s="29">
        <v>358</v>
      </c>
      <c r="AA370" s="270" t="s">
        <v>931</v>
      </c>
      <c r="AB370" s="29">
        <v>358</v>
      </c>
      <c r="AC370" s="270" t="s">
        <v>932</v>
      </c>
      <c r="AD370" s="29">
        <v>358</v>
      </c>
      <c r="AE370" s="270" t="s">
        <v>933</v>
      </c>
      <c r="AF370" s="29">
        <v>358</v>
      </c>
      <c r="AG370" s="270" t="s">
        <v>934</v>
      </c>
      <c r="AH370" s="29">
        <v>358</v>
      </c>
      <c r="AI370" s="270">
        <v>675513</v>
      </c>
      <c r="AJ370" s="29">
        <v>359</v>
      </c>
      <c r="AK370" s="270">
        <v>680297</v>
      </c>
      <c r="AL370" s="30">
        <f t="shared" si="11"/>
        <v>358</v>
      </c>
      <c r="AM370" s="29">
        <v>358</v>
      </c>
      <c r="AN370" s="270">
        <v>1816393</v>
      </c>
      <c r="AO370" s="29">
        <v>359</v>
      </c>
      <c r="AP370" s="270">
        <v>1074705</v>
      </c>
    </row>
    <row r="371" spans="22:42">
      <c r="V371" s="29">
        <v>359</v>
      </c>
      <c r="W371" s="270" t="s">
        <v>935</v>
      </c>
      <c r="X371" s="30">
        <v>359</v>
      </c>
      <c r="Y371" s="270" t="s">
        <v>936</v>
      </c>
      <c r="Z371" s="29">
        <v>359</v>
      </c>
      <c r="AA371" s="270" t="s">
        <v>937</v>
      </c>
      <c r="AB371" s="29">
        <v>359</v>
      </c>
      <c r="AC371" s="270" t="s">
        <v>938</v>
      </c>
      <c r="AD371" s="29">
        <v>359</v>
      </c>
      <c r="AE371" s="270" t="s">
        <v>939</v>
      </c>
      <c r="AF371" s="29">
        <v>359</v>
      </c>
      <c r="AG371" s="270" t="s">
        <v>940</v>
      </c>
      <c r="AH371" s="29">
        <v>359</v>
      </c>
      <c r="AI371" s="270">
        <v>677336</v>
      </c>
      <c r="AJ371" s="29">
        <v>360</v>
      </c>
      <c r="AK371" s="270">
        <v>682121</v>
      </c>
      <c r="AL371" s="30">
        <f t="shared" si="11"/>
        <v>359</v>
      </c>
      <c r="AM371" s="29">
        <v>359</v>
      </c>
      <c r="AN371" s="270">
        <v>1821232</v>
      </c>
      <c r="AO371" s="29">
        <v>360</v>
      </c>
      <c r="AP371" s="270">
        <v>1077567</v>
      </c>
    </row>
    <row r="372" spans="22:42">
      <c r="V372" s="29">
        <v>360</v>
      </c>
      <c r="W372" s="270" t="s">
        <v>941</v>
      </c>
      <c r="X372" s="30">
        <v>360</v>
      </c>
      <c r="Y372" s="270" t="s">
        <v>942</v>
      </c>
      <c r="Z372" s="29">
        <v>360</v>
      </c>
      <c r="AA372" s="270" t="s">
        <v>943</v>
      </c>
      <c r="AB372" s="29">
        <v>360</v>
      </c>
      <c r="AC372" s="270" t="s">
        <v>944</v>
      </c>
      <c r="AD372" s="29">
        <v>360</v>
      </c>
      <c r="AE372" s="270">
        <v>1537794</v>
      </c>
      <c r="AF372" s="29">
        <v>360</v>
      </c>
      <c r="AG372" s="270" t="s">
        <v>945</v>
      </c>
      <c r="AH372" s="29">
        <v>360</v>
      </c>
      <c r="AI372" s="270">
        <v>679158</v>
      </c>
      <c r="AJ372" s="29">
        <v>361</v>
      </c>
      <c r="AK372" s="270">
        <v>683944</v>
      </c>
      <c r="AL372" s="30">
        <f t="shared" si="11"/>
        <v>360</v>
      </c>
      <c r="AM372" s="29">
        <v>360</v>
      </c>
      <c r="AN372" s="270">
        <v>1826071</v>
      </c>
      <c r="AO372" s="29">
        <v>361</v>
      </c>
      <c r="AP372" s="270">
        <v>1080430</v>
      </c>
    </row>
    <row r="373" spans="22:42">
      <c r="V373" s="29">
        <v>361</v>
      </c>
      <c r="W373" s="270" t="s">
        <v>946</v>
      </c>
      <c r="X373" s="30">
        <v>361</v>
      </c>
      <c r="Y373" s="270" t="s">
        <v>947</v>
      </c>
      <c r="Z373" s="29">
        <v>361</v>
      </c>
      <c r="AA373" s="270" t="s">
        <v>948</v>
      </c>
      <c r="AB373" s="29">
        <v>361</v>
      </c>
      <c r="AC373" s="270" t="s">
        <v>949</v>
      </c>
      <c r="AD373" s="29">
        <v>361</v>
      </c>
      <c r="AE373" s="270" t="s">
        <v>950</v>
      </c>
      <c r="AF373" s="29">
        <v>361</v>
      </c>
      <c r="AG373" s="270" t="s">
        <v>951</v>
      </c>
      <c r="AH373" s="29">
        <v>361</v>
      </c>
      <c r="AI373" s="270">
        <v>680981</v>
      </c>
      <c r="AJ373" s="29">
        <v>362</v>
      </c>
      <c r="AK373" s="270">
        <v>685767</v>
      </c>
      <c r="AL373" s="30">
        <f t="shared" si="11"/>
        <v>361</v>
      </c>
      <c r="AM373" s="29">
        <v>361</v>
      </c>
      <c r="AN373" s="270">
        <v>1830909</v>
      </c>
      <c r="AO373" s="29">
        <v>362</v>
      </c>
      <c r="AP373" s="270">
        <v>1083292</v>
      </c>
    </row>
    <row r="374" spans="22:42">
      <c r="V374" s="29">
        <v>362</v>
      </c>
      <c r="W374" s="270" t="s">
        <v>952</v>
      </c>
      <c r="X374" s="30">
        <v>362</v>
      </c>
      <c r="Y374" s="270" t="s">
        <v>953</v>
      </c>
      <c r="Z374" s="29">
        <v>362</v>
      </c>
      <c r="AA374" s="270" t="s">
        <v>954</v>
      </c>
      <c r="AB374" s="29">
        <v>362</v>
      </c>
      <c r="AC374" s="270" t="s">
        <v>955</v>
      </c>
      <c r="AD374" s="29">
        <v>362</v>
      </c>
      <c r="AE374" s="270" t="s">
        <v>956</v>
      </c>
      <c r="AF374" s="29">
        <v>362</v>
      </c>
      <c r="AG374" s="270" t="s">
        <v>957</v>
      </c>
      <c r="AH374" s="29">
        <v>362</v>
      </c>
      <c r="AI374" s="270">
        <v>682803</v>
      </c>
      <c r="AJ374" s="29">
        <v>363</v>
      </c>
      <c r="AK374" s="270">
        <v>687591</v>
      </c>
      <c r="AL374" s="30">
        <f t="shared" si="11"/>
        <v>362</v>
      </c>
      <c r="AM374" s="29">
        <v>362</v>
      </c>
      <c r="AN374" s="270">
        <v>1835748</v>
      </c>
      <c r="AO374" s="29">
        <v>363</v>
      </c>
      <c r="AP374" s="270">
        <v>1086155</v>
      </c>
    </row>
    <row r="375" spans="22:42">
      <c r="V375" s="29">
        <v>363</v>
      </c>
      <c r="W375" s="270" t="s">
        <v>958</v>
      </c>
      <c r="X375" s="30">
        <v>363</v>
      </c>
      <c r="Y375" s="270" t="s">
        <v>959</v>
      </c>
      <c r="Z375" s="29">
        <v>363</v>
      </c>
      <c r="AA375" s="270" t="s">
        <v>960</v>
      </c>
      <c r="AB375" s="29">
        <v>363</v>
      </c>
      <c r="AC375" s="270" t="s">
        <v>961</v>
      </c>
      <c r="AD375" s="29">
        <v>363</v>
      </c>
      <c r="AE375" s="270" t="s">
        <v>962</v>
      </c>
      <c r="AF375" s="29">
        <v>363</v>
      </c>
      <c r="AG375" s="270" t="s">
        <v>963</v>
      </c>
      <c r="AH375" s="29">
        <v>363</v>
      </c>
      <c r="AI375" s="270">
        <v>684626</v>
      </c>
      <c r="AJ375" s="29">
        <v>364</v>
      </c>
      <c r="AK375" s="270">
        <v>689414</v>
      </c>
      <c r="AL375" s="30">
        <f t="shared" si="11"/>
        <v>363</v>
      </c>
      <c r="AM375" s="29">
        <v>363</v>
      </c>
      <c r="AN375" s="270">
        <v>1840587</v>
      </c>
      <c r="AO375" s="29">
        <v>364</v>
      </c>
      <c r="AP375" s="270">
        <v>1089017</v>
      </c>
    </row>
    <row r="376" spans="22:42">
      <c r="V376" s="29">
        <v>364</v>
      </c>
      <c r="W376" s="270" t="s">
        <v>964</v>
      </c>
      <c r="X376" s="30">
        <v>364</v>
      </c>
      <c r="Y376" s="270" t="s">
        <v>965</v>
      </c>
      <c r="Z376" s="29">
        <v>364</v>
      </c>
      <c r="AA376" s="270" t="s">
        <v>966</v>
      </c>
      <c r="AB376" s="29">
        <v>364</v>
      </c>
      <c r="AC376" s="270" t="s">
        <v>967</v>
      </c>
      <c r="AD376" s="29">
        <v>364</v>
      </c>
      <c r="AE376" s="270" t="s">
        <v>968</v>
      </c>
      <c r="AF376" s="29">
        <v>364</v>
      </c>
      <c r="AG376" s="270" t="s">
        <v>969</v>
      </c>
      <c r="AH376" s="29">
        <v>364</v>
      </c>
      <c r="AI376" s="270">
        <v>686449</v>
      </c>
      <c r="AJ376" s="29">
        <v>365</v>
      </c>
      <c r="AK376" s="270">
        <v>691237</v>
      </c>
      <c r="AL376" s="30">
        <f t="shared" si="11"/>
        <v>364</v>
      </c>
      <c r="AM376" s="29">
        <v>364</v>
      </c>
      <c r="AN376" s="270">
        <v>1845426</v>
      </c>
      <c r="AO376" s="29">
        <v>365</v>
      </c>
      <c r="AP376" s="270">
        <v>1091880</v>
      </c>
    </row>
    <row r="377" spans="22:42">
      <c r="V377" s="29">
        <v>365</v>
      </c>
      <c r="W377" s="270" t="s">
        <v>970</v>
      </c>
      <c r="X377" s="30">
        <v>365</v>
      </c>
      <c r="Y377" s="270" t="s">
        <v>971</v>
      </c>
      <c r="Z377" s="29">
        <v>365</v>
      </c>
      <c r="AA377" s="270" t="s">
        <v>972</v>
      </c>
      <c r="AB377" s="29">
        <v>365</v>
      </c>
      <c r="AC377" s="270" t="s">
        <v>973</v>
      </c>
      <c r="AD377" s="29">
        <v>365</v>
      </c>
      <c r="AE377" s="270" t="s">
        <v>974</v>
      </c>
      <c r="AF377" s="29">
        <v>365</v>
      </c>
      <c r="AG377" s="270" t="s">
        <v>975</v>
      </c>
      <c r="AH377" s="29">
        <v>365</v>
      </c>
      <c r="AI377" s="270">
        <v>688271</v>
      </c>
      <c r="AJ377" s="29">
        <v>366</v>
      </c>
      <c r="AK377" s="270">
        <v>693060</v>
      </c>
      <c r="AL377" s="30">
        <f t="shared" si="11"/>
        <v>365</v>
      </c>
      <c r="AM377" s="29">
        <v>365</v>
      </c>
      <c r="AN377" s="270">
        <v>1850265</v>
      </c>
      <c r="AO377" s="29">
        <v>366</v>
      </c>
      <c r="AP377" s="270">
        <v>1094742</v>
      </c>
    </row>
    <row r="378" spans="22:42">
      <c r="V378" s="29">
        <v>366</v>
      </c>
      <c r="W378" s="270" t="s">
        <v>976</v>
      </c>
      <c r="X378" s="30">
        <v>366</v>
      </c>
      <c r="Y378" s="270" t="s">
        <v>977</v>
      </c>
      <c r="Z378" s="29">
        <v>366</v>
      </c>
      <c r="AA378" s="270" t="s">
        <v>978</v>
      </c>
      <c r="AB378" s="29">
        <v>366</v>
      </c>
      <c r="AC378" s="270" t="s">
        <v>979</v>
      </c>
      <c r="AD378" s="29">
        <v>366</v>
      </c>
      <c r="AE378" s="270" t="s">
        <v>980</v>
      </c>
      <c r="AF378" s="29">
        <v>366</v>
      </c>
      <c r="AG378" s="270" t="s">
        <v>981</v>
      </c>
      <c r="AH378" s="29">
        <v>366</v>
      </c>
      <c r="AI378" s="270">
        <v>690094</v>
      </c>
      <c r="AJ378" s="29">
        <v>367</v>
      </c>
      <c r="AK378" s="270">
        <v>694884</v>
      </c>
      <c r="AL378" s="30">
        <f t="shared" si="11"/>
        <v>366</v>
      </c>
      <c r="AM378" s="29">
        <v>366</v>
      </c>
      <c r="AN378" s="270">
        <v>1855104</v>
      </c>
      <c r="AO378" s="29">
        <v>367</v>
      </c>
      <c r="AP378" s="270">
        <v>1097605</v>
      </c>
    </row>
    <row r="379" spans="22:42">
      <c r="V379" s="29">
        <v>367</v>
      </c>
      <c r="W379" s="270" t="s">
        <v>982</v>
      </c>
      <c r="X379" s="30">
        <v>367</v>
      </c>
      <c r="Y379" s="270" t="s">
        <v>983</v>
      </c>
      <c r="Z379" s="29">
        <v>367</v>
      </c>
      <c r="AA379" s="270" t="s">
        <v>984</v>
      </c>
      <c r="AB379" s="29">
        <v>367</v>
      </c>
      <c r="AC379" s="270" t="s">
        <v>985</v>
      </c>
      <c r="AD379" s="29">
        <v>367</v>
      </c>
      <c r="AE379" s="270" t="s">
        <v>986</v>
      </c>
      <c r="AF379" s="29">
        <v>367</v>
      </c>
      <c r="AG379" s="270" t="s">
        <v>987</v>
      </c>
      <c r="AH379" s="29">
        <v>367</v>
      </c>
      <c r="AI379" s="270">
        <v>691917</v>
      </c>
      <c r="AJ379" s="29">
        <v>368</v>
      </c>
      <c r="AK379" s="270">
        <v>696707</v>
      </c>
      <c r="AL379" s="30">
        <f t="shared" si="11"/>
        <v>367</v>
      </c>
      <c r="AM379" s="29">
        <v>367</v>
      </c>
      <c r="AN379" s="270">
        <v>1859942</v>
      </c>
      <c r="AO379" s="29">
        <v>368</v>
      </c>
      <c r="AP379" s="270">
        <v>1100467</v>
      </c>
    </row>
    <row r="380" spans="22:42">
      <c r="V380" s="29">
        <v>368</v>
      </c>
      <c r="W380" s="270" t="s">
        <v>988</v>
      </c>
      <c r="X380" s="30">
        <v>368</v>
      </c>
      <c r="Y380" s="270" t="s">
        <v>989</v>
      </c>
      <c r="Z380" s="29">
        <v>368</v>
      </c>
      <c r="AA380" s="270" t="s">
        <v>990</v>
      </c>
      <c r="AB380" s="29">
        <v>368</v>
      </c>
      <c r="AC380" s="270" t="s">
        <v>991</v>
      </c>
      <c r="AD380" s="29">
        <v>368</v>
      </c>
      <c r="AE380" s="270" t="s">
        <v>992</v>
      </c>
      <c r="AF380" s="29">
        <v>368</v>
      </c>
      <c r="AG380" s="270" t="s">
        <v>993</v>
      </c>
      <c r="AH380" s="29">
        <v>368</v>
      </c>
      <c r="AI380" s="270">
        <v>693739</v>
      </c>
      <c r="AJ380" s="29">
        <v>369</v>
      </c>
      <c r="AK380" s="270">
        <v>698530</v>
      </c>
      <c r="AL380" s="30">
        <f t="shared" si="11"/>
        <v>368</v>
      </c>
      <c r="AM380" s="29">
        <v>368</v>
      </c>
      <c r="AN380" s="270">
        <v>1864781</v>
      </c>
      <c r="AO380" s="29">
        <v>369</v>
      </c>
      <c r="AP380" s="270">
        <v>1103329</v>
      </c>
    </row>
    <row r="381" spans="22:42">
      <c r="V381" s="29">
        <v>369</v>
      </c>
      <c r="W381" s="270" t="s">
        <v>994</v>
      </c>
      <c r="X381" s="30">
        <v>369</v>
      </c>
      <c r="Y381" s="270" t="s">
        <v>995</v>
      </c>
      <c r="Z381" s="29">
        <v>369</v>
      </c>
      <c r="AA381" s="270" t="s">
        <v>996</v>
      </c>
      <c r="AB381" s="29">
        <v>369</v>
      </c>
      <c r="AC381" s="270" t="s">
        <v>997</v>
      </c>
      <c r="AD381" s="29">
        <v>369</v>
      </c>
      <c r="AE381" s="270" t="s">
        <v>998</v>
      </c>
      <c r="AF381" s="29">
        <v>369</v>
      </c>
      <c r="AG381" s="270" t="s">
        <v>999</v>
      </c>
      <c r="AH381" s="29">
        <v>369</v>
      </c>
      <c r="AI381" s="270">
        <v>695562</v>
      </c>
      <c r="AJ381" s="29">
        <v>370</v>
      </c>
      <c r="AK381" s="270">
        <v>700354</v>
      </c>
      <c r="AL381" s="30">
        <f t="shared" si="11"/>
        <v>369</v>
      </c>
      <c r="AM381" s="29">
        <v>369</v>
      </c>
      <c r="AN381" s="270">
        <v>1869620</v>
      </c>
      <c r="AO381" s="29">
        <v>370</v>
      </c>
      <c r="AP381" s="270">
        <v>1106192</v>
      </c>
    </row>
    <row r="382" spans="22:42">
      <c r="V382" s="29">
        <v>370</v>
      </c>
      <c r="W382" s="270" t="s">
        <v>1000</v>
      </c>
      <c r="X382" s="30">
        <v>370</v>
      </c>
      <c r="Y382" s="270" t="s">
        <v>1001</v>
      </c>
      <c r="Z382" s="29">
        <v>370</v>
      </c>
      <c r="AA382" s="270" t="s">
        <v>1002</v>
      </c>
      <c r="AB382" s="29">
        <v>370</v>
      </c>
      <c r="AC382" s="270" t="s">
        <v>1003</v>
      </c>
      <c r="AD382" s="29">
        <v>370</v>
      </c>
      <c r="AE382" s="270" t="s">
        <v>1004</v>
      </c>
      <c r="AF382" s="29">
        <v>370</v>
      </c>
      <c r="AG382" s="270" t="s">
        <v>1005</v>
      </c>
      <c r="AH382" s="29">
        <v>370</v>
      </c>
      <c r="AI382" s="270">
        <v>697385</v>
      </c>
      <c r="AJ382" s="29">
        <v>371</v>
      </c>
      <c r="AK382" s="270">
        <v>702177</v>
      </c>
      <c r="AL382" s="30">
        <f t="shared" si="11"/>
        <v>370</v>
      </c>
      <c r="AM382" s="29">
        <v>370</v>
      </c>
      <c r="AN382" s="270">
        <v>1874459</v>
      </c>
      <c r="AO382" s="29">
        <v>371</v>
      </c>
      <c r="AP382" s="270">
        <v>1109054</v>
      </c>
    </row>
    <row r="383" spans="22:42">
      <c r="V383" s="29">
        <v>371</v>
      </c>
      <c r="W383" s="270" t="s">
        <v>1006</v>
      </c>
      <c r="X383" s="30">
        <v>371</v>
      </c>
      <c r="Y383" s="270" t="s">
        <v>1007</v>
      </c>
      <c r="Z383" s="29">
        <v>371</v>
      </c>
      <c r="AA383" s="270" t="s">
        <v>1008</v>
      </c>
      <c r="AB383" s="29">
        <v>371</v>
      </c>
      <c r="AC383" s="270" t="s">
        <v>1009</v>
      </c>
      <c r="AD383" s="29">
        <v>371</v>
      </c>
      <c r="AE383" s="270" t="s">
        <v>1010</v>
      </c>
      <c r="AF383" s="29">
        <v>371</v>
      </c>
      <c r="AG383" s="270" t="s">
        <v>1011</v>
      </c>
      <c r="AH383" s="29">
        <v>371</v>
      </c>
      <c r="AI383" s="270">
        <v>699207</v>
      </c>
      <c r="AJ383" s="29">
        <v>372</v>
      </c>
      <c r="AK383" s="270">
        <v>704000</v>
      </c>
      <c r="AL383" s="30">
        <f t="shared" si="11"/>
        <v>371</v>
      </c>
      <c r="AM383" s="29">
        <v>371</v>
      </c>
      <c r="AN383" s="270">
        <v>1879298</v>
      </c>
      <c r="AO383" s="29">
        <v>372</v>
      </c>
      <c r="AP383" s="270">
        <v>1111917</v>
      </c>
    </row>
    <row r="384" spans="22:42">
      <c r="V384" s="29">
        <v>372</v>
      </c>
      <c r="W384" s="270" t="s">
        <v>1012</v>
      </c>
      <c r="X384" s="30">
        <v>372</v>
      </c>
      <c r="Y384" s="270" t="s">
        <v>1013</v>
      </c>
      <c r="Z384" s="29">
        <v>372</v>
      </c>
      <c r="AA384" s="270" t="s">
        <v>1014</v>
      </c>
      <c r="AB384" s="29">
        <v>372</v>
      </c>
      <c r="AC384" s="270" t="s">
        <v>1015</v>
      </c>
      <c r="AD384" s="29">
        <v>372</v>
      </c>
      <c r="AE384" s="270" t="s">
        <v>1016</v>
      </c>
      <c r="AF384" s="29">
        <v>372</v>
      </c>
      <c r="AG384" s="270" t="s">
        <v>1017</v>
      </c>
      <c r="AH384" s="29">
        <v>372</v>
      </c>
      <c r="AI384" s="270">
        <v>701030</v>
      </c>
      <c r="AJ384" s="29">
        <v>373</v>
      </c>
      <c r="AK384" s="270">
        <v>705823</v>
      </c>
      <c r="AL384" s="30">
        <f t="shared" si="11"/>
        <v>372</v>
      </c>
      <c r="AM384" s="29">
        <v>372</v>
      </c>
      <c r="AN384" s="270">
        <v>1884137</v>
      </c>
      <c r="AO384" s="29">
        <v>373</v>
      </c>
      <c r="AP384" s="270">
        <v>1114779</v>
      </c>
    </row>
    <row r="385" spans="22:42">
      <c r="V385" s="29">
        <v>373</v>
      </c>
      <c r="W385" s="270" t="s">
        <v>1018</v>
      </c>
      <c r="X385" s="30">
        <v>373</v>
      </c>
      <c r="Y385" s="270" t="s">
        <v>1019</v>
      </c>
      <c r="Z385" s="29">
        <v>373</v>
      </c>
      <c r="AA385" s="270" t="s">
        <v>1020</v>
      </c>
      <c r="AB385" s="29">
        <v>373</v>
      </c>
      <c r="AC385" s="270" t="s">
        <v>1021</v>
      </c>
      <c r="AD385" s="29">
        <v>373</v>
      </c>
      <c r="AE385" s="270" t="s">
        <v>1022</v>
      </c>
      <c r="AF385" s="29">
        <v>373</v>
      </c>
      <c r="AG385" s="270" t="s">
        <v>1023</v>
      </c>
      <c r="AH385" s="29">
        <v>373</v>
      </c>
      <c r="AI385" s="270">
        <v>702852</v>
      </c>
      <c r="AJ385" s="29">
        <v>374</v>
      </c>
      <c r="AK385" s="270">
        <v>707647</v>
      </c>
      <c r="AL385" s="30">
        <f t="shared" si="11"/>
        <v>373</v>
      </c>
      <c r="AM385" s="29">
        <v>373</v>
      </c>
      <c r="AN385" s="270">
        <v>1888975</v>
      </c>
      <c r="AO385" s="29">
        <v>374</v>
      </c>
      <c r="AP385" s="270">
        <v>1117642</v>
      </c>
    </row>
    <row r="386" spans="22:42">
      <c r="V386" s="29">
        <v>374</v>
      </c>
      <c r="W386" s="270" t="s">
        <v>1024</v>
      </c>
      <c r="X386" s="30">
        <v>374</v>
      </c>
      <c r="Y386" s="270" t="s">
        <v>1025</v>
      </c>
      <c r="Z386" s="29">
        <v>374</v>
      </c>
      <c r="AA386" s="270" t="s">
        <v>1026</v>
      </c>
      <c r="AB386" s="29">
        <v>374</v>
      </c>
      <c r="AC386" s="270" t="s">
        <v>1027</v>
      </c>
      <c r="AD386" s="29">
        <v>374</v>
      </c>
      <c r="AE386" s="270" t="s">
        <v>1028</v>
      </c>
      <c r="AF386" s="29">
        <v>374</v>
      </c>
      <c r="AG386" s="270" t="s">
        <v>1029</v>
      </c>
      <c r="AH386" s="29">
        <v>374</v>
      </c>
      <c r="AI386" s="270">
        <v>704675</v>
      </c>
      <c r="AJ386" s="29">
        <v>375</v>
      </c>
      <c r="AK386" s="270">
        <v>709470</v>
      </c>
      <c r="AL386" s="30">
        <f t="shared" si="11"/>
        <v>374</v>
      </c>
      <c r="AM386" s="29">
        <v>374</v>
      </c>
      <c r="AN386" s="270">
        <v>1893814</v>
      </c>
      <c r="AO386" s="29">
        <v>375</v>
      </c>
      <c r="AP386" s="270">
        <v>1120504</v>
      </c>
    </row>
    <row r="387" spans="22:42">
      <c r="V387" s="29">
        <v>375</v>
      </c>
      <c r="W387" s="270" t="s">
        <v>1030</v>
      </c>
      <c r="X387" s="30">
        <v>375</v>
      </c>
      <c r="Y387" s="270" t="s">
        <v>1031</v>
      </c>
      <c r="Z387" s="29">
        <v>375</v>
      </c>
      <c r="AA387" s="270" t="s">
        <v>1032</v>
      </c>
      <c r="AB387" s="29">
        <v>375</v>
      </c>
      <c r="AC387" s="270" t="s">
        <v>1033</v>
      </c>
      <c r="AD387" s="29">
        <v>375</v>
      </c>
      <c r="AE387" s="270" t="s">
        <v>1034</v>
      </c>
      <c r="AF387" s="29">
        <v>375</v>
      </c>
      <c r="AG387" s="270" t="s">
        <v>1035</v>
      </c>
      <c r="AH387" s="29">
        <v>375</v>
      </c>
      <c r="AI387" s="270">
        <v>706498</v>
      </c>
      <c r="AJ387" s="29">
        <v>376</v>
      </c>
      <c r="AK387" s="270">
        <v>711293</v>
      </c>
      <c r="AL387" s="30">
        <f t="shared" si="11"/>
        <v>375</v>
      </c>
      <c r="AM387" s="29">
        <v>375</v>
      </c>
      <c r="AN387" s="270">
        <v>1898653</v>
      </c>
      <c r="AO387" s="29">
        <v>376</v>
      </c>
      <c r="AP387" s="270">
        <v>1123367</v>
      </c>
    </row>
    <row r="388" spans="22:42">
      <c r="V388" s="29">
        <v>376</v>
      </c>
      <c r="W388" s="270" t="s">
        <v>1036</v>
      </c>
      <c r="X388" s="30">
        <v>376</v>
      </c>
      <c r="Y388" s="270" t="s">
        <v>1037</v>
      </c>
      <c r="Z388" s="29">
        <v>376</v>
      </c>
      <c r="AA388" s="270" t="s">
        <v>1038</v>
      </c>
      <c r="AB388" s="29">
        <v>376</v>
      </c>
      <c r="AC388" s="270" t="s">
        <v>1039</v>
      </c>
      <c r="AD388" s="29">
        <v>376</v>
      </c>
      <c r="AE388" s="270" t="s">
        <v>1040</v>
      </c>
      <c r="AF388" s="29">
        <v>376</v>
      </c>
      <c r="AG388" s="270" t="s">
        <v>1041</v>
      </c>
      <c r="AH388" s="29">
        <v>376</v>
      </c>
      <c r="AI388" s="270">
        <v>708320</v>
      </c>
      <c r="AJ388" s="29">
        <v>377</v>
      </c>
      <c r="AK388" s="270">
        <v>713117</v>
      </c>
      <c r="AL388" s="30">
        <f t="shared" si="11"/>
        <v>376</v>
      </c>
      <c r="AM388" s="29">
        <v>376</v>
      </c>
      <c r="AN388" s="270">
        <v>1903492</v>
      </c>
      <c r="AO388" s="29">
        <v>377</v>
      </c>
      <c r="AP388" s="270">
        <v>1126229</v>
      </c>
    </row>
    <row r="389" spans="22:42">
      <c r="V389" s="29">
        <v>377</v>
      </c>
      <c r="W389" s="270" t="s">
        <v>1042</v>
      </c>
      <c r="X389" s="30">
        <v>377</v>
      </c>
      <c r="Y389" s="270" t="s">
        <v>1043</v>
      </c>
      <c r="Z389" s="29">
        <v>377</v>
      </c>
      <c r="AA389" s="270" t="s">
        <v>1044</v>
      </c>
      <c r="AB389" s="29">
        <v>377</v>
      </c>
      <c r="AC389" s="270" t="s">
        <v>1045</v>
      </c>
      <c r="AD389" s="29">
        <v>377</v>
      </c>
      <c r="AE389" s="270" t="s">
        <v>1046</v>
      </c>
      <c r="AF389" s="29">
        <v>377</v>
      </c>
      <c r="AG389" s="270" t="s">
        <v>1047</v>
      </c>
      <c r="AH389" s="29">
        <v>377</v>
      </c>
      <c r="AI389" s="270">
        <v>710143</v>
      </c>
      <c r="AJ389" s="29">
        <v>378</v>
      </c>
      <c r="AK389" s="270">
        <v>714940</v>
      </c>
      <c r="AL389" s="30">
        <f t="shared" si="11"/>
        <v>377</v>
      </c>
      <c r="AM389" s="29">
        <v>377</v>
      </c>
      <c r="AN389" s="270">
        <v>1908331</v>
      </c>
      <c r="AO389" s="29">
        <v>378</v>
      </c>
      <c r="AP389" s="270">
        <v>1129092</v>
      </c>
    </row>
    <row r="390" spans="22:42">
      <c r="V390" s="29">
        <v>378</v>
      </c>
      <c r="W390" s="270" t="s">
        <v>1048</v>
      </c>
      <c r="X390" s="30">
        <v>378</v>
      </c>
      <c r="Y390" s="270" t="s">
        <v>1049</v>
      </c>
      <c r="Z390" s="29">
        <v>378</v>
      </c>
      <c r="AA390" s="270" t="s">
        <v>1050</v>
      </c>
      <c r="AB390" s="29">
        <v>378</v>
      </c>
      <c r="AC390" s="270" t="s">
        <v>1051</v>
      </c>
      <c r="AD390" s="29">
        <v>378</v>
      </c>
      <c r="AE390" s="270" t="s">
        <v>1052</v>
      </c>
      <c r="AF390" s="29">
        <v>378</v>
      </c>
      <c r="AG390" s="270" t="s">
        <v>1053</v>
      </c>
      <c r="AH390" s="29">
        <v>378</v>
      </c>
      <c r="AI390" s="270">
        <v>711966</v>
      </c>
      <c r="AJ390" s="29">
        <v>379</v>
      </c>
      <c r="AK390" s="270">
        <v>716763</v>
      </c>
      <c r="AL390" s="30">
        <f t="shared" si="11"/>
        <v>378</v>
      </c>
      <c r="AM390" s="29">
        <v>378</v>
      </c>
      <c r="AN390" s="270">
        <v>1913169</v>
      </c>
      <c r="AO390" s="29">
        <v>379</v>
      </c>
      <c r="AP390" s="270">
        <v>1131954</v>
      </c>
    </row>
    <row r="391" spans="22:42">
      <c r="V391" s="29">
        <v>379</v>
      </c>
      <c r="W391" s="270" t="s">
        <v>1054</v>
      </c>
      <c r="X391" s="30">
        <v>379</v>
      </c>
      <c r="Y391" s="270" t="s">
        <v>1055</v>
      </c>
      <c r="Z391" s="29">
        <v>379</v>
      </c>
      <c r="AA391" s="270" t="s">
        <v>1056</v>
      </c>
      <c r="AB391" s="29">
        <v>379</v>
      </c>
      <c r="AC391" s="270" t="s">
        <v>1057</v>
      </c>
      <c r="AD391" s="29">
        <v>379</v>
      </c>
      <c r="AE391" s="270" t="s">
        <v>1058</v>
      </c>
      <c r="AF391" s="29">
        <v>379</v>
      </c>
      <c r="AG391" s="270" t="s">
        <v>1059</v>
      </c>
      <c r="AH391" s="29">
        <v>379</v>
      </c>
      <c r="AI391" s="270">
        <v>713788</v>
      </c>
      <c r="AJ391" s="29">
        <v>380</v>
      </c>
      <c r="AK391" s="270">
        <v>718586</v>
      </c>
      <c r="AL391" s="30">
        <f t="shared" si="11"/>
        <v>379</v>
      </c>
      <c r="AM391" s="29">
        <v>379</v>
      </c>
      <c r="AN391" s="270">
        <v>1918008</v>
      </c>
      <c r="AO391" s="29">
        <v>380</v>
      </c>
      <c r="AP391" s="270">
        <v>1134817</v>
      </c>
    </row>
    <row r="392" spans="22:42">
      <c r="V392" s="29">
        <v>380</v>
      </c>
      <c r="W392" s="270" t="s">
        <v>1060</v>
      </c>
      <c r="X392" s="30">
        <v>380</v>
      </c>
      <c r="Y392" s="270" t="s">
        <v>1061</v>
      </c>
      <c r="Z392" s="29">
        <v>380</v>
      </c>
      <c r="AA392" s="270" t="s">
        <v>1062</v>
      </c>
      <c r="AB392" s="29">
        <v>380</v>
      </c>
      <c r="AC392" s="270" t="s">
        <v>1063</v>
      </c>
      <c r="AD392" s="29">
        <v>380</v>
      </c>
      <c r="AE392" s="270" t="s">
        <v>1064</v>
      </c>
      <c r="AF392" s="29">
        <v>380</v>
      </c>
      <c r="AG392" s="270" t="s">
        <v>1065</v>
      </c>
      <c r="AH392" s="29">
        <v>380</v>
      </c>
      <c r="AI392" s="270">
        <v>715611</v>
      </c>
      <c r="AJ392" s="29">
        <v>381</v>
      </c>
      <c r="AK392" s="270">
        <v>720410</v>
      </c>
      <c r="AL392" s="30">
        <f t="shared" si="11"/>
        <v>380</v>
      </c>
      <c r="AM392" s="29">
        <v>380</v>
      </c>
      <c r="AN392" s="270">
        <v>1922847</v>
      </c>
      <c r="AO392" s="29">
        <v>381</v>
      </c>
      <c r="AP392" s="270">
        <v>1137679</v>
      </c>
    </row>
    <row r="393" spans="22:42">
      <c r="V393" s="29">
        <v>381</v>
      </c>
      <c r="W393" s="270" t="s">
        <v>1066</v>
      </c>
      <c r="X393" s="30">
        <v>381</v>
      </c>
      <c r="Y393" s="270" t="s">
        <v>1067</v>
      </c>
      <c r="Z393" s="29">
        <v>381</v>
      </c>
      <c r="AA393" s="270" t="s">
        <v>1068</v>
      </c>
      <c r="AB393" s="29">
        <v>381</v>
      </c>
      <c r="AC393" s="270" t="s">
        <v>1069</v>
      </c>
      <c r="AD393" s="29">
        <v>381</v>
      </c>
      <c r="AE393" s="270" t="s">
        <v>1070</v>
      </c>
      <c r="AF393" s="29">
        <v>381</v>
      </c>
      <c r="AG393" s="270" t="s">
        <v>1071</v>
      </c>
      <c r="AH393" s="29">
        <v>381</v>
      </c>
      <c r="AI393" s="270">
        <v>717434</v>
      </c>
      <c r="AJ393" s="29">
        <v>382</v>
      </c>
      <c r="AK393" s="270">
        <v>722233</v>
      </c>
      <c r="AL393" s="30">
        <f t="shared" si="11"/>
        <v>381</v>
      </c>
      <c r="AM393" s="29">
        <v>381</v>
      </c>
      <c r="AN393" s="270">
        <v>1927686</v>
      </c>
      <c r="AO393" s="29">
        <v>382</v>
      </c>
      <c r="AP393" s="270">
        <v>1140541</v>
      </c>
    </row>
    <row r="394" spans="22:42">
      <c r="V394" s="29">
        <v>382</v>
      </c>
      <c r="W394" s="270" t="s">
        <v>1072</v>
      </c>
      <c r="X394" s="30">
        <v>382</v>
      </c>
      <c r="Y394" s="270" t="s">
        <v>1073</v>
      </c>
      <c r="Z394" s="29">
        <v>382</v>
      </c>
      <c r="AA394" s="270" t="s">
        <v>1074</v>
      </c>
      <c r="AB394" s="29">
        <v>382</v>
      </c>
      <c r="AC394" s="270" t="s">
        <v>1075</v>
      </c>
      <c r="AD394" s="29">
        <v>382</v>
      </c>
      <c r="AE394" s="270" t="s">
        <v>1076</v>
      </c>
      <c r="AF394" s="29">
        <v>382</v>
      </c>
      <c r="AG394" s="270" t="s">
        <v>1077</v>
      </c>
      <c r="AH394" s="29">
        <v>382</v>
      </c>
      <c r="AI394" s="270">
        <v>719256</v>
      </c>
      <c r="AJ394" s="29">
        <v>383</v>
      </c>
      <c r="AK394" s="270">
        <v>724056</v>
      </c>
      <c r="AL394" s="30">
        <f t="shared" si="11"/>
        <v>382</v>
      </c>
      <c r="AM394" s="29">
        <v>382</v>
      </c>
      <c r="AN394" s="270">
        <v>1932525</v>
      </c>
      <c r="AO394" s="29">
        <v>383</v>
      </c>
      <c r="AP394" s="270">
        <v>1143404</v>
      </c>
    </row>
    <row r="395" spans="22:42">
      <c r="V395" s="29">
        <v>383</v>
      </c>
      <c r="W395" s="270" t="s">
        <v>1078</v>
      </c>
      <c r="X395" s="30">
        <v>383</v>
      </c>
      <c r="Y395" s="270" t="s">
        <v>1079</v>
      </c>
      <c r="Z395" s="29">
        <v>383</v>
      </c>
      <c r="AA395" s="270" t="s">
        <v>1080</v>
      </c>
      <c r="AB395" s="29">
        <v>383</v>
      </c>
      <c r="AC395" s="270" t="s">
        <v>1081</v>
      </c>
      <c r="AD395" s="29">
        <v>383</v>
      </c>
      <c r="AE395" s="270" t="s">
        <v>1082</v>
      </c>
      <c r="AF395" s="29">
        <v>383</v>
      </c>
      <c r="AG395" s="270" t="s">
        <v>1083</v>
      </c>
      <c r="AH395" s="29">
        <v>383</v>
      </c>
      <c r="AI395" s="270">
        <v>721079</v>
      </c>
      <c r="AJ395" s="29">
        <v>384</v>
      </c>
      <c r="AK395" s="270">
        <v>725880</v>
      </c>
      <c r="AL395" s="30">
        <f t="shared" si="11"/>
        <v>383</v>
      </c>
      <c r="AM395" s="29">
        <v>383</v>
      </c>
      <c r="AN395" s="270">
        <v>1937364</v>
      </c>
      <c r="AO395" s="29">
        <v>384</v>
      </c>
      <c r="AP395" s="270">
        <v>1146266</v>
      </c>
    </row>
    <row r="396" spans="22:42">
      <c r="V396" s="29">
        <v>384</v>
      </c>
      <c r="W396" s="270" t="s">
        <v>1084</v>
      </c>
      <c r="X396" s="30">
        <v>384</v>
      </c>
      <c r="Y396" s="270" t="s">
        <v>1085</v>
      </c>
      <c r="Z396" s="29">
        <v>384</v>
      </c>
      <c r="AA396" s="270" t="s">
        <v>1086</v>
      </c>
      <c r="AB396" s="29">
        <v>384</v>
      </c>
      <c r="AC396" s="270" t="s">
        <v>1087</v>
      </c>
      <c r="AD396" s="29">
        <v>384</v>
      </c>
      <c r="AE396" s="270" t="s">
        <v>1088</v>
      </c>
      <c r="AF396" s="29">
        <v>384</v>
      </c>
      <c r="AG396" s="270" t="s">
        <v>1089</v>
      </c>
      <c r="AH396" s="29">
        <v>384</v>
      </c>
      <c r="AI396" s="270">
        <v>722902</v>
      </c>
      <c r="AJ396" s="29">
        <v>385</v>
      </c>
      <c r="AK396" s="270">
        <v>727703</v>
      </c>
      <c r="AL396" s="30">
        <f t="shared" si="11"/>
        <v>384</v>
      </c>
      <c r="AM396" s="29">
        <v>384</v>
      </c>
      <c r="AN396" s="270">
        <v>1942202</v>
      </c>
      <c r="AO396" s="29">
        <v>385</v>
      </c>
      <c r="AP396" s="270">
        <v>1149129</v>
      </c>
    </row>
    <row r="397" spans="22:42">
      <c r="V397" s="29">
        <v>385</v>
      </c>
      <c r="W397" s="270" t="s">
        <v>1090</v>
      </c>
      <c r="X397" s="30">
        <v>385</v>
      </c>
      <c r="Y397" s="270" t="s">
        <v>1091</v>
      </c>
      <c r="Z397" s="29">
        <v>385</v>
      </c>
      <c r="AA397" s="270" t="s">
        <v>1092</v>
      </c>
      <c r="AB397" s="29">
        <v>385</v>
      </c>
      <c r="AC397" s="270" t="s">
        <v>1093</v>
      </c>
      <c r="AD397" s="29">
        <v>385</v>
      </c>
      <c r="AE397" s="270" t="s">
        <v>1094</v>
      </c>
      <c r="AF397" s="29">
        <v>385</v>
      </c>
      <c r="AG397" s="270" t="s">
        <v>1095</v>
      </c>
      <c r="AH397" s="29">
        <v>385</v>
      </c>
      <c r="AI397" s="270">
        <v>724724</v>
      </c>
      <c r="AJ397" s="29">
        <v>386</v>
      </c>
      <c r="AK397" s="270">
        <v>729526</v>
      </c>
      <c r="AL397" s="30">
        <f t="shared" si="11"/>
        <v>385</v>
      </c>
      <c r="AM397" s="29">
        <v>385</v>
      </c>
      <c r="AN397" s="270">
        <v>1947041</v>
      </c>
      <c r="AO397" s="29">
        <v>386</v>
      </c>
      <c r="AP397" s="270">
        <v>1151991</v>
      </c>
    </row>
    <row r="398" spans="22:42">
      <c r="V398" s="29">
        <v>386</v>
      </c>
      <c r="W398" s="270" t="s">
        <v>1096</v>
      </c>
      <c r="X398" s="30">
        <v>386</v>
      </c>
      <c r="Y398" s="270" t="s">
        <v>1097</v>
      </c>
      <c r="Z398" s="29">
        <v>386</v>
      </c>
      <c r="AA398" s="270" t="s">
        <v>1098</v>
      </c>
      <c r="AB398" s="29">
        <v>386</v>
      </c>
      <c r="AC398" s="270" t="s">
        <v>1099</v>
      </c>
      <c r="AD398" s="29">
        <v>386</v>
      </c>
      <c r="AE398" s="270" t="s">
        <v>1100</v>
      </c>
      <c r="AF398" s="29">
        <v>386</v>
      </c>
      <c r="AG398" s="270" t="s">
        <v>1101</v>
      </c>
      <c r="AH398" s="29">
        <v>386</v>
      </c>
      <c r="AI398" s="270">
        <v>726547</v>
      </c>
      <c r="AJ398" s="29">
        <v>387</v>
      </c>
      <c r="AK398" s="270">
        <v>731349</v>
      </c>
      <c r="AL398" s="30">
        <f t="shared" ref="AL398:AL461" si="12">AL397+1</f>
        <v>386</v>
      </c>
      <c r="AM398" s="29">
        <v>386</v>
      </c>
      <c r="AN398" s="270">
        <v>1951880</v>
      </c>
      <c r="AO398" s="29">
        <v>387</v>
      </c>
      <c r="AP398" s="270">
        <v>1154854</v>
      </c>
    </row>
    <row r="399" spans="22:42">
      <c r="V399" s="29">
        <v>387</v>
      </c>
      <c r="W399" s="270" t="s">
        <v>1102</v>
      </c>
      <c r="X399" s="30">
        <v>387</v>
      </c>
      <c r="Y399" s="270" t="s">
        <v>1103</v>
      </c>
      <c r="Z399" s="29">
        <v>387</v>
      </c>
      <c r="AA399" s="270" t="s">
        <v>1104</v>
      </c>
      <c r="AB399" s="29">
        <v>387</v>
      </c>
      <c r="AC399" s="270" t="s">
        <v>1105</v>
      </c>
      <c r="AD399" s="29">
        <v>387</v>
      </c>
      <c r="AE399" s="270" t="s">
        <v>1106</v>
      </c>
      <c r="AF399" s="29">
        <v>387</v>
      </c>
      <c r="AG399" s="270" t="s">
        <v>1107</v>
      </c>
      <c r="AH399" s="29">
        <v>387</v>
      </c>
      <c r="AI399" s="270">
        <v>728369</v>
      </c>
      <c r="AJ399" s="29">
        <v>388</v>
      </c>
      <c r="AK399" s="270">
        <v>733173</v>
      </c>
      <c r="AL399" s="30">
        <f t="shared" si="12"/>
        <v>387</v>
      </c>
      <c r="AM399" s="29">
        <v>387</v>
      </c>
      <c r="AN399" s="270">
        <v>1956719</v>
      </c>
      <c r="AO399" s="29">
        <v>388</v>
      </c>
      <c r="AP399" s="270">
        <v>1157716</v>
      </c>
    </row>
    <row r="400" spans="22:42">
      <c r="V400" s="29">
        <v>388</v>
      </c>
      <c r="W400" s="270" t="s">
        <v>1108</v>
      </c>
      <c r="X400" s="30">
        <v>388</v>
      </c>
      <c r="Y400" s="270" t="s">
        <v>1109</v>
      </c>
      <c r="Z400" s="29">
        <v>388</v>
      </c>
      <c r="AA400" s="270" t="s">
        <v>1110</v>
      </c>
      <c r="AB400" s="29">
        <v>388</v>
      </c>
      <c r="AC400" s="270" t="s">
        <v>1111</v>
      </c>
      <c r="AD400" s="29">
        <v>388</v>
      </c>
      <c r="AE400" s="270" t="s">
        <v>1112</v>
      </c>
      <c r="AF400" s="29">
        <v>388</v>
      </c>
      <c r="AG400" s="270" t="s">
        <v>1113</v>
      </c>
      <c r="AH400" s="29">
        <v>388</v>
      </c>
      <c r="AI400" s="270">
        <v>730192</v>
      </c>
      <c r="AJ400" s="29">
        <v>389</v>
      </c>
      <c r="AK400" s="270">
        <v>734996</v>
      </c>
      <c r="AL400" s="30">
        <f t="shared" si="12"/>
        <v>388</v>
      </c>
      <c r="AM400" s="29">
        <v>388</v>
      </c>
      <c r="AN400" s="270">
        <v>1961558</v>
      </c>
      <c r="AO400" s="29">
        <v>389</v>
      </c>
      <c r="AP400" s="270">
        <v>1160579</v>
      </c>
    </row>
    <row r="401" spans="22:42">
      <c r="V401" s="29">
        <v>389</v>
      </c>
      <c r="W401" s="270" t="s">
        <v>1114</v>
      </c>
      <c r="X401" s="30">
        <v>389</v>
      </c>
      <c r="Y401" s="270" t="s">
        <v>1115</v>
      </c>
      <c r="Z401" s="29">
        <v>389</v>
      </c>
      <c r="AA401" s="270" t="s">
        <v>1116</v>
      </c>
      <c r="AB401" s="29">
        <v>389</v>
      </c>
      <c r="AC401" s="270" t="s">
        <v>1117</v>
      </c>
      <c r="AD401" s="29">
        <v>389</v>
      </c>
      <c r="AE401" s="270" t="s">
        <v>1118</v>
      </c>
      <c r="AF401" s="29">
        <v>389</v>
      </c>
      <c r="AG401" s="270" t="s">
        <v>1119</v>
      </c>
      <c r="AH401" s="29">
        <v>389</v>
      </c>
      <c r="AI401" s="270">
        <v>732015</v>
      </c>
      <c r="AJ401" s="29">
        <v>390</v>
      </c>
      <c r="AK401" s="270">
        <v>736819</v>
      </c>
      <c r="AL401" s="30">
        <f t="shared" si="12"/>
        <v>389</v>
      </c>
      <c r="AM401" s="29">
        <v>389</v>
      </c>
      <c r="AN401" s="270">
        <v>1966397</v>
      </c>
      <c r="AO401" s="29">
        <v>390</v>
      </c>
      <c r="AP401" s="270">
        <v>1163441</v>
      </c>
    </row>
    <row r="402" spans="22:42">
      <c r="V402" s="29">
        <v>390</v>
      </c>
      <c r="W402" s="270" t="s">
        <v>1120</v>
      </c>
      <c r="X402" s="30">
        <v>390</v>
      </c>
      <c r="Y402" s="270" t="s">
        <v>1121</v>
      </c>
      <c r="Z402" s="29">
        <v>390</v>
      </c>
      <c r="AA402" s="270" t="s">
        <v>1122</v>
      </c>
      <c r="AB402" s="29">
        <v>390</v>
      </c>
      <c r="AC402" s="270" t="s">
        <v>1123</v>
      </c>
      <c r="AD402" s="29">
        <v>390</v>
      </c>
      <c r="AE402" s="270" t="s">
        <v>1124</v>
      </c>
      <c r="AF402" s="29">
        <v>390</v>
      </c>
      <c r="AG402" s="270" t="s">
        <v>1125</v>
      </c>
      <c r="AH402" s="29">
        <v>390</v>
      </c>
      <c r="AI402" s="270">
        <v>733837</v>
      </c>
      <c r="AJ402" s="29">
        <v>391</v>
      </c>
      <c r="AK402" s="270">
        <v>738643</v>
      </c>
      <c r="AL402" s="30">
        <f t="shared" si="12"/>
        <v>390</v>
      </c>
      <c r="AM402" s="29">
        <v>390</v>
      </c>
      <c r="AN402" s="270">
        <v>1971235</v>
      </c>
      <c r="AO402" s="29">
        <v>391</v>
      </c>
      <c r="AP402" s="270">
        <v>1166304</v>
      </c>
    </row>
    <row r="403" spans="22:42">
      <c r="V403" s="29">
        <v>391</v>
      </c>
      <c r="W403" s="270" t="s">
        <v>1126</v>
      </c>
      <c r="X403" s="30">
        <v>391</v>
      </c>
      <c r="Y403" s="270" t="s">
        <v>1127</v>
      </c>
      <c r="Z403" s="29">
        <v>391</v>
      </c>
      <c r="AA403" s="270" t="s">
        <v>1128</v>
      </c>
      <c r="AB403" s="29">
        <v>391</v>
      </c>
      <c r="AC403" s="270" t="s">
        <v>1129</v>
      </c>
      <c r="AD403" s="29">
        <v>391</v>
      </c>
      <c r="AE403" s="270" t="s">
        <v>1130</v>
      </c>
      <c r="AF403" s="29">
        <v>391</v>
      </c>
      <c r="AG403" s="270" t="s">
        <v>1131</v>
      </c>
      <c r="AH403" s="29">
        <v>391</v>
      </c>
      <c r="AI403" s="270">
        <v>735660</v>
      </c>
      <c r="AJ403" s="29">
        <v>392</v>
      </c>
      <c r="AK403" s="270">
        <v>740466</v>
      </c>
      <c r="AL403" s="30">
        <f t="shared" si="12"/>
        <v>391</v>
      </c>
      <c r="AM403" s="29">
        <v>391</v>
      </c>
      <c r="AN403" s="270">
        <v>1976074</v>
      </c>
      <c r="AO403" s="29">
        <v>392</v>
      </c>
      <c r="AP403" s="270">
        <v>1169166</v>
      </c>
    </row>
    <row r="404" spans="22:42">
      <c r="V404" s="29">
        <v>392</v>
      </c>
      <c r="W404" s="270" t="s">
        <v>1132</v>
      </c>
      <c r="X404" s="30">
        <v>392</v>
      </c>
      <c r="Y404" s="270" t="s">
        <v>1133</v>
      </c>
      <c r="Z404" s="29">
        <v>392</v>
      </c>
      <c r="AA404" s="270" t="s">
        <v>1134</v>
      </c>
      <c r="AB404" s="29">
        <v>392</v>
      </c>
      <c r="AC404" s="270" t="s">
        <v>1135</v>
      </c>
      <c r="AD404" s="29">
        <v>392</v>
      </c>
      <c r="AE404" s="270" t="s">
        <v>1136</v>
      </c>
      <c r="AF404" s="29">
        <v>392</v>
      </c>
      <c r="AG404" s="270" t="s">
        <v>1137</v>
      </c>
      <c r="AH404" s="29">
        <v>392</v>
      </c>
      <c r="AI404" s="270">
        <v>737483</v>
      </c>
      <c r="AJ404" s="29">
        <v>393</v>
      </c>
      <c r="AK404" s="270">
        <v>742289</v>
      </c>
      <c r="AL404" s="30">
        <f t="shared" si="12"/>
        <v>392</v>
      </c>
      <c r="AM404" s="29">
        <v>392</v>
      </c>
      <c r="AN404" s="270">
        <v>1980913</v>
      </c>
      <c r="AO404" s="29">
        <v>393</v>
      </c>
      <c r="AP404" s="270">
        <v>1172028</v>
      </c>
    </row>
    <row r="405" spans="22:42">
      <c r="V405" s="29">
        <v>393</v>
      </c>
      <c r="W405" s="270" t="s">
        <v>1138</v>
      </c>
      <c r="X405" s="30">
        <v>393</v>
      </c>
      <c r="Y405" s="270" t="s">
        <v>1139</v>
      </c>
      <c r="Z405" s="29">
        <v>393</v>
      </c>
      <c r="AA405" s="270" t="s">
        <v>1140</v>
      </c>
      <c r="AB405" s="29">
        <v>393</v>
      </c>
      <c r="AC405" s="270" t="s">
        <v>1141</v>
      </c>
      <c r="AD405" s="29">
        <v>393</v>
      </c>
      <c r="AE405" s="270" t="s">
        <v>1142</v>
      </c>
      <c r="AF405" s="29">
        <v>393</v>
      </c>
      <c r="AG405" s="270" t="s">
        <v>1143</v>
      </c>
      <c r="AH405" s="29">
        <v>393</v>
      </c>
      <c r="AI405" s="270">
        <v>739305</v>
      </c>
      <c r="AJ405" s="29">
        <v>394</v>
      </c>
      <c r="AK405" s="270">
        <v>744113</v>
      </c>
      <c r="AL405" s="30">
        <f t="shared" si="12"/>
        <v>393</v>
      </c>
      <c r="AM405" s="29">
        <v>393</v>
      </c>
      <c r="AN405" s="270">
        <v>1985752</v>
      </c>
      <c r="AO405" s="29">
        <v>394</v>
      </c>
      <c r="AP405" s="270">
        <v>1174891</v>
      </c>
    </row>
    <row r="406" spans="22:42">
      <c r="V406" s="29">
        <v>394</v>
      </c>
      <c r="W406" s="270" t="s">
        <v>1144</v>
      </c>
      <c r="X406" s="30">
        <v>394</v>
      </c>
      <c r="Y406" s="270" t="s">
        <v>1145</v>
      </c>
      <c r="Z406" s="29">
        <v>394</v>
      </c>
      <c r="AA406" s="270" t="s">
        <v>1146</v>
      </c>
      <c r="AB406" s="29">
        <v>394</v>
      </c>
      <c r="AC406" s="270" t="s">
        <v>1147</v>
      </c>
      <c r="AD406" s="29">
        <v>394</v>
      </c>
      <c r="AE406" s="270" t="s">
        <v>1148</v>
      </c>
      <c r="AF406" s="29">
        <v>394</v>
      </c>
      <c r="AG406" s="270" t="s">
        <v>1149</v>
      </c>
      <c r="AH406" s="29">
        <v>394</v>
      </c>
      <c r="AI406" s="270">
        <v>741128</v>
      </c>
      <c r="AJ406" s="29">
        <v>395</v>
      </c>
      <c r="AK406" s="270">
        <v>745936</v>
      </c>
      <c r="AL406" s="30">
        <f t="shared" si="12"/>
        <v>394</v>
      </c>
      <c r="AM406" s="29">
        <v>394</v>
      </c>
      <c r="AN406" s="270">
        <v>1990591</v>
      </c>
      <c r="AO406" s="29">
        <v>395</v>
      </c>
      <c r="AP406" s="270">
        <v>1177753</v>
      </c>
    </row>
    <row r="407" spans="22:42">
      <c r="V407" s="29">
        <v>395</v>
      </c>
      <c r="W407" s="270" t="s">
        <v>1150</v>
      </c>
      <c r="X407" s="30">
        <v>395</v>
      </c>
      <c r="Y407" s="270" t="s">
        <v>1151</v>
      </c>
      <c r="Z407" s="29">
        <v>395</v>
      </c>
      <c r="AA407" s="270" t="s">
        <v>1152</v>
      </c>
      <c r="AB407" s="29">
        <v>395</v>
      </c>
      <c r="AC407" s="270" t="s">
        <v>1153</v>
      </c>
      <c r="AD407" s="29">
        <v>395</v>
      </c>
      <c r="AE407" s="270" t="s">
        <v>1154</v>
      </c>
      <c r="AF407" s="29">
        <v>395</v>
      </c>
      <c r="AG407" s="270" t="s">
        <v>1155</v>
      </c>
      <c r="AH407" s="29">
        <v>395</v>
      </c>
      <c r="AI407" s="270">
        <v>742951</v>
      </c>
      <c r="AJ407" s="29">
        <v>396</v>
      </c>
      <c r="AK407" s="270">
        <v>747759</v>
      </c>
      <c r="AL407" s="30">
        <f t="shared" si="12"/>
        <v>395</v>
      </c>
      <c r="AM407" s="29">
        <v>395</v>
      </c>
      <c r="AN407" s="270">
        <v>1995430</v>
      </c>
      <c r="AO407" s="29">
        <v>396</v>
      </c>
      <c r="AP407" s="270">
        <v>1180616</v>
      </c>
    </row>
    <row r="408" spans="22:42">
      <c r="V408" s="29">
        <v>396</v>
      </c>
      <c r="W408" s="270" t="s">
        <v>1156</v>
      </c>
      <c r="X408" s="30">
        <v>396</v>
      </c>
      <c r="Y408" s="270" t="s">
        <v>1157</v>
      </c>
      <c r="Z408" s="29">
        <v>396</v>
      </c>
      <c r="AA408" s="270" t="s">
        <v>1158</v>
      </c>
      <c r="AB408" s="29">
        <v>396</v>
      </c>
      <c r="AC408" s="270" t="s">
        <v>1159</v>
      </c>
      <c r="AD408" s="29">
        <v>396</v>
      </c>
      <c r="AE408" s="270" t="s">
        <v>1160</v>
      </c>
      <c r="AF408" s="29">
        <v>396</v>
      </c>
      <c r="AG408" s="270" t="s">
        <v>1161</v>
      </c>
      <c r="AH408" s="29">
        <v>396</v>
      </c>
      <c r="AI408" s="270">
        <v>744773</v>
      </c>
      <c r="AJ408" s="29">
        <v>397</v>
      </c>
      <c r="AK408" s="270">
        <v>749582</v>
      </c>
      <c r="AL408" s="30">
        <f t="shared" si="12"/>
        <v>396</v>
      </c>
      <c r="AM408" s="29">
        <v>396</v>
      </c>
      <c r="AN408" s="270">
        <v>2000268</v>
      </c>
      <c r="AO408" s="29">
        <v>397</v>
      </c>
      <c r="AP408" s="270">
        <v>1183478</v>
      </c>
    </row>
    <row r="409" spans="22:42">
      <c r="V409" s="29">
        <v>397</v>
      </c>
      <c r="W409" s="270" t="s">
        <v>1162</v>
      </c>
      <c r="X409" s="30">
        <v>397</v>
      </c>
      <c r="Y409" s="270" t="s">
        <v>1163</v>
      </c>
      <c r="Z409" s="29">
        <v>397</v>
      </c>
      <c r="AA409" s="270" t="s">
        <v>1164</v>
      </c>
      <c r="AB409" s="29">
        <v>397</v>
      </c>
      <c r="AC409" s="270" t="s">
        <v>1165</v>
      </c>
      <c r="AD409" s="29">
        <v>397</v>
      </c>
      <c r="AE409" s="270" t="s">
        <v>1166</v>
      </c>
      <c r="AF409" s="29">
        <v>397</v>
      </c>
      <c r="AG409" s="270" t="s">
        <v>1167</v>
      </c>
      <c r="AH409" s="29">
        <v>397</v>
      </c>
      <c r="AI409" s="270">
        <v>746596</v>
      </c>
      <c r="AJ409" s="29">
        <v>398</v>
      </c>
      <c r="AK409" s="270">
        <v>751406</v>
      </c>
      <c r="AL409" s="30">
        <f t="shared" si="12"/>
        <v>397</v>
      </c>
      <c r="AM409" s="29">
        <v>397</v>
      </c>
      <c r="AN409" s="270">
        <v>2005107</v>
      </c>
      <c r="AO409" s="29">
        <v>398</v>
      </c>
      <c r="AP409" s="270">
        <v>1186341</v>
      </c>
    </row>
    <row r="410" spans="22:42">
      <c r="V410" s="29">
        <v>398</v>
      </c>
      <c r="W410" s="270" t="s">
        <v>1168</v>
      </c>
      <c r="X410" s="30">
        <v>398</v>
      </c>
      <c r="Y410" s="270" t="s">
        <v>1169</v>
      </c>
      <c r="Z410" s="29">
        <v>398</v>
      </c>
      <c r="AA410" s="270" t="s">
        <v>1170</v>
      </c>
      <c r="AB410" s="29">
        <v>398</v>
      </c>
      <c r="AC410" s="270" t="s">
        <v>1171</v>
      </c>
      <c r="AD410" s="29">
        <v>398</v>
      </c>
      <c r="AE410" s="270" t="s">
        <v>1172</v>
      </c>
      <c r="AF410" s="29">
        <v>398</v>
      </c>
      <c r="AG410" s="270" t="s">
        <v>1173</v>
      </c>
      <c r="AH410" s="29">
        <v>398</v>
      </c>
      <c r="AI410" s="270">
        <v>748418</v>
      </c>
      <c r="AJ410" s="29">
        <v>399</v>
      </c>
      <c r="AK410" s="270">
        <v>753229</v>
      </c>
      <c r="AL410" s="30">
        <f t="shared" si="12"/>
        <v>398</v>
      </c>
      <c r="AM410" s="29">
        <v>398</v>
      </c>
      <c r="AN410" s="270">
        <v>2009946</v>
      </c>
      <c r="AO410" s="29">
        <v>399</v>
      </c>
      <c r="AP410" s="270">
        <v>1189203</v>
      </c>
    </row>
    <row r="411" spans="22:42">
      <c r="V411" s="29">
        <v>399</v>
      </c>
      <c r="W411" s="270" t="s">
        <v>1174</v>
      </c>
      <c r="X411" s="30">
        <v>399</v>
      </c>
      <c r="Y411" s="270" t="s">
        <v>1175</v>
      </c>
      <c r="Z411" s="29">
        <v>399</v>
      </c>
      <c r="AA411" s="270" t="s">
        <v>1176</v>
      </c>
      <c r="AB411" s="29">
        <v>399</v>
      </c>
      <c r="AC411" s="270" t="s">
        <v>1177</v>
      </c>
      <c r="AD411" s="29">
        <v>399</v>
      </c>
      <c r="AE411" s="270" t="s">
        <v>1178</v>
      </c>
      <c r="AF411" s="29">
        <v>399</v>
      </c>
      <c r="AG411" s="270" t="s">
        <v>1179</v>
      </c>
      <c r="AH411" s="29">
        <v>399</v>
      </c>
      <c r="AI411" s="270">
        <v>750241</v>
      </c>
      <c r="AJ411" s="29">
        <v>400</v>
      </c>
      <c r="AK411" s="270">
        <v>755052</v>
      </c>
      <c r="AL411" s="30">
        <f t="shared" si="12"/>
        <v>399</v>
      </c>
      <c r="AM411" s="29">
        <v>399</v>
      </c>
      <c r="AN411" s="270">
        <v>2014785</v>
      </c>
      <c r="AO411" s="29">
        <v>400</v>
      </c>
      <c r="AP411" s="270">
        <v>1192066</v>
      </c>
    </row>
    <row r="412" spans="22:42">
      <c r="V412" s="29">
        <v>400</v>
      </c>
      <c r="W412" s="270" t="s">
        <v>1180</v>
      </c>
      <c r="X412" s="30">
        <v>400</v>
      </c>
      <c r="Y412" s="270" t="s">
        <v>1181</v>
      </c>
      <c r="Z412" s="29">
        <v>400</v>
      </c>
      <c r="AA412" s="270" t="s">
        <v>1182</v>
      </c>
      <c r="AB412" s="29">
        <v>400</v>
      </c>
      <c r="AC412" s="270" t="s">
        <v>1183</v>
      </c>
      <c r="AD412" s="29">
        <v>400</v>
      </c>
      <c r="AE412" s="270" t="s">
        <v>1184</v>
      </c>
      <c r="AF412" s="29">
        <v>400</v>
      </c>
      <c r="AG412" s="270" t="s">
        <v>1185</v>
      </c>
      <c r="AH412" s="29">
        <v>400</v>
      </c>
      <c r="AI412" s="270">
        <v>752064</v>
      </c>
      <c r="AJ412" s="29">
        <v>401</v>
      </c>
      <c r="AK412" s="270">
        <v>756876</v>
      </c>
      <c r="AL412" s="30">
        <f t="shared" si="12"/>
        <v>400</v>
      </c>
      <c r="AM412" s="29">
        <v>400</v>
      </c>
      <c r="AN412" s="270">
        <v>2019624</v>
      </c>
      <c r="AO412" s="29">
        <v>401</v>
      </c>
      <c r="AP412" s="270">
        <v>1194928</v>
      </c>
    </row>
    <row r="413" spans="22:42">
      <c r="V413" s="29">
        <v>401</v>
      </c>
      <c r="W413" s="270" t="s">
        <v>1186</v>
      </c>
      <c r="X413" s="30">
        <v>401</v>
      </c>
      <c r="Y413" s="270" t="s">
        <v>1187</v>
      </c>
      <c r="Z413" s="29">
        <v>401</v>
      </c>
      <c r="AA413" s="270" t="s">
        <v>1188</v>
      </c>
      <c r="AB413" s="29">
        <v>401</v>
      </c>
      <c r="AC413" s="270" t="s">
        <v>1189</v>
      </c>
      <c r="AD413" s="29">
        <v>401</v>
      </c>
      <c r="AE413" s="270" t="s">
        <v>1190</v>
      </c>
      <c r="AF413" s="29">
        <v>401</v>
      </c>
      <c r="AG413" s="270" t="s">
        <v>1191</v>
      </c>
      <c r="AH413" s="29">
        <v>401</v>
      </c>
      <c r="AI413" s="270">
        <v>753886</v>
      </c>
      <c r="AJ413" s="29">
        <v>402</v>
      </c>
      <c r="AK413" s="270">
        <v>758699</v>
      </c>
      <c r="AL413" s="30">
        <f t="shared" si="12"/>
        <v>401</v>
      </c>
      <c r="AM413" s="29">
        <v>401</v>
      </c>
      <c r="AN413" s="270">
        <v>2024463</v>
      </c>
      <c r="AO413" s="29">
        <v>402</v>
      </c>
      <c r="AP413" s="270">
        <v>1197791</v>
      </c>
    </row>
    <row r="414" spans="22:42">
      <c r="V414" s="29">
        <v>402</v>
      </c>
      <c r="W414" s="270" t="s">
        <v>1192</v>
      </c>
      <c r="X414" s="30">
        <v>402</v>
      </c>
      <c r="Y414" s="270" t="s">
        <v>1193</v>
      </c>
      <c r="Z414" s="29">
        <v>402</v>
      </c>
      <c r="AA414" s="270" t="s">
        <v>1194</v>
      </c>
      <c r="AB414" s="29">
        <v>402</v>
      </c>
      <c r="AC414" s="270" t="s">
        <v>1195</v>
      </c>
      <c r="AD414" s="29">
        <v>402</v>
      </c>
      <c r="AE414" s="270" t="s">
        <v>1196</v>
      </c>
      <c r="AF414" s="29">
        <v>402</v>
      </c>
      <c r="AG414" s="270" t="s">
        <v>1197</v>
      </c>
      <c r="AH414" s="29">
        <v>402</v>
      </c>
      <c r="AI414" s="270">
        <v>755709</v>
      </c>
      <c r="AJ414" s="29">
        <v>403</v>
      </c>
      <c r="AK414" s="270">
        <v>760522</v>
      </c>
      <c r="AL414" s="30">
        <f t="shared" si="12"/>
        <v>402</v>
      </c>
      <c r="AM414" s="29">
        <v>402</v>
      </c>
      <c r="AN414" s="270">
        <v>2029301</v>
      </c>
      <c r="AO414" s="29">
        <v>403</v>
      </c>
      <c r="AP414" s="270">
        <v>1200653</v>
      </c>
    </row>
    <row r="415" spans="22:42">
      <c r="V415" s="29">
        <v>403</v>
      </c>
      <c r="W415" s="270" t="s">
        <v>1198</v>
      </c>
      <c r="X415" s="30">
        <v>403</v>
      </c>
      <c r="Y415" s="270" t="s">
        <v>1199</v>
      </c>
      <c r="Z415" s="29">
        <v>403</v>
      </c>
      <c r="AA415" s="270" t="s">
        <v>1200</v>
      </c>
      <c r="AB415" s="29">
        <v>403</v>
      </c>
      <c r="AC415" s="270" t="s">
        <v>1201</v>
      </c>
      <c r="AD415" s="29">
        <v>403</v>
      </c>
      <c r="AE415" s="270" t="s">
        <v>1202</v>
      </c>
      <c r="AF415" s="29">
        <v>403</v>
      </c>
      <c r="AG415" s="270" t="s">
        <v>1203</v>
      </c>
      <c r="AH415" s="29">
        <v>403</v>
      </c>
      <c r="AI415" s="270">
        <v>757532</v>
      </c>
      <c r="AJ415" s="29">
        <v>404</v>
      </c>
      <c r="AK415" s="270">
        <v>762345</v>
      </c>
      <c r="AL415" s="30">
        <f t="shared" si="12"/>
        <v>403</v>
      </c>
      <c r="AM415" s="29">
        <v>403</v>
      </c>
      <c r="AN415" s="270">
        <v>2034140</v>
      </c>
      <c r="AO415" s="29">
        <v>404</v>
      </c>
      <c r="AP415" s="270">
        <v>1203516</v>
      </c>
    </row>
    <row r="416" spans="22:42">
      <c r="V416" s="29">
        <v>404</v>
      </c>
      <c r="W416" s="270" t="s">
        <v>1204</v>
      </c>
      <c r="X416" s="30">
        <v>404</v>
      </c>
      <c r="Y416" s="270" t="s">
        <v>1205</v>
      </c>
      <c r="Z416" s="29">
        <v>404</v>
      </c>
      <c r="AA416" s="270" t="s">
        <v>1206</v>
      </c>
      <c r="AB416" s="29">
        <v>404</v>
      </c>
      <c r="AC416" s="270" t="s">
        <v>1207</v>
      </c>
      <c r="AD416" s="29">
        <v>404</v>
      </c>
      <c r="AE416" s="270" t="s">
        <v>1208</v>
      </c>
      <c r="AF416" s="29">
        <v>404</v>
      </c>
      <c r="AG416" s="270" t="s">
        <v>1209</v>
      </c>
      <c r="AH416" s="29">
        <v>404</v>
      </c>
      <c r="AI416" s="270">
        <v>759354</v>
      </c>
      <c r="AJ416" s="29">
        <v>405</v>
      </c>
      <c r="AK416" s="270">
        <v>764169</v>
      </c>
      <c r="AL416" s="30">
        <f t="shared" si="12"/>
        <v>404</v>
      </c>
      <c r="AM416" s="29">
        <v>404</v>
      </c>
      <c r="AN416" s="270">
        <v>2038979</v>
      </c>
      <c r="AO416" s="29">
        <v>405</v>
      </c>
      <c r="AP416" s="270">
        <v>1206378</v>
      </c>
    </row>
    <row r="417" spans="22:42">
      <c r="V417" s="29">
        <v>405</v>
      </c>
      <c r="W417" s="270" t="s">
        <v>1210</v>
      </c>
      <c r="X417" s="30">
        <v>405</v>
      </c>
      <c r="Y417" s="270" t="s">
        <v>1211</v>
      </c>
      <c r="Z417" s="29">
        <v>405</v>
      </c>
      <c r="AA417" s="270" t="s">
        <v>1212</v>
      </c>
      <c r="AB417" s="29">
        <v>405</v>
      </c>
      <c r="AC417" s="270" t="s">
        <v>1213</v>
      </c>
      <c r="AD417" s="29">
        <v>405</v>
      </c>
      <c r="AE417" s="270" t="s">
        <v>1214</v>
      </c>
      <c r="AF417" s="29">
        <v>405</v>
      </c>
      <c r="AG417" s="270" t="s">
        <v>1215</v>
      </c>
      <c r="AH417" s="29">
        <v>405</v>
      </c>
      <c r="AI417" s="270">
        <v>761177</v>
      </c>
      <c r="AJ417" s="29">
        <v>406</v>
      </c>
      <c r="AK417" s="270">
        <v>765992</v>
      </c>
      <c r="AL417" s="30">
        <f t="shared" si="12"/>
        <v>405</v>
      </c>
      <c r="AM417" s="29">
        <v>405</v>
      </c>
      <c r="AN417" s="270">
        <v>2043818</v>
      </c>
      <c r="AO417" s="29">
        <v>406</v>
      </c>
      <c r="AP417" s="270">
        <v>1209240</v>
      </c>
    </row>
    <row r="418" spans="22:42">
      <c r="V418" s="29">
        <v>406</v>
      </c>
      <c r="W418" s="270" t="s">
        <v>1216</v>
      </c>
      <c r="X418" s="30">
        <v>406</v>
      </c>
      <c r="Y418" s="270" t="s">
        <v>1217</v>
      </c>
      <c r="Z418" s="29">
        <v>406</v>
      </c>
      <c r="AA418" s="270" t="s">
        <v>1218</v>
      </c>
      <c r="AB418" s="29">
        <v>406</v>
      </c>
      <c r="AC418" s="270" t="s">
        <v>1219</v>
      </c>
      <c r="AD418" s="29">
        <v>406</v>
      </c>
      <c r="AE418" s="270" t="s">
        <v>1220</v>
      </c>
      <c r="AF418" s="29">
        <v>406</v>
      </c>
      <c r="AG418" s="270" t="s">
        <v>1221</v>
      </c>
      <c r="AH418" s="29">
        <v>406</v>
      </c>
      <c r="AI418" s="270">
        <v>763000</v>
      </c>
      <c r="AJ418" s="29">
        <v>407</v>
      </c>
      <c r="AK418" s="270">
        <v>767815</v>
      </c>
      <c r="AL418" s="30">
        <f t="shared" si="12"/>
        <v>406</v>
      </c>
      <c r="AM418" s="29">
        <v>406</v>
      </c>
      <c r="AN418" s="270">
        <v>2048657</v>
      </c>
      <c r="AO418" s="29">
        <v>407</v>
      </c>
      <c r="AP418" s="270">
        <v>1212103</v>
      </c>
    </row>
    <row r="419" spans="22:42">
      <c r="V419" s="29">
        <v>407</v>
      </c>
      <c r="W419" s="270" t="s">
        <v>1222</v>
      </c>
      <c r="X419" s="30">
        <v>407</v>
      </c>
      <c r="Y419" s="270" t="s">
        <v>1223</v>
      </c>
      <c r="Z419" s="29">
        <v>407</v>
      </c>
      <c r="AA419" s="270" t="s">
        <v>1224</v>
      </c>
      <c r="AB419" s="29">
        <v>407</v>
      </c>
      <c r="AC419" s="270" t="s">
        <v>1225</v>
      </c>
      <c r="AD419" s="29">
        <v>407</v>
      </c>
      <c r="AE419" s="270" t="s">
        <v>1226</v>
      </c>
      <c r="AF419" s="29">
        <v>407</v>
      </c>
      <c r="AG419" s="270" t="s">
        <v>1227</v>
      </c>
      <c r="AH419" s="29">
        <v>407</v>
      </c>
      <c r="AI419" s="270">
        <v>764822</v>
      </c>
      <c r="AJ419" s="29">
        <v>408</v>
      </c>
      <c r="AK419" s="270">
        <v>769639</v>
      </c>
      <c r="AL419" s="30">
        <f t="shared" si="12"/>
        <v>407</v>
      </c>
      <c r="AM419" s="29">
        <v>407</v>
      </c>
      <c r="AN419" s="270">
        <v>2053496</v>
      </c>
      <c r="AO419" s="29">
        <v>408</v>
      </c>
      <c r="AP419" s="270">
        <v>1214965</v>
      </c>
    </row>
    <row r="420" spans="22:42">
      <c r="V420" s="29">
        <v>408</v>
      </c>
      <c r="W420" s="270" t="s">
        <v>1228</v>
      </c>
      <c r="X420" s="30">
        <v>408</v>
      </c>
      <c r="Y420" s="270" t="s">
        <v>1229</v>
      </c>
      <c r="Z420" s="29">
        <v>408</v>
      </c>
      <c r="AA420" s="270" t="s">
        <v>1230</v>
      </c>
      <c r="AB420" s="29">
        <v>408</v>
      </c>
      <c r="AC420" s="270" t="s">
        <v>1231</v>
      </c>
      <c r="AD420" s="29">
        <v>408</v>
      </c>
      <c r="AE420" s="270" t="s">
        <v>1232</v>
      </c>
      <c r="AF420" s="29">
        <v>408</v>
      </c>
      <c r="AG420" s="270" t="s">
        <v>1233</v>
      </c>
      <c r="AH420" s="29">
        <v>408</v>
      </c>
      <c r="AI420" s="270">
        <v>766645</v>
      </c>
      <c r="AJ420" s="29">
        <v>409</v>
      </c>
      <c r="AK420" s="270">
        <v>771462</v>
      </c>
      <c r="AL420" s="30">
        <f t="shared" si="12"/>
        <v>408</v>
      </c>
      <c r="AM420" s="29">
        <v>408</v>
      </c>
      <c r="AN420" s="270">
        <v>2058334</v>
      </c>
      <c r="AO420" s="29">
        <v>409</v>
      </c>
      <c r="AP420" s="270">
        <v>1217828</v>
      </c>
    </row>
    <row r="421" spans="22:42">
      <c r="V421" s="29">
        <v>409</v>
      </c>
      <c r="W421" s="270" t="s">
        <v>1234</v>
      </c>
      <c r="X421" s="30">
        <v>409</v>
      </c>
      <c r="Y421" s="270" t="s">
        <v>1235</v>
      </c>
      <c r="Z421" s="29">
        <v>409</v>
      </c>
      <c r="AA421" s="270" t="s">
        <v>1236</v>
      </c>
      <c r="AB421" s="29">
        <v>409</v>
      </c>
      <c r="AC421" s="270" t="s">
        <v>1237</v>
      </c>
      <c r="AD421" s="29">
        <v>409</v>
      </c>
      <c r="AE421" s="270" t="s">
        <v>1238</v>
      </c>
      <c r="AF421" s="29">
        <v>409</v>
      </c>
      <c r="AG421" s="270" t="s">
        <v>1239</v>
      </c>
      <c r="AH421" s="29">
        <v>409</v>
      </c>
      <c r="AI421" s="270">
        <v>768468</v>
      </c>
      <c r="AJ421" s="29">
        <v>410</v>
      </c>
      <c r="AK421" s="270">
        <v>773285</v>
      </c>
      <c r="AL421" s="30">
        <f t="shared" si="12"/>
        <v>409</v>
      </c>
      <c r="AM421" s="29">
        <v>409</v>
      </c>
      <c r="AN421" s="270">
        <v>2063173</v>
      </c>
      <c r="AO421" s="29">
        <v>410</v>
      </c>
      <c r="AP421" s="270">
        <v>1220690</v>
      </c>
    </row>
    <row r="422" spans="22:42">
      <c r="V422" s="29">
        <v>410</v>
      </c>
      <c r="W422" s="270" t="s">
        <v>1240</v>
      </c>
      <c r="X422" s="30">
        <v>410</v>
      </c>
      <c r="Y422" s="270" t="s">
        <v>1241</v>
      </c>
      <c r="Z422" s="29">
        <v>410</v>
      </c>
      <c r="AA422" s="270" t="s">
        <v>1242</v>
      </c>
      <c r="AB422" s="29">
        <v>410</v>
      </c>
      <c r="AC422" s="270" t="s">
        <v>1243</v>
      </c>
      <c r="AD422" s="29">
        <v>410</v>
      </c>
      <c r="AE422" s="270" t="s">
        <v>1244</v>
      </c>
      <c r="AF422" s="29">
        <v>410</v>
      </c>
      <c r="AG422" s="270" t="s">
        <v>1245</v>
      </c>
      <c r="AH422" s="29">
        <v>410</v>
      </c>
      <c r="AI422" s="270">
        <v>770290</v>
      </c>
      <c r="AJ422" s="29">
        <v>411</v>
      </c>
      <c r="AK422" s="270">
        <v>775108</v>
      </c>
      <c r="AL422" s="30">
        <f t="shared" si="12"/>
        <v>410</v>
      </c>
      <c r="AM422" s="29">
        <v>410</v>
      </c>
      <c r="AN422" s="270">
        <v>2068012</v>
      </c>
      <c r="AO422" s="29">
        <v>411</v>
      </c>
      <c r="AP422" s="270">
        <v>1223553</v>
      </c>
    </row>
    <row r="423" spans="22:42">
      <c r="V423" s="29">
        <v>411</v>
      </c>
      <c r="W423" s="270" t="s">
        <v>1246</v>
      </c>
      <c r="X423" s="30">
        <v>411</v>
      </c>
      <c r="Y423" s="270" t="s">
        <v>1247</v>
      </c>
      <c r="Z423" s="29">
        <v>411</v>
      </c>
      <c r="AA423" s="270" t="s">
        <v>1248</v>
      </c>
      <c r="AB423" s="29">
        <v>411</v>
      </c>
      <c r="AC423" s="270" t="s">
        <v>1249</v>
      </c>
      <c r="AD423" s="29">
        <v>411</v>
      </c>
      <c r="AE423" s="270" t="s">
        <v>1250</v>
      </c>
      <c r="AF423" s="29">
        <v>411</v>
      </c>
      <c r="AG423" s="270" t="s">
        <v>1251</v>
      </c>
      <c r="AH423" s="29">
        <v>411</v>
      </c>
      <c r="AI423" s="270">
        <v>772113</v>
      </c>
      <c r="AJ423" s="29">
        <v>412</v>
      </c>
      <c r="AK423" s="270">
        <v>776932</v>
      </c>
      <c r="AL423" s="30">
        <f t="shared" si="12"/>
        <v>411</v>
      </c>
      <c r="AM423" s="29">
        <v>411</v>
      </c>
      <c r="AN423" s="270">
        <v>2072851</v>
      </c>
      <c r="AO423" s="29">
        <v>412</v>
      </c>
      <c r="AP423" s="270">
        <v>1226415</v>
      </c>
    </row>
    <row r="424" spans="22:42">
      <c r="V424" s="29">
        <v>412</v>
      </c>
      <c r="W424" s="270" t="s">
        <v>1252</v>
      </c>
      <c r="X424" s="30">
        <v>412</v>
      </c>
      <c r="Y424" s="270" t="s">
        <v>1253</v>
      </c>
      <c r="Z424" s="29">
        <v>412</v>
      </c>
      <c r="AA424" s="270" t="s">
        <v>1254</v>
      </c>
      <c r="AB424" s="29">
        <v>412</v>
      </c>
      <c r="AC424" s="270" t="s">
        <v>1255</v>
      </c>
      <c r="AD424" s="29">
        <v>412</v>
      </c>
      <c r="AE424" s="270" t="s">
        <v>1256</v>
      </c>
      <c r="AF424" s="29">
        <v>412</v>
      </c>
      <c r="AG424" s="270" t="s">
        <v>1257</v>
      </c>
      <c r="AH424" s="29">
        <v>412</v>
      </c>
      <c r="AI424" s="270">
        <v>773935</v>
      </c>
      <c r="AJ424" s="29">
        <v>413</v>
      </c>
      <c r="AK424" s="270">
        <v>778755</v>
      </c>
      <c r="AL424" s="30">
        <f t="shared" si="12"/>
        <v>412</v>
      </c>
      <c r="AM424" s="29">
        <v>412</v>
      </c>
      <c r="AN424" s="270">
        <v>2077690</v>
      </c>
      <c r="AO424" s="29">
        <v>413</v>
      </c>
      <c r="AP424" s="270">
        <v>1229278</v>
      </c>
    </row>
    <row r="425" spans="22:42">
      <c r="V425" s="29">
        <v>413</v>
      </c>
      <c r="W425" s="270" t="s">
        <v>1258</v>
      </c>
      <c r="X425" s="30">
        <v>413</v>
      </c>
      <c r="Y425" s="270" t="s">
        <v>1259</v>
      </c>
      <c r="Z425" s="29">
        <v>413</v>
      </c>
      <c r="AA425" s="270" t="s">
        <v>1260</v>
      </c>
      <c r="AB425" s="29">
        <v>413</v>
      </c>
      <c r="AC425" s="270" t="s">
        <v>1261</v>
      </c>
      <c r="AD425" s="29">
        <v>413</v>
      </c>
      <c r="AE425" s="270" t="s">
        <v>1262</v>
      </c>
      <c r="AF425" s="29">
        <v>413</v>
      </c>
      <c r="AG425" s="270" t="s">
        <v>1263</v>
      </c>
      <c r="AH425" s="29">
        <v>413</v>
      </c>
      <c r="AI425" s="270">
        <v>775758</v>
      </c>
      <c r="AJ425" s="29">
        <v>414</v>
      </c>
      <c r="AK425" s="270">
        <v>780578</v>
      </c>
      <c r="AL425" s="30">
        <f t="shared" si="12"/>
        <v>413</v>
      </c>
      <c r="AM425" s="29">
        <v>413</v>
      </c>
      <c r="AN425" s="270">
        <v>2082529</v>
      </c>
      <c r="AO425" s="29">
        <v>414</v>
      </c>
      <c r="AP425" s="270">
        <v>1232140</v>
      </c>
    </row>
    <row r="426" spans="22:42">
      <c r="V426" s="29">
        <v>414</v>
      </c>
      <c r="W426" s="270" t="s">
        <v>1264</v>
      </c>
      <c r="X426" s="30">
        <v>414</v>
      </c>
      <c r="Y426" s="270" t="s">
        <v>1265</v>
      </c>
      <c r="Z426" s="29">
        <v>414</v>
      </c>
      <c r="AA426" s="270" t="s">
        <v>1266</v>
      </c>
      <c r="AB426" s="29">
        <v>414</v>
      </c>
      <c r="AC426" s="270" t="s">
        <v>1267</v>
      </c>
      <c r="AD426" s="29">
        <v>414</v>
      </c>
      <c r="AE426" s="270" t="s">
        <v>1268</v>
      </c>
      <c r="AF426" s="29">
        <v>414</v>
      </c>
      <c r="AG426" s="270" t="s">
        <v>1269</v>
      </c>
      <c r="AH426" s="29">
        <v>414</v>
      </c>
      <c r="AI426" s="270">
        <v>777581</v>
      </c>
      <c r="AJ426" s="29">
        <v>415</v>
      </c>
      <c r="AK426" s="270">
        <v>782402</v>
      </c>
      <c r="AL426" s="30">
        <f t="shared" si="12"/>
        <v>414</v>
      </c>
      <c r="AM426" s="29">
        <v>414</v>
      </c>
      <c r="AN426" s="270">
        <v>2087367</v>
      </c>
      <c r="AO426" s="29">
        <v>415</v>
      </c>
      <c r="AP426" s="270">
        <v>1235003</v>
      </c>
    </row>
    <row r="427" spans="22:42">
      <c r="V427" s="29">
        <v>415</v>
      </c>
      <c r="W427" s="270" t="s">
        <v>1270</v>
      </c>
      <c r="X427" s="30">
        <v>415</v>
      </c>
      <c r="Y427" s="270" t="s">
        <v>1271</v>
      </c>
      <c r="Z427" s="29">
        <v>415</v>
      </c>
      <c r="AA427" s="270" t="s">
        <v>1272</v>
      </c>
      <c r="AB427" s="29">
        <v>415</v>
      </c>
      <c r="AC427" s="270" t="s">
        <v>1273</v>
      </c>
      <c r="AD427" s="29">
        <v>415</v>
      </c>
      <c r="AE427" s="270" t="s">
        <v>1274</v>
      </c>
      <c r="AF427" s="29">
        <v>415</v>
      </c>
      <c r="AG427" s="270" t="s">
        <v>1275</v>
      </c>
      <c r="AH427" s="29">
        <v>415</v>
      </c>
      <c r="AI427" s="270">
        <v>779403</v>
      </c>
      <c r="AJ427" s="29">
        <v>416</v>
      </c>
      <c r="AK427" s="270">
        <v>784225</v>
      </c>
      <c r="AL427" s="30">
        <f t="shared" si="12"/>
        <v>415</v>
      </c>
      <c r="AM427" s="29">
        <v>415</v>
      </c>
      <c r="AN427" s="270">
        <v>2092206</v>
      </c>
      <c r="AO427" s="29">
        <v>416</v>
      </c>
      <c r="AP427" s="270">
        <v>1237865</v>
      </c>
    </row>
    <row r="428" spans="22:42">
      <c r="V428" s="29">
        <v>416</v>
      </c>
      <c r="W428" s="270" t="s">
        <v>1276</v>
      </c>
      <c r="X428" s="30">
        <v>416</v>
      </c>
      <c r="Y428" s="270" t="s">
        <v>1277</v>
      </c>
      <c r="Z428" s="29">
        <v>416</v>
      </c>
      <c r="AA428" s="270" t="s">
        <v>1278</v>
      </c>
      <c r="AB428" s="29">
        <v>416</v>
      </c>
      <c r="AC428" s="270" t="s">
        <v>1279</v>
      </c>
      <c r="AD428" s="29">
        <v>416</v>
      </c>
      <c r="AE428" s="270" t="s">
        <v>1280</v>
      </c>
      <c r="AF428" s="29">
        <v>416</v>
      </c>
      <c r="AG428" s="270" t="s">
        <v>1281</v>
      </c>
      <c r="AH428" s="29">
        <v>416</v>
      </c>
      <c r="AI428" s="270">
        <v>781226</v>
      </c>
      <c r="AJ428" s="29">
        <v>417</v>
      </c>
      <c r="AK428" s="270">
        <v>786048</v>
      </c>
      <c r="AL428" s="30">
        <f t="shared" si="12"/>
        <v>416</v>
      </c>
      <c r="AM428" s="29">
        <v>416</v>
      </c>
      <c r="AN428" s="270">
        <v>2097045</v>
      </c>
      <c r="AO428" s="29">
        <v>417</v>
      </c>
      <c r="AP428" s="270">
        <v>1240728</v>
      </c>
    </row>
    <row r="429" spans="22:42">
      <c r="V429" s="29">
        <v>417</v>
      </c>
      <c r="W429" s="270" t="s">
        <v>1282</v>
      </c>
      <c r="X429" s="30">
        <v>417</v>
      </c>
      <c r="Y429" s="270" t="s">
        <v>1283</v>
      </c>
      <c r="Z429" s="29">
        <v>417</v>
      </c>
      <c r="AA429" s="270" t="s">
        <v>1284</v>
      </c>
      <c r="AB429" s="29">
        <v>417</v>
      </c>
      <c r="AC429" s="270" t="s">
        <v>1285</v>
      </c>
      <c r="AD429" s="29">
        <v>417</v>
      </c>
      <c r="AE429" s="270" t="s">
        <v>1286</v>
      </c>
      <c r="AF429" s="29">
        <v>417</v>
      </c>
      <c r="AG429" s="270" t="s">
        <v>1287</v>
      </c>
      <c r="AH429" s="29">
        <v>417</v>
      </c>
      <c r="AI429" s="270">
        <v>783049</v>
      </c>
      <c r="AJ429" s="29">
        <v>418</v>
      </c>
      <c r="AK429" s="270">
        <v>787871</v>
      </c>
      <c r="AL429" s="30">
        <f t="shared" si="12"/>
        <v>417</v>
      </c>
      <c r="AM429" s="29">
        <v>417</v>
      </c>
      <c r="AN429" s="270">
        <v>2101884</v>
      </c>
      <c r="AO429" s="29">
        <v>418</v>
      </c>
      <c r="AP429" s="270">
        <v>1243590</v>
      </c>
    </row>
    <row r="430" spans="22:42">
      <c r="V430" s="29">
        <v>418</v>
      </c>
      <c r="W430" s="270" t="s">
        <v>1288</v>
      </c>
      <c r="X430" s="30">
        <v>418</v>
      </c>
      <c r="Y430" s="270" t="s">
        <v>1289</v>
      </c>
      <c r="Z430" s="29">
        <v>418</v>
      </c>
      <c r="AA430" s="270" t="s">
        <v>1290</v>
      </c>
      <c r="AB430" s="29">
        <v>418</v>
      </c>
      <c r="AC430" s="270" t="s">
        <v>1291</v>
      </c>
      <c r="AD430" s="29">
        <v>418</v>
      </c>
      <c r="AE430" s="270" t="s">
        <v>1292</v>
      </c>
      <c r="AF430" s="29">
        <v>418</v>
      </c>
      <c r="AG430" s="270" t="s">
        <v>1293</v>
      </c>
      <c r="AH430" s="29">
        <v>418</v>
      </c>
      <c r="AI430" s="270">
        <v>784871</v>
      </c>
      <c r="AJ430" s="29">
        <v>419</v>
      </c>
      <c r="AK430" s="270">
        <v>789695</v>
      </c>
      <c r="AL430" s="30">
        <f t="shared" si="12"/>
        <v>418</v>
      </c>
      <c r="AM430" s="29">
        <v>418</v>
      </c>
      <c r="AN430" s="270">
        <v>2106723</v>
      </c>
      <c r="AO430" s="29">
        <v>419</v>
      </c>
      <c r="AP430" s="270">
        <v>1246452</v>
      </c>
    </row>
    <row r="431" spans="22:42">
      <c r="V431" s="29">
        <v>419</v>
      </c>
      <c r="W431" s="270" t="s">
        <v>1294</v>
      </c>
      <c r="X431" s="30">
        <v>419</v>
      </c>
      <c r="Y431" s="270" t="s">
        <v>1295</v>
      </c>
      <c r="Z431" s="29">
        <v>419</v>
      </c>
      <c r="AA431" s="270" t="s">
        <v>1296</v>
      </c>
      <c r="AB431" s="29">
        <v>419</v>
      </c>
      <c r="AC431" s="270" t="s">
        <v>1297</v>
      </c>
      <c r="AD431" s="29">
        <v>419</v>
      </c>
      <c r="AE431" s="270" t="s">
        <v>1298</v>
      </c>
      <c r="AF431" s="29">
        <v>419</v>
      </c>
      <c r="AG431" s="270" t="s">
        <v>1299</v>
      </c>
      <c r="AH431" s="29">
        <v>419</v>
      </c>
      <c r="AI431" s="270">
        <v>786694</v>
      </c>
      <c r="AJ431" s="29">
        <v>420</v>
      </c>
      <c r="AK431" s="270">
        <v>791518</v>
      </c>
      <c r="AL431" s="30">
        <f t="shared" si="12"/>
        <v>419</v>
      </c>
      <c r="AM431" s="29">
        <v>419</v>
      </c>
      <c r="AN431" s="270">
        <v>2111562</v>
      </c>
      <c r="AO431" s="29">
        <v>420</v>
      </c>
      <c r="AP431" s="270">
        <v>1249315</v>
      </c>
    </row>
    <row r="432" spans="22:42">
      <c r="V432" s="29">
        <v>420</v>
      </c>
      <c r="W432" s="270" t="s">
        <v>1300</v>
      </c>
      <c r="X432" s="30">
        <v>420</v>
      </c>
      <c r="Y432" s="270" t="s">
        <v>1301</v>
      </c>
      <c r="Z432" s="29">
        <v>420</v>
      </c>
      <c r="AA432" s="270" t="s">
        <v>1302</v>
      </c>
      <c r="AB432" s="29">
        <v>420</v>
      </c>
      <c r="AC432" s="270" t="s">
        <v>1303</v>
      </c>
      <c r="AD432" s="29">
        <v>420</v>
      </c>
      <c r="AE432" s="270" t="s">
        <v>1304</v>
      </c>
      <c r="AF432" s="29">
        <v>420</v>
      </c>
      <c r="AG432" s="270" t="s">
        <v>1305</v>
      </c>
      <c r="AH432" s="29">
        <v>420</v>
      </c>
      <c r="AI432" s="270">
        <v>788517</v>
      </c>
      <c r="AJ432" s="29">
        <v>421</v>
      </c>
      <c r="AK432" s="270">
        <v>793341</v>
      </c>
      <c r="AL432" s="30">
        <f t="shared" si="12"/>
        <v>420</v>
      </c>
      <c r="AM432" s="29">
        <v>420</v>
      </c>
      <c r="AN432" s="270">
        <v>2116400</v>
      </c>
      <c r="AO432" s="29">
        <v>421</v>
      </c>
      <c r="AP432" s="270">
        <v>1252177</v>
      </c>
    </row>
    <row r="433" spans="22:42">
      <c r="V433" s="29">
        <v>421</v>
      </c>
      <c r="W433" s="270" t="s">
        <v>1306</v>
      </c>
      <c r="X433" s="30">
        <v>421</v>
      </c>
      <c r="Y433" s="270" t="s">
        <v>1307</v>
      </c>
      <c r="Z433" s="29">
        <v>421</v>
      </c>
      <c r="AA433" s="270" t="s">
        <v>1308</v>
      </c>
      <c r="AB433" s="29">
        <v>421</v>
      </c>
      <c r="AC433" s="270" t="s">
        <v>1309</v>
      </c>
      <c r="AD433" s="29">
        <v>421</v>
      </c>
      <c r="AE433" s="270" t="s">
        <v>1310</v>
      </c>
      <c r="AF433" s="29">
        <v>421</v>
      </c>
      <c r="AG433" s="270" t="s">
        <v>1311</v>
      </c>
      <c r="AH433" s="29">
        <v>421</v>
      </c>
      <c r="AI433" s="270">
        <v>790339</v>
      </c>
      <c r="AJ433" s="29">
        <v>422</v>
      </c>
      <c r="AK433" s="270">
        <v>795165</v>
      </c>
      <c r="AL433" s="30">
        <f t="shared" si="12"/>
        <v>421</v>
      </c>
      <c r="AM433" s="29">
        <v>421</v>
      </c>
      <c r="AN433" s="270">
        <v>2121239</v>
      </c>
      <c r="AO433" s="29">
        <v>422</v>
      </c>
      <c r="AP433" s="270">
        <v>1255040</v>
      </c>
    </row>
    <row r="434" spans="22:42">
      <c r="V434" s="29">
        <v>422</v>
      </c>
      <c r="W434" s="270" t="s">
        <v>1312</v>
      </c>
      <c r="X434" s="30">
        <v>422</v>
      </c>
      <c r="Y434" s="270" t="s">
        <v>1313</v>
      </c>
      <c r="Z434" s="29">
        <v>422</v>
      </c>
      <c r="AA434" s="270" t="s">
        <v>1314</v>
      </c>
      <c r="AB434" s="29">
        <v>422</v>
      </c>
      <c r="AC434" s="270" t="s">
        <v>1315</v>
      </c>
      <c r="AD434" s="29">
        <v>422</v>
      </c>
      <c r="AE434" s="270" t="s">
        <v>1316</v>
      </c>
      <c r="AF434" s="29">
        <v>422</v>
      </c>
      <c r="AG434" s="270" t="s">
        <v>1317</v>
      </c>
      <c r="AH434" s="29">
        <v>422</v>
      </c>
      <c r="AI434" s="270">
        <v>792162</v>
      </c>
      <c r="AJ434" s="29">
        <v>423</v>
      </c>
      <c r="AK434" s="270">
        <v>796988</v>
      </c>
      <c r="AL434" s="30">
        <f t="shared" si="12"/>
        <v>422</v>
      </c>
      <c r="AM434" s="29">
        <v>422</v>
      </c>
      <c r="AN434" s="270">
        <v>2126078</v>
      </c>
      <c r="AO434" s="29">
        <v>423</v>
      </c>
      <c r="AP434" s="270">
        <v>1257902</v>
      </c>
    </row>
    <row r="435" spans="22:42">
      <c r="V435" s="29">
        <v>423</v>
      </c>
      <c r="W435" s="270" t="s">
        <v>1318</v>
      </c>
      <c r="X435" s="30">
        <v>423</v>
      </c>
      <c r="Y435" s="270" t="s">
        <v>1319</v>
      </c>
      <c r="Z435" s="29">
        <v>423</v>
      </c>
      <c r="AA435" s="270" t="s">
        <v>1320</v>
      </c>
      <c r="AB435" s="29">
        <v>423</v>
      </c>
      <c r="AC435" s="270" t="s">
        <v>1321</v>
      </c>
      <c r="AD435" s="29">
        <v>423</v>
      </c>
      <c r="AE435" s="270" t="s">
        <v>1322</v>
      </c>
      <c r="AF435" s="29">
        <v>423</v>
      </c>
      <c r="AG435" s="270" t="s">
        <v>1323</v>
      </c>
      <c r="AH435" s="29">
        <v>423</v>
      </c>
      <c r="AI435" s="270">
        <v>793984</v>
      </c>
      <c r="AJ435" s="29">
        <v>424</v>
      </c>
      <c r="AK435" s="270">
        <v>798811</v>
      </c>
      <c r="AL435" s="30">
        <f t="shared" si="12"/>
        <v>423</v>
      </c>
      <c r="AM435" s="29">
        <v>423</v>
      </c>
      <c r="AN435" s="270">
        <v>2130917</v>
      </c>
      <c r="AO435" s="29">
        <v>424</v>
      </c>
      <c r="AP435" s="270">
        <v>1260765</v>
      </c>
    </row>
    <row r="436" spans="22:42">
      <c r="V436" s="29">
        <v>424</v>
      </c>
      <c r="W436" s="270" t="s">
        <v>1324</v>
      </c>
      <c r="X436" s="30">
        <v>424</v>
      </c>
      <c r="Y436" s="270" t="s">
        <v>1325</v>
      </c>
      <c r="Z436" s="29">
        <v>424</v>
      </c>
      <c r="AA436" s="270" t="s">
        <v>1326</v>
      </c>
      <c r="AB436" s="29">
        <v>424</v>
      </c>
      <c r="AC436" s="270" t="s">
        <v>1327</v>
      </c>
      <c r="AD436" s="29">
        <v>424</v>
      </c>
      <c r="AE436" s="270" t="s">
        <v>1328</v>
      </c>
      <c r="AF436" s="29">
        <v>424</v>
      </c>
      <c r="AG436" s="270" t="s">
        <v>1329</v>
      </c>
      <c r="AH436" s="29">
        <v>424</v>
      </c>
      <c r="AI436" s="270">
        <v>795807</v>
      </c>
      <c r="AJ436" s="29">
        <v>425</v>
      </c>
      <c r="AK436" s="270">
        <v>800635</v>
      </c>
      <c r="AL436" s="30">
        <f t="shared" si="12"/>
        <v>424</v>
      </c>
      <c r="AM436" s="29">
        <v>424</v>
      </c>
      <c r="AN436" s="270">
        <v>2135756</v>
      </c>
      <c r="AO436" s="29">
        <v>425</v>
      </c>
      <c r="AP436" s="270">
        <v>1263627</v>
      </c>
    </row>
    <row r="437" spans="22:42">
      <c r="V437" s="29">
        <v>425</v>
      </c>
      <c r="W437" s="270" t="s">
        <v>1330</v>
      </c>
      <c r="X437" s="30">
        <v>425</v>
      </c>
      <c r="Y437" s="270" t="s">
        <v>1331</v>
      </c>
      <c r="Z437" s="29">
        <v>425</v>
      </c>
      <c r="AA437" s="270" t="s">
        <v>1332</v>
      </c>
      <c r="AB437" s="29">
        <v>425</v>
      </c>
      <c r="AC437" s="270" t="s">
        <v>1333</v>
      </c>
      <c r="AD437" s="29">
        <v>425</v>
      </c>
      <c r="AE437" s="270" t="s">
        <v>1334</v>
      </c>
      <c r="AF437" s="29">
        <v>425</v>
      </c>
      <c r="AG437" s="270" t="s">
        <v>1335</v>
      </c>
      <c r="AH437" s="29">
        <v>425</v>
      </c>
      <c r="AI437" s="270">
        <v>797630</v>
      </c>
      <c r="AJ437" s="29">
        <v>426</v>
      </c>
      <c r="AK437" s="270">
        <v>802458</v>
      </c>
      <c r="AL437" s="30">
        <f t="shared" si="12"/>
        <v>425</v>
      </c>
      <c r="AM437" s="29">
        <v>425</v>
      </c>
      <c r="AN437" s="270">
        <v>2140594</v>
      </c>
      <c r="AO437" s="29">
        <v>426</v>
      </c>
      <c r="AP437" s="270">
        <v>1266490</v>
      </c>
    </row>
    <row r="438" spans="22:42">
      <c r="V438" s="29">
        <v>426</v>
      </c>
      <c r="W438" s="270" t="s">
        <v>1336</v>
      </c>
      <c r="X438" s="30">
        <v>426</v>
      </c>
      <c r="Y438" s="270" t="s">
        <v>1337</v>
      </c>
      <c r="Z438" s="29">
        <v>426</v>
      </c>
      <c r="AA438" s="270" t="s">
        <v>1338</v>
      </c>
      <c r="AB438" s="29">
        <v>426</v>
      </c>
      <c r="AC438" s="270" t="s">
        <v>1339</v>
      </c>
      <c r="AD438" s="29">
        <v>426</v>
      </c>
      <c r="AE438" s="270" t="s">
        <v>1340</v>
      </c>
      <c r="AF438" s="29">
        <v>426</v>
      </c>
      <c r="AG438" s="270" t="s">
        <v>1341</v>
      </c>
      <c r="AH438" s="29">
        <v>426</v>
      </c>
      <c r="AI438" s="270">
        <v>799452</v>
      </c>
      <c r="AJ438" s="29">
        <v>427</v>
      </c>
      <c r="AK438" s="270">
        <v>804281</v>
      </c>
      <c r="AL438" s="30">
        <f t="shared" si="12"/>
        <v>426</v>
      </c>
      <c r="AM438" s="29">
        <v>426</v>
      </c>
      <c r="AN438" s="270">
        <v>2145433</v>
      </c>
      <c r="AO438" s="29">
        <v>427</v>
      </c>
      <c r="AP438" s="270">
        <v>1269352</v>
      </c>
    </row>
    <row r="439" spans="22:42">
      <c r="V439" s="29">
        <v>427</v>
      </c>
      <c r="W439" s="270" t="s">
        <v>1342</v>
      </c>
      <c r="X439" s="30">
        <v>427</v>
      </c>
      <c r="Y439" s="270" t="s">
        <v>1343</v>
      </c>
      <c r="Z439" s="29">
        <v>427</v>
      </c>
      <c r="AA439" s="270" t="s">
        <v>1344</v>
      </c>
      <c r="AB439" s="29">
        <v>427</v>
      </c>
      <c r="AC439" s="270" t="s">
        <v>1345</v>
      </c>
      <c r="AD439" s="29">
        <v>427</v>
      </c>
      <c r="AE439" s="270" t="s">
        <v>1346</v>
      </c>
      <c r="AF439" s="29">
        <v>427</v>
      </c>
      <c r="AG439" s="270" t="s">
        <v>1347</v>
      </c>
      <c r="AH439" s="29">
        <v>427</v>
      </c>
      <c r="AI439" s="270">
        <v>801275</v>
      </c>
      <c r="AJ439" s="29">
        <v>428</v>
      </c>
      <c r="AK439" s="270">
        <v>806104</v>
      </c>
      <c r="AL439" s="30">
        <f t="shared" si="12"/>
        <v>427</v>
      </c>
      <c r="AM439" s="29">
        <v>427</v>
      </c>
      <c r="AN439" s="270">
        <v>2150272</v>
      </c>
      <c r="AO439" s="29">
        <v>428</v>
      </c>
      <c r="AP439" s="270">
        <v>1272215</v>
      </c>
    </row>
    <row r="440" spans="22:42">
      <c r="V440" s="29">
        <v>428</v>
      </c>
      <c r="W440" s="270" t="s">
        <v>1348</v>
      </c>
      <c r="X440" s="30">
        <v>428</v>
      </c>
      <c r="Y440" s="270" t="s">
        <v>1349</v>
      </c>
      <c r="Z440" s="29">
        <v>428</v>
      </c>
      <c r="AA440" s="270" t="s">
        <v>1350</v>
      </c>
      <c r="AB440" s="29">
        <v>428</v>
      </c>
      <c r="AC440" s="270" t="s">
        <v>1351</v>
      </c>
      <c r="AD440" s="29">
        <v>428</v>
      </c>
      <c r="AE440" s="270" t="s">
        <v>1352</v>
      </c>
      <c r="AF440" s="29">
        <v>428</v>
      </c>
      <c r="AG440" s="270" t="s">
        <v>1353</v>
      </c>
      <c r="AH440" s="29">
        <v>428</v>
      </c>
      <c r="AI440" s="270">
        <v>803098</v>
      </c>
      <c r="AJ440" s="29">
        <v>429</v>
      </c>
      <c r="AK440" s="270">
        <v>807928</v>
      </c>
      <c r="AL440" s="30">
        <f t="shared" si="12"/>
        <v>428</v>
      </c>
      <c r="AM440" s="29">
        <v>428</v>
      </c>
      <c r="AN440" s="270">
        <v>2155111</v>
      </c>
      <c r="AO440" s="29">
        <v>429</v>
      </c>
      <c r="AP440" s="270">
        <v>1275077</v>
      </c>
    </row>
    <row r="441" spans="22:42">
      <c r="V441" s="29">
        <v>429</v>
      </c>
      <c r="W441" s="270" t="s">
        <v>1354</v>
      </c>
      <c r="X441" s="30">
        <v>429</v>
      </c>
      <c r="Y441" s="270" t="s">
        <v>1355</v>
      </c>
      <c r="Z441" s="29">
        <v>429</v>
      </c>
      <c r="AA441" s="270" t="s">
        <v>1356</v>
      </c>
      <c r="AB441" s="29">
        <v>429</v>
      </c>
      <c r="AC441" s="270" t="s">
        <v>1357</v>
      </c>
      <c r="AD441" s="29">
        <v>429</v>
      </c>
      <c r="AE441" s="270" t="s">
        <v>1358</v>
      </c>
      <c r="AF441" s="29">
        <v>429</v>
      </c>
      <c r="AG441" s="270" t="s">
        <v>1359</v>
      </c>
      <c r="AH441" s="29">
        <v>429</v>
      </c>
      <c r="AI441" s="270">
        <v>804920</v>
      </c>
      <c r="AJ441" s="29">
        <v>430</v>
      </c>
      <c r="AK441" s="270">
        <v>809751</v>
      </c>
      <c r="AL441" s="30">
        <f t="shared" si="12"/>
        <v>429</v>
      </c>
      <c r="AM441" s="29">
        <v>429</v>
      </c>
      <c r="AN441" s="270">
        <v>2159950</v>
      </c>
      <c r="AO441" s="29">
        <v>430</v>
      </c>
      <c r="AP441" s="270">
        <v>1277940</v>
      </c>
    </row>
    <row r="442" spans="22:42">
      <c r="V442" s="29">
        <v>430</v>
      </c>
      <c r="W442" s="270" t="s">
        <v>1360</v>
      </c>
      <c r="X442" s="30">
        <v>430</v>
      </c>
      <c r="Y442" s="270" t="s">
        <v>1361</v>
      </c>
      <c r="Z442" s="29">
        <v>430</v>
      </c>
      <c r="AA442" s="270" t="s">
        <v>1362</v>
      </c>
      <c r="AB442" s="29">
        <v>430</v>
      </c>
      <c r="AC442" s="270" t="s">
        <v>1363</v>
      </c>
      <c r="AD442" s="29">
        <v>430</v>
      </c>
      <c r="AE442" s="270" t="s">
        <v>1364</v>
      </c>
      <c r="AF442" s="29">
        <v>430</v>
      </c>
      <c r="AG442" s="270" t="s">
        <v>1365</v>
      </c>
      <c r="AH442" s="29">
        <v>430</v>
      </c>
      <c r="AI442" s="270">
        <v>806743</v>
      </c>
      <c r="AJ442" s="29">
        <v>431</v>
      </c>
      <c r="AK442" s="270">
        <v>811574</v>
      </c>
      <c r="AL442" s="30">
        <f t="shared" si="12"/>
        <v>430</v>
      </c>
      <c r="AM442" s="29">
        <v>430</v>
      </c>
      <c r="AN442" s="270">
        <v>2164789</v>
      </c>
      <c r="AO442" s="29">
        <v>431</v>
      </c>
      <c r="AP442" s="270">
        <v>1280802</v>
      </c>
    </row>
    <row r="443" spans="22:42">
      <c r="V443" s="29">
        <v>431</v>
      </c>
      <c r="W443" s="270" t="s">
        <v>1366</v>
      </c>
      <c r="X443" s="30">
        <v>431</v>
      </c>
      <c r="Y443" s="270" t="s">
        <v>1367</v>
      </c>
      <c r="Z443" s="29">
        <v>431</v>
      </c>
      <c r="AA443" s="270" t="s">
        <v>1368</v>
      </c>
      <c r="AB443" s="29">
        <v>431</v>
      </c>
      <c r="AC443" s="270" t="s">
        <v>1369</v>
      </c>
      <c r="AD443" s="29">
        <v>431</v>
      </c>
      <c r="AE443" s="270" t="s">
        <v>1370</v>
      </c>
      <c r="AF443" s="29">
        <v>431</v>
      </c>
      <c r="AG443" s="270" t="s">
        <v>1371</v>
      </c>
      <c r="AH443" s="29">
        <v>431</v>
      </c>
      <c r="AI443" s="270">
        <v>808566</v>
      </c>
      <c r="AJ443" s="29">
        <v>432</v>
      </c>
      <c r="AK443" s="270">
        <v>813398</v>
      </c>
      <c r="AL443" s="30">
        <f t="shared" si="12"/>
        <v>431</v>
      </c>
      <c r="AM443" s="29">
        <v>431</v>
      </c>
      <c r="AN443" s="270">
        <v>2169627</v>
      </c>
      <c r="AO443" s="29">
        <v>432</v>
      </c>
      <c r="AP443" s="270">
        <v>1283664</v>
      </c>
    </row>
    <row r="444" spans="22:42">
      <c r="V444" s="29">
        <v>432</v>
      </c>
      <c r="W444" s="270" t="s">
        <v>1372</v>
      </c>
      <c r="X444" s="30">
        <v>432</v>
      </c>
      <c r="Y444" s="270" t="s">
        <v>1373</v>
      </c>
      <c r="Z444" s="29">
        <v>432</v>
      </c>
      <c r="AA444" s="270" t="s">
        <v>1374</v>
      </c>
      <c r="AB444" s="29">
        <v>432</v>
      </c>
      <c r="AC444" s="270" t="s">
        <v>1375</v>
      </c>
      <c r="AD444" s="29">
        <v>432</v>
      </c>
      <c r="AE444" s="270" t="s">
        <v>1376</v>
      </c>
      <c r="AF444" s="29">
        <v>432</v>
      </c>
      <c r="AG444" s="270" t="s">
        <v>1377</v>
      </c>
      <c r="AH444" s="29">
        <v>432</v>
      </c>
      <c r="AI444" s="270">
        <v>810388</v>
      </c>
      <c r="AJ444" s="29">
        <v>433</v>
      </c>
      <c r="AK444" s="270">
        <v>815221</v>
      </c>
      <c r="AL444" s="30">
        <f t="shared" si="12"/>
        <v>432</v>
      </c>
      <c r="AM444" s="29">
        <v>432</v>
      </c>
      <c r="AN444" s="270">
        <v>2174466</v>
      </c>
      <c r="AO444" s="29">
        <v>433</v>
      </c>
      <c r="AP444" s="270">
        <v>1286527</v>
      </c>
    </row>
    <row r="445" spans="22:42">
      <c r="V445" s="29">
        <v>433</v>
      </c>
      <c r="W445" s="270" t="s">
        <v>1378</v>
      </c>
      <c r="X445" s="30">
        <v>433</v>
      </c>
      <c r="Y445" s="270" t="s">
        <v>1379</v>
      </c>
      <c r="Z445" s="29">
        <v>433</v>
      </c>
      <c r="AA445" s="270" t="s">
        <v>1380</v>
      </c>
      <c r="AB445" s="29">
        <v>433</v>
      </c>
      <c r="AC445" s="270" t="s">
        <v>1381</v>
      </c>
      <c r="AD445" s="29">
        <v>433</v>
      </c>
      <c r="AE445" s="270" t="s">
        <v>1382</v>
      </c>
      <c r="AF445" s="29">
        <v>433</v>
      </c>
      <c r="AG445" s="270" t="s">
        <v>1383</v>
      </c>
      <c r="AH445" s="29">
        <v>433</v>
      </c>
      <c r="AI445" s="270">
        <v>812211</v>
      </c>
      <c r="AJ445" s="29">
        <v>434</v>
      </c>
      <c r="AK445" s="270">
        <v>817044</v>
      </c>
      <c r="AL445" s="30">
        <f t="shared" si="12"/>
        <v>433</v>
      </c>
      <c r="AM445" s="29">
        <v>433</v>
      </c>
      <c r="AN445" s="270">
        <v>2179305</v>
      </c>
      <c r="AO445" s="29">
        <v>434</v>
      </c>
      <c r="AP445" s="270">
        <v>1289389</v>
      </c>
    </row>
    <row r="446" spans="22:42">
      <c r="V446" s="29">
        <v>434</v>
      </c>
      <c r="W446" s="270" t="s">
        <v>1384</v>
      </c>
      <c r="X446" s="30">
        <v>434</v>
      </c>
      <c r="Y446" s="270" t="s">
        <v>1385</v>
      </c>
      <c r="Z446" s="29">
        <v>434</v>
      </c>
      <c r="AA446" s="270" t="s">
        <v>1386</v>
      </c>
      <c r="AB446" s="29">
        <v>434</v>
      </c>
      <c r="AC446" s="270" t="s">
        <v>1387</v>
      </c>
      <c r="AD446" s="29">
        <v>434</v>
      </c>
      <c r="AE446" s="270" t="s">
        <v>1388</v>
      </c>
      <c r="AF446" s="29">
        <v>434</v>
      </c>
      <c r="AG446" s="270" t="s">
        <v>1389</v>
      </c>
      <c r="AH446" s="29">
        <v>434</v>
      </c>
      <c r="AI446" s="270">
        <v>814034</v>
      </c>
      <c r="AJ446" s="29">
        <v>435</v>
      </c>
      <c r="AK446" s="270">
        <v>818867</v>
      </c>
      <c r="AL446" s="30">
        <f t="shared" si="12"/>
        <v>434</v>
      </c>
      <c r="AM446" s="29">
        <v>434</v>
      </c>
      <c r="AN446" s="270">
        <v>2184144</v>
      </c>
      <c r="AO446" s="29">
        <v>435</v>
      </c>
      <c r="AP446" s="270">
        <v>1292252</v>
      </c>
    </row>
    <row r="447" spans="22:42">
      <c r="V447" s="29">
        <v>435</v>
      </c>
      <c r="W447" s="270" t="s">
        <v>1390</v>
      </c>
      <c r="X447" s="30">
        <v>435</v>
      </c>
      <c r="Y447" s="270" t="s">
        <v>1391</v>
      </c>
      <c r="Z447" s="29">
        <v>435</v>
      </c>
      <c r="AA447" s="270" t="s">
        <v>1392</v>
      </c>
      <c r="AB447" s="29">
        <v>435</v>
      </c>
      <c r="AC447" s="270" t="s">
        <v>1393</v>
      </c>
      <c r="AD447" s="29">
        <v>435</v>
      </c>
      <c r="AE447" s="270" t="s">
        <v>1394</v>
      </c>
      <c r="AF447" s="29">
        <v>435</v>
      </c>
      <c r="AG447" s="270" t="s">
        <v>1395</v>
      </c>
      <c r="AH447" s="29">
        <v>435</v>
      </c>
      <c r="AI447" s="270">
        <v>815856</v>
      </c>
      <c r="AJ447" s="29">
        <v>436</v>
      </c>
      <c r="AK447" s="270">
        <v>820691</v>
      </c>
      <c r="AL447" s="30">
        <f t="shared" si="12"/>
        <v>435</v>
      </c>
      <c r="AM447" s="29">
        <v>435</v>
      </c>
      <c r="AN447" s="270">
        <v>2188983</v>
      </c>
      <c r="AO447" s="29">
        <v>436</v>
      </c>
      <c r="AP447" s="270">
        <v>1295114</v>
      </c>
    </row>
    <row r="448" spans="22:42">
      <c r="V448" s="29">
        <v>436</v>
      </c>
      <c r="W448" s="270" t="s">
        <v>1396</v>
      </c>
      <c r="X448" s="30">
        <v>436</v>
      </c>
      <c r="Y448" s="270" t="s">
        <v>1397</v>
      </c>
      <c r="Z448" s="29">
        <v>436</v>
      </c>
      <c r="AA448" s="270" t="s">
        <v>1398</v>
      </c>
      <c r="AB448" s="29">
        <v>436</v>
      </c>
      <c r="AC448" s="270" t="s">
        <v>1399</v>
      </c>
      <c r="AD448" s="29">
        <v>436</v>
      </c>
      <c r="AE448" s="270" t="s">
        <v>1400</v>
      </c>
      <c r="AF448" s="29">
        <v>436</v>
      </c>
      <c r="AG448" s="270" t="s">
        <v>1401</v>
      </c>
      <c r="AH448" s="29">
        <v>436</v>
      </c>
      <c r="AI448" s="270">
        <v>817679</v>
      </c>
      <c r="AJ448" s="29">
        <v>437</v>
      </c>
      <c r="AK448" s="270">
        <v>822514</v>
      </c>
      <c r="AL448" s="30">
        <f t="shared" si="12"/>
        <v>436</v>
      </c>
      <c r="AM448" s="29">
        <v>436</v>
      </c>
      <c r="AN448" s="270">
        <v>2193822</v>
      </c>
      <c r="AO448" s="29">
        <v>437</v>
      </c>
      <c r="AP448" s="270">
        <v>1297977</v>
      </c>
    </row>
    <row r="449" spans="22:42">
      <c r="V449" s="29">
        <v>437</v>
      </c>
      <c r="W449" s="270" t="s">
        <v>1402</v>
      </c>
      <c r="X449" s="30">
        <v>437</v>
      </c>
      <c r="Y449" s="270" t="s">
        <v>1403</v>
      </c>
      <c r="Z449" s="29">
        <v>437</v>
      </c>
      <c r="AA449" s="270" t="s">
        <v>1404</v>
      </c>
      <c r="AB449" s="29">
        <v>437</v>
      </c>
      <c r="AC449" s="270" t="s">
        <v>1405</v>
      </c>
      <c r="AD449" s="29">
        <v>437</v>
      </c>
      <c r="AE449" s="270" t="s">
        <v>1406</v>
      </c>
      <c r="AF449" s="29">
        <v>437</v>
      </c>
      <c r="AG449" s="270" t="s">
        <v>1407</v>
      </c>
      <c r="AH449" s="29">
        <v>437</v>
      </c>
      <c r="AI449" s="270">
        <v>819501</v>
      </c>
      <c r="AJ449" s="29">
        <v>438</v>
      </c>
      <c r="AK449" s="270">
        <v>824337</v>
      </c>
      <c r="AL449" s="30">
        <f t="shared" si="12"/>
        <v>437</v>
      </c>
      <c r="AM449" s="29">
        <v>437</v>
      </c>
      <c r="AN449" s="270">
        <v>2198660</v>
      </c>
      <c r="AO449" s="29">
        <v>438</v>
      </c>
      <c r="AP449" s="270">
        <v>1300839</v>
      </c>
    </row>
    <row r="450" spans="22:42">
      <c r="V450" s="29">
        <v>438</v>
      </c>
      <c r="W450" s="270" t="s">
        <v>1408</v>
      </c>
      <c r="X450" s="30">
        <v>438</v>
      </c>
      <c r="Y450" s="270" t="s">
        <v>1409</v>
      </c>
      <c r="Z450" s="29">
        <v>438</v>
      </c>
      <c r="AA450" s="270" t="s">
        <v>1410</v>
      </c>
      <c r="AB450" s="29">
        <v>438</v>
      </c>
      <c r="AC450" s="270" t="s">
        <v>1411</v>
      </c>
      <c r="AD450" s="29">
        <v>438</v>
      </c>
      <c r="AE450" s="270" t="s">
        <v>1412</v>
      </c>
      <c r="AF450" s="29">
        <v>438</v>
      </c>
      <c r="AG450" s="270" t="s">
        <v>1413</v>
      </c>
      <c r="AH450" s="29">
        <v>438</v>
      </c>
      <c r="AI450" s="270">
        <v>821324</v>
      </c>
      <c r="AJ450" s="29">
        <v>439</v>
      </c>
      <c r="AK450" s="270">
        <v>826161</v>
      </c>
      <c r="AL450" s="30">
        <f t="shared" si="12"/>
        <v>438</v>
      </c>
      <c r="AM450" s="29">
        <v>438</v>
      </c>
      <c r="AN450" s="270">
        <v>2203499</v>
      </c>
      <c r="AO450" s="29">
        <v>439</v>
      </c>
      <c r="AP450" s="270">
        <v>1303702</v>
      </c>
    </row>
    <row r="451" spans="22:42">
      <c r="V451" s="29">
        <v>439</v>
      </c>
      <c r="W451" s="270" t="s">
        <v>1414</v>
      </c>
      <c r="X451" s="30">
        <v>439</v>
      </c>
      <c r="Y451" s="270" t="s">
        <v>1415</v>
      </c>
      <c r="Z451" s="29">
        <v>439</v>
      </c>
      <c r="AA451" s="270" t="s">
        <v>1416</v>
      </c>
      <c r="AB451" s="29">
        <v>439</v>
      </c>
      <c r="AC451" s="270" t="s">
        <v>1417</v>
      </c>
      <c r="AD451" s="29">
        <v>439</v>
      </c>
      <c r="AE451" s="270" t="s">
        <v>1418</v>
      </c>
      <c r="AF451" s="29">
        <v>439</v>
      </c>
      <c r="AG451" s="270" t="s">
        <v>1419</v>
      </c>
      <c r="AH451" s="29">
        <v>439</v>
      </c>
      <c r="AI451" s="270">
        <v>823147</v>
      </c>
      <c r="AJ451" s="29">
        <v>440</v>
      </c>
      <c r="AK451" s="270">
        <v>827984</v>
      </c>
      <c r="AL451" s="30">
        <f t="shared" si="12"/>
        <v>439</v>
      </c>
      <c r="AM451" s="29">
        <v>439</v>
      </c>
      <c r="AN451" s="270">
        <v>2208338</v>
      </c>
      <c r="AO451" s="29">
        <v>440</v>
      </c>
      <c r="AP451" s="270">
        <v>1306564</v>
      </c>
    </row>
    <row r="452" spans="22:42">
      <c r="V452" s="29">
        <v>440</v>
      </c>
      <c r="W452" s="270" t="s">
        <v>1420</v>
      </c>
      <c r="X452" s="30">
        <v>440</v>
      </c>
      <c r="Y452" s="270" t="s">
        <v>1421</v>
      </c>
      <c r="Z452" s="29">
        <v>440</v>
      </c>
      <c r="AA452" s="270" t="s">
        <v>1422</v>
      </c>
      <c r="AB452" s="29">
        <v>440</v>
      </c>
      <c r="AC452" s="270" t="s">
        <v>1423</v>
      </c>
      <c r="AD452" s="29">
        <v>440</v>
      </c>
      <c r="AE452" s="270" t="s">
        <v>1424</v>
      </c>
      <c r="AF452" s="29">
        <v>440</v>
      </c>
      <c r="AG452" s="270" t="s">
        <v>1425</v>
      </c>
      <c r="AH452" s="29">
        <v>440</v>
      </c>
      <c r="AI452" s="270">
        <v>824969</v>
      </c>
      <c r="AJ452" s="29">
        <v>441</v>
      </c>
      <c r="AK452" s="270">
        <v>829807</v>
      </c>
      <c r="AL452" s="30">
        <f t="shared" si="12"/>
        <v>440</v>
      </c>
      <c r="AM452" s="29">
        <v>440</v>
      </c>
      <c r="AN452" s="270">
        <v>2213177</v>
      </c>
      <c r="AO452" s="29">
        <v>441</v>
      </c>
      <c r="AP452" s="270">
        <v>1309427</v>
      </c>
    </row>
    <row r="453" spans="22:42">
      <c r="V453" s="29">
        <v>441</v>
      </c>
      <c r="W453" s="270" t="s">
        <v>1426</v>
      </c>
      <c r="X453" s="30">
        <v>441</v>
      </c>
      <c r="Y453" s="270" t="s">
        <v>1427</v>
      </c>
      <c r="Z453" s="29">
        <v>441</v>
      </c>
      <c r="AA453" s="270" t="s">
        <v>1428</v>
      </c>
      <c r="AB453" s="29">
        <v>441</v>
      </c>
      <c r="AC453" s="270" t="s">
        <v>1429</v>
      </c>
      <c r="AD453" s="29">
        <v>441</v>
      </c>
      <c r="AE453" s="270" t="s">
        <v>1430</v>
      </c>
      <c r="AF453" s="29">
        <v>441</v>
      </c>
      <c r="AG453" s="270" t="s">
        <v>1431</v>
      </c>
      <c r="AH453" s="29">
        <v>441</v>
      </c>
      <c r="AI453" s="270">
        <v>826792</v>
      </c>
      <c r="AJ453" s="29">
        <v>442</v>
      </c>
      <c r="AK453" s="270">
        <v>831630</v>
      </c>
      <c r="AL453" s="30">
        <f t="shared" si="12"/>
        <v>441</v>
      </c>
      <c r="AM453" s="29">
        <v>441</v>
      </c>
      <c r="AN453" s="270">
        <v>2218016</v>
      </c>
      <c r="AO453" s="29">
        <v>442</v>
      </c>
      <c r="AP453" s="270">
        <v>1312289</v>
      </c>
    </row>
    <row r="454" spans="22:42">
      <c r="V454" s="29">
        <v>442</v>
      </c>
      <c r="W454" s="270" t="s">
        <v>1432</v>
      </c>
      <c r="X454" s="30">
        <v>442</v>
      </c>
      <c r="Y454" s="270" t="s">
        <v>1433</v>
      </c>
      <c r="Z454" s="29">
        <v>442</v>
      </c>
      <c r="AA454" s="270" t="s">
        <v>1434</v>
      </c>
      <c r="AB454" s="29">
        <v>442</v>
      </c>
      <c r="AC454" s="270" t="s">
        <v>1435</v>
      </c>
      <c r="AD454" s="29">
        <v>442</v>
      </c>
      <c r="AE454" s="270" t="s">
        <v>1436</v>
      </c>
      <c r="AF454" s="29">
        <v>442</v>
      </c>
      <c r="AG454" s="270" t="s">
        <v>1437</v>
      </c>
      <c r="AH454" s="29">
        <v>442</v>
      </c>
      <c r="AI454" s="270">
        <v>828615</v>
      </c>
      <c r="AJ454" s="29">
        <v>443</v>
      </c>
      <c r="AK454" s="270">
        <v>833454</v>
      </c>
      <c r="AL454" s="30">
        <f t="shared" si="12"/>
        <v>442</v>
      </c>
      <c r="AM454" s="29">
        <v>442</v>
      </c>
      <c r="AN454" s="270">
        <v>2222855</v>
      </c>
      <c r="AO454" s="29">
        <v>443</v>
      </c>
      <c r="AP454" s="270">
        <v>1315151</v>
      </c>
    </row>
    <row r="455" spans="22:42">
      <c r="V455" s="29">
        <v>443</v>
      </c>
      <c r="W455" s="270" t="s">
        <v>1438</v>
      </c>
      <c r="X455" s="30">
        <v>443</v>
      </c>
      <c r="Y455" s="270" t="s">
        <v>1439</v>
      </c>
      <c r="Z455" s="29">
        <v>443</v>
      </c>
      <c r="AA455" s="270" t="s">
        <v>1440</v>
      </c>
      <c r="AB455" s="29">
        <v>443</v>
      </c>
      <c r="AC455" s="270" t="s">
        <v>1441</v>
      </c>
      <c r="AD455" s="29">
        <v>443</v>
      </c>
      <c r="AE455" s="270" t="s">
        <v>1442</v>
      </c>
      <c r="AF455" s="29">
        <v>443</v>
      </c>
      <c r="AG455" s="270" t="s">
        <v>1443</v>
      </c>
      <c r="AH455" s="29">
        <v>443</v>
      </c>
      <c r="AI455" s="270">
        <v>830437</v>
      </c>
      <c r="AJ455" s="29">
        <v>444</v>
      </c>
      <c r="AK455" s="270">
        <v>835277</v>
      </c>
      <c r="AL455" s="30">
        <f t="shared" si="12"/>
        <v>443</v>
      </c>
      <c r="AM455" s="29">
        <v>443</v>
      </c>
      <c r="AN455" s="270">
        <v>2227693</v>
      </c>
      <c r="AO455" s="29">
        <v>444</v>
      </c>
      <c r="AP455" s="270">
        <v>1318014</v>
      </c>
    </row>
    <row r="456" spans="22:42">
      <c r="V456" s="29">
        <v>444</v>
      </c>
      <c r="W456" s="270" t="s">
        <v>1444</v>
      </c>
      <c r="X456" s="30">
        <v>444</v>
      </c>
      <c r="Y456" s="270" t="s">
        <v>1445</v>
      </c>
      <c r="Z456" s="29">
        <v>444</v>
      </c>
      <c r="AA456" s="270" t="s">
        <v>1446</v>
      </c>
      <c r="AB456" s="29">
        <v>444</v>
      </c>
      <c r="AC456" s="270" t="s">
        <v>1447</v>
      </c>
      <c r="AD456" s="29">
        <v>444</v>
      </c>
      <c r="AE456" s="270" t="s">
        <v>1448</v>
      </c>
      <c r="AF456" s="29">
        <v>444</v>
      </c>
      <c r="AG456" s="270" t="s">
        <v>1449</v>
      </c>
      <c r="AH456" s="29">
        <v>444</v>
      </c>
      <c r="AI456" s="270">
        <v>832260</v>
      </c>
      <c r="AJ456" s="29">
        <v>445</v>
      </c>
      <c r="AK456" s="270">
        <v>837100</v>
      </c>
      <c r="AL456" s="30">
        <f t="shared" si="12"/>
        <v>444</v>
      </c>
      <c r="AM456" s="29">
        <v>444</v>
      </c>
      <c r="AN456" s="270">
        <v>2232532</v>
      </c>
      <c r="AO456" s="29">
        <v>445</v>
      </c>
      <c r="AP456" s="270">
        <v>1320876</v>
      </c>
    </row>
    <row r="457" spans="22:42">
      <c r="V457" s="29">
        <v>445</v>
      </c>
      <c r="W457" s="270" t="s">
        <v>1450</v>
      </c>
      <c r="X457" s="30">
        <v>445</v>
      </c>
      <c r="Y457" s="270" t="s">
        <v>1451</v>
      </c>
      <c r="Z457" s="29">
        <v>445</v>
      </c>
      <c r="AA457" s="270" t="s">
        <v>1452</v>
      </c>
      <c r="AB457" s="29">
        <v>445</v>
      </c>
      <c r="AC457" s="270" t="s">
        <v>1453</v>
      </c>
      <c r="AD457" s="29">
        <v>445</v>
      </c>
      <c r="AE457" s="270" t="s">
        <v>1454</v>
      </c>
      <c r="AF457" s="29">
        <v>445</v>
      </c>
      <c r="AG457" s="270" t="s">
        <v>1455</v>
      </c>
      <c r="AH457" s="29">
        <v>445</v>
      </c>
      <c r="AI457" s="270">
        <v>834083</v>
      </c>
      <c r="AJ457" s="29">
        <v>446</v>
      </c>
      <c r="AK457" s="270">
        <v>838924</v>
      </c>
      <c r="AL457" s="30">
        <f t="shared" si="12"/>
        <v>445</v>
      </c>
      <c r="AM457" s="29">
        <v>445</v>
      </c>
      <c r="AN457" s="270">
        <v>2237371</v>
      </c>
      <c r="AO457" s="29">
        <v>446</v>
      </c>
      <c r="AP457" s="270">
        <v>1323739</v>
      </c>
    </row>
    <row r="458" spans="22:42">
      <c r="V458" s="29">
        <v>446</v>
      </c>
      <c r="W458" s="270" t="s">
        <v>1456</v>
      </c>
      <c r="X458" s="30">
        <v>446</v>
      </c>
      <c r="Y458" s="270" t="s">
        <v>1457</v>
      </c>
      <c r="Z458" s="29">
        <v>446</v>
      </c>
      <c r="AA458" s="270" t="s">
        <v>1458</v>
      </c>
      <c r="AB458" s="29">
        <v>446</v>
      </c>
      <c r="AC458" s="270" t="s">
        <v>1459</v>
      </c>
      <c r="AD458" s="29">
        <v>446</v>
      </c>
      <c r="AE458" s="270" t="s">
        <v>1460</v>
      </c>
      <c r="AF458" s="29">
        <v>446</v>
      </c>
      <c r="AG458" s="270" t="s">
        <v>1461</v>
      </c>
      <c r="AH458" s="29">
        <v>446</v>
      </c>
      <c r="AI458" s="270">
        <v>835905</v>
      </c>
      <c r="AJ458" s="29">
        <v>447</v>
      </c>
      <c r="AK458" s="270">
        <v>840747</v>
      </c>
      <c r="AL458" s="30">
        <f t="shared" si="12"/>
        <v>446</v>
      </c>
      <c r="AM458" s="29">
        <v>446</v>
      </c>
      <c r="AN458" s="270">
        <v>2242210</v>
      </c>
      <c r="AO458" s="29">
        <v>447</v>
      </c>
      <c r="AP458" s="270">
        <v>1326601</v>
      </c>
    </row>
    <row r="459" spans="22:42">
      <c r="V459" s="29">
        <v>447</v>
      </c>
      <c r="W459" s="270" t="s">
        <v>1462</v>
      </c>
      <c r="X459" s="30">
        <v>447</v>
      </c>
      <c r="Y459" s="270" t="s">
        <v>1463</v>
      </c>
      <c r="Z459" s="29">
        <v>447</v>
      </c>
      <c r="AA459" s="270" t="s">
        <v>1464</v>
      </c>
      <c r="AB459" s="29">
        <v>447</v>
      </c>
      <c r="AC459" s="270" t="s">
        <v>1465</v>
      </c>
      <c r="AD459" s="29">
        <v>447</v>
      </c>
      <c r="AE459" s="270" t="s">
        <v>1466</v>
      </c>
      <c r="AF459" s="29">
        <v>447</v>
      </c>
      <c r="AG459" s="270" t="s">
        <v>1467</v>
      </c>
      <c r="AH459" s="29">
        <v>447</v>
      </c>
      <c r="AI459" s="270">
        <v>837728</v>
      </c>
      <c r="AJ459" s="29">
        <v>448</v>
      </c>
      <c r="AK459" s="270">
        <v>842570</v>
      </c>
      <c r="AL459" s="30">
        <f t="shared" si="12"/>
        <v>447</v>
      </c>
      <c r="AM459" s="29">
        <v>447</v>
      </c>
      <c r="AN459" s="270">
        <v>2247049</v>
      </c>
      <c r="AO459" s="29">
        <v>448</v>
      </c>
      <c r="AP459" s="270">
        <v>1329464</v>
      </c>
    </row>
    <row r="460" spans="22:42">
      <c r="V460" s="29">
        <v>448</v>
      </c>
      <c r="W460" s="270" t="s">
        <v>1468</v>
      </c>
      <c r="X460" s="30">
        <v>448</v>
      </c>
      <c r="Y460" s="270" t="s">
        <v>1469</v>
      </c>
      <c r="Z460" s="29">
        <v>448</v>
      </c>
      <c r="AA460" s="270" t="s">
        <v>1470</v>
      </c>
      <c r="AB460" s="29">
        <v>448</v>
      </c>
      <c r="AC460" s="270" t="s">
        <v>1471</v>
      </c>
      <c r="AD460" s="29">
        <v>448</v>
      </c>
      <c r="AE460" s="270" t="s">
        <v>1472</v>
      </c>
      <c r="AF460" s="29">
        <v>448</v>
      </c>
      <c r="AG460" s="270" t="s">
        <v>1473</v>
      </c>
      <c r="AH460" s="29">
        <v>448</v>
      </c>
      <c r="AI460" s="270">
        <v>839550</v>
      </c>
      <c r="AJ460" s="29">
        <v>449</v>
      </c>
      <c r="AK460" s="270">
        <v>844393</v>
      </c>
      <c r="AL460" s="30">
        <f t="shared" si="12"/>
        <v>448</v>
      </c>
      <c r="AM460" s="29">
        <v>448</v>
      </c>
      <c r="AN460" s="270">
        <v>2251888</v>
      </c>
      <c r="AO460" s="29">
        <v>449</v>
      </c>
      <c r="AP460" s="270">
        <v>1332326</v>
      </c>
    </row>
    <row r="461" spans="22:42">
      <c r="V461" s="29">
        <v>449</v>
      </c>
      <c r="W461" s="270" t="s">
        <v>1474</v>
      </c>
      <c r="X461" s="30">
        <v>449</v>
      </c>
      <c r="Y461" s="270" t="s">
        <v>1475</v>
      </c>
      <c r="Z461" s="29">
        <v>449</v>
      </c>
      <c r="AA461" s="270" t="s">
        <v>1476</v>
      </c>
      <c r="AB461" s="29">
        <v>449</v>
      </c>
      <c r="AC461" s="270" t="s">
        <v>1477</v>
      </c>
      <c r="AD461" s="29">
        <v>449</v>
      </c>
      <c r="AE461" s="270" t="s">
        <v>1478</v>
      </c>
      <c r="AF461" s="29">
        <v>449</v>
      </c>
      <c r="AG461" s="270" t="s">
        <v>1479</v>
      </c>
      <c r="AH461" s="29">
        <v>449</v>
      </c>
      <c r="AI461" s="270">
        <v>841373</v>
      </c>
      <c r="AJ461" s="29">
        <v>450</v>
      </c>
      <c r="AK461" s="270">
        <v>846217</v>
      </c>
      <c r="AL461" s="30">
        <f t="shared" si="12"/>
        <v>449</v>
      </c>
      <c r="AM461" s="29">
        <v>449</v>
      </c>
      <c r="AN461" s="270">
        <v>2256726</v>
      </c>
      <c r="AO461" s="29">
        <v>450</v>
      </c>
      <c r="AP461" s="270">
        <v>1335189</v>
      </c>
    </row>
    <row r="462" spans="22:42">
      <c r="V462" s="29">
        <v>450</v>
      </c>
      <c r="W462" s="270" t="s">
        <v>1480</v>
      </c>
      <c r="X462" s="30">
        <v>450</v>
      </c>
      <c r="Y462" s="270" t="s">
        <v>1481</v>
      </c>
      <c r="Z462" s="29">
        <v>450</v>
      </c>
      <c r="AA462" s="270" t="s">
        <v>1482</v>
      </c>
      <c r="AB462" s="29">
        <v>450</v>
      </c>
      <c r="AC462" s="270" t="s">
        <v>1483</v>
      </c>
      <c r="AD462" s="29">
        <v>450</v>
      </c>
      <c r="AE462" s="270" t="s">
        <v>1484</v>
      </c>
      <c r="AF462" s="29">
        <v>450</v>
      </c>
      <c r="AG462" s="270" t="s">
        <v>1485</v>
      </c>
      <c r="AH462" s="29">
        <v>450</v>
      </c>
      <c r="AI462" s="270">
        <v>843196</v>
      </c>
      <c r="AJ462" s="29">
        <v>451</v>
      </c>
      <c r="AK462" s="270">
        <v>848040</v>
      </c>
      <c r="AL462" s="30">
        <f t="shared" ref="AL462:AL525" si="13">AL461+1</f>
        <v>450</v>
      </c>
      <c r="AM462" s="29">
        <v>450</v>
      </c>
      <c r="AN462" s="270">
        <v>2261565</v>
      </c>
      <c r="AO462" s="29">
        <v>451</v>
      </c>
      <c r="AP462" s="270">
        <v>1338051</v>
      </c>
    </row>
    <row r="463" spans="22:42">
      <c r="V463" s="29">
        <v>451</v>
      </c>
      <c r="W463" s="270" t="s">
        <v>1486</v>
      </c>
      <c r="X463" s="30">
        <v>451</v>
      </c>
      <c r="Y463" s="270" t="s">
        <v>1487</v>
      </c>
      <c r="Z463" s="29">
        <v>451</v>
      </c>
      <c r="AA463" s="270" t="s">
        <v>1488</v>
      </c>
      <c r="AB463" s="29">
        <v>451</v>
      </c>
      <c r="AC463" s="270" t="s">
        <v>1489</v>
      </c>
      <c r="AD463" s="29">
        <v>451</v>
      </c>
      <c r="AE463" s="270" t="s">
        <v>1490</v>
      </c>
      <c r="AF463" s="29">
        <v>451</v>
      </c>
      <c r="AG463" s="270" t="s">
        <v>1491</v>
      </c>
      <c r="AH463" s="29">
        <v>451</v>
      </c>
      <c r="AI463" s="270">
        <v>845018</v>
      </c>
      <c r="AJ463" s="29">
        <v>452</v>
      </c>
      <c r="AK463" s="270">
        <v>849863</v>
      </c>
      <c r="AL463" s="30">
        <f t="shared" si="13"/>
        <v>451</v>
      </c>
      <c r="AM463" s="29">
        <v>451</v>
      </c>
      <c r="AN463" s="270">
        <v>2266404</v>
      </c>
      <c r="AO463" s="29">
        <v>452</v>
      </c>
      <c r="AP463" s="270">
        <v>1340914</v>
      </c>
    </row>
    <row r="464" spans="22:42">
      <c r="V464" s="29">
        <v>452</v>
      </c>
      <c r="W464" s="270" t="s">
        <v>1492</v>
      </c>
      <c r="X464" s="30">
        <v>452</v>
      </c>
      <c r="Y464" s="270" t="s">
        <v>1493</v>
      </c>
      <c r="Z464" s="29">
        <v>452</v>
      </c>
      <c r="AA464" s="270" t="s">
        <v>1494</v>
      </c>
      <c r="AB464" s="29">
        <v>452</v>
      </c>
      <c r="AC464" s="270" t="s">
        <v>1495</v>
      </c>
      <c r="AD464" s="29">
        <v>452</v>
      </c>
      <c r="AE464" s="270" t="s">
        <v>1496</v>
      </c>
      <c r="AF464" s="29">
        <v>452</v>
      </c>
      <c r="AG464" s="270" t="s">
        <v>1497</v>
      </c>
      <c r="AH464" s="29">
        <v>452</v>
      </c>
      <c r="AI464" s="270">
        <v>846841</v>
      </c>
      <c r="AJ464" s="29">
        <v>453</v>
      </c>
      <c r="AK464" s="270">
        <v>851687</v>
      </c>
      <c r="AL464" s="30">
        <f t="shared" si="13"/>
        <v>452</v>
      </c>
      <c r="AM464" s="29">
        <v>452</v>
      </c>
      <c r="AN464" s="270">
        <v>2271243</v>
      </c>
      <c r="AO464" s="29">
        <v>453</v>
      </c>
      <c r="AP464" s="270">
        <v>1343776</v>
      </c>
    </row>
    <row r="465" spans="22:42">
      <c r="V465" s="29">
        <v>453</v>
      </c>
      <c r="W465" s="270" t="s">
        <v>1498</v>
      </c>
      <c r="X465" s="30">
        <v>453</v>
      </c>
      <c r="Y465" s="270" t="s">
        <v>1499</v>
      </c>
      <c r="Z465" s="29">
        <v>453</v>
      </c>
      <c r="AA465" s="270" t="s">
        <v>1500</v>
      </c>
      <c r="AB465" s="29">
        <v>453</v>
      </c>
      <c r="AC465" s="270" t="s">
        <v>1501</v>
      </c>
      <c r="AD465" s="29">
        <v>453</v>
      </c>
      <c r="AE465" s="270" t="s">
        <v>1502</v>
      </c>
      <c r="AF465" s="29">
        <v>453</v>
      </c>
      <c r="AG465" s="270" t="s">
        <v>1503</v>
      </c>
      <c r="AH465" s="29">
        <v>453</v>
      </c>
      <c r="AI465" s="270">
        <v>848664</v>
      </c>
      <c r="AJ465" s="29">
        <v>454</v>
      </c>
      <c r="AK465" s="270">
        <v>853510</v>
      </c>
      <c r="AL465" s="30">
        <f t="shared" si="13"/>
        <v>453</v>
      </c>
      <c r="AM465" s="29">
        <v>453</v>
      </c>
      <c r="AN465" s="270">
        <v>2276082</v>
      </c>
      <c r="AO465" s="29">
        <v>454</v>
      </c>
      <c r="AP465" s="270">
        <v>1346639</v>
      </c>
    </row>
    <row r="466" spans="22:42">
      <c r="V466" s="29">
        <v>454</v>
      </c>
      <c r="W466" s="270" t="s">
        <v>1504</v>
      </c>
      <c r="X466" s="30">
        <v>454</v>
      </c>
      <c r="Y466" s="270" t="s">
        <v>1505</v>
      </c>
      <c r="Z466" s="29">
        <v>454</v>
      </c>
      <c r="AA466" s="270" t="s">
        <v>1506</v>
      </c>
      <c r="AB466" s="29">
        <v>454</v>
      </c>
      <c r="AC466" s="270" t="s">
        <v>1507</v>
      </c>
      <c r="AD466" s="29">
        <v>454</v>
      </c>
      <c r="AE466" s="270" t="s">
        <v>1508</v>
      </c>
      <c r="AF466" s="29">
        <v>454</v>
      </c>
      <c r="AG466" s="270" t="s">
        <v>1509</v>
      </c>
      <c r="AH466" s="29">
        <v>454</v>
      </c>
      <c r="AI466" s="270">
        <v>850486</v>
      </c>
      <c r="AJ466" s="29">
        <v>455</v>
      </c>
      <c r="AK466" s="270">
        <v>855333</v>
      </c>
      <c r="AL466" s="30">
        <f t="shared" si="13"/>
        <v>454</v>
      </c>
      <c r="AM466" s="29">
        <v>454</v>
      </c>
      <c r="AN466" s="270">
        <v>2280921</v>
      </c>
      <c r="AO466" s="29">
        <v>455</v>
      </c>
      <c r="AP466" s="270">
        <v>1349501</v>
      </c>
    </row>
    <row r="467" spans="22:42">
      <c r="V467" s="29">
        <v>455</v>
      </c>
      <c r="W467" s="270" t="s">
        <v>1510</v>
      </c>
      <c r="X467" s="30">
        <v>455</v>
      </c>
      <c r="Y467" s="270" t="s">
        <v>1511</v>
      </c>
      <c r="Z467" s="29">
        <v>455</v>
      </c>
      <c r="AA467" s="270" t="s">
        <v>1512</v>
      </c>
      <c r="AB467" s="29">
        <v>455</v>
      </c>
      <c r="AC467" s="270" t="s">
        <v>1513</v>
      </c>
      <c r="AD467" s="29">
        <v>455</v>
      </c>
      <c r="AE467" s="270" t="s">
        <v>1514</v>
      </c>
      <c r="AF467" s="29">
        <v>455</v>
      </c>
      <c r="AG467" s="270" t="s">
        <v>1515</v>
      </c>
      <c r="AH467" s="29">
        <v>455</v>
      </c>
      <c r="AI467" s="270">
        <v>852309</v>
      </c>
      <c r="AJ467" s="29">
        <v>456</v>
      </c>
      <c r="AK467" s="270">
        <v>857157</v>
      </c>
      <c r="AL467" s="30">
        <f t="shared" si="13"/>
        <v>455</v>
      </c>
      <c r="AM467" s="29">
        <v>455</v>
      </c>
      <c r="AN467" s="270">
        <v>2285759</v>
      </c>
      <c r="AO467" s="29">
        <v>456</v>
      </c>
      <c r="AP467" s="270">
        <v>1352363</v>
      </c>
    </row>
    <row r="468" spans="22:42">
      <c r="V468" s="29">
        <v>456</v>
      </c>
      <c r="W468" s="270" t="s">
        <v>1516</v>
      </c>
      <c r="X468" s="30">
        <v>456</v>
      </c>
      <c r="Y468" s="270" t="s">
        <v>1517</v>
      </c>
      <c r="Z468" s="29">
        <v>456</v>
      </c>
      <c r="AA468" s="270" t="s">
        <v>1518</v>
      </c>
      <c r="AB468" s="29">
        <v>456</v>
      </c>
      <c r="AC468" s="270" t="s">
        <v>1519</v>
      </c>
      <c r="AD468" s="29">
        <v>456</v>
      </c>
      <c r="AE468" s="270" t="s">
        <v>1520</v>
      </c>
      <c r="AF468" s="29">
        <v>456</v>
      </c>
      <c r="AG468" s="270" t="s">
        <v>1521</v>
      </c>
      <c r="AH468" s="29">
        <v>456</v>
      </c>
      <c r="AI468" s="270">
        <v>854132</v>
      </c>
      <c r="AJ468" s="29">
        <v>457</v>
      </c>
      <c r="AK468" s="270">
        <v>858980</v>
      </c>
      <c r="AL468" s="30">
        <f t="shared" si="13"/>
        <v>456</v>
      </c>
      <c r="AM468" s="29">
        <v>456</v>
      </c>
      <c r="AN468" s="270">
        <v>2290598</v>
      </c>
      <c r="AO468" s="29">
        <v>457</v>
      </c>
      <c r="AP468" s="270">
        <v>1355226</v>
      </c>
    </row>
    <row r="469" spans="22:42">
      <c r="V469" s="29">
        <v>457</v>
      </c>
      <c r="W469" s="270" t="s">
        <v>1522</v>
      </c>
      <c r="X469" s="30">
        <v>457</v>
      </c>
      <c r="Y469" s="270" t="s">
        <v>1523</v>
      </c>
      <c r="Z469" s="29">
        <v>457</v>
      </c>
      <c r="AA469" s="270" t="s">
        <v>1524</v>
      </c>
      <c r="AB469" s="29">
        <v>457</v>
      </c>
      <c r="AC469" s="270" t="s">
        <v>1525</v>
      </c>
      <c r="AD469" s="29">
        <v>457</v>
      </c>
      <c r="AE469" s="270" t="s">
        <v>1526</v>
      </c>
      <c r="AF469" s="29">
        <v>457</v>
      </c>
      <c r="AG469" s="270" t="s">
        <v>1527</v>
      </c>
      <c r="AH469" s="29">
        <v>457</v>
      </c>
      <c r="AI469" s="270">
        <v>855954</v>
      </c>
      <c r="AJ469" s="29">
        <v>458</v>
      </c>
      <c r="AK469" s="270">
        <v>860803</v>
      </c>
      <c r="AL469" s="30">
        <f t="shared" si="13"/>
        <v>457</v>
      </c>
      <c r="AM469" s="29">
        <v>457</v>
      </c>
      <c r="AN469" s="270">
        <v>2295437</v>
      </c>
      <c r="AO469" s="29">
        <v>458</v>
      </c>
      <c r="AP469" s="270">
        <v>1358088</v>
      </c>
    </row>
    <row r="470" spans="22:42">
      <c r="V470" s="29">
        <v>458</v>
      </c>
      <c r="W470" s="270" t="s">
        <v>1528</v>
      </c>
      <c r="X470" s="30">
        <v>458</v>
      </c>
      <c r="Y470" s="270" t="s">
        <v>1529</v>
      </c>
      <c r="Z470" s="29">
        <v>458</v>
      </c>
      <c r="AA470" s="270" t="s">
        <v>1530</v>
      </c>
      <c r="AB470" s="29">
        <v>458</v>
      </c>
      <c r="AC470" s="270" t="s">
        <v>1531</v>
      </c>
      <c r="AD470" s="29">
        <v>458</v>
      </c>
      <c r="AE470" s="270" t="s">
        <v>1532</v>
      </c>
      <c r="AF470" s="29">
        <v>458</v>
      </c>
      <c r="AG470" s="270" t="s">
        <v>1533</v>
      </c>
      <c r="AH470" s="29">
        <v>458</v>
      </c>
      <c r="AI470" s="270">
        <v>857777</v>
      </c>
      <c r="AJ470" s="29">
        <v>459</v>
      </c>
      <c r="AK470" s="270">
        <v>862626</v>
      </c>
      <c r="AL470" s="30">
        <f t="shared" si="13"/>
        <v>458</v>
      </c>
      <c r="AM470" s="29">
        <v>458</v>
      </c>
      <c r="AN470" s="270">
        <v>2300276</v>
      </c>
      <c r="AO470" s="29">
        <v>459</v>
      </c>
      <c r="AP470" s="270">
        <v>1360951</v>
      </c>
    </row>
    <row r="471" spans="22:42">
      <c r="V471" s="29">
        <v>459</v>
      </c>
      <c r="W471" s="270" t="s">
        <v>1534</v>
      </c>
      <c r="X471" s="30">
        <v>459</v>
      </c>
      <c r="Y471" s="270" t="s">
        <v>1535</v>
      </c>
      <c r="Z471" s="29">
        <v>459</v>
      </c>
      <c r="AA471" s="270" t="s">
        <v>1536</v>
      </c>
      <c r="AB471" s="29">
        <v>459</v>
      </c>
      <c r="AC471" s="270" t="s">
        <v>1537</v>
      </c>
      <c r="AD471" s="29">
        <v>459</v>
      </c>
      <c r="AE471" s="270" t="s">
        <v>1538</v>
      </c>
      <c r="AF471" s="29">
        <v>459</v>
      </c>
      <c r="AG471" s="270" t="s">
        <v>1539</v>
      </c>
      <c r="AH471" s="29">
        <v>459</v>
      </c>
      <c r="AI471" s="270">
        <v>859600</v>
      </c>
      <c r="AJ471" s="29">
        <v>460</v>
      </c>
      <c r="AK471" s="270">
        <v>864450</v>
      </c>
      <c r="AL471" s="30">
        <f t="shared" si="13"/>
        <v>459</v>
      </c>
      <c r="AM471" s="29">
        <v>459</v>
      </c>
      <c r="AN471" s="270">
        <v>2305115</v>
      </c>
      <c r="AO471" s="29">
        <v>460</v>
      </c>
      <c r="AP471" s="270">
        <v>1363813</v>
      </c>
    </row>
    <row r="472" spans="22:42">
      <c r="V472" s="29">
        <v>460</v>
      </c>
      <c r="W472" s="270" t="s">
        <v>1540</v>
      </c>
      <c r="X472" s="30">
        <v>460</v>
      </c>
      <c r="Y472" s="270" t="s">
        <v>1541</v>
      </c>
      <c r="Z472" s="29">
        <v>460</v>
      </c>
      <c r="AA472" s="270" t="s">
        <v>1542</v>
      </c>
      <c r="AB472" s="29">
        <v>460</v>
      </c>
      <c r="AC472" s="270" t="s">
        <v>1543</v>
      </c>
      <c r="AD472" s="29">
        <v>460</v>
      </c>
      <c r="AE472" s="270" t="s">
        <v>1544</v>
      </c>
      <c r="AF472" s="29">
        <v>460</v>
      </c>
      <c r="AG472" s="270" t="s">
        <v>1545</v>
      </c>
      <c r="AH472" s="29">
        <v>460</v>
      </c>
      <c r="AI472" s="270">
        <v>861422</v>
      </c>
      <c r="AJ472" s="29">
        <v>461</v>
      </c>
      <c r="AK472" s="270">
        <v>866273</v>
      </c>
      <c r="AL472" s="30">
        <f t="shared" si="13"/>
        <v>460</v>
      </c>
      <c r="AM472" s="29">
        <v>460</v>
      </c>
      <c r="AN472" s="270">
        <v>2309954</v>
      </c>
      <c r="AO472" s="29">
        <v>461</v>
      </c>
      <c r="AP472" s="270">
        <v>1366676</v>
      </c>
    </row>
    <row r="473" spans="22:42">
      <c r="V473" s="29">
        <v>461</v>
      </c>
      <c r="W473" s="270" t="s">
        <v>1546</v>
      </c>
      <c r="X473" s="30">
        <v>461</v>
      </c>
      <c r="Y473" s="270" t="s">
        <v>1547</v>
      </c>
      <c r="Z473" s="29">
        <v>461</v>
      </c>
      <c r="AA473" s="270" t="s">
        <v>1548</v>
      </c>
      <c r="AB473" s="29">
        <v>461</v>
      </c>
      <c r="AC473" s="270" t="s">
        <v>1549</v>
      </c>
      <c r="AD473" s="29">
        <v>461</v>
      </c>
      <c r="AE473" s="270" t="s">
        <v>1550</v>
      </c>
      <c r="AF473" s="29">
        <v>461</v>
      </c>
      <c r="AG473" s="270" t="s">
        <v>1551</v>
      </c>
      <c r="AH473" s="29">
        <v>461</v>
      </c>
      <c r="AI473" s="270">
        <v>863245</v>
      </c>
      <c r="AJ473" s="29">
        <v>462</v>
      </c>
      <c r="AK473" s="270">
        <v>868096</v>
      </c>
      <c r="AL473" s="30">
        <f t="shared" si="13"/>
        <v>461</v>
      </c>
      <c r="AM473" s="29">
        <v>461</v>
      </c>
      <c r="AN473" s="270">
        <v>2314794</v>
      </c>
      <c r="AO473" s="29">
        <v>462</v>
      </c>
      <c r="AP473" s="270">
        <v>1369538</v>
      </c>
    </row>
    <row r="474" spans="22:42">
      <c r="V474" s="29">
        <v>462</v>
      </c>
      <c r="W474" s="270" t="s">
        <v>1552</v>
      </c>
      <c r="X474" s="30">
        <v>462</v>
      </c>
      <c r="Y474" s="270" t="s">
        <v>1553</v>
      </c>
      <c r="Z474" s="29">
        <v>462</v>
      </c>
      <c r="AA474" s="270" t="s">
        <v>1554</v>
      </c>
      <c r="AB474" s="29">
        <v>462</v>
      </c>
      <c r="AC474" s="270" t="s">
        <v>1555</v>
      </c>
      <c r="AD474" s="29">
        <v>462</v>
      </c>
      <c r="AE474" s="270" t="s">
        <v>1556</v>
      </c>
      <c r="AF474" s="29">
        <v>462</v>
      </c>
      <c r="AG474" s="270" t="s">
        <v>1557</v>
      </c>
      <c r="AH474" s="29">
        <v>462</v>
      </c>
      <c r="AI474" s="270">
        <v>865067</v>
      </c>
      <c r="AJ474" s="29">
        <v>463</v>
      </c>
      <c r="AK474" s="270">
        <v>869920</v>
      </c>
      <c r="AL474" s="30">
        <f t="shared" si="13"/>
        <v>462</v>
      </c>
      <c r="AM474" s="29">
        <v>462</v>
      </c>
      <c r="AN474" s="270">
        <v>2319635</v>
      </c>
      <c r="AO474" s="29">
        <v>463</v>
      </c>
      <c r="AP474" s="270">
        <v>1372401</v>
      </c>
    </row>
    <row r="475" spans="22:42">
      <c r="V475" s="29">
        <v>463</v>
      </c>
      <c r="W475" s="270" t="s">
        <v>1558</v>
      </c>
      <c r="X475" s="30">
        <v>463</v>
      </c>
      <c r="Y475" s="270" t="s">
        <v>1559</v>
      </c>
      <c r="Z475" s="29">
        <v>463</v>
      </c>
      <c r="AA475" s="270" t="s">
        <v>1560</v>
      </c>
      <c r="AB475" s="29">
        <v>463</v>
      </c>
      <c r="AC475" s="270" t="s">
        <v>1561</v>
      </c>
      <c r="AD475" s="29">
        <v>463</v>
      </c>
      <c r="AE475" s="270" t="s">
        <v>1562</v>
      </c>
      <c r="AF475" s="29">
        <v>463</v>
      </c>
      <c r="AG475" s="270" t="s">
        <v>1563</v>
      </c>
      <c r="AH475" s="29">
        <v>463</v>
      </c>
      <c r="AI475" s="270">
        <v>866890</v>
      </c>
      <c r="AJ475" s="29">
        <v>464</v>
      </c>
      <c r="AK475" s="270">
        <v>871743</v>
      </c>
      <c r="AL475" s="30">
        <f t="shared" si="13"/>
        <v>463</v>
      </c>
      <c r="AM475" s="29">
        <v>463</v>
      </c>
      <c r="AN475" s="270">
        <v>2324475</v>
      </c>
      <c r="AO475" s="29">
        <v>464</v>
      </c>
      <c r="AP475" s="270">
        <v>1375263</v>
      </c>
    </row>
    <row r="476" spans="22:42">
      <c r="V476" s="29">
        <v>464</v>
      </c>
      <c r="W476" s="270" t="s">
        <v>1564</v>
      </c>
      <c r="X476" s="30">
        <v>464</v>
      </c>
      <c r="Y476" s="270" t="s">
        <v>1565</v>
      </c>
      <c r="Z476" s="29">
        <v>464</v>
      </c>
      <c r="AA476" s="270" t="s">
        <v>1566</v>
      </c>
      <c r="AB476" s="29">
        <v>464</v>
      </c>
      <c r="AC476" s="270" t="s">
        <v>1567</v>
      </c>
      <c r="AD476" s="29">
        <v>464</v>
      </c>
      <c r="AE476" s="270" t="s">
        <v>1568</v>
      </c>
      <c r="AF476" s="29">
        <v>464</v>
      </c>
      <c r="AG476" s="270" t="s">
        <v>1569</v>
      </c>
      <c r="AH476" s="29">
        <v>464</v>
      </c>
      <c r="AI476" s="270">
        <v>868713</v>
      </c>
      <c r="AJ476" s="29">
        <v>465</v>
      </c>
      <c r="AK476" s="270">
        <v>873566</v>
      </c>
      <c r="AL476" s="30">
        <f t="shared" si="13"/>
        <v>464</v>
      </c>
      <c r="AM476" s="29">
        <v>464</v>
      </c>
      <c r="AN476" s="270">
        <v>2329316</v>
      </c>
      <c r="AO476" s="29">
        <v>465</v>
      </c>
      <c r="AP476" s="270">
        <v>1378126</v>
      </c>
    </row>
    <row r="477" spans="22:42">
      <c r="V477" s="29">
        <v>465</v>
      </c>
      <c r="W477" s="270" t="s">
        <v>1570</v>
      </c>
      <c r="X477" s="30">
        <v>465</v>
      </c>
      <c r="Y477" s="270" t="s">
        <v>1571</v>
      </c>
      <c r="Z477" s="29">
        <v>465</v>
      </c>
      <c r="AA477" s="270" t="s">
        <v>1572</v>
      </c>
      <c r="AB477" s="29">
        <v>465</v>
      </c>
      <c r="AC477" s="270" t="s">
        <v>1573</v>
      </c>
      <c r="AD477" s="29">
        <v>465</v>
      </c>
      <c r="AE477" s="270" t="s">
        <v>1574</v>
      </c>
      <c r="AF477" s="29">
        <v>465</v>
      </c>
      <c r="AG477" s="270" t="s">
        <v>1575</v>
      </c>
      <c r="AH477" s="29">
        <v>465</v>
      </c>
      <c r="AI477" s="270">
        <v>870535</v>
      </c>
      <c r="AJ477" s="29">
        <v>466</v>
      </c>
      <c r="AK477" s="270">
        <v>875389</v>
      </c>
      <c r="AL477" s="30">
        <f t="shared" si="13"/>
        <v>465</v>
      </c>
      <c r="AM477" s="29">
        <v>465</v>
      </c>
      <c r="AN477" s="270">
        <v>2334157</v>
      </c>
      <c r="AO477" s="29">
        <v>466</v>
      </c>
      <c r="AP477" s="270">
        <v>1380988</v>
      </c>
    </row>
    <row r="478" spans="22:42">
      <c r="V478" s="29">
        <v>466</v>
      </c>
      <c r="W478" s="270" t="s">
        <v>1576</v>
      </c>
      <c r="X478" s="30">
        <v>466</v>
      </c>
      <c r="Y478" s="270" t="s">
        <v>1577</v>
      </c>
      <c r="Z478" s="29">
        <v>466</v>
      </c>
      <c r="AA478" s="270" t="s">
        <v>1578</v>
      </c>
      <c r="AB478" s="29">
        <v>466</v>
      </c>
      <c r="AC478" s="270" t="s">
        <v>1579</v>
      </c>
      <c r="AD478" s="29">
        <v>466</v>
      </c>
      <c r="AE478" s="270" t="s">
        <v>1580</v>
      </c>
      <c r="AF478" s="29">
        <v>466</v>
      </c>
      <c r="AG478" s="270" t="s">
        <v>1581</v>
      </c>
      <c r="AH478" s="29">
        <v>466</v>
      </c>
      <c r="AI478" s="270">
        <v>872358</v>
      </c>
      <c r="AJ478" s="29">
        <v>467</v>
      </c>
      <c r="AK478" s="270">
        <v>877213</v>
      </c>
      <c r="AL478" s="30">
        <f t="shared" si="13"/>
        <v>466</v>
      </c>
      <c r="AM478" s="29">
        <v>466</v>
      </c>
      <c r="AN478" s="270">
        <v>2338997</v>
      </c>
      <c r="AO478" s="29">
        <v>467</v>
      </c>
      <c r="AP478" s="270">
        <v>1383851</v>
      </c>
    </row>
    <row r="479" spans="22:42">
      <c r="V479" s="29">
        <v>467</v>
      </c>
      <c r="W479" s="270" t="s">
        <v>1582</v>
      </c>
      <c r="X479" s="30">
        <v>467</v>
      </c>
      <c r="Y479" s="270" t="s">
        <v>1583</v>
      </c>
      <c r="Z479" s="29">
        <v>467</v>
      </c>
      <c r="AA479" s="270" t="s">
        <v>1584</v>
      </c>
      <c r="AB479" s="29">
        <v>467</v>
      </c>
      <c r="AC479" s="270" t="s">
        <v>1585</v>
      </c>
      <c r="AD479" s="29">
        <v>467</v>
      </c>
      <c r="AE479" s="270" t="s">
        <v>1586</v>
      </c>
      <c r="AF479" s="29">
        <v>467</v>
      </c>
      <c r="AG479" s="270" t="s">
        <v>1587</v>
      </c>
      <c r="AH479" s="29">
        <v>467</v>
      </c>
      <c r="AI479" s="270">
        <v>874181</v>
      </c>
      <c r="AJ479" s="29">
        <v>468</v>
      </c>
      <c r="AK479" s="270">
        <v>879036</v>
      </c>
      <c r="AL479" s="30">
        <f t="shared" si="13"/>
        <v>467</v>
      </c>
      <c r="AM479" s="29">
        <v>467</v>
      </c>
      <c r="AN479" s="270">
        <v>2343838</v>
      </c>
      <c r="AO479" s="29">
        <v>468</v>
      </c>
      <c r="AP479" s="270">
        <v>1386713</v>
      </c>
    </row>
    <row r="480" spans="22:42">
      <c r="V480" s="29">
        <v>468</v>
      </c>
      <c r="W480" s="270" t="s">
        <v>1588</v>
      </c>
      <c r="X480" s="30">
        <v>468</v>
      </c>
      <c r="Y480" s="270" t="s">
        <v>1589</v>
      </c>
      <c r="Z480" s="29">
        <v>468</v>
      </c>
      <c r="AA480" s="270" t="s">
        <v>1590</v>
      </c>
      <c r="AB480" s="29">
        <v>468</v>
      </c>
      <c r="AC480" s="270" t="s">
        <v>1591</v>
      </c>
      <c r="AD480" s="29">
        <v>468</v>
      </c>
      <c r="AE480" s="270" t="s">
        <v>1592</v>
      </c>
      <c r="AF480" s="29">
        <v>468</v>
      </c>
      <c r="AG480" s="270" t="s">
        <v>1593</v>
      </c>
      <c r="AH480" s="29">
        <v>468</v>
      </c>
      <c r="AI480" s="270">
        <v>876003</v>
      </c>
      <c r="AJ480" s="29">
        <v>469</v>
      </c>
      <c r="AK480" s="270">
        <v>880859</v>
      </c>
      <c r="AL480" s="30">
        <f t="shared" si="13"/>
        <v>468</v>
      </c>
      <c r="AM480" s="29">
        <v>468</v>
      </c>
      <c r="AN480" s="270">
        <v>2348678</v>
      </c>
      <c r="AO480" s="29">
        <v>469</v>
      </c>
      <c r="AP480" s="270">
        <v>1389575</v>
      </c>
    </row>
    <row r="481" spans="22:42">
      <c r="V481" s="29">
        <v>469</v>
      </c>
      <c r="W481" s="270" t="s">
        <v>1594</v>
      </c>
      <c r="X481" s="30">
        <v>469</v>
      </c>
      <c r="Y481" s="270" t="s">
        <v>1595</v>
      </c>
      <c r="Z481" s="29">
        <v>469</v>
      </c>
      <c r="AA481" s="270" t="s">
        <v>1596</v>
      </c>
      <c r="AB481" s="29">
        <v>469</v>
      </c>
      <c r="AC481" s="270" t="s">
        <v>1597</v>
      </c>
      <c r="AD481" s="29">
        <v>469</v>
      </c>
      <c r="AE481" s="270" t="s">
        <v>1598</v>
      </c>
      <c r="AF481" s="29">
        <v>469</v>
      </c>
      <c r="AG481" s="270" t="s">
        <v>1599</v>
      </c>
      <c r="AH481" s="29">
        <v>469</v>
      </c>
      <c r="AI481" s="270">
        <v>877826</v>
      </c>
      <c r="AJ481" s="29">
        <v>470</v>
      </c>
      <c r="AK481" s="270">
        <v>882683</v>
      </c>
      <c r="AL481" s="30">
        <f t="shared" si="13"/>
        <v>469</v>
      </c>
      <c r="AM481" s="29">
        <v>469</v>
      </c>
      <c r="AN481" s="270">
        <v>2353519</v>
      </c>
      <c r="AO481" s="29">
        <v>470</v>
      </c>
      <c r="AP481" s="270">
        <v>1392438</v>
      </c>
    </row>
    <row r="482" spans="22:42">
      <c r="V482" s="29">
        <v>470</v>
      </c>
      <c r="W482" s="270" t="s">
        <v>1600</v>
      </c>
      <c r="X482" s="30">
        <v>470</v>
      </c>
      <c r="Y482" s="270" t="s">
        <v>1601</v>
      </c>
      <c r="Z482" s="29">
        <v>470</v>
      </c>
      <c r="AA482" s="270" t="s">
        <v>1602</v>
      </c>
      <c r="AB482" s="29">
        <v>470</v>
      </c>
      <c r="AC482" s="270" t="s">
        <v>1603</v>
      </c>
      <c r="AD482" s="29">
        <v>470</v>
      </c>
      <c r="AE482" s="270" t="s">
        <v>1604</v>
      </c>
      <c r="AF482" s="29">
        <v>470</v>
      </c>
      <c r="AG482" s="270" t="s">
        <v>1605</v>
      </c>
      <c r="AH482" s="29">
        <v>470</v>
      </c>
      <c r="AI482" s="270">
        <v>879649</v>
      </c>
      <c r="AJ482" s="29">
        <v>471</v>
      </c>
      <c r="AK482" s="270">
        <v>884506</v>
      </c>
      <c r="AL482" s="30">
        <f t="shared" si="13"/>
        <v>470</v>
      </c>
      <c r="AM482" s="29">
        <v>470</v>
      </c>
      <c r="AN482" s="270">
        <v>2358360</v>
      </c>
      <c r="AO482" s="29">
        <v>471</v>
      </c>
      <c r="AP482" s="270">
        <v>1395300</v>
      </c>
    </row>
    <row r="483" spans="22:42">
      <c r="V483" s="29">
        <v>471</v>
      </c>
      <c r="W483" s="270" t="s">
        <v>1606</v>
      </c>
      <c r="X483" s="30">
        <v>471</v>
      </c>
      <c r="Y483" s="270" t="s">
        <v>1607</v>
      </c>
      <c r="Z483" s="29">
        <v>471</v>
      </c>
      <c r="AA483" s="270" t="s">
        <v>1608</v>
      </c>
      <c r="AB483" s="29">
        <v>471</v>
      </c>
      <c r="AC483" s="270" t="s">
        <v>1609</v>
      </c>
      <c r="AD483" s="29">
        <v>471</v>
      </c>
      <c r="AE483" s="270" t="s">
        <v>1610</v>
      </c>
      <c r="AF483" s="29">
        <v>471</v>
      </c>
      <c r="AG483" s="270" t="s">
        <v>1611</v>
      </c>
      <c r="AH483" s="29">
        <v>471</v>
      </c>
      <c r="AI483" s="270">
        <v>881471</v>
      </c>
      <c r="AJ483" s="29">
        <v>472</v>
      </c>
      <c r="AK483" s="270">
        <v>886329</v>
      </c>
      <c r="AL483" s="30">
        <f t="shared" si="13"/>
        <v>471</v>
      </c>
      <c r="AM483" s="29">
        <v>471</v>
      </c>
      <c r="AN483" s="270">
        <v>2363200</v>
      </c>
      <c r="AO483" s="29">
        <v>472</v>
      </c>
      <c r="AP483" s="270">
        <v>1398163</v>
      </c>
    </row>
    <row r="484" spans="22:42">
      <c r="V484" s="29">
        <v>472</v>
      </c>
      <c r="W484" s="270" t="s">
        <v>1612</v>
      </c>
      <c r="X484" s="30">
        <v>472</v>
      </c>
      <c r="Y484" s="270" t="s">
        <v>1613</v>
      </c>
      <c r="Z484" s="29">
        <v>472</v>
      </c>
      <c r="AA484" s="270" t="s">
        <v>1614</v>
      </c>
      <c r="AB484" s="29">
        <v>472</v>
      </c>
      <c r="AC484" s="270" t="s">
        <v>1615</v>
      </c>
      <c r="AD484" s="29">
        <v>472</v>
      </c>
      <c r="AE484" s="270" t="s">
        <v>1616</v>
      </c>
      <c r="AF484" s="29">
        <v>472</v>
      </c>
      <c r="AG484" s="270" t="s">
        <v>1617</v>
      </c>
      <c r="AH484" s="29">
        <v>472</v>
      </c>
      <c r="AI484" s="270">
        <v>883294</v>
      </c>
      <c r="AJ484" s="29">
        <v>473</v>
      </c>
      <c r="AK484" s="270">
        <v>888152</v>
      </c>
      <c r="AL484" s="30">
        <f t="shared" si="13"/>
        <v>472</v>
      </c>
      <c r="AM484" s="29">
        <v>472</v>
      </c>
      <c r="AN484" s="270">
        <v>2368041</v>
      </c>
      <c r="AO484" s="29">
        <v>473</v>
      </c>
      <c r="AP484" s="270">
        <v>1401026</v>
      </c>
    </row>
    <row r="485" spans="22:42">
      <c r="V485" s="29">
        <v>473</v>
      </c>
      <c r="W485" s="270" t="s">
        <v>1618</v>
      </c>
      <c r="X485" s="30">
        <v>473</v>
      </c>
      <c r="Y485" s="270" t="s">
        <v>1619</v>
      </c>
      <c r="Z485" s="29">
        <v>473</v>
      </c>
      <c r="AA485" s="270" t="s">
        <v>1620</v>
      </c>
      <c r="AB485" s="29">
        <v>473</v>
      </c>
      <c r="AC485" s="270" t="s">
        <v>1621</v>
      </c>
      <c r="AD485" s="29">
        <v>473</v>
      </c>
      <c r="AE485" s="270" t="s">
        <v>1622</v>
      </c>
      <c r="AF485" s="29">
        <v>473</v>
      </c>
      <c r="AG485" s="270" t="s">
        <v>1623</v>
      </c>
      <c r="AH485" s="29">
        <v>473</v>
      </c>
      <c r="AI485" s="270">
        <v>885116</v>
      </c>
      <c r="AJ485" s="29">
        <v>474</v>
      </c>
      <c r="AK485" s="270">
        <v>889976</v>
      </c>
      <c r="AL485" s="30">
        <f t="shared" si="13"/>
        <v>473</v>
      </c>
      <c r="AM485" s="29">
        <v>473</v>
      </c>
      <c r="AN485" s="270">
        <v>2372881</v>
      </c>
      <c r="AO485" s="29">
        <v>474</v>
      </c>
      <c r="AP485" s="270">
        <v>1403889</v>
      </c>
    </row>
    <row r="486" spans="22:42">
      <c r="V486" s="29">
        <v>474</v>
      </c>
      <c r="W486" s="270" t="s">
        <v>1624</v>
      </c>
      <c r="X486" s="30">
        <v>474</v>
      </c>
      <c r="Y486" s="270" t="s">
        <v>1625</v>
      </c>
      <c r="Z486" s="29">
        <v>474</v>
      </c>
      <c r="AA486" s="270" t="s">
        <v>1626</v>
      </c>
      <c r="AB486" s="29">
        <v>474</v>
      </c>
      <c r="AC486" s="270" t="s">
        <v>1627</v>
      </c>
      <c r="AD486" s="29">
        <v>474</v>
      </c>
      <c r="AE486" s="270" t="s">
        <v>1628</v>
      </c>
      <c r="AF486" s="29">
        <v>474</v>
      </c>
      <c r="AG486" s="270" t="s">
        <v>1629</v>
      </c>
      <c r="AH486" s="29">
        <v>474</v>
      </c>
      <c r="AI486" s="270">
        <v>886939</v>
      </c>
      <c r="AJ486" s="29">
        <v>475</v>
      </c>
      <c r="AK486" s="270">
        <v>891799</v>
      </c>
      <c r="AL486" s="30">
        <f t="shared" si="13"/>
        <v>474</v>
      </c>
      <c r="AM486" s="29">
        <v>474</v>
      </c>
      <c r="AN486" s="270">
        <v>2377722</v>
      </c>
      <c r="AO486" s="29">
        <v>475</v>
      </c>
      <c r="AP486" s="270">
        <v>1406752</v>
      </c>
    </row>
    <row r="487" spans="22:42">
      <c r="V487" s="29">
        <v>475</v>
      </c>
      <c r="W487" s="270" t="s">
        <v>1630</v>
      </c>
      <c r="X487" s="30">
        <v>475</v>
      </c>
      <c r="Y487" s="270" t="s">
        <v>1631</v>
      </c>
      <c r="Z487" s="29">
        <v>475</v>
      </c>
      <c r="AA487" s="270" t="s">
        <v>1632</v>
      </c>
      <c r="AB487" s="29">
        <v>475</v>
      </c>
      <c r="AC487" s="270" t="s">
        <v>1633</v>
      </c>
      <c r="AD487" s="29">
        <v>475</v>
      </c>
      <c r="AE487" s="270" t="s">
        <v>1634</v>
      </c>
      <c r="AF487" s="29">
        <v>475</v>
      </c>
      <c r="AG487" s="270" t="s">
        <v>1635</v>
      </c>
      <c r="AH487" s="29">
        <v>475</v>
      </c>
      <c r="AI487" s="270">
        <v>888762</v>
      </c>
      <c r="AJ487" s="29">
        <v>476</v>
      </c>
      <c r="AK487" s="270">
        <v>893622</v>
      </c>
      <c r="AL487" s="30">
        <f t="shared" si="13"/>
        <v>475</v>
      </c>
      <c r="AM487" s="29">
        <v>475</v>
      </c>
      <c r="AN487" s="270">
        <v>2382563</v>
      </c>
      <c r="AO487" s="29">
        <v>476</v>
      </c>
      <c r="AP487" s="270">
        <v>1409615</v>
      </c>
    </row>
    <row r="488" spans="22:42">
      <c r="V488" s="29">
        <v>476</v>
      </c>
      <c r="W488" s="270" t="s">
        <v>1636</v>
      </c>
      <c r="X488" s="30">
        <v>476</v>
      </c>
      <c r="Y488" s="270" t="s">
        <v>1637</v>
      </c>
      <c r="Z488" s="29">
        <v>476</v>
      </c>
      <c r="AA488" s="270" t="s">
        <v>1638</v>
      </c>
      <c r="AB488" s="29">
        <v>476</v>
      </c>
      <c r="AC488" s="270" t="s">
        <v>1639</v>
      </c>
      <c r="AD488" s="29">
        <v>476</v>
      </c>
      <c r="AE488" s="270" t="s">
        <v>1640</v>
      </c>
      <c r="AF488" s="29">
        <v>476</v>
      </c>
      <c r="AG488" s="270" t="s">
        <v>1641</v>
      </c>
      <c r="AH488" s="29">
        <v>476</v>
      </c>
      <c r="AI488" s="270">
        <v>890584</v>
      </c>
      <c r="AJ488" s="29">
        <v>477</v>
      </c>
      <c r="AK488" s="270">
        <v>895446</v>
      </c>
      <c r="AL488" s="30">
        <f t="shared" si="13"/>
        <v>476</v>
      </c>
      <c r="AM488" s="29">
        <v>476</v>
      </c>
      <c r="AN488" s="270">
        <v>2387403</v>
      </c>
      <c r="AO488" s="29">
        <v>477</v>
      </c>
      <c r="AP488" s="270">
        <v>1412477</v>
      </c>
    </row>
    <row r="489" spans="22:42">
      <c r="V489" s="29">
        <v>477</v>
      </c>
      <c r="W489" s="270" t="s">
        <v>1642</v>
      </c>
      <c r="X489" s="30">
        <v>477</v>
      </c>
      <c r="Y489" s="270" t="s">
        <v>1643</v>
      </c>
      <c r="Z489" s="29">
        <v>477</v>
      </c>
      <c r="AA489" s="270" t="s">
        <v>1644</v>
      </c>
      <c r="AB489" s="29">
        <v>477</v>
      </c>
      <c r="AC489" s="270" t="s">
        <v>1645</v>
      </c>
      <c r="AD489" s="29">
        <v>477</v>
      </c>
      <c r="AE489" s="270" t="s">
        <v>1646</v>
      </c>
      <c r="AF489" s="29">
        <v>477</v>
      </c>
      <c r="AG489" s="270" t="s">
        <v>1647</v>
      </c>
      <c r="AH489" s="29">
        <v>477</v>
      </c>
      <c r="AI489" s="270">
        <v>892407</v>
      </c>
      <c r="AJ489" s="29">
        <v>478</v>
      </c>
      <c r="AK489" s="270">
        <v>897269</v>
      </c>
      <c r="AL489" s="30">
        <f t="shared" si="13"/>
        <v>477</v>
      </c>
      <c r="AM489" s="29">
        <v>477</v>
      </c>
      <c r="AN489" s="270">
        <v>2392244</v>
      </c>
      <c r="AO489" s="29">
        <v>478</v>
      </c>
      <c r="AP489" s="270">
        <v>1415340</v>
      </c>
    </row>
    <row r="490" spans="22:42">
      <c r="V490" s="29">
        <v>478</v>
      </c>
      <c r="W490" s="270" t="s">
        <v>1648</v>
      </c>
      <c r="X490" s="30">
        <v>478</v>
      </c>
      <c r="Y490" s="270" t="s">
        <v>1649</v>
      </c>
      <c r="Z490" s="29">
        <v>478</v>
      </c>
      <c r="AA490" s="270" t="s">
        <v>1650</v>
      </c>
      <c r="AB490" s="29">
        <v>478</v>
      </c>
      <c r="AC490" s="270" t="s">
        <v>1651</v>
      </c>
      <c r="AD490" s="29">
        <v>478</v>
      </c>
      <c r="AE490" s="270" t="s">
        <v>1652</v>
      </c>
      <c r="AF490" s="29">
        <v>478</v>
      </c>
      <c r="AG490" s="270" t="s">
        <v>1653</v>
      </c>
      <c r="AH490" s="29">
        <v>478</v>
      </c>
      <c r="AI490" s="270">
        <v>894230</v>
      </c>
      <c r="AJ490" s="29">
        <v>479</v>
      </c>
      <c r="AK490" s="270">
        <v>899092</v>
      </c>
      <c r="AL490" s="30">
        <f t="shared" si="13"/>
        <v>478</v>
      </c>
      <c r="AM490" s="29">
        <v>478</v>
      </c>
      <c r="AN490" s="270">
        <v>2397085</v>
      </c>
      <c r="AO490" s="29">
        <v>479</v>
      </c>
      <c r="AP490" s="270">
        <v>1418203</v>
      </c>
    </row>
    <row r="491" spans="22:42">
      <c r="V491" s="29">
        <v>479</v>
      </c>
      <c r="W491" s="270" t="s">
        <v>1654</v>
      </c>
      <c r="X491" s="30">
        <v>479</v>
      </c>
      <c r="Y491" s="270" t="s">
        <v>1655</v>
      </c>
      <c r="Z491" s="29">
        <v>479</v>
      </c>
      <c r="AA491" s="270" t="s">
        <v>1656</v>
      </c>
      <c r="AB491" s="29">
        <v>479</v>
      </c>
      <c r="AC491" s="270" t="s">
        <v>1657</v>
      </c>
      <c r="AD491" s="29">
        <v>479</v>
      </c>
      <c r="AE491" s="270" t="s">
        <v>1658</v>
      </c>
      <c r="AF491" s="29">
        <v>479</v>
      </c>
      <c r="AG491" s="270" t="s">
        <v>1659</v>
      </c>
      <c r="AH491" s="29">
        <v>479</v>
      </c>
      <c r="AI491" s="270">
        <v>896052</v>
      </c>
      <c r="AJ491" s="29">
        <v>480</v>
      </c>
      <c r="AK491" s="270">
        <v>900915</v>
      </c>
      <c r="AL491" s="30">
        <f t="shared" si="13"/>
        <v>479</v>
      </c>
      <c r="AM491" s="29">
        <v>479</v>
      </c>
      <c r="AN491" s="270">
        <v>2401925</v>
      </c>
      <c r="AO491" s="29">
        <v>480</v>
      </c>
      <c r="AP491" s="270">
        <v>1421066</v>
      </c>
    </row>
    <row r="492" spans="22:42">
      <c r="V492" s="29">
        <v>480</v>
      </c>
      <c r="W492" s="270" t="s">
        <v>1660</v>
      </c>
      <c r="X492" s="30">
        <v>480</v>
      </c>
      <c r="Y492" s="270" t="s">
        <v>1661</v>
      </c>
      <c r="Z492" s="29">
        <v>480</v>
      </c>
      <c r="AA492" s="270" t="s">
        <v>1662</v>
      </c>
      <c r="AB492" s="29">
        <v>480</v>
      </c>
      <c r="AC492" s="270" t="s">
        <v>1663</v>
      </c>
      <c r="AD492" s="29">
        <v>480</v>
      </c>
      <c r="AE492" s="270" t="s">
        <v>1664</v>
      </c>
      <c r="AF492" s="29">
        <v>480</v>
      </c>
      <c r="AG492" s="270" t="s">
        <v>1665</v>
      </c>
      <c r="AH492" s="29">
        <v>480</v>
      </c>
      <c r="AI492" s="270">
        <v>897875</v>
      </c>
      <c r="AJ492" s="29">
        <v>481</v>
      </c>
      <c r="AK492" s="270">
        <v>902739</v>
      </c>
      <c r="AL492" s="30">
        <f t="shared" si="13"/>
        <v>480</v>
      </c>
      <c r="AM492" s="29">
        <v>480</v>
      </c>
      <c r="AN492" s="270">
        <v>2406766</v>
      </c>
      <c r="AO492" s="29">
        <v>481</v>
      </c>
      <c r="AP492" s="270">
        <v>1423929</v>
      </c>
    </row>
    <row r="493" spans="22:42">
      <c r="V493" s="29">
        <v>481</v>
      </c>
      <c r="W493" s="270" t="s">
        <v>1666</v>
      </c>
      <c r="X493" s="30">
        <v>481</v>
      </c>
      <c r="Y493" s="270" t="s">
        <v>1667</v>
      </c>
      <c r="Z493" s="29">
        <v>481</v>
      </c>
      <c r="AA493" s="270" t="s">
        <v>1668</v>
      </c>
      <c r="AB493" s="29">
        <v>481</v>
      </c>
      <c r="AC493" s="270" t="s">
        <v>1669</v>
      </c>
      <c r="AD493" s="29">
        <v>481</v>
      </c>
      <c r="AE493" s="270" t="s">
        <v>1670</v>
      </c>
      <c r="AF493" s="29">
        <v>481</v>
      </c>
      <c r="AG493" s="270" t="s">
        <v>1671</v>
      </c>
      <c r="AH493" s="29">
        <v>481</v>
      </c>
      <c r="AI493" s="270">
        <v>899698</v>
      </c>
      <c r="AJ493" s="29">
        <v>482</v>
      </c>
      <c r="AK493" s="270">
        <v>904562</v>
      </c>
      <c r="AL493" s="30">
        <f t="shared" si="13"/>
        <v>481</v>
      </c>
      <c r="AM493" s="29">
        <v>481</v>
      </c>
      <c r="AN493" s="270">
        <v>2411606</v>
      </c>
      <c r="AO493" s="29">
        <v>482</v>
      </c>
      <c r="AP493" s="270">
        <v>1426792</v>
      </c>
    </row>
    <row r="494" spans="22:42">
      <c r="V494" s="29">
        <v>482</v>
      </c>
      <c r="W494" s="270" t="s">
        <v>1672</v>
      </c>
      <c r="X494" s="30">
        <v>482</v>
      </c>
      <c r="Y494" s="270" t="s">
        <v>1673</v>
      </c>
      <c r="Z494" s="29">
        <v>482</v>
      </c>
      <c r="AA494" s="270" t="s">
        <v>1674</v>
      </c>
      <c r="AB494" s="29">
        <v>482</v>
      </c>
      <c r="AC494" s="270" t="s">
        <v>1675</v>
      </c>
      <c r="AD494" s="29">
        <v>482</v>
      </c>
      <c r="AE494" s="270" t="s">
        <v>1676</v>
      </c>
      <c r="AF494" s="29">
        <v>482</v>
      </c>
      <c r="AG494" s="270" t="s">
        <v>1677</v>
      </c>
      <c r="AH494" s="29">
        <v>482</v>
      </c>
      <c r="AI494" s="270">
        <v>901520</v>
      </c>
      <c r="AJ494" s="29">
        <v>483</v>
      </c>
      <c r="AK494" s="270">
        <v>906385</v>
      </c>
      <c r="AL494" s="30">
        <f t="shared" si="13"/>
        <v>482</v>
      </c>
      <c r="AM494" s="29">
        <v>482</v>
      </c>
      <c r="AN494" s="270">
        <v>2416447</v>
      </c>
      <c r="AO494" s="29">
        <v>483</v>
      </c>
      <c r="AP494" s="270">
        <v>1429655</v>
      </c>
    </row>
    <row r="495" spans="22:42">
      <c r="V495" s="29">
        <v>483</v>
      </c>
      <c r="W495" s="270" t="s">
        <v>1678</v>
      </c>
      <c r="X495" s="30">
        <v>483</v>
      </c>
      <c r="Y495" s="270" t="s">
        <v>1679</v>
      </c>
      <c r="Z495" s="29">
        <v>483</v>
      </c>
      <c r="AA495" s="270" t="s">
        <v>1680</v>
      </c>
      <c r="AB495" s="29">
        <v>483</v>
      </c>
      <c r="AC495" s="270" t="s">
        <v>1681</v>
      </c>
      <c r="AD495" s="29">
        <v>483</v>
      </c>
      <c r="AE495" s="270" t="s">
        <v>1682</v>
      </c>
      <c r="AF495" s="29">
        <v>483</v>
      </c>
      <c r="AG495" s="270" t="s">
        <v>1683</v>
      </c>
      <c r="AH495" s="29">
        <v>483</v>
      </c>
      <c r="AI495" s="270">
        <v>903343</v>
      </c>
      <c r="AJ495" s="29">
        <v>484</v>
      </c>
      <c r="AK495" s="270">
        <v>908209</v>
      </c>
      <c r="AL495" s="30">
        <f t="shared" si="13"/>
        <v>483</v>
      </c>
      <c r="AM495" s="29">
        <v>483</v>
      </c>
      <c r="AN495" s="270">
        <v>2421288</v>
      </c>
      <c r="AO495" s="29">
        <v>484</v>
      </c>
      <c r="AP495" s="270">
        <v>1432517</v>
      </c>
    </row>
    <row r="496" spans="22:42">
      <c r="V496" s="29">
        <v>484</v>
      </c>
      <c r="W496" s="270" t="s">
        <v>1684</v>
      </c>
      <c r="X496" s="30">
        <v>484</v>
      </c>
      <c r="Y496" s="270" t="s">
        <v>1685</v>
      </c>
      <c r="Z496" s="29">
        <v>484</v>
      </c>
      <c r="AA496" s="270" t="s">
        <v>1686</v>
      </c>
      <c r="AB496" s="29">
        <v>484</v>
      </c>
      <c r="AC496" s="270" t="s">
        <v>1687</v>
      </c>
      <c r="AD496" s="29">
        <v>484</v>
      </c>
      <c r="AE496" s="270" t="s">
        <v>1688</v>
      </c>
      <c r="AF496" s="29">
        <v>484</v>
      </c>
      <c r="AG496" s="270" t="s">
        <v>1689</v>
      </c>
      <c r="AH496" s="29">
        <v>484</v>
      </c>
      <c r="AI496" s="270">
        <v>905166</v>
      </c>
      <c r="AJ496" s="29">
        <v>485</v>
      </c>
      <c r="AK496" s="270">
        <v>910032</v>
      </c>
      <c r="AL496" s="30">
        <f t="shared" si="13"/>
        <v>484</v>
      </c>
      <c r="AM496" s="29">
        <v>484</v>
      </c>
      <c r="AN496" s="270">
        <v>2426128</v>
      </c>
      <c r="AO496" s="29">
        <v>485</v>
      </c>
      <c r="AP496" s="270">
        <v>1435380</v>
      </c>
    </row>
    <row r="497" spans="22:42">
      <c r="V497" s="29">
        <v>485</v>
      </c>
      <c r="W497" s="270" t="s">
        <v>1690</v>
      </c>
      <c r="X497" s="30">
        <v>485</v>
      </c>
      <c r="Y497" s="270" t="s">
        <v>1691</v>
      </c>
      <c r="Z497" s="29">
        <v>485</v>
      </c>
      <c r="AA497" s="270" t="s">
        <v>1692</v>
      </c>
      <c r="AB497" s="29">
        <v>485</v>
      </c>
      <c r="AC497" s="270" t="s">
        <v>1693</v>
      </c>
      <c r="AD497" s="29">
        <v>485</v>
      </c>
      <c r="AE497" s="270" t="s">
        <v>1694</v>
      </c>
      <c r="AF497" s="29">
        <v>485</v>
      </c>
      <c r="AG497" s="270" t="s">
        <v>1695</v>
      </c>
      <c r="AH497" s="29">
        <v>485</v>
      </c>
      <c r="AI497" s="270">
        <v>906988</v>
      </c>
      <c r="AJ497" s="29">
        <v>486</v>
      </c>
      <c r="AK497" s="270">
        <v>911855</v>
      </c>
      <c r="AL497" s="30">
        <f t="shared" si="13"/>
        <v>485</v>
      </c>
      <c r="AM497" s="29">
        <v>485</v>
      </c>
      <c r="AN497" s="270">
        <v>2430969</v>
      </c>
      <c r="AO497" s="29">
        <v>486</v>
      </c>
      <c r="AP497" s="270">
        <v>1438243</v>
      </c>
    </row>
    <row r="498" spans="22:42">
      <c r="V498" s="29">
        <v>486</v>
      </c>
      <c r="W498" s="270" t="s">
        <v>1696</v>
      </c>
      <c r="X498" s="30">
        <v>486</v>
      </c>
      <c r="Y498" s="270" t="s">
        <v>1697</v>
      </c>
      <c r="Z498" s="29">
        <v>486</v>
      </c>
      <c r="AA498" s="270" t="s">
        <v>1698</v>
      </c>
      <c r="AB498" s="29">
        <v>486</v>
      </c>
      <c r="AC498" s="270" t="s">
        <v>1699</v>
      </c>
      <c r="AD498" s="29">
        <v>486</v>
      </c>
      <c r="AE498" s="270" t="s">
        <v>1700</v>
      </c>
      <c r="AF498" s="29">
        <v>486</v>
      </c>
      <c r="AG498" s="270" t="s">
        <v>1701</v>
      </c>
      <c r="AH498" s="29">
        <v>486</v>
      </c>
      <c r="AI498" s="270">
        <v>908811</v>
      </c>
      <c r="AJ498" s="29">
        <v>487</v>
      </c>
      <c r="AK498" s="270">
        <v>913678</v>
      </c>
      <c r="AL498" s="30">
        <f t="shared" si="13"/>
        <v>486</v>
      </c>
      <c r="AM498" s="29">
        <v>486</v>
      </c>
      <c r="AN498" s="270">
        <v>2435809</v>
      </c>
      <c r="AO498" s="29">
        <v>487</v>
      </c>
      <c r="AP498" s="270">
        <v>1441106</v>
      </c>
    </row>
    <row r="499" spans="22:42">
      <c r="V499" s="29">
        <v>487</v>
      </c>
      <c r="W499" s="270" t="s">
        <v>1702</v>
      </c>
      <c r="X499" s="30">
        <v>487</v>
      </c>
      <c r="Y499" s="270" t="s">
        <v>1703</v>
      </c>
      <c r="Z499" s="29">
        <v>487</v>
      </c>
      <c r="AA499" s="270" t="s">
        <v>1704</v>
      </c>
      <c r="AB499" s="29">
        <v>487</v>
      </c>
      <c r="AC499" s="270" t="s">
        <v>1705</v>
      </c>
      <c r="AD499" s="29">
        <v>487</v>
      </c>
      <c r="AE499" s="270" t="s">
        <v>1706</v>
      </c>
      <c r="AF499" s="29">
        <v>487</v>
      </c>
      <c r="AG499" s="270" t="s">
        <v>1707</v>
      </c>
      <c r="AH499" s="29">
        <v>487</v>
      </c>
      <c r="AI499" s="270">
        <v>910633</v>
      </c>
      <c r="AJ499" s="29">
        <v>488</v>
      </c>
      <c r="AK499" s="270">
        <v>915502</v>
      </c>
      <c r="AL499" s="30">
        <f t="shared" si="13"/>
        <v>487</v>
      </c>
      <c r="AM499" s="29">
        <v>487</v>
      </c>
      <c r="AN499" s="270">
        <v>2440650</v>
      </c>
      <c r="AO499" s="29">
        <v>488</v>
      </c>
      <c r="AP499" s="270">
        <v>1443969</v>
      </c>
    </row>
    <row r="500" spans="22:42">
      <c r="V500" s="29">
        <v>488</v>
      </c>
      <c r="W500" s="270" t="s">
        <v>1708</v>
      </c>
      <c r="X500" s="30">
        <v>488</v>
      </c>
      <c r="Y500" s="270" t="s">
        <v>1709</v>
      </c>
      <c r="Z500" s="29">
        <v>488</v>
      </c>
      <c r="AA500" s="270" t="s">
        <v>1710</v>
      </c>
      <c r="AB500" s="29">
        <v>488</v>
      </c>
      <c r="AC500" s="270" t="s">
        <v>1711</v>
      </c>
      <c r="AD500" s="29">
        <v>488</v>
      </c>
      <c r="AE500" s="270" t="s">
        <v>1712</v>
      </c>
      <c r="AF500" s="29">
        <v>488</v>
      </c>
      <c r="AG500" s="270" t="s">
        <v>1713</v>
      </c>
      <c r="AH500" s="29">
        <v>488</v>
      </c>
      <c r="AI500" s="270">
        <v>912456</v>
      </c>
      <c r="AJ500" s="29">
        <v>489</v>
      </c>
      <c r="AK500" s="270">
        <v>917325</v>
      </c>
      <c r="AL500" s="30">
        <f t="shared" si="13"/>
        <v>488</v>
      </c>
      <c r="AM500" s="29">
        <v>488</v>
      </c>
      <c r="AN500" s="270">
        <v>2445491</v>
      </c>
      <c r="AO500" s="29">
        <v>489</v>
      </c>
      <c r="AP500" s="270">
        <v>1446832</v>
      </c>
    </row>
    <row r="501" spans="22:42">
      <c r="V501" s="29">
        <v>489</v>
      </c>
      <c r="W501" s="270" t="s">
        <v>1714</v>
      </c>
      <c r="X501" s="30">
        <v>489</v>
      </c>
      <c r="Y501" s="270" t="s">
        <v>1715</v>
      </c>
      <c r="Z501" s="29">
        <v>489</v>
      </c>
      <c r="AA501" s="270" t="s">
        <v>1716</v>
      </c>
      <c r="AB501" s="29">
        <v>489</v>
      </c>
      <c r="AC501" s="270" t="s">
        <v>1717</v>
      </c>
      <c r="AD501" s="29">
        <v>489</v>
      </c>
      <c r="AE501" s="270" t="s">
        <v>1718</v>
      </c>
      <c r="AF501" s="29">
        <v>489</v>
      </c>
      <c r="AG501" s="270" t="s">
        <v>1719</v>
      </c>
      <c r="AH501" s="29">
        <v>489</v>
      </c>
      <c r="AI501" s="270">
        <v>914279</v>
      </c>
      <c r="AJ501" s="29">
        <v>490</v>
      </c>
      <c r="AK501" s="270">
        <v>919148</v>
      </c>
      <c r="AL501" s="30">
        <f t="shared" si="13"/>
        <v>489</v>
      </c>
      <c r="AM501" s="29">
        <v>489</v>
      </c>
      <c r="AN501" s="270">
        <v>2450331</v>
      </c>
      <c r="AO501" s="29">
        <v>490</v>
      </c>
      <c r="AP501" s="270">
        <v>1449695</v>
      </c>
    </row>
    <row r="502" spans="22:42">
      <c r="V502" s="29">
        <v>490</v>
      </c>
      <c r="W502" s="270" t="s">
        <v>1720</v>
      </c>
      <c r="X502" s="30">
        <v>490</v>
      </c>
      <c r="Y502" s="270" t="s">
        <v>1721</v>
      </c>
      <c r="Z502" s="29">
        <v>490</v>
      </c>
      <c r="AA502" s="270" t="s">
        <v>1722</v>
      </c>
      <c r="AB502" s="29">
        <v>490</v>
      </c>
      <c r="AC502" s="270" t="s">
        <v>1723</v>
      </c>
      <c r="AD502" s="29">
        <v>490</v>
      </c>
      <c r="AE502" s="270" t="s">
        <v>1724</v>
      </c>
      <c r="AF502" s="29">
        <v>490</v>
      </c>
      <c r="AG502" s="270" t="s">
        <v>1725</v>
      </c>
      <c r="AH502" s="29">
        <v>490</v>
      </c>
      <c r="AI502" s="270">
        <v>916101</v>
      </c>
      <c r="AJ502" s="29">
        <v>491</v>
      </c>
      <c r="AK502" s="270">
        <v>920972</v>
      </c>
      <c r="AL502" s="30">
        <f t="shared" si="13"/>
        <v>490</v>
      </c>
      <c r="AM502" s="29">
        <v>490</v>
      </c>
      <c r="AN502" s="270">
        <v>2455172</v>
      </c>
      <c r="AO502" s="29">
        <v>491</v>
      </c>
      <c r="AP502" s="270">
        <v>1452557</v>
      </c>
    </row>
    <row r="503" spans="22:42">
      <c r="V503" s="29">
        <v>491</v>
      </c>
      <c r="W503" s="270" t="s">
        <v>1726</v>
      </c>
      <c r="X503" s="30">
        <v>491</v>
      </c>
      <c r="Y503" s="270" t="s">
        <v>1727</v>
      </c>
      <c r="Z503" s="29">
        <v>491</v>
      </c>
      <c r="AA503" s="270" t="s">
        <v>1728</v>
      </c>
      <c r="AB503" s="29">
        <v>491</v>
      </c>
      <c r="AC503" s="270" t="s">
        <v>1729</v>
      </c>
      <c r="AD503" s="29">
        <v>491</v>
      </c>
      <c r="AE503" s="270" t="s">
        <v>1730</v>
      </c>
      <c r="AF503" s="29">
        <v>491</v>
      </c>
      <c r="AG503" s="270" t="s">
        <v>1731</v>
      </c>
      <c r="AH503" s="29">
        <v>491</v>
      </c>
      <c r="AI503" s="270">
        <v>917924</v>
      </c>
      <c r="AJ503" s="29">
        <v>492</v>
      </c>
      <c r="AK503" s="270">
        <v>922795</v>
      </c>
      <c r="AL503" s="30">
        <f t="shared" si="13"/>
        <v>491</v>
      </c>
      <c r="AM503" s="29">
        <v>491</v>
      </c>
      <c r="AN503" s="270">
        <v>2460012</v>
      </c>
      <c r="AO503" s="29">
        <v>492</v>
      </c>
      <c r="AP503" s="270">
        <v>1455420</v>
      </c>
    </row>
    <row r="504" spans="22:42">
      <c r="V504" s="29">
        <v>492</v>
      </c>
      <c r="W504" s="270" t="s">
        <v>1732</v>
      </c>
      <c r="X504" s="30">
        <v>492</v>
      </c>
      <c r="Y504" s="270" t="s">
        <v>1733</v>
      </c>
      <c r="Z504" s="29">
        <v>492</v>
      </c>
      <c r="AA504" s="270" t="s">
        <v>1734</v>
      </c>
      <c r="AB504" s="29">
        <v>492</v>
      </c>
      <c r="AC504" s="270">
        <v>210622</v>
      </c>
      <c r="AD504" s="29">
        <v>492</v>
      </c>
      <c r="AE504" s="270" t="s">
        <v>1735</v>
      </c>
      <c r="AF504" s="29">
        <v>492</v>
      </c>
      <c r="AG504" s="270" t="s">
        <v>1736</v>
      </c>
      <c r="AH504" s="29">
        <v>492</v>
      </c>
      <c r="AI504" s="270">
        <v>919747</v>
      </c>
      <c r="AJ504" s="29">
        <v>493</v>
      </c>
      <c r="AK504" s="270">
        <v>924618</v>
      </c>
      <c r="AL504" s="30">
        <f t="shared" si="13"/>
        <v>492</v>
      </c>
      <c r="AM504" s="29">
        <v>492</v>
      </c>
      <c r="AN504" s="270">
        <v>2464853</v>
      </c>
      <c r="AO504" s="29">
        <v>493</v>
      </c>
      <c r="AP504" s="270">
        <v>1458283</v>
      </c>
    </row>
    <row r="505" spans="22:42">
      <c r="V505" s="29">
        <v>493</v>
      </c>
      <c r="W505" s="270" t="s">
        <v>1737</v>
      </c>
      <c r="X505" s="30">
        <v>493</v>
      </c>
      <c r="Y505" s="270" t="s">
        <v>1738</v>
      </c>
      <c r="Z505" s="29">
        <v>493</v>
      </c>
      <c r="AA505" s="270" t="s">
        <v>1739</v>
      </c>
      <c r="AB505" s="29">
        <v>493</v>
      </c>
      <c r="AC505" s="270">
        <v>2110338</v>
      </c>
      <c r="AD505" s="29">
        <v>493</v>
      </c>
      <c r="AE505" s="270" t="s">
        <v>1740</v>
      </c>
      <c r="AF505" s="29">
        <v>493</v>
      </c>
      <c r="AG505" s="270" t="s">
        <v>1741</v>
      </c>
      <c r="AH505" s="29">
        <v>493</v>
      </c>
      <c r="AI505" s="270">
        <v>921569</v>
      </c>
      <c r="AJ505" s="29">
        <v>494</v>
      </c>
      <c r="AK505" s="270">
        <v>926442</v>
      </c>
      <c r="AL505" s="30">
        <f t="shared" si="13"/>
        <v>493</v>
      </c>
      <c r="AM505" s="29">
        <v>493</v>
      </c>
      <c r="AN505" s="270">
        <v>2469694</v>
      </c>
      <c r="AO505" s="29">
        <v>494</v>
      </c>
      <c r="AP505" s="270">
        <v>1461146</v>
      </c>
    </row>
    <row r="506" spans="22:42">
      <c r="V506" s="29">
        <v>494</v>
      </c>
      <c r="W506" s="270" t="s">
        <v>1742</v>
      </c>
      <c r="X506" s="30">
        <v>494</v>
      </c>
      <c r="Y506" s="270" t="s">
        <v>1743</v>
      </c>
      <c r="Z506" s="29">
        <v>494</v>
      </c>
      <c r="AA506" s="270" t="s">
        <v>1744</v>
      </c>
      <c r="AB506" s="29">
        <v>494</v>
      </c>
      <c r="AC506" s="270" t="s">
        <v>1745</v>
      </c>
      <c r="AD506" s="29">
        <v>494</v>
      </c>
      <c r="AE506" s="270" t="s">
        <v>1746</v>
      </c>
      <c r="AF506" s="29">
        <v>494</v>
      </c>
      <c r="AG506" s="270" t="s">
        <v>1747</v>
      </c>
      <c r="AH506" s="29">
        <v>494</v>
      </c>
      <c r="AI506" s="270">
        <v>923392</v>
      </c>
      <c r="AJ506" s="29">
        <v>495</v>
      </c>
      <c r="AK506" s="270">
        <v>928265</v>
      </c>
      <c r="AL506" s="30">
        <f t="shared" si="13"/>
        <v>494</v>
      </c>
      <c r="AM506" s="29">
        <v>494</v>
      </c>
      <c r="AN506" s="270">
        <v>2474534</v>
      </c>
      <c r="AO506" s="29">
        <v>495</v>
      </c>
      <c r="AP506" s="270">
        <v>1464009</v>
      </c>
    </row>
    <row r="507" spans="22:42">
      <c r="V507" s="29">
        <v>495</v>
      </c>
      <c r="W507" s="270" t="s">
        <v>1748</v>
      </c>
      <c r="X507" s="30">
        <v>495</v>
      </c>
      <c r="Y507" s="270" t="s">
        <v>1749</v>
      </c>
      <c r="Z507" s="29">
        <v>495</v>
      </c>
      <c r="AA507" s="270" t="s">
        <v>1750</v>
      </c>
      <c r="AB507" s="29">
        <v>495</v>
      </c>
      <c r="AC507" s="270" t="s">
        <v>1751</v>
      </c>
      <c r="AD507" s="29">
        <v>495</v>
      </c>
      <c r="AE507" s="270" t="s">
        <v>1752</v>
      </c>
      <c r="AF507" s="29">
        <v>495</v>
      </c>
      <c r="AG507" s="270" t="s">
        <v>1753</v>
      </c>
      <c r="AH507" s="29">
        <v>495</v>
      </c>
      <c r="AI507" s="270">
        <v>925215</v>
      </c>
      <c r="AJ507" s="29">
        <v>496</v>
      </c>
      <c r="AK507" s="270">
        <v>930088</v>
      </c>
      <c r="AL507" s="30">
        <f t="shared" si="13"/>
        <v>495</v>
      </c>
      <c r="AM507" s="29">
        <v>495</v>
      </c>
      <c r="AN507" s="270">
        <v>2479375</v>
      </c>
      <c r="AO507" s="29">
        <v>496</v>
      </c>
      <c r="AP507" s="270">
        <v>1466872</v>
      </c>
    </row>
    <row r="508" spans="22:42">
      <c r="V508" s="29">
        <v>496</v>
      </c>
      <c r="W508" s="270" t="s">
        <v>1754</v>
      </c>
      <c r="X508" s="30">
        <v>496</v>
      </c>
      <c r="Y508" s="270" t="s">
        <v>1755</v>
      </c>
      <c r="Z508" s="29">
        <v>496</v>
      </c>
      <c r="AA508" s="270" t="s">
        <v>1756</v>
      </c>
      <c r="AB508" s="29">
        <v>496</v>
      </c>
      <c r="AC508" s="270" t="s">
        <v>1757</v>
      </c>
      <c r="AD508" s="29">
        <v>496</v>
      </c>
      <c r="AE508" s="270" t="s">
        <v>1758</v>
      </c>
      <c r="AF508" s="29">
        <v>496</v>
      </c>
      <c r="AG508" s="270" t="s">
        <v>1759</v>
      </c>
      <c r="AH508" s="29">
        <v>496</v>
      </c>
      <c r="AI508" s="270">
        <v>927037</v>
      </c>
      <c r="AJ508" s="29">
        <v>497</v>
      </c>
      <c r="AK508" s="270">
        <v>931911</v>
      </c>
      <c r="AL508" s="30">
        <f t="shared" si="13"/>
        <v>496</v>
      </c>
      <c r="AM508" s="29">
        <v>496</v>
      </c>
      <c r="AN508" s="270">
        <v>2484216</v>
      </c>
      <c r="AO508" s="29">
        <v>497</v>
      </c>
      <c r="AP508" s="270">
        <v>1469734</v>
      </c>
    </row>
    <row r="509" spans="22:42">
      <c r="V509" s="29">
        <v>497</v>
      </c>
      <c r="W509" s="270" t="s">
        <v>1760</v>
      </c>
      <c r="X509" s="30">
        <v>497</v>
      </c>
      <c r="Y509" s="270" t="s">
        <v>1761</v>
      </c>
      <c r="Z509" s="29">
        <v>497</v>
      </c>
      <c r="AA509" s="270" t="s">
        <v>1762</v>
      </c>
      <c r="AB509" s="29">
        <v>497</v>
      </c>
      <c r="AC509" s="270" t="s">
        <v>1763</v>
      </c>
      <c r="AD509" s="29">
        <v>497</v>
      </c>
      <c r="AE509" s="270" t="s">
        <v>1764</v>
      </c>
      <c r="AF509" s="29">
        <v>497</v>
      </c>
      <c r="AG509" s="270" t="s">
        <v>1765</v>
      </c>
      <c r="AH509" s="29">
        <v>497</v>
      </c>
      <c r="AI509" s="270">
        <v>928860</v>
      </c>
      <c r="AJ509" s="29">
        <v>498</v>
      </c>
      <c r="AK509" s="270">
        <v>933735</v>
      </c>
      <c r="AL509" s="30">
        <f t="shared" si="13"/>
        <v>497</v>
      </c>
      <c r="AM509" s="29">
        <v>497</v>
      </c>
      <c r="AN509" s="270">
        <v>2489056</v>
      </c>
      <c r="AO509" s="29">
        <v>498</v>
      </c>
      <c r="AP509" s="270">
        <v>1472597</v>
      </c>
    </row>
    <row r="510" spans="22:42">
      <c r="V510" s="29">
        <v>498</v>
      </c>
      <c r="W510" s="270" t="s">
        <v>1766</v>
      </c>
      <c r="X510" s="30">
        <v>498</v>
      </c>
      <c r="Y510" s="270" t="s">
        <v>1767</v>
      </c>
      <c r="Z510" s="29">
        <v>498</v>
      </c>
      <c r="AA510" s="270" t="s">
        <v>1768</v>
      </c>
      <c r="AB510" s="29">
        <v>498</v>
      </c>
      <c r="AC510" s="270" t="s">
        <v>1769</v>
      </c>
      <c r="AD510" s="29">
        <v>498</v>
      </c>
      <c r="AE510" s="270" t="s">
        <v>1770</v>
      </c>
      <c r="AF510" s="29">
        <v>498</v>
      </c>
      <c r="AG510" s="270" t="s">
        <v>1771</v>
      </c>
      <c r="AH510" s="29">
        <v>498</v>
      </c>
      <c r="AI510" s="270">
        <v>930682</v>
      </c>
      <c r="AJ510" s="29">
        <v>499</v>
      </c>
      <c r="AK510" s="270">
        <v>935558</v>
      </c>
      <c r="AL510" s="30">
        <f t="shared" si="13"/>
        <v>498</v>
      </c>
      <c r="AM510" s="29">
        <v>498</v>
      </c>
      <c r="AN510" s="270">
        <v>2493897</v>
      </c>
      <c r="AO510" s="29">
        <v>499</v>
      </c>
      <c r="AP510" s="270">
        <v>1475460</v>
      </c>
    </row>
    <row r="511" spans="22:42">
      <c r="V511" s="29">
        <v>499</v>
      </c>
      <c r="W511" s="270" t="s">
        <v>1772</v>
      </c>
      <c r="X511" s="30">
        <v>499</v>
      </c>
      <c r="Y511" s="270" t="s">
        <v>1773</v>
      </c>
      <c r="Z511" s="29">
        <v>499</v>
      </c>
      <c r="AA511" s="270" t="s">
        <v>1774</v>
      </c>
      <c r="AB511" s="29">
        <v>499</v>
      </c>
      <c r="AC511" s="270" t="s">
        <v>1775</v>
      </c>
      <c r="AD511" s="29">
        <v>499</v>
      </c>
      <c r="AE511" s="270" t="s">
        <v>1776</v>
      </c>
      <c r="AF511" s="29">
        <v>499</v>
      </c>
      <c r="AG511" s="270" t="s">
        <v>1777</v>
      </c>
      <c r="AH511" s="29">
        <v>499</v>
      </c>
      <c r="AI511" s="270">
        <v>932505</v>
      </c>
      <c r="AJ511" s="29">
        <v>500</v>
      </c>
      <c r="AK511" s="270">
        <v>937381</v>
      </c>
      <c r="AL511" s="30">
        <f t="shared" si="13"/>
        <v>499</v>
      </c>
      <c r="AM511" s="29">
        <v>499</v>
      </c>
      <c r="AN511" s="270">
        <v>2498737</v>
      </c>
      <c r="AO511" s="29">
        <v>500</v>
      </c>
      <c r="AP511" s="270">
        <v>1478323</v>
      </c>
    </row>
    <row r="512" spans="22:42">
      <c r="V512" s="29">
        <v>500</v>
      </c>
      <c r="W512" s="270" t="s">
        <v>1778</v>
      </c>
      <c r="X512" s="30">
        <v>500</v>
      </c>
      <c r="Y512" s="270" t="s">
        <v>1779</v>
      </c>
      <c r="Z512" s="29">
        <v>500</v>
      </c>
      <c r="AA512" s="270" t="s">
        <v>1780</v>
      </c>
      <c r="AB512" s="29">
        <v>500</v>
      </c>
      <c r="AC512" s="270" t="s">
        <v>1781</v>
      </c>
      <c r="AD512" s="29">
        <v>500</v>
      </c>
      <c r="AE512" s="270" t="s">
        <v>1782</v>
      </c>
      <c r="AF512" s="29">
        <v>500</v>
      </c>
      <c r="AG512" s="270" t="s">
        <v>1783</v>
      </c>
      <c r="AH512" s="29">
        <v>500</v>
      </c>
      <c r="AI512" s="270">
        <v>934328</v>
      </c>
      <c r="AJ512" s="29">
        <v>501</v>
      </c>
      <c r="AK512" s="270">
        <v>939205</v>
      </c>
      <c r="AL512" s="30">
        <f t="shared" si="13"/>
        <v>500</v>
      </c>
      <c r="AM512" s="29">
        <v>500</v>
      </c>
      <c r="AN512" s="270">
        <v>2503578</v>
      </c>
      <c r="AO512" s="29">
        <v>501</v>
      </c>
      <c r="AP512" s="270">
        <v>1481186</v>
      </c>
    </row>
    <row r="513" spans="22:42">
      <c r="V513" s="29">
        <v>501</v>
      </c>
      <c r="W513" s="270" t="s">
        <v>1784</v>
      </c>
      <c r="X513" s="30">
        <v>501</v>
      </c>
      <c r="Y513" s="270" t="s">
        <v>1785</v>
      </c>
      <c r="Z513" s="29">
        <v>501</v>
      </c>
      <c r="AA513" s="270" t="s">
        <v>1786</v>
      </c>
      <c r="AB513" s="29">
        <v>501</v>
      </c>
      <c r="AC513" s="270" t="s">
        <v>1787</v>
      </c>
      <c r="AD513" s="29">
        <v>501</v>
      </c>
      <c r="AE513" s="270" t="s">
        <v>1788</v>
      </c>
      <c r="AF513" s="29">
        <v>501</v>
      </c>
      <c r="AG513" s="270" t="s">
        <v>1789</v>
      </c>
      <c r="AH513" s="29">
        <v>501</v>
      </c>
      <c r="AI513" s="270">
        <v>936150</v>
      </c>
      <c r="AJ513" s="29">
        <v>502</v>
      </c>
      <c r="AK513" s="270">
        <v>941028</v>
      </c>
      <c r="AL513" s="30">
        <f t="shared" si="13"/>
        <v>501</v>
      </c>
      <c r="AM513" s="29">
        <v>501</v>
      </c>
      <c r="AN513" s="270">
        <v>2508419</v>
      </c>
      <c r="AO513" s="29">
        <v>502</v>
      </c>
      <c r="AP513" s="270">
        <v>1484049</v>
      </c>
    </row>
    <row r="514" spans="22:42">
      <c r="V514" s="29">
        <v>502</v>
      </c>
      <c r="W514" s="270" t="s">
        <v>1790</v>
      </c>
      <c r="X514" s="30">
        <v>502</v>
      </c>
      <c r="Y514" s="270" t="s">
        <v>1791</v>
      </c>
      <c r="Z514" s="29">
        <v>502</v>
      </c>
      <c r="AA514" s="270" t="s">
        <v>1792</v>
      </c>
      <c r="AB514" s="29">
        <v>502</v>
      </c>
      <c r="AC514" s="270" t="s">
        <v>1793</v>
      </c>
      <c r="AD514" s="29">
        <v>502</v>
      </c>
      <c r="AE514" s="270" t="s">
        <v>1794</v>
      </c>
      <c r="AF514" s="29">
        <v>502</v>
      </c>
      <c r="AG514" s="270" t="s">
        <v>1795</v>
      </c>
      <c r="AH514" s="29">
        <v>502</v>
      </c>
      <c r="AI514" s="270">
        <v>937973</v>
      </c>
      <c r="AJ514" s="29">
        <v>503</v>
      </c>
      <c r="AK514" s="270">
        <v>942851</v>
      </c>
      <c r="AL514" s="30">
        <f t="shared" si="13"/>
        <v>502</v>
      </c>
      <c r="AM514" s="29">
        <v>502</v>
      </c>
      <c r="AN514" s="270">
        <v>2513259</v>
      </c>
      <c r="AO514" s="29">
        <v>503</v>
      </c>
      <c r="AP514" s="270">
        <v>1486912</v>
      </c>
    </row>
    <row r="515" spans="22:42">
      <c r="V515" s="29">
        <v>503</v>
      </c>
      <c r="W515" s="270" t="s">
        <v>1796</v>
      </c>
      <c r="X515" s="30">
        <v>503</v>
      </c>
      <c r="Y515" s="270" t="s">
        <v>1797</v>
      </c>
      <c r="Z515" s="29">
        <v>503</v>
      </c>
      <c r="AA515" s="270" t="s">
        <v>1798</v>
      </c>
      <c r="AB515" s="29">
        <v>503</v>
      </c>
      <c r="AC515" s="270" t="s">
        <v>1799</v>
      </c>
      <c r="AD515" s="29">
        <v>503</v>
      </c>
      <c r="AE515" s="270" t="s">
        <v>1800</v>
      </c>
      <c r="AF515" s="29">
        <v>503</v>
      </c>
      <c r="AG515" s="270" t="s">
        <v>1801</v>
      </c>
      <c r="AH515" s="29">
        <v>503</v>
      </c>
      <c r="AI515" s="270">
        <v>939796</v>
      </c>
      <c r="AJ515" s="29">
        <v>504</v>
      </c>
      <c r="AK515" s="270">
        <v>944674</v>
      </c>
      <c r="AL515" s="30">
        <f t="shared" si="13"/>
        <v>503</v>
      </c>
      <c r="AM515" s="29">
        <v>503</v>
      </c>
      <c r="AN515" s="270">
        <v>2518100</v>
      </c>
      <c r="AO515" s="29">
        <v>504</v>
      </c>
      <c r="AP515" s="270">
        <v>1489774</v>
      </c>
    </row>
    <row r="516" spans="22:42">
      <c r="V516" s="29">
        <v>504</v>
      </c>
      <c r="W516" s="270" t="s">
        <v>1802</v>
      </c>
      <c r="X516" s="30">
        <v>504</v>
      </c>
      <c r="Y516" s="270" t="s">
        <v>1803</v>
      </c>
      <c r="Z516" s="29">
        <v>504</v>
      </c>
      <c r="AA516" s="270" t="s">
        <v>1804</v>
      </c>
      <c r="AB516" s="29">
        <v>504</v>
      </c>
      <c r="AC516" s="270" t="s">
        <v>1805</v>
      </c>
      <c r="AD516" s="29">
        <v>504</v>
      </c>
      <c r="AE516" s="270" t="s">
        <v>1806</v>
      </c>
      <c r="AF516" s="29">
        <v>504</v>
      </c>
      <c r="AG516" s="270" t="s">
        <v>1807</v>
      </c>
      <c r="AH516" s="29">
        <v>504</v>
      </c>
      <c r="AI516" s="270">
        <v>941618</v>
      </c>
      <c r="AJ516" s="29">
        <v>505</v>
      </c>
      <c r="AK516" s="270">
        <v>946498</v>
      </c>
      <c r="AL516" s="30">
        <f t="shared" si="13"/>
        <v>504</v>
      </c>
      <c r="AM516" s="29">
        <v>504</v>
      </c>
      <c r="AN516" s="270">
        <v>2522940</v>
      </c>
      <c r="AO516" s="29">
        <v>505</v>
      </c>
      <c r="AP516" s="270">
        <v>1492637</v>
      </c>
    </row>
    <row r="517" spans="22:42">
      <c r="V517" s="29">
        <v>505</v>
      </c>
      <c r="W517" s="270" t="s">
        <v>1808</v>
      </c>
      <c r="X517" s="30">
        <v>505</v>
      </c>
      <c r="Y517" s="270" t="s">
        <v>1809</v>
      </c>
      <c r="Z517" s="29">
        <v>505</v>
      </c>
      <c r="AA517" s="270" t="s">
        <v>1810</v>
      </c>
      <c r="AB517" s="29">
        <v>505</v>
      </c>
      <c r="AC517" s="270" t="s">
        <v>1811</v>
      </c>
      <c r="AD517" s="29">
        <v>505</v>
      </c>
      <c r="AE517" s="270" t="s">
        <v>1812</v>
      </c>
      <c r="AF517" s="29">
        <v>505</v>
      </c>
      <c r="AG517" s="270" t="s">
        <v>1813</v>
      </c>
      <c r="AH517" s="29">
        <v>505</v>
      </c>
      <c r="AI517" s="270">
        <v>943441</v>
      </c>
      <c r="AJ517" s="29">
        <v>506</v>
      </c>
      <c r="AK517" s="270">
        <v>948321</v>
      </c>
      <c r="AL517" s="30">
        <f t="shared" si="13"/>
        <v>505</v>
      </c>
      <c r="AM517" s="29">
        <v>505</v>
      </c>
      <c r="AN517" s="270">
        <v>2527781</v>
      </c>
      <c r="AO517" s="29">
        <v>506</v>
      </c>
      <c r="AP517" s="270">
        <v>1495500</v>
      </c>
    </row>
    <row r="518" spans="22:42">
      <c r="V518" s="29">
        <v>506</v>
      </c>
      <c r="W518" s="270" t="s">
        <v>1814</v>
      </c>
      <c r="X518" s="30">
        <v>506</v>
      </c>
      <c r="Y518" s="270" t="s">
        <v>1815</v>
      </c>
      <c r="Z518" s="29">
        <v>506</v>
      </c>
      <c r="AA518" s="270" t="s">
        <v>1816</v>
      </c>
      <c r="AB518" s="29">
        <v>506</v>
      </c>
      <c r="AC518" s="270" t="s">
        <v>1817</v>
      </c>
      <c r="AD518" s="29">
        <v>506</v>
      </c>
      <c r="AE518" s="270" t="s">
        <v>1818</v>
      </c>
      <c r="AF518" s="29">
        <v>506</v>
      </c>
      <c r="AG518" s="270" t="s">
        <v>1819</v>
      </c>
      <c r="AH518" s="29">
        <v>506</v>
      </c>
      <c r="AI518" s="270">
        <v>945264</v>
      </c>
      <c r="AJ518" s="29">
        <v>507</v>
      </c>
      <c r="AK518" s="270">
        <v>950144</v>
      </c>
      <c r="AL518" s="30">
        <f t="shared" si="13"/>
        <v>506</v>
      </c>
      <c r="AM518" s="29">
        <v>506</v>
      </c>
      <c r="AN518" s="270">
        <v>2532622</v>
      </c>
      <c r="AO518" s="29">
        <v>507</v>
      </c>
      <c r="AP518" s="270">
        <v>1498363</v>
      </c>
    </row>
    <row r="519" spans="22:42">
      <c r="V519" s="29">
        <v>507</v>
      </c>
      <c r="W519" s="270" t="s">
        <v>1820</v>
      </c>
      <c r="X519" s="30">
        <v>507</v>
      </c>
      <c r="Y519" s="270" t="s">
        <v>1821</v>
      </c>
      <c r="Z519" s="29">
        <v>507</v>
      </c>
      <c r="AA519" s="270" t="s">
        <v>1822</v>
      </c>
      <c r="AB519" s="29">
        <v>507</v>
      </c>
      <c r="AC519" s="270">
        <v>2167989</v>
      </c>
      <c r="AD519" s="29">
        <v>507</v>
      </c>
      <c r="AE519" s="270" t="s">
        <v>1823</v>
      </c>
      <c r="AF519" s="29">
        <v>507</v>
      </c>
      <c r="AG519" s="270" t="s">
        <v>1824</v>
      </c>
      <c r="AH519" s="29">
        <v>507</v>
      </c>
      <c r="AI519" s="270">
        <v>947086</v>
      </c>
      <c r="AJ519" s="29">
        <v>508</v>
      </c>
      <c r="AK519" s="270">
        <v>951968</v>
      </c>
      <c r="AL519" s="30">
        <f t="shared" si="13"/>
        <v>507</v>
      </c>
      <c r="AM519" s="29">
        <v>507</v>
      </c>
      <c r="AN519" s="270">
        <v>2537462</v>
      </c>
      <c r="AO519" s="29">
        <v>508</v>
      </c>
      <c r="AP519" s="270">
        <v>1501226</v>
      </c>
    </row>
    <row r="520" spans="22:42">
      <c r="V520" s="29">
        <v>508</v>
      </c>
      <c r="W520" s="270" t="s">
        <v>1825</v>
      </c>
      <c r="X520" s="30">
        <v>508</v>
      </c>
      <c r="Y520" s="270" t="s">
        <v>1826</v>
      </c>
      <c r="Z520" s="29">
        <v>508</v>
      </c>
      <c r="AA520" s="270" t="s">
        <v>1827</v>
      </c>
      <c r="AB520" s="29">
        <v>508</v>
      </c>
      <c r="AC520" s="270" t="s">
        <v>1828</v>
      </c>
      <c r="AD520" s="29">
        <v>508</v>
      </c>
      <c r="AE520" s="270" t="s">
        <v>1829</v>
      </c>
      <c r="AF520" s="29">
        <v>508</v>
      </c>
      <c r="AG520" s="270" t="s">
        <v>1830</v>
      </c>
      <c r="AH520" s="29">
        <v>508</v>
      </c>
      <c r="AI520" s="270">
        <v>948909</v>
      </c>
      <c r="AJ520" s="29">
        <v>509</v>
      </c>
      <c r="AK520" s="270">
        <v>953791</v>
      </c>
      <c r="AL520" s="30">
        <f t="shared" si="13"/>
        <v>508</v>
      </c>
      <c r="AM520" s="29">
        <v>508</v>
      </c>
      <c r="AN520" s="270">
        <v>2542303</v>
      </c>
      <c r="AO520" s="29">
        <v>509</v>
      </c>
      <c r="AP520" s="270">
        <v>1504089</v>
      </c>
    </row>
    <row r="521" spans="22:42">
      <c r="V521" s="29">
        <v>509</v>
      </c>
      <c r="W521" s="270" t="s">
        <v>1831</v>
      </c>
      <c r="X521" s="30">
        <v>509</v>
      </c>
      <c r="Y521" s="270" t="s">
        <v>1832</v>
      </c>
      <c r="Z521" s="29">
        <v>509</v>
      </c>
      <c r="AA521" s="270" t="s">
        <v>1833</v>
      </c>
      <c r="AB521" s="29">
        <v>509</v>
      </c>
      <c r="AC521" s="270" t="s">
        <v>1834</v>
      </c>
      <c r="AD521" s="29">
        <v>509</v>
      </c>
      <c r="AE521" s="270" t="s">
        <v>1835</v>
      </c>
      <c r="AF521" s="29">
        <v>509</v>
      </c>
      <c r="AG521" s="270" t="s">
        <v>1836</v>
      </c>
      <c r="AH521" s="29">
        <v>509</v>
      </c>
      <c r="AI521" s="270">
        <v>950732</v>
      </c>
      <c r="AJ521" s="29">
        <v>510</v>
      </c>
      <c r="AK521" s="270">
        <v>955614</v>
      </c>
      <c r="AL521" s="30">
        <f t="shared" si="13"/>
        <v>509</v>
      </c>
      <c r="AM521" s="29">
        <v>509</v>
      </c>
      <c r="AN521" s="270">
        <v>2547143</v>
      </c>
      <c r="AO521" s="29">
        <v>510</v>
      </c>
      <c r="AP521" s="270">
        <v>1506952</v>
      </c>
    </row>
    <row r="522" spans="22:42">
      <c r="V522" s="29">
        <v>510</v>
      </c>
      <c r="W522" s="270" t="s">
        <v>1837</v>
      </c>
      <c r="X522" s="30">
        <v>510</v>
      </c>
      <c r="Y522" s="270" t="s">
        <v>1838</v>
      </c>
      <c r="Z522" s="29">
        <v>510</v>
      </c>
      <c r="AA522" s="270" t="s">
        <v>1839</v>
      </c>
      <c r="AB522" s="29">
        <v>510</v>
      </c>
      <c r="AC522" s="270" t="s">
        <v>1840</v>
      </c>
      <c r="AD522" s="29">
        <v>510</v>
      </c>
      <c r="AE522" s="270" t="s">
        <v>1841</v>
      </c>
      <c r="AF522" s="29">
        <v>510</v>
      </c>
      <c r="AG522" s="270" t="s">
        <v>1842</v>
      </c>
      <c r="AH522" s="29">
        <v>510</v>
      </c>
      <c r="AI522" s="270">
        <v>952554</v>
      </c>
      <c r="AJ522" s="29">
        <v>511</v>
      </c>
      <c r="AK522" s="270">
        <v>957437</v>
      </c>
      <c r="AL522" s="30">
        <f t="shared" si="13"/>
        <v>510</v>
      </c>
      <c r="AM522" s="29">
        <v>510</v>
      </c>
      <c r="AN522" s="270">
        <v>2551984</v>
      </c>
      <c r="AO522" s="29">
        <v>511</v>
      </c>
      <c r="AP522" s="270">
        <v>1509814</v>
      </c>
    </row>
    <row r="523" spans="22:42">
      <c r="V523" s="29">
        <v>511</v>
      </c>
      <c r="W523" s="270" t="s">
        <v>1843</v>
      </c>
      <c r="X523" s="30">
        <v>511</v>
      </c>
      <c r="Y523" s="270" t="s">
        <v>1844</v>
      </c>
      <c r="Z523" s="29">
        <v>511</v>
      </c>
      <c r="AA523" s="270" t="s">
        <v>1845</v>
      </c>
      <c r="AB523" s="29">
        <v>511</v>
      </c>
      <c r="AC523" s="270" t="s">
        <v>1846</v>
      </c>
      <c r="AD523" s="29">
        <v>511</v>
      </c>
      <c r="AE523" s="270" t="s">
        <v>1847</v>
      </c>
      <c r="AF523" s="29">
        <v>511</v>
      </c>
      <c r="AG523" s="270" t="s">
        <v>1848</v>
      </c>
      <c r="AH523" s="29">
        <v>511</v>
      </c>
      <c r="AI523" s="270">
        <v>954377</v>
      </c>
      <c r="AJ523" s="29">
        <v>512</v>
      </c>
      <c r="AK523" s="270">
        <v>959261</v>
      </c>
      <c r="AL523" s="30">
        <f t="shared" si="13"/>
        <v>511</v>
      </c>
      <c r="AM523" s="29">
        <v>511</v>
      </c>
      <c r="AN523" s="270">
        <v>2556825</v>
      </c>
      <c r="AO523" s="29">
        <v>512</v>
      </c>
      <c r="AP523" s="270">
        <v>1512677</v>
      </c>
    </row>
    <row r="524" spans="22:42">
      <c r="V524" s="29">
        <v>512</v>
      </c>
      <c r="W524" s="270" t="s">
        <v>1849</v>
      </c>
      <c r="X524" s="30">
        <v>512</v>
      </c>
      <c r="Y524" s="270" t="s">
        <v>1850</v>
      </c>
      <c r="Z524" s="29">
        <v>512</v>
      </c>
      <c r="AA524" s="270" t="s">
        <v>1851</v>
      </c>
      <c r="AB524" s="29">
        <v>512</v>
      </c>
      <c r="AC524" s="270" t="s">
        <v>1852</v>
      </c>
      <c r="AD524" s="29">
        <v>512</v>
      </c>
      <c r="AE524" s="270" t="s">
        <v>1853</v>
      </c>
      <c r="AF524" s="29">
        <v>512</v>
      </c>
      <c r="AG524" s="270" t="s">
        <v>1854</v>
      </c>
      <c r="AH524" s="29">
        <v>512</v>
      </c>
      <c r="AI524" s="270">
        <v>956199</v>
      </c>
      <c r="AJ524" s="29">
        <v>513</v>
      </c>
      <c r="AK524" s="270">
        <v>961084</v>
      </c>
      <c r="AL524" s="30">
        <f t="shared" si="13"/>
        <v>512</v>
      </c>
      <c r="AM524" s="29">
        <v>512</v>
      </c>
      <c r="AN524" s="270">
        <v>2561665</v>
      </c>
      <c r="AO524" s="29">
        <v>513</v>
      </c>
      <c r="AP524" s="270">
        <v>1515540</v>
      </c>
    </row>
    <row r="525" spans="22:42">
      <c r="V525" s="29">
        <v>513</v>
      </c>
      <c r="W525" s="270" t="s">
        <v>1855</v>
      </c>
      <c r="X525" s="30">
        <v>513</v>
      </c>
      <c r="Y525" s="270" t="s">
        <v>1856</v>
      </c>
      <c r="Z525" s="29">
        <v>513</v>
      </c>
      <c r="AA525" s="270" t="s">
        <v>1857</v>
      </c>
      <c r="AB525" s="29">
        <v>513</v>
      </c>
      <c r="AC525" s="270" t="s">
        <v>1858</v>
      </c>
      <c r="AD525" s="29">
        <v>513</v>
      </c>
      <c r="AE525" s="270" t="s">
        <v>1859</v>
      </c>
      <c r="AF525" s="29">
        <v>513</v>
      </c>
      <c r="AG525" s="270" t="s">
        <v>1860</v>
      </c>
      <c r="AH525" s="29">
        <v>513</v>
      </c>
      <c r="AI525" s="270">
        <v>958022</v>
      </c>
      <c r="AJ525" s="29">
        <v>514</v>
      </c>
      <c r="AK525" s="270">
        <v>962907</v>
      </c>
      <c r="AL525" s="30">
        <f t="shared" si="13"/>
        <v>513</v>
      </c>
      <c r="AM525" s="29">
        <v>513</v>
      </c>
      <c r="AN525" s="270">
        <v>2566506</v>
      </c>
      <c r="AO525" s="29">
        <v>514</v>
      </c>
      <c r="AP525" s="270">
        <v>1518403</v>
      </c>
    </row>
    <row r="526" spans="22:42">
      <c r="V526" s="29">
        <v>514</v>
      </c>
      <c r="W526" s="270" t="s">
        <v>1861</v>
      </c>
      <c r="X526" s="30">
        <v>514</v>
      </c>
      <c r="Y526" s="270" t="s">
        <v>1862</v>
      </c>
      <c r="Z526" s="29">
        <v>514</v>
      </c>
      <c r="AA526" s="270" t="s">
        <v>1863</v>
      </c>
      <c r="AB526" s="29">
        <v>514</v>
      </c>
      <c r="AC526" s="270" t="s">
        <v>1864</v>
      </c>
      <c r="AD526" s="29">
        <v>514</v>
      </c>
      <c r="AE526" s="270" t="s">
        <v>1865</v>
      </c>
      <c r="AF526" s="29">
        <v>514</v>
      </c>
      <c r="AG526" s="270" t="s">
        <v>1866</v>
      </c>
      <c r="AH526" s="29">
        <v>514</v>
      </c>
      <c r="AI526" s="270">
        <v>959845</v>
      </c>
      <c r="AJ526" s="29">
        <v>515</v>
      </c>
      <c r="AK526" s="270">
        <v>964731</v>
      </c>
      <c r="AL526" s="30">
        <f t="shared" ref="AL526:AL589" si="14">AL525+1</f>
        <v>514</v>
      </c>
      <c r="AM526" s="29">
        <v>514</v>
      </c>
      <c r="AN526" s="270">
        <v>2571346</v>
      </c>
      <c r="AO526" s="29">
        <v>515</v>
      </c>
      <c r="AP526" s="270">
        <v>1521266</v>
      </c>
    </row>
    <row r="527" spans="22:42">
      <c r="V527" s="29">
        <v>515</v>
      </c>
      <c r="W527" s="270" t="s">
        <v>1867</v>
      </c>
      <c r="X527" s="30">
        <v>515</v>
      </c>
      <c r="Y527" s="270" t="s">
        <v>1868</v>
      </c>
      <c r="Z527" s="29">
        <v>515</v>
      </c>
      <c r="AA527" s="270" t="s">
        <v>1869</v>
      </c>
      <c r="AB527" s="29">
        <v>515</v>
      </c>
      <c r="AC527" s="270" t="s">
        <v>1870</v>
      </c>
      <c r="AD527" s="29">
        <v>515</v>
      </c>
      <c r="AE527" s="270" t="s">
        <v>1871</v>
      </c>
      <c r="AF527" s="29">
        <v>515</v>
      </c>
      <c r="AG527" s="270" t="s">
        <v>1872</v>
      </c>
      <c r="AH527" s="29">
        <v>515</v>
      </c>
      <c r="AI527" s="270">
        <v>961667</v>
      </c>
      <c r="AJ527" s="29">
        <v>516</v>
      </c>
      <c r="AK527" s="270">
        <v>966554</v>
      </c>
      <c r="AL527" s="30">
        <f t="shared" si="14"/>
        <v>515</v>
      </c>
      <c r="AM527" s="29">
        <v>515</v>
      </c>
      <c r="AN527" s="270">
        <v>2576187</v>
      </c>
      <c r="AO527" s="29">
        <v>516</v>
      </c>
      <c r="AP527" s="270">
        <v>1524129</v>
      </c>
    </row>
    <row r="528" spans="22:42">
      <c r="V528" s="29">
        <v>516</v>
      </c>
      <c r="W528" s="270" t="s">
        <v>1873</v>
      </c>
      <c r="X528" s="30">
        <v>516</v>
      </c>
      <c r="Y528" s="270" t="s">
        <v>1874</v>
      </c>
      <c r="Z528" s="29">
        <v>516</v>
      </c>
      <c r="AA528" s="270" t="s">
        <v>1875</v>
      </c>
      <c r="AB528" s="29">
        <v>516</v>
      </c>
      <c r="AC528" s="270" t="s">
        <v>1876</v>
      </c>
      <c r="AD528" s="29">
        <v>516</v>
      </c>
      <c r="AE528" s="270" t="s">
        <v>1877</v>
      </c>
      <c r="AF528" s="29">
        <v>516</v>
      </c>
      <c r="AG528" s="270" t="s">
        <v>1878</v>
      </c>
      <c r="AH528" s="29">
        <v>516</v>
      </c>
      <c r="AI528" s="270">
        <v>963490</v>
      </c>
      <c r="AJ528" s="29">
        <v>517</v>
      </c>
      <c r="AK528" s="270">
        <v>968377</v>
      </c>
      <c r="AL528" s="30">
        <f t="shared" si="14"/>
        <v>516</v>
      </c>
      <c r="AM528" s="29">
        <v>516</v>
      </c>
      <c r="AN528" s="270">
        <v>2581028</v>
      </c>
      <c r="AO528" s="29">
        <v>517</v>
      </c>
      <c r="AP528" s="270">
        <v>1526991</v>
      </c>
    </row>
    <row r="529" spans="22:42">
      <c r="V529" s="29">
        <v>517</v>
      </c>
      <c r="W529" s="270" t="s">
        <v>1879</v>
      </c>
      <c r="X529" s="30">
        <v>517</v>
      </c>
      <c r="Y529" s="270" t="s">
        <v>1880</v>
      </c>
      <c r="Z529" s="29">
        <v>517</v>
      </c>
      <c r="AA529" s="270" t="s">
        <v>1881</v>
      </c>
      <c r="AB529" s="29">
        <v>517</v>
      </c>
      <c r="AC529" s="270" t="s">
        <v>1882</v>
      </c>
      <c r="AD529" s="29">
        <v>517</v>
      </c>
      <c r="AE529" s="270" t="s">
        <v>1883</v>
      </c>
      <c r="AF529" s="29">
        <v>517</v>
      </c>
      <c r="AG529" s="270" t="s">
        <v>1884</v>
      </c>
      <c r="AH529" s="29">
        <v>517</v>
      </c>
      <c r="AI529" s="270">
        <v>965313</v>
      </c>
      <c r="AJ529" s="29">
        <v>518</v>
      </c>
      <c r="AK529" s="270">
        <v>970200</v>
      </c>
      <c r="AL529" s="30">
        <f t="shared" si="14"/>
        <v>517</v>
      </c>
      <c r="AM529" s="29">
        <v>517</v>
      </c>
      <c r="AN529" s="270">
        <v>2585868</v>
      </c>
      <c r="AO529" s="29">
        <v>518</v>
      </c>
      <c r="AP529" s="270">
        <v>1529854</v>
      </c>
    </row>
    <row r="530" spans="22:42">
      <c r="V530" s="29">
        <v>518</v>
      </c>
      <c r="W530" s="270" t="s">
        <v>1885</v>
      </c>
      <c r="X530" s="30">
        <v>518</v>
      </c>
      <c r="Y530" s="270" t="s">
        <v>1886</v>
      </c>
      <c r="Z530" s="29">
        <v>518</v>
      </c>
      <c r="AA530" s="270" t="s">
        <v>1887</v>
      </c>
      <c r="AB530" s="29">
        <v>518</v>
      </c>
      <c r="AC530" s="270" t="s">
        <v>1888</v>
      </c>
      <c r="AD530" s="29">
        <v>518</v>
      </c>
      <c r="AE530" s="270" t="s">
        <v>1889</v>
      </c>
      <c r="AF530" s="29">
        <v>518</v>
      </c>
      <c r="AG530" s="270" t="s">
        <v>1890</v>
      </c>
      <c r="AH530" s="29">
        <v>518</v>
      </c>
      <c r="AI530" s="270">
        <v>967135</v>
      </c>
      <c r="AJ530" s="29">
        <v>519</v>
      </c>
      <c r="AK530" s="270">
        <v>972024</v>
      </c>
      <c r="AL530" s="30">
        <f t="shared" si="14"/>
        <v>518</v>
      </c>
      <c r="AM530" s="29">
        <v>518</v>
      </c>
      <c r="AN530" s="270">
        <v>2590709</v>
      </c>
      <c r="AO530" s="29">
        <v>519</v>
      </c>
      <c r="AP530" s="270">
        <v>1532717</v>
      </c>
    </row>
    <row r="531" spans="22:42">
      <c r="V531" s="29">
        <v>519</v>
      </c>
      <c r="W531" s="270" t="s">
        <v>1891</v>
      </c>
      <c r="X531" s="30">
        <v>519</v>
      </c>
      <c r="Y531" s="270" t="s">
        <v>1892</v>
      </c>
      <c r="Z531" s="29">
        <v>519</v>
      </c>
      <c r="AA531" s="270" t="s">
        <v>1893</v>
      </c>
      <c r="AB531" s="29">
        <v>519</v>
      </c>
      <c r="AC531" s="270" t="s">
        <v>1894</v>
      </c>
      <c r="AD531" s="29">
        <v>519</v>
      </c>
      <c r="AE531" s="270" t="s">
        <v>1895</v>
      </c>
      <c r="AF531" s="29">
        <v>519</v>
      </c>
      <c r="AG531" s="270" t="s">
        <v>1896</v>
      </c>
      <c r="AH531" s="29">
        <v>519</v>
      </c>
      <c r="AI531" s="270">
        <v>968958</v>
      </c>
      <c r="AJ531" s="29">
        <v>520</v>
      </c>
      <c r="AK531" s="270">
        <v>973847</v>
      </c>
      <c r="AL531" s="30">
        <f t="shared" si="14"/>
        <v>519</v>
      </c>
      <c r="AM531" s="29">
        <v>519</v>
      </c>
      <c r="AN531" s="270">
        <v>2595550</v>
      </c>
      <c r="AO531" s="29">
        <v>520</v>
      </c>
      <c r="AP531" s="270">
        <v>1535580</v>
      </c>
    </row>
    <row r="532" spans="22:42">
      <c r="V532" s="29">
        <v>520</v>
      </c>
      <c r="W532" s="270" t="s">
        <v>1897</v>
      </c>
      <c r="X532" s="30">
        <v>520</v>
      </c>
      <c r="Y532" s="270" t="s">
        <v>1898</v>
      </c>
      <c r="Z532" s="29">
        <v>520</v>
      </c>
      <c r="AA532" s="270" t="s">
        <v>1899</v>
      </c>
      <c r="AB532" s="29">
        <v>520</v>
      </c>
      <c r="AC532" s="270" t="s">
        <v>1900</v>
      </c>
      <c r="AD532" s="29">
        <v>520</v>
      </c>
      <c r="AE532" s="270" t="s">
        <v>1901</v>
      </c>
      <c r="AF532" s="29">
        <v>520</v>
      </c>
      <c r="AG532" s="270" t="s">
        <v>1902</v>
      </c>
      <c r="AH532" s="29">
        <v>520</v>
      </c>
      <c r="AI532" s="270">
        <v>970781</v>
      </c>
      <c r="AJ532" s="29">
        <v>521</v>
      </c>
      <c r="AK532" s="270">
        <v>975670</v>
      </c>
      <c r="AL532" s="30">
        <f t="shared" si="14"/>
        <v>520</v>
      </c>
      <c r="AM532" s="29">
        <v>520</v>
      </c>
      <c r="AN532" s="270">
        <v>2600390</v>
      </c>
      <c r="AO532" s="29">
        <v>521</v>
      </c>
      <c r="AP532" s="270">
        <v>1538443</v>
      </c>
    </row>
    <row r="533" spans="22:42">
      <c r="V533" s="29">
        <v>521</v>
      </c>
      <c r="W533" s="270" t="s">
        <v>1903</v>
      </c>
      <c r="X533" s="30">
        <v>521</v>
      </c>
      <c r="Y533" s="270" t="s">
        <v>1904</v>
      </c>
      <c r="Z533" s="29">
        <v>521</v>
      </c>
      <c r="AA533" s="270" t="s">
        <v>1905</v>
      </c>
      <c r="AB533" s="29">
        <v>521</v>
      </c>
      <c r="AC533" s="270" t="s">
        <v>1906</v>
      </c>
      <c r="AD533" s="29">
        <v>521</v>
      </c>
      <c r="AE533" s="270" t="s">
        <v>1907</v>
      </c>
      <c r="AF533" s="29">
        <v>521</v>
      </c>
      <c r="AG533" s="270" t="s">
        <v>1908</v>
      </c>
      <c r="AH533" s="29">
        <v>521</v>
      </c>
      <c r="AI533" s="270">
        <v>972603</v>
      </c>
      <c r="AJ533" s="29">
        <v>522</v>
      </c>
      <c r="AK533" s="270">
        <v>977494</v>
      </c>
      <c r="AL533" s="30">
        <f t="shared" si="14"/>
        <v>521</v>
      </c>
      <c r="AM533" s="29">
        <v>521</v>
      </c>
      <c r="AN533" s="270">
        <v>2605231</v>
      </c>
      <c r="AO533" s="29">
        <v>522</v>
      </c>
      <c r="AP533" s="270">
        <v>1541306</v>
      </c>
    </row>
    <row r="534" spans="22:42">
      <c r="V534" s="29">
        <v>522</v>
      </c>
      <c r="W534" s="270" t="s">
        <v>1909</v>
      </c>
      <c r="X534" s="30">
        <v>522</v>
      </c>
      <c r="Y534" s="270" t="s">
        <v>1910</v>
      </c>
      <c r="Z534" s="29">
        <v>522</v>
      </c>
      <c r="AA534" s="270" t="s">
        <v>1911</v>
      </c>
      <c r="AB534" s="29">
        <v>522</v>
      </c>
      <c r="AC534" s="270" t="s">
        <v>1912</v>
      </c>
      <c r="AD534" s="29">
        <v>522</v>
      </c>
      <c r="AE534" s="270" t="s">
        <v>1913</v>
      </c>
      <c r="AF534" s="29">
        <v>522</v>
      </c>
      <c r="AG534" s="270" t="s">
        <v>1914</v>
      </c>
      <c r="AH534" s="29">
        <v>522</v>
      </c>
      <c r="AI534" s="270">
        <v>974426</v>
      </c>
      <c r="AJ534" s="29">
        <v>523</v>
      </c>
      <c r="AK534" s="270">
        <v>979317</v>
      </c>
      <c r="AL534" s="30">
        <f t="shared" si="14"/>
        <v>522</v>
      </c>
      <c r="AM534" s="29">
        <v>522</v>
      </c>
      <c r="AN534" s="270">
        <v>2610071</v>
      </c>
      <c r="AO534" s="29">
        <v>523</v>
      </c>
      <c r="AP534" s="270">
        <v>1544169</v>
      </c>
    </row>
    <row r="535" spans="22:42">
      <c r="V535" s="29">
        <v>523</v>
      </c>
      <c r="W535" s="270" t="s">
        <v>1915</v>
      </c>
      <c r="X535" s="30">
        <v>523</v>
      </c>
      <c r="Y535" s="270" t="s">
        <v>1916</v>
      </c>
      <c r="Z535" s="29">
        <v>523</v>
      </c>
      <c r="AA535" s="270" t="s">
        <v>1917</v>
      </c>
      <c r="AB535" s="29">
        <v>523</v>
      </c>
      <c r="AC535" s="270" t="s">
        <v>1918</v>
      </c>
      <c r="AD535" s="29">
        <v>523</v>
      </c>
      <c r="AE535" s="270" t="s">
        <v>1919</v>
      </c>
      <c r="AF535" s="29">
        <v>523</v>
      </c>
      <c r="AG535" s="270" t="s">
        <v>1920</v>
      </c>
      <c r="AH535" s="29">
        <v>523</v>
      </c>
      <c r="AI535" s="270">
        <v>976248</v>
      </c>
      <c r="AJ535" s="29">
        <v>524</v>
      </c>
      <c r="AK535" s="270">
        <v>981140</v>
      </c>
      <c r="AL535" s="30">
        <f t="shared" si="14"/>
        <v>523</v>
      </c>
      <c r="AM535" s="29">
        <v>523</v>
      </c>
      <c r="AN535" s="270">
        <v>2614912</v>
      </c>
      <c r="AO535" s="29">
        <v>524</v>
      </c>
      <c r="AP535" s="270">
        <v>1547031</v>
      </c>
    </row>
    <row r="536" spans="22:42">
      <c r="V536" s="29">
        <v>524</v>
      </c>
      <c r="W536" s="270" t="s">
        <v>1921</v>
      </c>
      <c r="X536" s="30">
        <v>524</v>
      </c>
      <c r="Y536" s="270" t="s">
        <v>1922</v>
      </c>
      <c r="Z536" s="29">
        <v>524</v>
      </c>
      <c r="AA536" s="270" t="s">
        <v>1923</v>
      </c>
      <c r="AB536" s="29">
        <v>524</v>
      </c>
      <c r="AC536" s="270" t="s">
        <v>1924</v>
      </c>
      <c r="AD536" s="29">
        <v>524</v>
      </c>
      <c r="AE536" s="270" t="s">
        <v>1925</v>
      </c>
      <c r="AF536" s="29">
        <v>524</v>
      </c>
      <c r="AG536" s="270" t="s">
        <v>1926</v>
      </c>
      <c r="AH536" s="29">
        <v>524</v>
      </c>
      <c r="AI536" s="270">
        <v>978071</v>
      </c>
      <c r="AJ536" s="29">
        <v>525</v>
      </c>
      <c r="AK536" s="270">
        <v>982964</v>
      </c>
      <c r="AL536" s="30">
        <f t="shared" si="14"/>
        <v>524</v>
      </c>
      <c r="AM536" s="29">
        <v>524</v>
      </c>
      <c r="AN536" s="270">
        <v>2619753</v>
      </c>
      <c r="AO536" s="29">
        <v>525</v>
      </c>
      <c r="AP536" s="270">
        <v>1549894</v>
      </c>
    </row>
    <row r="537" spans="22:42">
      <c r="V537" s="29">
        <v>525</v>
      </c>
      <c r="W537" s="270" t="s">
        <v>1927</v>
      </c>
      <c r="X537" s="30">
        <v>525</v>
      </c>
      <c r="Y537" s="270" t="s">
        <v>1928</v>
      </c>
      <c r="Z537" s="29">
        <v>525</v>
      </c>
      <c r="AA537" s="270" t="s">
        <v>1929</v>
      </c>
      <c r="AB537" s="29">
        <v>525</v>
      </c>
      <c r="AC537" s="270" t="s">
        <v>1930</v>
      </c>
      <c r="AD537" s="29">
        <v>525</v>
      </c>
      <c r="AE537" s="270" t="s">
        <v>1931</v>
      </c>
      <c r="AF537" s="29">
        <v>525</v>
      </c>
      <c r="AG537" s="270" t="s">
        <v>1932</v>
      </c>
      <c r="AH537" s="29">
        <v>525</v>
      </c>
      <c r="AI537" s="270">
        <v>979894</v>
      </c>
      <c r="AJ537" s="29">
        <v>526</v>
      </c>
      <c r="AK537" s="270">
        <v>984787</v>
      </c>
      <c r="AL537" s="30">
        <f t="shared" si="14"/>
        <v>525</v>
      </c>
      <c r="AM537" s="29">
        <v>525</v>
      </c>
      <c r="AN537" s="270">
        <v>2624593</v>
      </c>
      <c r="AO537" s="29">
        <v>526</v>
      </c>
      <c r="AP537" s="270">
        <v>1552757</v>
      </c>
    </row>
    <row r="538" spans="22:42">
      <c r="V538" s="29">
        <v>526</v>
      </c>
      <c r="W538" s="270" t="s">
        <v>1933</v>
      </c>
      <c r="X538" s="30">
        <v>526</v>
      </c>
      <c r="Y538" s="270" t="s">
        <v>1934</v>
      </c>
      <c r="Z538" s="29">
        <v>526</v>
      </c>
      <c r="AA538" s="270" t="s">
        <v>1935</v>
      </c>
      <c r="AB538" s="29">
        <v>526</v>
      </c>
      <c r="AC538" s="270" t="s">
        <v>1936</v>
      </c>
      <c r="AD538" s="29">
        <v>526</v>
      </c>
      <c r="AE538" s="270" t="s">
        <v>1937</v>
      </c>
      <c r="AF538" s="29">
        <v>526</v>
      </c>
      <c r="AG538" s="270" t="s">
        <v>1938</v>
      </c>
      <c r="AH538" s="29">
        <v>526</v>
      </c>
      <c r="AI538" s="270">
        <v>981716</v>
      </c>
      <c r="AJ538" s="29">
        <v>527</v>
      </c>
      <c r="AK538" s="270">
        <v>986610</v>
      </c>
      <c r="AL538" s="30">
        <f t="shared" si="14"/>
        <v>526</v>
      </c>
      <c r="AM538" s="29">
        <v>526</v>
      </c>
      <c r="AN538" s="270">
        <v>2629434</v>
      </c>
      <c r="AO538" s="29">
        <v>527</v>
      </c>
      <c r="AP538" s="270">
        <v>1555620</v>
      </c>
    </row>
    <row r="539" spans="22:42">
      <c r="V539" s="29">
        <v>527</v>
      </c>
      <c r="W539" s="270" t="s">
        <v>1939</v>
      </c>
      <c r="X539" s="30">
        <v>527</v>
      </c>
      <c r="Y539" s="270" t="s">
        <v>1940</v>
      </c>
      <c r="Z539" s="29">
        <v>527</v>
      </c>
      <c r="AA539" s="270" t="s">
        <v>1941</v>
      </c>
      <c r="AB539" s="29">
        <v>527</v>
      </c>
      <c r="AC539" s="270" t="s">
        <v>1942</v>
      </c>
      <c r="AD539" s="29">
        <v>527</v>
      </c>
      <c r="AE539" s="270" t="s">
        <v>1943</v>
      </c>
      <c r="AF539" s="29">
        <v>527</v>
      </c>
      <c r="AG539" s="270" t="s">
        <v>1944</v>
      </c>
      <c r="AH539" s="29">
        <v>527</v>
      </c>
      <c r="AI539" s="270">
        <v>983539</v>
      </c>
      <c r="AJ539" s="29">
        <v>528</v>
      </c>
      <c r="AK539" s="270">
        <v>988433</v>
      </c>
      <c r="AL539" s="30">
        <f t="shared" si="14"/>
        <v>527</v>
      </c>
      <c r="AM539" s="29">
        <v>527</v>
      </c>
      <c r="AN539" s="270">
        <v>2634274</v>
      </c>
      <c r="AO539" s="29">
        <v>528</v>
      </c>
      <c r="AP539" s="270">
        <v>1558483</v>
      </c>
    </row>
    <row r="540" spans="22:42">
      <c r="V540" s="29">
        <v>528</v>
      </c>
      <c r="W540" s="270" t="s">
        <v>1945</v>
      </c>
      <c r="X540" s="30">
        <v>528</v>
      </c>
      <c r="Y540" s="270" t="s">
        <v>1946</v>
      </c>
      <c r="Z540" s="29">
        <v>528</v>
      </c>
      <c r="AA540" s="270" t="s">
        <v>1947</v>
      </c>
      <c r="AB540" s="29">
        <v>528</v>
      </c>
      <c r="AC540" s="270" t="s">
        <v>1948</v>
      </c>
      <c r="AD540" s="29">
        <v>528</v>
      </c>
      <c r="AE540" s="270" t="s">
        <v>1949</v>
      </c>
      <c r="AF540" s="29">
        <v>528</v>
      </c>
      <c r="AG540" s="270" t="s">
        <v>1950</v>
      </c>
      <c r="AH540" s="29">
        <v>528</v>
      </c>
      <c r="AI540" s="270">
        <v>985362</v>
      </c>
      <c r="AJ540" s="29">
        <v>529</v>
      </c>
      <c r="AK540" s="270">
        <v>990257</v>
      </c>
      <c r="AL540" s="30">
        <f t="shared" si="14"/>
        <v>528</v>
      </c>
      <c r="AM540" s="29">
        <v>528</v>
      </c>
      <c r="AN540" s="270">
        <v>2639115</v>
      </c>
      <c r="AO540" s="29">
        <v>529</v>
      </c>
      <c r="AP540" s="270">
        <v>1561346</v>
      </c>
    </row>
    <row r="541" spans="22:42">
      <c r="V541" s="29">
        <v>529</v>
      </c>
      <c r="W541" s="270" t="s">
        <v>1951</v>
      </c>
      <c r="X541" s="30">
        <v>529</v>
      </c>
      <c r="Y541" s="270" t="s">
        <v>1952</v>
      </c>
      <c r="Z541" s="29">
        <v>529</v>
      </c>
      <c r="AA541" s="270" t="s">
        <v>1953</v>
      </c>
      <c r="AB541" s="29">
        <v>529</v>
      </c>
      <c r="AC541" s="270" t="s">
        <v>1954</v>
      </c>
      <c r="AD541" s="29">
        <v>529</v>
      </c>
      <c r="AE541" s="270" t="s">
        <v>1955</v>
      </c>
      <c r="AF541" s="29">
        <v>529</v>
      </c>
      <c r="AG541" s="270" t="s">
        <v>1956</v>
      </c>
      <c r="AH541" s="29">
        <v>529</v>
      </c>
      <c r="AI541" s="270">
        <v>987185</v>
      </c>
      <c r="AJ541" s="29">
        <v>530</v>
      </c>
      <c r="AK541" s="270">
        <v>992080</v>
      </c>
      <c r="AL541" s="30">
        <f t="shared" si="14"/>
        <v>529</v>
      </c>
      <c r="AM541" s="29">
        <v>529</v>
      </c>
      <c r="AN541" s="270">
        <v>2643956</v>
      </c>
      <c r="AO541" s="29">
        <v>530</v>
      </c>
      <c r="AP541" s="270">
        <v>1564209</v>
      </c>
    </row>
    <row r="542" spans="22:42">
      <c r="V542" s="29">
        <v>530</v>
      </c>
      <c r="W542" s="270" t="s">
        <v>1957</v>
      </c>
      <c r="X542" s="30">
        <v>530</v>
      </c>
      <c r="Y542" s="270" t="s">
        <v>1958</v>
      </c>
      <c r="Z542" s="29">
        <v>530</v>
      </c>
      <c r="AA542" s="270" t="s">
        <v>1959</v>
      </c>
      <c r="AB542" s="29">
        <v>530</v>
      </c>
      <c r="AC542" s="270" t="s">
        <v>1960</v>
      </c>
      <c r="AD542" s="29">
        <v>530</v>
      </c>
      <c r="AE542" s="270" t="s">
        <v>1961</v>
      </c>
      <c r="AF542" s="29">
        <v>530</v>
      </c>
      <c r="AG542" s="270" t="s">
        <v>1962</v>
      </c>
      <c r="AH542" s="29">
        <v>530</v>
      </c>
      <c r="AI542" s="270">
        <v>989008</v>
      </c>
      <c r="AJ542" s="29">
        <v>531</v>
      </c>
      <c r="AK542" s="270">
        <v>993904</v>
      </c>
      <c r="AL542" s="30">
        <f t="shared" si="14"/>
        <v>530</v>
      </c>
      <c r="AM542" s="29">
        <v>530</v>
      </c>
      <c r="AN542" s="270">
        <v>2648796</v>
      </c>
      <c r="AO542" s="29">
        <v>531</v>
      </c>
      <c r="AP542" s="270">
        <v>1567071</v>
      </c>
    </row>
    <row r="543" spans="22:42">
      <c r="V543" s="29">
        <v>531</v>
      </c>
      <c r="W543" s="270" t="s">
        <v>1963</v>
      </c>
      <c r="X543" s="30">
        <v>531</v>
      </c>
      <c r="Y543" s="270" t="s">
        <v>1964</v>
      </c>
      <c r="Z543" s="29">
        <v>531</v>
      </c>
      <c r="AA543" s="270" t="s">
        <v>1965</v>
      </c>
      <c r="AB543" s="29">
        <v>531</v>
      </c>
      <c r="AC543" s="270">
        <v>2266824</v>
      </c>
      <c r="AD543" s="29">
        <v>531</v>
      </c>
      <c r="AE543" s="270" t="s">
        <v>1966</v>
      </c>
      <c r="AF543" s="29">
        <v>531</v>
      </c>
      <c r="AG543" s="270" t="s">
        <v>1967</v>
      </c>
      <c r="AH543" s="29">
        <v>531</v>
      </c>
      <c r="AI543" s="270">
        <v>990831</v>
      </c>
      <c r="AJ543" s="29">
        <v>532</v>
      </c>
      <c r="AK543" s="270">
        <v>995727</v>
      </c>
      <c r="AL543" s="30">
        <f t="shared" si="14"/>
        <v>531</v>
      </c>
      <c r="AM543" s="29">
        <v>531</v>
      </c>
      <c r="AN543" s="270">
        <v>2653637</v>
      </c>
      <c r="AO543" s="29">
        <v>532</v>
      </c>
      <c r="AP543" s="270">
        <v>1569934</v>
      </c>
    </row>
    <row r="544" spans="22:42">
      <c r="V544" s="29">
        <v>532</v>
      </c>
      <c r="W544" s="270" t="s">
        <v>1968</v>
      </c>
      <c r="X544" s="30">
        <v>532</v>
      </c>
      <c r="Y544" s="270" t="s">
        <v>1969</v>
      </c>
      <c r="Z544" s="29">
        <v>532</v>
      </c>
      <c r="AA544" s="270" t="s">
        <v>1970</v>
      </c>
      <c r="AB544" s="29">
        <v>532</v>
      </c>
      <c r="AC544" s="270" t="s">
        <v>1971</v>
      </c>
      <c r="AD544" s="29">
        <v>532</v>
      </c>
      <c r="AE544" s="270" t="s">
        <v>1972</v>
      </c>
      <c r="AF544" s="29">
        <v>532</v>
      </c>
      <c r="AG544" s="270" t="s">
        <v>1973</v>
      </c>
      <c r="AH544" s="29">
        <v>532</v>
      </c>
      <c r="AI544" s="270">
        <v>992654</v>
      </c>
      <c r="AJ544" s="29">
        <v>533</v>
      </c>
      <c r="AK544" s="270">
        <v>997550</v>
      </c>
      <c r="AL544" s="30">
        <f t="shared" si="14"/>
        <v>532</v>
      </c>
      <c r="AM544" s="29">
        <v>532</v>
      </c>
      <c r="AN544" s="270">
        <v>2658477</v>
      </c>
      <c r="AO544" s="29">
        <v>533</v>
      </c>
      <c r="AP544" s="270">
        <v>1572797</v>
      </c>
    </row>
    <row r="545" spans="22:42">
      <c r="V545" s="29">
        <v>533</v>
      </c>
      <c r="W545" s="270" t="s">
        <v>1974</v>
      </c>
      <c r="X545" s="30">
        <v>533</v>
      </c>
      <c r="Y545" s="270" t="s">
        <v>1975</v>
      </c>
      <c r="Z545" s="29">
        <v>533</v>
      </c>
      <c r="AA545" s="270" t="s">
        <v>1976</v>
      </c>
      <c r="AB545" s="29">
        <v>533</v>
      </c>
      <c r="AC545" s="270" t="s">
        <v>1977</v>
      </c>
      <c r="AD545" s="29">
        <v>533</v>
      </c>
      <c r="AE545" s="270" t="s">
        <v>1978</v>
      </c>
      <c r="AF545" s="29">
        <v>533</v>
      </c>
      <c r="AG545" s="270" t="s">
        <v>1979</v>
      </c>
      <c r="AH545" s="29">
        <v>533</v>
      </c>
      <c r="AI545" s="270">
        <v>994477</v>
      </c>
      <c r="AJ545" s="29">
        <v>534</v>
      </c>
      <c r="AK545" s="270">
        <v>999374</v>
      </c>
      <c r="AL545" s="30">
        <f t="shared" si="14"/>
        <v>533</v>
      </c>
      <c r="AM545" s="29">
        <v>533</v>
      </c>
      <c r="AN545" s="270">
        <v>2663318</v>
      </c>
      <c r="AO545" s="29">
        <v>534</v>
      </c>
      <c r="AP545" s="270">
        <v>1575660</v>
      </c>
    </row>
    <row r="546" spans="22:42">
      <c r="V546" s="29">
        <v>534</v>
      </c>
      <c r="W546" s="270" t="s">
        <v>1980</v>
      </c>
      <c r="X546" s="30">
        <v>534</v>
      </c>
      <c r="Y546" s="270" t="s">
        <v>1981</v>
      </c>
      <c r="Z546" s="29">
        <v>534</v>
      </c>
      <c r="AA546" s="270" t="s">
        <v>1982</v>
      </c>
      <c r="AB546" s="29">
        <v>534</v>
      </c>
      <c r="AC546" s="270" t="s">
        <v>1983</v>
      </c>
      <c r="AD546" s="29">
        <v>534</v>
      </c>
      <c r="AE546" s="270" t="s">
        <v>1984</v>
      </c>
      <c r="AF546" s="29">
        <v>534</v>
      </c>
      <c r="AG546" s="270" t="s">
        <v>1985</v>
      </c>
      <c r="AH546" s="29">
        <v>534</v>
      </c>
      <c r="AI546" s="270">
        <v>996300</v>
      </c>
      <c r="AJ546" s="29">
        <v>535</v>
      </c>
      <c r="AK546" s="270" t="s">
        <v>1986</v>
      </c>
      <c r="AL546" s="30">
        <f t="shared" si="14"/>
        <v>534</v>
      </c>
      <c r="AM546" s="29">
        <v>534</v>
      </c>
      <c r="AN546" s="270">
        <v>2668159</v>
      </c>
      <c r="AO546" s="29">
        <v>535</v>
      </c>
      <c r="AP546" s="270">
        <v>1578523</v>
      </c>
    </row>
    <row r="547" spans="22:42">
      <c r="V547" s="29">
        <v>535</v>
      </c>
      <c r="W547" s="270" t="s">
        <v>1987</v>
      </c>
      <c r="X547" s="30">
        <v>535</v>
      </c>
      <c r="Y547" s="270" t="s">
        <v>1988</v>
      </c>
      <c r="Z547" s="29">
        <v>535</v>
      </c>
      <c r="AA547" s="270" t="s">
        <v>1989</v>
      </c>
      <c r="AB547" s="29">
        <v>535</v>
      </c>
      <c r="AC547" s="270" t="s">
        <v>1990</v>
      </c>
      <c r="AD547" s="29">
        <v>535</v>
      </c>
      <c r="AE547" s="270" t="s">
        <v>1991</v>
      </c>
      <c r="AF547" s="29">
        <v>535</v>
      </c>
      <c r="AG547" s="270" t="s">
        <v>1992</v>
      </c>
      <c r="AH547" s="29">
        <v>535</v>
      </c>
      <c r="AI547" s="270">
        <v>998123</v>
      </c>
      <c r="AJ547" s="29">
        <v>536</v>
      </c>
      <c r="AK547" s="270" t="s">
        <v>1993</v>
      </c>
      <c r="AL547" s="30">
        <f t="shared" si="14"/>
        <v>535</v>
      </c>
      <c r="AM547" s="29">
        <v>535</v>
      </c>
      <c r="AN547" s="270">
        <v>2672999</v>
      </c>
      <c r="AO547" s="29">
        <v>536</v>
      </c>
      <c r="AP547" s="270">
        <v>1581386</v>
      </c>
    </row>
    <row r="548" spans="22:42">
      <c r="V548" s="29">
        <v>536</v>
      </c>
      <c r="W548" s="270" t="s">
        <v>1994</v>
      </c>
      <c r="X548" s="30">
        <v>536</v>
      </c>
      <c r="Y548" s="270" t="s">
        <v>1995</v>
      </c>
      <c r="Z548" s="29">
        <v>536</v>
      </c>
      <c r="AA548" s="270" t="s">
        <v>1996</v>
      </c>
      <c r="AB548" s="29">
        <v>536</v>
      </c>
      <c r="AC548" s="270" t="s">
        <v>1997</v>
      </c>
      <c r="AD548" s="29">
        <v>536</v>
      </c>
      <c r="AE548" s="270" t="s">
        <v>1998</v>
      </c>
      <c r="AF548" s="29">
        <v>536</v>
      </c>
      <c r="AG548" s="270" t="s">
        <v>1999</v>
      </c>
      <c r="AH548" s="29">
        <v>536</v>
      </c>
      <c r="AI548" s="270">
        <v>999946</v>
      </c>
      <c r="AJ548" s="29">
        <v>537</v>
      </c>
      <c r="AK548" s="270" t="s">
        <v>2000</v>
      </c>
      <c r="AL548" s="30">
        <f t="shared" si="14"/>
        <v>536</v>
      </c>
      <c r="AM548" s="29">
        <v>536</v>
      </c>
      <c r="AN548" s="270">
        <v>2677840</v>
      </c>
      <c r="AO548" s="29">
        <v>537</v>
      </c>
      <c r="AP548" s="270">
        <v>1584248</v>
      </c>
    </row>
    <row r="549" spans="22:42">
      <c r="V549" s="29">
        <v>537</v>
      </c>
      <c r="W549" s="270" t="s">
        <v>2001</v>
      </c>
      <c r="X549" s="30">
        <v>537</v>
      </c>
      <c r="Y549" s="270" t="s">
        <v>2002</v>
      </c>
      <c r="Z549" s="29">
        <v>537</v>
      </c>
      <c r="AA549" s="270" t="s">
        <v>2003</v>
      </c>
      <c r="AB549" s="29">
        <v>537</v>
      </c>
      <c r="AC549" s="270" t="s">
        <v>2004</v>
      </c>
      <c r="AD549" s="29">
        <v>537</v>
      </c>
      <c r="AE549" s="270" t="s">
        <v>2005</v>
      </c>
      <c r="AF549" s="29">
        <v>537</v>
      </c>
      <c r="AG549" s="270" t="s">
        <v>2006</v>
      </c>
      <c r="AH549" s="29">
        <v>537</v>
      </c>
      <c r="AI549" s="270" t="s">
        <v>2007</v>
      </c>
      <c r="AJ549" s="29">
        <v>538</v>
      </c>
      <c r="AK549" s="270" t="s">
        <v>2008</v>
      </c>
      <c r="AL549" s="30">
        <f t="shared" si="14"/>
        <v>537</v>
      </c>
      <c r="AM549" s="29">
        <v>537</v>
      </c>
      <c r="AN549" s="270">
        <v>2682681</v>
      </c>
      <c r="AO549" s="29">
        <v>538</v>
      </c>
      <c r="AP549" s="270">
        <v>1587111</v>
      </c>
    </row>
    <row r="550" spans="22:42">
      <c r="V550" s="29">
        <v>538</v>
      </c>
      <c r="W550" s="270" t="s">
        <v>2009</v>
      </c>
      <c r="X550" s="30">
        <v>538</v>
      </c>
      <c r="Y550" s="270" t="s">
        <v>2010</v>
      </c>
      <c r="Z550" s="29">
        <v>538</v>
      </c>
      <c r="AA550" s="270" t="s">
        <v>2011</v>
      </c>
      <c r="AB550" s="29">
        <v>538</v>
      </c>
      <c r="AC550" s="270" t="s">
        <v>2012</v>
      </c>
      <c r="AD550" s="29">
        <v>538</v>
      </c>
      <c r="AE550" s="270" t="s">
        <v>2013</v>
      </c>
      <c r="AF550" s="29">
        <v>538</v>
      </c>
      <c r="AG550" s="270" t="s">
        <v>2014</v>
      </c>
      <c r="AH550" s="29">
        <v>538</v>
      </c>
      <c r="AI550" s="270" t="s">
        <v>2015</v>
      </c>
      <c r="AJ550" s="29">
        <v>539</v>
      </c>
      <c r="AK550" s="270" t="s">
        <v>2016</v>
      </c>
      <c r="AL550" s="30">
        <f t="shared" si="14"/>
        <v>538</v>
      </c>
      <c r="AM550" s="29">
        <v>538</v>
      </c>
      <c r="AN550" s="270">
        <v>2687521</v>
      </c>
      <c r="AO550" s="29">
        <v>539</v>
      </c>
      <c r="AP550" s="270">
        <v>1589974</v>
      </c>
    </row>
    <row r="551" spans="22:42">
      <c r="V551" s="29">
        <v>539</v>
      </c>
      <c r="W551" s="270" t="s">
        <v>2017</v>
      </c>
      <c r="X551" s="30">
        <v>539</v>
      </c>
      <c r="Y551" s="270" t="s">
        <v>2018</v>
      </c>
      <c r="Z551" s="29">
        <v>539</v>
      </c>
      <c r="AA551" s="270" t="s">
        <v>2019</v>
      </c>
      <c r="AB551" s="29">
        <v>539</v>
      </c>
      <c r="AC551" s="270" t="s">
        <v>2020</v>
      </c>
      <c r="AD551" s="29">
        <v>539</v>
      </c>
      <c r="AE551" s="270" t="s">
        <v>2021</v>
      </c>
      <c r="AF551" s="29">
        <v>539</v>
      </c>
      <c r="AG551" s="270" t="s">
        <v>2022</v>
      </c>
      <c r="AH551" s="29">
        <v>539</v>
      </c>
      <c r="AI551" s="270" t="s">
        <v>2023</v>
      </c>
      <c r="AJ551" s="29">
        <v>540</v>
      </c>
      <c r="AK551" s="270" t="s">
        <v>2024</v>
      </c>
      <c r="AL551" s="30">
        <f t="shared" si="14"/>
        <v>539</v>
      </c>
      <c r="AM551" s="29">
        <v>539</v>
      </c>
      <c r="AN551" s="270">
        <v>2692362</v>
      </c>
      <c r="AO551" s="29">
        <v>540</v>
      </c>
      <c r="AP551" s="270">
        <v>1592837</v>
      </c>
    </row>
    <row r="552" spans="22:42">
      <c r="V552" s="29">
        <v>540</v>
      </c>
      <c r="W552" s="270" t="s">
        <v>2025</v>
      </c>
      <c r="X552" s="30">
        <v>540</v>
      </c>
      <c r="Y552" s="270" t="s">
        <v>2026</v>
      </c>
      <c r="Z552" s="29">
        <v>540</v>
      </c>
      <c r="AA552" s="270" t="s">
        <v>2027</v>
      </c>
      <c r="AB552" s="29">
        <v>540</v>
      </c>
      <c r="AC552" s="270" t="s">
        <v>2028</v>
      </c>
      <c r="AD552" s="29">
        <v>540</v>
      </c>
      <c r="AE552" s="270" t="s">
        <v>2029</v>
      </c>
      <c r="AF552" s="29">
        <v>540</v>
      </c>
      <c r="AG552" s="270" t="s">
        <v>2030</v>
      </c>
      <c r="AH552" s="29">
        <v>540</v>
      </c>
      <c r="AI552" s="270" t="s">
        <v>2031</v>
      </c>
      <c r="AJ552" s="29">
        <v>541</v>
      </c>
      <c r="AK552" s="270" t="s">
        <v>2032</v>
      </c>
      <c r="AL552" s="30">
        <f t="shared" si="14"/>
        <v>540</v>
      </c>
      <c r="AM552" s="29">
        <v>540</v>
      </c>
      <c r="AN552" s="270">
        <v>2697202</v>
      </c>
      <c r="AO552" s="29">
        <v>541</v>
      </c>
      <c r="AP552" s="270">
        <v>1595700</v>
      </c>
    </row>
    <row r="553" spans="22:42">
      <c r="V553" s="29">
        <v>541</v>
      </c>
      <c r="W553" s="270" t="s">
        <v>2033</v>
      </c>
      <c r="X553" s="30">
        <v>541</v>
      </c>
      <c r="Y553" s="270" t="s">
        <v>2034</v>
      </c>
      <c r="Z553" s="29">
        <v>541</v>
      </c>
      <c r="AA553" s="270" t="s">
        <v>2035</v>
      </c>
      <c r="AB553" s="29">
        <v>541</v>
      </c>
      <c r="AC553" s="270" t="s">
        <v>2036</v>
      </c>
      <c r="AD553" s="29">
        <v>541</v>
      </c>
      <c r="AE553" s="270" t="s">
        <v>2037</v>
      </c>
      <c r="AF553" s="29">
        <v>541</v>
      </c>
      <c r="AG553" s="270" t="s">
        <v>2038</v>
      </c>
      <c r="AH553" s="29">
        <v>541</v>
      </c>
      <c r="AI553" s="270" t="s">
        <v>2039</v>
      </c>
      <c r="AJ553" s="29">
        <v>542</v>
      </c>
      <c r="AK553" s="270" t="s">
        <v>2040</v>
      </c>
      <c r="AL553" s="30">
        <f t="shared" si="14"/>
        <v>541</v>
      </c>
      <c r="AM553" s="29">
        <v>541</v>
      </c>
      <c r="AN553" s="270">
        <v>2702043</v>
      </c>
      <c r="AO553" s="29">
        <v>542</v>
      </c>
      <c r="AP553" s="270">
        <v>1598563</v>
      </c>
    </row>
    <row r="554" spans="22:42">
      <c r="V554" s="29">
        <v>542</v>
      </c>
      <c r="W554" s="270" t="s">
        <v>2041</v>
      </c>
      <c r="X554" s="30">
        <v>542</v>
      </c>
      <c r="Y554" s="270" t="s">
        <v>2042</v>
      </c>
      <c r="Z554" s="29">
        <v>542</v>
      </c>
      <c r="AA554" s="270" t="s">
        <v>2043</v>
      </c>
      <c r="AB554" s="29">
        <v>542</v>
      </c>
      <c r="AC554" s="270" t="s">
        <v>2044</v>
      </c>
      <c r="AD554" s="29">
        <v>542</v>
      </c>
      <c r="AE554" s="270">
        <v>2287259</v>
      </c>
      <c r="AF554" s="29">
        <v>542</v>
      </c>
      <c r="AG554" s="270" t="s">
        <v>2045</v>
      </c>
      <c r="AH554" s="29">
        <v>542</v>
      </c>
      <c r="AI554" s="270" t="s">
        <v>2046</v>
      </c>
      <c r="AJ554" s="29">
        <v>543</v>
      </c>
      <c r="AK554" s="270" t="s">
        <v>2047</v>
      </c>
      <c r="AL554" s="30">
        <f t="shared" si="14"/>
        <v>542</v>
      </c>
      <c r="AM554" s="29">
        <v>542</v>
      </c>
      <c r="AN554" s="270">
        <v>2706884</v>
      </c>
      <c r="AO554" s="29">
        <v>543</v>
      </c>
      <c r="AP554" s="270">
        <v>1601426</v>
      </c>
    </row>
    <row r="555" spans="22:42">
      <c r="V555" s="29">
        <v>543</v>
      </c>
      <c r="W555" s="270" t="s">
        <v>2048</v>
      </c>
      <c r="X555" s="30">
        <v>543</v>
      </c>
      <c r="Y555" s="270">
        <v>2292139</v>
      </c>
      <c r="Z555" s="29">
        <v>543</v>
      </c>
      <c r="AA555" s="270" t="s">
        <v>2049</v>
      </c>
      <c r="AB555" s="29">
        <v>543</v>
      </c>
      <c r="AC555" s="270" t="s">
        <v>2050</v>
      </c>
      <c r="AD555" s="29">
        <v>543</v>
      </c>
      <c r="AE555" s="270" t="s">
        <v>2051</v>
      </c>
      <c r="AF555" s="29">
        <v>543</v>
      </c>
      <c r="AG555" s="270" t="s">
        <v>2052</v>
      </c>
      <c r="AH555" s="29">
        <v>543</v>
      </c>
      <c r="AI555" s="270" t="s">
        <v>2053</v>
      </c>
      <c r="AJ555" s="29">
        <v>544</v>
      </c>
      <c r="AK555" s="270" t="s">
        <v>2054</v>
      </c>
      <c r="AL555" s="30">
        <f t="shared" si="14"/>
        <v>543</v>
      </c>
      <c r="AM555" s="29">
        <v>543</v>
      </c>
      <c r="AN555" s="270">
        <v>2711724</v>
      </c>
      <c r="AO555" s="29">
        <v>544</v>
      </c>
      <c r="AP555" s="270">
        <v>1604288</v>
      </c>
    </row>
    <row r="556" spans="22:42">
      <c r="V556" s="29">
        <v>544</v>
      </c>
      <c r="W556" s="270" t="s">
        <v>2055</v>
      </c>
      <c r="X556" s="30">
        <v>544</v>
      </c>
      <c r="Y556" s="270" t="s">
        <v>2056</v>
      </c>
      <c r="Z556" s="29">
        <v>544</v>
      </c>
      <c r="AA556" s="270" t="s">
        <v>2057</v>
      </c>
      <c r="AB556" s="29">
        <v>544</v>
      </c>
      <c r="AC556" s="270" t="s">
        <v>2058</v>
      </c>
      <c r="AD556" s="29">
        <v>544</v>
      </c>
      <c r="AE556" s="270">
        <v>2295496</v>
      </c>
      <c r="AF556" s="29">
        <v>544</v>
      </c>
      <c r="AG556" s="270" t="s">
        <v>2059</v>
      </c>
      <c r="AH556" s="29">
        <v>544</v>
      </c>
      <c r="AI556" s="270" t="s">
        <v>2060</v>
      </c>
      <c r="AJ556" s="29">
        <v>545</v>
      </c>
      <c r="AK556" s="270" t="s">
        <v>2061</v>
      </c>
      <c r="AL556" s="30">
        <f t="shared" si="14"/>
        <v>544</v>
      </c>
      <c r="AM556" s="29">
        <v>544</v>
      </c>
      <c r="AN556" s="270">
        <v>2716565</v>
      </c>
      <c r="AO556" s="29">
        <v>545</v>
      </c>
      <c r="AP556" s="270">
        <v>1607151</v>
      </c>
    </row>
    <row r="557" spans="22:42">
      <c r="V557" s="29">
        <v>545</v>
      </c>
      <c r="W557" s="270" t="s">
        <v>2062</v>
      </c>
      <c r="X557" s="30">
        <v>545</v>
      </c>
      <c r="Y557" s="270" t="s">
        <v>2063</v>
      </c>
      <c r="Z557" s="29">
        <v>545</v>
      </c>
      <c r="AA557" s="270" t="s">
        <v>2064</v>
      </c>
      <c r="AB557" s="29">
        <v>545</v>
      </c>
      <c r="AC557" s="270" t="s">
        <v>2065</v>
      </c>
      <c r="AD557" s="29">
        <v>545</v>
      </c>
      <c r="AE557" s="270" t="s">
        <v>2066</v>
      </c>
      <c r="AF557" s="29">
        <v>545</v>
      </c>
      <c r="AG557" s="270" t="s">
        <v>2067</v>
      </c>
      <c r="AH557" s="29">
        <v>545</v>
      </c>
      <c r="AI557" s="270" t="s">
        <v>2068</v>
      </c>
      <c r="AJ557" s="29">
        <v>546</v>
      </c>
      <c r="AK557" s="270" t="s">
        <v>2069</v>
      </c>
      <c r="AL557" s="30">
        <f t="shared" si="14"/>
        <v>545</v>
      </c>
      <c r="AM557" s="29">
        <v>545</v>
      </c>
      <c r="AN557" s="270">
        <v>2721405</v>
      </c>
      <c r="AO557" s="29">
        <v>546</v>
      </c>
      <c r="AP557" s="270">
        <v>1610014</v>
      </c>
    </row>
    <row r="558" spans="22:42">
      <c r="V558" s="29">
        <v>546</v>
      </c>
      <c r="W558" s="270" t="s">
        <v>2070</v>
      </c>
      <c r="X558" s="30">
        <v>546</v>
      </c>
      <c r="Y558" s="270" t="s">
        <v>2071</v>
      </c>
      <c r="Z558" s="29">
        <v>546</v>
      </c>
      <c r="AA558" s="270" t="s">
        <v>2072</v>
      </c>
      <c r="AB558" s="29">
        <v>546</v>
      </c>
      <c r="AC558" s="270" t="s">
        <v>2073</v>
      </c>
      <c r="AD558" s="29">
        <v>546</v>
      </c>
      <c r="AE558" s="270" t="s">
        <v>2074</v>
      </c>
      <c r="AF558" s="29">
        <v>546</v>
      </c>
      <c r="AG558" s="270" t="s">
        <v>2075</v>
      </c>
      <c r="AH558" s="29">
        <v>546</v>
      </c>
      <c r="AI558" s="270" t="s">
        <v>2076</v>
      </c>
      <c r="AJ558" s="29">
        <v>547</v>
      </c>
      <c r="AK558" s="270" t="s">
        <v>2077</v>
      </c>
      <c r="AL558" s="30">
        <f t="shared" si="14"/>
        <v>546</v>
      </c>
      <c r="AM558" s="29">
        <v>546</v>
      </c>
      <c r="AN558" s="270">
        <v>2726246</v>
      </c>
      <c r="AO558" s="29">
        <v>547</v>
      </c>
      <c r="AP558" s="270">
        <v>1612877</v>
      </c>
    </row>
    <row r="559" spans="22:42">
      <c r="V559" s="29">
        <v>547</v>
      </c>
      <c r="W559" s="270" t="s">
        <v>2078</v>
      </c>
      <c r="X559" s="30">
        <v>547</v>
      </c>
      <c r="Y559" s="270" t="s">
        <v>2079</v>
      </c>
      <c r="Z559" s="29">
        <v>547</v>
      </c>
      <c r="AA559" s="270" t="s">
        <v>2080</v>
      </c>
      <c r="AB559" s="29">
        <v>547</v>
      </c>
      <c r="AC559" s="270" t="s">
        <v>2081</v>
      </c>
      <c r="AD559" s="29">
        <v>547</v>
      </c>
      <c r="AE559" s="270" t="s">
        <v>2082</v>
      </c>
      <c r="AF559" s="29">
        <v>547</v>
      </c>
      <c r="AG559" s="270" t="s">
        <v>2083</v>
      </c>
      <c r="AH559" s="29">
        <v>547</v>
      </c>
      <c r="AI559" s="270" t="s">
        <v>2084</v>
      </c>
      <c r="AJ559" s="29">
        <v>548</v>
      </c>
      <c r="AK559" s="270" t="s">
        <v>2085</v>
      </c>
      <c r="AL559" s="30">
        <f t="shared" si="14"/>
        <v>547</v>
      </c>
      <c r="AM559" s="29">
        <v>547</v>
      </c>
      <c r="AN559" s="270">
        <v>2731087</v>
      </c>
      <c r="AO559" s="29">
        <v>548</v>
      </c>
      <c r="AP559" s="270">
        <v>1615740</v>
      </c>
    </row>
    <row r="560" spans="22:42">
      <c r="V560" s="29">
        <v>548</v>
      </c>
      <c r="W560" s="270" t="s">
        <v>2086</v>
      </c>
      <c r="X560" s="30">
        <v>548</v>
      </c>
      <c r="Y560" s="270" t="s">
        <v>2087</v>
      </c>
      <c r="Z560" s="29">
        <v>548</v>
      </c>
      <c r="AA560" s="270" t="s">
        <v>2088</v>
      </c>
      <c r="AB560" s="29">
        <v>548</v>
      </c>
      <c r="AC560" s="270" t="s">
        <v>2089</v>
      </c>
      <c r="AD560" s="29">
        <v>548</v>
      </c>
      <c r="AE560" s="270" t="s">
        <v>2090</v>
      </c>
      <c r="AF560" s="29">
        <v>548</v>
      </c>
      <c r="AG560" s="270" t="s">
        <v>2091</v>
      </c>
      <c r="AH560" s="29">
        <v>548</v>
      </c>
      <c r="AI560" s="270" t="s">
        <v>2092</v>
      </c>
      <c r="AJ560" s="29">
        <v>549</v>
      </c>
      <c r="AK560" s="270" t="s">
        <v>2093</v>
      </c>
      <c r="AL560" s="30">
        <f t="shared" si="14"/>
        <v>548</v>
      </c>
      <c r="AM560" s="29">
        <v>548</v>
      </c>
      <c r="AN560" s="270">
        <v>2735927</v>
      </c>
      <c r="AO560" s="29">
        <v>549</v>
      </c>
      <c r="AP560" s="270">
        <v>1618603</v>
      </c>
    </row>
    <row r="561" spans="22:42">
      <c r="V561" s="29">
        <v>549</v>
      </c>
      <c r="W561" s="270" t="s">
        <v>2094</v>
      </c>
      <c r="X561" s="30">
        <v>549</v>
      </c>
      <c r="Y561" s="270" t="s">
        <v>2095</v>
      </c>
      <c r="Z561" s="29">
        <v>549</v>
      </c>
      <c r="AA561" s="270" t="s">
        <v>2096</v>
      </c>
      <c r="AB561" s="29">
        <v>549</v>
      </c>
      <c r="AC561" s="270" t="s">
        <v>2097</v>
      </c>
      <c r="AD561" s="29">
        <v>549</v>
      </c>
      <c r="AE561" s="270" t="s">
        <v>2098</v>
      </c>
      <c r="AF561" s="29">
        <v>549</v>
      </c>
      <c r="AG561" s="270" t="s">
        <v>2099</v>
      </c>
      <c r="AH561" s="29">
        <v>549</v>
      </c>
      <c r="AI561" s="270" t="s">
        <v>2100</v>
      </c>
      <c r="AJ561" s="29">
        <v>550</v>
      </c>
      <c r="AK561" s="270" t="s">
        <v>2101</v>
      </c>
      <c r="AL561" s="30">
        <f t="shared" si="14"/>
        <v>549</v>
      </c>
      <c r="AM561" s="29">
        <v>549</v>
      </c>
      <c r="AN561" s="270">
        <v>2740768</v>
      </c>
      <c r="AO561" s="29">
        <v>550</v>
      </c>
      <c r="AP561" s="270">
        <v>1621466</v>
      </c>
    </row>
    <row r="562" spans="22:42">
      <c r="V562" s="29">
        <v>550</v>
      </c>
      <c r="W562" s="270" t="s">
        <v>2102</v>
      </c>
      <c r="X562" s="30">
        <v>550</v>
      </c>
      <c r="Y562" s="270" t="s">
        <v>2103</v>
      </c>
      <c r="Z562" s="29">
        <v>550</v>
      </c>
      <c r="AA562" s="270" t="s">
        <v>2104</v>
      </c>
      <c r="AB562" s="29">
        <v>550</v>
      </c>
      <c r="AC562" s="270" t="s">
        <v>2105</v>
      </c>
      <c r="AD562" s="29">
        <v>550</v>
      </c>
      <c r="AE562" s="270" t="s">
        <v>2106</v>
      </c>
      <c r="AF562" s="29">
        <v>550</v>
      </c>
      <c r="AG562" s="270" t="s">
        <v>2107</v>
      </c>
      <c r="AH562" s="29">
        <v>550</v>
      </c>
      <c r="AI562" s="270" t="s">
        <v>2108</v>
      </c>
      <c r="AJ562" s="29">
        <v>551</v>
      </c>
      <c r="AK562" s="270" t="s">
        <v>2109</v>
      </c>
      <c r="AL562" s="30">
        <f t="shared" si="14"/>
        <v>550</v>
      </c>
      <c r="AM562" s="29">
        <v>550</v>
      </c>
      <c r="AN562" s="270">
        <v>2745608</v>
      </c>
      <c r="AO562" s="29">
        <v>551</v>
      </c>
      <c r="AP562" s="270">
        <v>1624328</v>
      </c>
    </row>
    <row r="563" spans="22:42">
      <c r="V563" s="29">
        <v>551</v>
      </c>
      <c r="W563" s="270" t="s">
        <v>2110</v>
      </c>
      <c r="X563" s="30">
        <v>551</v>
      </c>
      <c r="Y563" s="270" t="s">
        <v>2111</v>
      </c>
      <c r="Z563" s="273">
        <v>551</v>
      </c>
      <c r="AA563" s="274" t="s">
        <v>2112</v>
      </c>
      <c r="AB563" s="29">
        <v>551</v>
      </c>
      <c r="AC563" s="270" t="s">
        <v>2113</v>
      </c>
      <c r="AD563" s="29">
        <v>551</v>
      </c>
      <c r="AE563" s="270" t="s">
        <v>2114</v>
      </c>
      <c r="AF563" s="29">
        <v>551</v>
      </c>
      <c r="AG563" s="270" t="s">
        <v>2115</v>
      </c>
      <c r="AH563" s="29">
        <v>551</v>
      </c>
      <c r="AI563" s="270" t="s">
        <v>2116</v>
      </c>
      <c r="AJ563" s="29">
        <v>552</v>
      </c>
      <c r="AK563" s="270" t="s">
        <v>2117</v>
      </c>
      <c r="AL563" s="30">
        <f t="shared" si="14"/>
        <v>551</v>
      </c>
      <c r="AM563" s="29">
        <v>551</v>
      </c>
      <c r="AN563" s="270">
        <v>2750449</v>
      </c>
      <c r="AO563" s="29">
        <v>552</v>
      </c>
      <c r="AP563" s="270">
        <v>1627191</v>
      </c>
    </row>
    <row r="564" spans="22:42">
      <c r="V564" s="29">
        <v>552</v>
      </c>
      <c r="W564" s="270" t="s">
        <v>2118</v>
      </c>
      <c r="X564" s="30">
        <v>552</v>
      </c>
      <c r="Y564" s="270" t="s">
        <v>2119</v>
      </c>
      <c r="Z564" s="29">
        <v>552</v>
      </c>
      <c r="AA564" s="275">
        <v>2344210</v>
      </c>
      <c r="AB564" s="29">
        <v>552</v>
      </c>
      <c r="AC564" s="270" t="s">
        <v>2120</v>
      </c>
      <c r="AD564" s="29">
        <v>552</v>
      </c>
      <c r="AE564" s="270" t="s">
        <v>2121</v>
      </c>
      <c r="AF564" s="29">
        <v>552</v>
      </c>
      <c r="AG564" s="270" t="s">
        <v>2122</v>
      </c>
      <c r="AH564" s="29">
        <v>552</v>
      </c>
      <c r="AI564" s="270" t="s">
        <v>2123</v>
      </c>
      <c r="AJ564" s="29">
        <v>553</v>
      </c>
      <c r="AK564" s="270" t="s">
        <v>2124</v>
      </c>
      <c r="AL564" s="30">
        <f t="shared" si="14"/>
        <v>552</v>
      </c>
      <c r="AM564" s="29">
        <v>552</v>
      </c>
      <c r="AN564" s="270">
        <v>2755290</v>
      </c>
      <c r="AO564" s="29">
        <v>553</v>
      </c>
      <c r="AP564" s="270">
        <v>1630054</v>
      </c>
    </row>
    <row r="565" spans="22:42">
      <c r="V565" s="29">
        <v>553</v>
      </c>
      <c r="W565" s="270" t="s">
        <v>2125</v>
      </c>
      <c r="X565" s="30">
        <v>553</v>
      </c>
      <c r="Y565" s="270" t="s">
        <v>2126</v>
      </c>
      <c r="Z565" s="29">
        <v>553</v>
      </c>
      <c r="AA565" s="275">
        <v>2348327</v>
      </c>
      <c r="AB565" s="29">
        <v>553</v>
      </c>
      <c r="AC565" s="270" t="s">
        <v>2127</v>
      </c>
      <c r="AD565" s="29">
        <v>553</v>
      </c>
      <c r="AE565" s="270" t="s">
        <v>2128</v>
      </c>
      <c r="AF565" s="29">
        <v>553</v>
      </c>
      <c r="AG565" s="270">
        <v>2327109</v>
      </c>
      <c r="AH565" s="29">
        <v>553</v>
      </c>
      <c r="AI565" s="270" t="s">
        <v>2129</v>
      </c>
      <c r="AJ565" s="29">
        <v>554</v>
      </c>
      <c r="AK565" s="270" t="s">
        <v>2130</v>
      </c>
      <c r="AL565" s="30">
        <f t="shared" si="14"/>
        <v>553</v>
      </c>
      <c r="AM565" s="29">
        <v>553</v>
      </c>
      <c r="AN565" s="270">
        <v>2760130</v>
      </c>
      <c r="AO565" s="29">
        <v>554</v>
      </c>
      <c r="AP565" s="270">
        <v>1632917</v>
      </c>
    </row>
    <row r="566" spans="22:42">
      <c r="V566" s="29">
        <v>554</v>
      </c>
      <c r="W566" s="270" t="s">
        <v>2131</v>
      </c>
      <c r="X566" s="30">
        <v>554</v>
      </c>
      <c r="Y566" s="270" t="s">
        <v>2132</v>
      </c>
      <c r="Z566" s="29">
        <v>554</v>
      </c>
      <c r="AA566" s="275">
        <v>2352445</v>
      </c>
      <c r="AB566" s="29">
        <v>554</v>
      </c>
      <c r="AC566" s="270" t="s">
        <v>2133</v>
      </c>
      <c r="AD566" s="29">
        <v>554</v>
      </c>
      <c r="AE566" s="270" t="s">
        <v>2134</v>
      </c>
      <c r="AF566" s="29">
        <v>554</v>
      </c>
      <c r="AG566" s="270" t="s">
        <v>2135</v>
      </c>
      <c r="AH566" s="29">
        <v>554</v>
      </c>
      <c r="AI566" s="270" t="s">
        <v>2136</v>
      </c>
      <c r="AJ566" s="29">
        <v>555</v>
      </c>
      <c r="AK566" s="270" t="s">
        <v>2137</v>
      </c>
      <c r="AL566" s="30">
        <f t="shared" si="14"/>
        <v>554</v>
      </c>
      <c r="AM566" s="29">
        <v>554</v>
      </c>
      <c r="AN566" s="270">
        <v>2764971</v>
      </c>
      <c r="AO566" s="29">
        <v>555</v>
      </c>
      <c r="AP566" s="270">
        <v>1635780</v>
      </c>
    </row>
    <row r="567" spans="22:42">
      <c r="V567" s="29">
        <v>555</v>
      </c>
      <c r="W567" s="270" t="s">
        <v>2138</v>
      </c>
      <c r="X567" s="30">
        <v>555</v>
      </c>
      <c r="Y567" s="270" t="s">
        <v>2139</v>
      </c>
      <c r="Z567" s="29">
        <v>555</v>
      </c>
      <c r="AA567" s="275">
        <v>2356563</v>
      </c>
      <c r="AB567" s="29">
        <v>555</v>
      </c>
      <c r="AC567" s="270" t="s">
        <v>2140</v>
      </c>
      <c r="AD567" s="29">
        <v>555</v>
      </c>
      <c r="AE567" s="270" t="s">
        <v>2141</v>
      </c>
      <c r="AF567" s="29">
        <v>555</v>
      </c>
      <c r="AG567" s="270" t="s">
        <v>2142</v>
      </c>
      <c r="AH567" s="29">
        <v>555</v>
      </c>
      <c r="AI567" s="270" t="s">
        <v>2143</v>
      </c>
      <c r="AJ567" s="29">
        <v>556</v>
      </c>
      <c r="AK567" s="270" t="s">
        <v>2144</v>
      </c>
      <c r="AL567" s="30">
        <f t="shared" si="14"/>
        <v>555</v>
      </c>
      <c r="AM567" s="29">
        <v>555</v>
      </c>
      <c r="AN567" s="270">
        <v>2769811</v>
      </c>
      <c r="AO567" s="29">
        <v>556</v>
      </c>
      <c r="AP567" s="270">
        <v>1638643</v>
      </c>
    </row>
    <row r="568" spans="22:42">
      <c r="V568" s="29">
        <v>556</v>
      </c>
      <c r="W568" s="270" t="s">
        <v>2145</v>
      </c>
      <c r="X568" s="30">
        <v>556</v>
      </c>
      <c r="Y568" s="270" t="s">
        <v>2146</v>
      </c>
      <c r="Z568" s="29">
        <v>556</v>
      </c>
      <c r="AA568" s="275">
        <v>2360680</v>
      </c>
      <c r="AB568" s="29">
        <v>556</v>
      </c>
      <c r="AC568" s="270" t="s">
        <v>2147</v>
      </c>
      <c r="AD568" s="29">
        <v>556</v>
      </c>
      <c r="AE568" s="270" t="s">
        <v>2148</v>
      </c>
      <c r="AF568" s="29">
        <v>556</v>
      </c>
      <c r="AG568" s="270" t="s">
        <v>2149</v>
      </c>
      <c r="AH568" s="29">
        <v>556</v>
      </c>
      <c r="AI568" s="270" t="s">
        <v>2150</v>
      </c>
      <c r="AJ568" s="29">
        <v>557</v>
      </c>
      <c r="AK568" s="270" t="s">
        <v>2151</v>
      </c>
      <c r="AL568" s="30">
        <f t="shared" si="14"/>
        <v>556</v>
      </c>
      <c r="AM568" s="29">
        <v>556</v>
      </c>
      <c r="AN568" s="270">
        <v>2774652</v>
      </c>
      <c r="AO568" s="29">
        <v>557</v>
      </c>
      <c r="AP568" s="270">
        <v>1641505</v>
      </c>
    </row>
    <row r="569" spans="22:42">
      <c r="V569" s="29">
        <v>557</v>
      </c>
      <c r="W569" s="270" t="s">
        <v>2152</v>
      </c>
      <c r="X569" s="30">
        <v>557</v>
      </c>
      <c r="Y569" s="270" t="s">
        <v>2153</v>
      </c>
      <c r="Z569" s="29">
        <v>557</v>
      </c>
      <c r="AA569" s="275">
        <v>2364798</v>
      </c>
      <c r="AB569" s="29">
        <v>557</v>
      </c>
      <c r="AC569" s="270" t="s">
        <v>2154</v>
      </c>
      <c r="AD569" s="29">
        <v>557</v>
      </c>
      <c r="AE569" s="270" t="s">
        <v>2155</v>
      </c>
      <c r="AF569" s="29">
        <v>557</v>
      </c>
      <c r="AG569" s="270" t="s">
        <v>2156</v>
      </c>
      <c r="AH569" s="29">
        <v>557</v>
      </c>
      <c r="AI569" s="270" t="s">
        <v>2157</v>
      </c>
      <c r="AJ569" s="29">
        <v>558</v>
      </c>
      <c r="AK569" s="270" t="s">
        <v>2158</v>
      </c>
      <c r="AL569" s="30">
        <f t="shared" si="14"/>
        <v>557</v>
      </c>
      <c r="AM569" s="29">
        <v>557</v>
      </c>
      <c r="AN569" s="270">
        <v>2779493</v>
      </c>
      <c r="AO569" s="29">
        <v>558</v>
      </c>
      <c r="AP569" s="270">
        <v>1644368</v>
      </c>
    </row>
    <row r="570" spans="22:42">
      <c r="V570" s="29">
        <v>558</v>
      </c>
      <c r="W570" s="270" t="s">
        <v>2159</v>
      </c>
      <c r="X570" s="30">
        <v>558</v>
      </c>
      <c r="Y570" s="270" t="s">
        <v>2160</v>
      </c>
      <c r="Z570" s="29">
        <v>558</v>
      </c>
      <c r="AA570" s="275">
        <v>2368916</v>
      </c>
      <c r="AB570" s="29">
        <v>558</v>
      </c>
      <c r="AC570" s="270" t="s">
        <v>2161</v>
      </c>
      <c r="AD570" s="29">
        <v>558</v>
      </c>
      <c r="AE570" s="270" t="s">
        <v>2162</v>
      </c>
      <c r="AF570" s="29">
        <v>558</v>
      </c>
      <c r="AG570" s="270" t="s">
        <v>2163</v>
      </c>
      <c r="AH570" s="29">
        <v>558</v>
      </c>
      <c r="AI570" s="270" t="s">
        <v>2164</v>
      </c>
      <c r="AJ570" s="29">
        <v>559</v>
      </c>
      <c r="AK570" s="270" t="s">
        <v>2165</v>
      </c>
      <c r="AL570" s="30">
        <f t="shared" si="14"/>
        <v>558</v>
      </c>
      <c r="AM570" s="29">
        <v>558</v>
      </c>
      <c r="AN570" s="270">
        <v>2784333</v>
      </c>
      <c r="AO570" s="29">
        <v>559</v>
      </c>
      <c r="AP570" s="270">
        <v>1647231</v>
      </c>
    </row>
    <row r="571" spans="22:42">
      <c r="V571" s="29">
        <v>559</v>
      </c>
      <c r="W571" s="270" t="s">
        <v>2166</v>
      </c>
      <c r="X571" s="30">
        <v>559</v>
      </c>
      <c r="Y571" s="270" t="s">
        <v>2167</v>
      </c>
      <c r="Z571" s="29">
        <v>559</v>
      </c>
      <c r="AA571" s="275">
        <v>2373034</v>
      </c>
      <c r="AB571" s="29">
        <v>559</v>
      </c>
      <c r="AC571" s="270" t="s">
        <v>2168</v>
      </c>
      <c r="AD571" s="29">
        <v>559</v>
      </c>
      <c r="AE571" s="270">
        <v>2357276</v>
      </c>
      <c r="AF571" s="29">
        <v>559</v>
      </c>
      <c r="AG571" s="270" t="s">
        <v>2169</v>
      </c>
      <c r="AH571" s="29">
        <v>559</v>
      </c>
      <c r="AI571" s="270" t="s">
        <v>2170</v>
      </c>
      <c r="AJ571" s="29">
        <v>560</v>
      </c>
      <c r="AK571" s="270" t="s">
        <v>2171</v>
      </c>
      <c r="AL571" s="30">
        <f t="shared" si="14"/>
        <v>559</v>
      </c>
      <c r="AM571" s="29">
        <v>559</v>
      </c>
      <c r="AN571" s="270">
        <v>2789174</v>
      </c>
      <c r="AO571" s="29">
        <v>560</v>
      </c>
      <c r="AP571" s="270">
        <v>1650094</v>
      </c>
    </row>
    <row r="572" spans="22:42">
      <c r="V572" s="29">
        <v>560</v>
      </c>
      <c r="W572" s="270" t="s">
        <v>2172</v>
      </c>
      <c r="X572" s="30">
        <v>560</v>
      </c>
      <c r="Y572" s="270" t="s">
        <v>2173</v>
      </c>
      <c r="Z572" s="29">
        <v>560</v>
      </c>
      <c r="AA572" s="275">
        <v>2377151</v>
      </c>
      <c r="AB572" s="29">
        <v>560</v>
      </c>
      <c r="AC572" s="270" t="s">
        <v>2174</v>
      </c>
      <c r="AD572" s="29">
        <v>560</v>
      </c>
      <c r="AE572" s="270" t="s">
        <v>2175</v>
      </c>
      <c r="AF572" s="29">
        <v>560</v>
      </c>
      <c r="AG572" s="270" t="s">
        <v>2176</v>
      </c>
      <c r="AH572" s="29">
        <v>560</v>
      </c>
      <c r="AI572" s="270" t="s">
        <v>2177</v>
      </c>
      <c r="AJ572" s="29">
        <v>561</v>
      </c>
      <c r="AK572" s="270" t="s">
        <v>2178</v>
      </c>
      <c r="AL572" s="30">
        <f t="shared" si="14"/>
        <v>560</v>
      </c>
      <c r="AM572" s="29">
        <v>560</v>
      </c>
      <c r="AN572" s="270">
        <v>2794015</v>
      </c>
      <c r="AO572" s="29">
        <v>561</v>
      </c>
      <c r="AP572" s="270">
        <v>1652957</v>
      </c>
    </row>
    <row r="573" spans="22:42">
      <c r="V573" s="29">
        <v>561</v>
      </c>
      <c r="W573" s="270" t="s">
        <v>2179</v>
      </c>
      <c r="X573" s="30">
        <v>561</v>
      </c>
      <c r="Y573" s="270" t="s">
        <v>2180</v>
      </c>
      <c r="Z573" s="29">
        <v>561</v>
      </c>
      <c r="AA573" s="275">
        <v>2381269</v>
      </c>
      <c r="AB573" s="29">
        <v>561</v>
      </c>
      <c r="AC573" s="270" t="s">
        <v>2181</v>
      </c>
      <c r="AD573" s="29">
        <v>561</v>
      </c>
      <c r="AE573" s="270">
        <v>2365513</v>
      </c>
      <c r="AF573" s="29">
        <v>561</v>
      </c>
      <c r="AG573" s="270" t="s">
        <v>2182</v>
      </c>
      <c r="AH573" s="29">
        <v>561</v>
      </c>
      <c r="AI573" s="270" t="s">
        <v>2183</v>
      </c>
      <c r="AJ573" s="29">
        <v>562</v>
      </c>
      <c r="AK573" s="270" t="s">
        <v>2184</v>
      </c>
      <c r="AL573" s="30">
        <f t="shared" si="14"/>
        <v>561</v>
      </c>
      <c r="AM573" s="29">
        <v>561</v>
      </c>
      <c r="AN573" s="270">
        <v>2798855</v>
      </c>
      <c r="AO573" s="29">
        <v>562</v>
      </c>
      <c r="AP573" s="270">
        <v>1655820</v>
      </c>
    </row>
    <row r="574" spans="22:42">
      <c r="V574" s="29">
        <v>562</v>
      </c>
      <c r="W574" s="270" t="s">
        <v>2185</v>
      </c>
      <c r="X574" s="30">
        <v>562</v>
      </c>
      <c r="Y574" s="270" t="s">
        <v>2186</v>
      </c>
      <c r="Z574" s="29">
        <v>562</v>
      </c>
      <c r="AA574" s="275">
        <v>2385387</v>
      </c>
      <c r="AB574" s="29">
        <v>562</v>
      </c>
      <c r="AC574" s="270" t="s">
        <v>2187</v>
      </c>
      <c r="AD574" s="29">
        <v>562</v>
      </c>
      <c r="AE574" s="270" t="s">
        <v>2188</v>
      </c>
      <c r="AF574" s="29">
        <v>562</v>
      </c>
      <c r="AG574" s="270" t="s">
        <v>2189</v>
      </c>
      <c r="AH574" s="29">
        <v>562</v>
      </c>
      <c r="AI574" s="270" t="s">
        <v>2190</v>
      </c>
      <c r="AJ574" s="29">
        <v>563</v>
      </c>
      <c r="AK574" s="270" t="s">
        <v>2191</v>
      </c>
      <c r="AL574" s="30">
        <f t="shared" si="14"/>
        <v>562</v>
      </c>
      <c r="AM574" s="29">
        <v>562</v>
      </c>
      <c r="AN574" s="270">
        <v>2803696</v>
      </c>
      <c r="AO574" s="29">
        <v>563</v>
      </c>
      <c r="AP574" s="270">
        <v>1658683</v>
      </c>
    </row>
    <row r="575" spans="22:42">
      <c r="V575" s="29">
        <v>563</v>
      </c>
      <c r="W575" s="270" t="s">
        <v>2192</v>
      </c>
      <c r="X575" s="30">
        <v>563</v>
      </c>
      <c r="Y575" s="270">
        <v>2374476</v>
      </c>
      <c r="Z575" s="29">
        <v>563</v>
      </c>
      <c r="AA575" s="275">
        <v>2389504</v>
      </c>
      <c r="AB575" s="29">
        <v>563</v>
      </c>
      <c r="AC575" s="270" t="s">
        <v>2193</v>
      </c>
      <c r="AD575" s="29">
        <v>563</v>
      </c>
      <c r="AE575" s="270" t="s">
        <v>2194</v>
      </c>
      <c r="AF575" s="29">
        <v>563</v>
      </c>
      <c r="AG575" s="270" t="s">
        <v>2195</v>
      </c>
      <c r="AH575" s="29">
        <v>563</v>
      </c>
      <c r="AI575" s="270" t="s">
        <v>2196</v>
      </c>
      <c r="AJ575" s="29">
        <v>564</v>
      </c>
      <c r="AK575" s="270" t="s">
        <v>2197</v>
      </c>
      <c r="AL575" s="30">
        <f t="shared" si="14"/>
        <v>563</v>
      </c>
      <c r="AM575" s="29">
        <v>563</v>
      </c>
      <c r="AN575" s="270">
        <v>2808536</v>
      </c>
      <c r="AO575" s="29">
        <v>564</v>
      </c>
      <c r="AP575" s="270">
        <v>1661545</v>
      </c>
    </row>
    <row r="576" spans="22:42">
      <c r="V576" s="29">
        <v>564</v>
      </c>
      <c r="W576" s="270" t="s">
        <v>2198</v>
      </c>
      <c r="X576" s="30">
        <v>564</v>
      </c>
      <c r="Y576" s="270" t="s">
        <v>2199</v>
      </c>
      <c r="Z576" s="29">
        <v>564</v>
      </c>
      <c r="AA576" s="275">
        <v>2393622</v>
      </c>
      <c r="AB576" s="29">
        <v>564</v>
      </c>
      <c r="AC576" s="270" t="s">
        <v>2200</v>
      </c>
      <c r="AD576" s="29">
        <v>564</v>
      </c>
      <c r="AE576" s="270" t="s">
        <v>2201</v>
      </c>
      <c r="AF576" s="29">
        <v>564</v>
      </c>
      <c r="AG576" s="270" t="s">
        <v>2202</v>
      </c>
      <c r="AH576" s="29">
        <v>564</v>
      </c>
      <c r="AI576" s="270" t="s">
        <v>2203</v>
      </c>
      <c r="AJ576" s="29">
        <v>565</v>
      </c>
      <c r="AK576" s="270" t="s">
        <v>2204</v>
      </c>
      <c r="AL576" s="30">
        <f t="shared" si="14"/>
        <v>564</v>
      </c>
      <c r="AM576" s="29">
        <v>564</v>
      </c>
      <c r="AN576" s="270">
        <v>2813377</v>
      </c>
      <c r="AO576" s="29">
        <v>565</v>
      </c>
      <c r="AP576" s="270">
        <v>1664408</v>
      </c>
    </row>
    <row r="577" spans="22:42">
      <c r="V577" s="29">
        <v>565</v>
      </c>
      <c r="W577" s="270" t="s">
        <v>2205</v>
      </c>
      <c r="X577" s="30">
        <v>565</v>
      </c>
      <c r="Y577" s="270" t="s">
        <v>2206</v>
      </c>
      <c r="Z577" s="29">
        <v>565</v>
      </c>
      <c r="AA577" s="275">
        <v>2397740</v>
      </c>
      <c r="AB577" s="29">
        <v>565</v>
      </c>
      <c r="AC577" s="270" t="s">
        <v>2207</v>
      </c>
      <c r="AD577" s="29">
        <v>565</v>
      </c>
      <c r="AE577" s="270" t="s">
        <v>2208</v>
      </c>
      <c r="AF577" s="29">
        <v>565</v>
      </c>
      <c r="AG577" s="270" t="s">
        <v>2209</v>
      </c>
      <c r="AH577" s="29">
        <v>585</v>
      </c>
      <c r="AI577" s="270" t="s">
        <v>2210</v>
      </c>
      <c r="AJ577" s="29">
        <v>566</v>
      </c>
      <c r="AK577" s="270" t="s">
        <v>2211</v>
      </c>
      <c r="AL577" s="30">
        <f t="shared" si="14"/>
        <v>565</v>
      </c>
      <c r="AM577" s="29">
        <v>565</v>
      </c>
      <c r="AN577" s="270">
        <v>2818218</v>
      </c>
      <c r="AO577" s="29">
        <v>566</v>
      </c>
      <c r="AP577" s="270">
        <v>1667271</v>
      </c>
    </row>
    <row r="578" spans="22:42">
      <c r="V578" s="29">
        <v>566</v>
      </c>
      <c r="W578" s="270" t="s">
        <v>2212</v>
      </c>
      <c r="X578" s="30">
        <v>566</v>
      </c>
      <c r="Y578" s="270" t="s">
        <v>2213</v>
      </c>
      <c r="Z578" s="29">
        <v>566</v>
      </c>
      <c r="AA578" s="275">
        <v>2401857</v>
      </c>
      <c r="AB578" s="29">
        <v>566</v>
      </c>
      <c r="AC578" s="270" t="s">
        <v>2214</v>
      </c>
      <c r="AD578" s="29">
        <v>566</v>
      </c>
      <c r="AE578" s="270" t="s">
        <v>2215</v>
      </c>
      <c r="AF578" s="29">
        <v>566</v>
      </c>
      <c r="AG578" s="270" t="s">
        <v>2216</v>
      </c>
      <c r="AH578" s="29">
        <v>586</v>
      </c>
      <c r="AI578" s="270" t="s">
        <v>2217</v>
      </c>
      <c r="AJ578" s="29">
        <v>567</v>
      </c>
      <c r="AK578" s="270" t="s">
        <v>2218</v>
      </c>
      <c r="AL578" s="30">
        <f t="shared" si="14"/>
        <v>566</v>
      </c>
      <c r="AM578" s="29">
        <v>566</v>
      </c>
      <c r="AN578" s="270">
        <v>2823058</v>
      </c>
      <c r="AO578" s="29">
        <v>567</v>
      </c>
      <c r="AP578" s="270">
        <v>1670134</v>
      </c>
    </row>
    <row r="579" spans="22:42">
      <c r="V579" s="29">
        <v>567</v>
      </c>
      <c r="W579" s="270" t="s">
        <v>2219</v>
      </c>
      <c r="X579" s="30">
        <v>567</v>
      </c>
      <c r="Y579" s="270" t="s">
        <v>2220</v>
      </c>
      <c r="Z579" s="29">
        <v>567</v>
      </c>
      <c r="AA579" s="275">
        <v>2405975</v>
      </c>
      <c r="AB579" s="29">
        <v>567</v>
      </c>
      <c r="AC579" s="270" t="s">
        <v>2221</v>
      </c>
      <c r="AD579" s="29">
        <v>567</v>
      </c>
      <c r="AE579" s="270" t="s">
        <v>2222</v>
      </c>
      <c r="AF579" s="29">
        <v>567</v>
      </c>
      <c r="AG579" s="270" t="s">
        <v>2223</v>
      </c>
      <c r="AH579" s="29">
        <v>567</v>
      </c>
      <c r="AI579" s="270" t="s">
        <v>2224</v>
      </c>
      <c r="AJ579" s="29">
        <v>568</v>
      </c>
      <c r="AK579" s="270" t="s">
        <v>2225</v>
      </c>
      <c r="AL579" s="30">
        <f t="shared" si="14"/>
        <v>567</v>
      </c>
      <c r="AM579" s="29">
        <v>567</v>
      </c>
      <c r="AN579" s="270">
        <v>2827899</v>
      </c>
      <c r="AO579" s="29">
        <v>568</v>
      </c>
      <c r="AP579" s="270">
        <v>1672997</v>
      </c>
    </row>
    <row r="580" spans="22:42">
      <c r="V580" s="29">
        <v>568</v>
      </c>
      <c r="W580" s="270" t="s">
        <v>2226</v>
      </c>
      <c r="X580" s="30">
        <v>568</v>
      </c>
      <c r="Y580" s="270" t="s">
        <v>2227</v>
      </c>
      <c r="Z580" s="29">
        <v>568</v>
      </c>
      <c r="AA580" s="275">
        <v>2410093</v>
      </c>
      <c r="AB580" s="29">
        <v>568</v>
      </c>
      <c r="AC580" s="270" t="s">
        <v>2228</v>
      </c>
      <c r="AD580" s="29">
        <v>568</v>
      </c>
      <c r="AE580" s="270" t="s">
        <v>2229</v>
      </c>
      <c r="AF580" s="29">
        <v>568</v>
      </c>
      <c r="AG580" s="270" t="s">
        <v>2230</v>
      </c>
      <c r="AH580" s="29">
        <v>568</v>
      </c>
      <c r="AI580" s="270" t="s">
        <v>2231</v>
      </c>
      <c r="AJ580" s="29">
        <v>569</v>
      </c>
      <c r="AK580" s="270" t="s">
        <v>2232</v>
      </c>
      <c r="AL580" s="30">
        <f t="shared" si="14"/>
        <v>568</v>
      </c>
      <c r="AM580" s="29">
        <v>568</v>
      </c>
      <c r="AN580" s="270">
        <v>2832739</v>
      </c>
      <c r="AO580" s="29">
        <v>569</v>
      </c>
      <c r="AP580" s="270">
        <v>1675860</v>
      </c>
    </row>
    <row r="581" spans="22:42">
      <c r="V581" s="29">
        <v>569</v>
      </c>
      <c r="W581" s="270" t="s">
        <v>2233</v>
      </c>
      <c r="X581" s="30">
        <v>569</v>
      </c>
      <c r="Y581" s="270" t="s">
        <v>2234</v>
      </c>
      <c r="Z581" s="29">
        <v>569</v>
      </c>
      <c r="AA581" s="275">
        <v>2414211</v>
      </c>
      <c r="AB581" s="29">
        <v>569</v>
      </c>
      <c r="AC581" s="270" t="s">
        <v>2235</v>
      </c>
      <c r="AD581" s="29">
        <v>569</v>
      </c>
      <c r="AE581" s="270" t="s">
        <v>2236</v>
      </c>
      <c r="AF581" s="29">
        <v>569</v>
      </c>
      <c r="AG581" s="270" t="s">
        <v>2237</v>
      </c>
      <c r="AH581" s="29">
        <v>569</v>
      </c>
      <c r="AI581" s="270" t="s">
        <v>2238</v>
      </c>
      <c r="AJ581" s="29">
        <v>570</v>
      </c>
      <c r="AK581" s="270" t="s">
        <v>2239</v>
      </c>
      <c r="AL581" s="30">
        <f t="shared" si="14"/>
        <v>569</v>
      </c>
      <c r="AM581" s="29">
        <v>569</v>
      </c>
      <c r="AN581" s="270">
        <v>2837580</v>
      </c>
      <c r="AO581" s="29">
        <v>570</v>
      </c>
      <c r="AP581" s="270">
        <v>1678723</v>
      </c>
    </row>
    <row r="582" spans="22:42">
      <c r="V582" s="29">
        <v>570</v>
      </c>
      <c r="W582" s="270" t="s">
        <v>2240</v>
      </c>
      <c r="X582" s="30">
        <v>570</v>
      </c>
      <c r="Y582" s="270" t="s">
        <v>2241</v>
      </c>
      <c r="Z582" s="29">
        <v>570</v>
      </c>
      <c r="AA582" s="275">
        <v>2418328</v>
      </c>
      <c r="AB582" s="29">
        <v>570</v>
      </c>
      <c r="AC582" s="270" t="s">
        <v>2242</v>
      </c>
      <c r="AD582" s="29">
        <v>570</v>
      </c>
      <c r="AE582" s="270" t="s">
        <v>2243</v>
      </c>
      <c r="AF582" s="29">
        <v>570</v>
      </c>
      <c r="AG582" s="270" t="s">
        <v>2244</v>
      </c>
      <c r="AH582" s="29">
        <v>570</v>
      </c>
      <c r="AI582" s="270" t="s">
        <v>2245</v>
      </c>
      <c r="AJ582" s="29">
        <v>571</v>
      </c>
      <c r="AK582" s="270" t="s">
        <v>2246</v>
      </c>
      <c r="AL582" s="30">
        <f t="shared" si="14"/>
        <v>570</v>
      </c>
      <c r="AM582" s="29">
        <v>570</v>
      </c>
      <c r="AN582" s="270">
        <v>2842421</v>
      </c>
      <c r="AO582" s="29">
        <v>571</v>
      </c>
      <c r="AP582" s="270">
        <v>1681585</v>
      </c>
    </row>
    <row r="583" spans="22:42">
      <c r="V583" s="29">
        <v>571</v>
      </c>
      <c r="W583" s="270" t="s">
        <v>2247</v>
      </c>
      <c r="X583" s="30">
        <v>571</v>
      </c>
      <c r="Y583" s="270" t="s">
        <v>2248</v>
      </c>
      <c r="Z583" s="29">
        <v>571</v>
      </c>
      <c r="AA583" s="275">
        <v>2422446</v>
      </c>
      <c r="AB583" s="29">
        <v>571</v>
      </c>
      <c r="AC583" s="270" t="s">
        <v>2249</v>
      </c>
      <c r="AD583" s="29">
        <v>571</v>
      </c>
      <c r="AE583" s="270" t="s">
        <v>2250</v>
      </c>
      <c r="AF583" s="29">
        <v>571</v>
      </c>
      <c r="AG583" s="270" t="s">
        <v>2251</v>
      </c>
      <c r="AH583" s="29">
        <v>571</v>
      </c>
      <c r="AI583" s="270" t="s">
        <v>2252</v>
      </c>
      <c r="AJ583" s="29">
        <v>572</v>
      </c>
      <c r="AK583" s="270" t="s">
        <v>2253</v>
      </c>
      <c r="AL583" s="30">
        <f t="shared" si="14"/>
        <v>571</v>
      </c>
      <c r="AM583" s="29">
        <v>571</v>
      </c>
      <c r="AN583" s="270">
        <v>2847261</v>
      </c>
      <c r="AO583" s="29">
        <v>572</v>
      </c>
      <c r="AP583" s="270">
        <v>1684448</v>
      </c>
    </row>
    <row r="584" spans="22:42">
      <c r="V584" s="29">
        <v>572</v>
      </c>
      <c r="W584" s="270" t="s">
        <v>2254</v>
      </c>
      <c r="X584" s="30">
        <v>572</v>
      </c>
      <c r="Y584" s="270" t="s">
        <v>2255</v>
      </c>
      <c r="Z584" s="29">
        <v>572</v>
      </c>
      <c r="AA584" s="275">
        <v>2426564</v>
      </c>
      <c r="AB584" s="29">
        <v>572</v>
      </c>
      <c r="AC584" s="270" t="s">
        <v>2256</v>
      </c>
      <c r="AD584" s="29">
        <v>572</v>
      </c>
      <c r="AE584" s="270" t="s">
        <v>2257</v>
      </c>
      <c r="AF584" s="29">
        <v>572</v>
      </c>
      <c r="AG584" s="270" t="s">
        <v>2258</v>
      </c>
      <c r="AH584" s="29">
        <v>572</v>
      </c>
      <c r="AI584" s="270" t="s">
        <v>2259</v>
      </c>
      <c r="AJ584" s="29">
        <v>573</v>
      </c>
      <c r="AK584" s="270" t="s">
        <v>2260</v>
      </c>
      <c r="AL584" s="30">
        <f t="shared" si="14"/>
        <v>572</v>
      </c>
      <c r="AM584" s="29">
        <v>572</v>
      </c>
      <c r="AN584" s="270">
        <v>2852102</v>
      </c>
      <c r="AO584" s="29">
        <v>573</v>
      </c>
      <c r="AP584" s="270">
        <v>1687311</v>
      </c>
    </row>
    <row r="585" spans="22:42">
      <c r="V585" s="29">
        <v>573</v>
      </c>
      <c r="W585" s="270" t="s">
        <v>2261</v>
      </c>
      <c r="X585" s="30">
        <v>573</v>
      </c>
      <c r="Y585" s="270" t="s">
        <v>2262</v>
      </c>
      <c r="Z585" s="29">
        <v>573</v>
      </c>
      <c r="AA585" s="275">
        <v>2430681</v>
      </c>
      <c r="AB585" s="29">
        <v>573</v>
      </c>
      <c r="AC585" s="270" t="s">
        <v>2263</v>
      </c>
      <c r="AD585" s="29">
        <v>573</v>
      </c>
      <c r="AE585" s="270">
        <v>2414937</v>
      </c>
      <c r="AF585" s="29">
        <v>573</v>
      </c>
      <c r="AG585" s="270" t="s">
        <v>2264</v>
      </c>
      <c r="AH585" s="29">
        <v>573</v>
      </c>
      <c r="AI585" s="270" t="s">
        <v>2265</v>
      </c>
      <c r="AJ585" s="29">
        <v>574</v>
      </c>
      <c r="AK585" s="270" t="s">
        <v>2266</v>
      </c>
      <c r="AL585" s="30">
        <f t="shared" si="14"/>
        <v>573</v>
      </c>
      <c r="AM585" s="29">
        <v>573</v>
      </c>
      <c r="AN585" s="270">
        <v>2856942</v>
      </c>
      <c r="AO585" s="29">
        <v>574</v>
      </c>
      <c r="AP585" s="270">
        <v>1690174</v>
      </c>
    </row>
    <row r="586" spans="22:42">
      <c r="V586" s="29">
        <v>574</v>
      </c>
      <c r="W586" s="270" t="s">
        <v>2267</v>
      </c>
      <c r="X586" s="30">
        <v>574</v>
      </c>
      <c r="Y586" s="270" t="s">
        <v>2268</v>
      </c>
      <c r="Z586" s="29">
        <v>574</v>
      </c>
      <c r="AA586" s="275">
        <v>2434799</v>
      </c>
      <c r="AB586" s="29">
        <v>574</v>
      </c>
      <c r="AC586" s="270" t="s">
        <v>2269</v>
      </c>
      <c r="AD586" s="29">
        <v>574</v>
      </c>
      <c r="AE586" s="270" t="s">
        <v>2270</v>
      </c>
      <c r="AF586" s="29">
        <v>574</v>
      </c>
      <c r="AG586" s="270" t="s">
        <v>2271</v>
      </c>
      <c r="AH586" s="29">
        <v>574</v>
      </c>
      <c r="AI586" s="270" t="s">
        <v>2272</v>
      </c>
      <c r="AJ586" s="29">
        <v>575</v>
      </c>
      <c r="AK586" s="270" t="s">
        <v>2273</v>
      </c>
      <c r="AL586" s="30">
        <f t="shared" si="14"/>
        <v>574</v>
      </c>
      <c r="AM586" s="29">
        <v>574</v>
      </c>
      <c r="AN586" s="270">
        <v>2861783</v>
      </c>
      <c r="AO586" s="29">
        <v>575</v>
      </c>
      <c r="AP586" s="270">
        <v>1693037</v>
      </c>
    </row>
    <row r="587" spans="22:42">
      <c r="V587" s="29">
        <v>575</v>
      </c>
      <c r="W587" s="270" t="s">
        <v>2274</v>
      </c>
      <c r="X587" s="30">
        <v>575</v>
      </c>
      <c r="Y587" s="270" t="s">
        <v>2275</v>
      </c>
      <c r="Z587" s="29">
        <v>575</v>
      </c>
      <c r="AA587" s="275">
        <v>2438917</v>
      </c>
      <c r="AB587" s="29">
        <v>575</v>
      </c>
      <c r="AC587" s="270" t="s">
        <v>2276</v>
      </c>
      <c r="AD587" s="29">
        <v>575</v>
      </c>
      <c r="AE587" s="270" t="s">
        <v>2277</v>
      </c>
      <c r="AF587" s="29">
        <v>575</v>
      </c>
      <c r="AG587" s="270" t="s">
        <v>2278</v>
      </c>
      <c r="AH587" s="29">
        <v>575</v>
      </c>
      <c r="AI587" s="270" t="s">
        <v>2279</v>
      </c>
      <c r="AJ587" s="29">
        <v>576</v>
      </c>
      <c r="AK587" s="270" t="s">
        <v>2280</v>
      </c>
      <c r="AL587" s="30">
        <f t="shared" si="14"/>
        <v>575</v>
      </c>
      <c r="AM587" s="29">
        <v>575</v>
      </c>
      <c r="AN587" s="270">
        <v>2866624</v>
      </c>
      <c r="AO587" s="29">
        <v>576</v>
      </c>
      <c r="AP587" s="270">
        <v>1695900</v>
      </c>
    </row>
    <row r="588" spans="22:42">
      <c r="V588" s="29">
        <v>576</v>
      </c>
      <c r="W588" s="270" t="s">
        <v>2281</v>
      </c>
      <c r="X588" s="30">
        <v>576</v>
      </c>
      <c r="Y588" s="270" t="s">
        <v>2282</v>
      </c>
      <c r="Z588" s="29">
        <v>576</v>
      </c>
      <c r="AA588" s="275">
        <v>2443034</v>
      </c>
      <c r="AB588" s="29">
        <v>576</v>
      </c>
      <c r="AC588" s="270" t="s">
        <v>2283</v>
      </c>
      <c r="AD588" s="29">
        <v>576</v>
      </c>
      <c r="AE588" s="270" t="s">
        <v>2284</v>
      </c>
      <c r="AF588" s="29">
        <v>576</v>
      </c>
      <c r="AG588" s="270" t="s">
        <v>2285</v>
      </c>
      <c r="AH588" s="29">
        <v>576</v>
      </c>
      <c r="AI588" s="270" t="s">
        <v>2286</v>
      </c>
      <c r="AJ588" s="29">
        <v>577</v>
      </c>
      <c r="AK588" s="270" t="s">
        <v>2287</v>
      </c>
      <c r="AL588" s="30">
        <f t="shared" si="14"/>
        <v>576</v>
      </c>
      <c r="AM588" s="29">
        <v>576</v>
      </c>
      <c r="AN588" s="270">
        <v>2871464</v>
      </c>
      <c r="AO588" s="29">
        <v>577</v>
      </c>
      <c r="AP588" s="270">
        <v>1698762</v>
      </c>
    </row>
    <row r="589" spans="22:42">
      <c r="V589" s="29">
        <v>577</v>
      </c>
      <c r="W589" s="270" t="s">
        <v>2288</v>
      </c>
      <c r="X589" s="30">
        <v>577</v>
      </c>
      <c r="Y589" s="270" t="s">
        <v>2289</v>
      </c>
      <c r="Z589" s="29">
        <v>577</v>
      </c>
      <c r="AA589" s="275">
        <v>2447152</v>
      </c>
      <c r="AB589" s="29">
        <v>577</v>
      </c>
      <c r="AC589" s="270" t="s">
        <v>2290</v>
      </c>
      <c r="AD589" s="29">
        <v>577</v>
      </c>
      <c r="AE589" s="270" t="s">
        <v>2291</v>
      </c>
      <c r="AF589" s="29">
        <v>577</v>
      </c>
      <c r="AG589" s="270" t="s">
        <v>2292</v>
      </c>
      <c r="AH589" s="29">
        <v>577</v>
      </c>
      <c r="AI589" s="270" t="s">
        <v>2293</v>
      </c>
      <c r="AJ589" s="29">
        <v>578</v>
      </c>
      <c r="AK589" s="270" t="s">
        <v>2294</v>
      </c>
      <c r="AL589" s="30">
        <f t="shared" si="14"/>
        <v>577</v>
      </c>
      <c r="AM589" s="29">
        <v>577</v>
      </c>
      <c r="AN589" s="270">
        <v>2876305</v>
      </c>
      <c r="AO589" s="29">
        <v>578</v>
      </c>
      <c r="AP589" s="270">
        <v>1701625</v>
      </c>
    </row>
    <row r="590" spans="22:42">
      <c r="V590" s="29">
        <v>578</v>
      </c>
      <c r="W590" s="270" t="s">
        <v>2295</v>
      </c>
      <c r="X590" s="30">
        <v>578</v>
      </c>
      <c r="Y590" s="270" t="s">
        <v>2296</v>
      </c>
      <c r="Z590" s="29">
        <v>578</v>
      </c>
      <c r="AA590" s="275">
        <v>2451270</v>
      </c>
      <c r="AB590" s="29">
        <v>578</v>
      </c>
      <c r="AC590" s="270" t="s">
        <v>2297</v>
      </c>
      <c r="AD590" s="29">
        <v>578</v>
      </c>
      <c r="AE590" s="270" t="s">
        <v>2298</v>
      </c>
      <c r="AF590" s="29">
        <v>578</v>
      </c>
      <c r="AG590" s="270" t="s">
        <v>2299</v>
      </c>
      <c r="AH590" s="29">
        <v>578</v>
      </c>
      <c r="AI590" s="270" t="s">
        <v>2300</v>
      </c>
      <c r="AJ590" s="29">
        <v>579</v>
      </c>
      <c r="AK590" s="270" t="s">
        <v>2301</v>
      </c>
      <c r="AL590" s="30">
        <f t="shared" ref="AL590:AL653" si="15">AL589+1</f>
        <v>578</v>
      </c>
      <c r="AM590" s="29">
        <v>578</v>
      </c>
      <c r="AN590" s="270">
        <v>2881146</v>
      </c>
      <c r="AO590" s="29">
        <v>579</v>
      </c>
      <c r="AP590" s="270">
        <v>1704488</v>
      </c>
    </row>
    <row r="591" spans="22:42">
      <c r="V591" s="29">
        <v>579</v>
      </c>
      <c r="W591" s="270" t="s">
        <v>2302</v>
      </c>
      <c r="X591" s="30">
        <v>579</v>
      </c>
      <c r="Y591" s="270" t="s">
        <v>2303</v>
      </c>
      <c r="Z591" s="29">
        <v>579</v>
      </c>
      <c r="AA591" s="275">
        <v>2455388</v>
      </c>
      <c r="AB591" s="29">
        <v>579</v>
      </c>
      <c r="AC591" s="270" t="s">
        <v>2304</v>
      </c>
      <c r="AD591" s="29">
        <v>579</v>
      </c>
      <c r="AE591" s="270" t="s">
        <v>2305</v>
      </c>
      <c r="AF591" s="29">
        <v>579</v>
      </c>
      <c r="AG591" s="270" t="s">
        <v>2306</v>
      </c>
      <c r="AH591" s="29">
        <v>579</v>
      </c>
      <c r="AI591" s="270" t="s">
        <v>2307</v>
      </c>
      <c r="AJ591" s="29">
        <v>580</v>
      </c>
      <c r="AK591" s="270">
        <v>1083252</v>
      </c>
      <c r="AL591" s="30">
        <f t="shared" si="15"/>
        <v>579</v>
      </c>
      <c r="AM591" s="29">
        <v>579</v>
      </c>
      <c r="AN591" s="270">
        <v>2885986</v>
      </c>
      <c r="AO591" s="29">
        <v>580</v>
      </c>
      <c r="AP591" s="270">
        <v>1707351</v>
      </c>
    </row>
    <row r="592" spans="22:42">
      <c r="V592" s="29">
        <v>580</v>
      </c>
      <c r="W592" s="270" t="s">
        <v>2308</v>
      </c>
      <c r="X592" s="30">
        <v>580</v>
      </c>
      <c r="Y592" s="270" t="s">
        <v>2309</v>
      </c>
      <c r="Z592" s="29">
        <v>580</v>
      </c>
      <c r="AA592" s="275">
        <v>2459505</v>
      </c>
      <c r="AB592" s="29">
        <v>580</v>
      </c>
      <c r="AC592" s="270" t="s">
        <v>2310</v>
      </c>
      <c r="AD592" s="29">
        <v>580</v>
      </c>
      <c r="AE592" s="270" t="s">
        <v>2311</v>
      </c>
      <c r="AF592" s="29">
        <v>580</v>
      </c>
      <c r="AG592" s="270" t="s">
        <v>2312</v>
      </c>
      <c r="AH592" s="29">
        <v>580</v>
      </c>
      <c r="AI592" s="270" t="s">
        <v>2313</v>
      </c>
      <c r="AJ592" s="29">
        <v>581</v>
      </c>
      <c r="AK592" s="270" t="s">
        <v>2314</v>
      </c>
      <c r="AL592" s="30">
        <f t="shared" si="15"/>
        <v>580</v>
      </c>
      <c r="AM592" s="29">
        <v>580</v>
      </c>
      <c r="AN592" s="270">
        <v>2890827</v>
      </c>
      <c r="AO592" s="29">
        <v>581</v>
      </c>
      <c r="AP592" s="270">
        <v>1710214</v>
      </c>
    </row>
    <row r="593" spans="22:42">
      <c r="V593" s="29">
        <v>581</v>
      </c>
      <c r="W593" s="270" t="s">
        <v>2315</v>
      </c>
      <c r="X593" s="30">
        <v>581</v>
      </c>
      <c r="Y593" s="270" t="s">
        <v>2316</v>
      </c>
      <c r="Z593" s="29">
        <v>581</v>
      </c>
      <c r="AA593" s="275">
        <v>2463623</v>
      </c>
      <c r="AB593" s="29">
        <v>581</v>
      </c>
      <c r="AC593" s="270" t="s">
        <v>2317</v>
      </c>
      <c r="AD593" s="29">
        <v>581</v>
      </c>
      <c r="AE593" s="270" t="s">
        <v>2318</v>
      </c>
      <c r="AF593" s="29">
        <v>581</v>
      </c>
      <c r="AG593" s="270" t="s">
        <v>2319</v>
      </c>
      <c r="AH593" s="29">
        <v>581</v>
      </c>
      <c r="AI593" s="270" t="s">
        <v>2320</v>
      </c>
      <c r="AJ593" s="29">
        <v>582</v>
      </c>
      <c r="AK593" s="270" t="s">
        <v>2321</v>
      </c>
      <c r="AL593" s="30">
        <f t="shared" si="15"/>
        <v>581</v>
      </c>
      <c r="AM593" s="29">
        <v>581</v>
      </c>
      <c r="AN593" s="270">
        <v>2895667</v>
      </c>
      <c r="AO593" s="29">
        <v>582</v>
      </c>
      <c r="AP593" s="270">
        <v>1713077</v>
      </c>
    </row>
    <row r="594" spans="22:42">
      <c r="V594" s="29">
        <v>582</v>
      </c>
      <c r="W594" s="270" t="s">
        <v>2322</v>
      </c>
      <c r="X594" s="30">
        <v>582</v>
      </c>
      <c r="Y594" s="270" t="s">
        <v>2323</v>
      </c>
      <c r="Z594" s="29">
        <v>582</v>
      </c>
      <c r="AA594" s="275">
        <v>2467741</v>
      </c>
      <c r="AB594" s="29">
        <v>582</v>
      </c>
      <c r="AC594" s="270" t="s">
        <v>2324</v>
      </c>
      <c r="AD594" s="29">
        <v>582</v>
      </c>
      <c r="AE594" s="270" t="s">
        <v>2325</v>
      </c>
      <c r="AF594" s="29">
        <v>582</v>
      </c>
      <c r="AG594" s="270" t="s">
        <v>2326</v>
      </c>
      <c r="AH594" s="29">
        <v>582</v>
      </c>
      <c r="AI594" s="270" t="s">
        <v>2327</v>
      </c>
      <c r="AJ594" s="29">
        <v>583</v>
      </c>
      <c r="AK594" s="270" t="s">
        <v>2328</v>
      </c>
      <c r="AL594" s="30">
        <f t="shared" si="15"/>
        <v>582</v>
      </c>
      <c r="AM594" s="29">
        <v>582</v>
      </c>
      <c r="AN594" s="270">
        <v>2900508</v>
      </c>
      <c r="AO594" s="29">
        <v>583</v>
      </c>
      <c r="AP594" s="270">
        <v>1715940</v>
      </c>
    </row>
    <row r="595" spans="22:42">
      <c r="V595" s="29">
        <v>583</v>
      </c>
      <c r="W595" s="270" t="s">
        <v>2329</v>
      </c>
      <c r="X595" s="30">
        <v>583</v>
      </c>
      <c r="Y595" s="270" t="s">
        <v>2330</v>
      </c>
      <c r="Z595" s="29">
        <v>583</v>
      </c>
      <c r="AA595" s="275">
        <v>2471858</v>
      </c>
      <c r="AB595" s="29">
        <v>583</v>
      </c>
      <c r="AC595" s="270" t="s">
        <v>2331</v>
      </c>
      <c r="AD595" s="29">
        <v>583</v>
      </c>
      <c r="AE595" s="270" t="s">
        <v>2332</v>
      </c>
      <c r="AF595" s="29">
        <v>583</v>
      </c>
      <c r="AG595" s="270" t="s">
        <v>2333</v>
      </c>
      <c r="AH595" s="29">
        <v>583</v>
      </c>
      <c r="AI595" s="270" t="s">
        <v>2334</v>
      </c>
      <c r="AJ595" s="29">
        <v>584</v>
      </c>
      <c r="AK595" s="270" t="s">
        <v>2335</v>
      </c>
      <c r="AL595" s="30">
        <f t="shared" si="15"/>
        <v>583</v>
      </c>
      <c r="AM595" s="29">
        <v>583</v>
      </c>
      <c r="AN595" s="270">
        <v>2905349</v>
      </c>
      <c r="AO595" s="29">
        <v>584</v>
      </c>
      <c r="AP595" s="270">
        <v>1718802</v>
      </c>
    </row>
    <row r="596" spans="22:42">
      <c r="V596" s="29">
        <v>584</v>
      </c>
      <c r="W596" s="270" t="s">
        <v>2336</v>
      </c>
      <c r="X596" s="30">
        <v>584</v>
      </c>
      <c r="Y596" s="270" t="s">
        <v>2337</v>
      </c>
      <c r="Z596" s="29">
        <v>584</v>
      </c>
      <c r="AA596" s="275">
        <v>2475976</v>
      </c>
      <c r="AB596" s="29">
        <v>584</v>
      </c>
      <c r="AC596" s="270" t="s">
        <v>2338</v>
      </c>
      <c r="AD596" s="29">
        <v>584</v>
      </c>
      <c r="AE596" s="270" t="s">
        <v>2339</v>
      </c>
      <c r="AF596" s="29">
        <v>584</v>
      </c>
      <c r="AG596" s="270" t="s">
        <v>2340</v>
      </c>
      <c r="AH596" s="29">
        <v>584</v>
      </c>
      <c r="AI596" s="270" t="s">
        <v>2341</v>
      </c>
      <c r="AJ596" s="29">
        <v>585</v>
      </c>
      <c r="AK596" s="270" t="s">
        <v>2342</v>
      </c>
      <c r="AL596" s="30">
        <f t="shared" si="15"/>
        <v>584</v>
      </c>
      <c r="AM596" s="29">
        <v>584</v>
      </c>
      <c r="AN596" s="270">
        <v>2910189</v>
      </c>
      <c r="AO596" s="29">
        <v>585</v>
      </c>
      <c r="AP596" s="270">
        <v>1721665</v>
      </c>
    </row>
    <row r="597" spans="22:42">
      <c r="V597" s="29">
        <v>585</v>
      </c>
      <c r="W597" s="270" t="s">
        <v>2343</v>
      </c>
      <c r="X597" s="30">
        <v>585</v>
      </c>
      <c r="Y597" s="270" t="s">
        <v>2344</v>
      </c>
      <c r="Z597" s="29">
        <v>585</v>
      </c>
      <c r="AA597" s="275">
        <v>2480094</v>
      </c>
      <c r="AB597" s="29">
        <v>585</v>
      </c>
      <c r="AC597" s="270" t="s">
        <v>2345</v>
      </c>
      <c r="AD597" s="29">
        <v>585</v>
      </c>
      <c r="AE597" s="270" t="s">
        <v>2346</v>
      </c>
      <c r="AF597" s="29">
        <v>585</v>
      </c>
      <c r="AG597" s="270" t="s">
        <v>2347</v>
      </c>
      <c r="AH597" s="29">
        <v>585</v>
      </c>
      <c r="AI597" s="270" t="s">
        <v>2348</v>
      </c>
      <c r="AJ597" s="29">
        <v>586</v>
      </c>
      <c r="AK597" s="270" t="s">
        <v>2349</v>
      </c>
      <c r="AL597" s="30">
        <f t="shared" si="15"/>
        <v>585</v>
      </c>
      <c r="AM597" s="29">
        <v>585</v>
      </c>
      <c r="AN597" s="270">
        <v>2915030</v>
      </c>
      <c r="AO597" s="29">
        <v>586</v>
      </c>
      <c r="AP597" s="270">
        <v>1724528</v>
      </c>
    </row>
    <row r="598" spans="22:42">
      <c r="V598" s="29">
        <v>586</v>
      </c>
      <c r="W598" s="270" t="s">
        <v>2350</v>
      </c>
      <c r="X598" s="30">
        <v>586</v>
      </c>
      <c r="Y598" s="270" t="s">
        <v>2351</v>
      </c>
      <c r="Z598" s="29">
        <v>586</v>
      </c>
      <c r="AA598" s="275">
        <v>2484211</v>
      </c>
      <c r="AB598" s="29">
        <v>586</v>
      </c>
      <c r="AC598" s="270" t="s">
        <v>2352</v>
      </c>
      <c r="AD598" s="29">
        <v>586</v>
      </c>
      <c r="AE598" s="270" t="s">
        <v>2353</v>
      </c>
      <c r="AF598" s="29">
        <v>586</v>
      </c>
      <c r="AG598" s="270">
        <v>2463012</v>
      </c>
      <c r="AH598" s="29">
        <v>586</v>
      </c>
      <c r="AI598" s="270" t="s">
        <v>2354</v>
      </c>
      <c r="AJ598" s="29">
        <v>587</v>
      </c>
      <c r="AK598" s="270" t="s">
        <v>2355</v>
      </c>
      <c r="AL598" s="30">
        <f t="shared" si="15"/>
        <v>586</v>
      </c>
      <c r="AM598" s="29">
        <v>586</v>
      </c>
      <c r="AN598" s="270">
        <v>2919870</v>
      </c>
      <c r="AO598" s="29">
        <v>587</v>
      </c>
      <c r="AP598" s="270">
        <v>1727391</v>
      </c>
    </row>
    <row r="599" spans="22:42">
      <c r="V599" s="29">
        <v>587</v>
      </c>
      <c r="W599" s="270" t="s">
        <v>2356</v>
      </c>
      <c r="X599" s="30">
        <v>587</v>
      </c>
      <c r="Y599" s="270" t="s">
        <v>2357</v>
      </c>
      <c r="Z599" s="29">
        <v>587</v>
      </c>
      <c r="AA599" s="275">
        <v>2488329</v>
      </c>
      <c r="AB599" s="29">
        <v>587</v>
      </c>
      <c r="AC599" s="270" t="s">
        <v>2358</v>
      </c>
      <c r="AD599" s="29">
        <v>587</v>
      </c>
      <c r="AE599" s="270" t="s">
        <v>2359</v>
      </c>
      <c r="AF599" s="29">
        <v>587</v>
      </c>
      <c r="AG599" s="270" t="s">
        <v>2360</v>
      </c>
      <c r="AH599" s="29">
        <v>587</v>
      </c>
      <c r="AI599" s="270" t="s">
        <v>2361</v>
      </c>
      <c r="AJ599" s="29">
        <v>588</v>
      </c>
      <c r="AK599" s="270" t="s">
        <v>2362</v>
      </c>
      <c r="AL599" s="30">
        <f t="shared" si="15"/>
        <v>587</v>
      </c>
      <c r="AM599" s="29">
        <v>587</v>
      </c>
      <c r="AN599" s="270">
        <v>2924711</v>
      </c>
      <c r="AO599" s="29">
        <v>588</v>
      </c>
      <c r="AP599" s="270">
        <v>1730254</v>
      </c>
    </row>
    <row r="600" spans="22:42">
      <c r="V600" s="29">
        <v>588</v>
      </c>
      <c r="W600" s="270" t="s">
        <v>2363</v>
      </c>
      <c r="X600" s="30">
        <v>588</v>
      </c>
      <c r="Y600" s="270" t="s">
        <v>2364</v>
      </c>
      <c r="Z600" s="29">
        <v>588</v>
      </c>
      <c r="AA600" s="275">
        <v>2492447</v>
      </c>
      <c r="AB600" s="29">
        <v>588</v>
      </c>
      <c r="AC600" s="270" t="s">
        <v>2365</v>
      </c>
      <c r="AD600" s="29">
        <v>588</v>
      </c>
      <c r="AE600" s="270" t="s">
        <v>2366</v>
      </c>
      <c r="AF600" s="29">
        <v>588</v>
      </c>
      <c r="AG600" s="270" t="s">
        <v>2367</v>
      </c>
      <c r="AH600" s="29">
        <v>588</v>
      </c>
      <c r="AI600" s="270" t="s">
        <v>2368</v>
      </c>
      <c r="AJ600" s="29">
        <v>589</v>
      </c>
      <c r="AK600" s="270" t="s">
        <v>2369</v>
      </c>
      <c r="AL600" s="30">
        <f t="shared" si="15"/>
        <v>588</v>
      </c>
      <c r="AM600" s="29">
        <v>588</v>
      </c>
      <c r="AN600" s="270">
        <v>2929552</v>
      </c>
      <c r="AO600" s="29">
        <v>589</v>
      </c>
      <c r="AP600" s="270">
        <v>1733117</v>
      </c>
    </row>
    <row r="601" spans="22:42">
      <c r="V601" s="29">
        <v>589</v>
      </c>
      <c r="W601" s="270" t="s">
        <v>2370</v>
      </c>
      <c r="X601" s="30">
        <v>589</v>
      </c>
      <c r="Y601" s="270" t="s">
        <v>2371</v>
      </c>
      <c r="Z601" s="29">
        <v>589</v>
      </c>
      <c r="AA601" s="275">
        <v>2496565</v>
      </c>
      <c r="AB601" s="29">
        <v>589</v>
      </c>
      <c r="AC601" s="270" t="s">
        <v>2372</v>
      </c>
      <c r="AD601" s="29">
        <v>589</v>
      </c>
      <c r="AE601" s="270" t="s">
        <v>2373</v>
      </c>
      <c r="AF601" s="29">
        <v>589</v>
      </c>
      <c r="AG601" s="270" t="s">
        <v>2374</v>
      </c>
      <c r="AH601" s="29">
        <v>589</v>
      </c>
      <c r="AI601" s="270" t="s">
        <v>2375</v>
      </c>
      <c r="AJ601" s="29">
        <v>590</v>
      </c>
      <c r="AK601" s="270" t="s">
        <v>2376</v>
      </c>
      <c r="AL601" s="30">
        <f t="shared" si="15"/>
        <v>589</v>
      </c>
      <c r="AM601" s="29">
        <v>589</v>
      </c>
      <c r="AN601" s="270">
        <v>2934392</v>
      </c>
      <c r="AO601" s="29">
        <v>590</v>
      </c>
      <c r="AP601" s="270">
        <v>1735980</v>
      </c>
    </row>
    <row r="602" spans="22:42">
      <c r="V602" s="29">
        <v>590</v>
      </c>
      <c r="W602" s="270" t="s">
        <v>2377</v>
      </c>
      <c r="X602" s="30">
        <v>590</v>
      </c>
      <c r="Y602" s="270" t="s">
        <v>2378</v>
      </c>
      <c r="Z602" s="29">
        <v>590</v>
      </c>
      <c r="AA602" s="275">
        <v>2500682</v>
      </c>
      <c r="AB602" s="29">
        <v>590</v>
      </c>
      <c r="AC602" s="270" t="s">
        <v>2379</v>
      </c>
      <c r="AD602" s="29">
        <v>590</v>
      </c>
      <c r="AE602" s="270" t="s">
        <v>2380</v>
      </c>
      <c r="AF602" s="29">
        <v>590</v>
      </c>
      <c r="AG602" s="270" t="s">
        <v>2381</v>
      </c>
      <c r="AH602" s="29">
        <v>590</v>
      </c>
      <c r="AI602" s="270" t="s">
        <v>2382</v>
      </c>
      <c r="AJ602" s="29">
        <v>591</v>
      </c>
      <c r="AK602" s="270" t="s">
        <v>2383</v>
      </c>
      <c r="AL602" s="30">
        <f t="shared" si="15"/>
        <v>590</v>
      </c>
      <c r="AM602" s="29">
        <v>590</v>
      </c>
      <c r="AN602" s="270">
        <v>2939233</v>
      </c>
      <c r="AO602" s="29">
        <v>591</v>
      </c>
      <c r="AP602" s="270">
        <v>1738842</v>
      </c>
    </row>
    <row r="603" spans="22:42">
      <c r="V603" s="29">
        <v>591</v>
      </c>
      <c r="W603" s="270" t="s">
        <v>2384</v>
      </c>
      <c r="X603" s="30">
        <v>591</v>
      </c>
      <c r="Y603" s="270" t="s">
        <v>2385</v>
      </c>
      <c r="Z603" s="29">
        <v>591</v>
      </c>
      <c r="AA603" s="275">
        <v>2504800</v>
      </c>
      <c r="AB603" s="29">
        <v>591</v>
      </c>
      <c r="AC603" s="270" t="s">
        <v>2386</v>
      </c>
      <c r="AD603" s="29">
        <v>591</v>
      </c>
      <c r="AE603" s="270" t="s">
        <v>2387</v>
      </c>
      <c r="AF603" s="29">
        <v>591</v>
      </c>
      <c r="AG603" s="270" t="s">
        <v>2388</v>
      </c>
      <c r="AH603" s="29">
        <v>591</v>
      </c>
      <c r="AI603" s="270" t="s">
        <v>2389</v>
      </c>
      <c r="AJ603" s="29">
        <v>592</v>
      </c>
      <c r="AK603" s="270" t="s">
        <v>2390</v>
      </c>
      <c r="AL603" s="30">
        <f t="shared" si="15"/>
        <v>591</v>
      </c>
      <c r="AM603" s="29">
        <v>591</v>
      </c>
      <c r="AN603" s="270">
        <v>2944073</v>
      </c>
      <c r="AO603" s="29">
        <v>592</v>
      </c>
      <c r="AP603" s="270">
        <v>1741705</v>
      </c>
    </row>
    <row r="604" spans="22:42">
      <c r="V604" s="29">
        <v>592</v>
      </c>
      <c r="W604" s="270" t="s">
        <v>2391</v>
      </c>
      <c r="X604" s="30">
        <v>592</v>
      </c>
      <c r="Y604" s="270" t="s">
        <v>2392</v>
      </c>
      <c r="Z604" s="29">
        <v>592</v>
      </c>
      <c r="AA604" s="275">
        <v>2508918</v>
      </c>
      <c r="AB604" s="29">
        <v>592</v>
      </c>
      <c r="AC604" s="270" t="s">
        <v>2393</v>
      </c>
      <c r="AD604" s="29">
        <v>592</v>
      </c>
      <c r="AE604" s="270" t="s">
        <v>2394</v>
      </c>
      <c r="AF604" s="29">
        <v>592</v>
      </c>
      <c r="AG604" s="270" t="s">
        <v>2395</v>
      </c>
      <c r="AH604" s="29">
        <v>592</v>
      </c>
      <c r="AI604" s="270" t="s">
        <v>2396</v>
      </c>
      <c r="AJ604" s="29">
        <v>593</v>
      </c>
      <c r="AK604" s="270" t="s">
        <v>2397</v>
      </c>
      <c r="AL604" s="30">
        <f t="shared" si="15"/>
        <v>592</v>
      </c>
      <c r="AM604" s="29">
        <v>592</v>
      </c>
      <c r="AN604" s="270">
        <v>2948914</v>
      </c>
      <c r="AO604" s="29">
        <v>593</v>
      </c>
      <c r="AP604" s="270">
        <v>1744568</v>
      </c>
    </row>
    <row r="605" spans="22:42">
      <c r="V605" s="29">
        <v>593</v>
      </c>
      <c r="W605" s="270" t="s">
        <v>2398</v>
      </c>
      <c r="X605" s="30">
        <v>593</v>
      </c>
      <c r="Y605" s="270" t="s">
        <v>2399</v>
      </c>
      <c r="Z605" s="29">
        <v>593</v>
      </c>
      <c r="AA605" s="275">
        <v>2513035</v>
      </c>
      <c r="AB605" s="29">
        <v>593</v>
      </c>
      <c r="AC605" s="270" t="s">
        <v>2400</v>
      </c>
      <c r="AD605" s="29">
        <v>593</v>
      </c>
      <c r="AE605" s="270" t="s">
        <v>2401</v>
      </c>
      <c r="AF605" s="29">
        <v>593</v>
      </c>
      <c r="AG605" s="270" t="s">
        <v>2402</v>
      </c>
      <c r="AH605" s="29">
        <v>593</v>
      </c>
      <c r="AI605" s="270" t="s">
        <v>2403</v>
      </c>
      <c r="AJ605" s="29">
        <v>594</v>
      </c>
      <c r="AK605" s="270" t="s">
        <v>2404</v>
      </c>
      <c r="AL605" s="30">
        <f t="shared" si="15"/>
        <v>593</v>
      </c>
      <c r="AM605" s="29">
        <v>593</v>
      </c>
      <c r="AN605" s="270">
        <v>2953755</v>
      </c>
      <c r="AO605" s="29">
        <v>594</v>
      </c>
      <c r="AP605" s="270">
        <v>1747431</v>
      </c>
    </row>
    <row r="606" spans="22:42">
      <c r="V606" s="29">
        <v>594</v>
      </c>
      <c r="W606" s="270" t="s">
        <v>2405</v>
      </c>
      <c r="X606" s="30">
        <v>594</v>
      </c>
      <c r="Y606" s="270" t="s">
        <v>2406</v>
      </c>
      <c r="Z606" s="29">
        <v>594</v>
      </c>
      <c r="AA606" s="275">
        <v>2517153</v>
      </c>
      <c r="AB606" s="29">
        <v>594</v>
      </c>
      <c r="AC606" s="270" t="s">
        <v>2407</v>
      </c>
      <c r="AD606" s="29">
        <v>594</v>
      </c>
      <c r="AE606" s="270" t="s">
        <v>2408</v>
      </c>
      <c r="AF606" s="29">
        <v>594</v>
      </c>
      <c r="AG606" s="270" t="s">
        <v>2409</v>
      </c>
      <c r="AH606" s="29">
        <v>594</v>
      </c>
      <c r="AI606" s="270" t="s">
        <v>2410</v>
      </c>
      <c r="AJ606" s="29">
        <v>595</v>
      </c>
      <c r="AK606" s="270" t="s">
        <v>2411</v>
      </c>
      <c r="AL606" s="30">
        <f t="shared" si="15"/>
        <v>594</v>
      </c>
      <c r="AM606" s="29">
        <v>594</v>
      </c>
      <c r="AN606" s="270">
        <v>2958595</v>
      </c>
      <c r="AO606" s="29">
        <v>595</v>
      </c>
      <c r="AP606" s="270">
        <v>1750294</v>
      </c>
    </row>
    <row r="607" spans="22:42">
      <c r="V607" s="29">
        <v>595</v>
      </c>
      <c r="W607" s="270" t="s">
        <v>2412</v>
      </c>
      <c r="X607" s="30">
        <v>595</v>
      </c>
      <c r="Y607" s="270" t="s">
        <v>2413</v>
      </c>
      <c r="Z607" s="29">
        <v>595</v>
      </c>
      <c r="AA607" s="275">
        <v>2521271</v>
      </c>
      <c r="AB607" s="29">
        <v>595</v>
      </c>
      <c r="AC607" s="270" t="s">
        <v>2414</v>
      </c>
      <c r="AD607" s="29">
        <v>595</v>
      </c>
      <c r="AE607" s="270" t="s">
        <v>2415</v>
      </c>
      <c r="AF607" s="29">
        <v>595</v>
      </c>
      <c r="AG607" s="270" t="s">
        <v>2416</v>
      </c>
      <c r="AH607" s="29">
        <v>595</v>
      </c>
      <c r="AI607" s="270" t="s">
        <v>2417</v>
      </c>
      <c r="AJ607" s="29">
        <v>596</v>
      </c>
      <c r="AK607" s="270" t="s">
        <v>2418</v>
      </c>
      <c r="AL607" s="30">
        <f t="shared" si="15"/>
        <v>595</v>
      </c>
      <c r="AM607" s="29">
        <v>595</v>
      </c>
      <c r="AN607" s="270">
        <v>2963436</v>
      </c>
      <c r="AO607" s="29">
        <v>596</v>
      </c>
      <c r="AP607" s="270">
        <v>1753157</v>
      </c>
    </row>
    <row r="608" spans="22:42">
      <c r="V608" s="29">
        <v>596</v>
      </c>
      <c r="W608" s="270" t="s">
        <v>2419</v>
      </c>
      <c r="X608" s="30">
        <v>596</v>
      </c>
      <c r="Y608" s="270" t="s">
        <v>2420</v>
      </c>
      <c r="Z608" s="29">
        <v>596</v>
      </c>
      <c r="AA608" s="275">
        <v>2525388</v>
      </c>
      <c r="AB608" s="29">
        <v>596</v>
      </c>
      <c r="AC608" s="270" t="s">
        <v>2421</v>
      </c>
      <c r="AD608" s="29">
        <v>596</v>
      </c>
      <c r="AE608" s="270" t="s">
        <v>2422</v>
      </c>
      <c r="AF608" s="29">
        <v>596</v>
      </c>
      <c r="AG608" s="270" t="s">
        <v>2423</v>
      </c>
      <c r="AH608" s="29">
        <v>596</v>
      </c>
      <c r="AI608" s="270" t="s">
        <v>2424</v>
      </c>
      <c r="AJ608" s="29">
        <v>597</v>
      </c>
      <c r="AK608" s="270" t="s">
        <v>2425</v>
      </c>
      <c r="AL608" s="30">
        <f t="shared" si="15"/>
        <v>596</v>
      </c>
      <c r="AM608" s="29">
        <v>596</v>
      </c>
      <c r="AN608" s="270">
        <v>2968277</v>
      </c>
      <c r="AO608" s="29">
        <v>597</v>
      </c>
      <c r="AP608" s="270">
        <v>1756019</v>
      </c>
    </row>
    <row r="609" spans="22:42">
      <c r="V609" s="29">
        <v>597</v>
      </c>
      <c r="W609" s="270" t="s">
        <v>2426</v>
      </c>
      <c r="X609" s="30">
        <v>597</v>
      </c>
      <c r="Y609" s="270" t="s">
        <v>2427</v>
      </c>
      <c r="Z609" s="29">
        <v>597</v>
      </c>
      <c r="AA609" s="275">
        <v>2529506</v>
      </c>
      <c r="AB609" s="29">
        <v>597</v>
      </c>
      <c r="AC609" s="270" t="s">
        <v>2428</v>
      </c>
      <c r="AD609" s="29">
        <v>597</v>
      </c>
      <c r="AE609" s="270" t="s">
        <v>2429</v>
      </c>
      <c r="AF609" s="29">
        <v>597</v>
      </c>
      <c r="AG609" s="270" t="s">
        <v>2430</v>
      </c>
      <c r="AH609" s="29">
        <v>597</v>
      </c>
      <c r="AI609" s="270" t="s">
        <v>2431</v>
      </c>
      <c r="AJ609" s="29">
        <v>598</v>
      </c>
      <c r="AK609" s="270" t="s">
        <v>2432</v>
      </c>
      <c r="AL609" s="30">
        <f t="shared" si="15"/>
        <v>597</v>
      </c>
      <c r="AM609" s="29">
        <v>597</v>
      </c>
      <c r="AN609" s="270">
        <v>2973117</v>
      </c>
      <c r="AO609" s="29">
        <v>598</v>
      </c>
      <c r="AP609" s="270">
        <v>1758882</v>
      </c>
    </row>
    <row r="610" spans="22:42">
      <c r="V610" s="29">
        <v>598</v>
      </c>
      <c r="W610" s="270" t="s">
        <v>2433</v>
      </c>
      <c r="X610" s="30">
        <v>598</v>
      </c>
      <c r="Y610" s="270" t="s">
        <v>2434</v>
      </c>
      <c r="Z610" s="29">
        <v>598</v>
      </c>
      <c r="AA610" s="275">
        <v>2533624</v>
      </c>
      <c r="AB610" s="29">
        <v>598</v>
      </c>
      <c r="AC610" s="270" t="s">
        <v>2435</v>
      </c>
      <c r="AD610" s="29">
        <v>598</v>
      </c>
      <c r="AE610" s="270" t="s">
        <v>2436</v>
      </c>
      <c r="AF610" s="29">
        <v>598</v>
      </c>
      <c r="AG610" s="270" t="s">
        <v>2437</v>
      </c>
      <c r="AH610" s="29">
        <v>598</v>
      </c>
      <c r="AI610" s="270" t="s">
        <v>2438</v>
      </c>
      <c r="AJ610" s="29">
        <v>599</v>
      </c>
      <c r="AK610" s="270" t="s">
        <v>2439</v>
      </c>
      <c r="AL610" s="30">
        <f t="shared" si="15"/>
        <v>598</v>
      </c>
      <c r="AM610" s="29">
        <v>598</v>
      </c>
      <c r="AN610" s="270">
        <v>2977958</v>
      </c>
      <c r="AO610" s="29">
        <v>599</v>
      </c>
      <c r="AP610" s="270">
        <v>1761745</v>
      </c>
    </row>
    <row r="611" spans="22:42">
      <c r="V611" s="29">
        <v>599</v>
      </c>
      <c r="W611" s="270" t="s">
        <v>2440</v>
      </c>
      <c r="X611" s="30">
        <v>599</v>
      </c>
      <c r="Y611" s="270" t="s">
        <v>2441</v>
      </c>
      <c r="Z611" s="29">
        <v>599</v>
      </c>
      <c r="AA611" s="275">
        <v>2537742</v>
      </c>
      <c r="AB611" s="29">
        <v>599</v>
      </c>
      <c r="AC611" s="270" t="s">
        <v>2442</v>
      </c>
      <c r="AD611" s="29">
        <v>599</v>
      </c>
      <c r="AE611" s="270" t="s">
        <v>2443</v>
      </c>
      <c r="AF611" s="29">
        <v>599</v>
      </c>
      <c r="AG611" s="270" t="s">
        <v>2444</v>
      </c>
      <c r="AH611" s="29">
        <v>599</v>
      </c>
      <c r="AI611" s="270" t="s">
        <v>2445</v>
      </c>
      <c r="AJ611" s="29">
        <v>600</v>
      </c>
      <c r="AK611" s="270" t="s">
        <v>2446</v>
      </c>
      <c r="AL611" s="30">
        <f t="shared" si="15"/>
        <v>599</v>
      </c>
      <c r="AM611" s="29">
        <v>599</v>
      </c>
      <c r="AN611" s="270">
        <v>2982798</v>
      </c>
      <c r="AO611" s="29">
        <v>600</v>
      </c>
      <c r="AP611" s="270">
        <v>1764608</v>
      </c>
    </row>
    <row r="612" spans="22:42">
      <c r="V612" s="29">
        <v>600</v>
      </c>
      <c r="W612" s="270" t="s">
        <v>2447</v>
      </c>
      <c r="X612" s="30">
        <v>600</v>
      </c>
      <c r="Y612" s="270" t="s">
        <v>2448</v>
      </c>
      <c r="Z612" s="29">
        <v>600</v>
      </c>
      <c r="AA612" s="275">
        <v>2541859</v>
      </c>
      <c r="AB612" s="29">
        <v>600</v>
      </c>
      <c r="AC612" s="270" t="s">
        <v>2449</v>
      </c>
      <c r="AD612" s="29">
        <v>600</v>
      </c>
      <c r="AE612" s="270" t="s">
        <v>2450</v>
      </c>
      <c r="AF612" s="29">
        <v>600</v>
      </c>
      <c r="AG612" s="270" t="s">
        <v>2451</v>
      </c>
      <c r="AH612" s="29">
        <v>600</v>
      </c>
      <c r="AI612" s="270" t="s">
        <v>2452</v>
      </c>
      <c r="AJ612" s="29">
        <v>601</v>
      </c>
      <c r="AK612" s="270" t="s">
        <v>2453</v>
      </c>
      <c r="AL612" s="30">
        <f t="shared" si="15"/>
        <v>600</v>
      </c>
      <c r="AM612" s="29">
        <v>600</v>
      </c>
      <c r="AN612" s="270">
        <v>2987639</v>
      </c>
      <c r="AO612" s="29">
        <v>601</v>
      </c>
      <c r="AP612" s="270">
        <v>1767471</v>
      </c>
    </row>
    <row r="613" spans="22:42">
      <c r="V613" s="29">
        <v>601</v>
      </c>
      <c r="W613" s="270" t="s">
        <v>2454</v>
      </c>
      <c r="X613" s="30">
        <v>601</v>
      </c>
      <c r="Y613" s="270" t="s">
        <v>2455</v>
      </c>
      <c r="Z613" s="29">
        <v>601</v>
      </c>
      <c r="AA613" s="275">
        <v>2545977</v>
      </c>
      <c r="AB613" s="29">
        <v>601</v>
      </c>
      <c r="AC613" s="270" t="s">
        <v>2456</v>
      </c>
      <c r="AD613" s="29">
        <v>601</v>
      </c>
      <c r="AE613" s="270" t="s">
        <v>2457</v>
      </c>
      <c r="AF613" s="29">
        <v>601</v>
      </c>
      <c r="AG613" s="270" t="s">
        <v>2458</v>
      </c>
      <c r="AH613" s="29">
        <v>601</v>
      </c>
      <c r="AI613" s="270" t="s">
        <v>2459</v>
      </c>
      <c r="AJ613" s="29">
        <v>602</v>
      </c>
      <c r="AK613" s="270" t="s">
        <v>2460</v>
      </c>
      <c r="AL613" s="30">
        <f t="shared" si="15"/>
        <v>601</v>
      </c>
      <c r="AM613" s="29">
        <v>601</v>
      </c>
      <c r="AN613" s="270">
        <v>2992480</v>
      </c>
      <c r="AO613" s="29">
        <v>602</v>
      </c>
      <c r="AP613" s="270">
        <v>1770334</v>
      </c>
    </row>
    <row r="614" spans="22:42">
      <c r="V614" s="29">
        <v>602</v>
      </c>
      <c r="W614" s="270" t="s">
        <v>2461</v>
      </c>
      <c r="X614" s="30">
        <v>602</v>
      </c>
      <c r="Y614" s="270" t="s">
        <v>2462</v>
      </c>
      <c r="Z614" s="29">
        <v>602</v>
      </c>
      <c r="AA614" s="275">
        <v>2550095</v>
      </c>
      <c r="AB614" s="29">
        <v>602</v>
      </c>
      <c r="AC614" s="270" t="s">
        <v>2463</v>
      </c>
      <c r="AD614" s="29">
        <v>602</v>
      </c>
      <c r="AE614" s="270" t="s">
        <v>2464</v>
      </c>
      <c r="AF614" s="29">
        <v>602</v>
      </c>
      <c r="AG614" s="270" t="s">
        <v>2465</v>
      </c>
      <c r="AH614" s="29">
        <v>602</v>
      </c>
      <c r="AI614" s="270" t="s">
        <v>2466</v>
      </c>
      <c r="AJ614" s="29">
        <v>603</v>
      </c>
      <c r="AK614" s="270" t="s">
        <v>2467</v>
      </c>
      <c r="AL614" s="30">
        <f t="shared" si="15"/>
        <v>602</v>
      </c>
      <c r="AM614" s="29">
        <v>602</v>
      </c>
      <c r="AN614" s="270">
        <v>2997320</v>
      </c>
      <c r="AO614" s="29">
        <v>603</v>
      </c>
      <c r="AP614" s="270">
        <v>1773197</v>
      </c>
    </row>
    <row r="615" spans="22:42">
      <c r="V615" s="29">
        <v>603</v>
      </c>
      <c r="W615" s="270" t="s">
        <v>2468</v>
      </c>
      <c r="X615" s="30">
        <v>603</v>
      </c>
      <c r="Y615" s="270" t="s">
        <v>2469</v>
      </c>
      <c r="Z615" s="29">
        <v>603</v>
      </c>
      <c r="AA615" s="275">
        <v>2554212</v>
      </c>
      <c r="AB615" s="29">
        <v>603</v>
      </c>
      <c r="AC615" s="270" t="s">
        <v>2470</v>
      </c>
      <c r="AD615" s="29">
        <v>603</v>
      </c>
      <c r="AE615" s="270" t="s">
        <v>2471</v>
      </c>
      <c r="AF615" s="29">
        <v>603</v>
      </c>
      <c r="AG615" s="270" t="s">
        <v>2472</v>
      </c>
      <c r="AH615" s="29">
        <v>603</v>
      </c>
      <c r="AI615" s="270" t="s">
        <v>2473</v>
      </c>
      <c r="AJ615" s="29">
        <v>604</v>
      </c>
      <c r="AK615" s="270" t="s">
        <v>2474</v>
      </c>
      <c r="AL615" s="30">
        <f t="shared" si="15"/>
        <v>603</v>
      </c>
      <c r="AM615" s="29">
        <v>603</v>
      </c>
      <c r="AN615" s="270">
        <v>3002161</v>
      </c>
      <c r="AO615" s="29">
        <v>604</v>
      </c>
      <c r="AP615" s="270">
        <v>1776059</v>
      </c>
    </row>
    <row r="616" spans="22:42">
      <c r="V616" s="29">
        <v>604</v>
      </c>
      <c r="W616" s="270" t="s">
        <v>2475</v>
      </c>
      <c r="X616" s="30">
        <v>604</v>
      </c>
      <c r="Y616" s="270" t="s">
        <v>2476</v>
      </c>
      <c r="Z616" s="29">
        <v>604</v>
      </c>
      <c r="AA616" s="275">
        <v>2558330</v>
      </c>
      <c r="AB616" s="29">
        <v>604</v>
      </c>
      <c r="AC616" s="270" t="s">
        <v>2477</v>
      </c>
      <c r="AD616" s="29">
        <v>604</v>
      </c>
      <c r="AE616" s="270" t="s">
        <v>2478</v>
      </c>
      <c r="AF616" s="29">
        <v>604</v>
      </c>
      <c r="AG616" s="270" t="s">
        <v>2479</v>
      </c>
      <c r="AH616" s="29">
        <v>604</v>
      </c>
      <c r="AI616" s="270" t="s">
        <v>2480</v>
      </c>
      <c r="AJ616" s="29">
        <v>605</v>
      </c>
      <c r="AK616" s="270" t="s">
        <v>2481</v>
      </c>
      <c r="AL616" s="30">
        <f t="shared" si="15"/>
        <v>604</v>
      </c>
      <c r="AM616" s="29">
        <v>604</v>
      </c>
      <c r="AN616" s="270">
        <v>3007001</v>
      </c>
      <c r="AO616" s="29">
        <v>605</v>
      </c>
      <c r="AP616" s="270">
        <v>1778922</v>
      </c>
    </row>
    <row r="617" spans="22:42">
      <c r="V617" s="29">
        <v>605</v>
      </c>
      <c r="W617" s="270" t="s">
        <v>2482</v>
      </c>
      <c r="X617" s="30">
        <v>605</v>
      </c>
      <c r="Y617" s="270" t="s">
        <v>2483</v>
      </c>
      <c r="Z617" s="29">
        <v>605</v>
      </c>
      <c r="AA617" s="275">
        <v>2562448</v>
      </c>
      <c r="AB617" s="29">
        <v>605</v>
      </c>
      <c r="AC617" s="270" t="s">
        <v>2484</v>
      </c>
      <c r="AD617" s="29">
        <v>605</v>
      </c>
      <c r="AE617" s="270" t="s">
        <v>2485</v>
      </c>
      <c r="AF617" s="29">
        <v>605</v>
      </c>
      <c r="AG617" s="270" t="s">
        <v>2486</v>
      </c>
      <c r="AH617" s="29">
        <v>605</v>
      </c>
      <c r="AI617" s="270" t="s">
        <v>2487</v>
      </c>
      <c r="AJ617" s="29">
        <v>606</v>
      </c>
      <c r="AK617" s="270" t="s">
        <v>2488</v>
      </c>
      <c r="AL617" s="30">
        <f t="shared" si="15"/>
        <v>605</v>
      </c>
      <c r="AM617" s="29">
        <v>605</v>
      </c>
      <c r="AN617" s="270">
        <v>3011842</v>
      </c>
      <c r="AO617" s="29">
        <v>606</v>
      </c>
      <c r="AP617" s="270">
        <v>1781785</v>
      </c>
    </row>
    <row r="618" spans="22:42">
      <c r="V618" s="29">
        <v>606</v>
      </c>
      <c r="W618" s="270" t="s">
        <v>2489</v>
      </c>
      <c r="X618" s="30">
        <v>606</v>
      </c>
      <c r="Y618" s="270" t="s">
        <v>2490</v>
      </c>
      <c r="Z618" s="29">
        <v>606</v>
      </c>
      <c r="AA618" s="275">
        <v>2566565</v>
      </c>
      <c r="AB618" s="29">
        <v>606</v>
      </c>
      <c r="AC618" s="270" t="s">
        <v>2491</v>
      </c>
      <c r="AD618" s="29">
        <v>606</v>
      </c>
      <c r="AE618" s="270" t="s">
        <v>2492</v>
      </c>
      <c r="AF618" s="29">
        <v>606</v>
      </c>
      <c r="AG618" s="270" t="s">
        <v>2493</v>
      </c>
      <c r="AH618" s="29">
        <v>606</v>
      </c>
      <c r="AI618" s="270" t="s">
        <v>2494</v>
      </c>
      <c r="AJ618" s="29">
        <v>607</v>
      </c>
      <c r="AK618" s="270" t="s">
        <v>2495</v>
      </c>
      <c r="AL618" s="30">
        <f t="shared" si="15"/>
        <v>606</v>
      </c>
      <c r="AM618" s="29">
        <v>606</v>
      </c>
      <c r="AN618" s="270">
        <v>3016683</v>
      </c>
      <c r="AO618" s="29">
        <v>607</v>
      </c>
      <c r="AP618" s="270">
        <v>1784648</v>
      </c>
    </row>
    <row r="619" spans="22:42">
      <c r="V619" s="29">
        <v>607</v>
      </c>
      <c r="W619" s="270" t="s">
        <v>2496</v>
      </c>
      <c r="X619" s="30">
        <v>607</v>
      </c>
      <c r="Y619" s="270" t="s">
        <v>2497</v>
      </c>
      <c r="Z619" s="29">
        <v>607</v>
      </c>
      <c r="AA619" s="275">
        <v>2570683</v>
      </c>
      <c r="AB619" s="29">
        <v>607</v>
      </c>
      <c r="AC619" s="270" t="s">
        <v>2498</v>
      </c>
      <c r="AD619" s="29">
        <v>607</v>
      </c>
      <c r="AE619" s="270" t="s">
        <v>2499</v>
      </c>
      <c r="AF619" s="29">
        <v>607</v>
      </c>
      <c r="AG619" s="270" t="s">
        <v>2500</v>
      </c>
      <c r="AH619" s="29">
        <v>607</v>
      </c>
      <c r="AI619" s="270" t="s">
        <v>2501</v>
      </c>
      <c r="AJ619" s="29">
        <v>608</v>
      </c>
      <c r="AK619" s="270" t="s">
        <v>2502</v>
      </c>
      <c r="AL619" s="30">
        <f t="shared" si="15"/>
        <v>607</v>
      </c>
      <c r="AM619" s="29">
        <v>607</v>
      </c>
      <c r="AN619" s="270">
        <v>3021523</v>
      </c>
      <c r="AO619" s="29">
        <v>608</v>
      </c>
      <c r="AP619" s="270">
        <v>1787511</v>
      </c>
    </row>
    <row r="620" spans="22:42">
      <c r="V620" s="29">
        <v>608</v>
      </c>
      <c r="W620" s="270" t="s">
        <v>2503</v>
      </c>
      <c r="X620" s="30">
        <v>608</v>
      </c>
      <c r="Y620" s="270" t="s">
        <v>2504</v>
      </c>
      <c r="Z620" s="29">
        <v>608</v>
      </c>
      <c r="AA620" s="275">
        <v>2574801</v>
      </c>
      <c r="AB620" s="29">
        <v>608</v>
      </c>
      <c r="AC620" s="270" t="s">
        <v>2505</v>
      </c>
      <c r="AD620" s="29">
        <v>608</v>
      </c>
      <c r="AE620" s="270" t="s">
        <v>2506</v>
      </c>
      <c r="AF620" s="29">
        <v>608</v>
      </c>
      <c r="AG620" s="270" t="s">
        <v>2507</v>
      </c>
      <c r="AH620" s="29">
        <v>608</v>
      </c>
      <c r="AI620" s="270" t="s">
        <v>2508</v>
      </c>
      <c r="AJ620" s="29">
        <v>609</v>
      </c>
      <c r="AK620" s="270" t="s">
        <v>2509</v>
      </c>
      <c r="AL620" s="30">
        <f t="shared" si="15"/>
        <v>608</v>
      </c>
      <c r="AM620" s="29">
        <v>608</v>
      </c>
      <c r="AN620" s="270">
        <v>3026364</v>
      </c>
      <c r="AO620" s="29">
        <v>609</v>
      </c>
      <c r="AP620" s="270">
        <v>1790374</v>
      </c>
    </row>
    <row r="621" spans="22:42">
      <c r="V621" s="29">
        <v>609</v>
      </c>
      <c r="W621" s="270" t="s">
        <v>2510</v>
      </c>
      <c r="X621" s="30">
        <v>609</v>
      </c>
      <c r="Y621" s="270" t="s">
        <v>2511</v>
      </c>
      <c r="Z621" s="29">
        <v>609</v>
      </c>
      <c r="AA621" s="275">
        <v>2578919</v>
      </c>
      <c r="AB621" s="29">
        <v>609</v>
      </c>
      <c r="AC621" s="270" t="s">
        <v>2512</v>
      </c>
      <c r="AD621" s="29">
        <v>609</v>
      </c>
      <c r="AE621" s="270" t="s">
        <v>2513</v>
      </c>
      <c r="AF621" s="29">
        <v>609</v>
      </c>
      <c r="AG621" s="270" t="s">
        <v>2514</v>
      </c>
      <c r="AH621" s="29">
        <v>609</v>
      </c>
      <c r="AI621" s="270" t="s">
        <v>2515</v>
      </c>
      <c r="AJ621" s="29">
        <v>610</v>
      </c>
      <c r="AK621" s="270" t="s">
        <v>2516</v>
      </c>
      <c r="AL621" s="30">
        <f t="shared" si="15"/>
        <v>609</v>
      </c>
      <c r="AM621" s="29">
        <v>609</v>
      </c>
      <c r="AN621" s="270">
        <v>3031204</v>
      </c>
      <c r="AO621" s="29">
        <v>610</v>
      </c>
      <c r="AP621" s="270">
        <v>1793237</v>
      </c>
    </row>
    <row r="622" spans="22:42">
      <c r="V622" s="29">
        <v>610</v>
      </c>
      <c r="W622" s="270" t="s">
        <v>2517</v>
      </c>
      <c r="X622" s="30">
        <v>610</v>
      </c>
      <c r="Y622" s="270" t="s">
        <v>2518</v>
      </c>
      <c r="Z622" s="29">
        <v>610</v>
      </c>
      <c r="AA622" s="275">
        <v>2583036</v>
      </c>
      <c r="AB622" s="29">
        <v>610</v>
      </c>
      <c r="AC622" s="270" t="s">
        <v>2519</v>
      </c>
      <c r="AD622" s="29">
        <v>610</v>
      </c>
      <c r="AE622" s="270" t="s">
        <v>2520</v>
      </c>
      <c r="AF622" s="29">
        <v>610</v>
      </c>
      <c r="AG622" s="270" t="s">
        <v>2521</v>
      </c>
      <c r="AH622" s="29">
        <v>610</v>
      </c>
      <c r="AI622" s="270" t="s">
        <v>2522</v>
      </c>
      <c r="AJ622" s="29">
        <v>611</v>
      </c>
      <c r="AK622" s="270" t="s">
        <v>2523</v>
      </c>
      <c r="AL622" s="30">
        <f t="shared" si="15"/>
        <v>610</v>
      </c>
      <c r="AM622" s="29">
        <v>610</v>
      </c>
      <c r="AN622" s="270">
        <v>3036045</v>
      </c>
      <c r="AO622" s="29">
        <v>611</v>
      </c>
      <c r="AP622" s="270">
        <v>1796099</v>
      </c>
    </row>
    <row r="623" spans="22:42">
      <c r="V623" s="29">
        <v>611</v>
      </c>
      <c r="W623" s="270" t="s">
        <v>2524</v>
      </c>
      <c r="X623" s="30">
        <v>611</v>
      </c>
      <c r="Y623" s="270" t="s">
        <v>2525</v>
      </c>
      <c r="Z623" s="29">
        <v>611</v>
      </c>
      <c r="AA623" s="275">
        <v>2587154</v>
      </c>
      <c r="AB623" s="29">
        <v>611</v>
      </c>
      <c r="AC623" s="270" t="s">
        <v>2526</v>
      </c>
      <c r="AD623" s="29">
        <v>611</v>
      </c>
      <c r="AE623" s="270" t="s">
        <v>2527</v>
      </c>
      <c r="AF623" s="29">
        <v>611</v>
      </c>
      <c r="AG623" s="270" t="s">
        <v>2528</v>
      </c>
      <c r="AH623" s="29">
        <v>611</v>
      </c>
      <c r="AI623" s="270" t="s">
        <v>2529</v>
      </c>
      <c r="AJ623" s="29">
        <v>612</v>
      </c>
      <c r="AK623" s="270" t="s">
        <v>2530</v>
      </c>
      <c r="AL623" s="30">
        <f t="shared" si="15"/>
        <v>611</v>
      </c>
      <c r="AM623" s="29">
        <v>611</v>
      </c>
      <c r="AN623" s="270">
        <v>3040886</v>
      </c>
      <c r="AO623" s="29">
        <v>612</v>
      </c>
      <c r="AP623" s="270">
        <v>1798962</v>
      </c>
    </row>
    <row r="624" spans="22:42">
      <c r="V624" s="29">
        <v>612</v>
      </c>
      <c r="W624" s="270" t="s">
        <v>2531</v>
      </c>
      <c r="X624" s="30">
        <v>612</v>
      </c>
      <c r="Y624" s="270" t="s">
        <v>2532</v>
      </c>
      <c r="Z624" s="29">
        <v>612</v>
      </c>
      <c r="AA624" s="275">
        <v>2591272</v>
      </c>
      <c r="AB624" s="29">
        <v>612</v>
      </c>
      <c r="AC624" s="270" t="s">
        <v>2533</v>
      </c>
      <c r="AD624" s="29">
        <v>612</v>
      </c>
      <c r="AE624" s="270" t="s">
        <v>2534</v>
      </c>
      <c r="AF624" s="29">
        <v>612</v>
      </c>
      <c r="AG624" s="270" t="s">
        <v>2535</v>
      </c>
      <c r="AH624" s="29">
        <v>612</v>
      </c>
      <c r="AI624" s="270" t="s">
        <v>2536</v>
      </c>
      <c r="AJ624" s="29">
        <v>613</v>
      </c>
      <c r="AK624" s="270" t="s">
        <v>2537</v>
      </c>
      <c r="AL624" s="30">
        <f t="shared" si="15"/>
        <v>612</v>
      </c>
      <c r="AM624" s="29">
        <v>612</v>
      </c>
      <c r="AN624" s="270">
        <v>3045726</v>
      </c>
      <c r="AO624" s="29">
        <v>613</v>
      </c>
      <c r="AP624" s="270">
        <v>1801825</v>
      </c>
    </row>
    <row r="625" spans="22:42">
      <c r="V625" s="29">
        <v>613</v>
      </c>
      <c r="W625" s="270" t="s">
        <v>2538</v>
      </c>
      <c r="X625" s="30">
        <v>613</v>
      </c>
      <c r="Y625" s="270" t="s">
        <v>2539</v>
      </c>
      <c r="Z625" s="29">
        <v>613</v>
      </c>
      <c r="AA625" s="275">
        <v>2595389</v>
      </c>
      <c r="AB625" s="29">
        <v>613</v>
      </c>
      <c r="AC625" s="270" t="s">
        <v>2540</v>
      </c>
      <c r="AD625" s="29">
        <v>613</v>
      </c>
      <c r="AE625" s="270" t="s">
        <v>2541</v>
      </c>
      <c r="AF625" s="29">
        <v>613</v>
      </c>
      <c r="AG625" s="270" t="s">
        <v>2542</v>
      </c>
      <c r="AH625" s="29">
        <v>613</v>
      </c>
      <c r="AI625" s="270" t="s">
        <v>2543</v>
      </c>
      <c r="AJ625" s="29">
        <v>614</v>
      </c>
      <c r="AK625" s="270" t="s">
        <v>2544</v>
      </c>
      <c r="AL625" s="30">
        <f t="shared" si="15"/>
        <v>613</v>
      </c>
      <c r="AM625" s="29">
        <v>613</v>
      </c>
      <c r="AN625" s="270">
        <v>3050567</v>
      </c>
      <c r="AO625" s="29">
        <v>614</v>
      </c>
      <c r="AP625" s="270">
        <v>1804688</v>
      </c>
    </row>
    <row r="626" spans="22:42">
      <c r="V626" s="29">
        <v>614</v>
      </c>
      <c r="W626" s="270" t="s">
        <v>2545</v>
      </c>
      <c r="X626" s="30">
        <v>614</v>
      </c>
      <c r="Y626" s="270" t="s">
        <v>2546</v>
      </c>
      <c r="Z626" s="29">
        <v>614</v>
      </c>
      <c r="AA626" s="275">
        <v>2599507</v>
      </c>
      <c r="AB626" s="29">
        <v>614</v>
      </c>
      <c r="AC626" s="270" t="s">
        <v>2547</v>
      </c>
      <c r="AD626" s="29">
        <v>614</v>
      </c>
      <c r="AE626" s="270" t="s">
        <v>2548</v>
      </c>
      <c r="AF626" s="29">
        <v>614</v>
      </c>
      <c r="AG626" s="270" t="s">
        <v>2549</v>
      </c>
      <c r="AH626" s="29">
        <v>614</v>
      </c>
      <c r="AI626" s="270" t="s">
        <v>2550</v>
      </c>
      <c r="AJ626" s="29">
        <v>615</v>
      </c>
      <c r="AK626" s="270" t="s">
        <v>2551</v>
      </c>
      <c r="AL626" s="30">
        <f t="shared" si="15"/>
        <v>614</v>
      </c>
      <c r="AM626" s="29">
        <v>614</v>
      </c>
      <c r="AN626" s="270">
        <v>3055407</v>
      </c>
      <c r="AO626" s="29">
        <v>615</v>
      </c>
      <c r="AP626" s="270">
        <v>1807551</v>
      </c>
    </row>
    <row r="627" spans="22:42">
      <c r="V627" s="29">
        <v>615</v>
      </c>
      <c r="W627" s="270" t="s">
        <v>2552</v>
      </c>
      <c r="X627" s="30">
        <v>615</v>
      </c>
      <c r="Y627" s="270" t="s">
        <v>2553</v>
      </c>
      <c r="Z627" s="29">
        <v>615</v>
      </c>
      <c r="AA627" s="275">
        <v>2603625</v>
      </c>
      <c r="AB627" s="29">
        <v>615</v>
      </c>
      <c r="AC627" s="270" t="s">
        <v>2554</v>
      </c>
      <c r="AD627" s="29">
        <v>615</v>
      </c>
      <c r="AE627" s="270" t="s">
        <v>2555</v>
      </c>
      <c r="AF627" s="29">
        <v>615</v>
      </c>
      <c r="AG627" s="270" t="s">
        <v>2556</v>
      </c>
      <c r="AH627" s="29">
        <v>615</v>
      </c>
      <c r="AI627" s="270" t="s">
        <v>2557</v>
      </c>
      <c r="AJ627" s="29">
        <v>616</v>
      </c>
      <c r="AK627" s="270" t="s">
        <v>2558</v>
      </c>
      <c r="AL627" s="30">
        <f t="shared" si="15"/>
        <v>615</v>
      </c>
      <c r="AM627" s="29">
        <v>615</v>
      </c>
      <c r="AN627" s="270">
        <v>3060248</v>
      </c>
      <c r="AO627" s="29">
        <v>616</v>
      </c>
      <c r="AP627" s="270">
        <v>1810414</v>
      </c>
    </row>
    <row r="628" spans="22:42">
      <c r="V628" s="29">
        <v>616</v>
      </c>
      <c r="W628" s="270" t="s">
        <v>2559</v>
      </c>
      <c r="X628" s="30">
        <v>616</v>
      </c>
      <c r="Y628" s="270" t="s">
        <v>2560</v>
      </c>
      <c r="Z628" s="29">
        <v>616</v>
      </c>
      <c r="AA628" s="275">
        <v>2607742</v>
      </c>
      <c r="AB628" s="29">
        <v>616</v>
      </c>
      <c r="AC628" s="270" t="s">
        <v>2561</v>
      </c>
      <c r="AD628" s="29">
        <v>616</v>
      </c>
      <c r="AE628" s="270" t="s">
        <v>2562</v>
      </c>
      <c r="AF628" s="29">
        <v>616</v>
      </c>
      <c r="AG628" s="270" t="s">
        <v>2563</v>
      </c>
      <c r="AH628" s="29">
        <v>616</v>
      </c>
      <c r="AI628" s="270" t="s">
        <v>2564</v>
      </c>
      <c r="AJ628" s="29">
        <v>617</v>
      </c>
      <c r="AK628" s="270" t="s">
        <v>2565</v>
      </c>
      <c r="AL628" s="30">
        <f t="shared" si="15"/>
        <v>616</v>
      </c>
      <c r="AM628" s="29">
        <v>616</v>
      </c>
      <c r="AN628" s="270">
        <v>3065089</v>
      </c>
      <c r="AO628" s="29">
        <v>617</v>
      </c>
      <c r="AP628" s="270">
        <v>1813276</v>
      </c>
    </row>
    <row r="629" spans="22:42">
      <c r="V629" s="29">
        <v>617</v>
      </c>
      <c r="W629" s="270" t="s">
        <v>2566</v>
      </c>
      <c r="X629" s="30">
        <v>617</v>
      </c>
      <c r="Y629" s="270" t="s">
        <v>2567</v>
      </c>
      <c r="Z629" s="29">
        <v>617</v>
      </c>
      <c r="AA629" s="275">
        <v>2611860</v>
      </c>
      <c r="AB629" s="29">
        <v>617</v>
      </c>
      <c r="AC629" s="270" t="s">
        <v>2568</v>
      </c>
      <c r="AD629" s="29">
        <v>617</v>
      </c>
      <c r="AE629" s="270" t="s">
        <v>2569</v>
      </c>
      <c r="AF629" s="29">
        <v>617</v>
      </c>
      <c r="AG629" s="270" t="s">
        <v>2570</v>
      </c>
      <c r="AH629" s="29">
        <v>617</v>
      </c>
      <c r="AI629" s="270" t="s">
        <v>2571</v>
      </c>
      <c r="AJ629" s="29">
        <v>618</v>
      </c>
      <c r="AK629" s="270" t="s">
        <v>2572</v>
      </c>
      <c r="AL629" s="30">
        <f t="shared" si="15"/>
        <v>617</v>
      </c>
      <c r="AM629" s="29">
        <v>617</v>
      </c>
      <c r="AN629" s="270">
        <v>3069929</v>
      </c>
      <c r="AO629" s="29">
        <v>618</v>
      </c>
      <c r="AP629" s="270">
        <v>1816139</v>
      </c>
    </row>
    <row r="630" spans="22:42">
      <c r="V630" s="29">
        <v>618</v>
      </c>
      <c r="W630" s="270" t="s">
        <v>2573</v>
      </c>
      <c r="X630" s="30">
        <v>618</v>
      </c>
      <c r="Y630" s="270" t="s">
        <v>2574</v>
      </c>
      <c r="Z630" s="29">
        <v>618</v>
      </c>
      <c r="AA630" s="275">
        <v>2615978</v>
      </c>
      <c r="AB630" s="29">
        <v>618</v>
      </c>
      <c r="AC630" s="270" t="s">
        <v>2575</v>
      </c>
      <c r="AD630" s="29">
        <v>618</v>
      </c>
      <c r="AE630" s="270" t="s">
        <v>2576</v>
      </c>
      <c r="AF630" s="29">
        <v>618</v>
      </c>
      <c r="AG630" s="270" t="s">
        <v>2577</v>
      </c>
      <c r="AH630" s="29">
        <v>618</v>
      </c>
      <c r="AI630" s="270" t="s">
        <v>2578</v>
      </c>
      <c r="AJ630" s="29">
        <v>619</v>
      </c>
      <c r="AK630" s="270" t="s">
        <v>2579</v>
      </c>
      <c r="AL630" s="30">
        <f t="shared" si="15"/>
        <v>618</v>
      </c>
      <c r="AM630" s="29">
        <v>618</v>
      </c>
      <c r="AN630" s="270">
        <v>3074770</v>
      </c>
      <c r="AO630" s="29">
        <v>619</v>
      </c>
      <c r="AP630" s="270">
        <v>1819002</v>
      </c>
    </row>
    <row r="631" spans="22:42">
      <c r="V631" s="29">
        <v>619</v>
      </c>
      <c r="W631" s="270" t="s">
        <v>2580</v>
      </c>
      <c r="X631" s="30">
        <v>619</v>
      </c>
      <c r="Y631" s="270" t="s">
        <v>2581</v>
      </c>
      <c r="Z631" s="29">
        <v>619</v>
      </c>
      <c r="AA631" s="275">
        <v>2620096</v>
      </c>
      <c r="AB631" s="29">
        <v>619</v>
      </c>
      <c r="AC631" s="270" t="s">
        <v>2582</v>
      </c>
      <c r="AD631" s="29">
        <v>619</v>
      </c>
      <c r="AE631" s="270" t="s">
        <v>2583</v>
      </c>
      <c r="AF631" s="29">
        <v>619</v>
      </c>
      <c r="AG631" s="270" t="s">
        <v>2584</v>
      </c>
      <c r="AH631" s="29">
        <v>619</v>
      </c>
      <c r="AI631" s="270" t="s">
        <v>2585</v>
      </c>
      <c r="AJ631" s="29">
        <v>620</v>
      </c>
      <c r="AK631" s="270" t="s">
        <v>2586</v>
      </c>
      <c r="AL631" s="30">
        <f t="shared" si="15"/>
        <v>619</v>
      </c>
      <c r="AM631" s="29">
        <v>619</v>
      </c>
      <c r="AN631" s="270">
        <v>3079611</v>
      </c>
      <c r="AO631" s="29">
        <v>620</v>
      </c>
      <c r="AP631" s="270">
        <v>1821865</v>
      </c>
    </row>
    <row r="632" spans="22:42">
      <c r="V632" s="29">
        <v>620</v>
      </c>
      <c r="W632" s="270" t="s">
        <v>2587</v>
      </c>
      <c r="X632" s="30">
        <v>620</v>
      </c>
      <c r="Y632" s="270" t="s">
        <v>2588</v>
      </c>
      <c r="Z632" s="29">
        <v>620</v>
      </c>
      <c r="AA632" s="275">
        <v>2624213</v>
      </c>
      <c r="AB632" s="29">
        <v>620</v>
      </c>
      <c r="AC632" s="270" t="s">
        <v>2589</v>
      </c>
      <c r="AD632" s="29">
        <v>620</v>
      </c>
      <c r="AE632" s="270" t="s">
        <v>2590</v>
      </c>
      <c r="AF632" s="29">
        <v>620</v>
      </c>
      <c r="AG632" s="270" t="s">
        <v>2591</v>
      </c>
      <c r="AH632" s="29">
        <v>620</v>
      </c>
      <c r="AI632" s="270" t="s">
        <v>2592</v>
      </c>
      <c r="AJ632" s="29">
        <v>621</v>
      </c>
      <c r="AK632" s="270" t="s">
        <v>2593</v>
      </c>
      <c r="AL632" s="30">
        <f t="shared" si="15"/>
        <v>620</v>
      </c>
      <c r="AM632" s="29">
        <v>620</v>
      </c>
      <c r="AN632" s="270">
        <v>3084451</v>
      </c>
      <c r="AO632" s="29">
        <v>621</v>
      </c>
      <c r="AP632" s="270">
        <v>1824728</v>
      </c>
    </row>
    <row r="633" spans="22:42">
      <c r="V633" s="29">
        <v>621</v>
      </c>
      <c r="W633" s="270" t="s">
        <v>2594</v>
      </c>
      <c r="X633" s="30">
        <v>621</v>
      </c>
      <c r="Y633" s="270" t="s">
        <v>2595</v>
      </c>
      <c r="Z633" s="29">
        <v>621</v>
      </c>
      <c r="AA633" s="275">
        <v>2628331</v>
      </c>
      <c r="AB633" s="29">
        <v>621</v>
      </c>
      <c r="AC633" s="270" t="s">
        <v>2596</v>
      </c>
      <c r="AD633" s="29">
        <v>621</v>
      </c>
      <c r="AE633" s="270" t="s">
        <v>2597</v>
      </c>
      <c r="AF633" s="29">
        <v>621</v>
      </c>
      <c r="AG633" s="270" t="s">
        <v>2598</v>
      </c>
      <c r="AH633" s="29">
        <v>621</v>
      </c>
      <c r="AI633" s="270" t="s">
        <v>2599</v>
      </c>
      <c r="AJ633" s="29">
        <v>622</v>
      </c>
      <c r="AK633" s="270">
        <v>1159836</v>
      </c>
      <c r="AL633" s="30">
        <f t="shared" si="15"/>
        <v>621</v>
      </c>
      <c r="AM633" s="29">
        <v>621</v>
      </c>
      <c r="AN633" s="270">
        <v>3089292</v>
      </c>
      <c r="AO633" s="29">
        <v>622</v>
      </c>
      <c r="AP633" s="270">
        <v>1827591</v>
      </c>
    </row>
    <row r="634" spans="22:42">
      <c r="V634" s="29">
        <v>622</v>
      </c>
      <c r="W634" s="270" t="s">
        <v>2600</v>
      </c>
      <c r="X634" s="30">
        <v>622</v>
      </c>
      <c r="Y634" s="270" t="s">
        <v>2601</v>
      </c>
      <c r="Z634" s="29">
        <v>622</v>
      </c>
      <c r="AA634" s="275">
        <v>2632449</v>
      </c>
      <c r="AB634" s="29">
        <v>622</v>
      </c>
      <c r="AC634" s="270" t="s">
        <v>2602</v>
      </c>
      <c r="AD634" s="29">
        <v>622</v>
      </c>
      <c r="AE634" s="270" t="s">
        <v>2603</v>
      </c>
      <c r="AF634" s="29">
        <v>622</v>
      </c>
      <c r="AG634" s="270" t="s">
        <v>2604</v>
      </c>
      <c r="AH634" s="29">
        <v>622</v>
      </c>
      <c r="AI634" s="270" t="s">
        <v>2605</v>
      </c>
      <c r="AJ634" s="29">
        <v>623</v>
      </c>
      <c r="AK634" s="270">
        <v>1161659</v>
      </c>
      <c r="AL634" s="30">
        <f t="shared" si="15"/>
        <v>622</v>
      </c>
      <c r="AM634" s="29">
        <v>622</v>
      </c>
      <c r="AN634" s="270">
        <v>3094132</v>
      </c>
      <c r="AO634" s="29">
        <v>623</v>
      </c>
      <c r="AP634" s="270">
        <v>1830454</v>
      </c>
    </row>
    <row r="635" spans="22:42">
      <c r="V635" s="29">
        <v>623</v>
      </c>
      <c r="W635" s="270" t="s">
        <v>2606</v>
      </c>
      <c r="X635" s="30">
        <v>623</v>
      </c>
      <c r="Y635" s="270" t="s">
        <v>2607</v>
      </c>
      <c r="Z635" s="29">
        <v>623</v>
      </c>
      <c r="AA635" s="275">
        <v>2636566</v>
      </c>
      <c r="AB635" s="29">
        <v>623</v>
      </c>
      <c r="AC635" s="270" t="s">
        <v>2608</v>
      </c>
      <c r="AD635" s="29">
        <v>623</v>
      </c>
      <c r="AE635" s="270" t="s">
        <v>2609</v>
      </c>
      <c r="AF635" s="29">
        <v>623</v>
      </c>
      <c r="AG635" s="270" t="s">
        <v>2610</v>
      </c>
      <c r="AH635" s="29">
        <v>623</v>
      </c>
      <c r="AI635" s="270" t="s">
        <v>2611</v>
      </c>
      <c r="AJ635" s="29">
        <v>624</v>
      </c>
      <c r="AK635" s="270" t="s">
        <v>2612</v>
      </c>
      <c r="AL635" s="30">
        <f t="shared" si="15"/>
        <v>623</v>
      </c>
      <c r="AM635" s="29">
        <v>623</v>
      </c>
      <c r="AN635" s="270">
        <v>3098973</v>
      </c>
      <c r="AO635" s="29">
        <v>624</v>
      </c>
      <c r="AP635" s="270">
        <v>1833316</v>
      </c>
    </row>
    <row r="636" spans="22:42">
      <c r="V636" s="29">
        <v>624</v>
      </c>
      <c r="W636" s="270" t="s">
        <v>2613</v>
      </c>
      <c r="X636" s="30">
        <v>624</v>
      </c>
      <c r="Y636" s="270" t="s">
        <v>2614</v>
      </c>
      <c r="Z636" s="29">
        <v>624</v>
      </c>
      <c r="AA636" s="275">
        <v>2640684</v>
      </c>
      <c r="AB636" s="29">
        <v>624</v>
      </c>
      <c r="AC636" s="270" t="s">
        <v>2615</v>
      </c>
      <c r="AD636" s="29">
        <v>624</v>
      </c>
      <c r="AE636" s="270" t="s">
        <v>2616</v>
      </c>
      <c r="AF636" s="29">
        <v>624</v>
      </c>
      <c r="AG636" s="270" t="s">
        <v>2617</v>
      </c>
      <c r="AH636" s="29">
        <v>624</v>
      </c>
      <c r="AI636" s="270" t="s">
        <v>2618</v>
      </c>
      <c r="AJ636" s="29">
        <v>625</v>
      </c>
      <c r="AK636" s="270" t="s">
        <v>2619</v>
      </c>
      <c r="AL636" s="30">
        <f t="shared" si="15"/>
        <v>624</v>
      </c>
      <c r="AM636" s="29">
        <v>624</v>
      </c>
      <c r="AN636" s="270">
        <v>3103814</v>
      </c>
      <c r="AO636" s="29">
        <v>625</v>
      </c>
      <c r="AP636" s="270">
        <v>1836179</v>
      </c>
    </row>
    <row r="637" spans="22:42">
      <c r="V637" s="29">
        <v>625</v>
      </c>
      <c r="W637" s="270" t="s">
        <v>2620</v>
      </c>
      <c r="X637" s="30">
        <v>625</v>
      </c>
      <c r="Y637" s="270" t="s">
        <v>2621</v>
      </c>
      <c r="Z637" s="29">
        <v>625</v>
      </c>
      <c r="AA637" s="275">
        <v>2644802</v>
      </c>
      <c r="AB637" s="29">
        <v>625</v>
      </c>
      <c r="AC637" s="270" t="s">
        <v>2622</v>
      </c>
      <c r="AD637" s="29">
        <v>625</v>
      </c>
      <c r="AE637" s="270" t="s">
        <v>2623</v>
      </c>
      <c r="AF637" s="29">
        <v>625</v>
      </c>
      <c r="AG637" s="270" t="s">
        <v>2624</v>
      </c>
      <c r="AH637" s="29">
        <v>625</v>
      </c>
      <c r="AI637" s="270" t="s">
        <v>2625</v>
      </c>
      <c r="AJ637" s="29">
        <v>626</v>
      </c>
      <c r="AK637" s="270" t="s">
        <v>2626</v>
      </c>
      <c r="AL637" s="30">
        <f t="shared" si="15"/>
        <v>625</v>
      </c>
      <c r="AM637" s="29">
        <v>625</v>
      </c>
      <c r="AN637" s="270">
        <v>3108654</v>
      </c>
      <c r="AO637" s="29">
        <v>626</v>
      </c>
      <c r="AP637" s="270">
        <v>1839042</v>
      </c>
    </row>
    <row r="638" spans="22:42">
      <c r="V638" s="29">
        <v>626</v>
      </c>
      <c r="W638" s="270" t="s">
        <v>2627</v>
      </c>
      <c r="X638" s="30">
        <v>626</v>
      </c>
      <c r="Y638" s="270" t="s">
        <v>2628</v>
      </c>
      <c r="Z638" s="29">
        <v>626</v>
      </c>
      <c r="AA638" s="275">
        <v>2648919</v>
      </c>
      <c r="AB638" s="29">
        <v>626</v>
      </c>
      <c r="AC638" s="270" t="s">
        <v>2629</v>
      </c>
      <c r="AD638" s="29">
        <v>626</v>
      </c>
      <c r="AE638" s="270" t="s">
        <v>2630</v>
      </c>
      <c r="AF638" s="29">
        <v>626</v>
      </c>
      <c r="AG638" s="270" t="s">
        <v>2631</v>
      </c>
      <c r="AH638" s="29">
        <v>626</v>
      </c>
      <c r="AI638" s="270" t="s">
        <v>2632</v>
      </c>
      <c r="AJ638" s="29">
        <v>627</v>
      </c>
      <c r="AK638" s="270" t="s">
        <v>2633</v>
      </c>
      <c r="AL638" s="30">
        <f t="shared" si="15"/>
        <v>626</v>
      </c>
      <c r="AM638" s="29">
        <v>626</v>
      </c>
      <c r="AN638" s="270">
        <v>3113495</v>
      </c>
      <c r="AO638" s="29">
        <v>627</v>
      </c>
      <c r="AP638" s="270">
        <v>1841905</v>
      </c>
    </row>
    <row r="639" spans="22:42">
      <c r="V639" s="29">
        <v>627</v>
      </c>
      <c r="W639" s="270" t="s">
        <v>2634</v>
      </c>
      <c r="X639" s="30">
        <v>627</v>
      </c>
      <c r="Y639" s="270" t="s">
        <v>2635</v>
      </c>
      <c r="Z639" s="29">
        <v>627</v>
      </c>
      <c r="AA639" s="275">
        <v>2653037</v>
      </c>
      <c r="AB639" s="29">
        <v>627</v>
      </c>
      <c r="AC639" s="270" t="s">
        <v>2636</v>
      </c>
      <c r="AD639" s="29">
        <v>627</v>
      </c>
      <c r="AE639" s="270" t="s">
        <v>2637</v>
      </c>
      <c r="AF639" s="29">
        <v>627</v>
      </c>
      <c r="AG639" s="270" t="s">
        <v>2638</v>
      </c>
      <c r="AH639" s="29">
        <v>627</v>
      </c>
      <c r="AI639" s="270" t="s">
        <v>2639</v>
      </c>
      <c r="AJ639" s="29">
        <v>628</v>
      </c>
      <c r="AK639" s="270" t="s">
        <v>2640</v>
      </c>
      <c r="AL639" s="30">
        <f t="shared" si="15"/>
        <v>627</v>
      </c>
      <c r="AM639" s="29">
        <v>627</v>
      </c>
      <c r="AN639" s="270">
        <v>3118335</v>
      </c>
      <c r="AO639" s="29">
        <v>628</v>
      </c>
      <c r="AP639" s="270">
        <v>1844768</v>
      </c>
    </row>
    <row r="640" spans="22:42">
      <c r="V640" s="29">
        <v>628</v>
      </c>
      <c r="W640" s="270" t="s">
        <v>2641</v>
      </c>
      <c r="X640" s="30">
        <v>628</v>
      </c>
      <c r="Y640" s="270" t="s">
        <v>2642</v>
      </c>
      <c r="Z640" s="29">
        <v>628</v>
      </c>
      <c r="AA640" s="275">
        <v>2657155</v>
      </c>
      <c r="AB640" s="29">
        <v>628</v>
      </c>
      <c r="AC640" s="270" t="s">
        <v>2643</v>
      </c>
      <c r="AD640" s="29">
        <v>628</v>
      </c>
      <c r="AE640" s="270" t="s">
        <v>2644</v>
      </c>
      <c r="AF640" s="29">
        <v>628</v>
      </c>
      <c r="AG640" s="270" t="s">
        <v>2645</v>
      </c>
      <c r="AH640" s="29">
        <v>628</v>
      </c>
      <c r="AI640" s="270" t="s">
        <v>2646</v>
      </c>
      <c r="AJ640" s="29">
        <v>629</v>
      </c>
      <c r="AK640" s="270" t="s">
        <v>2647</v>
      </c>
      <c r="AL640" s="30">
        <f t="shared" si="15"/>
        <v>628</v>
      </c>
      <c r="AM640" s="29">
        <v>628</v>
      </c>
      <c r="AN640" s="270">
        <v>3123176</v>
      </c>
      <c r="AO640" s="29">
        <v>629</v>
      </c>
      <c r="AP640" s="270">
        <v>1847631</v>
      </c>
    </row>
    <row r="641" spans="22:42">
      <c r="V641" s="29">
        <v>629</v>
      </c>
      <c r="W641" s="270" t="s">
        <v>2648</v>
      </c>
      <c r="X641" s="30">
        <v>629</v>
      </c>
      <c r="Y641" s="270" t="s">
        <v>2649</v>
      </c>
      <c r="Z641" s="29">
        <v>629</v>
      </c>
      <c r="AA641" s="275">
        <v>2661273</v>
      </c>
      <c r="AB641" s="29">
        <v>629</v>
      </c>
      <c r="AC641" s="270" t="s">
        <v>2650</v>
      </c>
      <c r="AD641" s="29">
        <v>629</v>
      </c>
      <c r="AE641" s="270" t="s">
        <v>2651</v>
      </c>
      <c r="AF641" s="29">
        <v>629</v>
      </c>
      <c r="AG641" s="270" t="s">
        <v>2652</v>
      </c>
      <c r="AH641" s="29">
        <v>629</v>
      </c>
      <c r="AI641" s="270" t="s">
        <v>2653</v>
      </c>
      <c r="AJ641" s="29">
        <v>630</v>
      </c>
      <c r="AK641" s="270" t="s">
        <v>2654</v>
      </c>
      <c r="AL641" s="30">
        <f t="shared" si="15"/>
        <v>629</v>
      </c>
      <c r="AM641" s="29">
        <v>629</v>
      </c>
      <c r="AN641" s="270">
        <v>3128017</v>
      </c>
      <c r="AO641" s="29">
        <v>630</v>
      </c>
      <c r="AP641" s="270">
        <v>1850494</v>
      </c>
    </row>
    <row r="642" spans="22:42">
      <c r="V642" s="29">
        <v>630</v>
      </c>
      <c r="W642" s="270" t="s">
        <v>2655</v>
      </c>
      <c r="X642" s="30">
        <v>630</v>
      </c>
      <c r="Y642" s="270" t="s">
        <v>2656</v>
      </c>
      <c r="Z642" s="29">
        <v>630</v>
      </c>
      <c r="AA642" s="275">
        <v>2665390</v>
      </c>
      <c r="AB642" s="29">
        <v>630</v>
      </c>
      <c r="AC642" s="270" t="s">
        <v>2657</v>
      </c>
      <c r="AD642" s="29">
        <v>630</v>
      </c>
      <c r="AE642" s="270" t="s">
        <v>2658</v>
      </c>
      <c r="AF642" s="29">
        <v>630</v>
      </c>
      <c r="AG642" s="270" t="s">
        <v>2659</v>
      </c>
      <c r="AH642" s="29">
        <v>630</v>
      </c>
      <c r="AI642" s="270" t="s">
        <v>2660</v>
      </c>
      <c r="AJ642" s="29">
        <v>631</v>
      </c>
      <c r="AK642" s="270" t="s">
        <v>2661</v>
      </c>
      <c r="AL642" s="30">
        <f t="shared" si="15"/>
        <v>630</v>
      </c>
      <c r="AM642" s="29">
        <v>630</v>
      </c>
      <c r="AN642" s="270">
        <v>3132857</v>
      </c>
      <c r="AO642" s="29">
        <v>631</v>
      </c>
      <c r="AP642" s="270">
        <v>1853356</v>
      </c>
    </row>
    <row r="643" spans="22:42">
      <c r="V643" s="29">
        <v>631</v>
      </c>
      <c r="W643" s="270" t="s">
        <v>2662</v>
      </c>
      <c r="X643" s="30">
        <v>631</v>
      </c>
      <c r="Y643" s="270" t="s">
        <v>2663</v>
      </c>
      <c r="Z643" s="29">
        <v>631</v>
      </c>
      <c r="AA643" s="275">
        <v>2669508</v>
      </c>
      <c r="AB643" s="29">
        <v>631</v>
      </c>
      <c r="AC643" s="270" t="s">
        <v>2664</v>
      </c>
      <c r="AD643" s="29">
        <v>631</v>
      </c>
      <c r="AE643" s="270" t="s">
        <v>2665</v>
      </c>
      <c r="AF643" s="29">
        <v>631</v>
      </c>
      <c r="AG643" s="270" t="s">
        <v>2666</v>
      </c>
      <c r="AH643" s="29">
        <v>631</v>
      </c>
      <c r="AI643" s="270" t="s">
        <v>2667</v>
      </c>
      <c r="AJ643" s="29">
        <v>632</v>
      </c>
      <c r="AK643" s="270" t="s">
        <v>2668</v>
      </c>
      <c r="AL643" s="30">
        <f t="shared" si="15"/>
        <v>631</v>
      </c>
      <c r="AM643" s="29">
        <v>631</v>
      </c>
      <c r="AN643" s="270">
        <v>3137698</v>
      </c>
      <c r="AO643" s="29">
        <v>632</v>
      </c>
      <c r="AP643" s="270">
        <v>1856219</v>
      </c>
    </row>
    <row r="644" spans="22:42">
      <c r="V644" s="29">
        <v>632</v>
      </c>
      <c r="W644" s="270" t="s">
        <v>2669</v>
      </c>
      <c r="X644" s="30">
        <v>632</v>
      </c>
      <c r="Y644" s="270" t="s">
        <v>2670</v>
      </c>
      <c r="Z644" s="29">
        <v>632</v>
      </c>
      <c r="AA644" s="275">
        <v>2673626</v>
      </c>
      <c r="AB644" s="29">
        <v>632</v>
      </c>
      <c r="AC644" s="270" t="s">
        <v>2671</v>
      </c>
      <c r="AD644" s="29">
        <v>632</v>
      </c>
      <c r="AE644" s="270" t="s">
        <v>2672</v>
      </c>
      <c r="AF644" s="29">
        <v>632</v>
      </c>
      <c r="AG644" s="270" t="s">
        <v>2673</v>
      </c>
      <c r="AH644" s="29">
        <v>632</v>
      </c>
      <c r="AI644" s="270" t="s">
        <v>2674</v>
      </c>
      <c r="AJ644" s="29">
        <v>633</v>
      </c>
      <c r="AK644" s="270" t="s">
        <v>2675</v>
      </c>
      <c r="AL644" s="30">
        <f t="shared" si="15"/>
        <v>632</v>
      </c>
      <c r="AM644" s="29">
        <v>632</v>
      </c>
      <c r="AN644" s="270">
        <v>3142538</v>
      </c>
      <c r="AO644" s="29">
        <v>633</v>
      </c>
      <c r="AP644" s="270">
        <v>1859082</v>
      </c>
    </row>
    <row r="645" spans="22:42">
      <c r="V645" s="29">
        <v>633</v>
      </c>
      <c r="W645" s="270" t="s">
        <v>2676</v>
      </c>
      <c r="X645" s="30">
        <v>633</v>
      </c>
      <c r="Y645" s="270" t="s">
        <v>2677</v>
      </c>
      <c r="Z645" s="29">
        <v>633</v>
      </c>
      <c r="AA645" s="275">
        <v>2677743</v>
      </c>
      <c r="AB645" s="29">
        <v>633</v>
      </c>
      <c r="AC645" s="270" t="s">
        <v>2678</v>
      </c>
      <c r="AD645" s="29">
        <v>633</v>
      </c>
      <c r="AE645" s="270" t="s">
        <v>2679</v>
      </c>
      <c r="AF645" s="29">
        <v>633</v>
      </c>
      <c r="AG645" s="270" t="s">
        <v>2680</v>
      </c>
      <c r="AH645" s="29">
        <v>633</v>
      </c>
      <c r="AI645" s="270" t="s">
        <v>2681</v>
      </c>
      <c r="AJ645" s="29">
        <v>634</v>
      </c>
      <c r="AK645" s="270" t="s">
        <v>2682</v>
      </c>
      <c r="AL645" s="30">
        <f t="shared" si="15"/>
        <v>633</v>
      </c>
      <c r="AM645" s="29">
        <v>633</v>
      </c>
      <c r="AN645" s="270">
        <v>3147379</v>
      </c>
      <c r="AO645" s="29">
        <v>634</v>
      </c>
      <c r="AP645" s="270">
        <v>1861945</v>
      </c>
    </row>
    <row r="646" spans="22:42">
      <c r="V646" s="29">
        <v>634</v>
      </c>
      <c r="W646" s="270" t="s">
        <v>2683</v>
      </c>
      <c r="X646" s="30">
        <v>634</v>
      </c>
      <c r="Y646" s="270" t="s">
        <v>2684</v>
      </c>
      <c r="Z646" s="29">
        <v>634</v>
      </c>
      <c r="AA646" s="275">
        <v>2681861</v>
      </c>
      <c r="AB646" s="29">
        <v>634</v>
      </c>
      <c r="AC646" s="270" t="s">
        <v>2685</v>
      </c>
      <c r="AD646" s="29">
        <v>634</v>
      </c>
      <c r="AE646" s="270" t="s">
        <v>2686</v>
      </c>
      <c r="AF646" s="29">
        <v>634</v>
      </c>
      <c r="AG646" s="270" t="s">
        <v>2687</v>
      </c>
      <c r="AH646" s="29">
        <v>634</v>
      </c>
      <c r="AI646" s="270" t="s">
        <v>2688</v>
      </c>
      <c r="AJ646" s="29">
        <v>635</v>
      </c>
      <c r="AK646" s="270" t="s">
        <v>2689</v>
      </c>
      <c r="AL646" s="30">
        <f t="shared" si="15"/>
        <v>634</v>
      </c>
      <c r="AM646" s="29">
        <v>634</v>
      </c>
      <c r="AN646" s="270">
        <v>3152220</v>
      </c>
      <c r="AO646" s="29">
        <v>635</v>
      </c>
      <c r="AP646" s="270">
        <v>1864808</v>
      </c>
    </row>
    <row r="647" spans="22:42">
      <c r="V647" s="29">
        <v>635</v>
      </c>
      <c r="W647" s="270" t="s">
        <v>2690</v>
      </c>
      <c r="X647" s="30">
        <v>635</v>
      </c>
      <c r="Y647" s="270" t="s">
        <v>2691</v>
      </c>
      <c r="Z647" s="29">
        <v>635</v>
      </c>
      <c r="AA647" s="275">
        <v>2685979</v>
      </c>
      <c r="AB647" s="29">
        <v>635</v>
      </c>
      <c r="AC647" s="270" t="s">
        <v>2692</v>
      </c>
      <c r="AD647" s="29">
        <v>635</v>
      </c>
      <c r="AE647" s="270" t="s">
        <v>2693</v>
      </c>
      <c r="AF647" s="29">
        <v>635</v>
      </c>
      <c r="AG647" s="270" t="s">
        <v>2694</v>
      </c>
      <c r="AH647" s="29">
        <v>635</v>
      </c>
      <c r="AI647" s="270" t="s">
        <v>2695</v>
      </c>
      <c r="AJ647" s="29">
        <v>636</v>
      </c>
      <c r="AK647" s="270" t="s">
        <v>2696</v>
      </c>
      <c r="AL647" s="30">
        <f t="shared" si="15"/>
        <v>635</v>
      </c>
      <c r="AM647" s="29">
        <v>635</v>
      </c>
      <c r="AN647" s="270">
        <v>3157060</v>
      </c>
      <c r="AO647" s="29">
        <v>636</v>
      </c>
      <c r="AP647" s="270">
        <v>1867671</v>
      </c>
    </row>
    <row r="648" spans="22:42">
      <c r="V648" s="29">
        <v>636</v>
      </c>
      <c r="W648" s="270" t="s">
        <v>2697</v>
      </c>
      <c r="X648" s="30">
        <v>636</v>
      </c>
      <c r="Y648" s="270" t="s">
        <v>2698</v>
      </c>
      <c r="Z648" s="29">
        <v>636</v>
      </c>
      <c r="AA648" s="275">
        <v>2690096</v>
      </c>
      <c r="AB648" s="29">
        <v>636</v>
      </c>
      <c r="AC648" s="270" t="s">
        <v>2699</v>
      </c>
      <c r="AD648" s="29">
        <v>636</v>
      </c>
      <c r="AE648" s="270" t="s">
        <v>2700</v>
      </c>
      <c r="AF648" s="29">
        <v>636</v>
      </c>
      <c r="AG648" s="270" t="s">
        <v>2701</v>
      </c>
      <c r="AH648" s="29">
        <v>636</v>
      </c>
      <c r="AI648" s="270" t="s">
        <v>2702</v>
      </c>
      <c r="AJ648" s="29">
        <v>637</v>
      </c>
      <c r="AK648" s="270" t="s">
        <v>2703</v>
      </c>
      <c r="AL648" s="30">
        <f t="shared" si="15"/>
        <v>636</v>
      </c>
      <c r="AM648" s="29">
        <v>636</v>
      </c>
      <c r="AN648" s="270">
        <v>3161901</v>
      </c>
      <c r="AO648" s="29">
        <v>637</v>
      </c>
      <c r="AP648" s="270">
        <v>1870533</v>
      </c>
    </row>
    <row r="649" spans="22:42">
      <c r="V649" s="29">
        <v>637</v>
      </c>
      <c r="W649" s="270" t="s">
        <v>2704</v>
      </c>
      <c r="X649" s="30">
        <v>637</v>
      </c>
      <c r="Y649" s="270" t="s">
        <v>2705</v>
      </c>
      <c r="Z649" s="29">
        <v>637</v>
      </c>
      <c r="AA649" s="275">
        <v>2694214</v>
      </c>
      <c r="AB649" s="29">
        <v>637</v>
      </c>
      <c r="AC649" s="270" t="s">
        <v>2706</v>
      </c>
      <c r="AD649" s="29">
        <v>637</v>
      </c>
      <c r="AE649" s="270" t="s">
        <v>2707</v>
      </c>
      <c r="AF649" s="29">
        <v>637</v>
      </c>
      <c r="AG649" s="270" t="s">
        <v>2708</v>
      </c>
      <c r="AH649" s="29">
        <v>637</v>
      </c>
      <c r="AI649" s="270" t="s">
        <v>2709</v>
      </c>
      <c r="AJ649" s="29">
        <v>638</v>
      </c>
      <c r="AK649" s="270" t="s">
        <v>2710</v>
      </c>
      <c r="AL649" s="30">
        <f t="shared" si="15"/>
        <v>637</v>
      </c>
      <c r="AM649" s="29">
        <v>637</v>
      </c>
      <c r="AN649" s="270">
        <v>3166742</v>
      </c>
      <c r="AO649" s="29">
        <v>638</v>
      </c>
      <c r="AP649" s="270">
        <v>1873396</v>
      </c>
    </row>
    <row r="650" spans="22:42">
      <c r="V650" s="29">
        <v>638</v>
      </c>
      <c r="W650" s="270" t="s">
        <v>2711</v>
      </c>
      <c r="X650" s="30">
        <v>638</v>
      </c>
      <c r="Y650" s="270" t="s">
        <v>2712</v>
      </c>
      <c r="Z650" s="29">
        <v>638</v>
      </c>
      <c r="AA650" s="275">
        <v>2698332</v>
      </c>
      <c r="AB650" s="29">
        <v>638</v>
      </c>
      <c r="AC650" s="270" t="s">
        <v>2713</v>
      </c>
      <c r="AD650" s="29">
        <v>638</v>
      </c>
      <c r="AE650" s="270" t="s">
        <v>2714</v>
      </c>
      <c r="AF650" s="29">
        <v>638</v>
      </c>
      <c r="AG650" s="270" t="s">
        <v>2715</v>
      </c>
      <c r="AH650" s="29">
        <v>638</v>
      </c>
      <c r="AI650" s="270" t="s">
        <v>2716</v>
      </c>
      <c r="AJ650" s="29">
        <v>639</v>
      </c>
      <c r="AK650" s="270" t="s">
        <v>2717</v>
      </c>
      <c r="AL650" s="30">
        <f t="shared" si="15"/>
        <v>638</v>
      </c>
      <c r="AM650" s="29">
        <v>638</v>
      </c>
      <c r="AN650" s="270">
        <v>3171582</v>
      </c>
      <c r="AO650" s="29">
        <v>639</v>
      </c>
      <c r="AP650" s="270">
        <v>1876259</v>
      </c>
    </row>
    <row r="651" spans="22:42">
      <c r="V651" s="29">
        <v>639</v>
      </c>
      <c r="W651" s="270" t="s">
        <v>2718</v>
      </c>
      <c r="X651" s="30">
        <v>639</v>
      </c>
      <c r="Y651" s="270" t="s">
        <v>2719</v>
      </c>
      <c r="Z651" s="29">
        <v>639</v>
      </c>
      <c r="AA651" s="275">
        <v>2702450</v>
      </c>
      <c r="AB651" s="29">
        <v>639</v>
      </c>
      <c r="AC651" s="270" t="s">
        <v>2720</v>
      </c>
      <c r="AD651" s="29">
        <v>639</v>
      </c>
      <c r="AE651" s="270" t="s">
        <v>2721</v>
      </c>
      <c r="AF651" s="29">
        <v>639</v>
      </c>
      <c r="AG651" s="270" t="s">
        <v>2722</v>
      </c>
      <c r="AH651" s="29">
        <v>639</v>
      </c>
      <c r="AI651" s="270" t="s">
        <v>2723</v>
      </c>
      <c r="AJ651" s="29">
        <v>640</v>
      </c>
      <c r="AK651" s="270" t="s">
        <v>2724</v>
      </c>
      <c r="AL651" s="30">
        <f t="shared" si="15"/>
        <v>639</v>
      </c>
      <c r="AM651" s="29">
        <v>639</v>
      </c>
      <c r="AN651" s="270">
        <v>3176423</v>
      </c>
      <c r="AO651" s="29">
        <v>640</v>
      </c>
      <c r="AP651" s="270">
        <v>1879122</v>
      </c>
    </row>
    <row r="652" spans="22:42">
      <c r="V652" s="29">
        <v>640</v>
      </c>
      <c r="W652" s="270" t="s">
        <v>2725</v>
      </c>
      <c r="X652" s="30">
        <v>640</v>
      </c>
      <c r="Y652" s="270" t="s">
        <v>2726</v>
      </c>
      <c r="Z652" s="29">
        <v>640</v>
      </c>
      <c r="AA652" s="275">
        <v>2706567</v>
      </c>
      <c r="AB652" s="29">
        <v>640</v>
      </c>
      <c r="AC652" s="270" t="s">
        <v>2727</v>
      </c>
      <c r="AD652" s="29">
        <v>640</v>
      </c>
      <c r="AE652" s="270" t="s">
        <v>2728</v>
      </c>
      <c r="AF652" s="29">
        <v>640</v>
      </c>
      <c r="AG652" s="270" t="s">
        <v>2729</v>
      </c>
      <c r="AH652" s="29">
        <v>640</v>
      </c>
      <c r="AI652" s="270" t="s">
        <v>2730</v>
      </c>
      <c r="AJ652" s="29">
        <v>641</v>
      </c>
      <c r="AK652" s="270" t="s">
        <v>2731</v>
      </c>
      <c r="AL652" s="30">
        <f t="shared" si="15"/>
        <v>640</v>
      </c>
      <c r="AM652" s="29">
        <v>640</v>
      </c>
      <c r="AN652" s="270">
        <v>3181263</v>
      </c>
      <c r="AO652" s="29">
        <v>641</v>
      </c>
      <c r="AP652" s="270">
        <v>1881985</v>
      </c>
    </row>
    <row r="653" spans="22:42">
      <c r="V653" s="29">
        <v>641</v>
      </c>
      <c r="W653" s="270" t="s">
        <v>2732</v>
      </c>
      <c r="X653" s="30">
        <v>641</v>
      </c>
      <c r="Y653" s="270" t="s">
        <v>2733</v>
      </c>
      <c r="Z653" s="29">
        <v>641</v>
      </c>
      <c r="AA653" s="275">
        <v>2710685</v>
      </c>
      <c r="AB653" s="29">
        <v>641</v>
      </c>
      <c r="AC653" s="270" t="s">
        <v>2734</v>
      </c>
      <c r="AD653" s="29">
        <v>641</v>
      </c>
      <c r="AE653" s="270" t="s">
        <v>2735</v>
      </c>
      <c r="AF653" s="29">
        <v>641</v>
      </c>
      <c r="AG653" s="270" t="s">
        <v>2736</v>
      </c>
      <c r="AH653" s="29">
        <v>641</v>
      </c>
      <c r="AI653" s="270" t="s">
        <v>2737</v>
      </c>
      <c r="AJ653" s="29">
        <v>642</v>
      </c>
      <c r="AK653" s="270" t="s">
        <v>2738</v>
      </c>
      <c r="AL653" s="30">
        <f t="shared" si="15"/>
        <v>641</v>
      </c>
      <c r="AM653" s="29">
        <v>641</v>
      </c>
      <c r="AN653" s="270">
        <v>3186104</v>
      </c>
      <c r="AO653" s="29">
        <v>642</v>
      </c>
      <c r="AP653" s="270">
        <v>1884848</v>
      </c>
    </row>
    <row r="654" spans="22:42">
      <c r="V654" s="29">
        <v>642</v>
      </c>
      <c r="W654" s="270" t="s">
        <v>2739</v>
      </c>
      <c r="X654" s="30">
        <v>642</v>
      </c>
      <c r="Y654" s="270" t="s">
        <v>2740</v>
      </c>
      <c r="Z654" s="29">
        <v>642</v>
      </c>
      <c r="AA654" s="275">
        <v>2714803</v>
      </c>
      <c r="AB654" s="29">
        <v>642</v>
      </c>
      <c r="AC654" s="270" t="s">
        <v>2741</v>
      </c>
      <c r="AD654" s="29">
        <v>642</v>
      </c>
      <c r="AE654" s="270" t="s">
        <v>2742</v>
      </c>
      <c r="AF654" s="29">
        <v>642</v>
      </c>
      <c r="AG654" s="270" t="s">
        <v>2743</v>
      </c>
      <c r="AH654" s="29">
        <v>642</v>
      </c>
      <c r="AI654" s="270" t="s">
        <v>2744</v>
      </c>
      <c r="AJ654" s="29">
        <v>643</v>
      </c>
      <c r="AK654" s="270" t="s">
        <v>2745</v>
      </c>
      <c r="AL654" s="30">
        <f t="shared" ref="AL654:AL717" si="16">AL653+1</f>
        <v>642</v>
      </c>
      <c r="AM654" s="29">
        <v>642</v>
      </c>
      <c r="AN654" s="270">
        <v>3190945</v>
      </c>
      <c r="AO654" s="29">
        <v>643</v>
      </c>
      <c r="AP654" s="270">
        <v>1887711</v>
      </c>
    </row>
    <row r="655" spans="22:42">
      <c r="V655" s="29">
        <v>643</v>
      </c>
      <c r="W655" s="270" t="s">
        <v>2746</v>
      </c>
      <c r="X655" s="30">
        <v>643</v>
      </c>
      <c r="Y655" s="270" t="s">
        <v>2747</v>
      </c>
      <c r="Z655" s="29">
        <v>643</v>
      </c>
      <c r="AA655" s="275">
        <v>2718920</v>
      </c>
      <c r="AB655" s="29">
        <v>643</v>
      </c>
      <c r="AC655" s="270" t="s">
        <v>2748</v>
      </c>
      <c r="AD655" s="29">
        <v>643</v>
      </c>
      <c r="AE655" s="270" t="s">
        <v>2749</v>
      </c>
      <c r="AF655" s="29">
        <v>643</v>
      </c>
      <c r="AG655" s="270" t="s">
        <v>2750</v>
      </c>
      <c r="AH655" s="29">
        <v>643</v>
      </c>
      <c r="AI655" s="270" t="s">
        <v>2751</v>
      </c>
      <c r="AJ655" s="29">
        <v>644</v>
      </c>
      <c r="AK655" s="270" t="s">
        <v>2752</v>
      </c>
      <c r="AL655" s="30">
        <f t="shared" si="16"/>
        <v>643</v>
      </c>
      <c r="AM655" s="29">
        <v>643</v>
      </c>
      <c r="AN655" s="270">
        <v>3195785</v>
      </c>
      <c r="AO655" s="29">
        <v>644</v>
      </c>
      <c r="AP655" s="270">
        <v>1890573</v>
      </c>
    </row>
    <row r="656" spans="22:42">
      <c r="V656" s="29">
        <v>644</v>
      </c>
      <c r="W656" s="270" t="s">
        <v>2753</v>
      </c>
      <c r="X656" s="30">
        <v>644</v>
      </c>
      <c r="Y656" s="270" t="s">
        <v>2754</v>
      </c>
      <c r="Z656" s="29">
        <v>644</v>
      </c>
      <c r="AA656" s="275">
        <v>2723038</v>
      </c>
      <c r="AB656" s="29">
        <v>644</v>
      </c>
      <c r="AC656" s="270" t="s">
        <v>2755</v>
      </c>
      <c r="AD656" s="29">
        <v>644</v>
      </c>
      <c r="AE656" s="270" t="s">
        <v>2756</v>
      </c>
      <c r="AF656" s="29">
        <v>644</v>
      </c>
      <c r="AG656" s="270" t="s">
        <v>2757</v>
      </c>
      <c r="AH656" s="29">
        <v>644</v>
      </c>
      <c r="AI656" s="270" t="s">
        <v>2758</v>
      </c>
      <c r="AJ656" s="29">
        <v>645</v>
      </c>
      <c r="AK656" s="270" t="s">
        <v>2759</v>
      </c>
      <c r="AL656" s="30">
        <f t="shared" si="16"/>
        <v>644</v>
      </c>
      <c r="AM656" s="29">
        <v>644</v>
      </c>
      <c r="AN656" s="270">
        <v>3200626</v>
      </c>
      <c r="AO656" s="29">
        <v>645</v>
      </c>
      <c r="AP656" s="270">
        <v>1893436</v>
      </c>
    </row>
    <row r="657" spans="22:42">
      <c r="V657" s="29">
        <v>645</v>
      </c>
      <c r="W657" s="270" t="s">
        <v>2760</v>
      </c>
      <c r="X657" s="30">
        <v>645</v>
      </c>
      <c r="Y657" s="270" t="s">
        <v>2761</v>
      </c>
      <c r="Z657" s="29">
        <v>645</v>
      </c>
      <c r="AA657" s="275">
        <v>2727156</v>
      </c>
      <c r="AB657" s="29">
        <v>645</v>
      </c>
      <c r="AC657" s="270" t="s">
        <v>2762</v>
      </c>
      <c r="AD657" s="29">
        <v>645</v>
      </c>
      <c r="AE657" s="270" t="s">
        <v>2763</v>
      </c>
      <c r="AF657" s="29">
        <v>645</v>
      </c>
      <c r="AG657" s="270" t="s">
        <v>2764</v>
      </c>
      <c r="AH657" s="29">
        <v>645</v>
      </c>
      <c r="AI657" s="270" t="s">
        <v>2765</v>
      </c>
      <c r="AJ657" s="29">
        <v>646</v>
      </c>
      <c r="AK657" s="270" t="s">
        <v>2766</v>
      </c>
      <c r="AL657" s="30">
        <f t="shared" si="16"/>
        <v>645</v>
      </c>
      <c r="AM657" s="29">
        <v>645</v>
      </c>
      <c r="AN657" s="270">
        <v>3205466</v>
      </c>
      <c r="AO657" s="29">
        <v>646</v>
      </c>
      <c r="AP657" s="270">
        <v>1896299</v>
      </c>
    </row>
    <row r="658" spans="22:42">
      <c r="V658" s="29">
        <v>646</v>
      </c>
      <c r="W658" s="270" t="s">
        <v>2767</v>
      </c>
      <c r="X658" s="30">
        <v>646</v>
      </c>
      <c r="Y658" s="270" t="s">
        <v>2768</v>
      </c>
      <c r="Z658" s="29">
        <v>646</v>
      </c>
      <c r="AA658" s="275">
        <v>2731273</v>
      </c>
      <c r="AB658" s="29">
        <v>646</v>
      </c>
      <c r="AC658" s="270" t="s">
        <v>2769</v>
      </c>
      <c r="AD658" s="29">
        <v>646</v>
      </c>
      <c r="AE658" s="270" t="s">
        <v>2770</v>
      </c>
      <c r="AF658" s="29">
        <v>646</v>
      </c>
      <c r="AG658" s="270" t="s">
        <v>2771</v>
      </c>
      <c r="AH658" s="29">
        <v>646</v>
      </c>
      <c r="AI658" s="270" t="s">
        <v>2772</v>
      </c>
      <c r="AJ658" s="29">
        <v>647</v>
      </c>
      <c r="AK658" s="270" t="s">
        <v>2773</v>
      </c>
      <c r="AL658" s="30">
        <f t="shared" si="16"/>
        <v>646</v>
      </c>
      <c r="AM658" s="29">
        <v>646</v>
      </c>
      <c r="AN658" s="270">
        <v>3210307</v>
      </c>
      <c r="AO658" s="29">
        <v>647</v>
      </c>
      <c r="AP658" s="270">
        <v>1899162</v>
      </c>
    </row>
    <row r="659" spans="22:42">
      <c r="V659" s="29">
        <v>647</v>
      </c>
      <c r="W659" s="270" t="s">
        <v>2774</v>
      </c>
      <c r="X659" s="30">
        <v>647</v>
      </c>
      <c r="Y659" s="270" t="s">
        <v>2775</v>
      </c>
      <c r="Z659" s="29">
        <v>647</v>
      </c>
      <c r="AA659" s="275">
        <v>2735391</v>
      </c>
      <c r="AB659" s="29">
        <v>647</v>
      </c>
      <c r="AC659" s="270" t="s">
        <v>2776</v>
      </c>
      <c r="AD659" s="29">
        <v>647</v>
      </c>
      <c r="AE659" s="270" t="s">
        <v>2777</v>
      </c>
      <c r="AF659" s="29">
        <v>647</v>
      </c>
      <c r="AG659" s="270" t="s">
        <v>2778</v>
      </c>
      <c r="AH659" s="29">
        <v>647</v>
      </c>
      <c r="AI659" s="270" t="s">
        <v>2779</v>
      </c>
      <c r="AJ659" s="29">
        <v>648</v>
      </c>
      <c r="AK659" s="270" t="s">
        <v>2780</v>
      </c>
      <c r="AL659" s="30">
        <f t="shared" si="16"/>
        <v>647</v>
      </c>
      <c r="AM659" s="29">
        <v>647</v>
      </c>
      <c r="AN659" s="270">
        <v>3215148</v>
      </c>
      <c r="AO659" s="29">
        <v>648</v>
      </c>
      <c r="AP659" s="270">
        <v>1902025</v>
      </c>
    </row>
    <row r="660" spans="22:42">
      <c r="V660" s="29">
        <v>648</v>
      </c>
      <c r="W660" s="270" t="s">
        <v>2781</v>
      </c>
      <c r="X660" s="30">
        <v>648</v>
      </c>
      <c r="Y660" s="270" t="s">
        <v>2782</v>
      </c>
      <c r="Z660" s="29">
        <v>648</v>
      </c>
      <c r="AA660" s="275">
        <v>2739509</v>
      </c>
      <c r="AB660" s="29">
        <v>648</v>
      </c>
      <c r="AC660" s="270" t="s">
        <v>2783</v>
      </c>
      <c r="AD660" s="29">
        <v>648</v>
      </c>
      <c r="AE660" s="270" t="s">
        <v>2784</v>
      </c>
      <c r="AF660" s="29">
        <v>648</v>
      </c>
      <c r="AG660" s="270" t="s">
        <v>2785</v>
      </c>
      <c r="AH660" s="29">
        <v>648</v>
      </c>
      <c r="AI660" s="270" t="s">
        <v>2786</v>
      </c>
      <c r="AJ660" s="29">
        <v>649</v>
      </c>
      <c r="AK660" s="270" t="s">
        <v>2787</v>
      </c>
      <c r="AL660" s="30">
        <f t="shared" si="16"/>
        <v>648</v>
      </c>
      <c r="AM660" s="29">
        <v>648</v>
      </c>
      <c r="AN660" s="270">
        <v>3219988</v>
      </c>
      <c r="AO660" s="29">
        <v>649</v>
      </c>
      <c r="AP660" s="270">
        <v>1904888</v>
      </c>
    </row>
    <row r="661" spans="22:42">
      <c r="V661" s="29">
        <v>649</v>
      </c>
      <c r="W661" s="270" t="s">
        <v>2788</v>
      </c>
      <c r="X661" s="30">
        <v>649</v>
      </c>
      <c r="Y661" s="270" t="s">
        <v>2789</v>
      </c>
      <c r="Z661" s="29">
        <v>649</v>
      </c>
      <c r="AA661" s="275">
        <v>2743627</v>
      </c>
      <c r="AB661" s="29">
        <v>649</v>
      </c>
      <c r="AC661" s="270" t="s">
        <v>2790</v>
      </c>
      <c r="AD661" s="29">
        <v>649</v>
      </c>
      <c r="AE661" s="270" t="s">
        <v>2791</v>
      </c>
      <c r="AF661" s="29">
        <v>649</v>
      </c>
      <c r="AG661" s="270" t="s">
        <v>2792</v>
      </c>
      <c r="AH661" s="29">
        <v>649</v>
      </c>
      <c r="AI661" s="270" t="s">
        <v>2793</v>
      </c>
      <c r="AJ661" s="29">
        <v>650</v>
      </c>
      <c r="AK661" s="270" t="s">
        <v>2794</v>
      </c>
      <c r="AL661" s="30">
        <f t="shared" si="16"/>
        <v>649</v>
      </c>
      <c r="AM661" s="29">
        <v>649</v>
      </c>
      <c r="AN661" s="270">
        <v>3224829</v>
      </c>
      <c r="AO661" s="29">
        <v>650</v>
      </c>
      <c r="AP661" s="270">
        <v>1907751</v>
      </c>
    </row>
    <row r="662" spans="22:42">
      <c r="V662" s="29">
        <v>650</v>
      </c>
      <c r="W662" s="270" t="s">
        <v>2795</v>
      </c>
      <c r="X662" s="30">
        <v>650</v>
      </c>
      <c r="Y662" s="270" t="s">
        <v>2796</v>
      </c>
      <c r="Z662" s="29">
        <v>650</v>
      </c>
      <c r="AA662" s="275">
        <v>2747744</v>
      </c>
      <c r="AB662" s="29">
        <v>650</v>
      </c>
      <c r="AC662" s="270" t="s">
        <v>2797</v>
      </c>
      <c r="AD662" s="29">
        <v>650</v>
      </c>
      <c r="AE662" s="270" t="s">
        <v>2798</v>
      </c>
      <c r="AF662" s="29">
        <v>650</v>
      </c>
      <c r="AG662" s="270" t="s">
        <v>2799</v>
      </c>
      <c r="AH662" s="29">
        <v>650</v>
      </c>
      <c r="AI662" s="270" t="s">
        <v>2800</v>
      </c>
      <c r="AJ662" s="29">
        <v>651</v>
      </c>
      <c r="AK662" s="270" t="s">
        <v>2801</v>
      </c>
      <c r="AL662" s="30">
        <f t="shared" si="16"/>
        <v>650</v>
      </c>
      <c r="AM662" s="29">
        <v>650</v>
      </c>
      <c r="AN662" s="270">
        <v>3229669</v>
      </c>
      <c r="AO662" s="29">
        <v>651</v>
      </c>
      <c r="AP662" s="270">
        <v>1910613</v>
      </c>
    </row>
    <row r="663" spans="22:42">
      <c r="V663" s="29">
        <v>651</v>
      </c>
      <c r="W663" s="270" t="s">
        <v>2802</v>
      </c>
      <c r="X663" s="30">
        <v>651</v>
      </c>
      <c r="Y663" s="270" t="s">
        <v>2803</v>
      </c>
      <c r="Z663" s="29">
        <v>651</v>
      </c>
      <c r="AA663" s="275">
        <v>2751862</v>
      </c>
      <c r="AB663" s="29">
        <v>651</v>
      </c>
      <c r="AC663" s="270" t="s">
        <v>2804</v>
      </c>
      <c r="AD663" s="29">
        <v>651</v>
      </c>
      <c r="AE663" s="270" t="s">
        <v>2805</v>
      </c>
      <c r="AF663" s="29">
        <v>651</v>
      </c>
      <c r="AG663" s="270" t="s">
        <v>2806</v>
      </c>
      <c r="AH663" s="29">
        <v>651</v>
      </c>
      <c r="AI663" s="270" t="s">
        <v>2807</v>
      </c>
      <c r="AJ663" s="29">
        <v>652</v>
      </c>
      <c r="AK663" s="270" t="s">
        <v>2808</v>
      </c>
      <c r="AL663" s="30">
        <f t="shared" si="16"/>
        <v>651</v>
      </c>
      <c r="AM663" s="29">
        <v>651</v>
      </c>
      <c r="AN663" s="270">
        <v>3234510</v>
      </c>
      <c r="AO663" s="29">
        <v>652</v>
      </c>
      <c r="AP663" s="270">
        <v>1913476</v>
      </c>
    </row>
    <row r="664" spans="22:42">
      <c r="V664" s="29">
        <v>652</v>
      </c>
      <c r="W664" s="270" t="s">
        <v>2809</v>
      </c>
      <c r="X664" s="30">
        <v>652</v>
      </c>
      <c r="Y664" s="270" t="s">
        <v>2810</v>
      </c>
      <c r="Z664" s="29">
        <v>652</v>
      </c>
      <c r="AA664" s="275">
        <v>2755980</v>
      </c>
      <c r="AB664" s="29">
        <v>652</v>
      </c>
      <c r="AC664" s="270" t="s">
        <v>2811</v>
      </c>
      <c r="AD664" s="29">
        <v>652</v>
      </c>
      <c r="AE664" s="270" t="s">
        <v>2812</v>
      </c>
      <c r="AF664" s="29">
        <v>652</v>
      </c>
      <c r="AG664" s="270" t="s">
        <v>2813</v>
      </c>
      <c r="AH664" s="29">
        <v>652</v>
      </c>
      <c r="AI664" s="270" t="s">
        <v>2814</v>
      </c>
      <c r="AJ664" s="29">
        <v>653</v>
      </c>
      <c r="AK664" s="270" t="s">
        <v>2815</v>
      </c>
      <c r="AL664" s="30">
        <f t="shared" si="16"/>
        <v>652</v>
      </c>
      <c r="AM664" s="29">
        <v>652</v>
      </c>
      <c r="AN664" s="270">
        <v>3239351</v>
      </c>
      <c r="AO664" s="29">
        <v>653</v>
      </c>
      <c r="AP664" s="270">
        <v>1916339</v>
      </c>
    </row>
    <row r="665" spans="22:42">
      <c r="V665" s="29">
        <v>653</v>
      </c>
      <c r="W665" s="270" t="s">
        <v>2816</v>
      </c>
      <c r="X665" s="30">
        <v>653</v>
      </c>
      <c r="Y665" s="270" t="s">
        <v>2817</v>
      </c>
      <c r="Z665" s="29">
        <v>653</v>
      </c>
      <c r="AA665" s="275">
        <v>2760097</v>
      </c>
      <c r="AB665" s="29">
        <v>653</v>
      </c>
      <c r="AC665" s="270" t="s">
        <v>2818</v>
      </c>
      <c r="AD665" s="29">
        <v>653</v>
      </c>
      <c r="AE665" s="270" t="s">
        <v>2819</v>
      </c>
      <c r="AF665" s="29">
        <v>653</v>
      </c>
      <c r="AG665" s="270" t="s">
        <v>2820</v>
      </c>
      <c r="AH665" s="29">
        <v>653</v>
      </c>
      <c r="AI665" s="270" t="s">
        <v>2821</v>
      </c>
      <c r="AJ665" s="29">
        <v>654</v>
      </c>
      <c r="AK665" s="270" t="s">
        <v>2822</v>
      </c>
      <c r="AL665" s="30">
        <f t="shared" si="16"/>
        <v>653</v>
      </c>
      <c r="AM665" s="29">
        <v>653</v>
      </c>
      <c r="AN665" s="270">
        <v>3244191</v>
      </c>
      <c r="AO665" s="29">
        <v>654</v>
      </c>
      <c r="AP665" s="270">
        <v>1919202</v>
      </c>
    </row>
    <row r="666" spans="22:42">
      <c r="V666" s="29">
        <v>654</v>
      </c>
      <c r="W666" s="270" t="s">
        <v>2823</v>
      </c>
      <c r="X666" s="30">
        <v>654</v>
      </c>
      <c r="Y666" s="270" t="s">
        <v>2824</v>
      </c>
      <c r="Z666" s="29">
        <v>654</v>
      </c>
      <c r="AA666" s="275">
        <v>2764215</v>
      </c>
      <c r="AB666" s="29">
        <v>654</v>
      </c>
      <c r="AC666" s="270" t="s">
        <v>2825</v>
      </c>
      <c r="AD666" s="29">
        <v>654</v>
      </c>
      <c r="AE666" s="270" t="s">
        <v>2826</v>
      </c>
      <c r="AF666" s="29">
        <v>654</v>
      </c>
      <c r="AG666" s="270" t="s">
        <v>2827</v>
      </c>
      <c r="AH666" s="29">
        <v>654</v>
      </c>
      <c r="AI666" s="270" t="s">
        <v>2828</v>
      </c>
      <c r="AJ666" s="29">
        <v>655</v>
      </c>
      <c r="AK666" s="270" t="s">
        <v>2829</v>
      </c>
      <c r="AL666" s="30">
        <f t="shared" si="16"/>
        <v>654</v>
      </c>
      <c r="AM666" s="29">
        <v>654</v>
      </c>
      <c r="AN666" s="270">
        <v>3249032</v>
      </c>
      <c r="AO666" s="29">
        <v>655</v>
      </c>
      <c r="AP666" s="270">
        <v>1922065</v>
      </c>
    </row>
    <row r="667" spans="22:42">
      <c r="V667" s="29">
        <v>655</v>
      </c>
      <c r="W667" s="270" t="s">
        <v>2830</v>
      </c>
      <c r="X667" s="30">
        <v>655</v>
      </c>
      <c r="Y667" s="270" t="s">
        <v>2831</v>
      </c>
      <c r="Z667" s="29">
        <v>655</v>
      </c>
      <c r="AA667" s="275">
        <v>2768333</v>
      </c>
      <c r="AB667" s="29">
        <v>655</v>
      </c>
      <c r="AC667" s="270" t="s">
        <v>2832</v>
      </c>
      <c r="AD667" s="29">
        <v>655</v>
      </c>
      <c r="AE667" s="270" t="s">
        <v>2833</v>
      </c>
      <c r="AF667" s="29">
        <v>655</v>
      </c>
      <c r="AG667" s="270" t="s">
        <v>2834</v>
      </c>
      <c r="AH667" s="29">
        <v>655</v>
      </c>
      <c r="AI667" s="270" t="s">
        <v>2835</v>
      </c>
      <c r="AJ667" s="29">
        <v>656</v>
      </c>
      <c r="AK667" s="270" t="s">
        <v>2836</v>
      </c>
      <c r="AL667" s="30">
        <f t="shared" si="16"/>
        <v>655</v>
      </c>
      <c r="AM667" s="29">
        <v>655</v>
      </c>
      <c r="AN667" s="270">
        <v>3253872</v>
      </c>
      <c r="AO667" s="29">
        <v>656</v>
      </c>
      <c r="AP667" s="270">
        <v>1924928</v>
      </c>
    </row>
    <row r="668" spans="22:42">
      <c r="V668" s="29">
        <v>656</v>
      </c>
      <c r="W668" s="270" t="s">
        <v>2837</v>
      </c>
      <c r="X668" s="30">
        <v>656</v>
      </c>
      <c r="Y668" s="270" t="s">
        <v>2838</v>
      </c>
      <c r="Z668" s="29">
        <v>656</v>
      </c>
      <c r="AA668" s="275">
        <v>2772450</v>
      </c>
      <c r="AB668" s="29">
        <v>656</v>
      </c>
      <c r="AC668" s="270" t="s">
        <v>2839</v>
      </c>
      <c r="AD668" s="29">
        <v>656</v>
      </c>
      <c r="AE668" s="270" t="s">
        <v>2840</v>
      </c>
      <c r="AF668" s="29">
        <v>656</v>
      </c>
      <c r="AG668" s="270" t="s">
        <v>2841</v>
      </c>
      <c r="AH668" s="29">
        <v>656</v>
      </c>
      <c r="AI668" s="270" t="s">
        <v>2842</v>
      </c>
      <c r="AJ668" s="29">
        <v>657</v>
      </c>
      <c r="AK668" s="270" t="s">
        <v>2843</v>
      </c>
      <c r="AL668" s="30">
        <f t="shared" si="16"/>
        <v>656</v>
      </c>
      <c r="AM668" s="29">
        <v>656</v>
      </c>
      <c r="AN668" s="270">
        <v>3258713</v>
      </c>
      <c r="AO668" s="29">
        <v>657</v>
      </c>
      <c r="AP668" s="270">
        <v>1927790</v>
      </c>
    </row>
    <row r="669" spans="22:42">
      <c r="V669" s="29">
        <v>657</v>
      </c>
      <c r="W669" s="270" t="s">
        <v>2844</v>
      </c>
      <c r="X669" s="30">
        <v>657</v>
      </c>
      <c r="Y669" s="270" t="s">
        <v>2845</v>
      </c>
      <c r="Z669" s="29">
        <v>657</v>
      </c>
      <c r="AA669" s="275">
        <v>2776568</v>
      </c>
      <c r="AB669" s="29">
        <v>657</v>
      </c>
      <c r="AC669" s="270" t="s">
        <v>2846</v>
      </c>
      <c r="AD669" s="29">
        <v>657</v>
      </c>
      <c r="AE669" s="270" t="s">
        <v>2847</v>
      </c>
      <c r="AF669" s="29">
        <v>657</v>
      </c>
      <c r="AG669" s="270" t="s">
        <v>2848</v>
      </c>
      <c r="AH669" s="29">
        <v>657</v>
      </c>
      <c r="AI669" s="270" t="s">
        <v>2849</v>
      </c>
      <c r="AJ669" s="29">
        <v>658</v>
      </c>
      <c r="AK669" s="270" t="s">
        <v>2850</v>
      </c>
      <c r="AL669" s="30">
        <f t="shared" si="16"/>
        <v>657</v>
      </c>
      <c r="AM669" s="29">
        <v>657</v>
      </c>
      <c r="AN669" s="270">
        <v>3263554</v>
      </c>
      <c r="AO669" s="29">
        <v>658</v>
      </c>
      <c r="AP669" s="270">
        <v>1930653</v>
      </c>
    </row>
    <row r="670" spans="22:42">
      <c r="V670" s="29">
        <v>658</v>
      </c>
      <c r="W670" s="270" t="s">
        <v>2851</v>
      </c>
      <c r="X670" s="30">
        <v>658</v>
      </c>
      <c r="Y670" s="270" t="s">
        <v>2852</v>
      </c>
      <c r="Z670" s="29">
        <v>658</v>
      </c>
      <c r="AA670" s="275">
        <v>2780686</v>
      </c>
      <c r="AB670" s="29">
        <v>658</v>
      </c>
      <c r="AC670" s="270" t="s">
        <v>2853</v>
      </c>
      <c r="AD670" s="29">
        <v>658</v>
      </c>
      <c r="AE670" s="270" t="s">
        <v>2854</v>
      </c>
      <c r="AF670" s="29">
        <v>658</v>
      </c>
      <c r="AG670" s="270">
        <v>2159529</v>
      </c>
      <c r="AH670" s="29">
        <v>658</v>
      </c>
      <c r="AI670" s="270" t="s">
        <v>2855</v>
      </c>
      <c r="AJ670" s="29">
        <v>659</v>
      </c>
      <c r="AK670" s="270" t="s">
        <v>2856</v>
      </c>
      <c r="AL670" s="30">
        <f t="shared" si="16"/>
        <v>658</v>
      </c>
      <c r="AM670" s="29">
        <v>658</v>
      </c>
      <c r="AN670" s="270">
        <v>3268394</v>
      </c>
      <c r="AO670" s="29">
        <v>659</v>
      </c>
      <c r="AP670" s="270">
        <v>1933516</v>
      </c>
    </row>
    <row r="671" spans="22:42">
      <c r="V671" s="29">
        <v>659</v>
      </c>
      <c r="W671" s="270" t="s">
        <v>2857</v>
      </c>
      <c r="X671" s="30">
        <v>659</v>
      </c>
      <c r="Y671" s="270" t="s">
        <v>2858</v>
      </c>
      <c r="Z671" s="29">
        <v>659</v>
      </c>
      <c r="AA671" s="275">
        <v>2784804</v>
      </c>
      <c r="AB671" s="29">
        <v>659</v>
      </c>
      <c r="AC671" s="270" t="s">
        <v>2859</v>
      </c>
      <c r="AD671" s="29">
        <v>659</v>
      </c>
      <c r="AE671" s="270" t="s">
        <v>2860</v>
      </c>
      <c r="AF671" s="29">
        <v>659</v>
      </c>
      <c r="AG671" s="270" t="s">
        <v>2861</v>
      </c>
      <c r="AH671" s="29">
        <v>659</v>
      </c>
      <c r="AI671" s="270" t="s">
        <v>2862</v>
      </c>
      <c r="AJ671" s="29">
        <v>660</v>
      </c>
      <c r="AK671" s="270" t="s">
        <v>2863</v>
      </c>
      <c r="AL671" s="30">
        <f t="shared" si="16"/>
        <v>659</v>
      </c>
      <c r="AM671" s="29">
        <v>659</v>
      </c>
      <c r="AN671" s="270">
        <v>3273235</v>
      </c>
      <c r="AO671" s="29">
        <v>660</v>
      </c>
      <c r="AP671" s="270">
        <v>1936379</v>
      </c>
    </row>
    <row r="672" spans="22:42">
      <c r="V672" s="29">
        <v>660</v>
      </c>
      <c r="W672" s="270" t="s">
        <v>2864</v>
      </c>
      <c r="X672" s="30">
        <v>660</v>
      </c>
      <c r="Y672" s="270" t="s">
        <v>2865</v>
      </c>
      <c r="Z672" s="29">
        <v>660</v>
      </c>
      <c r="AA672" s="275">
        <v>2788921</v>
      </c>
      <c r="AB672" s="29">
        <v>660</v>
      </c>
      <c r="AC672" s="270" t="s">
        <v>2866</v>
      </c>
      <c r="AD672" s="29">
        <v>660</v>
      </c>
      <c r="AE672" s="270" t="s">
        <v>2867</v>
      </c>
      <c r="AF672" s="29">
        <v>660</v>
      </c>
      <c r="AG672" s="270" t="s">
        <v>2868</v>
      </c>
      <c r="AH672" s="29">
        <v>660</v>
      </c>
      <c r="AI672" s="270" t="s">
        <v>2869</v>
      </c>
      <c r="AJ672" s="29">
        <v>661</v>
      </c>
      <c r="AK672" s="270" t="s">
        <v>2870</v>
      </c>
      <c r="AL672" s="30">
        <f t="shared" si="16"/>
        <v>660</v>
      </c>
      <c r="AM672" s="29">
        <v>660</v>
      </c>
      <c r="AN672" s="270">
        <v>3278076</v>
      </c>
      <c r="AO672" s="29">
        <v>661</v>
      </c>
      <c r="AP672" s="270">
        <v>1939242</v>
      </c>
    </row>
    <row r="673" spans="22:42">
      <c r="V673" s="29">
        <v>661</v>
      </c>
      <c r="W673" s="270" t="s">
        <v>2871</v>
      </c>
      <c r="X673" s="30">
        <v>661</v>
      </c>
      <c r="Y673" s="270" t="s">
        <v>2872</v>
      </c>
      <c r="Z673" s="29">
        <v>661</v>
      </c>
      <c r="AA673" s="275">
        <v>2793039</v>
      </c>
      <c r="AB673" s="29">
        <v>661</v>
      </c>
      <c r="AC673" s="270" t="s">
        <v>2873</v>
      </c>
      <c r="AD673" s="29">
        <v>661</v>
      </c>
      <c r="AE673" s="270" t="s">
        <v>2874</v>
      </c>
      <c r="AF673" s="29">
        <v>661</v>
      </c>
      <c r="AG673" s="270" t="s">
        <v>2875</v>
      </c>
      <c r="AH673" s="29">
        <v>661</v>
      </c>
      <c r="AI673" s="270" t="s">
        <v>2876</v>
      </c>
      <c r="AJ673" s="29">
        <v>662</v>
      </c>
      <c r="AK673" s="270" t="s">
        <v>2877</v>
      </c>
      <c r="AL673" s="30">
        <f t="shared" si="16"/>
        <v>661</v>
      </c>
      <c r="AM673" s="29">
        <v>661</v>
      </c>
      <c r="AN673" s="270">
        <v>3282916</v>
      </c>
      <c r="AO673" s="29">
        <v>662</v>
      </c>
      <c r="AP673" s="270">
        <v>1942105</v>
      </c>
    </row>
    <row r="674" spans="22:42">
      <c r="V674" s="29">
        <v>662</v>
      </c>
      <c r="W674" s="270" t="s">
        <v>2878</v>
      </c>
      <c r="X674" s="30">
        <v>662</v>
      </c>
      <c r="Y674" s="270" t="s">
        <v>2879</v>
      </c>
      <c r="Z674" s="29">
        <v>662</v>
      </c>
      <c r="AA674" s="275">
        <v>2797157</v>
      </c>
      <c r="AB674" s="29">
        <v>662</v>
      </c>
      <c r="AC674" s="270" t="s">
        <v>2880</v>
      </c>
      <c r="AD674" s="29">
        <v>662</v>
      </c>
      <c r="AE674" s="270" t="s">
        <v>2881</v>
      </c>
      <c r="AF674" s="29">
        <v>662</v>
      </c>
      <c r="AG674" s="270" t="s">
        <v>2882</v>
      </c>
      <c r="AH674" s="29">
        <v>662</v>
      </c>
      <c r="AI674" s="270" t="s">
        <v>2883</v>
      </c>
      <c r="AJ674" s="29">
        <v>663</v>
      </c>
      <c r="AK674" s="270" t="s">
        <v>2884</v>
      </c>
      <c r="AL674" s="30">
        <f t="shared" si="16"/>
        <v>662</v>
      </c>
      <c r="AM674" s="29">
        <v>662</v>
      </c>
      <c r="AN674" s="270">
        <v>3287757</v>
      </c>
      <c r="AO674" s="29">
        <v>663</v>
      </c>
      <c r="AP674" s="270">
        <v>1944968</v>
      </c>
    </row>
    <row r="675" spans="22:42">
      <c r="V675" s="29">
        <v>663</v>
      </c>
      <c r="W675" s="270" t="s">
        <v>2885</v>
      </c>
      <c r="X675" s="30">
        <v>663</v>
      </c>
      <c r="Y675" s="270" t="s">
        <v>2886</v>
      </c>
      <c r="Z675" s="29">
        <v>663</v>
      </c>
      <c r="AA675" s="275">
        <v>2801274</v>
      </c>
      <c r="AB675" s="29">
        <v>663</v>
      </c>
      <c r="AC675" s="270" t="s">
        <v>2887</v>
      </c>
      <c r="AD675" s="29">
        <v>663</v>
      </c>
      <c r="AE675" s="270" t="s">
        <v>2888</v>
      </c>
      <c r="AF675" s="29">
        <v>663</v>
      </c>
      <c r="AG675" s="270" t="s">
        <v>2889</v>
      </c>
      <c r="AH675" s="29">
        <v>663</v>
      </c>
      <c r="AI675" s="270" t="s">
        <v>2890</v>
      </c>
      <c r="AJ675" s="29">
        <v>664</v>
      </c>
      <c r="AK675" s="270" t="s">
        <v>2891</v>
      </c>
      <c r="AL675" s="30">
        <f t="shared" si="16"/>
        <v>663</v>
      </c>
      <c r="AM675" s="29">
        <v>663</v>
      </c>
      <c r="AN675" s="270">
        <v>3292597</v>
      </c>
      <c r="AO675" s="29">
        <v>664</v>
      </c>
      <c r="AP675" s="270">
        <v>1947830</v>
      </c>
    </row>
    <row r="676" spans="22:42">
      <c r="V676" s="29">
        <v>664</v>
      </c>
      <c r="W676" s="270" t="s">
        <v>2892</v>
      </c>
      <c r="X676" s="30">
        <v>664</v>
      </c>
      <c r="Y676" s="270" t="s">
        <v>2893</v>
      </c>
      <c r="Z676" s="29">
        <v>664</v>
      </c>
      <c r="AA676" s="275">
        <v>2805392</v>
      </c>
      <c r="AB676" s="29">
        <v>664</v>
      </c>
      <c r="AC676" s="270" t="s">
        <v>2894</v>
      </c>
      <c r="AD676" s="29">
        <v>664</v>
      </c>
      <c r="AE676" s="270" t="s">
        <v>2895</v>
      </c>
      <c r="AF676" s="29">
        <v>664</v>
      </c>
      <c r="AG676" s="270" t="s">
        <v>2896</v>
      </c>
      <c r="AH676" s="29">
        <v>664</v>
      </c>
      <c r="AI676" s="270" t="s">
        <v>2897</v>
      </c>
      <c r="AJ676" s="29">
        <v>665</v>
      </c>
      <c r="AK676" s="270" t="s">
        <v>2898</v>
      </c>
      <c r="AL676" s="30">
        <f t="shared" si="16"/>
        <v>664</v>
      </c>
      <c r="AM676" s="29">
        <v>664</v>
      </c>
      <c r="AN676" s="270">
        <v>3297438</v>
      </c>
      <c r="AO676" s="29">
        <v>665</v>
      </c>
      <c r="AP676" s="270">
        <v>1950693</v>
      </c>
    </row>
    <row r="677" spans="22:42">
      <c r="V677" s="29">
        <v>665</v>
      </c>
      <c r="W677" s="270" t="s">
        <v>2899</v>
      </c>
      <c r="X677" s="30">
        <v>665</v>
      </c>
      <c r="Y677" s="270" t="s">
        <v>2900</v>
      </c>
      <c r="Z677" s="29">
        <v>665</v>
      </c>
      <c r="AA677" s="275">
        <v>2809510</v>
      </c>
      <c r="AB677" s="29">
        <v>665</v>
      </c>
      <c r="AC677" s="270" t="s">
        <v>2901</v>
      </c>
      <c r="AD677" s="29">
        <v>665</v>
      </c>
      <c r="AE677" s="270" t="s">
        <v>2902</v>
      </c>
      <c r="AF677" s="29">
        <v>665</v>
      </c>
      <c r="AG677" s="270" t="s">
        <v>2903</v>
      </c>
      <c r="AH677" s="29">
        <v>665</v>
      </c>
      <c r="AI677" s="270" t="s">
        <v>2904</v>
      </c>
      <c r="AJ677" s="29">
        <v>666</v>
      </c>
      <c r="AK677" s="270" t="s">
        <v>2905</v>
      </c>
      <c r="AL677" s="30">
        <f t="shared" si="16"/>
        <v>665</v>
      </c>
      <c r="AM677" s="29">
        <v>665</v>
      </c>
      <c r="AN677" s="270">
        <v>3302279</v>
      </c>
      <c r="AO677" s="29">
        <v>666</v>
      </c>
      <c r="AP677" s="270">
        <v>1953556</v>
      </c>
    </row>
    <row r="678" spans="22:42">
      <c r="V678" s="29">
        <v>666</v>
      </c>
      <c r="W678" s="270" t="s">
        <v>2906</v>
      </c>
      <c r="X678" s="30">
        <v>666</v>
      </c>
      <c r="Y678" s="270" t="s">
        <v>2907</v>
      </c>
      <c r="Z678" s="29">
        <v>666</v>
      </c>
      <c r="AA678" s="275">
        <v>2813627</v>
      </c>
      <c r="AB678" s="29">
        <v>666</v>
      </c>
      <c r="AC678" s="270" t="s">
        <v>2908</v>
      </c>
      <c r="AD678" s="29">
        <v>666</v>
      </c>
      <c r="AE678" s="270" t="s">
        <v>2909</v>
      </c>
      <c r="AF678" s="29">
        <v>666</v>
      </c>
      <c r="AG678" s="270" t="s">
        <v>2910</v>
      </c>
      <c r="AH678" s="29">
        <v>666</v>
      </c>
      <c r="AI678" s="270" t="s">
        <v>2911</v>
      </c>
      <c r="AJ678" s="29">
        <v>667</v>
      </c>
      <c r="AK678" s="270" t="s">
        <v>2912</v>
      </c>
      <c r="AL678" s="30">
        <f t="shared" si="16"/>
        <v>666</v>
      </c>
      <c r="AM678" s="29">
        <v>666</v>
      </c>
      <c r="AN678" s="270">
        <v>3307119</v>
      </c>
      <c r="AO678" s="29">
        <v>667</v>
      </c>
      <c r="AP678" s="270">
        <v>1956419</v>
      </c>
    </row>
    <row r="679" spans="22:42">
      <c r="V679" s="29">
        <v>667</v>
      </c>
      <c r="W679" s="270" t="s">
        <v>2913</v>
      </c>
      <c r="X679" s="30">
        <v>667</v>
      </c>
      <c r="Y679" s="270" t="s">
        <v>2914</v>
      </c>
      <c r="Z679" s="29">
        <v>667</v>
      </c>
      <c r="AA679" s="275">
        <v>2817745</v>
      </c>
      <c r="AB679" s="29">
        <v>667</v>
      </c>
      <c r="AC679" s="270" t="s">
        <v>2915</v>
      </c>
      <c r="AD679" s="29">
        <v>667</v>
      </c>
      <c r="AE679" s="270" t="s">
        <v>2916</v>
      </c>
      <c r="AF679" s="29">
        <v>667</v>
      </c>
      <c r="AG679" s="270" t="s">
        <v>2917</v>
      </c>
      <c r="AH679" s="29">
        <v>667</v>
      </c>
      <c r="AI679" s="270" t="s">
        <v>2918</v>
      </c>
      <c r="AJ679" s="29">
        <v>668</v>
      </c>
      <c r="AK679" s="270" t="s">
        <v>2919</v>
      </c>
      <c r="AL679" s="30">
        <f t="shared" si="16"/>
        <v>667</v>
      </c>
      <c r="AM679" s="29">
        <v>667</v>
      </c>
      <c r="AN679" s="270">
        <v>3311960</v>
      </c>
      <c r="AO679" s="29">
        <v>668</v>
      </c>
      <c r="AP679" s="270">
        <v>1959282</v>
      </c>
    </row>
    <row r="680" spans="22:42">
      <c r="V680" s="29">
        <v>668</v>
      </c>
      <c r="W680" s="270" t="s">
        <v>2920</v>
      </c>
      <c r="X680" s="30">
        <v>668</v>
      </c>
      <c r="Y680" s="270" t="s">
        <v>2921</v>
      </c>
      <c r="Z680" s="29">
        <v>668</v>
      </c>
      <c r="AA680" s="275">
        <v>2821863</v>
      </c>
      <c r="AB680" s="29">
        <v>668</v>
      </c>
      <c r="AC680" s="270" t="s">
        <v>2922</v>
      </c>
      <c r="AD680" s="29">
        <v>668</v>
      </c>
      <c r="AE680" s="270" t="s">
        <v>2923</v>
      </c>
      <c r="AF680" s="29">
        <v>668</v>
      </c>
      <c r="AG680" s="270" t="s">
        <v>2924</v>
      </c>
      <c r="AH680" s="29">
        <v>668</v>
      </c>
      <c r="AI680" s="270" t="s">
        <v>2925</v>
      </c>
      <c r="AJ680" s="29">
        <v>669</v>
      </c>
      <c r="AK680" s="270" t="s">
        <v>2926</v>
      </c>
      <c r="AL680" s="30">
        <f t="shared" si="16"/>
        <v>668</v>
      </c>
      <c r="AM680" s="29">
        <v>668</v>
      </c>
      <c r="AN680" s="270">
        <v>3316800</v>
      </c>
      <c r="AO680" s="29">
        <v>669</v>
      </c>
      <c r="AP680" s="270">
        <v>1962145</v>
      </c>
    </row>
    <row r="681" spans="22:42">
      <c r="V681" s="29">
        <v>669</v>
      </c>
      <c r="W681" s="270" t="s">
        <v>2927</v>
      </c>
      <c r="X681" s="30">
        <v>669</v>
      </c>
      <c r="Y681" s="270" t="s">
        <v>2928</v>
      </c>
      <c r="Z681" s="29">
        <v>669</v>
      </c>
      <c r="AA681" s="275">
        <v>2825981</v>
      </c>
      <c r="AB681" s="29">
        <v>669</v>
      </c>
      <c r="AC681" s="270" t="s">
        <v>2929</v>
      </c>
      <c r="AD681" s="29">
        <v>669</v>
      </c>
      <c r="AE681" s="270" t="s">
        <v>2930</v>
      </c>
      <c r="AF681" s="29">
        <v>669</v>
      </c>
      <c r="AG681" s="270" t="s">
        <v>2931</v>
      </c>
      <c r="AH681" s="29">
        <v>669</v>
      </c>
      <c r="AI681" s="270" t="s">
        <v>2932</v>
      </c>
      <c r="AJ681" s="29">
        <v>670</v>
      </c>
      <c r="AK681" s="270" t="s">
        <v>2933</v>
      </c>
      <c r="AL681" s="30">
        <f t="shared" si="16"/>
        <v>669</v>
      </c>
      <c r="AM681" s="29">
        <v>669</v>
      </c>
      <c r="AN681" s="270">
        <v>3321641</v>
      </c>
      <c r="AO681" s="29">
        <v>670</v>
      </c>
      <c r="AP681" s="270">
        <v>1965008</v>
      </c>
    </row>
    <row r="682" spans="22:42">
      <c r="V682" s="29">
        <v>670</v>
      </c>
      <c r="W682" s="270" t="s">
        <v>2934</v>
      </c>
      <c r="X682" s="30">
        <v>670</v>
      </c>
      <c r="Y682" s="270" t="s">
        <v>2935</v>
      </c>
      <c r="Z682" s="29">
        <v>670</v>
      </c>
      <c r="AA682" s="275">
        <v>2830098</v>
      </c>
      <c r="AB682" s="29">
        <v>670</v>
      </c>
      <c r="AC682" s="270" t="s">
        <v>2936</v>
      </c>
      <c r="AD682" s="29">
        <v>670</v>
      </c>
      <c r="AE682" s="270" t="s">
        <v>2937</v>
      </c>
      <c r="AF682" s="29">
        <v>670</v>
      </c>
      <c r="AG682" s="270" t="s">
        <v>2938</v>
      </c>
      <c r="AH682" s="29">
        <v>670</v>
      </c>
      <c r="AI682" s="270" t="s">
        <v>2939</v>
      </c>
      <c r="AJ682" s="29">
        <v>671</v>
      </c>
      <c r="AK682" s="270" t="s">
        <v>2940</v>
      </c>
      <c r="AL682" s="30">
        <f t="shared" si="16"/>
        <v>670</v>
      </c>
      <c r="AM682" s="29">
        <v>670</v>
      </c>
      <c r="AN682" s="270">
        <v>3326482</v>
      </c>
      <c r="AO682" s="29">
        <v>671</v>
      </c>
      <c r="AP682" s="270">
        <v>1967870</v>
      </c>
    </row>
    <row r="683" spans="22:42">
      <c r="V683" s="29">
        <v>671</v>
      </c>
      <c r="W683" s="270" t="s">
        <v>2941</v>
      </c>
      <c r="X683" s="30">
        <v>671</v>
      </c>
      <c r="Y683" s="270" t="s">
        <v>2942</v>
      </c>
      <c r="Z683" s="29">
        <v>671</v>
      </c>
      <c r="AA683" s="275">
        <v>2834216</v>
      </c>
      <c r="AB683" s="29">
        <v>671</v>
      </c>
      <c r="AC683" s="270" t="s">
        <v>2943</v>
      </c>
      <c r="AD683" s="29">
        <v>671</v>
      </c>
      <c r="AE683" s="270" t="s">
        <v>2944</v>
      </c>
      <c r="AF683" s="29">
        <v>671</v>
      </c>
      <c r="AG683" s="270" t="s">
        <v>2945</v>
      </c>
      <c r="AH683" s="29">
        <v>671</v>
      </c>
      <c r="AI683" s="270" t="s">
        <v>2946</v>
      </c>
      <c r="AJ683" s="29">
        <v>672</v>
      </c>
      <c r="AK683" s="270" t="s">
        <v>2947</v>
      </c>
      <c r="AL683" s="30">
        <f t="shared" si="16"/>
        <v>671</v>
      </c>
      <c r="AM683" s="29">
        <v>671</v>
      </c>
      <c r="AN683" s="270">
        <v>3331322</v>
      </c>
      <c r="AO683" s="29">
        <v>672</v>
      </c>
      <c r="AP683" s="270">
        <v>1970733</v>
      </c>
    </row>
    <row r="684" spans="22:42">
      <c r="V684" s="29">
        <v>672</v>
      </c>
      <c r="W684" s="270" t="s">
        <v>2948</v>
      </c>
      <c r="X684" s="30">
        <v>672</v>
      </c>
      <c r="Y684" s="270" t="s">
        <v>2949</v>
      </c>
      <c r="Z684" s="29">
        <v>672</v>
      </c>
      <c r="AA684" s="275">
        <v>2838334</v>
      </c>
      <c r="AB684" s="29">
        <v>672</v>
      </c>
      <c r="AC684" s="270" t="s">
        <v>2950</v>
      </c>
      <c r="AD684" s="29">
        <v>672</v>
      </c>
      <c r="AE684" s="270" t="s">
        <v>2951</v>
      </c>
      <c r="AF684" s="29">
        <v>672</v>
      </c>
      <c r="AG684" s="270" t="s">
        <v>2952</v>
      </c>
      <c r="AH684" s="29">
        <v>672</v>
      </c>
      <c r="AI684" s="270" t="s">
        <v>2953</v>
      </c>
      <c r="AJ684" s="29">
        <v>673</v>
      </c>
      <c r="AK684" s="270" t="s">
        <v>2954</v>
      </c>
      <c r="AL684" s="30">
        <f t="shared" si="16"/>
        <v>672</v>
      </c>
      <c r="AM684" s="29">
        <v>672</v>
      </c>
      <c r="AN684" s="270">
        <v>3336163</v>
      </c>
      <c r="AO684" s="29">
        <v>673</v>
      </c>
      <c r="AP684" s="270">
        <v>1973596</v>
      </c>
    </row>
    <row r="685" spans="22:42">
      <c r="V685" s="29">
        <v>673</v>
      </c>
      <c r="W685" s="270" t="s">
        <v>2955</v>
      </c>
      <c r="X685" s="30">
        <v>673</v>
      </c>
      <c r="Y685" s="270" t="s">
        <v>2956</v>
      </c>
      <c r="Z685" s="29">
        <v>673</v>
      </c>
      <c r="AA685" s="275">
        <v>2842451</v>
      </c>
      <c r="AB685" s="29">
        <v>673</v>
      </c>
      <c r="AC685" s="270" t="s">
        <v>2957</v>
      </c>
      <c r="AD685" s="29">
        <v>673</v>
      </c>
      <c r="AE685" s="270" t="s">
        <v>2958</v>
      </c>
      <c r="AF685" s="29">
        <v>673</v>
      </c>
      <c r="AG685" s="270" t="s">
        <v>2959</v>
      </c>
      <c r="AH685" s="29">
        <v>673</v>
      </c>
      <c r="AI685" s="270" t="s">
        <v>2960</v>
      </c>
      <c r="AJ685" s="29">
        <v>674</v>
      </c>
      <c r="AK685" s="270" t="s">
        <v>2961</v>
      </c>
      <c r="AL685" s="30">
        <f t="shared" si="16"/>
        <v>673</v>
      </c>
      <c r="AM685" s="29">
        <v>673</v>
      </c>
      <c r="AN685" s="270">
        <v>3341003</v>
      </c>
      <c r="AO685" s="29">
        <v>674</v>
      </c>
      <c r="AP685" s="270">
        <v>1976459</v>
      </c>
    </row>
    <row r="686" spans="22:42">
      <c r="V686" s="29">
        <v>674</v>
      </c>
      <c r="W686" s="270" t="s">
        <v>2962</v>
      </c>
      <c r="X686" s="30">
        <v>674</v>
      </c>
      <c r="Y686" s="270" t="s">
        <v>2963</v>
      </c>
      <c r="Z686" s="29">
        <v>674</v>
      </c>
      <c r="AA686" s="275">
        <v>2846569</v>
      </c>
      <c r="AB686" s="29">
        <v>674</v>
      </c>
      <c r="AC686" s="270" t="s">
        <v>2964</v>
      </c>
      <c r="AD686" s="29">
        <v>674</v>
      </c>
      <c r="AE686" s="270" t="s">
        <v>2965</v>
      </c>
      <c r="AF686" s="29">
        <v>674</v>
      </c>
      <c r="AG686" s="270" t="s">
        <v>2966</v>
      </c>
      <c r="AH686" s="29">
        <v>674</v>
      </c>
      <c r="AI686" s="270" t="s">
        <v>2967</v>
      </c>
      <c r="AJ686" s="29">
        <v>675</v>
      </c>
      <c r="AK686" s="270" t="s">
        <v>2968</v>
      </c>
      <c r="AL686" s="30">
        <f t="shared" si="16"/>
        <v>674</v>
      </c>
      <c r="AM686" s="29">
        <v>674</v>
      </c>
      <c r="AN686" s="270">
        <v>3345844</v>
      </c>
      <c r="AO686" s="29">
        <v>675</v>
      </c>
      <c r="AP686" s="270">
        <v>1979322</v>
      </c>
    </row>
    <row r="687" spans="22:42">
      <c r="V687" s="29">
        <v>675</v>
      </c>
      <c r="W687" s="270" t="s">
        <v>2969</v>
      </c>
      <c r="X687" s="30">
        <v>675</v>
      </c>
      <c r="Y687" s="270" t="s">
        <v>2970</v>
      </c>
      <c r="Z687" s="29">
        <v>675</v>
      </c>
      <c r="AA687" s="275">
        <v>2850687</v>
      </c>
      <c r="AB687" s="29">
        <v>675</v>
      </c>
      <c r="AC687" s="270" t="s">
        <v>2971</v>
      </c>
      <c r="AD687" s="29">
        <v>675</v>
      </c>
      <c r="AE687" s="270" t="s">
        <v>2972</v>
      </c>
      <c r="AF687" s="29">
        <v>675</v>
      </c>
      <c r="AG687" s="270" t="s">
        <v>2973</v>
      </c>
      <c r="AH687" s="29">
        <v>675</v>
      </c>
      <c r="AI687" s="270" t="s">
        <v>2974</v>
      </c>
      <c r="AJ687" s="29">
        <v>676</v>
      </c>
      <c r="AK687" s="270" t="s">
        <v>2975</v>
      </c>
      <c r="AL687" s="30">
        <f t="shared" si="16"/>
        <v>675</v>
      </c>
      <c r="AM687" s="29">
        <v>675</v>
      </c>
      <c r="AN687" s="270">
        <v>3350685</v>
      </c>
      <c r="AO687" s="29">
        <v>676</v>
      </c>
      <c r="AP687" s="270">
        <v>1982185</v>
      </c>
    </row>
    <row r="688" spans="22:42">
      <c r="V688" s="29">
        <v>676</v>
      </c>
      <c r="W688" s="270" t="s">
        <v>2976</v>
      </c>
      <c r="X688" s="30">
        <v>676</v>
      </c>
      <c r="Y688" s="270" t="s">
        <v>2977</v>
      </c>
      <c r="Z688" s="29">
        <v>676</v>
      </c>
      <c r="AA688" s="275">
        <v>2854804</v>
      </c>
      <c r="AB688" s="29">
        <v>676</v>
      </c>
      <c r="AC688" s="270" t="s">
        <v>2978</v>
      </c>
      <c r="AD688" s="29">
        <v>676</v>
      </c>
      <c r="AE688" s="270" t="s">
        <v>2979</v>
      </c>
      <c r="AF688" s="29">
        <v>676</v>
      </c>
      <c r="AG688" s="270" t="s">
        <v>2980</v>
      </c>
      <c r="AH688" s="29">
        <v>676</v>
      </c>
      <c r="AI688" s="270" t="s">
        <v>2981</v>
      </c>
      <c r="AJ688" s="29">
        <v>677</v>
      </c>
      <c r="AK688" s="270" t="s">
        <v>2982</v>
      </c>
      <c r="AL688" s="30">
        <f t="shared" si="16"/>
        <v>676</v>
      </c>
      <c r="AM688" s="29">
        <v>676</v>
      </c>
      <c r="AN688" s="270">
        <v>3355525</v>
      </c>
      <c r="AO688" s="29">
        <v>677</v>
      </c>
      <c r="AP688" s="270">
        <v>1985047</v>
      </c>
    </row>
    <row r="689" spans="22:42">
      <c r="V689" s="29">
        <v>677</v>
      </c>
      <c r="W689" s="270" t="s">
        <v>2983</v>
      </c>
      <c r="X689" s="30">
        <v>677</v>
      </c>
      <c r="Y689" s="270">
        <v>2843797</v>
      </c>
      <c r="Z689" s="29">
        <v>677</v>
      </c>
      <c r="AA689" s="275">
        <v>2858922</v>
      </c>
      <c r="AB689" s="29">
        <v>677</v>
      </c>
      <c r="AC689" s="270" t="s">
        <v>2984</v>
      </c>
      <c r="AD689" s="29">
        <v>677</v>
      </c>
      <c r="AE689" s="270" t="s">
        <v>2985</v>
      </c>
      <c r="AF689" s="29">
        <v>677</v>
      </c>
      <c r="AG689" s="270" t="s">
        <v>2986</v>
      </c>
      <c r="AH689" s="29">
        <v>677</v>
      </c>
      <c r="AI689" s="270" t="s">
        <v>2987</v>
      </c>
      <c r="AJ689" s="29">
        <v>678</v>
      </c>
      <c r="AK689" s="270" t="s">
        <v>2988</v>
      </c>
      <c r="AL689" s="30">
        <f t="shared" si="16"/>
        <v>677</v>
      </c>
      <c r="AM689" s="29">
        <v>677</v>
      </c>
      <c r="AN689" s="270">
        <v>3360366</v>
      </c>
      <c r="AO689" s="29">
        <v>678</v>
      </c>
      <c r="AP689" s="270">
        <v>1987910</v>
      </c>
    </row>
    <row r="690" spans="22:42">
      <c r="V690" s="29">
        <v>678</v>
      </c>
      <c r="W690" s="270" t="s">
        <v>2989</v>
      </c>
      <c r="X690" s="30">
        <v>678</v>
      </c>
      <c r="Y690" s="270" t="s">
        <v>2990</v>
      </c>
      <c r="Z690" s="29">
        <v>678</v>
      </c>
      <c r="AA690" s="275">
        <v>2863040</v>
      </c>
      <c r="AB690" s="29">
        <v>678</v>
      </c>
      <c r="AC690" s="270" t="s">
        <v>2991</v>
      </c>
      <c r="AD690" s="29">
        <v>678</v>
      </c>
      <c r="AE690" s="270" t="s">
        <v>2992</v>
      </c>
      <c r="AF690" s="29">
        <v>678</v>
      </c>
      <c r="AG690" s="270" t="s">
        <v>2993</v>
      </c>
      <c r="AH690" s="29">
        <v>678</v>
      </c>
      <c r="AI690" s="270" t="s">
        <v>2994</v>
      </c>
      <c r="AJ690" s="29">
        <v>679</v>
      </c>
      <c r="AK690" s="270" t="s">
        <v>2995</v>
      </c>
      <c r="AL690" s="30">
        <f t="shared" si="16"/>
        <v>678</v>
      </c>
      <c r="AM690" s="29">
        <v>678</v>
      </c>
      <c r="AN690" s="270">
        <v>3365207</v>
      </c>
      <c r="AO690" s="29">
        <v>679</v>
      </c>
      <c r="AP690" s="270">
        <v>1990773</v>
      </c>
    </row>
    <row r="691" spans="22:42">
      <c r="V691" s="29">
        <v>679</v>
      </c>
      <c r="W691" s="270" t="s">
        <v>2996</v>
      </c>
      <c r="X691" s="30">
        <v>679</v>
      </c>
      <c r="Y691" s="270" t="s">
        <v>2997</v>
      </c>
      <c r="Z691" s="29">
        <v>679</v>
      </c>
      <c r="AA691" s="275">
        <v>2867158</v>
      </c>
      <c r="AB691" s="29">
        <v>679</v>
      </c>
      <c r="AC691" s="270" t="s">
        <v>2998</v>
      </c>
      <c r="AD691" s="29">
        <v>679</v>
      </c>
      <c r="AE691" s="270" t="s">
        <v>2999</v>
      </c>
      <c r="AF691" s="29">
        <v>679</v>
      </c>
      <c r="AG691" s="270" t="s">
        <v>3000</v>
      </c>
      <c r="AH691" s="29">
        <v>679</v>
      </c>
      <c r="AI691" s="270" t="s">
        <v>3001</v>
      </c>
      <c r="AJ691" s="29">
        <v>680</v>
      </c>
      <c r="AK691" s="270" t="s">
        <v>3002</v>
      </c>
      <c r="AL691" s="30">
        <f t="shared" si="16"/>
        <v>679</v>
      </c>
      <c r="AM691" s="29">
        <v>679</v>
      </c>
      <c r="AN691" s="270">
        <v>3370047</v>
      </c>
      <c r="AO691" s="29">
        <v>680</v>
      </c>
      <c r="AP691" s="270">
        <v>1993636</v>
      </c>
    </row>
    <row r="692" spans="22:42">
      <c r="V692" s="29">
        <v>680</v>
      </c>
      <c r="W692" s="270" t="s">
        <v>3003</v>
      </c>
      <c r="X692" s="30">
        <v>680</v>
      </c>
      <c r="Y692" s="270" t="s">
        <v>3004</v>
      </c>
      <c r="Z692" s="29">
        <v>680</v>
      </c>
      <c r="AA692" s="275">
        <v>2871275</v>
      </c>
      <c r="AB692" s="29">
        <v>680</v>
      </c>
      <c r="AC692" s="270" t="s">
        <v>3005</v>
      </c>
      <c r="AD692" s="29">
        <v>680</v>
      </c>
      <c r="AE692" s="270" t="s">
        <v>3006</v>
      </c>
      <c r="AF692" s="29">
        <v>680</v>
      </c>
      <c r="AG692" s="270" t="s">
        <v>3007</v>
      </c>
      <c r="AH692" s="29">
        <v>680</v>
      </c>
      <c r="AI692" s="270" t="s">
        <v>3008</v>
      </c>
      <c r="AJ692" s="29">
        <v>681</v>
      </c>
      <c r="AK692" s="270" t="s">
        <v>3009</v>
      </c>
      <c r="AL692" s="30">
        <f t="shared" si="16"/>
        <v>680</v>
      </c>
      <c r="AM692" s="29">
        <v>680</v>
      </c>
      <c r="AN692" s="270">
        <v>3374888</v>
      </c>
      <c r="AO692" s="29">
        <v>681</v>
      </c>
      <c r="AP692" s="270">
        <v>1996499</v>
      </c>
    </row>
    <row r="693" spans="22:42">
      <c r="V693" s="29">
        <v>681</v>
      </c>
      <c r="W693" s="270" t="s">
        <v>3010</v>
      </c>
      <c r="X693" s="30">
        <v>681</v>
      </c>
      <c r="Y693" s="270" t="s">
        <v>3011</v>
      </c>
      <c r="Z693" s="29">
        <v>681</v>
      </c>
      <c r="AA693" s="275">
        <v>2875393</v>
      </c>
      <c r="AB693" s="29">
        <v>681</v>
      </c>
      <c r="AC693" s="270" t="s">
        <v>3012</v>
      </c>
      <c r="AD693" s="29">
        <v>681</v>
      </c>
      <c r="AE693" s="270" t="s">
        <v>3013</v>
      </c>
      <c r="AF693" s="29">
        <v>681</v>
      </c>
      <c r="AG693" s="270" t="s">
        <v>3014</v>
      </c>
      <c r="AH693" s="29">
        <v>681</v>
      </c>
      <c r="AI693" s="270" t="s">
        <v>3015</v>
      </c>
      <c r="AJ693" s="29">
        <v>682</v>
      </c>
      <c r="AK693" s="270" t="s">
        <v>3016</v>
      </c>
      <c r="AL693" s="30">
        <f t="shared" si="16"/>
        <v>681</v>
      </c>
      <c r="AM693" s="29">
        <v>681</v>
      </c>
      <c r="AN693" s="270">
        <v>3379728</v>
      </c>
      <c r="AO693" s="29">
        <v>682</v>
      </c>
      <c r="AP693" s="270">
        <v>1999362</v>
      </c>
    </row>
    <row r="694" spans="22:42">
      <c r="V694" s="29">
        <v>682</v>
      </c>
      <c r="W694" s="270" t="s">
        <v>3017</v>
      </c>
      <c r="X694" s="30">
        <v>682</v>
      </c>
      <c r="Y694" s="270" t="s">
        <v>3018</v>
      </c>
      <c r="Z694" s="29">
        <v>682</v>
      </c>
      <c r="AA694" s="275">
        <v>2879511</v>
      </c>
      <c r="AB694" s="29">
        <v>682</v>
      </c>
      <c r="AC694" s="270" t="s">
        <v>3019</v>
      </c>
      <c r="AD694" s="29">
        <v>682</v>
      </c>
      <c r="AE694" s="270" t="s">
        <v>3020</v>
      </c>
      <c r="AF694" s="29">
        <v>682</v>
      </c>
      <c r="AG694" s="270" t="s">
        <v>3021</v>
      </c>
      <c r="AH694" s="29">
        <v>682</v>
      </c>
      <c r="AI694" s="270" t="s">
        <v>3022</v>
      </c>
      <c r="AJ694" s="29">
        <v>683</v>
      </c>
      <c r="AK694" s="270" t="s">
        <v>3023</v>
      </c>
      <c r="AL694" s="30">
        <f t="shared" si="16"/>
        <v>682</v>
      </c>
      <c r="AM694" s="29">
        <v>682</v>
      </c>
      <c r="AN694" s="270">
        <v>3384569</v>
      </c>
      <c r="AO694" s="29">
        <v>683</v>
      </c>
      <c r="AP694" s="270">
        <v>2002225</v>
      </c>
    </row>
    <row r="695" spans="22:42">
      <c r="V695" s="29">
        <v>683</v>
      </c>
      <c r="W695" s="270" t="s">
        <v>3024</v>
      </c>
      <c r="X695" s="30">
        <v>683</v>
      </c>
      <c r="Y695" s="270" t="s">
        <v>3025</v>
      </c>
      <c r="Z695" s="29">
        <v>683</v>
      </c>
      <c r="AA695" s="275">
        <v>2883628</v>
      </c>
      <c r="AB695" s="29">
        <v>683</v>
      </c>
      <c r="AC695" s="270" t="s">
        <v>3026</v>
      </c>
      <c r="AD695" s="29">
        <v>683</v>
      </c>
      <c r="AE695" s="270" t="s">
        <v>3027</v>
      </c>
      <c r="AF695" s="29">
        <v>683</v>
      </c>
      <c r="AG695" s="270" t="s">
        <v>3028</v>
      </c>
      <c r="AH695" s="29">
        <v>683</v>
      </c>
      <c r="AI695" s="270" t="s">
        <v>3029</v>
      </c>
      <c r="AJ695" s="29">
        <v>684</v>
      </c>
      <c r="AK695" s="270" t="s">
        <v>3030</v>
      </c>
      <c r="AL695" s="30">
        <f t="shared" si="16"/>
        <v>683</v>
      </c>
      <c r="AM695" s="29">
        <v>683</v>
      </c>
      <c r="AN695" s="270">
        <v>3389410</v>
      </c>
      <c r="AO695" s="29">
        <v>684</v>
      </c>
      <c r="AP695" s="270">
        <v>2005087</v>
      </c>
    </row>
    <row r="696" spans="22:42">
      <c r="V696" s="29">
        <v>684</v>
      </c>
      <c r="W696" s="270" t="s">
        <v>3031</v>
      </c>
      <c r="X696" s="30">
        <v>684</v>
      </c>
      <c r="Y696" s="270" t="s">
        <v>3032</v>
      </c>
      <c r="Z696" s="29">
        <v>684</v>
      </c>
      <c r="AA696" s="275">
        <v>2887746</v>
      </c>
      <c r="AB696" s="29">
        <v>684</v>
      </c>
      <c r="AC696" s="270" t="s">
        <v>3033</v>
      </c>
      <c r="AD696" s="29">
        <v>684</v>
      </c>
      <c r="AE696" s="270" t="s">
        <v>3034</v>
      </c>
      <c r="AF696" s="29">
        <v>684</v>
      </c>
      <c r="AG696" s="270" t="s">
        <v>3035</v>
      </c>
      <c r="AH696" s="29">
        <v>684</v>
      </c>
      <c r="AI696" s="270" t="s">
        <v>3036</v>
      </c>
      <c r="AJ696" s="29">
        <v>685</v>
      </c>
      <c r="AK696" s="270" t="s">
        <v>3037</v>
      </c>
      <c r="AL696" s="30">
        <f t="shared" si="16"/>
        <v>684</v>
      </c>
      <c r="AM696" s="29">
        <v>684</v>
      </c>
      <c r="AN696" s="270">
        <v>3394250</v>
      </c>
      <c r="AO696" s="29">
        <v>685</v>
      </c>
      <c r="AP696" s="270">
        <v>2007950</v>
      </c>
    </row>
    <row r="697" spans="22:42">
      <c r="V697" s="29">
        <v>685</v>
      </c>
      <c r="W697" s="270" t="s">
        <v>3038</v>
      </c>
      <c r="X697" s="30">
        <v>685</v>
      </c>
      <c r="Y697" s="270" t="s">
        <v>3039</v>
      </c>
      <c r="Z697" s="29">
        <v>685</v>
      </c>
      <c r="AA697" s="275">
        <v>2891864</v>
      </c>
      <c r="AB697" s="29">
        <v>685</v>
      </c>
      <c r="AC697" s="270" t="s">
        <v>3040</v>
      </c>
      <c r="AD697" s="29">
        <v>685</v>
      </c>
      <c r="AE697" s="270" t="s">
        <v>3041</v>
      </c>
      <c r="AF697" s="29">
        <v>685</v>
      </c>
      <c r="AG697" s="270" t="s">
        <v>3042</v>
      </c>
      <c r="AH697" s="29">
        <v>685</v>
      </c>
      <c r="AI697" s="270" t="s">
        <v>3043</v>
      </c>
      <c r="AJ697" s="29">
        <v>686</v>
      </c>
      <c r="AK697" s="270" t="s">
        <v>3044</v>
      </c>
      <c r="AL697" s="30">
        <f t="shared" si="16"/>
        <v>685</v>
      </c>
      <c r="AM697" s="29">
        <v>685</v>
      </c>
      <c r="AN697" s="270">
        <v>3399091</v>
      </c>
      <c r="AO697" s="29">
        <v>686</v>
      </c>
      <c r="AP697" s="270">
        <v>2010813</v>
      </c>
    </row>
    <row r="698" spans="22:42">
      <c r="V698" s="29">
        <v>686</v>
      </c>
      <c r="W698" s="270" t="s">
        <v>3045</v>
      </c>
      <c r="X698" s="30">
        <v>686</v>
      </c>
      <c r="Y698" s="270" t="s">
        <v>3046</v>
      </c>
      <c r="Z698" s="29">
        <v>686</v>
      </c>
      <c r="AA698" s="275">
        <v>2895981</v>
      </c>
      <c r="AB698" s="29">
        <v>686</v>
      </c>
      <c r="AC698" s="270" t="s">
        <v>3047</v>
      </c>
      <c r="AD698" s="29">
        <v>686</v>
      </c>
      <c r="AE698" s="270" t="s">
        <v>3048</v>
      </c>
      <c r="AF698" s="29">
        <v>686</v>
      </c>
      <c r="AG698" s="270" t="s">
        <v>3049</v>
      </c>
      <c r="AH698" s="29">
        <v>686</v>
      </c>
      <c r="AI698" s="270" t="s">
        <v>3050</v>
      </c>
      <c r="AJ698" s="29">
        <v>687</v>
      </c>
      <c r="AK698" s="270" t="s">
        <v>3051</v>
      </c>
      <c r="AL698" s="30">
        <f t="shared" si="16"/>
        <v>686</v>
      </c>
      <c r="AM698" s="29">
        <v>686</v>
      </c>
      <c r="AN698" s="270">
        <v>3403931</v>
      </c>
      <c r="AO698" s="29">
        <v>687</v>
      </c>
      <c r="AP698" s="270">
        <v>2013676</v>
      </c>
    </row>
    <row r="699" spans="22:42">
      <c r="V699" s="29">
        <v>687</v>
      </c>
      <c r="W699" s="270" t="s">
        <v>3052</v>
      </c>
      <c r="X699" s="30">
        <v>687</v>
      </c>
      <c r="Y699" s="270" t="s">
        <v>3053</v>
      </c>
      <c r="Z699" s="29">
        <v>687</v>
      </c>
      <c r="AA699" s="275">
        <v>2900099</v>
      </c>
      <c r="AB699" s="29">
        <v>687</v>
      </c>
      <c r="AC699" s="270" t="s">
        <v>3054</v>
      </c>
      <c r="AD699" s="29">
        <v>687</v>
      </c>
      <c r="AE699" s="270" t="s">
        <v>3055</v>
      </c>
      <c r="AF699" s="29">
        <v>687</v>
      </c>
      <c r="AG699" s="270" t="s">
        <v>3056</v>
      </c>
      <c r="AH699" s="29">
        <v>687</v>
      </c>
      <c r="AI699" s="270" t="s">
        <v>3057</v>
      </c>
      <c r="AJ699" s="29">
        <v>688</v>
      </c>
      <c r="AK699" s="270" t="s">
        <v>3058</v>
      </c>
      <c r="AL699" s="30">
        <f t="shared" si="16"/>
        <v>687</v>
      </c>
      <c r="AM699" s="29">
        <v>687</v>
      </c>
      <c r="AN699" s="270">
        <v>3408772</v>
      </c>
      <c r="AO699" s="29">
        <v>688</v>
      </c>
      <c r="AP699" s="270">
        <v>2016539</v>
      </c>
    </row>
    <row r="700" spans="22:42">
      <c r="V700" s="29">
        <v>688</v>
      </c>
      <c r="W700" s="270" t="s">
        <v>3059</v>
      </c>
      <c r="X700" s="30">
        <v>688</v>
      </c>
      <c r="Y700" s="270" t="s">
        <v>3060</v>
      </c>
      <c r="Z700" s="29">
        <v>688</v>
      </c>
      <c r="AA700" s="275">
        <v>2904217</v>
      </c>
      <c r="AB700" s="29">
        <v>688</v>
      </c>
      <c r="AC700" s="270" t="s">
        <v>3061</v>
      </c>
      <c r="AD700" s="29">
        <v>688</v>
      </c>
      <c r="AE700" s="270" t="s">
        <v>3062</v>
      </c>
      <c r="AF700" s="29">
        <v>688</v>
      </c>
      <c r="AG700" s="270" t="s">
        <v>3063</v>
      </c>
      <c r="AH700" s="29">
        <v>688</v>
      </c>
      <c r="AI700" s="270" t="s">
        <v>3064</v>
      </c>
      <c r="AJ700" s="29">
        <v>689</v>
      </c>
      <c r="AK700" s="270" t="s">
        <v>3065</v>
      </c>
      <c r="AL700" s="30">
        <f t="shared" si="16"/>
        <v>688</v>
      </c>
      <c r="AM700" s="29">
        <v>688</v>
      </c>
      <c r="AN700" s="270">
        <v>3413613</v>
      </c>
      <c r="AO700" s="29">
        <v>689</v>
      </c>
      <c r="AP700" s="270">
        <v>2019402</v>
      </c>
    </row>
    <row r="701" spans="22:42">
      <c r="V701" s="29">
        <v>689</v>
      </c>
      <c r="W701" s="270" t="s">
        <v>3066</v>
      </c>
      <c r="X701" s="30">
        <v>689</v>
      </c>
      <c r="Y701" s="270" t="s">
        <v>3067</v>
      </c>
      <c r="Z701" s="29">
        <v>689</v>
      </c>
      <c r="AA701" s="275">
        <v>2908335</v>
      </c>
      <c r="AB701" s="29">
        <v>689</v>
      </c>
      <c r="AC701" s="270" t="s">
        <v>3068</v>
      </c>
      <c r="AD701" s="29">
        <v>689</v>
      </c>
      <c r="AE701" s="270" t="s">
        <v>3069</v>
      </c>
      <c r="AF701" s="29">
        <v>689</v>
      </c>
      <c r="AG701" s="270" t="s">
        <v>3070</v>
      </c>
      <c r="AH701" s="29">
        <v>689</v>
      </c>
      <c r="AI701" s="270" t="s">
        <v>3071</v>
      </c>
      <c r="AJ701" s="29">
        <v>690</v>
      </c>
      <c r="AK701" s="270" t="s">
        <v>3072</v>
      </c>
      <c r="AL701" s="30">
        <f t="shared" si="16"/>
        <v>689</v>
      </c>
      <c r="AM701" s="29">
        <v>689</v>
      </c>
      <c r="AN701" s="270">
        <v>3418453</v>
      </c>
      <c r="AO701" s="29">
        <v>690</v>
      </c>
      <c r="AP701" s="270">
        <v>2022265</v>
      </c>
    </row>
    <row r="702" spans="22:42">
      <c r="V702" s="29">
        <v>690</v>
      </c>
      <c r="W702" s="270" t="s">
        <v>3073</v>
      </c>
      <c r="X702" s="30">
        <v>690</v>
      </c>
      <c r="Y702" s="270" t="s">
        <v>3074</v>
      </c>
      <c r="Z702" s="29">
        <v>690</v>
      </c>
      <c r="AA702" s="275" t="s">
        <v>3075</v>
      </c>
      <c r="AB702" s="29">
        <v>690</v>
      </c>
      <c r="AC702" s="270" t="s">
        <v>3076</v>
      </c>
      <c r="AD702" s="29">
        <v>690</v>
      </c>
      <c r="AE702" s="270" t="s">
        <v>3077</v>
      </c>
      <c r="AF702" s="29">
        <v>690</v>
      </c>
      <c r="AG702" s="270" t="s">
        <v>3078</v>
      </c>
      <c r="AH702" s="29">
        <v>690</v>
      </c>
      <c r="AI702" s="270" t="s">
        <v>3079</v>
      </c>
      <c r="AJ702" s="29">
        <v>691</v>
      </c>
      <c r="AK702" s="270" t="s">
        <v>3080</v>
      </c>
      <c r="AL702" s="30">
        <f t="shared" si="16"/>
        <v>690</v>
      </c>
      <c r="AM702" s="29">
        <v>690</v>
      </c>
      <c r="AN702" s="270">
        <v>3423294</v>
      </c>
      <c r="AO702" s="29">
        <v>691</v>
      </c>
      <c r="AP702" s="270">
        <v>2025127</v>
      </c>
    </row>
    <row r="703" spans="22:42">
      <c r="V703" s="29">
        <v>691</v>
      </c>
      <c r="W703" s="270" t="s">
        <v>3081</v>
      </c>
      <c r="X703" s="30">
        <v>691</v>
      </c>
      <c r="Y703" s="270" t="s">
        <v>3082</v>
      </c>
      <c r="Z703" s="29">
        <v>691</v>
      </c>
      <c r="AA703" s="275" t="s">
        <v>3083</v>
      </c>
      <c r="AB703" s="29">
        <v>691</v>
      </c>
      <c r="AC703" s="270" t="s">
        <v>3084</v>
      </c>
      <c r="AD703" s="29">
        <v>891</v>
      </c>
      <c r="AE703" s="270" t="s">
        <v>3085</v>
      </c>
      <c r="AF703" s="29">
        <v>691</v>
      </c>
      <c r="AG703" s="270" t="s">
        <v>3086</v>
      </c>
      <c r="AH703" s="29">
        <v>691</v>
      </c>
      <c r="AI703" s="270" t="s">
        <v>3087</v>
      </c>
      <c r="AJ703" s="29">
        <v>692</v>
      </c>
      <c r="AK703" s="270" t="s">
        <v>3088</v>
      </c>
      <c r="AL703" s="30">
        <f t="shared" si="16"/>
        <v>691</v>
      </c>
      <c r="AM703" s="29">
        <v>691</v>
      </c>
      <c r="AN703" s="270">
        <v>3428134</v>
      </c>
      <c r="AO703" s="29">
        <v>692</v>
      </c>
      <c r="AP703" s="270">
        <v>2027990</v>
      </c>
    </row>
    <row r="704" spans="22:42">
      <c r="V704" s="29">
        <v>692</v>
      </c>
      <c r="W704" s="270" t="s">
        <v>3089</v>
      </c>
      <c r="X704" s="30">
        <v>692</v>
      </c>
      <c r="Y704" s="270" t="s">
        <v>3090</v>
      </c>
      <c r="Z704" s="29">
        <v>692</v>
      </c>
      <c r="AA704" s="275" t="s">
        <v>3091</v>
      </c>
      <c r="AB704" s="29">
        <v>692</v>
      </c>
      <c r="AC704" s="270" t="s">
        <v>3092</v>
      </c>
      <c r="AD704" s="29">
        <v>692</v>
      </c>
      <c r="AE704" s="270" t="s">
        <v>3093</v>
      </c>
      <c r="AF704" s="29">
        <v>692</v>
      </c>
      <c r="AG704" s="270" t="s">
        <v>3094</v>
      </c>
      <c r="AH704" s="29">
        <v>692</v>
      </c>
      <c r="AI704" s="270" t="s">
        <v>3095</v>
      </c>
      <c r="AJ704" s="29">
        <v>693</v>
      </c>
      <c r="AK704" s="270" t="s">
        <v>3096</v>
      </c>
      <c r="AL704" s="30">
        <f t="shared" si="16"/>
        <v>692</v>
      </c>
      <c r="AM704" s="29">
        <v>692</v>
      </c>
      <c r="AN704" s="270">
        <v>3432975</v>
      </c>
      <c r="AO704" s="29">
        <v>693</v>
      </c>
      <c r="AP704" s="270">
        <v>2030853</v>
      </c>
    </row>
    <row r="705" spans="22:42">
      <c r="V705" s="29">
        <v>693</v>
      </c>
      <c r="W705" s="270" t="s">
        <v>3097</v>
      </c>
      <c r="X705" s="30">
        <v>693</v>
      </c>
      <c r="Y705" s="270" t="s">
        <v>3098</v>
      </c>
      <c r="Z705" s="29">
        <v>693</v>
      </c>
      <c r="AA705" s="275" t="s">
        <v>3099</v>
      </c>
      <c r="AB705" s="29">
        <v>693</v>
      </c>
      <c r="AC705" s="270" t="s">
        <v>3100</v>
      </c>
      <c r="AD705" s="29">
        <v>693</v>
      </c>
      <c r="AE705" s="270" t="s">
        <v>3101</v>
      </c>
      <c r="AF705" s="29">
        <v>693</v>
      </c>
      <c r="AG705" s="270" t="s">
        <v>3102</v>
      </c>
      <c r="AH705" s="29">
        <v>693</v>
      </c>
      <c r="AI705" s="270" t="s">
        <v>3103</v>
      </c>
      <c r="AJ705" s="29">
        <v>694</v>
      </c>
      <c r="AK705" s="270" t="s">
        <v>3104</v>
      </c>
      <c r="AL705" s="30">
        <f t="shared" si="16"/>
        <v>693</v>
      </c>
      <c r="AM705" s="29">
        <v>693</v>
      </c>
      <c r="AN705" s="270">
        <v>3437816</v>
      </c>
      <c r="AO705" s="29">
        <v>694</v>
      </c>
      <c r="AP705" s="270">
        <v>2033716</v>
      </c>
    </row>
    <row r="706" spans="22:42">
      <c r="V706" s="29">
        <v>694</v>
      </c>
      <c r="W706" s="270" t="s">
        <v>3105</v>
      </c>
      <c r="X706" s="30">
        <v>694</v>
      </c>
      <c r="Y706" s="270" t="s">
        <v>3106</v>
      </c>
      <c r="Z706" s="29">
        <v>694</v>
      </c>
      <c r="AA706" s="275" t="s">
        <v>3107</v>
      </c>
      <c r="AB706" s="29">
        <v>694</v>
      </c>
      <c r="AC706" s="270" t="s">
        <v>3108</v>
      </c>
      <c r="AD706" s="29">
        <v>694</v>
      </c>
      <c r="AE706" s="270" t="s">
        <v>3109</v>
      </c>
      <c r="AF706" s="29">
        <v>694</v>
      </c>
      <c r="AG706" s="270" t="s">
        <v>3110</v>
      </c>
      <c r="AH706" s="29">
        <v>694</v>
      </c>
      <c r="AI706" s="270">
        <v>1287985</v>
      </c>
      <c r="AJ706" s="29">
        <v>695</v>
      </c>
      <c r="AK706" s="270" t="s">
        <v>3111</v>
      </c>
      <c r="AL706" s="30">
        <f t="shared" si="16"/>
        <v>694</v>
      </c>
      <c r="AM706" s="29">
        <v>694</v>
      </c>
      <c r="AN706" s="270">
        <v>3442656</v>
      </c>
      <c r="AO706" s="29">
        <v>695</v>
      </c>
      <c r="AP706" s="270">
        <v>2036579</v>
      </c>
    </row>
    <row r="707" spans="22:42">
      <c r="V707" s="29">
        <v>695</v>
      </c>
      <c r="W707" s="270" t="s">
        <v>3112</v>
      </c>
      <c r="X707" s="30">
        <v>695</v>
      </c>
      <c r="Y707" s="270" t="s">
        <v>3113</v>
      </c>
      <c r="Z707" s="29">
        <v>695</v>
      </c>
      <c r="AA707" s="275" t="s">
        <v>3114</v>
      </c>
      <c r="AB707" s="29">
        <v>695</v>
      </c>
      <c r="AC707" s="270" t="s">
        <v>3115</v>
      </c>
      <c r="AD707" s="29">
        <v>695</v>
      </c>
      <c r="AE707" s="270" t="s">
        <v>3116</v>
      </c>
      <c r="AF707" s="29">
        <v>695</v>
      </c>
      <c r="AG707" s="270" t="s">
        <v>3117</v>
      </c>
      <c r="AH707" s="29">
        <v>695</v>
      </c>
      <c r="AI707" s="270" t="s">
        <v>3118</v>
      </c>
      <c r="AJ707" s="29">
        <v>696</v>
      </c>
      <c r="AK707" s="270" t="s">
        <v>3119</v>
      </c>
      <c r="AL707" s="30">
        <f t="shared" si="16"/>
        <v>695</v>
      </c>
      <c r="AM707" s="29">
        <v>695</v>
      </c>
      <c r="AN707" s="270">
        <v>3447497</v>
      </c>
      <c r="AO707" s="29">
        <v>696</v>
      </c>
      <c r="AP707" s="270">
        <v>2039442</v>
      </c>
    </row>
    <row r="708" spans="22:42">
      <c r="V708" s="29">
        <v>696</v>
      </c>
      <c r="W708" s="270" t="s">
        <v>3120</v>
      </c>
      <c r="X708" s="30">
        <v>696</v>
      </c>
      <c r="Y708" s="270" t="s">
        <v>3121</v>
      </c>
      <c r="Z708" s="29">
        <v>696</v>
      </c>
      <c r="AA708" s="275" t="s">
        <v>3122</v>
      </c>
      <c r="AB708" s="29">
        <v>696</v>
      </c>
      <c r="AC708" s="270" t="s">
        <v>3123</v>
      </c>
      <c r="AD708" s="29">
        <v>696</v>
      </c>
      <c r="AE708" s="270" t="s">
        <v>3124</v>
      </c>
      <c r="AF708" s="29">
        <v>696</v>
      </c>
      <c r="AG708" s="270" t="s">
        <v>3125</v>
      </c>
      <c r="AH708" s="29">
        <v>696</v>
      </c>
      <c r="AI708" s="270" t="s">
        <v>3126</v>
      </c>
      <c r="AJ708" s="29">
        <v>697</v>
      </c>
      <c r="AK708" s="270" t="s">
        <v>3127</v>
      </c>
      <c r="AL708" s="30">
        <f t="shared" si="16"/>
        <v>696</v>
      </c>
      <c r="AM708" s="29">
        <v>696</v>
      </c>
      <c r="AN708" s="270">
        <v>3452338</v>
      </c>
      <c r="AO708" s="29">
        <v>697</v>
      </c>
      <c r="AP708" s="270">
        <v>2042304</v>
      </c>
    </row>
    <row r="709" spans="22:42">
      <c r="V709" s="29">
        <v>697</v>
      </c>
      <c r="W709" s="270" t="s">
        <v>3128</v>
      </c>
      <c r="X709" s="30">
        <v>697</v>
      </c>
      <c r="Y709" s="270" t="s">
        <v>3129</v>
      </c>
      <c r="Z709" s="29">
        <v>697</v>
      </c>
      <c r="AA709" s="275" t="s">
        <v>3130</v>
      </c>
      <c r="AB709" s="29">
        <v>697</v>
      </c>
      <c r="AC709" s="270" t="s">
        <v>3131</v>
      </c>
      <c r="AD709" s="29">
        <v>697</v>
      </c>
      <c r="AE709" s="270" t="s">
        <v>3132</v>
      </c>
      <c r="AF709" s="29">
        <v>697</v>
      </c>
      <c r="AG709" s="270" t="s">
        <v>3133</v>
      </c>
      <c r="AH709" s="29">
        <v>697</v>
      </c>
      <c r="AI709" s="270" t="s">
        <v>3134</v>
      </c>
      <c r="AJ709" s="29">
        <v>698</v>
      </c>
      <c r="AK709" s="270" t="s">
        <v>3135</v>
      </c>
      <c r="AL709" s="30">
        <f t="shared" si="16"/>
        <v>697</v>
      </c>
      <c r="AM709" s="29">
        <v>697</v>
      </c>
      <c r="AN709" s="270">
        <v>3457178</v>
      </c>
      <c r="AO709" s="29">
        <v>698</v>
      </c>
      <c r="AP709" s="270">
        <v>2045167</v>
      </c>
    </row>
    <row r="710" spans="22:42">
      <c r="V710" s="29">
        <v>698</v>
      </c>
      <c r="W710" s="270" t="s">
        <v>3136</v>
      </c>
      <c r="X710" s="30">
        <v>698</v>
      </c>
      <c r="Y710" s="270" t="s">
        <v>3137</v>
      </c>
      <c r="Z710" s="29">
        <v>698</v>
      </c>
      <c r="AA710" s="275" t="s">
        <v>3138</v>
      </c>
      <c r="AB710" s="29">
        <v>698</v>
      </c>
      <c r="AC710" s="270" t="s">
        <v>3139</v>
      </c>
      <c r="AD710" s="29">
        <v>698</v>
      </c>
      <c r="AE710" s="270" t="s">
        <v>3140</v>
      </c>
      <c r="AF710" s="29">
        <v>698</v>
      </c>
      <c r="AG710" s="270" t="s">
        <v>3141</v>
      </c>
      <c r="AH710" s="29">
        <v>698</v>
      </c>
      <c r="AI710" s="270" t="s">
        <v>3142</v>
      </c>
      <c r="AJ710" s="29">
        <v>699</v>
      </c>
      <c r="AK710" s="270" t="s">
        <v>3143</v>
      </c>
      <c r="AL710" s="30">
        <f t="shared" si="16"/>
        <v>698</v>
      </c>
      <c r="AM710" s="29">
        <v>698</v>
      </c>
      <c r="AN710" s="270">
        <v>3462019</v>
      </c>
      <c r="AO710" s="29">
        <v>699</v>
      </c>
      <c r="AP710" s="270">
        <v>2048030</v>
      </c>
    </row>
    <row r="711" spans="22:42">
      <c r="V711" s="29">
        <v>699</v>
      </c>
      <c r="W711" s="270" t="s">
        <v>3144</v>
      </c>
      <c r="X711" s="30">
        <v>699</v>
      </c>
      <c r="Y711" s="270" t="s">
        <v>3145</v>
      </c>
      <c r="Z711" s="29">
        <v>699</v>
      </c>
      <c r="AA711" s="275" t="s">
        <v>3146</v>
      </c>
      <c r="AB711" s="29">
        <v>699</v>
      </c>
      <c r="AC711" s="270" t="s">
        <v>3147</v>
      </c>
      <c r="AD711" s="29">
        <v>699</v>
      </c>
      <c r="AE711" s="270" t="s">
        <v>3148</v>
      </c>
      <c r="AF711" s="29">
        <v>699</v>
      </c>
      <c r="AG711" s="270">
        <v>2928379</v>
      </c>
      <c r="AH711" s="29">
        <v>699</v>
      </c>
      <c r="AI711" s="270" t="s">
        <v>3149</v>
      </c>
      <c r="AJ711" s="29">
        <v>700</v>
      </c>
      <c r="AK711" s="270" t="s">
        <v>3150</v>
      </c>
      <c r="AL711" s="30">
        <f t="shared" si="16"/>
        <v>699</v>
      </c>
      <c r="AM711" s="29">
        <v>699</v>
      </c>
      <c r="AN711" s="270">
        <v>3466859</v>
      </c>
      <c r="AO711" s="29">
        <v>700</v>
      </c>
      <c r="AP711" s="270">
        <v>2050893</v>
      </c>
    </row>
    <row r="712" spans="22:42">
      <c r="V712" s="29">
        <v>700</v>
      </c>
      <c r="W712" s="270" t="s">
        <v>3151</v>
      </c>
      <c r="X712" s="30">
        <v>700</v>
      </c>
      <c r="Y712" s="270" t="s">
        <v>3152</v>
      </c>
      <c r="Z712" s="29">
        <v>700</v>
      </c>
      <c r="AA712" s="275" t="s">
        <v>3153</v>
      </c>
      <c r="AB712" s="29">
        <v>700</v>
      </c>
      <c r="AC712" s="270" t="s">
        <v>3154</v>
      </c>
      <c r="AD712" s="29">
        <v>700</v>
      </c>
      <c r="AE712" s="270" t="s">
        <v>3155</v>
      </c>
      <c r="AF712" s="29">
        <v>700</v>
      </c>
      <c r="AG712" s="270" t="s">
        <v>3156</v>
      </c>
      <c r="AH712" s="29">
        <v>700</v>
      </c>
      <c r="AI712" s="270" t="s">
        <v>3157</v>
      </c>
      <c r="AJ712" s="29">
        <v>701</v>
      </c>
      <c r="AK712" s="270" t="s">
        <v>3158</v>
      </c>
      <c r="AL712" s="30">
        <f t="shared" si="16"/>
        <v>700</v>
      </c>
      <c r="AM712" s="29">
        <v>700</v>
      </c>
      <c r="AN712" s="270">
        <v>3471700</v>
      </c>
      <c r="AO712" s="29">
        <v>701</v>
      </c>
      <c r="AP712" s="270">
        <v>2053756</v>
      </c>
    </row>
    <row r="713" spans="22:42">
      <c r="V713" s="29">
        <v>701</v>
      </c>
      <c r="W713" s="270" t="s">
        <v>3159</v>
      </c>
      <c r="X713" s="30">
        <v>701</v>
      </c>
      <c r="Y713" s="270" t="s">
        <v>3160</v>
      </c>
      <c r="Z713" s="29">
        <v>701</v>
      </c>
      <c r="AA713" s="275" t="s">
        <v>3161</v>
      </c>
      <c r="AB713" s="29">
        <v>701</v>
      </c>
      <c r="AC713" s="270" t="s">
        <v>3162</v>
      </c>
      <c r="AD713" s="29">
        <v>701</v>
      </c>
      <c r="AE713" s="270" t="s">
        <v>3163</v>
      </c>
      <c r="AF713" s="29">
        <v>701</v>
      </c>
      <c r="AG713" s="270" t="s">
        <v>3164</v>
      </c>
      <c r="AH713" s="29">
        <v>701</v>
      </c>
      <c r="AI713" s="270" t="s">
        <v>3165</v>
      </c>
      <c r="AJ713" s="29">
        <v>702</v>
      </c>
      <c r="AK713" s="270" t="s">
        <v>3166</v>
      </c>
      <c r="AL713" s="30">
        <f t="shared" si="16"/>
        <v>701</v>
      </c>
      <c r="AM713" s="29">
        <v>701</v>
      </c>
      <c r="AN713" s="270">
        <v>3476541</v>
      </c>
      <c r="AO713" s="29">
        <v>702</v>
      </c>
      <c r="AP713" s="270">
        <v>2056619</v>
      </c>
    </row>
    <row r="714" spans="22:42">
      <c r="V714" s="29">
        <v>702</v>
      </c>
      <c r="W714" s="270" t="s">
        <v>3167</v>
      </c>
      <c r="X714" s="30">
        <v>702</v>
      </c>
      <c r="Y714" s="270" t="s">
        <v>3168</v>
      </c>
      <c r="Z714" s="29">
        <v>702</v>
      </c>
      <c r="AA714" s="275" t="s">
        <v>3169</v>
      </c>
      <c r="AB714" s="29">
        <v>702</v>
      </c>
      <c r="AC714" s="270" t="s">
        <v>3170</v>
      </c>
      <c r="AD714" s="29">
        <v>702</v>
      </c>
      <c r="AE714" s="270" t="s">
        <v>3171</v>
      </c>
      <c r="AF714" s="29">
        <v>702</v>
      </c>
      <c r="AG714" s="270" t="s">
        <v>3172</v>
      </c>
      <c r="AH714" s="29">
        <v>702</v>
      </c>
      <c r="AI714" s="270" t="s">
        <v>3173</v>
      </c>
      <c r="AJ714" s="29">
        <v>703</v>
      </c>
      <c r="AK714" s="270" t="s">
        <v>3174</v>
      </c>
      <c r="AL714" s="30">
        <f t="shared" si="16"/>
        <v>702</v>
      </c>
      <c r="AM714" s="29">
        <v>702</v>
      </c>
      <c r="AN714" s="270">
        <v>3481381</v>
      </c>
      <c r="AO714" s="29">
        <v>703</v>
      </c>
      <c r="AP714" s="270">
        <v>2059482</v>
      </c>
    </row>
    <row r="715" spans="22:42">
      <c r="V715" s="29">
        <v>703</v>
      </c>
      <c r="W715" s="270" t="s">
        <v>3175</v>
      </c>
      <c r="X715" s="30">
        <v>703</v>
      </c>
      <c r="Y715" s="270" t="s">
        <v>3176</v>
      </c>
      <c r="Z715" s="29">
        <v>703</v>
      </c>
      <c r="AA715" s="275" t="s">
        <v>3177</v>
      </c>
      <c r="AB715" s="29">
        <v>703</v>
      </c>
      <c r="AC715" s="270" t="s">
        <v>3178</v>
      </c>
      <c r="AD715" s="29">
        <v>703</v>
      </c>
      <c r="AE715" s="270" t="s">
        <v>3179</v>
      </c>
      <c r="AF715" s="29">
        <v>703</v>
      </c>
      <c r="AG715" s="270" t="s">
        <v>3180</v>
      </c>
      <c r="AH715" s="29">
        <v>703</v>
      </c>
      <c r="AI715" s="270" t="s">
        <v>3181</v>
      </c>
      <c r="AJ715" s="29">
        <v>704</v>
      </c>
      <c r="AK715" s="270" t="s">
        <v>3182</v>
      </c>
      <c r="AL715" s="30">
        <f t="shared" si="16"/>
        <v>703</v>
      </c>
      <c r="AM715" s="29">
        <v>703</v>
      </c>
      <c r="AN715" s="270">
        <v>3486222</v>
      </c>
      <c r="AO715" s="29">
        <v>704</v>
      </c>
      <c r="AP715" s="270">
        <v>2062344</v>
      </c>
    </row>
    <row r="716" spans="22:42">
      <c r="V716" s="29">
        <v>704</v>
      </c>
      <c r="W716" s="270" t="s">
        <v>3183</v>
      </c>
      <c r="X716" s="30">
        <v>704</v>
      </c>
      <c r="Y716" s="270" t="s">
        <v>3184</v>
      </c>
      <c r="Z716" s="29">
        <v>704</v>
      </c>
      <c r="AA716" s="275" t="s">
        <v>3185</v>
      </c>
      <c r="AB716" s="29">
        <v>704</v>
      </c>
      <c r="AC716" s="270" t="s">
        <v>3186</v>
      </c>
      <c r="AD716" s="29">
        <v>704</v>
      </c>
      <c r="AE716" s="270" t="s">
        <v>3187</v>
      </c>
      <c r="AF716" s="29">
        <v>704</v>
      </c>
      <c r="AG716" s="270" t="s">
        <v>3188</v>
      </c>
      <c r="AH716" s="29">
        <v>704</v>
      </c>
      <c r="AI716" s="270">
        <v>1306215</v>
      </c>
      <c r="AJ716" s="29">
        <v>705</v>
      </c>
      <c r="AK716" s="270" t="s">
        <v>3189</v>
      </c>
      <c r="AL716" s="30">
        <f t="shared" si="16"/>
        <v>704</v>
      </c>
      <c r="AM716" s="29">
        <v>704</v>
      </c>
      <c r="AN716" s="270">
        <v>3491062</v>
      </c>
      <c r="AO716" s="29">
        <v>705</v>
      </c>
      <c r="AP716" s="270">
        <v>2065207</v>
      </c>
    </row>
    <row r="717" spans="22:42">
      <c r="V717" s="29">
        <v>705</v>
      </c>
      <c r="W717" s="270" t="s">
        <v>3190</v>
      </c>
      <c r="X717" s="30">
        <v>705</v>
      </c>
      <c r="Y717" s="270" t="s">
        <v>3191</v>
      </c>
      <c r="Z717" s="29">
        <v>705</v>
      </c>
      <c r="AA717" s="275" t="s">
        <v>3192</v>
      </c>
      <c r="AB717" s="29">
        <v>705</v>
      </c>
      <c r="AC717" s="270" t="s">
        <v>3193</v>
      </c>
      <c r="AD717" s="29">
        <v>705</v>
      </c>
      <c r="AE717" s="270" t="s">
        <v>3194</v>
      </c>
      <c r="AF717" s="29">
        <v>705</v>
      </c>
      <c r="AG717" s="270" t="s">
        <v>3195</v>
      </c>
      <c r="AH717" s="29">
        <v>705</v>
      </c>
      <c r="AI717" s="270" t="s">
        <v>3196</v>
      </c>
      <c r="AJ717" s="29">
        <v>706</v>
      </c>
      <c r="AK717" s="270" t="s">
        <v>3197</v>
      </c>
      <c r="AL717" s="30">
        <f t="shared" si="16"/>
        <v>705</v>
      </c>
      <c r="AM717" s="29">
        <v>705</v>
      </c>
      <c r="AN717" s="270">
        <v>3495903</v>
      </c>
      <c r="AO717" s="29">
        <v>706</v>
      </c>
      <c r="AP717" s="270">
        <v>2068070</v>
      </c>
    </row>
    <row r="718" spans="22:42">
      <c r="V718" s="29">
        <v>706</v>
      </c>
      <c r="W718" s="270" t="s">
        <v>3198</v>
      </c>
      <c r="X718" s="30">
        <v>706</v>
      </c>
      <c r="Y718" s="270">
        <v>2963185</v>
      </c>
      <c r="Z718" s="29">
        <v>706</v>
      </c>
      <c r="AA718" s="275" t="s">
        <v>3199</v>
      </c>
      <c r="AB718" s="29">
        <v>706</v>
      </c>
      <c r="AC718" s="270" t="s">
        <v>3200</v>
      </c>
      <c r="AD718" s="29">
        <v>706</v>
      </c>
      <c r="AE718" s="270" t="s">
        <v>3201</v>
      </c>
      <c r="AF718" s="29">
        <v>706</v>
      </c>
      <c r="AG718" s="270" t="s">
        <v>3202</v>
      </c>
      <c r="AH718" s="29">
        <v>706</v>
      </c>
      <c r="AI718" s="270" t="s">
        <v>3203</v>
      </c>
      <c r="AJ718" s="29">
        <v>707</v>
      </c>
      <c r="AK718" s="270" t="s">
        <v>3204</v>
      </c>
      <c r="AL718" s="30">
        <f t="shared" ref="AL718:AL781" si="17">AL717+1</f>
        <v>706</v>
      </c>
      <c r="AM718" s="29">
        <v>706</v>
      </c>
      <c r="AN718" s="270">
        <v>3500743</v>
      </c>
      <c r="AO718" s="29">
        <v>707</v>
      </c>
      <c r="AP718" s="270">
        <v>2070933</v>
      </c>
    </row>
    <row r="719" spans="22:42">
      <c r="V719" s="29">
        <v>707</v>
      </c>
      <c r="W719" s="270" t="s">
        <v>3205</v>
      </c>
      <c r="X719" s="30">
        <v>707</v>
      </c>
      <c r="Y719" s="270" t="s">
        <v>3206</v>
      </c>
      <c r="Z719" s="29">
        <v>707</v>
      </c>
      <c r="AA719" s="275" t="s">
        <v>3207</v>
      </c>
      <c r="AB719" s="29">
        <v>707</v>
      </c>
      <c r="AC719" s="270" t="s">
        <v>3208</v>
      </c>
      <c r="AD719" s="29">
        <v>707</v>
      </c>
      <c r="AE719" s="270" t="s">
        <v>3209</v>
      </c>
      <c r="AF719" s="29">
        <v>707</v>
      </c>
      <c r="AG719" s="270" t="s">
        <v>3210</v>
      </c>
      <c r="AH719" s="29">
        <v>707</v>
      </c>
      <c r="AI719" s="270" t="s">
        <v>3211</v>
      </c>
      <c r="AJ719" s="29">
        <v>708</v>
      </c>
      <c r="AK719" s="270" t="s">
        <v>3212</v>
      </c>
      <c r="AL719" s="30">
        <f t="shared" si="17"/>
        <v>707</v>
      </c>
      <c r="AM719" s="29">
        <v>707</v>
      </c>
      <c r="AN719" s="270">
        <v>3505583</v>
      </c>
      <c r="AO719" s="29">
        <v>708</v>
      </c>
      <c r="AP719" s="270">
        <v>2073796</v>
      </c>
    </row>
    <row r="720" spans="22:42">
      <c r="V720" s="29">
        <v>708</v>
      </c>
      <c r="W720" s="270" t="s">
        <v>3213</v>
      </c>
      <c r="X720" s="30">
        <v>708</v>
      </c>
      <c r="Y720" s="270" t="s">
        <v>3214</v>
      </c>
      <c r="Z720" s="29">
        <v>708</v>
      </c>
      <c r="AA720" s="275" t="s">
        <v>3215</v>
      </c>
      <c r="AB720" s="29">
        <v>708</v>
      </c>
      <c r="AC720" s="270" t="s">
        <v>3216</v>
      </c>
      <c r="AD720" s="29">
        <v>708</v>
      </c>
      <c r="AE720" s="270" t="s">
        <v>3217</v>
      </c>
      <c r="AF720" s="29">
        <v>708</v>
      </c>
      <c r="AG720" s="270">
        <v>2965444</v>
      </c>
      <c r="AH720" s="29">
        <v>708</v>
      </c>
      <c r="AI720" s="270" t="s">
        <v>3218</v>
      </c>
      <c r="AJ720" s="29">
        <v>709</v>
      </c>
      <c r="AK720" s="270" t="s">
        <v>3219</v>
      </c>
      <c r="AL720" s="30">
        <f t="shared" si="17"/>
        <v>708</v>
      </c>
      <c r="AM720" s="29">
        <v>708</v>
      </c>
      <c r="AN720" s="270">
        <v>3510424</v>
      </c>
      <c r="AO720" s="29">
        <v>709</v>
      </c>
      <c r="AP720" s="270">
        <v>2076659</v>
      </c>
    </row>
    <row r="721" spans="22:42">
      <c r="V721" s="29">
        <v>709</v>
      </c>
      <c r="W721" s="270" t="s">
        <v>3220</v>
      </c>
      <c r="X721" s="30">
        <v>709</v>
      </c>
      <c r="Y721" s="270">
        <v>2975538</v>
      </c>
      <c r="Z721" s="29">
        <v>709</v>
      </c>
      <c r="AA721" s="275" t="s">
        <v>3221</v>
      </c>
      <c r="AB721" s="29">
        <v>709</v>
      </c>
      <c r="AC721" s="270" t="s">
        <v>3222</v>
      </c>
      <c r="AD721" s="29">
        <v>709</v>
      </c>
      <c r="AE721" s="270" t="s">
        <v>3223</v>
      </c>
      <c r="AF721" s="29">
        <v>709</v>
      </c>
      <c r="AG721" s="270" t="s">
        <v>3224</v>
      </c>
      <c r="AH721" s="29">
        <v>709</v>
      </c>
      <c r="AI721" s="270" t="s">
        <v>3225</v>
      </c>
      <c r="AJ721" s="29">
        <v>710</v>
      </c>
      <c r="AK721" s="270" t="s">
        <v>3226</v>
      </c>
      <c r="AL721" s="30">
        <f t="shared" si="17"/>
        <v>709</v>
      </c>
      <c r="AM721" s="29">
        <v>709</v>
      </c>
      <c r="AN721" s="270">
        <v>3515264</v>
      </c>
      <c r="AO721" s="29">
        <v>710</v>
      </c>
      <c r="AP721" s="270">
        <v>2079522</v>
      </c>
    </row>
    <row r="722" spans="22:42">
      <c r="V722" s="29">
        <v>710</v>
      </c>
      <c r="W722" s="270" t="s">
        <v>3227</v>
      </c>
      <c r="X722" s="30">
        <v>710</v>
      </c>
      <c r="Y722" s="270" t="s">
        <v>3228</v>
      </c>
      <c r="Z722" s="29">
        <v>710</v>
      </c>
      <c r="AA722" s="275" t="s">
        <v>3229</v>
      </c>
      <c r="AB722" s="29">
        <v>710</v>
      </c>
      <c r="AC722" s="270" t="s">
        <v>3230</v>
      </c>
      <c r="AD722" s="29">
        <v>710</v>
      </c>
      <c r="AE722" s="270" t="s">
        <v>3231</v>
      </c>
      <c r="AF722" s="29">
        <v>710</v>
      </c>
      <c r="AG722" s="270" t="s">
        <v>3232</v>
      </c>
      <c r="AH722" s="29">
        <v>710</v>
      </c>
      <c r="AI722" s="270" t="s">
        <v>3233</v>
      </c>
      <c r="AJ722" s="29">
        <v>711</v>
      </c>
      <c r="AK722" s="270" t="s">
        <v>3234</v>
      </c>
      <c r="AL722" s="30">
        <f t="shared" si="17"/>
        <v>710</v>
      </c>
      <c r="AM722" s="29">
        <v>710</v>
      </c>
      <c r="AN722" s="270">
        <v>3520104</v>
      </c>
      <c r="AO722" s="29">
        <v>711</v>
      </c>
      <c r="AP722" s="270">
        <v>2082384</v>
      </c>
    </row>
    <row r="723" spans="22:42">
      <c r="V723" s="29">
        <v>711</v>
      </c>
      <c r="W723" s="270" t="s">
        <v>3235</v>
      </c>
      <c r="X723" s="30">
        <v>711</v>
      </c>
      <c r="Y723" s="270" t="s">
        <v>3236</v>
      </c>
      <c r="Z723" s="29">
        <v>711</v>
      </c>
      <c r="AA723" s="275" t="s">
        <v>3237</v>
      </c>
      <c r="AB723" s="29">
        <v>711</v>
      </c>
      <c r="AC723" s="270" t="s">
        <v>3238</v>
      </c>
      <c r="AD723" s="29">
        <v>711</v>
      </c>
      <c r="AE723" s="270" t="s">
        <v>3239</v>
      </c>
      <c r="AF723" s="29">
        <v>711</v>
      </c>
      <c r="AG723" s="270" t="s">
        <v>3240</v>
      </c>
      <c r="AH723" s="29">
        <v>711</v>
      </c>
      <c r="AI723" s="270" t="s">
        <v>3241</v>
      </c>
      <c r="AJ723" s="29">
        <v>712</v>
      </c>
      <c r="AK723" s="270" t="s">
        <v>3242</v>
      </c>
      <c r="AL723" s="30">
        <f t="shared" si="17"/>
        <v>711</v>
      </c>
      <c r="AM723" s="29">
        <v>711</v>
      </c>
      <c r="AN723" s="270">
        <v>3524945</v>
      </c>
      <c r="AO723" s="29">
        <v>712</v>
      </c>
      <c r="AP723" s="270">
        <v>2085247</v>
      </c>
    </row>
    <row r="724" spans="22:42">
      <c r="V724" s="29">
        <v>712</v>
      </c>
      <c r="W724" s="270" t="s">
        <v>3243</v>
      </c>
      <c r="X724" s="30">
        <v>712</v>
      </c>
      <c r="Y724" s="270" t="s">
        <v>3244</v>
      </c>
      <c r="Z724" s="29">
        <v>712</v>
      </c>
      <c r="AA724" s="275" t="s">
        <v>3245</v>
      </c>
      <c r="AB724" s="29">
        <v>712</v>
      </c>
      <c r="AC724" s="270" t="s">
        <v>3246</v>
      </c>
      <c r="AD724" s="29">
        <v>712</v>
      </c>
      <c r="AE724" s="270" t="s">
        <v>3247</v>
      </c>
      <c r="AF724" s="29">
        <v>712</v>
      </c>
      <c r="AG724" s="270" t="s">
        <v>3248</v>
      </c>
      <c r="AH724" s="29">
        <v>712</v>
      </c>
      <c r="AI724" s="270" t="s">
        <v>3249</v>
      </c>
      <c r="AJ724" s="29">
        <v>713</v>
      </c>
      <c r="AK724" s="270" t="s">
        <v>3250</v>
      </c>
      <c r="AL724" s="30">
        <f t="shared" si="17"/>
        <v>712</v>
      </c>
      <c r="AM724" s="29">
        <v>712</v>
      </c>
      <c r="AN724" s="270">
        <v>3529785</v>
      </c>
      <c r="AO724" s="29">
        <v>713</v>
      </c>
      <c r="AP724" s="270">
        <v>2088110</v>
      </c>
    </row>
    <row r="725" spans="22:42">
      <c r="V725" s="29">
        <v>713</v>
      </c>
      <c r="W725" s="270" t="s">
        <v>3251</v>
      </c>
      <c r="X725" s="30">
        <v>713</v>
      </c>
      <c r="Y725" s="270" t="s">
        <v>3252</v>
      </c>
      <c r="Z725" s="29">
        <v>713</v>
      </c>
      <c r="AA725" s="275" t="s">
        <v>3253</v>
      </c>
      <c r="AB725" s="29">
        <v>713</v>
      </c>
      <c r="AC725" s="270" t="s">
        <v>3254</v>
      </c>
      <c r="AD725" s="29">
        <v>713</v>
      </c>
      <c r="AE725" s="270" t="s">
        <v>3255</v>
      </c>
      <c r="AF725" s="29">
        <v>713</v>
      </c>
      <c r="AG725" s="270" t="s">
        <v>3256</v>
      </c>
      <c r="AH725" s="29">
        <v>713</v>
      </c>
      <c r="AI725" s="270" t="s">
        <v>3257</v>
      </c>
      <c r="AJ725" s="29">
        <v>714</v>
      </c>
      <c r="AK725" s="270" t="s">
        <v>3258</v>
      </c>
      <c r="AL725" s="30">
        <f t="shared" si="17"/>
        <v>713</v>
      </c>
      <c r="AM725" s="29">
        <v>713</v>
      </c>
      <c r="AN725" s="270">
        <v>3534625</v>
      </c>
      <c r="AO725" s="29">
        <v>714</v>
      </c>
      <c r="AP725" s="270">
        <v>2090973</v>
      </c>
    </row>
    <row r="726" spans="22:42">
      <c r="V726" s="29">
        <v>714</v>
      </c>
      <c r="W726" s="270" t="s">
        <v>3259</v>
      </c>
      <c r="X726" s="30">
        <v>714</v>
      </c>
      <c r="Y726" s="270" t="s">
        <v>3260</v>
      </c>
      <c r="Z726" s="29">
        <v>714</v>
      </c>
      <c r="AA726" s="275" t="s">
        <v>3261</v>
      </c>
      <c r="AB726" s="29">
        <v>714</v>
      </c>
      <c r="AC726" s="270" t="s">
        <v>3262</v>
      </c>
      <c r="AD726" s="29">
        <v>714</v>
      </c>
      <c r="AE726" s="270" t="s">
        <v>3263</v>
      </c>
      <c r="AF726" s="29">
        <v>714</v>
      </c>
      <c r="AG726" s="270" t="s">
        <v>3264</v>
      </c>
      <c r="AH726" s="29">
        <v>714</v>
      </c>
      <c r="AI726" s="270" t="s">
        <v>3265</v>
      </c>
      <c r="AJ726" s="29">
        <v>715</v>
      </c>
      <c r="AK726" s="270" t="s">
        <v>3266</v>
      </c>
      <c r="AL726" s="30">
        <f t="shared" si="17"/>
        <v>714</v>
      </c>
      <c r="AM726" s="29">
        <v>714</v>
      </c>
      <c r="AN726" s="270">
        <v>3539466</v>
      </c>
      <c r="AO726" s="29">
        <v>715</v>
      </c>
      <c r="AP726" s="270">
        <v>2093836</v>
      </c>
    </row>
    <row r="727" spans="22:42">
      <c r="V727" s="29">
        <v>715</v>
      </c>
      <c r="W727" s="270" t="s">
        <v>3267</v>
      </c>
      <c r="X727" s="30">
        <v>715</v>
      </c>
      <c r="Y727" s="270" t="s">
        <v>3268</v>
      </c>
      <c r="Z727" s="29">
        <v>715</v>
      </c>
      <c r="AA727" s="275" t="s">
        <v>3269</v>
      </c>
      <c r="AB727" s="29">
        <v>715</v>
      </c>
      <c r="AC727" s="270" t="s">
        <v>3270</v>
      </c>
      <c r="AD727" s="29">
        <v>715</v>
      </c>
      <c r="AE727" s="270" t="s">
        <v>3271</v>
      </c>
      <c r="AF727" s="29">
        <v>715</v>
      </c>
      <c r="AG727" s="270" t="s">
        <v>3272</v>
      </c>
      <c r="AH727" s="29">
        <v>715</v>
      </c>
      <c r="AI727" s="270" t="s">
        <v>3273</v>
      </c>
      <c r="AJ727" s="29">
        <v>716</v>
      </c>
      <c r="AK727" s="270" t="s">
        <v>3274</v>
      </c>
      <c r="AL727" s="30">
        <f t="shared" si="17"/>
        <v>715</v>
      </c>
      <c r="AM727" s="29">
        <v>715</v>
      </c>
      <c r="AN727" s="270">
        <v>3544306</v>
      </c>
      <c r="AO727" s="29">
        <v>716</v>
      </c>
      <c r="AP727" s="270">
        <v>2096699</v>
      </c>
    </row>
    <row r="728" spans="22:42">
      <c r="V728" s="29">
        <v>716</v>
      </c>
      <c r="W728" s="270" t="s">
        <v>3275</v>
      </c>
      <c r="X728" s="30">
        <v>716</v>
      </c>
      <c r="Y728" s="270" t="s">
        <v>3276</v>
      </c>
      <c r="Z728" s="29">
        <v>716</v>
      </c>
      <c r="AA728" s="275" t="s">
        <v>3277</v>
      </c>
      <c r="AB728" s="29">
        <v>716</v>
      </c>
      <c r="AC728" s="270" t="s">
        <v>3278</v>
      </c>
      <c r="AD728" s="29">
        <v>716</v>
      </c>
      <c r="AE728" s="270" t="s">
        <v>3279</v>
      </c>
      <c r="AF728" s="29">
        <v>716</v>
      </c>
      <c r="AG728" s="270" t="s">
        <v>3280</v>
      </c>
      <c r="AH728" s="29">
        <v>716</v>
      </c>
      <c r="AI728" s="270" t="s">
        <v>3281</v>
      </c>
      <c r="AJ728" s="29">
        <v>717</v>
      </c>
      <c r="AK728" s="270" t="s">
        <v>3282</v>
      </c>
      <c r="AL728" s="30">
        <f t="shared" si="17"/>
        <v>716</v>
      </c>
      <c r="AM728" s="29">
        <v>716</v>
      </c>
      <c r="AN728" s="270">
        <v>3549146</v>
      </c>
      <c r="AO728" s="29">
        <v>717</v>
      </c>
      <c r="AP728" s="270">
        <v>2099562</v>
      </c>
    </row>
    <row r="729" spans="22:42">
      <c r="V729" s="29">
        <v>717</v>
      </c>
      <c r="W729" s="270" t="s">
        <v>3283</v>
      </c>
      <c r="X729" s="30">
        <v>717</v>
      </c>
      <c r="Y729" s="270" t="s">
        <v>3284</v>
      </c>
      <c r="Z729" s="29">
        <v>717</v>
      </c>
      <c r="AA729" s="275" t="s">
        <v>3285</v>
      </c>
      <c r="AB729" s="29">
        <v>717</v>
      </c>
      <c r="AC729" s="270" t="s">
        <v>3286</v>
      </c>
      <c r="AD729" s="29">
        <v>717</v>
      </c>
      <c r="AE729" s="270" t="s">
        <v>3287</v>
      </c>
      <c r="AF729" s="29">
        <v>717</v>
      </c>
      <c r="AG729" s="270" t="s">
        <v>3288</v>
      </c>
      <c r="AH729" s="29">
        <v>717</v>
      </c>
      <c r="AI729" s="270" t="s">
        <v>3289</v>
      </c>
      <c r="AJ729" s="29">
        <v>718</v>
      </c>
      <c r="AK729" s="270" t="s">
        <v>3290</v>
      </c>
      <c r="AL729" s="30">
        <f t="shared" si="17"/>
        <v>717</v>
      </c>
      <c r="AM729" s="29">
        <v>717</v>
      </c>
      <c r="AN729" s="270">
        <v>3553987</v>
      </c>
      <c r="AO729" s="29">
        <v>718</v>
      </c>
      <c r="AP729" s="270">
        <v>2102426</v>
      </c>
    </row>
    <row r="730" spans="22:42">
      <c r="V730" s="29">
        <v>718</v>
      </c>
      <c r="W730" s="270" t="s">
        <v>3291</v>
      </c>
      <c r="X730" s="30">
        <v>718</v>
      </c>
      <c r="Y730" s="270" t="s">
        <v>3292</v>
      </c>
      <c r="Z730" s="29">
        <v>718</v>
      </c>
      <c r="AA730" s="275" t="s">
        <v>3293</v>
      </c>
      <c r="AB730" s="29">
        <v>718</v>
      </c>
      <c r="AC730" s="270" t="s">
        <v>3294</v>
      </c>
      <c r="AD730" s="29">
        <v>718</v>
      </c>
      <c r="AE730" s="270" t="s">
        <v>3295</v>
      </c>
      <c r="AF730" s="29">
        <v>718</v>
      </c>
      <c r="AG730" s="270" t="s">
        <v>3296</v>
      </c>
      <c r="AH730" s="29">
        <v>718</v>
      </c>
      <c r="AI730" s="270" t="s">
        <v>3297</v>
      </c>
      <c r="AJ730" s="29">
        <v>719</v>
      </c>
      <c r="AK730" s="270" t="s">
        <v>3298</v>
      </c>
      <c r="AL730" s="30">
        <f t="shared" si="17"/>
        <v>718</v>
      </c>
      <c r="AM730" s="29">
        <v>718</v>
      </c>
      <c r="AN730" s="270">
        <v>3558827</v>
      </c>
      <c r="AO730" s="29">
        <v>719</v>
      </c>
      <c r="AP730" s="270">
        <v>2105289</v>
      </c>
    </row>
    <row r="731" spans="22:42">
      <c r="V731" s="29">
        <v>719</v>
      </c>
      <c r="W731" s="270" t="s">
        <v>3299</v>
      </c>
      <c r="X731" s="30">
        <v>719</v>
      </c>
      <c r="Y731" s="270" t="s">
        <v>3300</v>
      </c>
      <c r="Z731" s="29">
        <v>719</v>
      </c>
      <c r="AA731" s="275" t="s">
        <v>3301</v>
      </c>
      <c r="AB731" s="29">
        <v>719</v>
      </c>
      <c r="AC731" s="270" t="s">
        <v>3302</v>
      </c>
      <c r="AD731" s="29">
        <v>719</v>
      </c>
      <c r="AE731" s="270" t="s">
        <v>3303</v>
      </c>
      <c r="AF731" s="29">
        <v>719</v>
      </c>
      <c r="AG731" s="270" t="s">
        <v>3304</v>
      </c>
      <c r="AH731" s="29">
        <v>719</v>
      </c>
      <c r="AI731" s="270" t="s">
        <v>3305</v>
      </c>
      <c r="AJ731" s="29">
        <v>720</v>
      </c>
      <c r="AK731" s="270" t="s">
        <v>3306</v>
      </c>
      <c r="AL731" s="30">
        <f t="shared" si="17"/>
        <v>719</v>
      </c>
      <c r="AM731" s="29">
        <v>719</v>
      </c>
      <c r="AN731" s="270">
        <v>3563667</v>
      </c>
      <c r="AO731" s="29">
        <v>720</v>
      </c>
      <c r="AP731" s="270">
        <v>2108152</v>
      </c>
    </row>
    <row r="732" spans="22:42">
      <c r="V732" s="29">
        <v>720</v>
      </c>
      <c r="W732" s="270" t="s">
        <v>3307</v>
      </c>
      <c r="X732" s="30">
        <v>720</v>
      </c>
      <c r="Y732" s="270" t="s">
        <v>3308</v>
      </c>
      <c r="Z732" s="29">
        <v>720</v>
      </c>
      <c r="AA732" s="275" t="s">
        <v>3309</v>
      </c>
      <c r="AB732" s="29">
        <v>720</v>
      </c>
      <c r="AC732" s="270" t="s">
        <v>3310</v>
      </c>
      <c r="AD732" s="29">
        <v>720</v>
      </c>
      <c r="AE732" s="270" t="s">
        <v>3311</v>
      </c>
      <c r="AF732" s="29">
        <v>720</v>
      </c>
      <c r="AG732" s="270" t="s">
        <v>3312</v>
      </c>
      <c r="AH732" s="29">
        <v>720</v>
      </c>
      <c r="AI732" s="270" t="s">
        <v>3313</v>
      </c>
      <c r="AJ732" s="29">
        <v>721</v>
      </c>
      <c r="AK732" s="270" t="s">
        <v>3314</v>
      </c>
      <c r="AL732" s="30">
        <f t="shared" si="17"/>
        <v>720</v>
      </c>
      <c r="AM732" s="29">
        <v>720</v>
      </c>
      <c r="AN732" s="270">
        <v>3568508</v>
      </c>
      <c r="AO732" s="29">
        <v>721</v>
      </c>
      <c r="AP732" s="270">
        <v>2111016</v>
      </c>
    </row>
    <row r="733" spans="22:42">
      <c r="V733" s="29">
        <v>721</v>
      </c>
      <c r="W733" s="270" t="s">
        <v>3315</v>
      </c>
      <c r="X733" s="30">
        <v>721</v>
      </c>
      <c r="Y733" s="270" t="s">
        <v>3316</v>
      </c>
      <c r="Z733" s="29">
        <v>721</v>
      </c>
      <c r="AA733" s="275" t="s">
        <v>3317</v>
      </c>
      <c r="AB733" s="29">
        <v>721</v>
      </c>
      <c r="AC733" s="270" t="s">
        <v>3318</v>
      </c>
      <c r="AD733" s="29">
        <v>721</v>
      </c>
      <c r="AE733" s="270" t="s">
        <v>3319</v>
      </c>
      <c r="AF733" s="29">
        <v>721</v>
      </c>
      <c r="AG733" s="270" t="s">
        <v>3320</v>
      </c>
      <c r="AH733" s="29">
        <v>721</v>
      </c>
      <c r="AI733" s="270" t="s">
        <v>3321</v>
      </c>
      <c r="AJ733" s="29">
        <v>722</v>
      </c>
      <c r="AK733" s="270" t="s">
        <v>3322</v>
      </c>
      <c r="AL733" s="30">
        <f t="shared" si="17"/>
        <v>721</v>
      </c>
      <c r="AM733" s="29">
        <v>721</v>
      </c>
      <c r="AN733" s="270">
        <v>3573348</v>
      </c>
      <c r="AO733" s="29">
        <v>722</v>
      </c>
      <c r="AP733" s="270">
        <v>2113879</v>
      </c>
    </row>
    <row r="734" spans="22:42">
      <c r="V734" s="29">
        <v>722</v>
      </c>
      <c r="W734" s="270" t="s">
        <v>3323</v>
      </c>
      <c r="X734" s="30">
        <v>722</v>
      </c>
      <c r="Y734" s="270" t="s">
        <v>3324</v>
      </c>
      <c r="Z734" s="29">
        <v>722</v>
      </c>
      <c r="AA734" s="275" t="s">
        <v>3325</v>
      </c>
      <c r="AB734" s="29">
        <v>722</v>
      </c>
      <c r="AC734" s="270" t="s">
        <v>3326</v>
      </c>
      <c r="AD734" s="29">
        <v>722</v>
      </c>
      <c r="AE734" s="270" t="s">
        <v>3327</v>
      </c>
      <c r="AF734" s="29">
        <v>722</v>
      </c>
      <c r="AG734" s="270" t="s">
        <v>3328</v>
      </c>
      <c r="AH734" s="29">
        <v>722</v>
      </c>
      <c r="AI734" s="270" t="s">
        <v>3329</v>
      </c>
      <c r="AJ734" s="29">
        <v>723</v>
      </c>
      <c r="AK734" s="270" t="s">
        <v>3330</v>
      </c>
      <c r="AL734" s="30">
        <f t="shared" si="17"/>
        <v>722</v>
      </c>
      <c r="AM734" s="29">
        <v>722</v>
      </c>
      <c r="AN734" s="270">
        <v>3578189</v>
      </c>
      <c r="AO734" s="29">
        <v>723</v>
      </c>
      <c r="AP734" s="270">
        <v>2116742</v>
      </c>
    </row>
    <row r="735" spans="22:42">
      <c r="V735" s="29">
        <v>723</v>
      </c>
      <c r="W735" s="270" t="s">
        <v>3331</v>
      </c>
      <c r="X735" s="30">
        <v>723</v>
      </c>
      <c r="Y735" s="270" t="s">
        <v>3332</v>
      </c>
      <c r="Z735" s="29">
        <v>723</v>
      </c>
      <c r="AA735" s="275" t="s">
        <v>3333</v>
      </c>
      <c r="AB735" s="29">
        <v>723</v>
      </c>
      <c r="AC735" s="270" t="s">
        <v>3334</v>
      </c>
      <c r="AD735" s="29">
        <v>723</v>
      </c>
      <c r="AE735" s="270" t="s">
        <v>3335</v>
      </c>
      <c r="AF735" s="29">
        <v>723</v>
      </c>
      <c r="AG735" s="270" t="s">
        <v>3336</v>
      </c>
      <c r="AH735" s="29">
        <v>723</v>
      </c>
      <c r="AI735" s="270" t="s">
        <v>3337</v>
      </c>
      <c r="AJ735" s="29">
        <v>724</v>
      </c>
      <c r="AK735" s="270" t="s">
        <v>3338</v>
      </c>
      <c r="AL735" s="30">
        <f t="shared" si="17"/>
        <v>723</v>
      </c>
      <c r="AM735" s="29">
        <v>723</v>
      </c>
      <c r="AN735" s="270">
        <v>3583029</v>
      </c>
      <c r="AO735" s="29">
        <v>724</v>
      </c>
      <c r="AP735" s="270">
        <v>2119605</v>
      </c>
    </row>
    <row r="736" spans="22:42">
      <c r="V736" s="29">
        <v>724</v>
      </c>
      <c r="W736" s="270" t="s">
        <v>3339</v>
      </c>
      <c r="X736" s="30">
        <v>724</v>
      </c>
      <c r="Y736" s="270" t="s">
        <v>3340</v>
      </c>
      <c r="Z736" s="29">
        <v>724</v>
      </c>
      <c r="AA736" s="275" t="s">
        <v>3341</v>
      </c>
      <c r="AB736" s="29">
        <v>724</v>
      </c>
      <c r="AC736" s="270" t="s">
        <v>3342</v>
      </c>
      <c r="AD736" s="29">
        <v>724</v>
      </c>
      <c r="AE736" s="270" t="s">
        <v>3343</v>
      </c>
      <c r="AF736" s="29">
        <v>724</v>
      </c>
      <c r="AG736" s="270" t="s">
        <v>3344</v>
      </c>
      <c r="AH736" s="29">
        <v>724</v>
      </c>
      <c r="AI736" s="270" t="s">
        <v>3345</v>
      </c>
      <c r="AJ736" s="29">
        <v>725</v>
      </c>
      <c r="AK736" s="270" t="s">
        <v>3346</v>
      </c>
      <c r="AL736" s="30">
        <f t="shared" si="17"/>
        <v>724</v>
      </c>
      <c r="AM736" s="29">
        <v>724</v>
      </c>
      <c r="AN736" s="270">
        <v>3587869</v>
      </c>
      <c r="AO736" s="29">
        <v>725</v>
      </c>
      <c r="AP736" s="270">
        <v>2122469</v>
      </c>
    </row>
    <row r="737" spans="22:42">
      <c r="V737" s="29">
        <v>725</v>
      </c>
      <c r="W737" s="270" t="s">
        <v>3347</v>
      </c>
      <c r="X737" s="30">
        <v>725</v>
      </c>
      <c r="Y737" s="270" t="s">
        <v>3348</v>
      </c>
      <c r="Z737" s="29">
        <v>725</v>
      </c>
      <c r="AA737" s="275" t="s">
        <v>3349</v>
      </c>
      <c r="AB737" s="29">
        <v>725</v>
      </c>
      <c r="AC737" s="270" t="s">
        <v>3350</v>
      </c>
      <c r="AD737" s="29">
        <v>725</v>
      </c>
      <c r="AE737" s="270" t="s">
        <v>3351</v>
      </c>
      <c r="AF737" s="29">
        <v>725</v>
      </c>
      <c r="AG737" s="270" t="s">
        <v>3352</v>
      </c>
      <c r="AH737" s="29">
        <v>725</v>
      </c>
      <c r="AI737" s="270" t="s">
        <v>3353</v>
      </c>
      <c r="AJ737" s="29">
        <v>726</v>
      </c>
      <c r="AK737" s="270" t="s">
        <v>3354</v>
      </c>
      <c r="AL737" s="30">
        <f t="shared" si="17"/>
        <v>725</v>
      </c>
      <c r="AM737" s="29">
        <v>725</v>
      </c>
      <c r="AN737" s="270">
        <v>3592710</v>
      </c>
      <c r="AO737" s="29">
        <v>726</v>
      </c>
      <c r="AP737" s="270">
        <v>2125332</v>
      </c>
    </row>
    <row r="738" spans="22:42">
      <c r="V738" s="29">
        <v>726</v>
      </c>
      <c r="W738" s="270" t="s">
        <v>3355</v>
      </c>
      <c r="X738" s="30">
        <v>726</v>
      </c>
      <c r="Y738" s="270" t="s">
        <v>3356</v>
      </c>
      <c r="Z738" s="29">
        <v>726</v>
      </c>
      <c r="AA738" s="275" t="s">
        <v>3357</v>
      </c>
      <c r="AB738" s="29">
        <v>726</v>
      </c>
      <c r="AC738" s="270" t="s">
        <v>3358</v>
      </c>
      <c r="AD738" s="29">
        <v>726</v>
      </c>
      <c r="AE738" s="270" t="s">
        <v>3359</v>
      </c>
      <c r="AF738" s="29">
        <v>726</v>
      </c>
      <c r="AG738" s="270" t="s">
        <v>3360</v>
      </c>
      <c r="AH738" s="29">
        <v>726</v>
      </c>
      <c r="AI738" s="270" t="s">
        <v>3361</v>
      </c>
      <c r="AJ738" s="29">
        <v>727</v>
      </c>
      <c r="AK738" s="270" t="s">
        <v>3362</v>
      </c>
      <c r="AL738" s="30">
        <f t="shared" si="17"/>
        <v>726</v>
      </c>
      <c r="AM738" s="29">
        <v>726</v>
      </c>
      <c r="AN738" s="270">
        <v>3597550</v>
      </c>
      <c r="AO738" s="29">
        <v>727</v>
      </c>
      <c r="AP738" s="270">
        <v>2128195</v>
      </c>
    </row>
    <row r="739" spans="22:42">
      <c r="V739" s="29">
        <v>727</v>
      </c>
      <c r="W739" s="270" t="s">
        <v>3363</v>
      </c>
      <c r="X739" s="30">
        <v>727</v>
      </c>
      <c r="Y739" s="270" t="s">
        <v>3364</v>
      </c>
      <c r="Z739" s="29">
        <v>727</v>
      </c>
      <c r="AA739" s="275" t="s">
        <v>3365</v>
      </c>
      <c r="AB739" s="29">
        <v>727</v>
      </c>
      <c r="AC739" s="270" t="s">
        <v>3366</v>
      </c>
      <c r="AD739" s="29">
        <v>727</v>
      </c>
      <c r="AE739" s="270" t="s">
        <v>3367</v>
      </c>
      <c r="AF739" s="29">
        <v>727</v>
      </c>
      <c r="AG739" s="270" t="s">
        <v>3368</v>
      </c>
      <c r="AH739" s="29">
        <v>727</v>
      </c>
      <c r="AI739" s="270" t="s">
        <v>3369</v>
      </c>
      <c r="AJ739" s="29">
        <v>728</v>
      </c>
      <c r="AK739" s="270" t="s">
        <v>3370</v>
      </c>
      <c r="AL739" s="30">
        <f t="shared" si="17"/>
        <v>727</v>
      </c>
      <c r="AM739" s="29">
        <v>727</v>
      </c>
      <c r="AN739" s="270">
        <v>3602390</v>
      </c>
      <c r="AO739" s="29">
        <v>728</v>
      </c>
      <c r="AP739" s="270">
        <v>2131059</v>
      </c>
    </row>
    <row r="740" spans="22:42">
      <c r="V740" s="29">
        <v>728</v>
      </c>
      <c r="W740" s="270" t="s">
        <v>3371</v>
      </c>
      <c r="X740" s="30">
        <v>728</v>
      </c>
      <c r="Y740" s="270" t="s">
        <v>3372</v>
      </c>
      <c r="Z740" s="29">
        <v>728</v>
      </c>
      <c r="AA740" s="275" t="s">
        <v>3373</v>
      </c>
      <c r="AB740" s="29">
        <v>728</v>
      </c>
      <c r="AC740" s="270" t="s">
        <v>3374</v>
      </c>
      <c r="AD740" s="29">
        <v>728</v>
      </c>
      <c r="AE740" s="270" t="s">
        <v>3375</v>
      </c>
      <c r="AF740" s="29">
        <v>728</v>
      </c>
      <c r="AG740" s="270" t="s">
        <v>3376</v>
      </c>
      <c r="AH740" s="29">
        <v>728</v>
      </c>
      <c r="AI740" s="270" t="s">
        <v>3377</v>
      </c>
      <c r="AJ740" s="29">
        <v>729</v>
      </c>
      <c r="AK740" s="270" t="s">
        <v>3378</v>
      </c>
      <c r="AL740" s="30">
        <f t="shared" si="17"/>
        <v>728</v>
      </c>
      <c r="AM740" s="29">
        <v>728</v>
      </c>
      <c r="AN740" s="270">
        <v>3607231</v>
      </c>
      <c r="AO740" s="29">
        <v>729</v>
      </c>
      <c r="AP740" s="270">
        <v>2133922</v>
      </c>
    </row>
    <row r="741" spans="22:42">
      <c r="V741" s="29">
        <v>729</v>
      </c>
      <c r="W741" s="270" t="s">
        <v>3379</v>
      </c>
      <c r="X741" s="30">
        <v>729</v>
      </c>
      <c r="Y741" s="270" t="s">
        <v>3380</v>
      </c>
      <c r="Z741" s="29">
        <v>729</v>
      </c>
      <c r="AA741" s="275" t="s">
        <v>3381</v>
      </c>
      <c r="AB741" s="29">
        <v>729</v>
      </c>
      <c r="AC741" s="270" t="s">
        <v>3382</v>
      </c>
      <c r="AD741" s="29">
        <v>729</v>
      </c>
      <c r="AE741" s="270" t="s">
        <v>3383</v>
      </c>
      <c r="AF741" s="29">
        <v>729</v>
      </c>
      <c r="AG741" s="270" t="s">
        <v>3384</v>
      </c>
      <c r="AH741" s="29">
        <v>729</v>
      </c>
      <c r="AI741" s="270" t="s">
        <v>3385</v>
      </c>
      <c r="AJ741" s="29">
        <v>730</v>
      </c>
      <c r="AK741" s="270" t="s">
        <v>3386</v>
      </c>
      <c r="AL741" s="30">
        <f t="shared" si="17"/>
        <v>729</v>
      </c>
      <c r="AM741" s="29">
        <v>729</v>
      </c>
      <c r="AN741" s="270">
        <v>3612071</v>
      </c>
      <c r="AO741" s="29">
        <v>730</v>
      </c>
      <c r="AP741" s="270">
        <v>2136785</v>
      </c>
    </row>
    <row r="742" spans="22:42">
      <c r="V742" s="29">
        <v>730</v>
      </c>
      <c r="W742" s="270" t="s">
        <v>3387</v>
      </c>
      <c r="X742" s="30">
        <v>730</v>
      </c>
      <c r="Y742" s="270" t="s">
        <v>3388</v>
      </c>
      <c r="Z742" s="29">
        <v>730</v>
      </c>
      <c r="AA742" s="275" t="s">
        <v>3389</v>
      </c>
      <c r="AB742" s="29">
        <v>730</v>
      </c>
      <c r="AC742" s="270" t="s">
        <v>3390</v>
      </c>
      <c r="AD742" s="29">
        <v>730</v>
      </c>
      <c r="AE742" s="270" t="s">
        <v>3391</v>
      </c>
      <c r="AF742" s="29">
        <v>730</v>
      </c>
      <c r="AG742" s="270" t="s">
        <v>3392</v>
      </c>
      <c r="AH742" s="29">
        <v>730</v>
      </c>
      <c r="AI742" s="270" t="s">
        <v>3393</v>
      </c>
      <c r="AJ742" s="29">
        <v>731</v>
      </c>
      <c r="AK742" s="270" t="s">
        <v>3394</v>
      </c>
      <c r="AL742" s="30">
        <f t="shared" si="17"/>
        <v>730</v>
      </c>
      <c r="AM742" s="29">
        <v>730</v>
      </c>
      <c r="AN742" s="270">
        <v>3616911</v>
      </c>
      <c r="AO742" s="29">
        <v>731</v>
      </c>
      <c r="AP742" s="270">
        <v>2139649</v>
      </c>
    </row>
    <row r="743" spans="22:42">
      <c r="V743" s="29">
        <v>731</v>
      </c>
      <c r="W743" s="270" t="s">
        <v>3395</v>
      </c>
      <c r="X743" s="30">
        <v>731</v>
      </c>
      <c r="Y743" s="270" t="s">
        <v>3396</v>
      </c>
      <c r="Z743" s="29">
        <v>731</v>
      </c>
      <c r="AA743" s="275" t="s">
        <v>3397</v>
      </c>
      <c r="AB743" s="29">
        <v>731</v>
      </c>
      <c r="AC743" s="270" t="s">
        <v>3398</v>
      </c>
      <c r="AD743" s="29">
        <v>731</v>
      </c>
      <c r="AE743" s="270" t="s">
        <v>3399</v>
      </c>
      <c r="AF743" s="29">
        <v>731</v>
      </c>
      <c r="AG743" s="270" t="s">
        <v>3400</v>
      </c>
      <c r="AH743" s="29">
        <v>731</v>
      </c>
      <c r="AI743" s="270" t="s">
        <v>3401</v>
      </c>
      <c r="AJ743" s="29">
        <v>732</v>
      </c>
      <c r="AK743" s="270" t="s">
        <v>3402</v>
      </c>
      <c r="AL743" s="30">
        <f t="shared" si="17"/>
        <v>731</v>
      </c>
      <c r="AM743" s="29">
        <v>731</v>
      </c>
      <c r="AN743" s="270">
        <v>3621752</v>
      </c>
      <c r="AO743" s="29">
        <v>732</v>
      </c>
      <c r="AP743" s="270">
        <v>2142512</v>
      </c>
    </row>
    <row r="744" spans="22:42">
      <c r="V744" s="29">
        <v>732</v>
      </c>
      <c r="W744" s="270" t="s">
        <v>3403</v>
      </c>
      <c r="X744" s="30">
        <v>732</v>
      </c>
      <c r="Y744" s="270" t="s">
        <v>3404</v>
      </c>
      <c r="Z744" s="29">
        <v>732</v>
      </c>
      <c r="AA744" s="275" t="s">
        <v>3405</v>
      </c>
      <c r="AB744" s="29">
        <v>732</v>
      </c>
      <c r="AC744" s="270" t="s">
        <v>3406</v>
      </c>
      <c r="AD744" s="29">
        <v>732</v>
      </c>
      <c r="AE744" s="270" t="s">
        <v>3407</v>
      </c>
      <c r="AF744" s="29">
        <v>732</v>
      </c>
      <c r="AG744" s="270" t="s">
        <v>3408</v>
      </c>
      <c r="AH744" s="29">
        <v>732</v>
      </c>
      <c r="AI744" s="270" t="s">
        <v>3409</v>
      </c>
      <c r="AJ744" s="29">
        <v>733</v>
      </c>
      <c r="AK744" s="270" t="s">
        <v>3410</v>
      </c>
      <c r="AL744" s="30">
        <f t="shared" si="17"/>
        <v>732</v>
      </c>
      <c r="AM744" s="29">
        <v>732</v>
      </c>
      <c r="AN744" s="270">
        <v>3626592</v>
      </c>
      <c r="AO744" s="29">
        <v>733</v>
      </c>
      <c r="AP744" s="270">
        <v>2145375</v>
      </c>
    </row>
    <row r="745" spans="22:42">
      <c r="V745" s="29">
        <v>733</v>
      </c>
      <c r="W745" s="270" t="s">
        <v>3411</v>
      </c>
      <c r="X745" s="30">
        <v>733</v>
      </c>
      <c r="Y745" s="270" t="s">
        <v>3412</v>
      </c>
      <c r="Z745" s="29">
        <v>733</v>
      </c>
      <c r="AA745" s="275" t="s">
        <v>3413</v>
      </c>
      <c r="AB745" s="29">
        <v>733</v>
      </c>
      <c r="AC745" s="270" t="s">
        <v>3414</v>
      </c>
      <c r="AD745" s="29">
        <v>733</v>
      </c>
      <c r="AE745" s="270" t="s">
        <v>3415</v>
      </c>
      <c r="AF745" s="29">
        <v>733</v>
      </c>
      <c r="AG745" s="270" t="s">
        <v>3416</v>
      </c>
      <c r="AH745" s="29">
        <v>733</v>
      </c>
      <c r="AI745" s="270" t="s">
        <v>3417</v>
      </c>
      <c r="AJ745" s="29">
        <v>734</v>
      </c>
      <c r="AK745" s="270" t="s">
        <v>3418</v>
      </c>
      <c r="AL745" s="30">
        <f t="shared" si="17"/>
        <v>733</v>
      </c>
      <c r="AM745" s="29">
        <v>733</v>
      </c>
      <c r="AN745" s="270">
        <v>3631432</v>
      </c>
      <c r="AO745" s="29">
        <v>734</v>
      </c>
      <c r="AP745" s="270">
        <v>2148238</v>
      </c>
    </row>
    <row r="746" spans="22:42">
      <c r="V746" s="29">
        <v>734</v>
      </c>
      <c r="W746" s="270">
        <v>3079455</v>
      </c>
      <c r="X746" s="30">
        <v>734</v>
      </c>
      <c r="Y746" s="270" t="s">
        <v>3419</v>
      </c>
      <c r="Z746" s="29">
        <v>734</v>
      </c>
      <c r="AA746" s="275" t="s">
        <v>3420</v>
      </c>
      <c r="AB746" s="29">
        <v>734</v>
      </c>
      <c r="AC746" s="270" t="s">
        <v>3421</v>
      </c>
      <c r="AD746" s="29">
        <v>734</v>
      </c>
      <c r="AE746" s="270" t="s">
        <v>3422</v>
      </c>
      <c r="AF746" s="29">
        <v>734</v>
      </c>
      <c r="AG746" s="270" t="s">
        <v>3423</v>
      </c>
      <c r="AH746" s="29">
        <v>734</v>
      </c>
      <c r="AI746" s="270" t="s">
        <v>3424</v>
      </c>
      <c r="AJ746" s="29">
        <v>735</v>
      </c>
      <c r="AK746" s="270" t="s">
        <v>3425</v>
      </c>
      <c r="AL746" s="30">
        <f t="shared" si="17"/>
        <v>734</v>
      </c>
      <c r="AM746" s="29">
        <v>734</v>
      </c>
      <c r="AN746" s="270">
        <v>3636273</v>
      </c>
      <c r="AO746" s="29">
        <v>735</v>
      </c>
      <c r="AP746" s="270">
        <v>2151102</v>
      </c>
    </row>
    <row r="747" spans="22:42">
      <c r="V747" s="29">
        <v>735</v>
      </c>
      <c r="W747" s="270" t="s">
        <v>3426</v>
      </c>
      <c r="X747" s="30">
        <v>735</v>
      </c>
      <c r="Y747" s="270" t="s">
        <v>3427</v>
      </c>
      <c r="Z747" s="29">
        <v>735</v>
      </c>
      <c r="AA747" s="275" t="s">
        <v>3428</v>
      </c>
      <c r="AB747" s="29">
        <v>735</v>
      </c>
      <c r="AC747" s="270" t="s">
        <v>3429</v>
      </c>
      <c r="AD747" s="29">
        <v>735</v>
      </c>
      <c r="AE747" s="270" t="s">
        <v>3430</v>
      </c>
      <c r="AF747" s="29">
        <v>735</v>
      </c>
      <c r="AG747" s="270" t="s">
        <v>3431</v>
      </c>
      <c r="AH747" s="29">
        <v>735</v>
      </c>
      <c r="AI747" s="270" t="s">
        <v>3432</v>
      </c>
      <c r="AJ747" s="29">
        <v>736</v>
      </c>
      <c r="AK747" s="270" t="s">
        <v>706</v>
      </c>
      <c r="AL747" s="30">
        <f t="shared" si="17"/>
        <v>735</v>
      </c>
      <c r="AM747" s="29">
        <v>735</v>
      </c>
      <c r="AN747" s="270">
        <v>3641113</v>
      </c>
      <c r="AO747" s="29">
        <v>736</v>
      </c>
      <c r="AP747" s="270">
        <v>2153965</v>
      </c>
    </row>
    <row r="748" spans="22:42">
      <c r="V748" s="29">
        <v>736</v>
      </c>
      <c r="W748" s="270" t="s">
        <v>3433</v>
      </c>
      <c r="X748" s="30">
        <v>736</v>
      </c>
      <c r="Y748" s="270" t="s">
        <v>3434</v>
      </c>
      <c r="Z748" s="29">
        <v>736</v>
      </c>
      <c r="AA748" s="275" t="s">
        <v>3435</v>
      </c>
      <c r="AB748" s="29">
        <v>736</v>
      </c>
      <c r="AC748" s="270" t="s">
        <v>3436</v>
      </c>
      <c r="AD748" s="29">
        <v>736</v>
      </c>
      <c r="AE748" s="270" t="s">
        <v>3437</v>
      </c>
      <c r="AF748" s="29">
        <v>736</v>
      </c>
      <c r="AG748" s="270" t="s">
        <v>3438</v>
      </c>
      <c r="AH748" s="29">
        <v>736</v>
      </c>
      <c r="AI748" s="270" t="s">
        <v>3439</v>
      </c>
      <c r="AJ748" s="29">
        <v>737</v>
      </c>
      <c r="AK748" s="270" t="s">
        <v>3440</v>
      </c>
      <c r="AL748" s="30">
        <f t="shared" si="17"/>
        <v>736</v>
      </c>
      <c r="AM748" s="29">
        <v>736</v>
      </c>
      <c r="AN748" s="270">
        <v>3645953</v>
      </c>
      <c r="AO748" s="29">
        <v>737</v>
      </c>
      <c r="AP748" s="270">
        <v>2156828</v>
      </c>
    </row>
    <row r="749" spans="22:42">
      <c r="V749" s="29">
        <v>737</v>
      </c>
      <c r="W749" s="270" t="s">
        <v>3441</v>
      </c>
      <c r="X749" s="30">
        <v>737</v>
      </c>
      <c r="Y749" s="270" t="s">
        <v>3442</v>
      </c>
      <c r="Z749" s="29">
        <v>737</v>
      </c>
      <c r="AA749" s="275" t="s">
        <v>3443</v>
      </c>
      <c r="AB749" s="29">
        <v>737</v>
      </c>
      <c r="AC749" s="270" t="s">
        <v>3444</v>
      </c>
      <c r="AD749" s="29">
        <v>737</v>
      </c>
      <c r="AE749" s="270" t="s">
        <v>3445</v>
      </c>
      <c r="AF749" s="29">
        <v>737</v>
      </c>
      <c r="AG749" s="270" t="s">
        <v>3446</v>
      </c>
      <c r="AH749" s="29">
        <v>737</v>
      </c>
      <c r="AI749" s="270" t="s">
        <v>3447</v>
      </c>
      <c r="AJ749" s="29">
        <v>738</v>
      </c>
      <c r="AK749" s="270" t="s">
        <v>3448</v>
      </c>
      <c r="AL749" s="30">
        <f t="shared" si="17"/>
        <v>737</v>
      </c>
      <c r="AM749" s="29">
        <v>737</v>
      </c>
      <c r="AN749" s="270">
        <v>3650794</v>
      </c>
      <c r="AO749" s="29">
        <v>738</v>
      </c>
      <c r="AP749" s="270">
        <v>2159692</v>
      </c>
    </row>
    <row r="750" spans="22:42">
      <c r="V750" s="29">
        <v>738</v>
      </c>
      <c r="W750" s="270" t="s">
        <v>3449</v>
      </c>
      <c r="X750" s="30">
        <v>738</v>
      </c>
      <c r="Y750" s="270" t="s">
        <v>3450</v>
      </c>
      <c r="Z750" s="29">
        <v>738</v>
      </c>
      <c r="AA750" s="275" t="s">
        <v>3451</v>
      </c>
      <c r="AB750" s="29">
        <v>738</v>
      </c>
      <c r="AC750" s="270" t="s">
        <v>3452</v>
      </c>
      <c r="AD750" s="29">
        <v>738</v>
      </c>
      <c r="AE750" s="270" t="s">
        <v>3453</v>
      </c>
      <c r="AF750" s="29">
        <v>738</v>
      </c>
      <c r="AG750" s="270" t="s">
        <v>3454</v>
      </c>
      <c r="AH750" s="29">
        <v>738</v>
      </c>
      <c r="AI750" s="270" t="s">
        <v>3455</v>
      </c>
      <c r="AJ750" s="29">
        <v>739</v>
      </c>
      <c r="AK750" s="270" t="s">
        <v>3456</v>
      </c>
      <c r="AL750" s="30">
        <f t="shared" si="17"/>
        <v>738</v>
      </c>
      <c r="AM750" s="29">
        <v>738</v>
      </c>
      <c r="AN750" s="270">
        <v>3655634</v>
      </c>
      <c r="AO750" s="29">
        <v>739</v>
      </c>
      <c r="AP750" s="270">
        <v>2162555</v>
      </c>
    </row>
    <row r="751" spans="22:42">
      <c r="V751" s="29">
        <v>739</v>
      </c>
      <c r="W751" s="270" t="s">
        <v>3457</v>
      </c>
      <c r="X751" s="30">
        <v>739</v>
      </c>
      <c r="Y751" s="270" t="s">
        <v>3458</v>
      </c>
      <c r="Z751" s="29">
        <v>739</v>
      </c>
      <c r="AA751" s="275" t="s">
        <v>3459</v>
      </c>
      <c r="AB751" s="29">
        <v>739</v>
      </c>
      <c r="AC751" s="270" t="s">
        <v>3460</v>
      </c>
      <c r="AD751" s="29">
        <v>739</v>
      </c>
      <c r="AE751" s="270" t="s">
        <v>3461</v>
      </c>
      <c r="AF751" s="29">
        <v>739</v>
      </c>
      <c r="AG751" s="270" t="s">
        <v>3462</v>
      </c>
      <c r="AH751" s="29">
        <v>739</v>
      </c>
      <c r="AI751" s="270" t="s">
        <v>3463</v>
      </c>
      <c r="AJ751" s="29">
        <v>740</v>
      </c>
      <c r="AK751" s="270" t="s">
        <v>3464</v>
      </c>
      <c r="AL751" s="30">
        <f t="shared" si="17"/>
        <v>739</v>
      </c>
      <c r="AM751" s="29">
        <v>739</v>
      </c>
      <c r="AN751" s="270">
        <v>3660474</v>
      </c>
      <c r="AO751" s="29">
        <v>740</v>
      </c>
      <c r="AP751" s="270">
        <v>2165418</v>
      </c>
    </row>
    <row r="752" spans="22:42">
      <c r="V752" s="29">
        <v>740</v>
      </c>
      <c r="W752" s="270" t="s">
        <v>3465</v>
      </c>
      <c r="X752" s="30">
        <v>740</v>
      </c>
      <c r="Y752" s="270" t="s">
        <v>3466</v>
      </c>
      <c r="Z752" s="29">
        <v>740</v>
      </c>
      <c r="AA752" s="275" t="s">
        <v>3467</v>
      </c>
      <c r="AB752" s="29">
        <v>740</v>
      </c>
      <c r="AC752" s="270" t="s">
        <v>3468</v>
      </c>
      <c r="AD752" s="29">
        <v>740</v>
      </c>
      <c r="AE752" s="270" t="s">
        <v>3469</v>
      </c>
      <c r="AF752" s="29">
        <v>740</v>
      </c>
      <c r="AG752" s="270" t="s">
        <v>3470</v>
      </c>
      <c r="AH752" s="29">
        <v>740</v>
      </c>
      <c r="AI752" s="270" t="s">
        <v>3471</v>
      </c>
      <c r="AJ752" s="29">
        <v>741</v>
      </c>
      <c r="AK752" s="270" t="s">
        <v>3472</v>
      </c>
      <c r="AL752" s="30">
        <f t="shared" si="17"/>
        <v>740</v>
      </c>
      <c r="AM752" s="29">
        <v>740</v>
      </c>
      <c r="AN752" s="270">
        <v>3665315</v>
      </c>
      <c r="AO752" s="29">
        <v>741</v>
      </c>
      <c r="AP752" s="270">
        <v>2168282</v>
      </c>
    </row>
    <row r="753" spans="22:42">
      <c r="V753" s="29">
        <v>741</v>
      </c>
      <c r="W753" s="270" t="s">
        <v>3473</v>
      </c>
      <c r="X753" s="30">
        <v>741</v>
      </c>
      <c r="Y753" s="270" t="s">
        <v>3474</v>
      </c>
      <c r="Z753" s="29">
        <v>741</v>
      </c>
      <c r="AA753" s="275" t="s">
        <v>3475</v>
      </c>
      <c r="AB753" s="29">
        <v>741</v>
      </c>
      <c r="AC753" s="270" t="s">
        <v>3476</v>
      </c>
      <c r="AD753" s="29">
        <v>741</v>
      </c>
      <c r="AE753" s="270" t="s">
        <v>3477</v>
      </c>
      <c r="AF753" s="29">
        <v>741</v>
      </c>
      <c r="AG753" s="270" t="s">
        <v>3478</v>
      </c>
      <c r="AH753" s="29">
        <v>741</v>
      </c>
      <c r="AI753" s="270" t="s">
        <v>3479</v>
      </c>
      <c r="AJ753" s="29">
        <v>742</v>
      </c>
      <c r="AK753" s="270" t="s">
        <v>3480</v>
      </c>
      <c r="AL753" s="30">
        <f t="shared" si="17"/>
        <v>741</v>
      </c>
      <c r="AM753" s="29">
        <v>741</v>
      </c>
      <c r="AN753" s="270">
        <v>3670155</v>
      </c>
      <c r="AO753" s="29">
        <v>742</v>
      </c>
      <c r="AP753" s="270">
        <v>2171145</v>
      </c>
    </row>
    <row r="754" spans="22:42">
      <c r="V754" s="29">
        <v>742</v>
      </c>
      <c r="W754" s="270" t="s">
        <v>3481</v>
      </c>
      <c r="X754" s="30">
        <v>742</v>
      </c>
      <c r="Y754" s="270" t="s">
        <v>3482</v>
      </c>
      <c r="Z754" s="29">
        <v>742</v>
      </c>
      <c r="AA754" s="275" t="s">
        <v>3483</v>
      </c>
      <c r="AB754" s="29">
        <v>742</v>
      </c>
      <c r="AC754" s="270" t="s">
        <v>3484</v>
      </c>
      <c r="AD754" s="29">
        <v>742</v>
      </c>
      <c r="AE754" s="270" t="s">
        <v>3485</v>
      </c>
      <c r="AF754" s="29">
        <v>742</v>
      </c>
      <c r="AG754" s="270" t="s">
        <v>3486</v>
      </c>
      <c r="AH754" s="29">
        <v>742</v>
      </c>
      <c r="AI754" s="270" t="s">
        <v>3487</v>
      </c>
      <c r="AJ754" s="29">
        <v>743</v>
      </c>
      <c r="AK754" s="270" t="s">
        <v>3488</v>
      </c>
      <c r="AL754" s="30">
        <f t="shared" si="17"/>
        <v>742</v>
      </c>
      <c r="AM754" s="29">
        <v>742</v>
      </c>
      <c r="AN754" s="270">
        <v>3674995</v>
      </c>
      <c r="AO754" s="29">
        <v>743</v>
      </c>
      <c r="AP754" s="270">
        <v>2174008</v>
      </c>
    </row>
    <row r="755" spans="22:42">
      <c r="V755" s="29">
        <v>743</v>
      </c>
      <c r="W755" s="270" t="s">
        <v>3489</v>
      </c>
      <c r="X755" s="30">
        <v>743</v>
      </c>
      <c r="Y755" s="270" t="s">
        <v>3490</v>
      </c>
      <c r="Z755" s="29">
        <v>743</v>
      </c>
      <c r="AA755" s="275" t="s">
        <v>3491</v>
      </c>
      <c r="AB755" s="29">
        <v>743</v>
      </c>
      <c r="AC755" s="270" t="s">
        <v>3492</v>
      </c>
      <c r="AD755" s="29">
        <v>743</v>
      </c>
      <c r="AE755" s="270" t="s">
        <v>3493</v>
      </c>
      <c r="AF755" s="29">
        <v>743</v>
      </c>
      <c r="AG755" s="270" t="s">
        <v>3494</v>
      </c>
      <c r="AH755" s="29">
        <v>743</v>
      </c>
      <c r="AI755" s="270" t="s">
        <v>3495</v>
      </c>
      <c r="AJ755" s="29">
        <v>744</v>
      </c>
      <c r="AK755" s="270" t="s">
        <v>3496</v>
      </c>
      <c r="AL755" s="30">
        <f t="shared" si="17"/>
        <v>743</v>
      </c>
      <c r="AM755" s="29">
        <v>743</v>
      </c>
      <c r="AN755" s="270">
        <v>3679836</v>
      </c>
      <c r="AO755" s="29">
        <v>744</v>
      </c>
      <c r="AP755" s="270">
        <v>2176871</v>
      </c>
    </row>
    <row r="756" spans="22:42">
      <c r="V756" s="29">
        <v>744</v>
      </c>
      <c r="W756" s="270" t="s">
        <v>3497</v>
      </c>
      <c r="X756" s="30">
        <v>744</v>
      </c>
      <c r="Y756" s="270" t="s">
        <v>3498</v>
      </c>
      <c r="Z756" s="29">
        <v>744</v>
      </c>
      <c r="AA756" s="275" t="s">
        <v>3499</v>
      </c>
      <c r="AB756" s="29">
        <v>744</v>
      </c>
      <c r="AC756" s="270" t="s">
        <v>3500</v>
      </c>
      <c r="AD756" s="29">
        <v>744</v>
      </c>
      <c r="AE756" s="270" t="s">
        <v>3501</v>
      </c>
      <c r="AF756" s="29">
        <v>744</v>
      </c>
      <c r="AG756" s="270" t="s">
        <v>3502</v>
      </c>
      <c r="AH756" s="29">
        <v>744</v>
      </c>
      <c r="AI756" s="270" t="s">
        <v>3503</v>
      </c>
      <c r="AJ756" s="29">
        <v>745</v>
      </c>
      <c r="AK756" s="270" t="s">
        <v>3504</v>
      </c>
      <c r="AL756" s="30">
        <f t="shared" si="17"/>
        <v>744</v>
      </c>
      <c r="AM756" s="29">
        <v>744</v>
      </c>
      <c r="AN756" s="270">
        <v>3684676</v>
      </c>
      <c r="AO756" s="29">
        <v>745</v>
      </c>
      <c r="AP756" s="270">
        <v>2179735</v>
      </c>
    </row>
    <row r="757" spans="22:42">
      <c r="V757" s="29">
        <v>745</v>
      </c>
      <c r="W757" s="270" t="s">
        <v>3505</v>
      </c>
      <c r="X757" s="30">
        <v>745</v>
      </c>
      <c r="Y757" s="270" t="s">
        <v>3506</v>
      </c>
      <c r="Z757" s="29">
        <v>745</v>
      </c>
      <c r="AA757" s="275" t="s">
        <v>3507</v>
      </c>
      <c r="AB757" s="29">
        <v>745</v>
      </c>
      <c r="AC757" s="270" t="s">
        <v>3508</v>
      </c>
      <c r="AD757" s="29">
        <v>745</v>
      </c>
      <c r="AE757" s="270" t="s">
        <v>3509</v>
      </c>
      <c r="AF757" s="29">
        <v>745</v>
      </c>
      <c r="AG757" s="270" t="s">
        <v>3510</v>
      </c>
      <c r="AH757" s="29">
        <v>745</v>
      </c>
      <c r="AI757" s="270" t="s">
        <v>3511</v>
      </c>
      <c r="AJ757" s="29">
        <v>746</v>
      </c>
      <c r="AK757" s="270" t="s">
        <v>3512</v>
      </c>
      <c r="AL757" s="30">
        <f t="shared" si="17"/>
        <v>745</v>
      </c>
      <c r="AM757" s="29">
        <v>745</v>
      </c>
      <c r="AN757" s="270">
        <v>3689516</v>
      </c>
      <c r="AO757" s="29">
        <v>746</v>
      </c>
      <c r="AP757" s="270">
        <v>2182598</v>
      </c>
    </row>
    <row r="758" spans="22:42">
      <c r="V758" s="29">
        <v>746</v>
      </c>
      <c r="W758" s="270" t="s">
        <v>3513</v>
      </c>
      <c r="X758" s="30">
        <v>746</v>
      </c>
      <c r="Y758" s="270" t="s">
        <v>3514</v>
      </c>
      <c r="Z758" s="29">
        <v>746</v>
      </c>
      <c r="AA758" s="275" t="s">
        <v>3515</v>
      </c>
      <c r="AB758" s="29">
        <v>746</v>
      </c>
      <c r="AC758" s="270" t="s">
        <v>3516</v>
      </c>
      <c r="AD758" s="29">
        <v>746</v>
      </c>
      <c r="AE758" s="270" t="s">
        <v>3517</v>
      </c>
      <c r="AF758" s="29">
        <v>746</v>
      </c>
      <c r="AG758" s="270" t="s">
        <v>3518</v>
      </c>
      <c r="AH758" s="29">
        <v>746</v>
      </c>
      <c r="AI758" s="270" t="s">
        <v>3519</v>
      </c>
      <c r="AJ758" s="29">
        <v>747</v>
      </c>
      <c r="AK758" s="270" t="s">
        <v>3520</v>
      </c>
      <c r="AL758" s="30">
        <f t="shared" si="17"/>
        <v>746</v>
      </c>
      <c r="AM758" s="29">
        <v>746</v>
      </c>
      <c r="AN758" s="270">
        <v>3694357</v>
      </c>
      <c r="AO758" s="29">
        <v>747</v>
      </c>
      <c r="AP758" s="270">
        <v>2185461</v>
      </c>
    </row>
    <row r="759" spans="22:42">
      <c r="V759" s="29">
        <v>747</v>
      </c>
      <c r="W759" s="270" t="s">
        <v>3521</v>
      </c>
      <c r="X759" s="30">
        <v>747</v>
      </c>
      <c r="Y759" s="270" t="s">
        <v>3522</v>
      </c>
      <c r="Z759" s="29">
        <v>747</v>
      </c>
      <c r="AA759" s="275" t="s">
        <v>3523</v>
      </c>
      <c r="AB759" s="29">
        <v>747</v>
      </c>
      <c r="AC759" s="270" t="s">
        <v>3524</v>
      </c>
      <c r="AD759" s="29">
        <v>747</v>
      </c>
      <c r="AE759" s="270" t="s">
        <v>3525</v>
      </c>
      <c r="AF759" s="29">
        <v>747</v>
      </c>
      <c r="AG759" s="270" t="s">
        <v>3526</v>
      </c>
      <c r="AH759" s="29">
        <v>747</v>
      </c>
      <c r="AI759" s="270" t="s">
        <v>3527</v>
      </c>
      <c r="AJ759" s="29">
        <v>748</v>
      </c>
      <c r="AK759" s="270" t="s">
        <v>3528</v>
      </c>
      <c r="AL759" s="30">
        <f t="shared" si="17"/>
        <v>747</v>
      </c>
      <c r="AM759" s="29">
        <v>747</v>
      </c>
      <c r="AN759" s="270">
        <v>3699197</v>
      </c>
      <c r="AO759" s="29">
        <v>748</v>
      </c>
      <c r="AP759" s="270">
        <v>2188325</v>
      </c>
    </row>
    <row r="760" spans="22:42">
      <c r="V760" s="29">
        <v>748</v>
      </c>
      <c r="W760" s="270" t="s">
        <v>3529</v>
      </c>
      <c r="X760" s="30">
        <v>748</v>
      </c>
      <c r="Y760" s="270" t="s">
        <v>3530</v>
      </c>
      <c r="Z760" s="29">
        <v>748</v>
      </c>
      <c r="AA760" s="275" t="s">
        <v>3531</v>
      </c>
      <c r="AB760" s="29">
        <v>748</v>
      </c>
      <c r="AC760" s="270" t="s">
        <v>3532</v>
      </c>
      <c r="AD760" s="29">
        <v>748</v>
      </c>
      <c r="AE760" s="270" t="s">
        <v>3533</v>
      </c>
      <c r="AF760" s="29">
        <v>748</v>
      </c>
      <c r="AG760" s="270" t="s">
        <v>3534</v>
      </c>
      <c r="AH760" s="29">
        <v>748</v>
      </c>
      <c r="AI760" s="270" t="s">
        <v>3535</v>
      </c>
      <c r="AJ760" s="29">
        <v>749</v>
      </c>
      <c r="AK760" s="270" t="s">
        <v>3536</v>
      </c>
      <c r="AL760" s="30">
        <f t="shared" si="17"/>
        <v>748</v>
      </c>
      <c r="AM760" s="29">
        <v>748</v>
      </c>
      <c r="AN760" s="270">
        <v>3704037</v>
      </c>
      <c r="AO760" s="29">
        <v>749</v>
      </c>
      <c r="AP760" s="270">
        <v>2191188</v>
      </c>
    </row>
    <row r="761" spans="22:42">
      <c r="V761" s="29">
        <v>749</v>
      </c>
      <c r="W761" s="270" t="s">
        <v>3537</v>
      </c>
      <c r="X761" s="30">
        <v>749</v>
      </c>
      <c r="Y761" s="270" t="s">
        <v>3538</v>
      </c>
      <c r="Z761" s="29">
        <v>749</v>
      </c>
      <c r="AA761" s="275" t="s">
        <v>3539</v>
      </c>
      <c r="AB761" s="29">
        <v>749</v>
      </c>
      <c r="AC761" s="270" t="s">
        <v>3540</v>
      </c>
      <c r="AD761" s="29">
        <v>749</v>
      </c>
      <c r="AE761" s="270" t="s">
        <v>3541</v>
      </c>
      <c r="AF761" s="29">
        <v>749</v>
      </c>
      <c r="AG761" s="270" t="s">
        <v>3542</v>
      </c>
      <c r="AH761" s="29">
        <v>749</v>
      </c>
      <c r="AI761" s="270" t="s">
        <v>3543</v>
      </c>
      <c r="AJ761" s="29">
        <v>750</v>
      </c>
      <c r="AK761" s="270" t="s">
        <v>3544</v>
      </c>
      <c r="AL761" s="30">
        <f t="shared" si="17"/>
        <v>749</v>
      </c>
      <c r="AM761" s="29">
        <v>749</v>
      </c>
      <c r="AN761" s="270">
        <v>3708878</v>
      </c>
      <c r="AO761" s="29">
        <v>750</v>
      </c>
      <c r="AP761" s="270">
        <v>2194051</v>
      </c>
    </row>
    <row r="762" spans="22:42">
      <c r="V762" s="29">
        <v>750</v>
      </c>
      <c r="W762" s="270" t="s">
        <v>3545</v>
      </c>
      <c r="X762" s="30">
        <v>750</v>
      </c>
      <c r="Y762" s="270" t="s">
        <v>3546</v>
      </c>
      <c r="Z762" s="29">
        <v>750</v>
      </c>
      <c r="AA762" s="275" t="s">
        <v>3547</v>
      </c>
      <c r="AB762" s="29">
        <v>750</v>
      </c>
      <c r="AC762" s="270" t="s">
        <v>3548</v>
      </c>
      <c r="AD762" s="29">
        <v>750</v>
      </c>
      <c r="AE762" s="270" t="s">
        <v>3549</v>
      </c>
      <c r="AF762" s="29">
        <v>750</v>
      </c>
      <c r="AG762" s="270" t="s">
        <v>3550</v>
      </c>
      <c r="AH762" s="29">
        <v>750</v>
      </c>
      <c r="AI762" s="270" t="s">
        <v>3551</v>
      </c>
      <c r="AJ762" s="29">
        <v>751</v>
      </c>
      <c r="AK762" s="270" t="s">
        <v>3552</v>
      </c>
      <c r="AL762" s="30">
        <f t="shared" si="17"/>
        <v>750</v>
      </c>
      <c r="AM762" s="29">
        <v>750</v>
      </c>
      <c r="AN762" s="270">
        <v>3713718</v>
      </c>
      <c r="AO762" s="29">
        <v>751</v>
      </c>
      <c r="AP762" s="270">
        <v>2196915</v>
      </c>
    </row>
    <row r="763" spans="22:42">
      <c r="V763" s="29">
        <v>751</v>
      </c>
      <c r="W763" s="270" t="s">
        <v>3553</v>
      </c>
      <c r="X763" s="30">
        <v>751</v>
      </c>
      <c r="Y763" s="270" t="s">
        <v>3554</v>
      </c>
      <c r="Z763" s="29">
        <v>751</v>
      </c>
      <c r="AA763" s="275" t="s">
        <v>3555</v>
      </c>
      <c r="AB763" s="29">
        <v>751</v>
      </c>
      <c r="AC763" s="270" t="s">
        <v>3556</v>
      </c>
      <c r="AD763" s="29">
        <v>751</v>
      </c>
      <c r="AE763" s="270" t="s">
        <v>3557</v>
      </c>
      <c r="AF763" s="29">
        <v>751</v>
      </c>
      <c r="AG763" s="270" t="s">
        <v>3558</v>
      </c>
      <c r="AH763" s="29">
        <v>751</v>
      </c>
      <c r="AI763" s="270" t="s">
        <v>3559</v>
      </c>
      <c r="AJ763" s="29">
        <v>752</v>
      </c>
      <c r="AK763" s="270" t="s">
        <v>3560</v>
      </c>
      <c r="AL763" s="30">
        <f t="shared" si="17"/>
        <v>751</v>
      </c>
      <c r="AM763" s="29">
        <v>751</v>
      </c>
      <c r="AN763" s="270">
        <v>3718558</v>
      </c>
      <c r="AO763" s="29">
        <v>752</v>
      </c>
      <c r="AP763" s="270">
        <v>2199778</v>
      </c>
    </row>
    <row r="764" spans="22:42">
      <c r="V764" s="29">
        <v>752</v>
      </c>
      <c r="W764" s="270" t="s">
        <v>3561</v>
      </c>
      <c r="X764" s="30">
        <v>752</v>
      </c>
      <c r="Y764" s="270" t="s">
        <v>3562</v>
      </c>
      <c r="Z764" s="29">
        <v>752</v>
      </c>
      <c r="AA764" s="275" t="s">
        <v>3563</v>
      </c>
      <c r="AB764" s="29">
        <v>752</v>
      </c>
      <c r="AC764" s="270" t="s">
        <v>3564</v>
      </c>
      <c r="AD764" s="29">
        <v>752</v>
      </c>
      <c r="AE764" s="270" t="s">
        <v>3565</v>
      </c>
      <c r="AF764" s="29">
        <v>752</v>
      </c>
      <c r="AG764" s="270" t="s">
        <v>3566</v>
      </c>
      <c r="AH764" s="29">
        <v>752</v>
      </c>
      <c r="AI764" s="270" t="s">
        <v>3567</v>
      </c>
      <c r="AJ764" s="29">
        <v>753</v>
      </c>
      <c r="AK764" s="270" t="s">
        <v>3568</v>
      </c>
      <c r="AL764" s="30">
        <f t="shared" si="17"/>
        <v>752</v>
      </c>
      <c r="AM764" s="29">
        <v>752</v>
      </c>
      <c r="AN764" s="270">
        <v>3723399</v>
      </c>
      <c r="AO764" s="29">
        <v>753</v>
      </c>
      <c r="AP764" s="270">
        <v>2202641</v>
      </c>
    </row>
    <row r="765" spans="22:42">
      <c r="V765" s="29">
        <v>753</v>
      </c>
      <c r="W765" s="270" t="s">
        <v>3569</v>
      </c>
      <c r="X765" s="30">
        <v>753</v>
      </c>
      <c r="Y765" s="270" t="s">
        <v>3570</v>
      </c>
      <c r="Z765" s="29">
        <v>753</v>
      </c>
      <c r="AA765" s="275" t="s">
        <v>3571</v>
      </c>
      <c r="AB765" s="29">
        <v>753</v>
      </c>
      <c r="AC765" s="270" t="s">
        <v>3572</v>
      </c>
      <c r="AD765" s="29">
        <v>753</v>
      </c>
      <c r="AE765" s="270" t="s">
        <v>3573</v>
      </c>
      <c r="AF765" s="29">
        <v>753</v>
      </c>
      <c r="AG765" s="270" t="s">
        <v>3574</v>
      </c>
      <c r="AH765" s="29">
        <v>753</v>
      </c>
      <c r="AI765" s="270" t="s">
        <v>3575</v>
      </c>
      <c r="AJ765" s="29">
        <v>754</v>
      </c>
      <c r="AK765" s="270" t="s">
        <v>3576</v>
      </c>
      <c r="AL765" s="30">
        <f t="shared" si="17"/>
        <v>753</v>
      </c>
      <c r="AM765" s="29">
        <v>753</v>
      </c>
      <c r="AN765" s="270">
        <v>3728239</v>
      </c>
      <c r="AO765" s="29">
        <v>754</v>
      </c>
      <c r="AP765" s="270">
        <v>2205504</v>
      </c>
    </row>
    <row r="766" spans="22:42">
      <c r="V766" s="29">
        <v>754</v>
      </c>
      <c r="W766" s="270" t="s">
        <v>3577</v>
      </c>
      <c r="X766" s="30">
        <v>754</v>
      </c>
      <c r="Y766" s="270" t="s">
        <v>3578</v>
      </c>
      <c r="Z766" s="29">
        <v>754</v>
      </c>
      <c r="AA766" s="275" t="s">
        <v>3579</v>
      </c>
      <c r="AB766" s="29">
        <v>754</v>
      </c>
      <c r="AC766" s="270" t="s">
        <v>3580</v>
      </c>
      <c r="AD766" s="29">
        <v>754</v>
      </c>
      <c r="AE766" s="270" t="s">
        <v>3581</v>
      </c>
      <c r="AF766" s="29">
        <v>754</v>
      </c>
      <c r="AG766" s="270" t="s">
        <v>3582</v>
      </c>
      <c r="AH766" s="29">
        <v>754</v>
      </c>
      <c r="AI766" s="270" t="s">
        <v>3583</v>
      </c>
      <c r="AJ766" s="29">
        <v>755</v>
      </c>
      <c r="AK766" s="270" t="s">
        <v>3584</v>
      </c>
      <c r="AL766" s="30">
        <f t="shared" si="17"/>
        <v>754</v>
      </c>
      <c r="AM766" s="29">
        <v>754</v>
      </c>
      <c r="AN766" s="270">
        <v>3733079</v>
      </c>
      <c r="AO766" s="29">
        <v>755</v>
      </c>
      <c r="AP766" s="270">
        <v>2208368</v>
      </c>
    </row>
    <row r="767" spans="22:42">
      <c r="V767" s="29">
        <v>755</v>
      </c>
      <c r="W767" s="270" t="s">
        <v>3585</v>
      </c>
      <c r="X767" s="30">
        <v>755</v>
      </c>
      <c r="Y767" s="270" t="s">
        <v>3586</v>
      </c>
      <c r="Z767" s="29">
        <v>755</v>
      </c>
      <c r="AA767" s="275" t="s">
        <v>3587</v>
      </c>
      <c r="AB767" s="29">
        <v>755</v>
      </c>
      <c r="AC767" s="270" t="s">
        <v>3588</v>
      </c>
      <c r="AD767" s="29">
        <v>755</v>
      </c>
      <c r="AE767" s="270" t="s">
        <v>3589</v>
      </c>
      <c r="AF767" s="29">
        <v>755</v>
      </c>
      <c r="AG767" s="270" t="s">
        <v>3590</v>
      </c>
      <c r="AH767" s="29">
        <v>755</v>
      </c>
      <c r="AI767" s="270" t="s">
        <v>3591</v>
      </c>
      <c r="AJ767" s="29">
        <v>756</v>
      </c>
      <c r="AK767" s="270" t="s">
        <v>3592</v>
      </c>
      <c r="AL767" s="30">
        <f t="shared" si="17"/>
        <v>755</v>
      </c>
      <c r="AM767" s="29">
        <v>755</v>
      </c>
      <c r="AN767" s="270">
        <v>3737920</v>
      </c>
      <c r="AO767" s="29">
        <v>756</v>
      </c>
      <c r="AP767" s="270">
        <v>2211231</v>
      </c>
    </row>
    <row r="768" spans="22:42">
      <c r="V768" s="29">
        <v>756</v>
      </c>
      <c r="W768" s="270" t="s">
        <v>3593</v>
      </c>
      <c r="X768" s="30">
        <v>756</v>
      </c>
      <c r="Y768" s="270" t="s">
        <v>3594</v>
      </c>
      <c r="Z768" s="29">
        <v>756</v>
      </c>
      <c r="AA768" s="275" t="s">
        <v>3595</v>
      </c>
      <c r="AB768" s="29">
        <v>756</v>
      </c>
      <c r="AC768" s="270" t="s">
        <v>3596</v>
      </c>
      <c r="AD768" s="29">
        <v>756</v>
      </c>
      <c r="AE768" s="270" t="s">
        <v>3597</v>
      </c>
      <c r="AF768" s="29">
        <v>756</v>
      </c>
      <c r="AG768" s="270" t="s">
        <v>3598</v>
      </c>
      <c r="AH768" s="29">
        <v>756</v>
      </c>
      <c r="AI768" s="270" t="s">
        <v>3599</v>
      </c>
      <c r="AJ768" s="29">
        <v>757</v>
      </c>
      <c r="AK768" s="270" t="s">
        <v>3600</v>
      </c>
      <c r="AL768" s="30">
        <f t="shared" si="17"/>
        <v>756</v>
      </c>
      <c r="AM768" s="29">
        <v>756</v>
      </c>
      <c r="AN768" s="270">
        <v>3742760</v>
      </c>
      <c r="AO768" s="29">
        <v>757</v>
      </c>
      <c r="AP768" s="270">
        <v>2214094</v>
      </c>
    </row>
    <row r="769" spans="22:42">
      <c r="V769" s="29">
        <v>757</v>
      </c>
      <c r="W769" s="270" t="s">
        <v>3601</v>
      </c>
      <c r="X769" s="30">
        <v>757</v>
      </c>
      <c r="Y769" s="270" t="s">
        <v>3602</v>
      </c>
      <c r="Z769" s="29">
        <v>757</v>
      </c>
      <c r="AA769" s="275" t="s">
        <v>3603</v>
      </c>
      <c r="AB769" s="29">
        <v>757</v>
      </c>
      <c r="AC769" s="270" t="s">
        <v>3604</v>
      </c>
      <c r="AD769" s="29">
        <v>757</v>
      </c>
      <c r="AE769" s="270" t="s">
        <v>3605</v>
      </c>
      <c r="AF769" s="29">
        <v>757</v>
      </c>
      <c r="AG769" s="270" t="s">
        <v>3606</v>
      </c>
      <c r="AH769" s="29">
        <v>757</v>
      </c>
      <c r="AI769" s="270" t="s">
        <v>3607</v>
      </c>
      <c r="AJ769" s="29">
        <v>758</v>
      </c>
      <c r="AK769" s="270" t="s">
        <v>3608</v>
      </c>
      <c r="AL769" s="30">
        <f t="shared" si="17"/>
        <v>757</v>
      </c>
      <c r="AM769" s="29">
        <v>757</v>
      </c>
      <c r="AN769" s="270">
        <v>3747600</v>
      </c>
      <c r="AO769" s="29">
        <v>758</v>
      </c>
      <c r="AP769" s="270">
        <v>2216958</v>
      </c>
    </row>
    <row r="770" spans="22:42">
      <c r="V770" s="29">
        <v>758</v>
      </c>
      <c r="W770" s="270" t="s">
        <v>3609</v>
      </c>
      <c r="X770" s="30">
        <v>758</v>
      </c>
      <c r="Y770" s="270" t="s">
        <v>3610</v>
      </c>
      <c r="Z770" s="29">
        <v>758</v>
      </c>
      <c r="AA770" s="275" t="s">
        <v>3611</v>
      </c>
      <c r="AB770" s="29">
        <v>758</v>
      </c>
      <c r="AC770" s="270" t="s">
        <v>3612</v>
      </c>
      <c r="AD770" s="29">
        <v>758</v>
      </c>
      <c r="AE770" s="270" t="s">
        <v>3613</v>
      </c>
      <c r="AF770" s="29">
        <v>758</v>
      </c>
      <c r="AG770" s="270" t="s">
        <v>3614</v>
      </c>
      <c r="AH770" s="29">
        <v>758</v>
      </c>
      <c r="AI770" s="270" t="s">
        <v>3615</v>
      </c>
      <c r="AJ770" s="29">
        <v>759</v>
      </c>
      <c r="AK770" s="270" t="s">
        <v>3616</v>
      </c>
      <c r="AL770" s="30">
        <f t="shared" si="17"/>
        <v>758</v>
      </c>
      <c r="AM770" s="29">
        <v>758</v>
      </c>
      <c r="AN770" s="270">
        <v>3752441</v>
      </c>
      <c r="AO770" s="29">
        <v>759</v>
      </c>
      <c r="AP770" s="270">
        <v>2219821</v>
      </c>
    </row>
    <row r="771" spans="22:42">
      <c r="V771" s="29">
        <v>759</v>
      </c>
      <c r="W771" s="270" t="s">
        <v>3617</v>
      </c>
      <c r="X771" s="30">
        <v>759</v>
      </c>
      <c r="Y771" s="270" t="s">
        <v>3618</v>
      </c>
      <c r="Z771" s="29">
        <v>759</v>
      </c>
      <c r="AA771" s="275" t="s">
        <v>3619</v>
      </c>
      <c r="AB771" s="29">
        <v>759</v>
      </c>
      <c r="AC771" s="270" t="s">
        <v>3620</v>
      </c>
      <c r="AD771" s="29">
        <v>759</v>
      </c>
      <c r="AE771" s="270" t="s">
        <v>3621</v>
      </c>
      <c r="AF771" s="29">
        <v>759</v>
      </c>
      <c r="AG771" s="270" t="s">
        <v>3622</v>
      </c>
      <c r="AH771" s="29">
        <v>759</v>
      </c>
      <c r="AI771" s="270" t="s">
        <v>3623</v>
      </c>
      <c r="AJ771" s="29">
        <v>760</v>
      </c>
      <c r="AK771" s="270" t="s">
        <v>3624</v>
      </c>
      <c r="AL771" s="30">
        <f t="shared" si="17"/>
        <v>759</v>
      </c>
      <c r="AM771" s="29">
        <v>759</v>
      </c>
      <c r="AN771" s="270">
        <v>3757281</v>
      </c>
      <c r="AO771" s="29">
        <v>760</v>
      </c>
      <c r="AP771" s="270">
        <v>2222684</v>
      </c>
    </row>
    <row r="772" spans="22:42">
      <c r="V772" s="29">
        <v>760</v>
      </c>
      <c r="W772" s="270" t="s">
        <v>3625</v>
      </c>
      <c r="X772" s="30">
        <v>760</v>
      </c>
      <c r="Y772" s="270" t="s">
        <v>3626</v>
      </c>
      <c r="Z772" s="29">
        <v>760</v>
      </c>
      <c r="AA772" s="275" t="s">
        <v>3627</v>
      </c>
      <c r="AB772" s="29">
        <v>760</v>
      </c>
      <c r="AC772" s="270" t="s">
        <v>3628</v>
      </c>
      <c r="AD772" s="29">
        <v>760</v>
      </c>
      <c r="AE772" s="270" t="s">
        <v>3629</v>
      </c>
      <c r="AF772" s="29">
        <v>760</v>
      </c>
      <c r="AG772" s="270" t="s">
        <v>3630</v>
      </c>
      <c r="AH772" s="29">
        <v>760</v>
      </c>
      <c r="AI772" s="270" t="s">
        <v>3631</v>
      </c>
      <c r="AJ772" s="29">
        <v>761</v>
      </c>
      <c r="AK772" s="270" t="s">
        <v>3632</v>
      </c>
      <c r="AL772" s="30">
        <f t="shared" si="17"/>
        <v>760</v>
      </c>
      <c r="AM772" s="29">
        <v>760</v>
      </c>
      <c r="AN772" s="270">
        <v>3762121</v>
      </c>
      <c r="AO772" s="29">
        <v>761</v>
      </c>
      <c r="AP772" s="270">
        <v>2225548</v>
      </c>
    </row>
    <row r="773" spans="22:42">
      <c r="V773" s="29">
        <v>761</v>
      </c>
      <c r="W773" s="270" t="s">
        <v>3633</v>
      </c>
      <c r="X773" s="30">
        <v>761</v>
      </c>
      <c r="Y773" s="270" t="s">
        <v>3634</v>
      </c>
      <c r="Z773" s="29">
        <v>761</v>
      </c>
      <c r="AA773" s="275" t="s">
        <v>3635</v>
      </c>
      <c r="AB773" s="29">
        <v>761</v>
      </c>
      <c r="AC773" s="270" t="s">
        <v>3636</v>
      </c>
      <c r="AD773" s="29">
        <v>761</v>
      </c>
      <c r="AE773" s="270" t="s">
        <v>3637</v>
      </c>
      <c r="AF773" s="29">
        <v>761</v>
      </c>
      <c r="AG773" s="270" t="s">
        <v>3638</v>
      </c>
      <c r="AH773" s="29">
        <v>761</v>
      </c>
      <c r="AI773" s="270" t="s">
        <v>3639</v>
      </c>
      <c r="AJ773" s="29">
        <v>762</v>
      </c>
      <c r="AK773" s="270" t="s">
        <v>3640</v>
      </c>
      <c r="AL773" s="30">
        <f t="shared" si="17"/>
        <v>761</v>
      </c>
      <c r="AM773" s="29">
        <v>761</v>
      </c>
      <c r="AN773" s="270">
        <v>3766962</v>
      </c>
      <c r="AO773" s="29">
        <v>762</v>
      </c>
      <c r="AP773" s="270">
        <v>2228411</v>
      </c>
    </row>
    <row r="774" spans="22:42">
      <c r="V774" s="29">
        <v>762</v>
      </c>
      <c r="W774" s="270" t="s">
        <v>3641</v>
      </c>
      <c r="X774" s="30">
        <v>762</v>
      </c>
      <c r="Y774" s="270" t="s">
        <v>3642</v>
      </c>
      <c r="Z774" s="29">
        <v>762</v>
      </c>
      <c r="AA774" s="275" t="s">
        <v>3643</v>
      </c>
      <c r="AB774" s="29">
        <v>762</v>
      </c>
      <c r="AC774" s="270" t="s">
        <v>3644</v>
      </c>
      <c r="AD774" s="29">
        <v>762</v>
      </c>
      <c r="AE774" s="270" t="s">
        <v>3645</v>
      </c>
      <c r="AF774" s="29">
        <v>762</v>
      </c>
      <c r="AG774" s="270" t="s">
        <v>3646</v>
      </c>
      <c r="AH774" s="29">
        <v>762</v>
      </c>
      <c r="AI774" s="270" t="s">
        <v>3647</v>
      </c>
      <c r="AJ774" s="29">
        <v>763</v>
      </c>
      <c r="AK774" s="270" t="s">
        <v>3648</v>
      </c>
      <c r="AL774" s="30">
        <f t="shared" si="17"/>
        <v>762</v>
      </c>
      <c r="AM774" s="29">
        <v>762</v>
      </c>
      <c r="AN774" s="270">
        <v>3771802</v>
      </c>
      <c r="AO774" s="29">
        <v>763</v>
      </c>
      <c r="AP774" s="270">
        <v>2231274</v>
      </c>
    </row>
    <row r="775" spans="22:42">
      <c r="V775" s="29">
        <v>763</v>
      </c>
      <c r="W775" s="270" t="s">
        <v>3649</v>
      </c>
      <c r="X775" s="30">
        <v>763</v>
      </c>
      <c r="Y775" s="270" t="s">
        <v>3650</v>
      </c>
      <c r="Z775" s="29">
        <v>763</v>
      </c>
      <c r="AA775" s="275" t="s">
        <v>3651</v>
      </c>
      <c r="AB775" s="29">
        <v>763</v>
      </c>
      <c r="AC775" s="270" t="s">
        <v>3652</v>
      </c>
      <c r="AD775" s="29">
        <v>763</v>
      </c>
      <c r="AE775" s="270" t="s">
        <v>3653</v>
      </c>
      <c r="AF775" s="29">
        <v>763</v>
      </c>
      <c r="AG775" s="270" t="s">
        <v>3654</v>
      </c>
      <c r="AH775" s="29">
        <v>763</v>
      </c>
      <c r="AI775" s="270" t="s">
        <v>3655</v>
      </c>
      <c r="AJ775" s="29">
        <v>764</v>
      </c>
      <c r="AK775" s="270" t="s">
        <v>3656</v>
      </c>
      <c r="AL775" s="30">
        <f t="shared" si="17"/>
        <v>763</v>
      </c>
      <c r="AM775" s="29">
        <v>763</v>
      </c>
      <c r="AN775" s="270">
        <v>3776642</v>
      </c>
      <c r="AO775" s="29">
        <v>764</v>
      </c>
      <c r="AP775" s="270">
        <v>2234137</v>
      </c>
    </row>
    <row r="776" spans="22:42">
      <c r="V776" s="29">
        <v>764</v>
      </c>
      <c r="W776" s="270" t="s">
        <v>3657</v>
      </c>
      <c r="X776" s="30">
        <v>764</v>
      </c>
      <c r="Y776" s="270" t="s">
        <v>3658</v>
      </c>
      <c r="Z776" s="29">
        <v>764</v>
      </c>
      <c r="AA776" s="275" t="s">
        <v>3659</v>
      </c>
      <c r="AB776" s="29">
        <v>764</v>
      </c>
      <c r="AC776" s="270" t="s">
        <v>3660</v>
      </c>
      <c r="AD776" s="29">
        <v>764</v>
      </c>
      <c r="AE776" s="270" t="s">
        <v>3661</v>
      </c>
      <c r="AF776" s="29">
        <v>764</v>
      </c>
      <c r="AG776" s="270" t="s">
        <v>3662</v>
      </c>
      <c r="AH776" s="29">
        <v>764</v>
      </c>
      <c r="AI776" s="270" t="s">
        <v>3663</v>
      </c>
      <c r="AJ776" s="29">
        <v>765</v>
      </c>
      <c r="AK776" s="270" t="s">
        <v>3664</v>
      </c>
      <c r="AL776" s="30">
        <f t="shared" si="17"/>
        <v>764</v>
      </c>
      <c r="AM776" s="29">
        <v>764</v>
      </c>
      <c r="AN776" s="270">
        <v>3781483</v>
      </c>
      <c r="AO776" s="29">
        <v>765</v>
      </c>
      <c r="AP776" s="270">
        <v>2237001</v>
      </c>
    </row>
    <row r="777" spans="22:42">
      <c r="V777" s="29">
        <v>765</v>
      </c>
      <c r="W777" s="270" t="s">
        <v>3665</v>
      </c>
      <c r="X777" s="30">
        <v>765</v>
      </c>
      <c r="Y777" s="270" t="s">
        <v>3666</v>
      </c>
      <c r="Z777" s="29">
        <v>765</v>
      </c>
      <c r="AA777" s="275" t="s">
        <v>3667</v>
      </c>
      <c r="AB777" s="29">
        <v>765</v>
      </c>
      <c r="AC777" s="270" t="s">
        <v>3668</v>
      </c>
      <c r="AD777" s="29">
        <v>765</v>
      </c>
      <c r="AE777" s="270" t="s">
        <v>3669</v>
      </c>
      <c r="AF777" s="29">
        <v>765</v>
      </c>
      <c r="AG777" s="270" t="s">
        <v>3670</v>
      </c>
      <c r="AH777" s="29">
        <v>765</v>
      </c>
      <c r="AI777" s="270" t="s">
        <v>3671</v>
      </c>
      <c r="AJ777" s="29">
        <v>766</v>
      </c>
      <c r="AK777" s="270" t="s">
        <v>3672</v>
      </c>
      <c r="AL777" s="30">
        <f t="shared" si="17"/>
        <v>765</v>
      </c>
      <c r="AM777" s="29">
        <v>765</v>
      </c>
      <c r="AN777" s="270">
        <v>3786323</v>
      </c>
      <c r="AO777" s="29">
        <v>766</v>
      </c>
      <c r="AP777" s="270">
        <v>2239864</v>
      </c>
    </row>
    <row r="778" spans="22:42">
      <c r="V778" s="29">
        <v>766</v>
      </c>
      <c r="W778" s="270" t="s">
        <v>3673</v>
      </c>
      <c r="X778" s="30">
        <v>766</v>
      </c>
      <c r="Y778" s="270" t="s">
        <v>3674</v>
      </c>
      <c r="Z778" s="29">
        <v>766</v>
      </c>
      <c r="AA778" s="275" t="s">
        <v>3675</v>
      </c>
      <c r="AB778" s="29">
        <v>766</v>
      </c>
      <c r="AC778" s="270" t="s">
        <v>3676</v>
      </c>
      <c r="AD778" s="29">
        <v>766</v>
      </c>
      <c r="AE778" s="270" t="s">
        <v>3677</v>
      </c>
      <c r="AF778" s="29">
        <v>766</v>
      </c>
      <c r="AG778" s="270" t="s">
        <v>3678</v>
      </c>
      <c r="AH778" s="29">
        <v>766</v>
      </c>
      <c r="AI778" s="270" t="s">
        <v>3679</v>
      </c>
      <c r="AJ778" s="29">
        <v>767</v>
      </c>
      <c r="AK778" s="270" t="s">
        <v>3680</v>
      </c>
      <c r="AL778" s="30">
        <f t="shared" si="17"/>
        <v>766</v>
      </c>
      <c r="AM778" s="29">
        <v>766</v>
      </c>
      <c r="AN778" s="270">
        <v>3791163</v>
      </c>
      <c r="AO778" s="29">
        <v>767</v>
      </c>
      <c r="AP778" s="270">
        <v>2242727</v>
      </c>
    </row>
    <row r="779" spans="22:42">
      <c r="V779" s="29">
        <v>767</v>
      </c>
      <c r="W779" s="270" t="s">
        <v>3681</v>
      </c>
      <c r="X779" s="30">
        <v>767</v>
      </c>
      <c r="Y779" s="270" t="s">
        <v>3682</v>
      </c>
      <c r="Z779" s="29">
        <v>767</v>
      </c>
      <c r="AA779" s="275" t="s">
        <v>3683</v>
      </c>
      <c r="AB779" s="29">
        <v>767</v>
      </c>
      <c r="AC779" s="270" t="s">
        <v>3684</v>
      </c>
      <c r="AD779" s="29">
        <v>767</v>
      </c>
      <c r="AE779" s="270" t="s">
        <v>3685</v>
      </c>
      <c r="AF779" s="29">
        <v>767</v>
      </c>
      <c r="AG779" s="270" t="s">
        <v>3686</v>
      </c>
      <c r="AH779" s="29">
        <v>767</v>
      </c>
      <c r="AI779" s="270" t="s">
        <v>3687</v>
      </c>
      <c r="AJ779" s="29">
        <v>768</v>
      </c>
      <c r="AK779" s="270" t="s">
        <v>3688</v>
      </c>
      <c r="AL779" s="30">
        <f t="shared" si="17"/>
        <v>767</v>
      </c>
      <c r="AM779" s="29">
        <v>767</v>
      </c>
      <c r="AN779" s="270">
        <v>3796004</v>
      </c>
      <c r="AO779" s="29">
        <v>768</v>
      </c>
      <c r="AP779" s="270">
        <v>2245591</v>
      </c>
    </row>
    <row r="780" spans="22:42">
      <c r="V780" s="29">
        <v>768</v>
      </c>
      <c r="W780" s="270" t="s">
        <v>3689</v>
      </c>
      <c r="X780" s="30">
        <v>768</v>
      </c>
      <c r="Y780" s="270" t="s">
        <v>3690</v>
      </c>
      <c r="Z780" s="29">
        <v>768</v>
      </c>
      <c r="AA780" s="275" t="s">
        <v>3691</v>
      </c>
      <c r="AB780" s="29">
        <v>768</v>
      </c>
      <c r="AC780" s="270" t="s">
        <v>3692</v>
      </c>
      <c r="AD780" s="29">
        <v>768</v>
      </c>
      <c r="AE780" s="270" t="s">
        <v>3693</v>
      </c>
      <c r="AF780" s="29">
        <v>768</v>
      </c>
      <c r="AG780" s="270" t="s">
        <v>3694</v>
      </c>
      <c r="AH780" s="29">
        <v>768</v>
      </c>
      <c r="AI780" s="270" t="s">
        <v>3695</v>
      </c>
      <c r="AJ780" s="29">
        <v>769</v>
      </c>
      <c r="AK780" s="270" t="s">
        <v>3696</v>
      </c>
      <c r="AL780" s="30">
        <f t="shared" si="17"/>
        <v>768</v>
      </c>
      <c r="AM780" s="29">
        <v>768</v>
      </c>
      <c r="AN780" s="270">
        <v>3800844</v>
      </c>
      <c r="AO780" s="29">
        <v>769</v>
      </c>
      <c r="AP780" s="270">
        <v>2248454</v>
      </c>
    </row>
    <row r="781" spans="22:42">
      <c r="V781" s="29">
        <v>769</v>
      </c>
      <c r="W781" s="270" t="s">
        <v>3697</v>
      </c>
      <c r="X781" s="30">
        <v>769</v>
      </c>
      <c r="Y781" s="270" t="s">
        <v>3698</v>
      </c>
      <c r="Z781" s="29">
        <v>769</v>
      </c>
      <c r="AA781" s="275">
        <v>3237792</v>
      </c>
      <c r="AB781" s="29">
        <v>769</v>
      </c>
      <c r="AC781" s="270" t="s">
        <v>3699</v>
      </c>
      <c r="AD781" s="29">
        <v>769</v>
      </c>
      <c r="AE781" s="270" t="s">
        <v>3700</v>
      </c>
      <c r="AF781" s="29">
        <v>769</v>
      </c>
      <c r="AG781" s="270" t="s">
        <v>3701</v>
      </c>
      <c r="AH781" s="29">
        <v>769</v>
      </c>
      <c r="AI781" s="270" t="s">
        <v>3702</v>
      </c>
      <c r="AJ781" s="29">
        <v>770</v>
      </c>
      <c r="AK781" s="270" t="s">
        <v>3703</v>
      </c>
      <c r="AL781" s="30">
        <f t="shared" si="17"/>
        <v>769</v>
      </c>
      <c r="AM781" s="29">
        <v>769</v>
      </c>
      <c r="AN781" s="270">
        <v>3805684</v>
      </c>
      <c r="AO781" s="29">
        <v>770</v>
      </c>
      <c r="AP781" s="270">
        <v>2251317</v>
      </c>
    </row>
    <row r="782" spans="22:42">
      <c r="V782" s="29">
        <v>770</v>
      </c>
      <c r="W782" s="270" t="s">
        <v>3704</v>
      </c>
      <c r="X782" s="30">
        <v>770</v>
      </c>
      <c r="Y782" s="270" t="s">
        <v>3705</v>
      </c>
      <c r="Z782" s="29">
        <v>770</v>
      </c>
      <c r="AA782" s="275" t="s">
        <v>3706</v>
      </c>
      <c r="AB782" s="29">
        <v>770</v>
      </c>
      <c r="AC782" s="270" t="s">
        <v>3707</v>
      </c>
      <c r="AD782" s="29">
        <v>770</v>
      </c>
      <c r="AE782" s="270" t="s">
        <v>3708</v>
      </c>
      <c r="AF782" s="29">
        <v>770</v>
      </c>
      <c r="AG782" s="270" t="s">
        <v>3709</v>
      </c>
      <c r="AH782" s="29">
        <v>770</v>
      </c>
      <c r="AI782" s="270" t="s">
        <v>3710</v>
      </c>
      <c r="AJ782" s="29">
        <v>771</v>
      </c>
      <c r="AK782" s="270" t="s">
        <v>3711</v>
      </c>
      <c r="AL782" s="30">
        <f t="shared" ref="AL782:AL845" si="18">AL781+1</f>
        <v>770</v>
      </c>
      <c r="AM782" s="29">
        <v>770</v>
      </c>
      <c r="AN782" s="270">
        <v>3810525</v>
      </c>
      <c r="AO782" s="29">
        <v>771</v>
      </c>
      <c r="AP782" s="270">
        <v>2254181</v>
      </c>
    </row>
    <row r="783" spans="22:42">
      <c r="V783" s="29">
        <v>771</v>
      </c>
      <c r="W783" s="270" t="s">
        <v>3712</v>
      </c>
      <c r="X783" s="30">
        <v>771</v>
      </c>
      <c r="Y783" s="270" t="s">
        <v>3713</v>
      </c>
      <c r="Z783" s="29">
        <v>771</v>
      </c>
      <c r="AA783" s="275" t="s">
        <v>3714</v>
      </c>
      <c r="AB783" s="29">
        <v>771</v>
      </c>
      <c r="AC783" s="270" t="s">
        <v>3715</v>
      </c>
      <c r="AD783" s="29">
        <v>771</v>
      </c>
      <c r="AE783" s="270" t="s">
        <v>3716</v>
      </c>
      <c r="AF783" s="29">
        <v>771</v>
      </c>
      <c r="AG783" s="270" t="s">
        <v>3717</v>
      </c>
      <c r="AH783" s="29">
        <v>771</v>
      </c>
      <c r="AI783" s="270" t="s">
        <v>3718</v>
      </c>
      <c r="AJ783" s="29">
        <v>772</v>
      </c>
      <c r="AK783" s="270" t="s">
        <v>3719</v>
      </c>
      <c r="AL783" s="30">
        <f t="shared" si="18"/>
        <v>771</v>
      </c>
      <c r="AM783" s="29">
        <v>771</v>
      </c>
      <c r="AN783" s="270">
        <v>3815365</v>
      </c>
      <c r="AO783" s="29">
        <v>772</v>
      </c>
      <c r="AP783" s="270">
        <v>2257044</v>
      </c>
    </row>
    <row r="784" spans="22:42">
      <c r="V784" s="29">
        <v>772</v>
      </c>
      <c r="W784" s="270" t="s">
        <v>3720</v>
      </c>
      <c r="X784" s="30">
        <v>772</v>
      </c>
      <c r="Y784" s="270" t="s">
        <v>3721</v>
      </c>
      <c r="Z784" s="29">
        <v>772</v>
      </c>
      <c r="AA784" s="275" t="s">
        <v>3722</v>
      </c>
      <c r="AB784" s="29">
        <v>772</v>
      </c>
      <c r="AC784" s="270" t="s">
        <v>3723</v>
      </c>
      <c r="AD784" s="29">
        <v>772</v>
      </c>
      <c r="AE784" s="270" t="s">
        <v>3724</v>
      </c>
      <c r="AF784" s="29">
        <v>772</v>
      </c>
      <c r="AG784" s="270" t="s">
        <v>3725</v>
      </c>
      <c r="AH784" s="29">
        <v>772</v>
      </c>
      <c r="AI784" s="270" t="s">
        <v>3726</v>
      </c>
      <c r="AJ784" s="29">
        <v>773</v>
      </c>
      <c r="AK784" s="270" t="s">
        <v>3727</v>
      </c>
      <c r="AL784" s="30">
        <f t="shared" si="18"/>
        <v>772</v>
      </c>
      <c r="AM784" s="29">
        <v>772</v>
      </c>
      <c r="AN784" s="270">
        <v>3820206</v>
      </c>
      <c r="AO784" s="29">
        <v>773</v>
      </c>
      <c r="AP784" s="270">
        <v>2259907</v>
      </c>
    </row>
    <row r="785" spans="22:42">
      <c r="V785" s="29">
        <v>773</v>
      </c>
      <c r="W785" s="270" t="s">
        <v>3728</v>
      </c>
      <c r="X785" s="30">
        <v>773</v>
      </c>
      <c r="Y785" s="270" t="s">
        <v>3729</v>
      </c>
      <c r="Z785" s="29">
        <v>773</v>
      </c>
      <c r="AA785" s="275" t="s">
        <v>3730</v>
      </c>
      <c r="AB785" s="29">
        <v>773</v>
      </c>
      <c r="AC785" s="270" t="s">
        <v>3731</v>
      </c>
      <c r="AD785" s="29">
        <v>773</v>
      </c>
      <c r="AE785" s="270" t="s">
        <v>3732</v>
      </c>
      <c r="AF785" s="29">
        <v>773</v>
      </c>
      <c r="AG785" s="270" t="s">
        <v>3733</v>
      </c>
      <c r="AH785" s="29">
        <v>773</v>
      </c>
      <c r="AI785" s="270" t="s">
        <v>3734</v>
      </c>
      <c r="AJ785" s="29">
        <v>774</v>
      </c>
      <c r="AK785" s="270" t="s">
        <v>3735</v>
      </c>
      <c r="AL785" s="30">
        <f t="shared" si="18"/>
        <v>773</v>
      </c>
      <c r="AM785" s="29">
        <v>773</v>
      </c>
      <c r="AN785" s="270">
        <v>3825046</v>
      </c>
      <c r="AO785" s="29">
        <v>774</v>
      </c>
      <c r="AP785" s="270">
        <v>2262770</v>
      </c>
    </row>
    <row r="786" spans="22:42">
      <c r="V786" s="29">
        <v>774</v>
      </c>
      <c r="W786" s="270" t="s">
        <v>3736</v>
      </c>
      <c r="X786" s="30">
        <v>774</v>
      </c>
      <c r="Y786" s="270">
        <v>3243219</v>
      </c>
      <c r="Z786" s="29">
        <v>774</v>
      </c>
      <c r="AA786" s="275" t="s">
        <v>3737</v>
      </c>
      <c r="AB786" s="29">
        <v>774</v>
      </c>
      <c r="AC786" s="270" t="s">
        <v>3738</v>
      </c>
      <c r="AD786" s="29">
        <v>774</v>
      </c>
      <c r="AE786" s="270" t="s">
        <v>3739</v>
      </c>
      <c r="AF786" s="29">
        <v>774</v>
      </c>
      <c r="AG786" s="270" t="s">
        <v>3740</v>
      </c>
      <c r="AH786" s="29">
        <v>774</v>
      </c>
      <c r="AI786" s="270" t="s">
        <v>3741</v>
      </c>
      <c r="AJ786" s="29">
        <v>775</v>
      </c>
      <c r="AK786" s="270" t="s">
        <v>3742</v>
      </c>
      <c r="AL786" s="30">
        <f t="shared" si="18"/>
        <v>774</v>
      </c>
      <c r="AM786" s="29">
        <v>774</v>
      </c>
      <c r="AN786" s="270">
        <v>3829886</v>
      </c>
      <c r="AO786" s="29">
        <v>775</v>
      </c>
      <c r="AP786" s="270">
        <v>2265634</v>
      </c>
    </row>
    <row r="787" spans="22:42">
      <c r="V787" s="29">
        <v>775</v>
      </c>
      <c r="W787" s="270" t="s">
        <v>3743</v>
      </c>
      <c r="X787" s="30">
        <v>775</v>
      </c>
      <c r="Y787" s="270" t="s">
        <v>3744</v>
      </c>
      <c r="Z787" s="29">
        <v>775</v>
      </c>
      <c r="AA787" s="275" t="s">
        <v>3745</v>
      </c>
      <c r="AB787" s="29">
        <v>775</v>
      </c>
      <c r="AC787" s="270" t="s">
        <v>3746</v>
      </c>
      <c r="AD787" s="29">
        <v>775</v>
      </c>
      <c r="AE787" s="270" t="s">
        <v>3747</v>
      </c>
      <c r="AF787" s="29">
        <v>775</v>
      </c>
      <c r="AG787" s="270" t="s">
        <v>3748</v>
      </c>
      <c r="AH787" s="29">
        <v>775</v>
      </c>
      <c r="AI787" s="270" t="s">
        <v>3749</v>
      </c>
      <c r="AJ787" s="29">
        <v>776</v>
      </c>
      <c r="AK787" s="270" t="s">
        <v>3750</v>
      </c>
      <c r="AL787" s="30">
        <f t="shared" si="18"/>
        <v>775</v>
      </c>
      <c r="AM787" s="29">
        <v>775</v>
      </c>
      <c r="AN787" s="270">
        <v>3834727</v>
      </c>
      <c r="AO787" s="29">
        <v>776</v>
      </c>
      <c r="AP787" s="270">
        <v>2268497</v>
      </c>
    </row>
    <row r="788" spans="22:42">
      <c r="V788" s="29">
        <v>776</v>
      </c>
      <c r="W788" s="270" t="s">
        <v>3751</v>
      </c>
      <c r="X788" s="30">
        <v>776</v>
      </c>
      <c r="Y788" s="270" t="s">
        <v>3752</v>
      </c>
      <c r="Z788" s="29">
        <v>776</v>
      </c>
      <c r="AA788" s="275" t="s">
        <v>3753</v>
      </c>
      <c r="AB788" s="29">
        <v>776</v>
      </c>
      <c r="AC788" s="270" t="s">
        <v>3754</v>
      </c>
      <c r="AD788" s="29">
        <v>776</v>
      </c>
      <c r="AE788" s="270" t="s">
        <v>3755</v>
      </c>
      <c r="AF788" s="29">
        <v>776</v>
      </c>
      <c r="AG788" s="270" t="s">
        <v>3756</v>
      </c>
      <c r="AH788" s="29">
        <v>776</v>
      </c>
      <c r="AI788" s="270" t="s">
        <v>3757</v>
      </c>
      <c r="AJ788" s="29">
        <v>777</v>
      </c>
      <c r="AK788" s="270" t="s">
        <v>3758</v>
      </c>
      <c r="AL788" s="30">
        <f t="shared" si="18"/>
        <v>776</v>
      </c>
      <c r="AM788" s="29">
        <v>776</v>
      </c>
      <c r="AN788" s="270">
        <v>3839567</v>
      </c>
      <c r="AO788" s="29">
        <v>777</v>
      </c>
      <c r="AP788" s="270">
        <v>2271360</v>
      </c>
    </row>
    <row r="789" spans="22:42">
      <c r="V789" s="29">
        <v>777</v>
      </c>
      <c r="W789" s="270" t="s">
        <v>3759</v>
      </c>
      <c r="X789" s="30">
        <v>777</v>
      </c>
      <c r="Y789" s="270" t="s">
        <v>3760</v>
      </c>
      <c r="Z789" s="29">
        <v>777</v>
      </c>
      <c r="AA789" s="275" t="s">
        <v>3761</v>
      </c>
      <c r="AB789" s="29">
        <v>777</v>
      </c>
      <c r="AC789" s="270" t="s">
        <v>3762</v>
      </c>
      <c r="AD789" s="29">
        <v>777</v>
      </c>
      <c r="AE789" s="270" t="s">
        <v>3763</v>
      </c>
      <c r="AF789" s="29">
        <v>777</v>
      </c>
      <c r="AG789" s="270" t="s">
        <v>3764</v>
      </c>
      <c r="AH789" s="29">
        <v>777</v>
      </c>
      <c r="AI789" s="270" t="s">
        <v>3765</v>
      </c>
      <c r="AJ789" s="29">
        <v>778</v>
      </c>
      <c r="AK789" s="270" t="s">
        <v>3766</v>
      </c>
      <c r="AL789" s="30">
        <f t="shared" si="18"/>
        <v>777</v>
      </c>
      <c r="AM789" s="29">
        <v>777</v>
      </c>
      <c r="AN789" s="270">
        <v>3844407</v>
      </c>
      <c r="AO789" s="29">
        <v>778</v>
      </c>
      <c r="AP789" s="270">
        <v>2274224</v>
      </c>
    </row>
    <row r="790" spans="22:42">
      <c r="V790" s="29">
        <v>778</v>
      </c>
      <c r="W790" s="270" t="s">
        <v>3767</v>
      </c>
      <c r="X790" s="30">
        <v>778</v>
      </c>
      <c r="Y790" s="270" t="s">
        <v>3768</v>
      </c>
      <c r="Z790" s="29">
        <v>778</v>
      </c>
      <c r="AA790" s="275" t="s">
        <v>3769</v>
      </c>
      <c r="AB790" s="29">
        <v>778</v>
      </c>
      <c r="AC790" s="270" t="s">
        <v>3770</v>
      </c>
      <c r="AD790" s="29">
        <v>778</v>
      </c>
      <c r="AE790" s="270" t="s">
        <v>3771</v>
      </c>
      <c r="AF790" s="29">
        <v>778</v>
      </c>
      <c r="AG790" s="270" t="s">
        <v>3772</v>
      </c>
      <c r="AH790" s="29">
        <v>778</v>
      </c>
      <c r="AI790" s="270" t="s">
        <v>3773</v>
      </c>
      <c r="AJ790" s="29">
        <v>779</v>
      </c>
      <c r="AK790" s="270" t="s">
        <v>3774</v>
      </c>
      <c r="AL790" s="30">
        <f t="shared" si="18"/>
        <v>778</v>
      </c>
      <c r="AM790" s="29">
        <v>778</v>
      </c>
      <c r="AN790" s="270">
        <v>3849248</v>
      </c>
      <c r="AO790" s="29">
        <v>779</v>
      </c>
      <c r="AP790" s="270">
        <v>2277087</v>
      </c>
    </row>
    <row r="791" spans="22:42">
      <c r="V791" s="29">
        <v>779</v>
      </c>
      <c r="W791" s="270" t="s">
        <v>3775</v>
      </c>
      <c r="X791" s="30">
        <v>779</v>
      </c>
      <c r="Y791" s="270" t="s">
        <v>3776</v>
      </c>
      <c r="Z791" s="29">
        <v>779</v>
      </c>
      <c r="AA791" s="275" t="s">
        <v>3777</v>
      </c>
      <c r="AB791" s="29">
        <v>779</v>
      </c>
      <c r="AC791" s="270" t="s">
        <v>3778</v>
      </c>
      <c r="AD791" s="29">
        <v>779</v>
      </c>
      <c r="AE791" s="270" t="s">
        <v>3779</v>
      </c>
      <c r="AF791" s="29">
        <v>779</v>
      </c>
      <c r="AG791" s="270" t="s">
        <v>3780</v>
      </c>
      <c r="AH791" s="29">
        <v>779</v>
      </c>
      <c r="AI791" s="270" t="s">
        <v>3781</v>
      </c>
      <c r="AJ791" s="29">
        <v>780</v>
      </c>
      <c r="AK791" s="270" t="s">
        <v>3782</v>
      </c>
      <c r="AL791" s="30">
        <f t="shared" si="18"/>
        <v>779</v>
      </c>
      <c r="AM791" s="29">
        <v>779</v>
      </c>
      <c r="AN791" s="270">
        <v>3854088</v>
      </c>
      <c r="AO791" s="29">
        <v>780</v>
      </c>
      <c r="AP791" s="270">
        <v>2279950</v>
      </c>
    </row>
    <row r="792" spans="22:42">
      <c r="V792" s="29">
        <v>780</v>
      </c>
      <c r="W792" s="270" t="s">
        <v>3783</v>
      </c>
      <c r="X792" s="30">
        <v>780</v>
      </c>
      <c r="Y792" s="270" t="s">
        <v>3784</v>
      </c>
      <c r="Z792" s="29">
        <v>780</v>
      </c>
      <c r="AA792" s="275" t="s">
        <v>3785</v>
      </c>
      <c r="AB792" s="29">
        <v>780</v>
      </c>
      <c r="AC792" s="270" t="s">
        <v>3786</v>
      </c>
      <c r="AD792" s="29">
        <v>780</v>
      </c>
      <c r="AE792" s="270" t="s">
        <v>3787</v>
      </c>
      <c r="AF792" s="29">
        <v>780</v>
      </c>
      <c r="AG792" s="270" t="s">
        <v>3788</v>
      </c>
      <c r="AH792" s="29">
        <v>780</v>
      </c>
      <c r="AI792" s="270" t="s">
        <v>3789</v>
      </c>
      <c r="AJ792" s="29">
        <v>781</v>
      </c>
      <c r="AK792" s="270" t="s">
        <v>3790</v>
      </c>
      <c r="AL792" s="30">
        <f t="shared" si="18"/>
        <v>780</v>
      </c>
      <c r="AM792" s="29">
        <v>780</v>
      </c>
      <c r="AN792" s="270">
        <v>3858928</v>
      </c>
      <c r="AO792" s="29">
        <v>781</v>
      </c>
      <c r="AP792" s="270">
        <v>2282814</v>
      </c>
    </row>
    <row r="793" spans="22:42">
      <c r="V793" s="29">
        <v>781</v>
      </c>
      <c r="W793" s="270" t="s">
        <v>3791</v>
      </c>
      <c r="X793" s="30">
        <v>781</v>
      </c>
      <c r="Y793" s="270" t="s">
        <v>3792</v>
      </c>
      <c r="Z793" s="29">
        <v>781</v>
      </c>
      <c r="AA793" s="275" t="s">
        <v>3793</v>
      </c>
      <c r="AB793" s="29">
        <v>781</v>
      </c>
      <c r="AC793" s="270" t="s">
        <v>3794</v>
      </c>
      <c r="AD793" s="29">
        <v>781</v>
      </c>
      <c r="AE793" s="270" t="s">
        <v>3795</v>
      </c>
      <c r="AF793" s="29">
        <v>781</v>
      </c>
      <c r="AG793" s="270" t="s">
        <v>3796</v>
      </c>
      <c r="AH793" s="29">
        <v>781</v>
      </c>
      <c r="AI793" s="270" t="s">
        <v>3797</v>
      </c>
      <c r="AJ793" s="29">
        <v>782</v>
      </c>
      <c r="AK793" s="270" t="s">
        <v>3798</v>
      </c>
      <c r="AL793" s="30">
        <f t="shared" si="18"/>
        <v>781</v>
      </c>
      <c r="AM793" s="29">
        <v>781</v>
      </c>
      <c r="AN793" s="270">
        <v>3863769</v>
      </c>
      <c r="AO793" s="29">
        <v>782</v>
      </c>
      <c r="AP793" s="270">
        <v>2285677</v>
      </c>
    </row>
    <row r="794" spans="22:42">
      <c r="V794" s="29">
        <v>782</v>
      </c>
      <c r="W794" s="270" t="s">
        <v>3799</v>
      </c>
      <c r="X794" s="30">
        <v>782</v>
      </c>
      <c r="Y794" s="270" t="s">
        <v>3800</v>
      </c>
      <c r="Z794" s="29">
        <v>782</v>
      </c>
      <c r="AA794" s="275" t="s">
        <v>3801</v>
      </c>
      <c r="AB794" s="29">
        <v>782</v>
      </c>
      <c r="AC794" s="270" t="s">
        <v>3802</v>
      </c>
      <c r="AD794" s="29">
        <v>782</v>
      </c>
      <c r="AE794" s="270" t="s">
        <v>3803</v>
      </c>
      <c r="AF794" s="29">
        <v>782</v>
      </c>
      <c r="AG794" s="270" t="s">
        <v>3804</v>
      </c>
      <c r="AH794" s="29">
        <v>782</v>
      </c>
      <c r="AI794" s="270" t="s">
        <v>3805</v>
      </c>
      <c r="AJ794" s="29">
        <v>783</v>
      </c>
      <c r="AK794" s="270" t="s">
        <v>3806</v>
      </c>
      <c r="AL794" s="30">
        <f t="shared" si="18"/>
        <v>782</v>
      </c>
      <c r="AM794" s="29">
        <v>782</v>
      </c>
      <c r="AN794" s="270">
        <v>3868609</v>
      </c>
      <c r="AO794" s="29">
        <v>783</v>
      </c>
      <c r="AP794" s="270">
        <v>2288540</v>
      </c>
    </row>
    <row r="795" spans="22:42">
      <c r="V795" s="29">
        <v>783</v>
      </c>
      <c r="W795" s="270" t="s">
        <v>3807</v>
      </c>
      <c r="X795" s="30">
        <v>783</v>
      </c>
      <c r="Y795" s="270" t="s">
        <v>3808</v>
      </c>
      <c r="Z795" s="29">
        <v>783</v>
      </c>
      <c r="AA795" s="275" t="s">
        <v>3809</v>
      </c>
      <c r="AB795" s="29">
        <v>783</v>
      </c>
      <c r="AC795" s="270" t="s">
        <v>3810</v>
      </c>
      <c r="AD795" s="29">
        <v>783</v>
      </c>
      <c r="AE795" s="270" t="s">
        <v>3811</v>
      </c>
      <c r="AF795" s="29">
        <v>783</v>
      </c>
      <c r="AG795" s="270" t="s">
        <v>3812</v>
      </c>
      <c r="AH795" s="29">
        <v>783</v>
      </c>
      <c r="AI795" s="270" t="s">
        <v>3813</v>
      </c>
      <c r="AJ795" s="29">
        <v>784</v>
      </c>
      <c r="AK795" s="270" t="s">
        <v>3814</v>
      </c>
      <c r="AL795" s="30">
        <f t="shared" si="18"/>
        <v>783</v>
      </c>
      <c r="AM795" s="29">
        <v>783</v>
      </c>
      <c r="AN795" s="270">
        <v>3873449</v>
      </c>
      <c r="AO795" s="29">
        <v>784</v>
      </c>
      <c r="AP795" s="270">
        <v>2291403</v>
      </c>
    </row>
    <row r="796" spans="22:42">
      <c r="V796" s="29">
        <v>784</v>
      </c>
      <c r="W796" s="270" t="s">
        <v>3815</v>
      </c>
      <c r="X796" s="30">
        <v>784</v>
      </c>
      <c r="Y796" s="270" t="s">
        <v>3816</v>
      </c>
      <c r="Z796" s="29">
        <v>784</v>
      </c>
      <c r="AA796" s="275" t="s">
        <v>3817</v>
      </c>
      <c r="AB796" s="29">
        <v>784</v>
      </c>
      <c r="AC796" s="270" t="s">
        <v>3818</v>
      </c>
      <c r="AD796" s="29">
        <v>784</v>
      </c>
      <c r="AE796" s="270" t="s">
        <v>3819</v>
      </c>
      <c r="AF796" s="29">
        <v>784</v>
      </c>
      <c r="AG796" s="270" t="s">
        <v>3820</v>
      </c>
      <c r="AH796" s="29">
        <v>784</v>
      </c>
      <c r="AI796" s="270" t="s">
        <v>3821</v>
      </c>
      <c r="AJ796" s="29">
        <v>785</v>
      </c>
      <c r="AK796" s="270" t="s">
        <v>3822</v>
      </c>
      <c r="AL796" s="30">
        <f t="shared" si="18"/>
        <v>784</v>
      </c>
      <c r="AM796" s="29">
        <v>784</v>
      </c>
      <c r="AN796" s="270">
        <v>3878290</v>
      </c>
      <c r="AO796" s="29">
        <v>785</v>
      </c>
      <c r="AP796" s="270">
        <v>2294267</v>
      </c>
    </row>
    <row r="797" spans="22:42">
      <c r="V797" s="29">
        <v>785</v>
      </c>
      <c r="W797" s="270" t="s">
        <v>3823</v>
      </c>
      <c r="X797" s="30">
        <v>785</v>
      </c>
      <c r="Y797" s="270" t="s">
        <v>3824</v>
      </c>
      <c r="Z797" s="29">
        <v>785</v>
      </c>
      <c r="AA797" s="275" t="s">
        <v>3825</v>
      </c>
      <c r="AB797" s="29">
        <v>785</v>
      </c>
      <c r="AC797" s="270" t="s">
        <v>3826</v>
      </c>
      <c r="AD797" s="29">
        <v>785</v>
      </c>
      <c r="AE797" s="270" t="s">
        <v>3827</v>
      </c>
      <c r="AF797" s="29">
        <v>785</v>
      </c>
      <c r="AG797" s="270" t="s">
        <v>3828</v>
      </c>
      <c r="AH797" s="29">
        <v>785</v>
      </c>
      <c r="AI797" s="270" t="s">
        <v>3829</v>
      </c>
      <c r="AJ797" s="29">
        <v>786</v>
      </c>
      <c r="AK797" s="270" t="s">
        <v>3830</v>
      </c>
      <c r="AL797" s="30">
        <f t="shared" si="18"/>
        <v>785</v>
      </c>
      <c r="AM797" s="29">
        <v>785</v>
      </c>
      <c r="AN797" s="270">
        <v>3883130</v>
      </c>
      <c r="AO797" s="29">
        <v>786</v>
      </c>
      <c r="AP797" s="270">
        <v>2297130</v>
      </c>
    </row>
    <row r="798" spans="22:42">
      <c r="V798" s="29">
        <v>786</v>
      </c>
      <c r="W798" s="270" t="s">
        <v>3831</v>
      </c>
      <c r="X798" s="30">
        <v>786</v>
      </c>
      <c r="Y798" s="270" t="s">
        <v>3832</v>
      </c>
      <c r="Z798" s="29">
        <v>786</v>
      </c>
      <c r="AA798" s="275" t="s">
        <v>3833</v>
      </c>
      <c r="AB798" s="29">
        <v>786</v>
      </c>
      <c r="AC798" s="270" t="s">
        <v>3834</v>
      </c>
      <c r="AD798" s="29">
        <v>786</v>
      </c>
      <c r="AE798" s="270" t="s">
        <v>3835</v>
      </c>
      <c r="AF798" s="29">
        <v>786</v>
      </c>
      <c r="AG798" s="270" t="s">
        <v>3836</v>
      </c>
      <c r="AH798" s="29">
        <v>786</v>
      </c>
      <c r="AI798" s="270" t="s">
        <v>3837</v>
      </c>
      <c r="AJ798" s="29">
        <v>787</v>
      </c>
      <c r="AK798" s="270" t="s">
        <v>3838</v>
      </c>
      <c r="AL798" s="30">
        <f t="shared" si="18"/>
        <v>786</v>
      </c>
      <c r="AM798" s="29">
        <v>786</v>
      </c>
      <c r="AN798" s="270">
        <v>3887970</v>
      </c>
      <c r="AO798" s="29">
        <v>787</v>
      </c>
      <c r="AP798" s="270">
        <v>2299993</v>
      </c>
    </row>
    <row r="799" spans="22:42">
      <c r="V799" s="29">
        <v>787</v>
      </c>
      <c r="W799" s="270" t="s">
        <v>3839</v>
      </c>
      <c r="X799" s="30">
        <v>787</v>
      </c>
      <c r="Y799" s="270" t="s">
        <v>3840</v>
      </c>
      <c r="Z799" s="29">
        <v>787</v>
      </c>
      <c r="AA799" s="275" t="s">
        <v>3841</v>
      </c>
      <c r="AB799" s="29">
        <v>787</v>
      </c>
      <c r="AC799" s="270" t="s">
        <v>3842</v>
      </c>
      <c r="AD799" s="29">
        <v>787</v>
      </c>
      <c r="AE799" s="270" t="s">
        <v>3843</v>
      </c>
      <c r="AF799" s="29">
        <v>787</v>
      </c>
      <c r="AG799" s="270" t="s">
        <v>3844</v>
      </c>
      <c r="AH799" s="29">
        <v>787</v>
      </c>
      <c r="AI799" s="270" t="s">
        <v>3845</v>
      </c>
      <c r="AJ799" s="29">
        <v>788</v>
      </c>
      <c r="AK799" s="270" t="s">
        <v>3846</v>
      </c>
      <c r="AL799" s="30">
        <f t="shared" si="18"/>
        <v>787</v>
      </c>
      <c r="AM799" s="29">
        <v>787</v>
      </c>
      <c r="AN799" s="270">
        <v>3892811</v>
      </c>
      <c r="AO799" s="29">
        <v>788</v>
      </c>
      <c r="AP799" s="270">
        <v>2302857</v>
      </c>
    </row>
    <row r="800" spans="22:42">
      <c r="V800" s="29">
        <v>788</v>
      </c>
      <c r="W800" s="270" t="s">
        <v>3847</v>
      </c>
      <c r="X800" s="30">
        <v>788</v>
      </c>
      <c r="Y800" s="270" t="s">
        <v>3848</v>
      </c>
      <c r="Z800" s="29">
        <v>788</v>
      </c>
      <c r="AA800" s="275" t="s">
        <v>3849</v>
      </c>
      <c r="AB800" s="29">
        <v>788</v>
      </c>
      <c r="AC800" s="270" t="s">
        <v>3850</v>
      </c>
      <c r="AD800" s="29">
        <v>788</v>
      </c>
      <c r="AE800" s="270" t="s">
        <v>3851</v>
      </c>
      <c r="AF800" s="29">
        <v>788</v>
      </c>
      <c r="AG800" s="270" t="s">
        <v>3852</v>
      </c>
      <c r="AH800" s="29">
        <v>788</v>
      </c>
      <c r="AI800" s="270" t="s">
        <v>3853</v>
      </c>
      <c r="AJ800" s="29">
        <v>789</v>
      </c>
      <c r="AK800" s="270" t="s">
        <v>3854</v>
      </c>
      <c r="AL800" s="30">
        <f t="shared" si="18"/>
        <v>788</v>
      </c>
      <c r="AM800" s="29">
        <v>788</v>
      </c>
      <c r="AN800" s="270">
        <v>3897651</v>
      </c>
      <c r="AO800" s="29">
        <v>789</v>
      </c>
      <c r="AP800" s="270">
        <v>2305720</v>
      </c>
    </row>
    <row r="801" spans="22:42">
      <c r="V801" s="29">
        <v>789</v>
      </c>
      <c r="W801" s="270" t="s">
        <v>3855</v>
      </c>
      <c r="X801" s="30">
        <v>789</v>
      </c>
      <c r="Y801" s="270" t="s">
        <v>3856</v>
      </c>
      <c r="Z801" s="29">
        <v>789</v>
      </c>
      <c r="AA801" s="275" t="s">
        <v>3857</v>
      </c>
      <c r="AB801" s="29">
        <v>789</v>
      </c>
      <c r="AC801" s="270" t="s">
        <v>3858</v>
      </c>
      <c r="AD801" s="29">
        <v>789</v>
      </c>
      <c r="AE801" s="270" t="s">
        <v>3859</v>
      </c>
      <c r="AF801" s="29">
        <v>789</v>
      </c>
      <c r="AG801" s="270" t="s">
        <v>3860</v>
      </c>
      <c r="AH801" s="29">
        <v>789</v>
      </c>
      <c r="AI801" s="270" t="s">
        <v>3861</v>
      </c>
      <c r="AJ801" s="29">
        <v>790</v>
      </c>
      <c r="AK801" s="270" t="s">
        <v>3862</v>
      </c>
      <c r="AL801" s="30">
        <f t="shared" si="18"/>
        <v>789</v>
      </c>
      <c r="AM801" s="29">
        <v>789</v>
      </c>
      <c r="AN801" s="270">
        <v>3902491</v>
      </c>
      <c r="AO801" s="29">
        <v>790</v>
      </c>
      <c r="AP801" s="270">
        <v>2308583</v>
      </c>
    </row>
    <row r="802" spans="22:42">
      <c r="V802" s="29">
        <v>790</v>
      </c>
      <c r="W802" s="270" t="s">
        <v>3863</v>
      </c>
      <c r="X802" s="30">
        <v>790</v>
      </c>
      <c r="Y802" s="270" t="s">
        <v>3864</v>
      </c>
      <c r="Z802" s="29">
        <v>790</v>
      </c>
      <c r="AA802" s="275" t="s">
        <v>3865</v>
      </c>
      <c r="AB802" s="29">
        <v>790</v>
      </c>
      <c r="AC802" s="270" t="s">
        <v>3866</v>
      </c>
      <c r="AD802" s="29">
        <v>790</v>
      </c>
      <c r="AE802" s="270" t="s">
        <v>3867</v>
      </c>
      <c r="AF802" s="29">
        <v>790</v>
      </c>
      <c r="AG802" s="270" t="s">
        <v>3868</v>
      </c>
      <c r="AH802" s="29">
        <v>790</v>
      </c>
      <c r="AI802" s="270" t="s">
        <v>3869</v>
      </c>
      <c r="AJ802" s="29">
        <v>791</v>
      </c>
      <c r="AK802" s="270" t="s">
        <v>3870</v>
      </c>
      <c r="AL802" s="30">
        <f t="shared" si="18"/>
        <v>790</v>
      </c>
      <c r="AM802" s="29">
        <v>790</v>
      </c>
      <c r="AN802" s="270">
        <v>3907332</v>
      </c>
      <c r="AO802" s="29">
        <v>791</v>
      </c>
      <c r="AP802" s="270">
        <v>2311447</v>
      </c>
    </row>
    <row r="803" spans="22:42">
      <c r="V803" s="29">
        <v>791</v>
      </c>
      <c r="W803" s="270" t="s">
        <v>3871</v>
      </c>
      <c r="X803" s="30">
        <v>791</v>
      </c>
      <c r="Y803" s="270" t="s">
        <v>3872</v>
      </c>
      <c r="Z803" s="29">
        <v>791</v>
      </c>
      <c r="AA803" s="275" t="s">
        <v>3873</v>
      </c>
      <c r="AB803" s="29">
        <v>791</v>
      </c>
      <c r="AC803" s="270" t="s">
        <v>3874</v>
      </c>
      <c r="AD803" s="29">
        <v>791</v>
      </c>
      <c r="AE803" s="270" t="s">
        <v>3875</v>
      </c>
      <c r="AF803" s="29">
        <v>791</v>
      </c>
      <c r="AG803" s="270" t="s">
        <v>3876</v>
      </c>
      <c r="AH803" s="29">
        <v>791</v>
      </c>
      <c r="AI803" s="270" t="s">
        <v>3877</v>
      </c>
      <c r="AJ803" s="29">
        <v>792</v>
      </c>
      <c r="AK803" s="270" t="s">
        <v>3878</v>
      </c>
      <c r="AL803" s="30">
        <f t="shared" si="18"/>
        <v>791</v>
      </c>
      <c r="AM803" s="29">
        <v>791</v>
      </c>
      <c r="AN803" s="270">
        <v>3912172</v>
      </c>
      <c r="AO803" s="29">
        <v>792</v>
      </c>
      <c r="AP803" s="270">
        <v>2314310</v>
      </c>
    </row>
    <row r="804" spans="22:42">
      <c r="V804" s="29">
        <v>792</v>
      </c>
      <c r="W804" s="270" t="s">
        <v>3879</v>
      </c>
      <c r="X804" s="30">
        <v>792</v>
      </c>
      <c r="Y804" s="270" t="s">
        <v>3880</v>
      </c>
      <c r="Z804" s="29">
        <v>792</v>
      </c>
      <c r="AA804" s="275" t="s">
        <v>3881</v>
      </c>
      <c r="AB804" s="29">
        <v>792</v>
      </c>
      <c r="AC804" s="270" t="s">
        <v>3882</v>
      </c>
      <c r="AD804" s="29">
        <v>792</v>
      </c>
      <c r="AE804" s="270" t="s">
        <v>3883</v>
      </c>
      <c r="AF804" s="29">
        <v>792</v>
      </c>
      <c r="AG804" s="270" t="s">
        <v>3884</v>
      </c>
      <c r="AH804" s="29">
        <v>792</v>
      </c>
      <c r="AI804" s="270" t="s">
        <v>3885</v>
      </c>
      <c r="AJ804" s="29">
        <v>793</v>
      </c>
      <c r="AK804" s="270" t="s">
        <v>3886</v>
      </c>
      <c r="AL804" s="30">
        <f t="shared" si="18"/>
        <v>792</v>
      </c>
      <c r="AM804" s="29">
        <v>792</v>
      </c>
      <c r="AN804" s="270">
        <v>3917012</v>
      </c>
      <c r="AO804" s="29">
        <v>793</v>
      </c>
      <c r="AP804" s="270">
        <v>2317173</v>
      </c>
    </row>
    <row r="805" spans="22:42">
      <c r="V805" s="29">
        <v>793</v>
      </c>
      <c r="W805" s="270" t="s">
        <v>3887</v>
      </c>
      <c r="X805" s="30">
        <v>793</v>
      </c>
      <c r="Y805" s="270" t="s">
        <v>3888</v>
      </c>
      <c r="Z805" s="29">
        <v>793</v>
      </c>
      <c r="AA805" s="275" t="s">
        <v>3889</v>
      </c>
      <c r="AB805" s="29">
        <v>793</v>
      </c>
      <c r="AC805" s="270" t="s">
        <v>3890</v>
      </c>
      <c r="AD805" s="29">
        <v>793</v>
      </c>
      <c r="AE805" s="270" t="s">
        <v>3891</v>
      </c>
      <c r="AF805" s="29">
        <v>793</v>
      </c>
      <c r="AG805" s="270" t="s">
        <v>3892</v>
      </c>
      <c r="AH805" s="29">
        <v>793</v>
      </c>
      <c r="AI805" s="270" t="s">
        <v>3893</v>
      </c>
      <c r="AJ805" s="29">
        <v>794</v>
      </c>
      <c r="AK805" s="270" t="s">
        <v>3894</v>
      </c>
      <c r="AL805" s="30">
        <f t="shared" si="18"/>
        <v>793</v>
      </c>
      <c r="AM805" s="29">
        <v>793</v>
      </c>
      <c r="AN805" s="270">
        <v>3921853</v>
      </c>
      <c r="AO805" s="29">
        <v>794</v>
      </c>
      <c r="AP805" s="270">
        <v>2320036</v>
      </c>
    </row>
    <row r="806" spans="22:42">
      <c r="V806" s="29">
        <v>794</v>
      </c>
      <c r="W806" s="270" t="s">
        <v>3895</v>
      </c>
      <c r="X806" s="30">
        <v>794</v>
      </c>
      <c r="Y806" s="270" t="s">
        <v>3896</v>
      </c>
      <c r="Z806" s="29">
        <v>794</v>
      </c>
      <c r="AA806" s="275" t="s">
        <v>3897</v>
      </c>
      <c r="AB806" s="29">
        <v>794</v>
      </c>
      <c r="AC806" s="270" t="s">
        <v>3898</v>
      </c>
      <c r="AD806" s="29">
        <v>794</v>
      </c>
      <c r="AE806" s="270" t="s">
        <v>3899</v>
      </c>
      <c r="AF806" s="29">
        <v>794</v>
      </c>
      <c r="AG806" s="270" t="s">
        <v>3900</v>
      </c>
      <c r="AH806" s="29">
        <v>794</v>
      </c>
      <c r="AI806" s="270" t="s">
        <v>3901</v>
      </c>
      <c r="AJ806" s="29">
        <v>795</v>
      </c>
      <c r="AK806" s="270" t="s">
        <v>3902</v>
      </c>
      <c r="AL806" s="30">
        <f t="shared" si="18"/>
        <v>794</v>
      </c>
      <c r="AM806" s="29">
        <v>794</v>
      </c>
      <c r="AN806" s="270">
        <v>3926693</v>
      </c>
      <c r="AO806" s="29">
        <v>795</v>
      </c>
      <c r="AP806" s="270">
        <v>2322900</v>
      </c>
    </row>
    <row r="807" spans="22:42">
      <c r="V807" s="29">
        <v>795</v>
      </c>
      <c r="W807" s="270" t="s">
        <v>3903</v>
      </c>
      <c r="X807" s="30">
        <v>795</v>
      </c>
      <c r="Y807" s="270" t="s">
        <v>3904</v>
      </c>
      <c r="Z807" s="29">
        <v>795</v>
      </c>
      <c r="AA807" s="275" t="s">
        <v>3905</v>
      </c>
      <c r="AB807" s="29">
        <v>795</v>
      </c>
      <c r="AC807" s="270" t="s">
        <v>3906</v>
      </c>
      <c r="AD807" s="29">
        <v>795</v>
      </c>
      <c r="AE807" s="270" t="s">
        <v>3907</v>
      </c>
      <c r="AF807" s="29">
        <v>795</v>
      </c>
      <c r="AG807" s="270" t="s">
        <v>3908</v>
      </c>
      <c r="AH807" s="29">
        <v>795</v>
      </c>
      <c r="AI807" s="270" t="s">
        <v>3909</v>
      </c>
      <c r="AJ807" s="29">
        <v>796</v>
      </c>
      <c r="AK807" s="270" t="s">
        <v>3910</v>
      </c>
      <c r="AL807" s="30">
        <f t="shared" si="18"/>
        <v>795</v>
      </c>
      <c r="AM807" s="29">
        <v>795</v>
      </c>
      <c r="AN807" s="270">
        <v>3931533</v>
      </c>
      <c r="AO807" s="29">
        <v>796</v>
      </c>
      <c r="AP807" s="270">
        <v>2325763</v>
      </c>
    </row>
    <row r="808" spans="22:42">
      <c r="V808" s="29">
        <v>796</v>
      </c>
      <c r="W808" s="270" t="s">
        <v>3911</v>
      </c>
      <c r="X808" s="30">
        <v>796</v>
      </c>
      <c r="Y808" s="270" t="s">
        <v>3912</v>
      </c>
      <c r="Z808" s="29">
        <v>796</v>
      </c>
      <c r="AA808" s="275" t="s">
        <v>3913</v>
      </c>
      <c r="AB808" s="29">
        <v>796</v>
      </c>
      <c r="AC808" s="270" t="s">
        <v>3914</v>
      </c>
      <c r="AD808" s="29">
        <v>796</v>
      </c>
      <c r="AE808" s="270" t="s">
        <v>3915</v>
      </c>
      <c r="AF808" s="29">
        <v>796</v>
      </c>
      <c r="AG808" s="270" t="s">
        <v>3916</v>
      </c>
      <c r="AH808" s="29">
        <v>796</v>
      </c>
      <c r="AI808" s="270" t="s">
        <v>3917</v>
      </c>
      <c r="AJ808" s="29">
        <v>797</v>
      </c>
      <c r="AK808" s="270" t="s">
        <v>3918</v>
      </c>
      <c r="AL808" s="30">
        <f t="shared" si="18"/>
        <v>796</v>
      </c>
      <c r="AM808" s="29">
        <v>796</v>
      </c>
      <c r="AN808" s="270">
        <v>3936374</v>
      </c>
      <c r="AO808" s="29">
        <v>797</v>
      </c>
      <c r="AP808" s="270">
        <v>2328626</v>
      </c>
    </row>
    <row r="809" spans="22:42">
      <c r="V809" s="29">
        <v>797</v>
      </c>
      <c r="W809" s="275">
        <v>3339012</v>
      </c>
      <c r="X809" s="30">
        <v>797</v>
      </c>
      <c r="Y809" s="270" t="s">
        <v>3919</v>
      </c>
      <c r="Z809" s="29">
        <v>797</v>
      </c>
      <c r="AA809" s="275" t="s">
        <v>3920</v>
      </c>
      <c r="AB809" s="29">
        <v>797</v>
      </c>
      <c r="AC809" s="270" t="s">
        <v>3921</v>
      </c>
      <c r="AD809" s="29">
        <v>797</v>
      </c>
      <c r="AE809" s="270" t="s">
        <v>3922</v>
      </c>
      <c r="AF809" s="29">
        <v>797</v>
      </c>
      <c r="AG809" s="270" t="s">
        <v>3923</v>
      </c>
      <c r="AH809" s="29">
        <v>797</v>
      </c>
      <c r="AI809" s="270" t="s">
        <v>3924</v>
      </c>
      <c r="AJ809" s="29">
        <v>798</v>
      </c>
      <c r="AK809" s="270" t="s">
        <v>3925</v>
      </c>
      <c r="AL809" s="30">
        <f t="shared" si="18"/>
        <v>797</v>
      </c>
      <c r="AM809" s="29">
        <v>797</v>
      </c>
      <c r="AN809" s="270">
        <v>3941214</v>
      </c>
      <c r="AO809" s="29">
        <v>798</v>
      </c>
      <c r="AP809" s="270">
        <v>2331490</v>
      </c>
    </row>
    <row r="810" spans="22:42">
      <c r="V810" s="29">
        <v>798</v>
      </c>
      <c r="W810" s="270" t="s">
        <v>3926</v>
      </c>
      <c r="X810" s="30">
        <v>798</v>
      </c>
      <c r="Y810" s="270" t="s">
        <v>3927</v>
      </c>
      <c r="Z810" s="29">
        <v>798</v>
      </c>
      <c r="AA810" s="275" t="s">
        <v>3928</v>
      </c>
      <c r="AB810" s="29">
        <v>798</v>
      </c>
      <c r="AC810" s="270" t="s">
        <v>3929</v>
      </c>
      <c r="AD810" s="29">
        <v>798</v>
      </c>
      <c r="AE810" s="270" t="s">
        <v>3930</v>
      </c>
      <c r="AF810" s="29">
        <v>798</v>
      </c>
      <c r="AG810" s="270" t="s">
        <v>3931</v>
      </c>
      <c r="AH810" s="29">
        <v>798</v>
      </c>
      <c r="AI810" s="270" t="s">
        <v>3932</v>
      </c>
      <c r="AJ810" s="29">
        <v>799</v>
      </c>
      <c r="AK810" s="270" t="s">
        <v>3933</v>
      </c>
      <c r="AL810" s="30">
        <f t="shared" si="18"/>
        <v>798</v>
      </c>
      <c r="AM810" s="29">
        <v>798</v>
      </c>
      <c r="AN810" s="270">
        <v>3946054</v>
      </c>
      <c r="AO810" s="29">
        <v>799</v>
      </c>
      <c r="AP810" s="270">
        <v>2334353</v>
      </c>
    </row>
    <row r="811" spans="22:42">
      <c r="V811" s="29">
        <v>799</v>
      </c>
      <c r="W811" s="270" t="s">
        <v>3934</v>
      </c>
      <c r="X811" s="30">
        <v>799</v>
      </c>
      <c r="Y811" s="270" t="s">
        <v>3935</v>
      </c>
      <c r="Z811" s="29">
        <v>799</v>
      </c>
      <c r="AA811" s="275" t="s">
        <v>3936</v>
      </c>
      <c r="AB811" s="29">
        <v>799</v>
      </c>
      <c r="AC811" s="270" t="s">
        <v>3937</v>
      </c>
      <c r="AD811" s="29">
        <v>799</v>
      </c>
      <c r="AE811" s="270" t="s">
        <v>3938</v>
      </c>
      <c r="AF811" s="29">
        <v>799</v>
      </c>
      <c r="AG811" s="270" t="s">
        <v>3939</v>
      </c>
      <c r="AH811" s="29">
        <v>799</v>
      </c>
      <c r="AI811" s="270" t="s">
        <v>3940</v>
      </c>
      <c r="AJ811" s="29">
        <v>800</v>
      </c>
      <c r="AK811" s="270" t="s">
        <v>3941</v>
      </c>
      <c r="AL811" s="30">
        <f t="shared" si="18"/>
        <v>799</v>
      </c>
      <c r="AM811" s="29">
        <v>799</v>
      </c>
      <c r="AN811" s="270">
        <v>3950895</v>
      </c>
      <c r="AO811" s="29">
        <v>800</v>
      </c>
      <c r="AP811" s="270">
        <v>2337216</v>
      </c>
    </row>
    <row r="812" spans="22:42">
      <c r="V812" s="29">
        <v>800</v>
      </c>
      <c r="W812" s="270" t="s">
        <v>3942</v>
      </c>
      <c r="X812" s="30">
        <v>800</v>
      </c>
      <c r="Y812" s="270" t="s">
        <v>3943</v>
      </c>
      <c r="Z812" s="29">
        <v>800</v>
      </c>
      <c r="AA812" s="275" t="s">
        <v>3944</v>
      </c>
      <c r="AB812" s="29">
        <v>800</v>
      </c>
      <c r="AC812" s="270" t="s">
        <v>3945</v>
      </c>
      <c r="AD812" s="29">
        <v>800</v>
      </c>
      <c r="AE812" s="270" t="s">
        <v>3946</v>
      </c>
      <c r="AF812" s="29">
        <v>800</v>
      </c>
      <c r="AG812" s="270" t="s">
        <v>3947</v>
      </c>
      <c r="AH812" s="29">
        <v>800</v>
      </c>
      <c r="AI812" s="270" t="s">
        <v>3948</v>
      </c>
      <c r="AJ812" s="29">
        <v>801</v>
      </c>
      <c r="AK812" s="270" t="s">
        <v>3949</v>
      </c>
      <c r="AL812" s="30">
        <f t="shared" si="18"/>
        <v>800</v>
      </c>
      <c r="AM812" s="29">
        <v>800</v>
      </c>
      <c r="AN812" s="270">
        <v>3955735</v>
      </c>
      <c r="AO812" s="29">
        <v>801</v>
      </c>
      <c r="AP812" s="270">
        <v>2340080</v>
      </c>
    </row>
    <row r="813" spans="22:42">
      <c r="V813" s="29">
        <v>801</v>
      </c>
      <c r="W813" s="270" t="s">
        <v>3950</v>
      </c>
      <c r="X813" s="30">
        <v>801</v>
      </c>
      <c r="Y813" s="270" t="s">
        <v>3951</v>
      </c>
      <c r="Z813" s="29">
        <v>801</v>
      </c>
      <c r="AA813" s="275" t="s">
        <v>3952</v>
      </c>
      <c r="AB813" s="29">
        <v>801</v>
      </c>
      <c r="AC813" s="270" t="s">
        <v>3953</v>
      </c>
      <c r="AD813" s="29">
        <v>801</v>
      </c>
      <c r="AE813" s="270" t="s">
        <v>3954</v>
      </c>
      <c r="AF813" s="29">
        <v>801</v>
      </c>
      <c r="AG813" s="270" t="s">
        <v>3955</v>
      </c>
      <c r="AH813" s="29">
        <v>801</v>
      </c>
      <c r="AI813" s="270" t="s">
        <v>3956</v>
      </c>
      <c r="AJ813" s="29">
        <v>802</v>
      </c>
      <c r="AK813" s="270" t="s">
        <v>3957</v>
      </c>
      <c r="AL813" s="30">
        <f t="shared" si="18"/>
        <v>801</v>
      </c>
      <c r="AM813" s="29">
        <v>801</v>
      </c>
      <c r="AN813" s="270">
        <v>3960575</v>
      </c>
      <c r="AO813" s="29">
        <v>802</v>
      </c>
      <c r="AP813" s="270">
        <v>2342943</v>
      </c>
    </row>
    <row r="814" spans="22:42">
      <c r="V814" s="29">
        <v>802</v>
      </c>
      <c r="W814" s="270" t="s">
        <v>3958</v>
      </c>
      <c r="X814" s="30">
        <v>802</v>
      </c>
      <c r="Y814" s="270" t="s">
        <v>3959</v>
      </c>
      <c r="Z814" s="29">
        <v>802</v>
      </c>
      <c r="AA814" s="275" t="s">
        <v>3960</v>
      </c>
      <c r="AB814" s="29">
        <v>802</v>
      </c>
      <c r="AC814" s="270" t="s">
        <v>3961</v>
      </c>
      <c r="AD814" s="29">
        <v>802</v>
      </c>
      <c r="AE814" s="270" t="s">
        <v>3962</v>
      </c>
      <c r="AF814" s="29">
        <v>802</v>
      </c>
      <c r="AG814" s="270" t="s">
        <v>3963</v>
      </c>
      <c r="AH814" s="29">
        <v>802</v>
      </c>
      <c r="AI814" s="270" t="s">
        <v>3964</v>
      </c>
      <c r="AJ814" s="29">
        <v>803</v>
      </c>
      <c r="AK814" s="270" t="s">
        <v>3965</v>
      </c>
      <c r="AL814" s="30">
        <f t="shared" si="18"/>
        <v>802</v>
      </c>
      <c r="AM814" s="29">
        <v>802</v>
      </c>
      <c r="AN814" s="270">
        <v>3965416</v>
      </c>
      <c r="AO814" s="29">
        <v>803</v>
      </c>
      <c r="AP814" s="270">
        <v>2345806</v>
      </c>
    </row>
    <row r="815" spans="22:42">
      <c r="V815" s="29">
        <v>803</v>
      </c>
      <c r="W815" s="270" t="s">
        <v>3966</v>
      </c>
      <c r="X815" s="30">
        <v>803</v>
      </c>
      <c r="Y815" s="270" t="s">
        <v>3967</v>
      </c>
      <c r="Z815" s="29">
        <v>803</v>
      </c>
      <c r="AA815" s="275" t="s">
        <v>3968</v>
      </c>
      <c r="AB815" s="29">
        <v>803</v>
      </c>
      <c r="AC815" s="270" t="s">
        <v>3969</v>
      </c>
      <c r="AD815" s="29">
        <v>803</v>
      </c>
      <c r="AE815" s="270" t="s">
        <v>3970</v>
      </c>
      <c r="AF815" s="29">
        <v>803</v>
      </c>
      <c r="AG815" s="270" t="s">
        <v>3971</v>
      </c>
      <c r="AH815" s="29">
        <v>803</v>
      </c>
      <c r="AI815" s="270" t="s">
        <v>3972</v>
      </c>
      <c r="AJ815" s="29">
        <v>804</v>
      </c>
      <c r="AK815" s="270" t="s">
        <v>3973</v>
      </c>
      <c r="AL815" s="30">
        <f t="shared" si="18"/>
        <v>803</v>
      </c>
      <c r="AM815" s="29">
        <v>803</v>
      </c>
      <c r="AN815" s="270">
        <v>3970256</v>
      </c>
      <c r="AO815" s="29">
        <v>804</v>
      </c>
      <c r="AP815" s="270">
        <v>2348669</v>
      </c>
    </row>
    <row r="816" spans="22:42">
      <c r="V816" s="29">
        <v>804</v>
      </c>
      <c r="W816" s="270" t="s">
        <v>3974</v>
      </c>
      <c r="X816" s="30">
        <v>804</v>
      </c>
      <c r="Y816" s="270" t="s">
        <v>3975</v>
      </c>
      <c r="Z816" s="29">
        <v>804</v>
      </c>
      <c r="AA816" s="275" t="s">
        <v>3976</v>
      </c>
      <c r="AB816" s="29">
        <v>804</v>
      </c>
      <c r="AC816" s="270" t="s">
        <v>3977</v>
      </c>
      <c r="AD816" s="29">
        <v>804</v>
      </c>
      <c r="AE816" s="270" t="s">
        <v>3978</v>
      </c>
      <c r="AF816" s="29">
        <v>804</v>
      </c>
      <c r="AG816" s="270" t="s">
        <v>3979</v>
      </c>
      <c r="AH816" s="29">
        <v>804</v>
      </c>
      <c r="AI816" s="270" t="s">
        <v>3980</v>
      </c>
      <c r="AJ816" s="29">
        <v>805</v>
      </c>
      <c r="AK816" s="270" t="s">
        <v>3981</v>
      </c>
      <c r="AL816" s="30">
        <f t="shared" si="18"/>
        <v>804</v>
      </c>
      <c r="AM816" s="29">
        <v>804</v>
      </c>
      <c r="AN816" s="270">
        <v>3975096</v>
      </c>
      <c r="AO816" s="29">
        <v>805</v>
      </c>
      <c r="AP816" s="270">
        <v>2351533</v>
      </c>
    </row>
    <row r="817" spans="22:42">
      <c r="V817" s="29">
        <v>805</v>
      </c>
      <c r="W817" s="270" t="s">
        <v>3982</v>
      </c>
      <c r="X817" s="30">
        <v>805</v>
      </c>
      <c r="Y817" s="270" t="s">
        <v>3983</v>
      </c>
      <c r="Z817" s="29">
        <v>805</v>
      </c>
      <c r="AA817" s="275" t="s">
        <v>3984</v>
      </c>
      <c r="AB817" s="29">
        <v>805</v>
      </c>
      <c r="AC817" s="270">
        <v>3395471</v>
      </c>
      <c r="AD817" s="29">
        <v>805</v>
      </c>
      <c r="AE817" s="270" t="s">
        <v>3985</v>
      </c>
      <c r="AF817" s="29">
        <v>805</v>
      </c>
      <c r="AG817" s="270" t="s">
        <v>3986</v>
      </c>
      <c r="AH817" s="29">
        <v>805</v>
      </c>
      <c r="AI817" s="270" t="s">
        <v>3987</v>
      </c>
      <c r="AJ817" s="29">
        <v>806</v>
      </c>
      <c r="AK817" s="270" t="s">
        <v>3988</v>
      </c>
      <c r="AL817" s="30">
        <f t="shared" si="18"/>
        <v>805</v>
      </c>
      <c r="AM817" s="29">
        <v>805</v>
      </c>
      <c r="AN817" s="270">
        <v>3979937</v>
      </c>
      <c r="AO817" s="29">
        <v>806</v>
      </c>
      <c r="AP817" s="270">
        <v>2354396</v>
      </c>
    </row>
    <row r="818" spans="22:42">
      <c r="V818" s="29">
        <v>806</v>
      </c>
      <c r="W818" s="270" t="s">
        <v>3989</v>
      </c>
      <c r="X818" s="30">
        <v>806</v>
      </c>
      <c r="Y818" s="270" t="s">
        <v>3990</v>
      </c>
      <c r="Z818" s="29">
        <v>806</v>
      </c>
      <c r="AA818" s="275" t="s">
        <v>3991</v>
      </c>
      <c r="AB818" s="29">
        <v>806</v>
      </c>
      <c r="AC818" s="270" t="s">
        <v>3992</v>
      </c>
      <c r="AD818" s="29">
        <v>806</v>
      </c>
      <c r="AE818" s="270" t="s">
        <v>3993</v>
      </c>
      <c r="AF818" s="29">
        <v>806</v>
      </c>
      <c r="AG818" s="270" t="s">
        <v>3994</v>
      </c>
      <c r="AH818" s="29">
        <v>806</v>
      </c>
      <c r="AI818" s="270" t="s">
        <v>3995</v>
      </c>
      <c r="AJ818" s="29">
        <v>807</v>
      </c>
      <c r="AK818" s="270" t="s">
        <v>3996</v>
      </c>
      <c r="AL818" s="30">
        <f t="shared" si="18"/>
        <v>806</v>
      </c>
      <c r="AM818" s="29">
        <v>806</v>
      </c>
      <c r="AN818" s="270">
        <v>3984777</v>
      </c>
      <c r="AO818" s="29">
        <v>807</v>
      </c>
      <c r="AP818" s="270">
        <v>2357259</v>
      </c>
    </row>
    <row r="819" spans="22:42">
      <c r="V819" s="29">
        <v>807</v>
      </c>
      <c r="W819" s="270" t="s">
        <v>3997</v>
      </c>
      <c r="X819" s="30">
        <v>807</v>
      </c>
      <c r="Y819" s="270" t="s">
        <v>3998</v>
      </c>
      <c r="Z819" s="29">
        <v>807</v>
      </c>
      <c r="AA819" s="275" t="s">
        <v>3999</v>
      </c>
      <c r="AB819" s="29">
        <v>807</v>
      </c>
      <c r="AC819" s="270" t="s">
        <v>4000</v>
      </c>
      <c r="AD819" s="29">
        <v>807</v>
      </c>
      <c r="AE819" s="270" t="s">
        <v>4001</v>
      </c>
      <c r="AF819" s="29">
        <v>807</v>
      </c>
      <c r="AG819" s="270" t="s">
        <v>4002</v>
      </c>
      <c r="AH819" s="29">
        <v>807</v>
      </c>
      <c r="AI819" s="270" t="s">
        <v>4003</v>
      </c>
      <c r="AJ819" s="29">
        <v>808</v>
      </c>
      <c r="AK819" s="270" t="s">
        <v>4004</v>
      </c>
      <c r="AL819" s="30">
        <f t="shared" si="18"/>
        <v>807</v>
      </c>
      <c r="AM819" s="29">
        <v>807</v>
      </c>
      <c r="AN819" s="270">
        <v>3989617</v>
      </c>
      <c r="AO819" s="29">
        <v>808</v>
      </c>
      <c r="AP819" s="270">
        <v>2360123</v>
      </c>
    </row>
    <row r="820" spans="22:42">
      <c r="V820" s="29">
        <v>808</v>
      </c>
      <c r="W820" s="270" t="s">
        <v>4005</v>
      </c>
      <c r="X820" s="30">
        <v>808</v>
      </c>
      <c r="Y820" s="270" t="s">
        <v>4006</v>
      </c>
      <c r="Z820" s="29">
        <v>808</v>
      </c>
      <c r="AA820" s="275" t="s">
        <v>4007</v>
      </c>
      <c r="AB820" s="29">
        <v>808</v>
      </c>
      <c r="AC820" s="270" t="s">
        <v>4008</v>
      </c>
      <c r="AD820" s="29">
        <v>808</v>
      </c>
      <c r="AE820" s="270" t="s">
        <v>4009</v>
      </c>
      <c r="AF820" s="29">
        <v>808</v>
      </c>
      <c r="AG820" s="270" t="s">
        <v>4010</v>
      </c>
      <c r="AH820" s="29">
        <v>808</v>
      </c>
      <c r="AI820" s="270" t="s">
        <v>4011</v>
      </c>
      <c r="AJ820" s="29">
        <v>809</v>
      </c>
      <c r="AK820" s="270" t="s">
        <v>4012</v>
      </c>
      <c r="AL820" s="30">
        <f t="shared" si="18"/>
        <v>808</v>
      </c>
      <c r="AM820" s="29">
        <v>808</v>
      </c>
      <c r="AN820" s="270">
        <v>3994458</v>
      </c>
      <c r="AO820" s="29">
        <v>809</v>
      </c>
      <c r="AP820" s="270">
        <v>2362986</v>
      </c>
    </row>
    <row r="821" spans="22:42">
      <c r="V821" s="29">
        <v>809</v>
      </c>
      <c r="W821" s="270" t="s">
        <v>4013</v>
      </c>
      <c r="X821" s="30">
        <v>809</v>
      </c>
      <c r="Y821" s="270" t="s">
        <v>4014</v>
      </c>
      <c r="Z821" s="29">
        <v>809</v>
      </c>
      <c r="AA821" s="275" t="s">
        <v>4015</v>
      </c>
      <c r="AB821" s="29">
        <v>809</v>
      </c>
      <c r="AC821" s="270" t="s">
        <v>4016</v>
      </c>
      <c r="AD821" s="29">
        <v>809</v>
      </c>
      <c r="AE821" s="270" t="s">
        <v>4017</v>
      </c>
      <c r="AF821" s="29">
        <v>809</v>
      </c>
      <c r="AG821" s="270" t="s">
        <v>4018</v>
      </c>
      <c r="AH821" s="29">
        <v>809</v>
      </c>
      <c r="AI821" s="270" t="s">
        <v>4019</v>
      </c>
      <c r="AJ821" s="29">
        <v>810</v>
      </c>
      <c r="AK821" s="270" t="s">
        <v>4020</v>
      </c>
      <c r="AL821" s="30">
        <f t="shared" si="18"/>
        <v>809</v>
      </c>
      <c r="AM821" s="29">
        <v>809</v>
      </c>
      <c r="AN821" s="270">
        <v>3999298</v>
      </c>
      <c r="AO821" s="29">
        <v>810</v>
      </c>
      <c r="AP821" s="270">
        <v>2365849</v>
      </c>
    </row>
    <row r="822" spans="22:42">
      <c r="V822" s="29">
        <v>810</v>
      </c>
      <c r="W822" s="270" t="s">
        <v>4021</v>
      </c>
      <c r="X822" s="30">
        <v>810</v>
      </c>
      <c r="Y822" s="270" t="s">
        <v>4022</v>
      </c>
      <c r="Z822" s="29">
        <v>810</v>
      </c>
      <c r="AA822" s="275" t="s">
        <v>4023</v>
      </c>
      <c r="AB822" s="29">
        <v>810</v>
      </c>
      <c r="AC822" s="270" t="s">
        <v>4024</v>
      </c>
      <c r="AD822" s="29">
        <v>810</v>
      </c>
      <c r="AE822" s="270" t="s">
        <v>4025</v>
      </c>
      <c r="AF822" s="29">
        <v>810</v>
      </c>
      <c r="AG822" s="270" t="s">
        <v>4026</v>
      </c>
      <c r="AH822" s="29">
        <v>810</v>
      </c>
      <c r="AI822" s="270" t="s">
        <v>4027</v>
      </c>
      <c r="AJ822" s="29">
        <v>811</v>
      </c>
      <c r="AK822" s="270" t="s">
        <v>4028</v>
      </c>
      <c r="AL822" s="30">
        <f t="shared" si="18"/>
        <v>810</v>
      </c>
      <c r="AM822" s="29">
        <v>810</v>
      </c>
      <c r="AN822" s="270">
        <v>4004138</v>
      </c>
      <c r="AO822" s="29">
        <v>811</v>
      </c>
      <c r="AP822" s="270">
        <v>2368713</v>
      </c>
    </row>
    <row r="823" spans="22:42">
      <c r="V823" s="29">
        <v>811</v>
      </c>
      <c r="W823" s="270" t="s">
        <v>4029</v>
      </c>
      <c r="X823" s="30">
        <v>811</v>
      </c>
      <c r="Y823" s="270" t="s">
        <v>4030</v>
      </c>
      <c r="Z823" s="29">
        <v>811</v>
      </c>
      <c r="AA823" s="275" t="s">
        <v>4031</v>
      </c>
      <c r="AB823" s="29">
        <v>811</v>
      </c>
      <c r="AC823" s="270" t="s">
        <v>4032</v>
      </c>
      <c r="AD823" s="29">
        <v>811</v>
      </c>
      <c r="AE823" s="270" t="s">
        <v>4033</v>
      </c>
      <c r="AF823" s="29">
        <v>811</v>
      </c>
      <c r="AG823" s="270" t="s">
        <v>4034</v>
      </c>
      <c r="AH823" s="29">
        <v>811</v>
      </c>
      <c r="AI823" s="270" t="s">
        <v>4035</v>
      </c>
      <c r="AJ823" s="29">
        <v>812</v>
      </c>
      <c r="AK823" s="270" t="s">
        <v>4036</v>
      </c>
      <c r="AL823" s="30">
        <f t="shared" si="18"/>
        <v>811</v>
      </c>
      <c r="AM823" s="29">
        <v>811</v>
      </c>
      <c r="AN823" s="270">
        <v>4008979</v>
      </c>
      <c r="AO823" s="29">
        <v>812</v>
      </c>
      <c r="AP823" s="270">
        <v>2371576</v>
      </c>
    </row>
    <row r="824" spans="22:42">
      <c r="V824" s="29">
        <v>812</v>
      </c>
      <c r="W824" s="270" t="s">
        <v>4037</v>
      </c>
      <c r="X824" s="30">
        <v>812</v>
      </c>
      <c r="Y824" s="270" t="s">
        <v>4038</v>
      </c>
      <c r="Z824" s="29">
        <v>812</v>
      </c>
      <c r="AA824" s="275" t="s">
        <v>4039</v>
      </c>
      <c r="AB824" s="29">
        <v>812</v>
      </c>
      <c r="AC824" s="270" t="s">
        <v>4040</v>
      </c>
      <c r="AD824" s="29">
        <v>812</v>
      </c>
      <c r="AE824" s="270" t="s">
        <v>4041</v>
      </c>
      <c r="AF824" s="29">
        <v>812</v>
      </c>
      <c r="AG824" s="270" t="s">
        <v>4042</v>
      </c>
      <c r="AH824" s="29">
        <v>812</v>
      </c>
      <c r="AI824" s="270" t="s">
        <v>4043</v>
      </c>
      <c r="AJ824" s="29">
        <v>813</v>
      </c>
      <c r="AK824" s="270" t="s">
        <v>4044</v>
      </c>
      <c r="AL824" s="30">
        <f t="shared" si="18"/>
        <v>812</v>
      </c>
      <c r="AM824" s="29">
        <v>812</v>
      </c>
      <c r="AN824" s="270">
        <v>4013819</v>
      </c>
      <c r="AO824" s="29">
        <v>813</v>
      </c>
      <c r="AP824" s="270">
        <v>2374439</v>
      </c>
    </row>
    <row r="825" spans="22:42">
      <c r="V825" s="29">
        <v>813</v>
      </c>
      <c r="W825" s="270" t="s">
        <v>4045</v>
      </c>
      <c r="X825" s="30">
        <v>813</v>
      </c>
      <c r="Y825" s="270" t="s">
        <v>4046</v>
      </c>
      <c r="Z825" s="29">
        <v>813</v>
      </c>
      <c r="AA825" s="275" t="s">
        <v>4047</v>
      </c>
      <c r="AB825" s="29">
        <v>813</v>
      </c>
      <c r="AC825" s="270" t="s">
        <v>4048</v>
      </c>
      <c r="AD825" s="29">
        <v>813</v>
      </c>
      <c r="AE825" s="270" t="s">
        <v>4049</v>
      </c>
      <c r="AF825" s="29">
        <v>813</v>
      </c>
      <c r="AG825" s="270" t="s">
        <v>4050</v>
      </c>
      <c r="AH825" s="29">
        <v>813</v>
      </c>
      <c r="AI825" s="270" t="s">
        <v>4051</v>
      </c>
      <c r="AJ825" s="29">
        <v>814</v>
      </c>
      <c r="AK825" s="270" t="s">
        <v>4052</v>
      </c>
      <c r="AL825" s="30">
        <f t="shared" si="18"/>
        <v>813</v>
      </c>
      <c r="AM825" s="29">
        <v>813</v>
      </c>
      <c r="AN825" s="270">
        <v>4018659</v>
      </c>
      <c r="AO825" s="29">
        <v>814</v>
      </c>
      <c r="AP825" s="270">
        <v>2377302</v>
      </c>
    </row>
    <row r="826" spans="22:42">
      <c r="V826" s="29">
        <v>814</v>
      </c>
      <c r="W826" s="270" t="s">
        <v>4053</v>
      </c>
      <c r="X826" s="30">
        <v>814</v>
      </c>
      <c r="Y826" s="270" t="s">
        <v>4054</v>
      </c>
      <c r="Z826" s="29">
        <v>814</v>
      </c>
      <c r="AA826" s="275" t="s">
        <v>4055</v>
      </c>
      <c r="AB826" s="29">
        <v>814</v>
      </c>
      <c r="AC826" s="270" t="s">
        <v>4056</v>
      </c>
      <c r="AD826" s="29">
        <v>814</v>
      </c>
      <c r="AE826" s="270" t="s">
        <v>4057</v>
      </c>
      <c r="AF826" s="29">
        <v>814</v>
      </c>
      <c r="AG826" s="270" t="s">
        <v>4058</v>
      </c>
      <c r="AH826" s="29">
        <v>814</v>
      </c>
      <c r="AI826" s="270" t="s">
        <v>4059</v>
      </c>
      <c r="AJ826" s="29">
        <v>815</v>
      </c>
      <c r="AK826" s="270" t="s">
        <v>4060</v>
      </c>
      <c r="AL826" s="30">
        <f t="shared" si="18"/>
        <v>814</v>
      </c>
      <c r="AM826" s="29">
        <v>814</v>
      </c>
      <c r="AN826" s="270">
        <v>4023500</v>
      </c>
      <c r="AO826" s="29">
        <v>815</v>
      </c>
      <c r="AP826" s="270">
        <v>2380166</v>
      </c>
    </row>
    <row r="827" spans="22:42">
      <c r="V827" s="29">
        <v>815</v>
      </c>
      <c r="W827" s="270" t="s">
        <v>4061</v>
      </c>
      <c r="X827" s="30">
        <v>815</v>
      </c>
      <c r="Y827" s="270" t="s">
        <v>4062</v>
      </c>
      <c r="Z827" s="29">
        <v>815</v>
      </c>
      <c r="AA827" s="275" t="s">
        <v>4063</v>
      </c>
      <c r="AB827" s="29">
        <v>815</v>
      </c>
      <c r="AC827" s="270" t="s">
        <v>4064</v>
      </c>
      <c r="AD827" s="29">
        <v>815</v>
      </c>
      <c r="AE827" s="270" t="s">
        <v>4065</v>
      </c>
      <c r="AF827" s="29">
        <v>815</v>
      </c>
      <c r="AG827" s="270" t="s">
        <v>4066</v>
      </c>
      <c r="AH827" s="29">
        <v>815</v>
      </c>
      <c r="AI827" s="270" t="s">
        <v>4067</v>
      </c>
      <c r="AJ827" s="29">
        <v>816</v>
      </c>
      <c r="AK827" s="270" t="s">
        <v>4068</v>
      </c>
      <c r="AL827" s="30">
        <f t="shared" si="18"/>
        <v>815</v>
      </c>
      <c r="AM827" s="29">
        <v>815</v>
      </c>
      <c r="AN827" s="270">
        <v>4028340</v>
      </c>
      <c r="AO827" s="29">
        <v>816</v>
      </c>
      <c r="AP827" s="270">
        <v>2383029</v>
      </c>
    </row>
    <row r="828" spans="22:42">
      <c r="V828" s="29">
        <v>816</v>
      </c>
      <c r="W828" s="270" t="s">
        <v>4069</v>
      </c>
      <c r="X828" s="30">
        <v>816</v>
      </c>
      <c r="Y828" s="270" t="s">
        <v>4070</v>
      </c>
      <c r="Z828" s="29">
        <v>816</v>
      </c>
      <c r="AA828" s="275" t="s">
        <v>4071</v>
      </c>
      <c r="AB828" s="29">
        <v>816</v>
      </c>
      <c r="AC828" s="270" t="s">
        <v>4072</v>
      </c>
      <c r="AD828" s="29">
        <v>816</v>
      </c>
      <c r="AE828" s="270" t="s">
        <v>4073</v>
      </c>
      <c r="AF828" s="29">
        <v>816</v>
      </c>
      <c r="AG828" s="270" t="s">
        <v>4074</v>
      </c>
      <c r="AH828" s="29">
        <v>816</v>
      </c>
      <c r="AI828" s="270" t="s">
        <v>4075</v>
      </c>
      <c r="AJ828" s="29">
        <v>817</v>
      </c>
      <c r="AK828" s="270" t="s">
        <v>4076</v>
      </c>
      <c r="AL828" s="30">
        <f t="shared" si="18"/>
        <v>816</v>
      </c>
      <c r="AM828" s="29">
        <v>816</v>
      </c>
      <c r="AN828" s="270">
        <v>4033180</v>
      </c>
      <c r="AO828" s="29">
        <v>817</v>
      </c>
      <c r="AP828" s="270">
        <v>2385892</v>
      </c>
    </row>
    <row r="829" spans="22:42">
      <c r="V829" s="29">
        <v>817</v>
      </c>
      <c r="W829" s="270" t="s">
        <v>4077</v>
      </c>
      <c r="X829" s="30">
        <v>817</v>
      </c>
      <c r="Y829" s="270" t="s">
        <v>4078</v>
      </c>
      <c r="Z829" s="29">
        <v>817</v>
      </c>
      <c r="AA829" s="275" t="s">
        <v>4079</v>
      </c>
      <c r="AB829" s="29">
        <v>817</v>
      </c>
      <c r="AC829" s="270" t="s">
        <v>4080</v>
      </c>
      <c r="AD829" s="29">
        <v>817</v>
      </c>
      <c r="AE829" s="270" t="s">
        <v>4081</v>
      </c>
      <c r="AF829" s="29">
        <v>817</v>
      </c>
      <c r="AG829" s="270" t="s">
        <v>4082</v>
      </c>
      <c r="AH829" s="29">
        <v>817</v>
      </c>
      <c r="AI829" s="270" t="s">
        <v>4083</v>
      </c>
      <c r="AJ829" s="29">
        <v>818</v>
      </c>
      <c r="AK829" s="270" t="s">
        <v>4084</v>
      </c>
      <c r="AL829" s="30">
        <f t="shared" si="18"/>
        <v>817</v>
      </c>
      <c r="AM829" s="29">
        <v>817</v>
      </c>
      <c r="AN829" s="270">
        <v>4038021</v>
      </c>
      <c r="AO829" s="29">
        <v>818</v>
      </c>
      <c r="AP829" s="270">
        <v>2388756</v>
      </c>
    </row>
    <row r="830" spans="22:42">
      <c r="V830" s="29">
        <v>818</v>
      </c>
      <c r="W830" s="270" t="s">
        <v>4085</v>
      </c>
      <c r="X830" s="30">
        <v>818</v>
      </c>
      <c r="Y830" s="270" t="s">
        <v>4086</v>
      </c>
      <c r="Z830" s="29">
        <v>818</v>
      </c>
      <c r="AA830" s="275" t="s">
        <v>4087</v>
      </c>
      <c r="AB830" s="29">
        <v>818</v>
      </c>
      <c r="AC830" s="270" t="s">
        <v>4088</v>
      </c>
      <c r="AD830" s="29">
        <v>818</v>
      </c>
      <c r="AE830" s="270" t="s">
        <v>4089</v>
      </c>
      <c r="AF830" s="29">
        <v>818</v>
      </c>
      <c r="AG830" s="270" t="s">
        <v>4090</v>
      </c>
      <c r="AH830" s="29">
        <v>818</v>
      </c>
      <c r="AI830" s="270" t="s">
        <v>4091</v>
      </c>
      <c r="AJ830" s="29">
        <v>819</v>
      </c>
      <c r="AK830" s="270" t="s">
        <v>4092</v>
      </c>
      <c r="AL830" s="30">
        <f t="shared" si="18"/>
        <v>818</v>
      </c>
      <c r="AM830" s="29">
        <v>818</v>
      </c>
      <c r="AN830" s="270">
        <v>4042861</v>
      </c>
      <c r="AO830" s="29">
        <v>819</v>
      </c>
      <c r="AP830" s="270">
        <v>2391619</v>
      </c>
    </row>
    <row r="831" spans="22:42">
      <c r="V831" s="29">
        <v>819</v>
      </c>
      <c r="W831" s="270" t="s">
        <v>4093</v>
      </c>
      <c r="X831" s="30">
        <v>819</v>
      </c>
      <c r="Y831" s="270" t="s">
        <v>4094</v>
      </c>
      <c r="Z831" s="29">
        <v>819</v>
      </c>
      <c r="AA831" s="275" t="s">
        <v>4095</v>
      </c>
      <c r="AB831" s="29">
        <v>819</v>
      </c>
      <c r="AC831" s="270" t="s">
        <v>4096</v>
      </c>
      <c r="AD831" s="29">
        <v>819</v>
      </c>
      <c r="AE831" s="270" t="s">
        <v>4097</v>
      </c>
      <c r="AF831" s="29">
        <v>819</v>
      </c>
      <c r="AG831" s="270" t="s">
        <v>4098</v>
      </c>
      <c r="AH831" s="29">
        <v>819</v>
      </c>
      <c r="AI831" s="270" t="s">
        <v>4099</v>
      </c>
      <c r="AJ831" s="29">
        <v>820</v>
      </c>
      <c r="AK831" s="270" t="s">
        <v>4100</v>
      </c>
      <c r="AL831" s="30">
        <f t="shared" si="18"/>
        <v>819</v>
      </c>
      <c r="AM831" s="29">
        <v>819</v>
      </c>
      <c r="AN831" s="270">
        <v>4047701</v>
      </c>
      <c r="AO831" s="29">
        <v>820</v>
      </c>
      <c r="AP831" s="270">
        <v>2394482</v>
      </c>
    </row>
    <row r="832" spans="22:42">
      <c r="V832" s="29">
        <v>820</v>
      </c>
      <c r="W832" s="270" t="s">
        <v>4101</v>
      </c>
      <c r="X832" s="30">
        <v>820</v>
      </c>
      <c r="Y832" s="270" t="s">
        <v>4102</v>
      </c>
      <c r="Z832" s="29">
        <v>820</v>
      </c>
      <c r="AA832" s="275" t="s">
        <v>4103</v>
      </c>
      <c r="AB832" s="29">
        <v>820</v>
      </c>
      <c r="AC832" s="270" t="s">
        <v>4104</v>
      </c>
      <c r="AD832" s="29">
        <v>820</v>
      </c>
      <c r="AE832" s="270" t="s">
        <v>4105</v>
      </c>
      <c r="AF832" s="29">
        <v>820</v>
      </c>
      <c r="AG832" s="270" t="s">
        <v>4106</v>
      </c>
      <c r="AH832" s="29">
        <v>820</v>
      </c>
      <c r="AI832" s="270" t="s">
        <v>4107</v>
      </c>
      <c r="AJ832" s="29">
        <v>821</v>
      </c>
      <c r="AK832" s="270" t="s">
        <v>4108</v>
      </c>
      <c r="AL832" s="30">
        <f t="shared" si="18"/>
        <v>820</v>
      </c>
      <c r="AM832" s="29">
        <v>820</v>
      </c>
      <c r="AN832" s="270">
        <v>4052542</v>
      </c>
      <c r="AO832" s="29">
        <v>821</v>
      </c>
      <c r="AP832" s="270">
        <v>2397346</v>
      </c>
    </row>
    <row r="833" spans="22:42">
      <c r="V833" s="29">
        <v>821</v>
      </c>
      <c r="W833" s="270" t="s">
        <v>4109</v>
      </c>
      <c r="X833" s="30">
        <v>821</v>
      </c>
      <c r="Y833" s="270" t="s">
        <v>4110</v>
      </c>
      <c r="Z833" s="29">
        <v>821</v>
      </c>
      <c r="AA833" s="275" t="s">
        <v>4111</v>
      </c>
      <c r="AB833" s="29">
        <v>821</v>
      </c>
      <c r="AC833" s="270" t="s">
        <v>4112</v>
      </c>
      <c r="AD833" s="29">
        <v>821</v>
      </c>
      <c r="AE833" s="270" t="s">
        <v>4113</v>
      </c>
      <c r="AF833" s="29">
        <v>821</v>
      </c>
      <c r="AG833" s="270" t="s">
        <v>4114</v>
      </c>
      <c r="AH833" s="29">
        <v>821</v>
      </c>
      <c r="AI833" s="270" t="s">
        <v>4115</v>
      </c>
      <c r="AJ833" s="29">
        <v>822</v>
      </c>
      <c r="AK833" s="270" t="s">
        <v>4116</v>
      </c>
      <c r="AL833" s="30">
        <f t="shared" si="18"/>
        <v>821</v>
      </c>
      <c r="AM833" s="29">
        <v>821</v>
      </c>
      <c r="AN833" s="270">
        <v>4057382</v>
      </c>
      <c r="AO833" s="29">
        <v>822</v>
      </c>
      <c r="AP833" s="270">
        <v>2400209</v>
      </c>
    </row>
    <row r="834" spans="22:42">
      <c r="V834" s="29">
        <v>822</v>
      </c>
      <c r="W834" s="270" t="s">
        <v>4117</v>
      </c>
      <c r="X834" s="30">
        <v>822</v>
      </c>
      <c r="Y834" s="270" t="s">
        <v>4118</v>
      </c>
      <c r="Z834" s="29">
        <v>822</v>
      </c>
      <c r="AA834" s="275" t="s">
        <v>4119</v>
      </c>
      <c r="AB834" s="29">
        <v>822</v>
      </c>
      <c r="AC834" s="270" t="s">
        <v>4120</v>
      </c>
      <c r="AD834" s="29">
        <v>822</v>
      </c>
      <c r="AE834" s="270" t="s">
        <v>4121</v>
      </c>
      <c r="AF834" s="29">
        <v>822</v>
      </c>
      <c r="AG834" s="270" t="s">
        <v>4122</v>
      </c>
      <c r="AH834" s="29">
        <v>822</v>
      </c>
      <c r="AI834" s="270">
        <v>1521377</v>
      </c>
      <c r="AJ834" s="29">
        <v>823</v>
      </c>
      <c r="AK834" s="270" t="s">
        <v>4123</v>
      </c>
      <c r="AL834" s="30">
        <f t="shared" si="18"/>
        <v>822</v>
      </c>
      <c r="AM834" s="29">
        <v>822</v>
      </c>
      <c r="AN834" s="270">
        <v>4062223</v>
      </c>
      <c r="AO834" s="29">
        <v>823</v>
      </c>
      <c r="AP834" s="270">
        <v>2403072</v>
      </c>
    </row>
    <row r="835" spans="22:42">
      <c r="V835" s="29">
        <v>823</v>
      </c>
      <c r="W835" s="270" t="s">
        <v>4124</v>
      </c>
      <c r="X835" s="30">
        <v>823</v>
      </c>
      <c r="Y835" s="270" t="s">
        <v>4125</v>
      </c>
      <c r="Z835" s="29">
        <v>823</v>
      </c>
      <c r="AA835" s="275" t="s">
        <v>4126</v>
      </c>
      <c r="AB835" s="29">
        <v>823</v>
      </c>
      <c r="AC835" s="270" t="s">
        <v>4127</v>
      </c>
      <c r="AD835" s="29">
        <v>823</v>
      </c>
      <c r="AE835" s="270" t="s">
        <v>4128</v>
      </c>
      <c r="AF835" s="29">
        <v>823</v>
      </c>
      <c r="AG835" s="270" t="s">
        <v>4129</v>
      </c>
      <c r="AH835" s="29">
        <v>823</v>
      </c>
      <c r="AI835" s="270" t="s">
        <v>4130</v>
      </c>
      <c r="AJ835" s="29">
        <v>824</v>
      </c>
      <c r="AK835" s="270" t="s">
        <v>4131</v>
      </c>
      <c r="AL835" s="30">
        <f t="shared" si="18"/>
        <v>823</v>
      </c>
      <c r="AM835" s="29">
        <v>823</v>
      </c>
      <c r="AN835" s="270">
        <v>4067063</v>
      </c>
      <c r="AO835" s="29">
        <v>824</v>
      </c>
      <c r="AP835" s="270">
        <v>2405935</v>
      </c>
    </row>
    <row r="836" spans="22:42">
      <c r="V836" s="29">
        <v>824</v>
      </c>
      <c r="W836" s="270" t="s">
        <v>4132</v>
      </c>
      <c r="X836" s="30">
        <v>824</v>
      </c>
      <c r="Y836" s="270" t="s">
        <v>4133</v>
      </c>
      <c r="Z836" s="29">
        <v>824</v>
      </c>
      <c r="AA836" s="275" t="s">
        <v>4134</v>
      </c>
      <c r="AB836" s="29">
        <v>824</v>
      </c>
      <c r="AC836" s="270" t="s">
        <v>4135</v>
      </c>
      <c r="AD836" s="29">
        <v>824</v>
      </c>
      <c r="AE836" s="270" t="s">
        <v>4136</v>
      </c>
      <c r="AF836" s="29">
        <v>824</v>
      </c>
      <c r="AG836" s="270" t="s">
        <v>4137</v>
      </c>
      <c r="AH836" s="29">
        <v>824</v>
      </c>
      <c r="AI836" s="270">
        <v>1525023</v>
      </c>
      <c r="AJ836" s="29">
        <v>825</v>
      </c>
      <c r="AK836" s="270" t="s">
        <v>4138</v>
      </c>
      <c r="AL836" s="30">
        <f t="shared" si="18"/>
        <v>824</v>
      </c>
      <c r="AM836" s="29">
        <v>824</v>
      </c>
      <c r="AN836" s="270">
        <v>4071903</v>
      </c>
      <c r="AO836" s="29">
        <v>825</v>
      </c>
      <c r="AP836" s="270">
        <v>2408799</v>
      </c>
    </row>
    <row r="837" spans="22:42">
      <c r="V837" s="29">
        <v>825</v>
      </c>
      <c r="W837" s="270" t="s">
        <v>4139</v>
      </c>
      <c r="X837" s="30">
        <v>825</v>
      </c>
      <c r="Y837" s="270" t="s">
        <v>4140</v>
      </c>
      <c r="Z837" s="29">
        <v>825</v>
      </c>
      <c r="AA837" s="275" t="s">
        <v>4141</v>
      </c>
      <c r="AB837" s="29">
        <v>825</v>
      </c>
      <c r="AC837" s="270" t="s">
        <v>4142</v>
      </c>
      <c r="AD837" s="29">
        <v>825</v>
      </c>
      <c r="AE837" s="270" t="s">
        <v>4143</v>
      </c>
      <c r="AF837" s="29">
        <v>825</v>
      </c>
      <c r="AG837" s="270" t="s">
        <v>4144</v>
      </c>
      <c r="AH837" s="29">
        <v>825</v>
      </c>
      <c r="AI837" s="270" t="s">
        <v>4145</v>
      </c>
      <c r="AJ837" s="29">
        <v>826</v>
      </c>
      <c r="AK837" s="270" t="s">
        <v>4146</v>
      </c>
      <c r="AL837" s="30">
        <f t="shared" si="18"/>
        <v>825</v>
      </c>
      <c r="AM837" s="29">
        <v>825</v>
      </c>
      <c r="AN837" s="270">
        <v>4076744</v>
      </c>
      <c r="AO837" s="29">
        <v>826</v>
      </c>
      <c r="AP837" s="270">
        <v>2411662</v>
      </c>
    </row>
    <row r="838" spans="22:42">
      <c r="V838" s="29">
        <v>826</v>
      </c>
      <c r="W838" s="270" t="s">
        <v>4147</v>
      </c>
      <c r="X838" s="30">
        <v>826</v>
      </c>
      <c r="Y838" s="270" t="s">
        <v>4148</v>
      </c>
      <c r="Z838" s="29">
        <v>826</v>
      </c>
      <c r="AA838" s="275" t="s">
        <v>4149</v>
      </c>
      <c r="AB838" s="29">
        <v>826</v>
      </c>
      <c r="AC838" s="270" t="s">
        <v>4150</v>
      </c>
      <c r="AD838" s="29">
        <v>826</v>
      </c>
      <c r="AE838" s="270" t="s">
        <v>4151</v>
      </c>
      <c r="AF838" s="29">
        <v>826</v>
      </c>
      <c r="AG838" s="270" t="s">
        <v>4152</v>
      </c>
      <c r="AH838" s="29">
        <v>826</v>
      </c>
      <c r="AI838" s="270" t="s">
        <v>4153</v>
      </c>
      <c r="AJ838" s="29">
        <v>827</v>
      </c>
      <c r="AK838" s="270" t="s">
        <v>4154</v>
      </c>
      <c r="AL838" s="30">
        <f t="shared" si="18"/>
        <v>826</v>
      </c>
      <c r="AM838" s="29">
        <v>826</v>
      </c>
      <c r="AN838" s="270">
        <v>4081584</v>
      </c>
      <c r="AO838" s="29">
        <v>827</v>
      </c>
      <c r="AP838" s="270">
        <v>2414525</v>
      </c>
    </row>
    <row r="839" spans="22:42">
      <c r="V839" s="29">
        <v>827</v>
      </c>
      <c r="W839" s="270" t="s">
        <v>4155</v>
      </c>
      <c r="X839" s="30">
        <v>827</v>
      </c>
      <c r="Y839" s="270" t="s">
        <v>4156</v>
      </c>
      <c r="Z839" s="29">
        <v>827</v>
      </c>
      <c r="AA839" s="275" t="s">
        <v>4157</v>
      </c>
      <c r="AB839" s="29">
        <v>827</v>
      </c>
      <c r="AC839" s="270" t="s">
        <v>4158</v>
      </c>
      <c r="AD839" s="29">
        <v>827</v>
      </c>
      <c r="AE839" s="270">
        <v>3461233</v>
      </c>
      <c r="AF839" s="29">
        <v>827</v>
      </c>
      <c r="AG839" s="270" t="s">
        <v>4159</v>
      </c>
      <c r="AH839" s="29">
        <v>827</v>
      </c>
      <c r="AI839" s="270" t="s">
        <v>4160</v>
      </c>
      <c r="AJ839" s="29">
        <v>828</v>
      </c>
      <c r="AK839" s="270" t="s">
        <v>4161</v>
      </c>
      <c r="AL839" s="30">
        <f t="shared" si="18"/>
        <v>827</v>
      </c>
      <c r="AM839" s="29">
        <v>827</v>
      </c>
      <c r="AN839" s="270">
        <v>4086424</v>
      </c>
      <c r="AO839" s="29">
        <v>828</v>
      </c>
      <c r="AP839" s="270">
        <v>2417389</v>
      </c>
    </row>
    <row r="840" spans="22:42">
      <c r="V840" s="29">
        <v>828</v>
      </c>
      <c r="W840" s="270" t="s">
        <v>4162</v>
      </c>
      <c r="X840" s="30">
        <v>828</v>
      </c>
      <c r="Y840" s="270" t="s">
        <v>4163</v>
      </c>
      <c r="Z840" s="29">
        <v>828</v>
      </c>
      <c r="AA840" s="275" t="s">
        <v>4164</v>
      </c>
      <c r="AB840" s="29">
        <v>828</v>
      </c>
      <c r="AC840" s="270" t="s">
        <v>4165</v>
      </c>
      <c r="AD840" s="29">
        <v>828</v>
      </c>
      <c r="AE840" s="270" t="s">
        <v>4166</v>
      </c>
      <c r="AF840" s="29">
        <v>828</v>
      </c>
      <c r="AG840" s="270" t="s">
        <v>4167</v>
      </c>
      <c r="AH840" s="29">
        <v>828</v>
      </c>
      <c r="AI840" s="270" t="s">
        <v>4168</v>
      </c>
      <c r="AJ840" s="29">
        <v>829</v>
      </c>
      <c r="AK840" s="270" t="s">
        <v>4169</v>
      </c>
      <c r="AL840" s="30">
        <f t="shared" si="18"/>
        <v>828</v>
      </c>
      <c r="AM840" s="29">
        <v>828</v>
      </c>
      <c r="AN840" s="270">
        <v>4091265</v>
      </c>
      <c r="AO840" s="29">
        <v>829</v>
      </c>
      <c r="AP840" s="270">
        <v>2420252</v>
      </c>
    </row>
    <row r="841" spans="22:42">
      <c r="V841" s="29">
        <v>829</v>
      </c>
      <c r="W841" s="270" t="s">
        <v>4170</v>
      </c>
      <c r="X841" s="30">
        <v>829</v>
      </c>
      <c r="Y841" s="270" t="s">
        <v>4171</v>
      </c>
      <c r="Z841" s="29">
        <v>829</v>
      </c>
      <c r="AA841" s="275" t="s">
        <v>4172</v>
      </c>
      <c r="AB841" s="29">
        <v>829</v>
      </c>
      <c r="AC841" s="270" t="s">
        <v>4173</v>
      </c>
      <c r="AD841" s="29">
        <v>829</v>
      </c>
      <c r="AE841" s="270" t="s">
        <v>4174</v>
      </c>
      <c r="AF841" s="29">
        <v>829</v>
      </c>
      <c r="AG841" s="270" t="s">
        <v>4175</v>
      </c>
      <c r="AH841" s="29">
        <v>829</v>
      </c>
      <c r="AI841" s="270">
        <v>1534140</v>
      </c>
      <c r="AJ841" s="29">
        <v>830</v>
      </c>
      <c r="AK841" s="270" t="s">
        <v>4176</v>
      </c>
      <c r="AL841" s="30">
        <f t="shared" si="18"/>
        <v>829</v>
      </c>
      <c r="AM841" s="29">
        <v>829</v>
      </c>
      <c r="AN841" s="270">
        <v>4096105</v>
      </c>
      <c r="AO841" s="29">
        <v>830</v>
      </c>
      <c r="AP841" s="270">
        <v>2423115</v>
      </c>
    </row>
    <row r="842" spans="22:42">
      <c r="V842" s="29">
        <v>830</v>
      </c>
      <c r="W842" s="270" t="s">
        <v>4177</v>
      </c>
      <c r="X842" s="30">
        <v>830</v>
      </c>
      <c r="Y842" s="270" t="s">
        <v>4178</v>
      </c>
      <c r="Z842" s="29">
        <v>830</v>
      </c>
      <c r="AA842" s="275" t="s">
        <v>4179</v>
      </c>
      <c r="AB842" s="29">
        <v>830</v>
      </c>
      <c r="AC842" s="270" t="s">
        <v>4180</v>
      </c>
      <c r="AD842" s="29">
        <v>830</v>
      </c>
      <c r="AE842" s="270" t="s">
        <v>4181</v>
      </c>
      <c r="AF842" s="29">
        <v>830</v>
      </c>
      <c r="AG842" s="270" t="s">
        <v>4182</v>
      </c>
      <c r="AH842" s="29">
        <v>830</v>
      </c>
      <c r="AI842" s="270" t="s">
        <v>4183</v>
      </c>
      <c r="AJ842" s="29">
        <v>831</v>
      </c>
      <c r="AK842" s="270" t="s">
        <v>4184</v>
      </c>
      <c r="AL842" s="30">
        <f t="shared" si="18"/>
        <v>830</v>
      </c>
      <c r="AM842" s="29">
        <v>830</v>
      </c>
      <c r="AN842" s="270">
        <v>4100945</v>
      </c>
      <c r="AO842" s="29">
        <v>831</v>
      </c>
      <c r="AP842" s="270">
        <v>2425979</v>
      </c>
    </row>
    <row r="843" spans="22:42">
      <c r="V843" s="29">
        <v>831</v>
      </c>
      <c r="W843" s="270" t="s">
        <v>4185</v>
      </c>
      <c r="X843" s="30">
        <v>831</v>
      </c>
      <c r="Y843" s="270" t="s">
        <v>4186</v>
      </c>
      <c r="Z843" s="29">
        <v>831</v>
      </c>
      <c r="AA843" s="275" t="s">
        <v>4187</v>
      </c>
      <c r="AB843" s="29">
        <v>831</v>
      </c>
      <c r="AC843" s="270" t="s">
        <v>4188</v>
      </c>
      <c r="AD843" s="29">
        <v>831</v>
      </c>
      <c r="AE843" s="270" t="s">
        <v>4189</v>
      </c>
      <c r="AF843" s="29">
        <v>831</v>
      </c>
      <c r="AG843" s="270" t="s">
        <v>4190</v>
      </c>
      <c r="AH843" s="29">
        <v>831</v>
      </c>
      <c r="AI843" s="270" t="s">
        <v>4191</v>
      </c>
      <c r="AJ843" s="29">
        <v>832</v>
      </c>
      <c r="AK843" s="270" t="s">
        <v>4192</v>
      </c>
      <c r="AL843" s="30">
        <f t="shared" si="18"/>
        <v>831</v>
      </c>
      <c r="AM843" s="29">
        <v>831</v>
      </c>
      <c r="AN843" s="270">
        <v>4105786</v>
      </c>
      <c r="AO843" s="29">
        <v>832</v>
      </c>
      <c r="AP843" s="270">
        <v>2428842</v>
      </c>
    </row>
    <row r="844" spans="22:42">
      <c r="V844" s="29">
        <v>832</v>
      </c>
      <c r="W844" s="270" t="s">
        <v>4193</v>
      </c>
      <c r="X844" s="30">
        <v>832</v>
      </c>
      <c r="Y844" s="270" t="s">
        <v>4194</v>
      </c>
      <c r="Z844" s="29">
        <v>832</v>
      </c>
      <c r="AA844" s="275" t="s">
        <v>4195</v>
      </c>
      <c r="AB844" s="29">
        <v>832</v>
      </c>
      <c r="AC844" s="270" t="s">
        <v>4196</v>
      </c>
      <c r="AD844" s="29">
        <v>832</v>
      </c>
      <c r="AE844" s="270" t="s">
        <v>4197</v>
      </c>
      <c r="AF844" s="29">
        <v>832</v>
      </c>
      <c r="AG844" s="270" t="s">
        <v>4198</v>
      </c>
      <c r="AH844" s="29">
        <v>832</v>
      </c>
      <c r="AI844" s="270" t="s">
        <v>4199</v>
      </c>
      <c r="AJ844" s="29">
        <v>833</v>
      </c>
      <c r="AK844" s="270" t="s">
        <v>4200</v>
      </c>
      <c r="AL844" s="30">
        <f t="shared" si="18"/>
        <v>832</v>
      </c>
      <c r="AM844" s="29">
        <v>832</v>
      </c>
      <c r="AN844" s="270">
        <v>4110626</v>
      </c>
      <c r="AO844" s="29">
        <v>833</v>
      </c>
      <c r="AP844" s="270">
        <v>2431705</v>
      </c>
    </row>
    <row r="845" spans="22:42">
      <c r="V845" s="29">
        <v>833</v>
      </c>
      <c r="W845" s="270" t="s">
        <v>4201</v>
      </c>
      <c r="X845" s="30">
        <v>833</v>
      </c>
      <c r="Y845" s="270" t="s">
        <v>4202</v>
      </c>
      <c r="Z845" s="29">
        <v>833</v>
      </c>
      <c r="AA845" s="275" t="s">
        <v>4203</v>
      </c>
      <c r="AB845" s="29">
        <v>833</v>
      </c>
      <c r="AC845" s="270" t="s">
        <v>4204</v>
      </c>
      <c r="AD845" s="29">
        <v>833</v>
      </c>
      <c r="AE845" s="270" t="s">
        <v>4205</v>
      </c>
      <c r="AF845" s="29">
        <v>833</v>
      </c>
      <c r="AG845" s="270" t="s">
        <v>4206</v>
      </c>
      <c r="AH845" s="29">
        <v>833</v>
      </c>
      <c r="AI845" s="270" t="s">
        <v>4207</v>
      </c>
      <c r="AJ845" s="29">
        <v>834</v>
      </c>
      <c r="AK845" s="270" t="s">
        <v>4208</v>
      </c>
      <c r="AL845" s="30">
        <f t="shared" si="18"/>
        <v>833</v>
      </c>
      <c r="AM845" s="29">
        <v>833</v>
      </c>
      <c r="AN845" s="270">
        <v>4115466</v>
      </c>
      <c r="AO845" s="29">
        <v>834</v>
      </c>
      <c r="AP845" s="270">
        <v>2434568</v>
      </c>
    </row>
    <row r="846" spans="22:42">
      <c r="V846" s="29">
        <v>834</v>
      </c>
      <c r="W846" s="270" t="s">
        <v>4209</v>
      </c>
      <c r="X846" s="30">
        <v>834</v>
      </c>
      <c r="Y846" s="270" t="s">
        <v>4210</v>
      </c>
      <c r="Z846" s="29">
        <v>834</v>
      </c>
      <c r="AA846" s="275" t="s">
        <v>4211</v>
      </c>
      <c r="AB846" s="29">
        <v>834</v>
      </c>
      <c r="AC846" s="270" t="s">
        <v>4212</v>
      </c>
      <c r="AD846" s="29">
        <v>834</v>
      </c>
      <c r="AE846" s="270" t="s">
        <v>4213</v>
      </c>
      <c r="AF846" s="29">
        <v>834</v>
      </c>
      <c r="AG846" s="270" t="s">
        <v>4214</v>
      </c>
      <c r="AH846" s="29">
        <v>834</v>
      </c>
      <c r="AI846" s="270" t="s">
        <v>4215</v>
      </c>
      <c r="AJ846" s="29">
        <v>835</v>
      </c>
      <c r="AK846" s="270" t="s">
        <v>4216</v>
      </c>
      <c r="AL846" s="30">
        <f t="shared" ref="AL846:AL909" si="19">AL845+1</f>
        <v>834</v>
      </c>
      <c r="AM846" s="29">
        <v>834</v>
      </c>
      <c r="AN846" s="270">
        <v>4120307</v>
      </c>
      <c r="AO846" s="29">
        <v>835</v>
      </c>
      <c r="AP846" s="270">
        <v>2437432</v>
      </c>
    </row>
    <row r="847" spans="22:42">
      <c r="V847" s="29">
        <v>835</v>
      </c>
      <c r="W847" s="270" t="s">
        <v>4217</v>
      </c>
      <c r="X847" s="30">
        <v>835</v>
      </c>
      <c r="Y847" s="270" t="s">
        <v>4218</v>
      </c>
      <c r="Z847" s="29">
        <v>835</v>
      </c>
      <c r="AA847" s="275" t="s">
        <v>4219</v>
      </c>
      <c r="AB847" s="29">
        <v>835</v>
      </c>
      <c r="AC847" s="270" t="s">
        <v>4220</v>
      </c>
      <c r="AD847" s="29">
        <v>835</v>
      </c>
      <c r="AE847" s="270" t="s">
        <v>4221</v>
      </c>
      <c r="AF847" s="29">
        <v>835</v>
      </c>
      <c r="AG847" s="270" t="s">
        <v>4222</v>
      </c>
      <c r="AH847" s="29">
        <v>835</v>
      </c>
      <c r="AI847" s="270" t="s">
        <v>4223</v>
      </c>
      <c r="AJ847" s="29">
        <v>836</v>
      </c>
      <c r="AK847" s="270" t="s">
        <v>4224</v>
      </c>
      <c r="AL847" s="30">
        <f t="shared" si="19"/>
        <v>835</v>
      </c>
      <c r="AM847" s="29">
        <v>835</v>
      </c>
      <c r="AN847" s="270">
        <v>4125147</v>
      </c>
      <c r="AO847" s="29">
        <v>836</v>
      </c>
      <c r="AP847" s="270">
        <v>2440295</v>
      </c>
    </row>
    <row r="848" spans="22:42">
      <c r="V848" s="29">
        <v>836</v>
      </c>
      <c r="W848" s="270" t="s">
        <v>4225</v>
      </c>
      <c r="X848" s="30">
        <v>836</v>
      </c>
      <c r="Y848" s="270" t="s">
        <v>4226</v>
      </c>
      <c r="Z848" s="29">
        <v>836</v>
      </c>
      <c r="AA848" s="275" t="s">
        <v>4227</v>
      </c>
      <c r="AB848" s="29">
        <v>836</v>
      </c>
      <c r="AC848" s="270" t="s">
        <v>4228</v>
      </c>
      <c r="AD848" s="29">
        <v>836</v>
      </c>
      <c r="AE848" s="270" t="s">
        <v>4229</v>
      </c>
      <c r="AF848" s="29">
        <v>836</v>
      </c>
      <c r="AG848" s="270" t="s">
        <v>4230</v>
      </c>
      <c r="AH848" s="29">
        <v>836</v>
      </c>
      <c r="AI848" s="270">
        <v>1546904</v>
      </c>
      <c r="AJ848" s="29">
        <v>837</v>
      </c>
      <c r="AK848" s="270" t="s">
        <v>4231</v>
      </c>
      <c r="AL848" s="30">
        <f t="shared" si="19"/>
        <v>836</v>
      </c>
      <c r="AM848" s="29">
        <v>836</v>
      </c>
      <c r="AN848" s="270">
        <v>4129987</v>
      </c>
      <c r="AO848" s="29">
        <v>837</v>
      </c>
      <c r="AP848" s="270">
        <v>2443158</v>
      </c>
    </row>
    <row r="849" spans="22:42">
      <c r="V849" s="29">
        <v>837</v>
      </c>
      <c r="W849" s="270" t="s">
        <v>4232</v>
      </c>
      <c r="X849" s="30">
        <v>837</v>
      </c>
      <c r="Y849" s="270" t="s">
        <v>4233</v>
      </c>
      <c r="Z849" s="29">
        <v>837</v>
      </c>
      <c r="AA849" s="275" t="s">
        <v>4234</v>
      </c>
      <c r="AB849" s="29">
        <v>837</v>
      </c>
      <c r="AC849" s="270" t="s">
        <v>4235</v>
      </c>
      <c r="AD849" s="29">
        <v>837</v>
      </c>
      <c r="AE849" s="270" t="s">
        <v>4236</v>
      </c>
      <c r="AF849" s="29">
        <v>837</v>
      </c>
      <c r="AG849" s="270" t="s">
        <v>4237</v>
      </c>
      <c r="AH849" s="29">
        <v>837</v>
      </c>
      <c r="AI849" s="270" t="s">
        <v>4238</v>
      </c>
      <c r="AJ849" s="29">
        <v>838</v>
      </c>
      <c r="AK849" s="270" t="s">
        <v>4239</v>
      </c>
      <c r="AL849" s="30">
        <f t="shared" si="19"/>
        <v>837</v>
      </c>
      <c r="AM849" s="29">
        <v>837</v>
      </c>
      <c r="AN849" s="270">
        <v>4134828</v>
      </c>
      <c r="AO849" s="29">
        <v>838</v>
      </c>
      <c r="AP849" s="270">
        <v>2446022</v>
      </c>
    </row>
    <row r="850" spans="22:42">
      <c r="V850" s="29">
        <v>838</v>
      </c>
      <c r="W850" s="270" t="s">
        <v>4240</v>
      </c>
      <c r="X850" s="30">
        <v>838</v>
      </c>
      <c r="Y850" s="270" t="s">
        <v>4241</v>
      </c>
      <c r="Z850" s="29">
        <v>838</v>
      </c>
      <c r="AA850" s="275" t="s">
        <v>4242</v>
      </c>
      <c r="AB850" s="29">
        <v>838</v>
      </c>
      <c r="AC850" s="270" t="s">
        <v>4243</v>
      </c>
      <c r="AD850" s="29">
        <v>838</v>
      </c>
      <c r="AE850" s="270" t="s">
        <v>4244</v>
      </c>
      <c r="AF850" s="29">
        <v>838</v>
      </c>
      <c r="AG850" s="270" t="s">
        <v>4245</v>
      </c>
      <c r="AH850" s="29">
        <v>838</v>
      </c>
      <c r="AI850" s="270" t="s">
        <v>4246</v>
      </c>
      <c r="AJ850" s="29">
        <v>839</v>
      </c>
      <c r="AK850" s="270" t="s">
        <v>4247</v>
      </c>
      <c r="AL850" s="30">
        <f t="shared" si="19"/>
        <v>838</v>
      </c>
      <c r="AM850" s="29">
        <v>838</v>
      </c>
      <c r="AN850" s="270">
        <v>4139668</v>
      </c>
      <c r="AO850" s="29">
        <v>839</v>
      </c>
      <c r="AP850" s="270">
        <v>2448885</v>
      </c>
    </row>
    <row r="851" spans="22:42">
      <c r="V851" s="29">
        <v>839</v>
      </c>
      <c r="W851" s="270" t="s">
        <v>4248</v>
      </c>
      <c r="X851" s="30">
        <v>839</v>
      </c>
      <c r="Y851" s="270" t="s">
        <v>4249</v>
      </c>
      <c r="Z851" s="29">
        <v>839</v>
      </c>
      <c r="AA851" s="275" t="s">
        <v>4250</v>
      </c>
      <c r="AB851" s="29">
        <v>839</v>
      </c>
      <c r="AC851" s="270" t="s">
        <v>4251</v>
      </c>
      <c r="AD851" s="29">
        <v>839</v>
      </c>
      <c r="AE851" s="270" t="s">
        <v>4252</v>
      </c>
      <c r="AF851" s="29">
        <v>839</v>
      </c>
      <c r="AG851" s="270" t="s">
        <v>4253</v>
      </c>
      <c r="AH851" s="29">
        <v>839</v>
      </c>
      <c r="AI851" s="270" t="s">
        <v>4254</v>
      </c>
      <c r="AJ851" s="29">
        <v>840</v>
      </c>
      <c r="AK851" s="270" t="s">
        <v>4255</v>
      </c>
      <c r="AL851" s="30">
        <f t="shared" si="19"/>
        <v>839</v>
      </c>
      <c r="AM851" s="29">
        <v>839</v>
      </c>
      <c r="AN851" s="270">
        <v>4144508</v>
      </c>
      <c r="AO851" s="29">
        <v>840</v>
      </c>
      <c r="AP851" s="270">
        <v>2451748</v>
      </c>
    </row>
    <row r="852" spans="22:42">
      <c r="V852" s="29">
        <v>840</v>
      </c>
      <c r="W852" s="270" t="s">
        <v>4256</v>
      </c>
      <c r="X852" s="30">
        <v>840</v>
      </c>
      <c r="Y852" s="270" t="s">
        <v>4257</v>
      </c>
      <c r="Z852" s="29">
        <v>840</v>
      </c>
      <c r="AA852" s="275" t="s">
        <v>4258</v>
      </c>
      <c r="AB852" s="29">
        <v>840</v>
      </c>
      <c r="AC852" s="270" t="s">
        <v>4259</v>
      </c>
      <c r="AD852" s="29">
        <v>840</v>
      </c>
      <c r="AE852" s="270" t="s">
        <v>4260</v>
      </c>
      <c r="AF852" s="29">
        <v>840</v>
      </c>
      <c r="AG852" s="270" t="s">
        <v>4261</v>
      </c>
      <c r="AH852" s="29">
        <v>840</v>
      </c>
      <c r="AI852" s="270" t="s">
        <v>4262</v>
      </c>
      <c r="AJ852" s="29">
        <v>841</v>
      </c>
      <c r="AK852" s="270" t="s">
        <v>4263</v>
      </c>
      <c r="AL852" s="30">
        <f t="shared" si="19"/>
        <v>840</v>
      </c>
      <c r="AM852" s="29">
        <v>840</v>
      </c>
      <c r="AN852" s="270">
        <v>4149349</v>
      </c>
      <c r="AO852" s="29">
        <v>841</v>
      </c>
      <c r="AP852" s="270">
        <v>2454612</v>
      </c>
    </row>
    <row r="853" spans="22:42">
      <c r="V853" s="29">
        <v>841</v>
      </c>
      <c r="W853" s="270" t="s">
        <v>4264</v>
      </c>
      <c r="X853" s="30">
        <v>841</v>
      </c>
      <c r="Y853" s="270" t="s">
        <v>4265</v>
      </c>
      <c r="Z853" s="29">
        <v>841</v>
      </c>
      <c r="AA853" s="275" t="s">
        <v>4266</v>
      </c>
      <c r="AB853" s="29">
        <v>841</v>
      </c>
      <c r="AC853" s="270" t="s">
        <v>4267</v>
      </c>
      <c r="AD853" s="29">
        <v>841</v>
      </c>
      <c r="AE853" s="270" t="s">
        <v>4268</v>
      </c>
      <c r="AF853" s="29">
        <v>841</v>
      </c>
      <c r="AG853" s="270" t="s">
        <v>4269</v>
      </c>
      <c r="AH853" s="29">
        <v>841</v>
      </c>
      <c r="AI853" s="270" t="s">
        <v>4270</v>
      </c>
      <c r="AJ853" s="29">
        <v>842</v>
      </c>
      <c r="AK853" s="270" t="s">
        <v>4271</v>
      </c>
      <c r="AL853" s="30">
        <f t="shared" si="19"/>
        <v>841</v>
      </c>
      <c r="AM853" s="29">
        <v>841</v>
      </c>
      <c r="AN853" s="270">
        <v>4154189</v>
      </c>
      <c r="AO853" s="29">
        <v>842</v>
      </c>
      <c r="AP853" s="270">
        <v>2457475</v>
      </c>
    </row>
    <row r="854" spans="22:42">
      <c r="V854" s="29">
        <v>842</v>
      </c>
      <c r="W854" s="270" t="s">
        <v>4272</v>
      </c>
      <c r="X854" s="30">
        <v>842</v>
      </c>
      <c r="Y854" s="270" t="s">
        <v>4273</v>
      </c>
      <c r="Z854" s="29">
        <v>842</v>
      </c>
      <c r="AA854" s="275" t="s">
        <v>4274</v>
      </c>
      <c r="AB854" s="29">
        <v>842</v>
      </c>
      <c r="AC854" s="270" t="s">
        <v>4275</v>
      </c>
      <c r="AD854" s="29">
        <v>842</v>
      </c>
      <c r="AE854" s="270" t="s">
        <v>4276</v>
      </c>
      <c r="AF854" s="29">
        <v>842</v>
      </c>
      <c r="AG854" s="270" t="s">
        <v>4277</v>
      </c>
      <c r="AH854" s="29">
        <v>842</v>
      </c>
      <c r="AI854" s="270" t="s">
        <v>4278</v>
      </c>
      <c r="AJ854" s="29">
        <v>843</v>
      </c>
      <c r="AK854" s="270" t="s">
        <v>4279</v>
      </c>
      <c r="AL854" s="30">
        <f t="shared" si="19"/>
        <v>842</v>
      </c>
      <c r="AM854" s="29">
        <v>842</v>
      </c>
      <c r="AN854" s="270">
        <v>4159029</v>
      </c>
      <c r="AO854" s="29">
        <v>843</v>
      </c>
      <c r="AP854" s="270">
        <v>2460338</v>
      </c>
    </row>
    <row r="855" spans="22:42">
      <c r="V855" s="29">
        <v>843</v>
      </c>
      <c r="W855" s="270" t="s">
        <v>4280</v>
      </c>
      <c r="X855" s="30">
        <v>843</v>
      </c>
      <c r="Y855" s="270" t="s">
        <v>4281</v>
      </c>
      <c r="Z855" s="29">
        <v>843</v>
      </c>
      <c r="AA855" s="275" t="s">
        <v>4282</v>
      </c>
      <c r="AB855" s="29">
        <v>843</v>
      </c>
      <c r="AC855" s="270" t="s">
        <v>4283</v>
      </c>
      <c r="AD855" s="29">
        <v>843</v>
      </c>
      <c r="AE855" s="270" t="s">
        <v>4284</v>
      </c>
      <c r="AF855" s="29">
        <v>843</v>
      </c>
      <c r="AG855" s="270" t="s">
        <v>4285</v>
      </c>
      <c r="AH855" s="29">
        <v>843</v>
      </c>
      <c r="AI855" s="270" t="s">
        <v>4286</v>
      </c>
      <c r="AJ855" s="29">
        <v>844</v>
      </c>
      <c r="AK855" s="270" t="s">
        <v>4287</v>
      </c>
      <c r="AL855" s="30">
        <f t="shared" si="19"/>
        <v>843</v>
      </c>
      <c r="AM855" s="29">
        <v>843</v>
      </c>
      <c r="AN855" s="270">
        <v>4163870</v>
      </c>
      <c r="AO855" s="29">
        <v>844</v>
      </c>
      <c r="AP855" s="270">
        <v>2463201</v>
      </c>
    </row>
    <row r="856" spans="22:42">
      <c r="V856" s="29">
        <v>844</v>
      </c>
      <c r="W856" s="270" t="s">
        <v>4288</v>
      </c>
      <c r="X856" s="30">
        <v>844</v>
      </c>
      <c r="Y856" s="270" t="s">
        <v>4289</v>
      </c>
      <c r="Z856" s="29">
        <v>844</v>
      </c>
      <c r="AA856" s="275" t="s">
        <v>4290</v>
      </c>
      <c r="AB856" s="29">
        <v>844</v>
      </c>
      <c r="AC856" s="270" t="s">
        <v>4291</v>
      </c>
      <c r="AD856" s="29">
        <v>844</v>
      </c>
      <c r="AE856" s="270" t="s">
        <v>4292</v>
      </c>
      <c r="AF856" s="29">
        <v>844</v>
      </c>
      <c r="AG856" s="270" t="s">
        <v>4293</v>
      </c>
      <c r="AH856" s="29">
        <v>844</v>
      </c>
      <c r="AI856" s="270" t="s">
        <v>4294</v>
      </c>
      <c r="AJ856" s="29">
        <v>845</v>
      </c>
      <c r="AK856" s="270" t="s">
        <v>4295</v>
      </c>
      <c r="AL856" s="30">
        <f t="shared" si="19"/>
        <v>844</v>
      </c>
      <c r="AM856" s="29">
        <v>844</v>
      </c>
      <c r="AN856" s="270">
        <v>4168710</v>
      </c>
      <c r="AO856" s="29">
        <v>845</v>
      </c>
      <c r="AP856" s="270">
        <v>2466065</v>
      </c>
    </row>
    <row r="857" spans="22:42">
      <c r="V857" s="29">
        <v>845</v>
      </c>
      <c r="W857" s="270" t="s">
        <v>4296</v>
      </c>
      <c r="X857" s="30">
        <v>845</v>
      </c>
      <c r="Y857" s="270" t="s">
        <v>4297</v>
      </c>
      <c r="Z857" s="29">
        <v>845</v>
      </c>
      <c r="AA857" s="275" t="s">
        <v>4298</v>
      </c>
      <c r="AB857" s="29">
        <v>845</v>
      </c>
      <c r="AC857" s="270" t="s">
        <v>4299</v>
      </c>
      <c r="AD857" s="29">
        <v>845</v>
      </c>
      <c r="AE857" s="270" t="s">
        <v>4300</v>
      </c>
      <c r="AF857" s="29">
        <v>845</v>
      </c>
      <c r="AG857" s="270" t="s">
        <v>4301</v>
      </c>
      <c r="AH857" s="29">
        <v>845</v>
      </c>
      <c r="AI857" s="270" t="s">
        <v>4302</v>
      </c>
      <c r="AJ857" s="29">
        <v>846</v>
      </c>
      <c r="AK857" s="270" t="s">
        <v>4303</v>
      </c>
      <c r="AL857" s="30">
        <f t="shared" si="19"/>
        <v>845</v>
      </c>
      <c r="AM857" s="29">
        <v>845</v>
      </c>
      <c r="AN857" s="270">
        <v>4173550</v>
      </c>
      <c r="AO857" s="29">
        <v>846</v>
      </c>
      <c r="AP857" s="270">
        <v>2468928</v>
      </c>
    </row>
    <row r="858" spans="22:42">
      <c r="V858" s="29">
        <v>846</v>
      </c>
      <c r="W858" s="270" t="s">
        <v>4304</v>
      </c>
      <c r="X858" s="30">
        <v>846</v>
      </c>
      <c r="Y858" s="270" t="s">
        <v>4305</v>
      </c>
      <c r="Z858" s="29">
        <v>846</v>
      </c>
      <c r="AA858" s="275" t="s">
        <v>4306</v>
      </c>
      <c r="AB858" s="29">
        <v>846</v>
      </c>
      <c r="AC858" s="270" t="s">
        <v>4307</v>
      </c>
      <c r="AD858" s="29">
        <v>846</v>
      </c>
      <c r="AE858" s="270" t="s">
        <v>4308</v>
      </c>
      <c r="AF858" s="29">
        <v>846</v>
      </c>
      <c r="AG858" s="270" t="s">
        <v>4309</v>
      </c>
      <c r="AH858" s="29">
        <v>846</v>
      </c>
      <c r="AI858" s="270" t="s">
        <v>4310</v>
      </c>
      <c r="AJ858" s="29">
        <v>847</v>
      </c>
      <c r="AK858" s="270" t="s">
        <v>4311</v>
      </c>
      <c r="AL858" s="30">
        <f t="shared" si="19"/>
        <v>846</v>
      </c>
      <c r="AM858" s="29">
        <v>846</v>
      </c>
      <c r="AN858" s="270">
        <v>4178391</v>
      </c>
      <c r="AO858" s="29">
        <v>847</v>
      </c>
      <c r="AP858" s="270">
        <v>2471791</v>
      </c>
    </row>
    <row r="859" spans="22:42">
      <c r="V859" s="29">
        <v>847</v>
      </c>
      <c r="W859" s="270" t="s">
        <v>4312</v>
      </c>
      <c r="X859" s="30">
        <v>847</v>
      </c>
      <c r="Y859" s="270" t="s">
        <v>4313</v>
      </c>
      <c r="Z859" s="29">
        <v>847</v>
      </c>
      <c r="AA859" s="275" t="s">
        <v>4314</v>
      </c>
      <c r="AB859" s="29">
        <v>847</v>
      </c>
      <c r="AC859" s="270" t="s">
        <v>4315</v>
      </c>
      <c r="AD859" s="29">
        <v>847</v>
      </c>
      <c r="AE859" s="270" t="s">
        <v>4316</v>
      </c>
      <c r="AF859" s="29">
        <v>847</v>
      </c>
      <c r="AG859" s="270" t="s">
        <v>4317</v>
      </c>
      <c r="AH859" s="29">
        <v>847</v>
      </c>
      <c r="AI859" s="270" t="s">
        <v>4318</v>
      </c>
      <c r="AJ859" s="29">
        <v>848</v>
      </c>
      <c r="AK859" s="270" t="s">
        <v>4319</v>
      </c>
      <c r="AL859" s="30">
        <f t="shared" si="19"/>
        <v>847</v>
      </c>
      <c r="AM859" s="29">
        <v>847</v>
      </c>
      <c r="AN859" s="270">
        <v>4183231</v>
      </c>
      <c r="AO859" s="29">
        <v>848</v>
      </c>
      <c r="AP859" s="270">
        <v>2474655</v>
      </c>
    </row>
    <row r="860" spans="22:42">
      <c r="V860" s="29">
        <v>848</v>
      </c>
      <c r="W860" s="270" t="s">
        <v>4320</v>
      </c>
      <c r="X860" s="30">
        <v>848</v>
      </c>
      <c r="Y860" s="270" t="s">
        <v>4321</v>
      </c>
      <c r="Z860" s="29">
        <v>848</v>
      </c>
      <c r="AA860" s="275" t="s">
        <v>4322</v>
      </c>
      <c r="AB860" s="29">
        <v>848</v>
      </c>
      <c r="AC860" s="270" t="s">
        <v>4323</v>
      </c>
      <c r="AD860" s="29">
        <v>848</v>
      </c>
      <c r="AE860" s="270" t="s">
        <v>4324</v>
      </c>
      <c r="AF860" s="29">
        <v>848</v>
      </c>
      <c r="AG860" s="270" t="s">
        <v>4325</v>
      </c>
      <c r="AH860" s="29">
        <v>848</v>
      </c>
      <c r="AI860" s="270" t="s">
        <v>4326</v>
      </c>
      <c r="AJ860" s="29">
        <v>849</v>
      </c>
      <c r="AK860" s="270" t="s">
        <v>4327</v>
      </c>
      <c r="AL860" s="30">
        <f t="shared" si="19"/>
        <v>848</v>
      </c>
      <c r="AM860" s="29">
        <v>848</v>
      </c>
      <c r="AN860" s="270">
        <v>4188071</v>
      </c>
      <c r="AO860" s="29">
        <v>849</v>
      </c>
      <c r="AP860" s="270">
        <v>2477518</v>
      </c>
    </row>
    <row r="861" spans="22:42">
      <c r="V861" s="29">
        <v>849</v>
      </c>
      <c r="W861" s="270" t="s">
        <v>4328</v>
      </c>
      <c r="X861" s="30">
        <v>849</v>
      </c>
      <c r="Y861" s="270" t="s">
        <v>4329</v>
      </c>
      <c r="Z861" s="29">
        <v>849</v>
      </c>
      <c r="AA861" s="275" t="s">
        <v>4330</v>
      </c>
      <c r="AB861" s="29">
        <v>849</v>
      </c>
      <c r="AC861" s="270" t="s">
        <v>4331</v>
      </c>
      <c r="AD861" s="29">
        <v>849</v>
      </c>
      <c r="AE861" s="270" t="s">
        <v>4332</v>
      </c>
      <c r="AF861" s="29">
        <v>849</v>
      </c>
      <c r="AG861" s="270" t="s">
        <v>4333</v>
      </c>
      <c r="AH861" s="29">
        <v>849</v>
      </c>
      <c r="AI861" s="270" t="s">
        <v>4334</v>
      </c>
      <c r="AJ861" s="29">
        <v>850</v>
      </c>
      <c r="AK861" s="270" t="s">
        <v>4335</v>
      </c>
      <c r="AL861" s="30">
        <f t="shared" si="19"/>
        <v>849</v>
      </c>
      <c r="AM861" s="29">
        <v>849</v>
      </c>
      <c r="AN861" s="270">
        <v>4192912</v>
      </c>
      <c r="AO861" s="29">
        <v>850</v>
      </c>
      <c r="AP861" s="270">
        <v>2480381</v>
      </c>
    </row>
    <row r="862" spans="22:42">
      <c r="V862" s="29">
        <v>850</v>
      </c>
      <c r="W862" s="270" t="s">
        <v>4336</v>
      </c>
      <c r="X862" s="30">
        <v>850</v>
      </c>
      <c r="Y862" s="270" t="s">
        <v>4337</v>
      </c>
      <c r="Z862" s="29">
        <v>850</v>
      </c>
      <c r="AA862" s="275" t="s">
        <v>4338</v>
      </c>
      <c r="AB862" s="29">
        <v>850</v>
      </c>
      <c r="AC862" s="270" t="s">
        <v>4339</v>
      </c>
      <c r="AD862" s="29">
        <v>850</v>
      </c>
      <c r="AE862" s="270">
        <v>3555993</v>
      </c>
      <c r="AF862" s="29">
        <v>850</v>
      </c>
      <c r="AG862" s="270" t="s">
        <v>4340</v>
      </c>
      <c r="AH862" s="29">
        <v>850</v>
      </c>
      <c r="AI862" s="270" t="s">
        <v>4341</v>
      </c>
      <c r="AJ862" s="29">
        <v>851</v>
      </c>
      <c r="AK862" s="270" t="s">
        <v>4342</v>
      </c>
      <c r="AL862" s="30">
        <f t="shared" si="19"/>
        <v>850</v>
      </c>
      <c r="AM862" s="29">
        <v>850</v>
      </c>
      <c r="AN862" s="270">
        <v>4197752</v>
      </c>
      <c r="AO862" s="29">
        <v>851</v>
      </c>
      <c r="AP862" s="270">
        <v>2483245</v>
      </c>
    </row>
    <row r="863" spans="22:42">
      <c r="V863" s="29">
        <v>851</v>
      </c>
      <c r="W863" s="270" t="s">
        <v>4343</v>
      </c>
      <c r="X863" s="30">
        <v>851</v>
      </c>
      <c r="Y863" s="270" t="s">
        <v>4344</v>
      </c>
      <c r="Z863" s="29">
        <v>851</v>
      </c>
      <c r="AA863" s="275" t="s">
        <v>4345</v>
      </c>
      <c r="AB863" s="29">
        <v>851</v>
      </c>
      <c r="AC863" s="270" t="s">
        <v>4346</v>
      </c>
      <c r="AD863" s="29">
        <v>851</v>
      </c>
      <c r="AE863" s="270" t="s">
        <v>4347</v>
      </c>
      <c r="AF863" s="29">
        <v>851</v>
      </c>
      <c r="AG863" s="270" t="s">
        <v>4348</v>
      </c>
      <c r="AH863" s="29">
        <v>851</v>
      </c>
      <c r="AI863" s="270">
        <v>1574255</v>
      </c>
      <c r="AJ863" s="29">
        <v>852</v>
      </c>
      <c r="AK863" s="270" t="s">
        <v>4349</v>
      </c>
      <c r="AL863" s="30">
        <f t="shared" si="19"/>
        <v>851</v>
      </c>
      <c r="AM863" s="29">
        <v>851</v>
      </c>
      <c r="AN863" s="270">
        <v>4202592</v>
      </c>
      <c r="AO863" s="29">
        <v>852</v>
      </c>
      <c r="AP863" s="270">
        <v>2486108</v>
      </c>
    </row>
    <row r="864" spans="22:42">
      <c r="V864" s="29">
        <v>852</v>
      </c>
      <c r="W864" s="270" t="s">
        <v>4350</v>
      </c>
      <c r="X864" s="30">
        <v>852</v>
      </c>
      <c r="Y864" s="270" t="s">
        <v>4351</v>
      </c>
      <c r="Z864" s="29">
        <v>852</v>
      </c>
      <c r="AA864" s="275" t="s">
        <v>4352</v>
      </c>
      <c r="AB864" s="29">
        <v>852</v>
      </c>
      <c r="AC864" s="270" t="s">
        <v>4353</v>
      </c>
      <c r="AD864" s="29">
        <v>852</v>
      </c>
      <c r="AE864" s="270" t="s">
        <v>4354</v>
      </c>
      <c r="AF864" s="29">
        <v>852</v>
      </c>
      <c r="AG864" s="270" t="s">
        <v>4355</v>
      </c>
      <c r="AH864" s="29">
        <v>852</v>
      </c>
      <c r="AI864" s="270" t="s">
        <v>4356</v>
      </c>
      <c r="AJ864" s="29">
        <v>853</v>
      </c>
      <c r="AK864" s="270" t="s">
        <v>4357</v>
      </c>
      <c r="AL864" s="30">
        <f t="shared" si="19"/>
        <v>852</v>
      </c>
      <c r="AM864" s="29">
        <v>852</v>
      </c>
      <c r="AN864" s="270">
        <v>4207433</v>
      </c>
      <c r="AO864" s="29">
        <v>853</v>
      </c>
      <c r="AP864" s="270">
        <v>2488971</v>
      </c>
    </row>
    <row r="865" spans="22:42">
      <c r="V865" s="29">
        <v>853</v>
      </c>
      <c r="W865" s="270" t="s">
        <v>4358</v>
      </c>
      <c r="X865" s="30">
        <v>853</v>
      </c>
      <c r="Y865" s="270" t="s">
        <v>4359</v>
      </c>
      <c r="Z865" s="29">
        <v>853</v>
      </c>
      <c r="AA865" s="275" t="s">
        <v>4360</v>
      </c>
      <c r="AB865" s="29">
        <v>853</v>
      </c>
      <c r="AC865" s="270" t="s">
        <v>4361</v>
      </c>
      <c r="AD865" s="29">
        <v>853</v>
      </c>
      <c r="AE865" s="270" t="s">
        <v>4362</v>
      </c>
      <c r="AF865" s="29">
        <v>853</v>
      </c>
      <c r="AG865" s="270" t="s">
        <v>4363</v>
      </c>
      <c r="AH865" s="29">
        <v>853</v>
      </c>
      <c r="AI865" s="270" t="s">
        <v>4364</v>
      </c>
      <c r="AJ865" s="29">
        <v>854</v>
      </c>
      <c r="AK865" s="270" t="s">
        <v>4365</v>
      </c>
      <c r="AL865" s="30">
        <f t="shared" si="19"/>
        <v>853</v>
      </c>
      <c r="AM865" s="29">
        <v>853</v>
      </c>
      <c r="AN865" s="270">
        <v>4212273</v>
      </c>
      <c r="AO865" s="29">
        <v>854</v>
      </c>
      <c r="AP865" s="270">
        <v>2491834</v>
      </c>
    </row>
    <row r="866" spans="22:42">
      <c r="V866" s="29">
        <v>854</v>
      </c>
      <c r="W866" s="270" t="s">
        <v>4366</v>
      </c>
      <c r="X866" s="30">
        <v>854</v>
      </c>
      <c r="Y866" s="270" t="s">
        <v>4367</v>
      </c>
      <c r="Z866" s="29">
        <v>854</v>
      </c>
      <c r="AA866" s="275" t="s">
        <v>4368</v>
      </c>
      <c r="AB866" s="29">
        <v>854</v>
      </c>
      <c r="AC866" s="270" t="s">
        <v>4369</v>
      </c>
      <c r="AD866" s="29">
        <v>854</v>
      </c>
      <c r="AE866" s="270" t="s">
        <v>4370</v>
      </c>
      <c r="AF866" s="29">
        <v>854</v>
      </c>
      <c r="AG866" s="270" t="s">
        <v>4371</v>
      </c>
      <c r="AH866" s="29">
        <v>854</v>
      </c>
      <c r="AI866" s="270" t="s">
        <v>4372</v>
      </c>
      <c r="AJ866" s="29">
        <v>855</v>
      </c>
      <c r="AK866" s="270" t="s">
        <v>4373</v>
      </c>
      <c r="AL866" s="30">
        <f t="shared" si="19"/>
        <v>854</v>
      </c>
      <c r="AM866" s="29">
        <v>854</v>
      </c>
      <c r="AN866" s="270">
        <v>4217113</v>
      </c>
      <c r="AO866" s="29">
        <v>855</v>
      </c>
      <c r="AP866" s="270">
        <v>2494698</v>
      </c>
    </row>
    <row r="867" spans="22:42">
      <c r="V867" s="29">
        <v>855</v>
      </c>
      <c r="W867" s="270" t="s">
        <v>4374</v>
      </c>
      <c r="X867" s="30">
        <v>855</v>
      </c>
      <c r="Y867" s="270" t="s">
        <v>4375</v>
      </c>
      <c r="Z867" s="29">
        <v>855</v>
      </c>
      <c r="AA867" s="275" t="s">
        <v>4376</v>
      </c>
      <c r="AB867" s="29">
        <v>855</v>
      </c>
      <c r="AC867" s="270" t="s">
        <v>4377</v>
      </c>
      <c r="AD867" s="29">
        <v>855</v>
      </c>
      <c r="AE867" s="270" t="s">
        <v>4378</v>
      </c>
      <c r="AF867" s="29">
        <v>855</v>
      </c>
      <c r="AG867" s="270" t="s">
        <v>4379</v>
      </c>
      <c r="AH867" s="29">
        <v>855</v>
      </c>
      <c r="AI867" s="270" t="s">
        <v>4380</v>
      </c>
      <c r="AJ867" s="29">
        <v>856</v>
      </c>
      <c r="AK867" s="270" t="s">
        <v>4381</v>
      </c>
      <c r="AL867" s="30">
        <f t="shared" si="19"/>
        <v>855</v>
      </c>
      <c r="AM867" s="29">
        <v>855</v>
      </c>
      <c r="AN867" s="270">
        <v>4221954</v>
      </c>
      <c r="AO867" s="29">
        <v>856</v>
      </c>
      <c r="AP867" s="270">
        <v>2497561</v>
      </c>
    </row>
    <row r="868" spans="22:42">
      <c r="V868" s="29">
        <v>856</v>
      </c>
      <c r="W868" s="270" t="s">
        <v>4382</v>
      </c>
      <c r="X868" s="30">
        <v>856</v>
      </c>
      <c r="Y868" s="270" t="s">
        <v>4383</v>
      </c>
      <c r="Z868" s="29">
        <v>856</v>
      </c>
      <c r="AA868" s="275" t="s">
        <v>4384</v>
      </c>
      <c r="AB868" s="29">
        <v>856</v>
      </c>
      <c r="AC868" s="270" t="s">
        <v>4385</v>
      </c>
      <c r="AD868" s="29">
        <v>856</v>
      </c>
      <c r="AE868" s="270" t="s">
        <v>4386</v>
      </c>
      <c r="AF868" s="29">
        <v>856</v>
      </c>
      <c r="AG868" s="270" t="s">
        <v>4387</v>
      </c>
      <c r="AH868" s="29">
        <v>856</v>
      </c>
      <c r="AI868" s="270" t="s">
        <v>4388</v>
      </c>
      <c r="AJ868" s="29">
        <v>857</v>
      </c>
      <c r="AK868" s="270" t="s">
        <v>4389</v>
      </c>
      <c r="AL868" s="30">
        <f t="shared" si="19"/>
        <v>856</v>
      </c>
      <c r="AM868" s="29">
        <v>856</v>
      </c>
      <c r="AN868" s="270">
        <v>4226794</v>
      </c>
      <c r="AO868" s="29">
        <v>857</v>
      </c>
      <c r="AP868" s="270">
        <v>2500424</v>
      </c>
    </row>
    <row r="869" spans="22:42">
      <c r="V869" s="29">
        <v>857</v>
      </c>
      <c r="W869" s="270" t="s">
        <v>4390</v>
      </c>
      <c r="X869" s="30">
        <v>857</v>
      </c>
      <c r="Y869" s="270" t="s">
        <v>4391</v>
      </c>
      <c r="Z869" s="29">
        <v>857</v>
      </c>
      <c r="AA869" s="275" t="s">
        <v>4392</v>
      </c>
      <c r="AB869" s="29">
        <v>857</v>
      </c>
      <c r="AC869" s="270" t="s">
        <v>4393</v>
      </c>
      <c r="AD869" s="29">
        <v>857</v>
      </c>
      <c r="AE869" s="270" t="s">
        <v>4394</v>
      </c>
      <c r="AF869" s="29">
        <v>857</v>
      </c>
      <c r="AG869" s="270" t="s">
        <v>4395</v>
      </c>
      <c r="AH869" s="29">
        <v>857</v>
      </c>
      <c r="AI869" s="270" t="s">
        <v>4396</v>
      </c>
      <c r="AJ869" s="29">
        <v>858</v>
      </c>
      <c r="AK869" s="270" t="s">
        <v>4397</v>
      </c>
      <c r="AL869" s="30">
        <f t="shared" si="19"/>
        <v>857</v>
      </c>
      <c r="AM869" s="29">
        <v>857</v>
      </c>
      <c r="AN869" s="270">
        <v>4231634</v>
      </c>
      <c r="AO869" s="29">
        <v>858</v>
      </c>
      <c r="AP869" s="270">
        <v>2503288</v>
      </c>
    </row>
    <row r="870" spans="22:42">
      <c r="V870" s="29">
        <v>858</v>
      </c>
      <c r="W870" s="270" t="s">
        <v>4398</v>
      </c>
      <c r="X870" s="30">
        <v>858</v>
      </c>
      <c r="Y870" s="270" t="s">
        <v>4399</v>
      </c>
      <c r="Z870" s="29">
        <v>858</v>
      </c>
      <c r="AA870" s="275" t="s">
        <v>4400</v>
      </c>
      <c r="AB870" s="29">
        <v>858</v>
      </c>
      <c r="AC870" s="270" t="s">
        <v>4401</v>
      </c>
      <c r="AD870" s="29">
        <v>858</v>
      </c>
      <c r="AE870" s="270" t="s">
        <v>4402</v>
      </c>
      <c r="AF870" s="29">
        <v>858</v>
      </c>
      <c r="AG870" s="270" t="s">
        <v>4403</v>
      </c>
      <c r="AH870" s="29">
        <v>858</v>
      </c>
      <c r="AI870" s="270" t="s">
        <v>4404</v>
      </c>
      <c r="AJ870" s="29">
        <v>859</v>
      </c>
      <c r="AK870" s="270" t="s">
        <v>4405</v>
      </c>
      <c r="AL870" s="30">
        <f t="shared" si="19"/>
        <v>858</v>
      </c>
      <c r="AM870" s="29">
        <v>858</v>
      </c>
      <c r="AN870" s="270">
        <v>4236475</v>
      </c>
      <c r="AO870" s="29">
        <v>859</v>
      </c>
      <c r="AP870" s="270">
        <v>2506151</v>
      </c>
    </row>
    <row r="871" spans="22:42">
      <c r="V871" s="29">
        <v>859</v>
      </c>
      <c r="W871" s="270" t="s">
        <v>4406</v>
      </c>
      <c r="X871" s="30">
        <v>859</v>
      </c>
      <c r="Y871" s="270" t="s">
        <v>4407</v>
      </c>
      <c r="Z871" s="29">
        <v>859</v>
      </c>
      <c r="AA871" s="275" t="s">
        <v>4408</v>
      </c>
      <c r="AB871" s="29">
        <v>859</v>
      </c>
      <c r="AC871" s="270" t="s">
        <v>4409</v>
      </c>
      <c r="AD871" s="29">
        <v>859</v>
      </c>
      <c r="AE871" s="270" t="s">
        <v>4410</v>
      </c>
      <c r="AF871" s="29">
        <v>859</v>
      </c>
      <c r="AG871" s="270" t="s">
        <v>4411</v>
      </c>
      <c r="AH871" s="29">
        <v>859</v>
      </c>
      <c r="AI871" s="270" t="s">
        <v>4412</v>
      </c>
      <c r="AJ871" s="29">
        <v>860</v>
      </c>
      <c r="AK871" s="270" t="s">
        <v>4413</v>
      </c>
      <c r="AL871" s="30">
        <f t="shared" si="19"/>
        <v>859</v>
      </c>
      <c r="AM871" s="29">
        <v>859</v>
      </c>
      <c r="AN871" s="270">
        <v>4241315</v>
      </c>
      <c r="AO871" s="29">
        <v>860</v>
      </c>
      <c r="AP871" s="270">
        <v>2509014</v>
      </c>
    </row>
    <row r="872" spans="22:42">
      <c r="V872" s="29">
        <v>860</v>
      </c>
      <c r="W872" s="270" t="s">
        <v>4414</v>
      </c>
      <c r="X872" s="30">
        <v>860</v>
      </c>
      <c r="Y872" s="270" t="s">
        <v>4415</v>
      </c>
      <c r="Z872" s="29">
        <v>860</v>
      </c>
      <c r="AA872" s="275" t="s">
        <v>4416</v>
      </c>
      <c r="AB872" s="29">
        <v>860</v>
      </c>
      <c r="AC872" s="270" t="s">
        <v>4417</v>
      </c>
      <c r="AD872" s="29">
        <v>860</v>
      </c>
      <c r="AE872" s="270" t="s">
        <v>4418</v>
      </c>
      <c r="AF872" s="29">
        <v>860</v>
      </c>
      <c r="AG872" s="270" t="s">
        <v>4419</v>
      </c>
      <c r="AH872" s="29">
        <v>860</v>
      </c>
      <c r="AI872" s="270" t="s">
        <v>4420</v>
      </c>
      <c r="AJ872" s="29">
        <v>861</v>
      </c>
      <c r="AK872" s="270" t="s">
        <v>4421</v>
      </c>
      <c r="AL872" s="30">
        <f t="shared" si="19"/>
        <v>860</v>
      </c>
      <c r="AM872" s="29">
        <v>860</v>
      </c>
      <c r="AN872" s="270">
        <v>4246155</v>
      </c>
      <c r="AO872" s="29">
        <v>861</v>
      </c>
      <c r="AP872" s="270">
        <v>2511878</v>
      </c>
    </row>
    <row r="873" spans="22:42">
      <c r="V873" s="29">
        <v>861</v>
      </c>
      <c r="W873" s="270" t="s">
        <v>4422</v>
      </c>
      <c r="X873" s="30">
        <v>861</v>
      </c>
      <c r="Y873" s="270" t="s">
        <v>4423</v>
      </c>
      <c r="Z873" s="29">
        <v>861</v>
      </c>
      <c r="AA873" s="275" t="s">
        <v>4424</v>
      </c>
      <c r="AB873" s="29">
        <v>861</v>
      </c>
      <c r="AC873" s="270" t="s">
        <v>4425</v>
      </c>
      <c r="AD873" s="29">
        <v>861</v>
      </c>
      <c r="AE873" s="270" t="s">
        <v>4426</v>
      </c>
      <c r="AF873" s="29">
        <v>861</v>
      </c>
      <c r="AG873" s="270" t="s">
        <v>4427</v>
      </c>
      <c r="AH873" s="29">
        <v>861</v>
      </c>
      <c r="AI873" s="270" t="s">
        <v>4428</v>
      </c>
      <c r="AJ873" s="29">
        <v>862</v>
      </c>
      <c r="AK873" s="270" t="s">
        <v>4429</v>
      </c>
      <c r="AL873" s="30">
        <f t="shared" si="19"/>
        <v>861</v>
      </c>
      <c r="AM873" s="29">
        <v>861</v>
      </c>
      <c r="AN873" s="270">
        <v>4250996</v>
      </c>
      <c r="AO873" s="29">
        <v>862</v>
      </c>
      <c r="AP873" s="270">
        <v>2514741</v>
      </c>
    </row>
    <row r="874" spans="22:42">
      <c r="V874" s="29">
        <v>862</v>
      </c>
      <c r="W874" s="270" t="s">
        <v>4430</v>
      </c>
      <c r="X874" s="30">
        <v>862</v>
      </c>
      <c r="Y874" s="270" t="s">
        <v>4431</v>
      </c>
      <c r="Z874" s="29">
        <v>862</v>
      </c>
      <c r="AA874" s="275" t="s">
        <v>4432</v>
      </c>
      <c r="AB874" s="29">
        <v>862</v>
      </c>
      <c r="AC874" s="270" t="s">
        <v>4433</v>
      </c>
      <c r="AD874" s="29">
        <v>862</v>
      </c>
      <c r="AE874" s="270" t="s">
        <v>4434</v>
      </c>
      <c r="AF874" s="29">
        <v>862</v>
      </c>
      <c r="AG874" s="270" t="s">
        <v>4435</v>
      </c>
      <c r="AH874" s="29">
        <v>862</v>
      </c>
      <c r="AI874" s="270" t="s">
        <v>4436</v>
      </c>
      <c r="AJ874" s="29">
        <v>863</v>
      </c>
      <c r="AK874" s="270" t="s">
        <v>4437</v>
      </c>
      <c r="AL874" s="30">
        <f t="shared" si="19"/>
        <v>862</v>
      </c>
      <c r="AM874" s="29">
        <v>862</v>
      </c>
      <c r="AN874" s="270">
        <v>4255836</v>
      </c>
      <c r="AO874" s="29">
        <v>863</v>
      </c>
      <c r="AP874" s="270">
        <v>2517604</v>
      </c>
    </row>
    <row r="875" spans="22:42">
      <c r="V875" s="29">
        <v>863</v>
      </c>
      <c r="W875" s="270" t="s">
        <v>4438</v>
      </c>
      <c r="X875" s="30">
        <v>863</v>
      </c>
      <c r="Y875" s="270" t="s">
        <v>4439</v>
      </c>
      <c r="Z875" s="29">
        <v>863</v>
      </c>
      <c r="AA875" s="275" t="s">
        <v>4440</v>
      </c>
      <c r="AB875" s="29">
        <v>863</v>
      </c>
      <c r="AC875" s="270" t="s">
        <v>4441</v>
      </c>
      <c r="AD875" s="29">
        <v>863</v>
      </c>
      <c r="AE875" s="270" t="s">
        <v>4442</v>
      </c>
      <c r="AF875" s="29">
        <v>863</v>
      </c>
      <c r="AG875" s="270" t="s">
        <v>4443</v>
      </c>
      <c r="AH875" s="29">
        <v>863</v>
      </c>
      <c r="AI875" s="270" t="s">
        <v>4444</v>
      </c>
      <c r="AJ875" s="29">
        <v>864</v>
      </c>
      <c r="AK875" s="270" t="s">
        <v>4445</v>
      </c>
      <c r="AL875" s="30">
        <f t="shared" si="19"/>
        <v>863</v>
      </c>
      <c r="AM875" s="29">
        <v>863</v>
      </c>
      <c r="AN875" s="270">
        <v>4260676</v>
      </c>
      <c r="AO875" s="29">
        <v>864</v>
      </c>
      <c r="AP875" s="270">
        <v>2520467</v>
      </c>
    </row>
    <row r="876" spans="22:42">
      <c r="V876" s="29">
        <v>864</v>
      </c>
      <c r="W876" s="270" t="s">
        <v>4446</v>
      </c>
      <c r="X876" s="30">
        <v>864</v>
      </c>
      <c r="Y876" s="270" t="s">
        <v>4447</v>
      </c>
      <c r="Z876" s="29">
        <v>864</v>
      </c>
      <c r="AA876" s="275" t="s">
        <v>4448</v>
      </c>
      <c r="AB876" s="29">
        <v>864</v>
      </c>
      <c r="AC876" s="270" t="s">
        <v>4449</v>
      </c>
      <c r="AD876" s="29">
        <v>864</v>
      </c>
      <c r="AE876" s="270" t="s">
        <v>4450</v>
      </c>
      <c r="AF876" s="29">
        <v>864</v>
      </c>
      <c r="AG876" s="270" t="s">
        <v>4451</v>
      </c>
      <c r="AH876" s="29">
        <v>864</v>
      </c>
      <c r="AI876" s="270" t="s">
        <v>4452</v>
      </c>
      <c r="AJ876" s="29">
        <v>865</v>
      </c>
      <c r="AK876" s="270" t="s">
        <v>4453</v>
      </c>
      <c r="AL876" s="30">
        <f t="shared" si="19"/>
        <v>864</v>
      </c>
      <c r="AM876" s="29">
        <v>864</v>
      </c>
      <c r="AN876" s="270">
        <v>4265517</v>
      </c>
      <c r="AO876" s="29">
        <v>865</v>
      </c>
      <c r="AP876" s="270">
        <v>2523331</v>
      </c>
    </row>
    <row r="877" spans="22:42">
      <c r="V877" s="29">
        <v>865</v>
      </c>
      <c r="W877" s="270" t="s">
        <v>4454</v>
      </c>
      <c r="X877" s="30">
        <v>865</v>
      </c>
      <c r="Y877" s="270" t="s">
        <v>4455</v>
      </c>
      <c r="Z877" s="29">
        <v>865</v>
      </c>
      <c r="AA877" s="275" t="s">
        <v>4456</v>
      </c>
      <c r="AB877" s="29">
        <v>865</v>
      </c>
      <c r="AC877" s="270" t="s">
        <v>4457</v>
      </c>
      <c r="AD877" s="29">
        <v>865</v>
      </c>
      <c r="AE877" s="270" t="s">
        <v>4458</v>
      </c>
      <c r="AF877" s="29">
        <v>865</v>
      </c>
      <c r="AG877" s="270" t="s">
        <v>4459</v>
      </c>
      <c r="AH877" s="29">
        <v>865</v>
      </c>
      <c r="AI877" s="270" t="s">
        <v>4460</v>
      </c>
      <c r="AJ877" s="29">
        <v>866</v>
      </c>
      <c r="AK877" s="270" t="s">
        <v>4461</v>
      </c>
      <c r="AL877" s="30">
        <f t="shared" si="19"/>
        <v>865</v>
      </c>
      <c r="AM877" s="29">
        <v>865</v>
      </c>
      <c r="AN877" s="270">
        <v>4270357</v>
      </c>
      <c r="AO877" s="29">
        <v>866</v>
      </c>
      <c r="AP877" s="270">
        <v>2526194</v>
      </c>
    </row>
    <row r="878" spans="22:42">
      <c r="V878" s="29">
        <v>866</v>
      </c>
      <c r="W878" s="270" t="s">
        <v>4462</v>
      </c>
      <c r="X878" s="30">
        <v>866</v>
      </c>
      <c r="Y878" s="270" t="s">
        <v>4463</v>
      </c>
      <c r="Z878" s="29">
        <v>866</v>
      </c>
      <c r="AA878" s="275" t="s">
        <v>4464</v>
      </c>
      <c r="AB878" s="29">
        <v>866</v>
      </c>
      <c r="AC878" s="270" t="s">
        <v>4465</v>
      </c>
      <c r="AD878" s="29">
        <v>866</v>
      </c>
      <c r="AE878" s="270">
        <v>3621912</v>
      </c>
      <c r="AF878" s="29">
        <v>866</v>
      </c>
      <c r="AG878" s="270" t="s">
        <v>4466</v>
      </c>
      <c r="AH878" s="29">
        <v>866</v>
      </c>
      <c r="AI878" s="270" t="s">
        <v>4467</v>
      </c>
      <c r="AJ878" s="29">
        <v>867</v>
      </c>
      <c r="AK878" s="270" t="s">
        <v>4468</v>
      </c>
      <c r="AL878" s="30">
        <f t="shared" si="19"/>
        <v>866</v>
      </c>
      <c r="AM878" s="29">
        <v>866</v>
      </c>
      <c r="AN878" s="270">
        <v>4275197</v>
      </c>
      <c r="AO878" s="29">
        <v>867</v>
      </c>
      <c r="AP878" s="270">
        <v>2529057</v>
      </c>
    </row>
    <row r="879" spans="22:42">
      <c r="V879" s="29">
        <v>867</v>
      </c>
      <c r="W879" s="270" t="s">
        <v>4469</v>
      </c>
      <c r="X879" s="30">
        <v>867</v>
      </c>
      <c r="Y879" s="270" t="s">
        <v>4470</v>
      </c>
      <c r="Z879" s="29">
        <v>867</v>
      </c>
      <c r="AA879" s="275" t="s">
        <v>4471</v>
      </c>
      <c r="AB879" s="29">
        <v>867</v>
      </c>
      <c r="AC879" s="270" t="s">
        <v>4472</v>
      </c>
      <c r="AD879" s="29">
        <v>867</v>
      </c>
      <c r="AE879" s="270" t="s">
        <v>4473</v>
      </c>
      <c r="AF879" s="29">
        <v>867</v>
      </c>
      <c r="AG879" s="270" t="s">
        <v>4474</v>
      </c>
      <c r="AH879" s="29">
        <v>867</v>
      </c>
      <c r="AI879" s="270" t="s">
        <v>4475</v>
      </c>
      <c r="AJ879" s="29">
        <v>868</v>
      </c>
      <c r="AK879" s="270" t="s">
        <v>4476</v>
      </c>
      <c r="AL879" s="30">
        <f t="shared" si="19"/>
        <v>867</v>
      </c>
      <c r="AM879" s="29">
        <v>867</v>
      </c>
      <c r="AN879" s="270">
        <v>4280038</v>
      </c>
      <c r="AO879" s="29">
        <v>868</v>
      </c>
      <c r="AP879" s="270">
        <v>2531921</v>
      </c>
    </row>
    <row r="880" spans="22:42">
      <c r="V880" s="29">
        <v>868</v>
      </c>
      <c r="W880" s="270" t="s">
        <v>4477</v>
      </c>
      <c r="X880" s="30">
        <v>868</v>
      </c>
      <c r="Y880" s="270" t="s">
        <v>4478</v>
      </c>
      <c r="Z880" s="29">
        <v>868</v>
      </c>
      <c r="AA880" s="275" t="s">
        <v>4479</v>
      </c>
      <c r="AB880" s="29">
        <v>868</v>
      </c>
      <c r="AC880" s="270" t="s">
        <v>4480</v>
      </c>
      <c r="AD880" s="29">
        <v>868</v>
      </c>
      <c r="AE880" s="270" t="s">
        <v>4481</v>
      </c>
      <c r="AF880" s="29">
        <v>868</v>
      </c>
      <c r="AG880" s="270" t="s">
        <v>4482</v>
      </c>
      <c r="AH880" s="29">
        <v>868</v>
      </c>
      <c r="AI880" s="270" t="s">
        <v>4483</v>
      </c>
      <c r="AJ880" s="29">
        <v>869</v>
      </c>
      <c r="AK880" s="270" t="s">
        <v>4484</v>
      </c>
      <c r="AL880" s="30">
        <f t="shared" si="19"/>
        <v>868</v>
      </c>
      <c r="AM880" s="29">
        <v>868</v>
      </c>
      <c r="AN880" s="270">
        <v>4284878</v>
      </c>
      <c r="AO880" s="29">
        <v>869</v>
      </c>
      <c r="AP880" s="270">
        <v>2534784</v>
      </c>
    </row>
    <row r="881" spans="22:42">
      <c r="V881" s="29">
        <v>869</v>
      </c>
      <c r="W881" s="270" t="s">
        <v>4485</v>
      </c>
      <c r="X881" s="30">
        <v>869</v>
      </c>
      <c r="Y881" s="270" t="s">
        <v>4486</v>
      </c>
      <c r="Z881" s="29">
        <v>869</v>
      </c>
      <c r="AA881" s="275" t="s">
        <v>4487</v>
      </c>
      <c r="AB881" s="29">
        <v>869</v>
      </c>
      <c r="AC881" s="270" t="s">
        <v>4488</v>
      </c>
      <c r="AD881" s="29">
        <v>869</v>
      </c>
      <c r="AE881" s="270" t="s">
        <v>4489</v>
      </c>
      <c r="AF881" s="29">
        <v>869</v>
      </c>
      <c r="AG881" s="270" t="s">
        <v>4490</v>
      </c>
      <c r="AH881" s="29">
        <v>869</v>
      </c>
      <c r="AI881" s="270" t="s">
        <v>4491</v>
      </c>
      <c r="AJ881" s="29">
        <v>870</v>
      </c>
      <c r="AK881" s="270" t="s">
        <v>4492</v>
      </c>
      <c r="AL881" s="30">
        <f t="shared" si="19"/>
        <v>869</v>
      </c>
      <c r="AM881" s="29">
        <v>869</v>
      </c>
      <c r="AN881" s="270">
        <v>4289718</v>
      </c>
      <c r="AO881" s="29">
        <v>870</v>
      </c>
      <c r="AP881" s="270">
        <v>2537647</v>
      </c>
    </row>
    <row r="882" spans="22:42">
      <c r="V882" s="29">
        <v>870</v>
      </c>
      <c r="W882" s="270" t="s">
        <v>4493</v>
      </c>
      <c r="X882" s="30">
        <v>870</v>
      </c>
      <c r="Y882" s="270" t="s">
        <v>4494</v>
      </c>
      <c r="Z882" s="29">
        <v>870</v>
      </c>
      <c r="AA882" s="275" t="s">
        <v>4495</v>
      </c>
      <c r="AB882" s="29">
        <v>870</v>
      </c>
      <c r="AC882" s="270" t="s">
        <v>4496</v>
      </c>
      <c r="AD882" s="29">
        <v>870</v>
      </c>
      <c r="AE882" s="270" t="s">
        <v>4497</v>
      </c>
      <c r="AF882" s="29">
        <v>870</v>
      </c>
      <c r="AG882" s="270" t="s">
        <v>4498</v>
      </c>
      <c r="AH882" s="29">
        <v>870</v>
      </c>
      <c r="AI882" s="270" t="s">
        <v>4499</v>
      </c>
      <c r="AJ882" s="29">
        <v>871</v>
      </c>
      <c r="AK882" s="270" t="s">
        <v>4500</v>
      </c>
      <c r="AL882" s="30">
        <f t="shared" si="19"/>
        <v>870</v>
      </c>
      <c r="AM882" s="29">
        <v>870</v>
      </c>
      <c r="AN882" s="270">
        <v>4294559</v>
      </c>
      <c r="AO882" s="29">
        <v>871</v>
      </c>
      <c r="AP882" s="270">
        <v>2540511</v>
      </c>
    </row>
    <row r="883" spans="22:42">
      <c r="V883" s="29">
        <v>871</v>
      </c>
      <c r="W883" s="270" t="s">
        <v>4501</v>
      </c>
      <c r="X883" s="30">
        <v>871</v>
      </c>
      <c r="Y883" s="270" t="s">
        <v>4502</v>
      </c>
      <c r="Z883" s="29">
        <v>871</v>
      </c>
      <c r="AA883" s="275" t="s">
        <v>4503</v>
      </c>
      <c r="AB883" s="29">
        <v>871</v>
      </c>
      <c r="AC883" s="270" t="s">
        <v>4504</v>
      </c>
      <c r="AD883" s="29">
        <v>871</v>
      </c>
      <c r="AE883" s="270" t="s">
        <v>4505</v>
      </c>
      <c r="AF883" s="29">
        <v>871</v>
      </c>
      <c r="AG883" s="270" t="s">
        <v>4506</v>
      </c>
      <c r="AH883" s="29">
        <v>871</v>
      </c>
      <c r="AI883" s="270" t="s">
        <v>4507</v>
      </c>
      <c r="AJ883" s="29">
        <v>872</v>
      </c>
      <c r="AK883" s="270" t="s">
        <v>4508</v>
      </c>
      <c r="AL883" s="30">
        <f t="shared" si="19"/>
        <v>871</v>
      </c>
      <c r="AM883" s="29">
        <v>871</v>
      </c>
      <c r="AN883" s="270">
        <v>4299399</v>
      </c>
      <c r="AO883" s="29">
        <v>872</v>
      </c>
      <c r="AP883" s="270">
        <v>2543374</v>
      </c>
    </row>
    <row r="884" spans="22:42">
      <c r="V884" s="29">
        <v>872</v>
      </c>
      <c r="W884" s="270" t="s">
        <v>4509</v>
      </c>
      <c r="X884" s="30">
        <v>872</v>
      </c>
      <c r="Y884" s="270" t="s">
        <v>4510</v>
      </c>
      <c r="Z884" s="29">
        <v>872</v>
      </c>
      <c r="AA884" s="275" t="s">
        <v>4511</v>
      </c>
      <c r="AB884" s="29">
        <v>872</v>
      </c>
      <c r="AC884" s="270" t="s">
        <v>4512</v>
      </c>
      <c r="AD884" s="29">
        <v>872</v>
      </c>
      <c r="AE884" s="270" t="s">
        <v>4513</v>
      </c>
      <c r="AF884" s="29">
        <v>872</v>
      </c>
      <c r="AG884" s="270" t="s">
        <v>4514</v>
      </c>
      <c r="AH884" s="29">
        <v>872</v>
      </c>
      <c r="AI884" s="270" t="s">
        <v>4515</v>
      </c>
      <c r="AJ884" s="29">
        <v>873</v>
      </c>
      <c r="AK884" s="270" t="s">
        <v>4516</v>
      </c>
      <c r="AL884" s="30">
        <f t="shared" si="19"/>
        <v>872</v>
      </c>
      <c r="AM884" s="29">
        <v>872</v>
      </c>
      <c r="AN884" s="270">
        <v>4304240</v>
      </c>
      <c r="AO884" s="29">
        <v>873</v>
      </c>
      <c r="AP884" s="270">
        <v>2546237</v>
      </c>
    </row>
    <row r="885" spans="22:42">
      <c r="V885" s="29">
        <v>873</v>
      </c>
      <c r="W885" s="270" t="s">
        <v>4517</v>
      </c>
      <c r="X885" s="30">
        <v>873</v>
      </c>
      <c r="Y885" s="270" t="s">
        <v>4518</v>
      </c>
      <c r="Z885" s="29">
        <v>873</v>
      </c>
      <c r="AA885" s="275" t="s">
        <v>4519</v>
      </c>
      <c r="AB885" s="29">
        <v>873</v>
      </c>
      <c r="AC885" s="270" t="s">
        <v>4520</v>
      </c>
      <c r="AD885" s="29">
        <v>873</v>
      </c>
      <c r="AE885" s="270" t="s">
        <v>4521</v>
      </c>
      <c r="AF885" s="29">
        <v>873</v>
      </c>
      <c r="AG885" s="270" t="s">
        <v>4522</v>
      </c>
      <c r="AH885" s="29">
        <v>873</v>
      </c>
      <c r="AI885" s="270" t="s">
        <v>4523</v>
      </c>
      <c r="AJ885" s="29">
        <v>874</v>
      </c>
      <c r="AK885" s="270" t="s">
        <v>4524</v>
      </c>
      <c r="AL885" s="30">
        <f t="shared" si="19"/>
        <v>873</v>
      </c>
      <c r="AM885" s="29">
        <v>873</v>
      </c>
      <c r="AN885" s="270">
        <v>4309080</v>
      </c>
      <c r="AO885" s="29">
        <v>874</v>
      </c>
      <c r="AP885" s="270">
        <v>2549100</v>
      </c>
    </row>
    <row r="886" spans="22:42">
      <c r="V886" s="29">
        <v>874</v>
      </c>
      <c r="W886" s="270" t="s">
        <v>4525</v>
      </c>
      <c r="X886" s="30">
        <v>874</v>
      </c>
      <c r="Y886" s="270" t="s">
        <v>4526</v>
      </c>
      <c r="Z886" s="29">
        <v>874</v>
      </c>
      <c r="AA886" s="275" t="s">
        <v>4527</v>
      </c>
      <c r="AB886" s="29">
        <v>874</v>
      </c>
      <c r="AC886" s="270" t="s">
        <v>4528</v>
      </c>
      <c r="AD886" s="29">
        <v>874</v>
      </c>
      <c r="AE886" s="270" t="s">
        <v>4529</v>
      </c>
      <c r="AF886" s="29">
        <v>874</v>
      </c>
      <c r="AG886" s="270" t="s">
        <v>4530</v>
      </c>
      <c r="AH886" s="29">
        <v>874</v>
      </c>
      <c r="AI886" s="270" t="s">
        <v>4531</v>
      </c>
      <c r="AJ886" s="29">
        <v>875</v>
      </c>
      <c r="AK886" s="270" t="s">
        <v>4532</v>
      </c>
      <c r="AL886" s="30">
        <f t="shared" si="19"/>
        <v>874</v>
      </c>
      <c r="AM886" s="29">
        <v>874</v>
      </c>
      <c r="AN886" s="270">
        <v>4313920</v>
      </c>
      <c r="AO886" s="29">
        <v>875</v>
      </c>
      <c r="AP886" s="270">
        <v>2551964</v>
      </c>
    </row>
    <row r="887" spans="22:42">
      <c r="V887" s="29">
        <v>875</v>
      </c>
      <c r="W887" s="270" t="s">
        <v>4533</v>
      </c>
      <c r="X887" s="30">
        <v>875</v>
      </c>
      <c r="Y887" s="270" t="s">
        <v>4534</v>
      </c>
      <c r="Z887" s="29">
        <v>875</v>
      </c>
      <c r="AA887" s="275" t="s">
        <v>4535</v>
      </c>
      <c r="AB887" s="29">
        <v>875</v>
      </c>
      <c r="AC887" s="270" t="s">
        <v>4536</v>
      </c>
      <c r="AD887" s="29">
        <v>875</v>
      </c>
      <c r="AE887" s="270" t="s">
        <v>4537</v>
      </c>
      <c r="AF887" s="29">
        <v>875</v>
      </c>
      <c r="AG887" s="270" t="s">
        <v>4538</v>
      </c>
      <c r="AH887" s="29">
        <v>875</v>
      </c>
      <c r="AI887" s="270" t="s">
        <v>4539</v>
      </c>
      <c r="AJ887" s="29">
        <v>876</v>
      </c>
      <c r="AK887" s="270" t="s">
        <v>4540</v>
      </c>
      <c r="AL887" s="30">
        <f t="shared" si="19"/>
        <v>875</v>
      </c>
      <c r="AM887" s="29">
        <v>875</v>
      </c>
      <c r="AN887" s="270">
        <v>4318761</v>
      </c>
      <c r="AO887" s="29">
        <v>876</v>
      </c>
      <c r="AP887" s="270">
        <v>2554827</v>
      </c>
    </row>
    <row r="888" spans="22:42">
      <c r="V888" s="29">
        <v>876</v>
      </c>
      <c r="W888" s="270" t="s">
        <v>4541</v>
      </c>
      <c r="X888" s="30">
        <v>876</v>
      </c>
      <c r="Y888" s="270" t="s">
        <v>4542</v>
      </c>
      <c r="Z888" s="29">
        <v>876</v>
      </c>
      <c r="AA888" s="275" t="s">
        <v>4543</v>
      </c>
      <c r="AB888" s="29">
        <v>876</v>
      </c>
      <c r="AC888" s="270" t="s">
        <v>4544</v>
      </c>
      <c r="AD888" s="29">
        <v>876</v>
      </c>
      <c r="AE888" s="270" t="s">
        <v>4545</v>
      </c>
      <c r="AF888" s="29">
        <v>876</v>
      </c>
      <c r="AG888" s="270" t="s">
        <v>4546</v>
      </c>
      <c r="AH888" s="29">
        <v>876</v>
      </c>
      <c r="AI888" s="270" t="s">
        <v>4547</v>
      </c>
      <c r="AJ888" s="29">
        <v>877</v>
      </c>
      <c r="AK888" s="270" t="s">
        <v>4548</v>
      </c>
      <c r="AL888" s="30">
        <f t="shared" si="19"/>
        <v>876</v>
      </c>
      <c r="AM888" s="29">
        <v>876</v>
      </c>
      <c r="AN888" s="270">
        <v>4323601</v>
      </c>
      <c r="AO888" s="29">
        <v>877</v>
      </c>
      <c r="AP888" s="270">
        <v>2557690</v>
      </c>
    </row>
    <row r="889" spans="22:42">
      <c r="V889" s="29">
        <v>877</v>
      </c>
      <c r="W889" s="270" t="s">
        <v>4549</v>
      </c>
      <c r="X889" s="30">
        <v>877</v>
      </c>
      <c r="Y889" s="270" t="s">
        <v>4550</v>
      </c>
      <c r="Z889" s="29">
        <v>877</v>
      </c>
      <c r="AA889" s="275" t="s">
        <v>4551</v>
      </c>
      <c r="AB889" s="29">
        <v>877</v>
      </c>
      <c r="AC889" s="270" t="s">
        <v>4552</v>
      </c>
      <c r="AD889" s="29">
        <v>877</v>
      </c>
      <c r="AE889" s="270" t="s">
        <v>4553</v>
      </c>
      <c r="AF889" s="29">
        <v>877</v>
      </c>
      <c r="AG889" s="270" t="s">
        <v>4554</v>
      </c>
      <c r="AH889" s="29">
        <v>877</v>
      </c>
      <c r="AI889" s="270" t="s">
        <v>4555</v>
      </c>
      <c r="AJ889" s="29">
        <v>878</v>
      </c>
      <c r="AK889" s="270" t="s">
        <v>4556</v>
      </c>
      <c r="AL889" s="30">
        <f t="shared" si="19"/>
        <v>877</v>
      </c>
      <c r="AM889" s="29">
        <v>877</v>
      </c>
      <c r="AN889" s="270">
        <v>4328441</v>
      </c>
      <c r="AO889" s="29">
        <v>878</v>
      </c>
      <c r="AP889" s="270">
        <v>2560554</v>
      </c>
    </row>
    <row r="890" spans="22:42">
      <c r="V890" s="29">
        <v>878</v>
      </c>
      <c r="W890" s="270" t="s">
        <v>4557</v>
      </c>
      <c r="X890" s="30">
        <v>878</v>
      </c>
      <c r="Y890" s="270" t="s">
        <v>4512</v>
      </c>
      <c r="Z890" s="29">
        <v>878</v>
      </c>
      <c r="AA890" s="275" t="s">
        <v>4558</v>
      </c>
      <c r="AB890" s="29">
        <v>878</v>
      </c>
      <c r="AC890" s="270" t="s">
        <v>4559</v>
      </c>
      <c r="AD890" s="29">
        <v>878</v>
      </c>
      <c r="AE890" s="270" t="s">
        <v>4560</v>
      </c>
      <c r="AF890" s="29">
        <v>878</v>
      </c>
      <c r="AG890" s="270" t="s">
        <v>4561</v>
      </c>
      <c r="AH890" s="29">
        <v>878</v>
      </c>
      <c r="AI890" s="270" t="s">
        <v>4562</v>
      </c>
      <c r="AJ890" s="29">
        <v>879</v>
      </c>
      <c r="AK890" s="270" t="s">
        <v>4563</v>
      </c>
      <c r="AL890" s="30">
        <f t="shared" si="19"/>
        <v>878</v>
      </c>
      <c r="AM890" s="29">
        <v>878</v>
      </c>
      <c r="AN890" s="270">
        <v>4333282</v>
      </c>
      <c r="AO890" s="29">
        <v>879</v>
      </c>
      <c r="AP890" s="270">
        <v>2563417</v>
      </c>
    </row>
    <row r="891" spans="22:42">
      <c r="V891" s="29">
        <v>879</v>
      </c>
      <c r="W891" s="270" t="s">
        <v>4564</v>
      </c>
      <c r="X891" s="30">
        <v>879</v>
      </c>
      <c r="Y891" s="270" t="s">
        <v>4565</v>
      </c>
      <c r="Z891" s="29">
        <v>879</v>
      </c>
      <c r="AA891" s="275" t="s">
        <v>4566</v>
      </c>
      <c r="AB891" s="29">
        <v>879</v>
      </c>
      <c r="AC891" s="270" t="s">
        <v>4567</v>
      </c>
      <c r="AD891" s="29">
        <v>879</v>
      </c>
      <c r="AE891" s="270" t="s">
        <v>4568</v>
      </c>
      <c r="AF891" s="29">
        <v>879</v>
      </c>
      <c r="AG891" s="270" t="s">
        <v>4569</v>
      </c>
      <c r="AH891" s="29">
        <v>879</v>
      </c>
      <c r="AI891" s="270" t="s">
        <v>4570</v>
      </c>
      <c r="AJ891" s="29">
        <v>880</v>
      </c>
      <c r="AK891" s="270" t="s">
        <v>4571</v>
      </c>
      <c r="AL891" s="30">
        <f t="shared" si="19"/>
        <v>879</v>
      </c>
      <c r="AM891" s="29">
        <v>879</v>
      </c>
      <c r="AN891" s="270">
        <v>4338122</v>
      </c>
      <c r="AO891" s="29">
        <v>880</v>
      </c>
      <c r="AP891" s="270">
        <v>2566280</v>
      </c>
    </row>
    <row r="892" spans="22:42">
      <c r="V892" s="29">
        <v>880</v>
      </c>
      <c r="W892" s="270" t="s">
        <v>4572</v>
      </c>
      <c r="X892" s="30">
        <v>880</v>
      </c>
      <c r="Y892" s="270" t="s">
        <v>4573</v>
      </c>
      <c r="Z892" s="29">
        <v>880</v>
      </c>
      <c r="AA892" s="275" t="s">
        <v>4574</v>
      </c>
      <c r="AB892" s="29">
        <v>880</v>
      </c>
      <c r="AC892" s="270" t="s">
        <v>4575</v>
      </c>
      <c r="AD892" s="29">
        <v>880</v>
      </c>
      <c r="AE892" s="270" t="s">
        <v>4576</v>
      </c>
      <c r="AF892" s="29">
        <v>880</v>
      </c>
      <c r="AG892" s="270" t="s">
        <v>4577</v>
      </c>
      <c r="AH892" s="29">
        <v>880</v>
      </c>
      <c r="AI892" s="270" t="s">
        <v>4578</v>
      </c>
      <c r="AJ892" s="29">
        <v>881</v>
      </c>
      <c r="AK892" s="270">
        <v>163217</v>
      </c>
      <c r="AL892" s="30">
        <f t="shared" si="19"/>
        <v>880</v>
      </c>
      <c r="AM892" s="29">
        <v>880</v>
      </c>
      <c r="AN892" s="270">
        <v>4342962</v>
      </c>
      <c r="AO892" s="29">
        <v>881</v>
      </c>
      <c r="AP892" s="270">
        <v>2569144</v>
      </c>
    </row>
    <row r="893" spans="22:42">
      <c r="V893" s="29">
        <v>881</v>
      </c>
      <c r="W893" s="270" t="s">
        <v>4579</v>
      </c>
      <c r="X893" s="30">
        <v>881</v>
      </c>
      <c r="Y893" s="270" t="s">
        <v>4580</v>
      </c>
      <c r="Z893" s="29">
        <v>881</v>
      </c>
      <c r="AA893" s="275" t="s">
        <v>4581</v>
      </c>
      <c r="AB893" s="29">
        <v>881</v>
      </c>
      <c r="AC893" s="270" t="s">
        <v>4582</v>
      </c>
      <c r="AD893" s="29">
        <v>881</v>
      </c>
      <c r="AE893" s="270" t="s">
        <v>4583</v>
      </c>
      <c r="AF893" s="29">
        <v>881</v>
      </c>
      <c r="AG893" s="270" t="s">
        <v>4584</v>
      </c>
      <c r="AH893" s="29">
        <v>881</v>
      </c>
      <c r="AI893" s="270" t="s">
        <v>4585</v>
      </c>
      <c r="AJ893" s="29">
        <v>882</v>
      </c>
      <c r="AK893" s="270" t="s">
        <v>4586</v>
      </c>
      <c r="AL893" s="30">
        <f t="shared" si="19"/>
        <v>881</v>
      </c>
      <c r="AM893" s="29">
        <v>881</v>
      </c>
      <c r="AN893" s="270">
        <v>4347803</v>
      </c>
      <c r="AO893" s="29">
        <v>882</v>
      </c>
      <c r="AP893" s="270">
        <v>2572007</v>
      </c>
    </row>
    <row r="894" spans="22:42">
      <c r="V894" s="29">
        <v>882</v>
      </c>
      <c r="W894" s="270" t="s">
        <v>4587</v>
      </c>
      <c r="X894" s="30">
        <v>882</v>
      </c>
      <c r="Y894" s="270" t="s">
        <v>4588</v>
      </c>
      <c r="Z894" s="29">
        <v>882</v>
      </c>
      <c r="AA894" s="275" t="s">
        <v>4589</v>
      </c>
      <c r="AB894" s="29">
        <v>882</v>
      </c>
      <c r="AC894" s="270" t="s">
        <v>4590</v>
      </c>
      <c r="AD894" s="29">
        <v>882</v>
      </c>
      <c r="AE894" s="270">
        <v>3687832</v>
      </c>
      <c r="AF894" s="29">
        <v>882</v>
      </c>
      <c r="AG894" s="270" t="s">
        <v>4591</v>
      </c>
      <c r="AH894" s="29">
        <v>882</v>
      </c>
      <c r="AI894" s="270" t="s">
        <v>4592</v>
      </c>
      <c r="AJ894" s="29">
        <v>883</v>
      </c>
      <c r="AK894" s="270" t="s">
        <v>4593</v>
      </c>
      <c r="AL894" s="30">
        <f t="shared" si="19"/>
        <v>882</v>
      </c>
      <c r="AM894" s="29">
        <v>882</v>
      </c>
      <c r="AN894" s="270">
        <v>4352643</v>
      </c>
      <c r="AO894" s="29">
        <v>883</v>
      </c>
      <c r="AP894" s="270">
        <v>2574870</v>
      </c>
    </row>
    <row r="895" spans="22:42">
      <c r="V895" s="29">
        <v>883</v>
      </c>
      <c r="W895" s="270" t="s">
        <v>4594</v>
      </c>
      <c r="X895" s="30">
        <v>883</v>
      </c>
      <c r="Y895" s="270" t="s">
        <v>4595</v>
      </c>
      <c r="Z895" s="29">
        <v>883</v>
      </c>
      <c r="AA895" s="275" t="s">
        <v>4596</v>
      </c>
      <c r="AB895" s="29">
        <v>883</v>
      </c>
      <c r="AC895" s="270" t="s">
        <v>4597</v>
      </c>
      <c r="AD895" s="29">
        <v>883</v>
      </c>
      <c r="AE895" s="270" t="s">
        <v>4598</v>
      </c>
      <c r="AF895" s="29">
        <v>883</v>
      </c>
      <c r="AG895" s="270" t="s">
        <v>4599</v>
      </c>
      <c r="AH895" s="29">
        <v>883</v>
      </c>
      <c r="AI895" s="270" t="s">
        <v>4600</v>
      </c>
      <c r="AJ895" s="29">
        <v>884</v>
      </c>
      <c r="AK895" s="270" t="s">
        <v>4601</v>
      </c>
      <c r="AL895" s="30">
        <f t="shared" si="19"/>
        <v>883</v>
      </c>
      <c r="AM895" s="29">
        <v>883</v>
      </c>
      <c r="AN895" s="270">
        <v>4357483</v>
      </c>
      <c r="AO895" s="29">
        <v>884</v>
      </c>
      <c r="AP895" s="270">
        <v>2577733</v>
      </c>
    </row>
    <row r="896" spans="22:42">
      <c r="V896" s="29">
        <v>884</v>
      </c>
      <c r="W896" s="270" t="s">
        <v>4602</v>
      </c>
      <c r="X896" s="30">
        <v>884</v>
      </c>
      <c r="Y896" s="270" t="s">
        <v>4603</v>
      </c>
      <c r="Z896" s="29">
        <v>884</v>
      </c>
      <c r="AA896" s="275" t="s">
        <v>4604</v>
      </c>
      <c r="AB896" s="29">
        <v>884</v>
      </c>
      <c r="AC896" s="270" t="s">
        <v>4605</v>
      </c>
      <c r="AD896" s="29">
        <v>884</v>
      </c>
      <c r="AE896" s="270" t="s">
        <v>4606</v>
      </c>
      <c r="AF896" s="29">
        <v>884</v>
      </c>
      <c r="AG896" s="270" t="s">
        <v>4607</v>
      </c>
      <c r="AH896" s="29">
        <v>884</v>
      </c>
      <c r="AI896" s="270" t="s">
        <v>4608</v>
      </c>
      <c r="AJ896" s="29">
        <v>885</v>
      </c>
      <c r="AK896" s="270" t="s">
        <v>1101</v>
      </c>
      <c r="AL896" s="30">
        <f t="shared" si="19"/>
        <v>884</v>
      </c>
      <c r="AM896" s="29">
        <v>884</v>
      </c>
      <c r="AN896" s="270">
        <v>4362324</v>
      </c>
      <c r="AO896" s="29">
        <v>885</v>
      </c>
      <c r="AP896" s="270">
        <v>2580597</v>
      </c>
    </row>
    <row r="897" spans="22:42">
      <c r="V897" s="29">
        <v>885</v>
      </c>
      <c r="W897" s="270" t="s">
        <v>4609</v>
      </c>
      <c r="X897" s="30">
        <v>885</v>
      </c>
      <c r="Y897" s="270" t="s">
        <v>4610</v>
      </c>
      <c r="Z897" s="29">
        <v>885</v>
      </c>
      <c r="AA897" s="275" t="s">
        <v>4611</v>
      </c>
      <c r="AB897" s="29">
        <v>885</v>
      </c>
      <c r="AC897" s="270" t="s">
        <v>4612</v>
      </c>
      <c r="AD897" s="29">
        <v>885</v>
      </c>
      <c r="AE897" s="270" t="s">
        <v>4613</v>
      </c>
      <c r="AF897" s="29">
        <v>885</v>
      </c>
      <c r="AG897" s="270" t="s">
        <v>4614</v>
      </c>
      <c r="AH897" s="29">
        <v>885</v>
      </c>
      <c r="AI897" s="270" t="s">
        <v>4615</v>
      </c>
      <c r="AJ897" s="29">
        <v>886</v>
      </c>
      <c r="AK897" s="270" t="s">
        <v>4616</v>
      </c>
      <c r="AL897" s="30">
        <f t="shared" si="19"/>
        <v>885</v>
      </c>
      <c r="AM897" s="29">
        <v>885</v>
      </c>
      <c r="AN897" s="270">
        <v>4367164</v>
      </c>
      <c r="AO897" s="29">
        <v>886</v>
      </c>
      <c r="AP897" s="270">
        <v>2583460</v>
      </c>
    </row>
    <row r="898" spans="22:42">
      <c r="V898" s="29">
        <v>886</v>
      </c>
      <c r="W898" s="270" t="s">
        <v>4617</v>
      </c>
      <c r="X898" s="30">
        <v>886</v>
      </c>
      <c r="Y898" s="270" t="s">
        <v>4618</v>
      </c>
      <c r="Z898" s="29">
        <v>886</v>
      </c>
      <c r="AA898" s="275" t="s">
        <v>4619</v>
      </c>
      <c r="AB898" s="29">
        <v>886</v>
      </c>
      <c r="AC898" s="270" t="s">
        <v>4620</v>
      </c>
      <c r="AD898" s="29">
        <v>886</v>
      </c>
      <c r="AE898" s="270" t="s">
        <v>4621</v>
      </c>
      <c r="AF898" s="29">
        <v>886</v>
      </c>
      <c r="AG898" s="270" t="s">
        <v>4622</v>
      </c>
      <c r="AH898" s="29">
        <v>886</v>
      </c>
      <c r="AI898" s="270" t="s">
        <v>4623</v>
      </c>
      <c r="AJ898" s="29">
        <v>887</v>
      </c>
      <c r="AK898" s="270" t="s">
        <v>4624</v>
      </c>
      <c r="AL898" s="30">
        <f t="shared" si="19"/>
        <v>886</v>
      </c>
      <c r="AM898" s="29">
        <v>886</v>
      </c>
      <c r="AN898" s="270">
        <v>4372004</v>
      </c>
      <c r="AO898" s="29">
        <v>887</v>
      </c>
      <c r="AP898" s="270">
        <v>2586323</v>
      </c>
    </row>
    <row r="899" spans="22:42">
      <c r="V899" s="29">
        <v>887</v>
      </c>
      <c r="W899" s="270" t="s">
        <v>4625</v>
      </c>
      <c r="X899" s="30">
        <v>887</v>
      </c>
      <c r="Y899" s="270" t="s">
        <v>4626</v>
      </c>
      <c r="Z899" s="29">
        <v>887</v>
      </c>
      <c r="AA899" s="275" t="s">
        <v>4627</v>
      </c>
      <c r="AB899" s="29">
        <v>887</v>
      </c>
      <c r="AC899" s="270" t="s">
        <v>4628</v>
      </c>
      <c r="AD899" s="29">
        <v>887</v>
      </c>
      <c r="AE899" s="270" t="s">
        <v>4629</v>
      </c>
      <c r="AF899" s="29">
        <v>887</v>
      </c>
      <c r="AG899" s="270" t="s">
        <v>4630</v>
      </c>
      <c r="AH899" s="29">
        <v>887</v>
      </c>
      <c r="AI899" s="270" t="s">
        <v>4631</v>
      </c>
      <c r="AJ899" s="29">
        <v>888</v>
      </c>
      <c r="AK899" s="270" t="s">
        <v>4632</v>
      </c>
      <c r="AL899" s="30">
        <f t="shared" si="19"/>
        <v>887</v>
      </c>
      <c r="AM899" s="29">
        <v>887</v>
      </c>
      <c r="AN899" s="270">
        <v>4376845</v>
      </c>
      <c r="AO899" s="29">
        <v>888</v>
      </c>
      <c r="AP899" s="270">
        <v>2589187</v>
      </c>
    </row>
    <row r="900" spans="22:42">
      <c r="V900" s="29">
        <v>888</v>
      </c>
      <c r="W900" s="270" t="s">
        <v>4633</v>
      </c>
      <c r="X900" s="30">
        <v>888</v>
      </c>
      <c r="Y900" s="270" t="s">
        <v>4634</v>
      </c>
      <c r="Z900" s="29">
        <v>888</v>
      </c>
      <c r="AA900" s="275" t="s">
        <v>4635</v>
      </c>
      <c r="AB900" s="29">
        <v>888</v>
      </c>
      <c r="AC900" s="270" t="s">
        <v>4636</v>
      </c>
      <c r="AD900" s="29">
        <v>888</v>
      </c>
      <c r="AE900" s="270" t="s">
        <v>4637</v>
      </c>
      <c r="AF900" s="29">
        <v>888</v>
      </c>
      <c r="AG900" s="270" t="s">
        <v>4638</v>
      </c>
      <c r="AH900" s="29">
        <v>888</v>
      </c>
      <c r="AI900" s="270" t="s">
        <v>4639</v>
      </c>
      <c r="AJ900" s="29">
        <v>889</v>
      </c>
      <c r="AK900" s="270" t="s">
        <v>4640</v>
      </c>
      <c r="AL900" s="30">
        <f t="shared" si="19"/>
        <v>888</v>
      </c>
      <c r="AM900" s="29">
        <v>888</v>
      </c>
      <c r="AN900" s="270">
        <v>4381685</v>
      </c>
      <c r="AO900" s="29">
        <v>889</v>
      </c>
      <c r="AP900" s="270">
        <v>2592050</v>
      </c>
    </row>
    <row r="901" spans="22:42">
      <c r="V901" s="29">
        <v>889</v>
      </c>
      <c r="W901" s="270" t="s">
        <v>4641</v>
      </c>
      <c r="X901" s="30">
        <v>889</v>
      </c>
      <c r="Y901" s="270" t="s">
        <v>4642</v>
      </c>
      <c r="Z901" s="29">
        <v>889</v>
      </c>
      <c r="AA901" s="275" t="s">
        <v>4643</v>
      </c>
      <c r="AB901" s="29">
        <v>889</v>
      </c>
      <c r="AC901" s="270" t="s">
        <v>4644</v>
      </c>
      <c r="AD901" s="29">
        <v>889</v>
      </c>
      <c r="AE901" s="270" t="s">
        <v>4645</v>
      </c>
      <c r="AF901" s="29">
        <v>889</v>
      </c>
      <c r="AG901" s="270" t="s">
        <v>4646</v>
      </c>
      <c r="AH901" s="29">
        <v>889</v>
      </c>
      <c r="AI901" s="270" t="s">
        <v>4647</v>
      </c>
      <c r="AJ901" s="29">
        <v>890</v>
      </c>
      <c r="AK901" s="270" t="s">
        <v>4648</v>
      </c>
      <c r="AL901" s="30">
        <f t="shared" si="19"/>
        <v>889</v>
      </c>
      <c r="AM901" s="29">
        <v>889</v>
      </c>
      <c r="AN901" s="270">
        <v>4386525</v>
      </c>
      <c r="AO901" s="29">
        <v>890</v>
      </c>
      <c r="AP901" s="270">
        <v>2594913</v>
      </c>
    </row>
    <row r="902" spans="22:42">
      <c r="V902" s="29">
        <v>890</v>
      </c>
      <c r="W902" s="270" t="s">
        <v>4649</v>
      </c>
      <c r="X902" s="30">
        <v>890</v>
      </c>
      <c r="Y902" s="270" t="s">
        <v>4650</v>
      </c>
      <c r="Z902" s="29">
        <v>890</v>
      </c>
      <c r="AA902" s="275" t="s">
        <v>4651</v>
      </c>
      <c r="AB902" s="29">
        <v>890</v>
      </c>
      <c r="AC902" s="270" t="s">
        <v>4652</v>
      </c>
      <c r="AD902" s="29">
        <v>890</v>
      </c>
      <c r="AE902" s="270" t="s">
        <v>4653</v>
      </c>
      <c r="AF902" s="29">
        <v>890</v>
      </c>
      <c r="AG902" s="270" t="s">
        <v>4654</v>
      </c>
      <c r="AH902" s="29">
        <v>890</v>
      </c>
      <c r="AI902" s="270" t="s">
        <v>4655</v>
      </c>
      <c r="AJ902" s="29">
        <v>891</v>
      </c>
      <c r="AK902" s="270" t="s">
        <v>4656</v>
      </c>
      <c r="AL902" s="30">
        <f t="shared" si="19"/>
        <v>890</v>
      </c>
      <c r="AM902" s="29">
        <v>890</v>
      </c>
      <c r="AN902" s="270">
        <v>4391366</v>
      </c>
      <c r="AO902" s="29">
        <v>891</v>
      </c>
      <c r="AP902" s="270">
        <v>2597777</v>
      </c>
    </row>
    <row r="903" spans="22:42">
      <c r="V903" s="29">
        <v>891</v>
      </c>
      <c r="W903" s="270" t="s">
        <v>4657</v>
      </c>
      <c r="X903" s="30">
        <v>891</v>
      </c>
      <c r="Y903" s="270" t="s">
        <v>4658</v>
      </c>
      <c r="Z903" s="29">
        <v>891</v>
      </c>
      <c r="AA903" s="275" t="s">
        <v>4659</v>
      </c>
      <c r="AB903" s="29">
        <v>891</v>
      </c>
      <c r="AC903" s="270" t="s">
        <v>4660</v>
      </c>
      <c r="AD903" s="29">
        <v>891</v>
      </c>
      <c r="AE903" s="270" t="s">
        <v>4661</v>
      </c>
      <c r="AF903" s="29">
        <v>891</v>
      </c>
      <c r="AG903" s="270" t="s">
        <v>4662</v>
      </c>
      <c r="AH903" s="29">
        <v>891</v>
      </c>
      <c r="AI903" s="270" t="s">
        <v>4663</v>
      </c>
      <c r="AJ903" s="29">
        <v>892</v>
      </c>
      <c r="AK903" s="270" t="s">
        <v>4664</v>
      </c>
      <c r="AL903" s="30">
        <f t="shared" si="19"/>
        <v>891</v>
      </c>
      <c r="AM903" s="29">
        <v>891</v>
      </c>
      <c r="AN903" s="270">
        <v>4396206</v>
      </c>
      <c r="AO903" s="29">
        <v>892</v>
      </c>
      <c r="AP903" s="270">
        <v>2600640</v>
      </c>
    </row>
    <row r="904" spans="22:42">
      <c r="V904" s="29">
        <v>892</v>
      </c>
      <c r="W904" s="270" t="s">
        <v>4665</v>
      </c>
      <c r="X904" s="30">
        <v>892</v>
      </c>
      <c r="Y904" s="270" t="s">
        <v>4666</v>
      </c>
      <c r="Z904" s="29">
        <v>892</v>
      </c>
      <c r="AA904" s="275" t="s">
        <v>4667</v>
      </c>
      <c r="AB904" s="29">
        <v>892</v>
      </c>
      <c r="AC904" s="270" t="s">
        <v>4668</v>
      </c>
      <c r="AD904" s="29">
        <v>892</v>
      </c>
      <c r="AE904" s="270" t="s">
        <v>4669</v>
      </c>
      <c r="AF904" s="29">
        <v>892</v>
      </c>
      <c r="AG904" s="270" t="s">
        <v>4670</v>
      </c>
      <c r="AH904" s="29">
        <v>892</v>
      </c>
      <c r="AI904" s="270" t="s">
        <v>4671</v>
      </c>
      <c r="AJ904" s="29">
        <v>893</v>
      </c>
      <c r="AK904" s="270" t="s">
        <v>4672</v>
      </c>
      <c r="AL904" s="30">
        <f t="shared" si="19"/>
        <v>892</v>
      </c>
      <c r="AM904" s="29">
        <v>892</v>
      </c>
      <c r="AN904" s="270">
        <v>4401046</v>
      </c>
      <c r="AO904" s="29">
        <v>893</v>
      </c>
      <c r="AP904" s="270">
        <v>2603503</v>
      </c>
    </row>
    <row r="905" spans="22:42">
      <c r="V905" s="29">
        <v>893</v>
      </c>
      <c r="W905" s="270" t="s">
        <v>4673</v>
      </c>
      <c r="X905" s="30">
        <v>893</v>
      </c>
      <c r="Y905" s="270" t="s">
        <v>4674</v>
      </c>
      <c r="Z905" s="29">
        <v>893</v>
      </c>
      <c r="AA905" s="275" t="s">
        <v>4675</v>
      </c>
      <c r="AB905" s="29">
        <v>893</v>
      </c>
      <c r="AC905" s="270" t="s">
        <v>4676</v>
      </c>
      <c r="AD905" s="29">
        <v>893</v>
      </c>
      <c r="AE905" s="270" t="s">
        <v>4677</v>
      </c>
      <c r="AF905" s="29">
        <v>893</v>
      </c>
      <c r="AG905" s="270" t="s">
        <v>4678</v>
      </c>
      <c r="AH905" s="29">
        <v>893</v>
      </c>
      <c r="AI905" s="270" t="s">
        <v>4679</v>
      </c>
      <c r="AJ905" s="29">
        <v>894</v>
      </c>
      <c r="AK905" s="270" t="s">
        <v>4680</v>
      </c>
      <c r="AL905" s="30">
        <f t="shared" si="19"/>
        <v>893</v>
      </c>
      <c r="AM905" s="29">
        <v>893</v>
      </c>
      <c r="AN905" s="270">
        <v>4405887</v>
      </c>
      <c r="AO905" s="29">
        <v>894</v>
      </c>
      <c r="AP905" s="270">
        <v>2606366</v>
      </c>
    </row>
    <row r="906" spans="22:42">
      <c r="V906" s="29">
        <v>894</v>
      </c>
      <c r="W906" s="270" t="s">
        <v>4681</v>
      </c>
      <c r="X906" s="30">
        <v>894</v>
      </c>
      <c r="Y906" s="270" t="s">
        <v>4682</v>
      </c>
      <c r="Z906" s="29">
        <v>894</v>
      </c>
      <c r="AA906" s="275" t="s">
        <v>4683</v>
      </c>
      <c r="AB906" s="29">
        <v>894</v>
      </c>
      <c r="AC906" s="270" t="s">
        <v>4684</v>
      </c>
      <c r="AD906" s="29">
        <v>894</v>
      </c>
      <c r="AE906" s="270" t="s">
        <v>4685</v>
      </c>
      <c r="AF906" s="29">
        <v>894</v>
      </c>
      <c r="AG906" s="270" t="s">
        <v>4686</v>
      </c>
      <c r="AH906" s="29">
        <v>894</v>
      </c>
      <c r="AI906" s="270" t="s">
        <v>4687</v>
      </c>
      <c r="AJ906" s="29">
        <v>895</v>
      </c>
      <c r="AK906" s="270" t="s">
        <v>4688</v>
      </c>
      <c r="AL906" s="30">
        <f t="shared" si="19"/>
        <v>894</v>
      </c>
      <c r="AM906" s="29">
        <v>894</v>
      </c>
      <c r="AN906" s="270">
        <v>4410727</v>
      </c>
      <c r="AO906" s="29">
        <v>895</v>
      </c>
      <c r="AP906" s="270">
        <v>2609230</v>
      </c>
    </row>
    <row r="907" spans="22:42">
      <c r="V907" s="29">
        <v>895</v>
      </c>
      <c r="W907" s="270" t="s">
        <v>4689</v>
      </c>
      <c r="X907" s="30">
        <v>895</v>
      </c>
      <c r="Y907" s="270" t="s">
        <v>4690</v>
      </c>
      <c r="Z907" s="29">
        <v>895</v>
      </c>
      <c r="AA907" s="275" t="s">
        <v>4691</v>
      </c>
      <c r="AB907" s="29">
        <v>895</v>
      </c>
      <c r="AC907" s="270" t="s">
        <v>4692</v>
      </c>
      <c r="AD907" s="29">
        <v>895</v>
      </c>
      <c r="AE907" s="270" t="s">
        <v>4693</v>
      </c>
      <c r="AF907" s="29">
        <v>895</v>
      </c>
      <c r="AG907" s="270" t="s">
        <v>4694</v>
      </c>
      <c r="AH907" s="29">
        <v>895</v>
      </c>
      <c r="AI907" s="270" t="s">
        <v>4695</v>
      </c>
      <c r="AJ907" s="29">
        <v>896</v>
      </c>
      <c r="AK907" s="270" t="s">
        <v>4696</v>
      </c>
      <c r="AL907" s="30">
        <f t="shared" si="19"/>
        <v>895</v>
      </c>
      <c r="AM907" s="29">
        <v>895</v>
      </c>
      <c r="AN907" s="270">
        <v>4415567</v>
      </c>
      <c r="AO907" s="29">
        <v>896</v>
      </c>
      <c r="AP907" s="270">
        <v>2612093</v>
      </c>
    </row>
    <row r="908" spans="22:42">
      <c r="V908" s="29">
        <v>896</v>
      </c>
      <c r="W908" s="270" t="s">
        <v>4697</v>
      </c>
      <c r="X908" s="30">
        <v>896</v>
      </c>
      <c r="Y908" s="270" t="s">
        <v>4698</v>
      </c>
      <c r="Z908" s="29">
        <v>896</v>
      </c>
      <c r="AA908" s="275" t="s">
        <v>4699</v>
      </c>
      <c r="AB908" s="29">
        <v>896</v>
      </c>
      <c r="AC908" s="270" t="s">
        <v>4700</v>
      </c>
      <c r="AD908" s="29">
        <v>896</v>
      </c>
      <c r="AE908" s="270" t="s">
        <v>4701</v>
      </c>
      <c r="AF908" s="29">
        <v>896</v>
      </c>
      <c r="AG908" s="270" t="s">
        <v>4702</v>
      </c>
      <c r="AH908" s="29">
        <v>896</v>
      </c>
      <c r="AI908" s="270" t="s">
        <v>4703</v>
      </c>
      <c r="AJ908" s="29">
        <v>897</v>
      </c>
      <c r="AK908" s="270" t="s">
        <v>4704</v>
      </c>
      <c r="AL908" s="30">
        <f t="shared" si="19"/>
        <v>896</v>
      </c>
      <c r="AM908" s="29">
        <v>896</v>
      </c>
      <c r="AN908" s="270">
        <v>4420408</v>
      </c>
      <c r="AO908" s="29">
        <v>897</v>
      </c>
      <c r="AP908" s="270">
        <v>2614956</v>
      </c>
    </row>
    <row r="909" spans="22:42">
      <c r="V909" s="29">
        <v>897</v>
      </c>
      <c r="W909" s="270" t="s">
        <v>4705</v>
      </c>
      <c r="X909" s="30">
        <v>897</v>
      </c>
      <c r="Y909" s="270" t="s">
        <v>4706</v>
      </c>
      <c r="Z909" s="29">
        <v>897</v>
      </c>
      <c r="AA909" s="275" t="s">
        <v>4707</v>
      </c>
      <c r="AB909" s="29">
        <v>897</v>
      </c>
      <c r="AC909" s="270" t="s">
        <v>4708</v>
      </c>
      <c r="AD909" s="29">
        <v>897</v>
      </c>
      <c r="AE909" s="270" t="s">
        <v>4709</v>
      </c>
      <c r="AF909" s="29">
        <v>897</v>
      </c>
      <c r="AG909" s="270" t="s">
        <v>4710</v>
      </c>
      <c r="AH909" s="29">
        <v>897</v>
      </c>
      <c r="AI909" s="270" t="s">
        <v>4711</v>
      </c>
      <c r="AJ909" s="29">
        <v>898</v>
      </c>
      <c r="AK909" s="270" t="s">
        <v>4712</v>
      </c>
      <c r="AL909" s="30">
        <f t="shared" si="19"/>
        <v>897</v>
      </c>
      <c r="AM909" s="29">
        <v>897</v>
      </c>
      <c r="AN909" s="270">
        <v>4425248</v>
      </c>
      <c r="AO909" s="29">
        <v>898</v>
      </c>
      <c r="AP909" s="270">
        <v>2617820</v>
      </c>
    </row>
    <row r="910" spans="22:42">
      <c r="V910" s="29">
        <v>898</v>
      </c>
      <c r="W910" s="270" t="s">
        <v>4713</v>
      </c>
      <c r="X910" s="30">
        <v>898</v>
      </c>
      <c r="Y910" s="270" t="s">
        <v>4714</v>
      </c>
      <c r="Z910" s="29">
        <v>898</v>
      </c>
      <c r="AA910" s="275" t="s">
        <v>4715</v>
      </c>
      <c r="AB910" s="29">
        <v>898</v>
      </c>
      <c r="AC910" s="270" t="s">
        <v>4716</v>
      </c>
      <c r="AD910" s="29">
        <v>898</v>
      </c>
      <c r="AE910" s="270">
        <v>375377</v>
      </c>
      <c r="AF910" s="29">
        <v>898</v>
      </c>
      <c r="AG910" s="270" t="s">
        <v>4717</v>
      </c>
      <c r="AH910" s="29">
        <v>898</v>
      </c>
      <c r="AI910" s="270" t="s">
        <v>4718</v>
      </c>
      <c r="AJ910" s="29">
        <v>899</v>
      </c>
      <c r="AK910" s="270" t="s">
        <v>4719</v>
      </c>
      <c r="AL910" s="30">
        <f t="shared" ref="AL910:AL973" si="20">AL909+1</f>
        <v>898</v>
      </c>
      <c r="AM910" s="29">
        <v>898</v>
      </c>
      <c r="AN910" s="270">
        <v>4430088</v>
      </c>
      <c r="AO910" s="29">
        <v>899</v>
      </c>
      <c r="AP910" s="270">
        <v>2620683</v>
      </c>
    </row>
    <row r="911" spans="22:42">
      <c r="V911" s="29">
        <v>899</v>
      </c>
      <c r="W911" s="270" t="s">
        <v>4720</v>
      </c>
      <c r="X911" s="30">
        <v>899</v>
      </c>
      <c r="Y911" s="270" t="s">
        <v>4721</v>
      </c>
      <c r="Z911" s="29">
        <v>899</v>
      </c>
      <c r="AA911" s="275" t="s">
        <v>4722</v>
      </c>
      <c r="AB911" s="29">
        <v>899</v>
      </c>
      <c r="AC911" s="270" t="s">
        <v>4723</v>
      </c>
      <c r="AD911" s="29">
        <v>899</v>
      </c>
      <c r="AE911" s="270" t="s">
        <v>4724</v>
      </c>
      <c r="AF911" s="29">
        <v>899</v>
      </c>
      <c r="AG911" s="270" t="s">
        <v>4725</v>
      </c>
      <c r="AH911" s="29">
        <v>899</v>
      </c>
      <c r="AI911" s="270" t="s">
        <v>4726</v>
      </c>
      <c r="AJ911" s="29">
        <v>900</v>
      </c>
      <c r="AK911" s="270" t="s">
        <v>4727</v>
      </c>
      <c r="AL911" s="30">
        <f t="shared" si="20"/>
        <v>899</v>
      </c>
      <c r="AM911" s="29">
        <v>899</v>
      </c>
      <c r="AN911" s="270">
        <v>4434929</v>
      </c>
      <c r="AO911" s="29">
        <v>900</v>
      </c>
      <c r="AP911" s="270">
        <v>2623546</v>
      </c>
    </row>
    <row r="912" spans="22:42">
      <c r="V912" s="29">
        <v>900</v>
      </c>
      <c r="W912" s="270" t="s">
        <v>4728</v>
      </c>
      <c r="X912" s="30">
        <v>900</v>
      </c>
      <c r="Y912" s="270" t="s">
        <v>4729</v>
      </c>
      <c r="Z912" s="29">
        <v>900</v>
      </c>
      <c r="AA912" s="275" t="s">
        <v>4730</v>
      </c>
      <c r="AB912" s="29">
        <v>900</v>
      </c>
      <c r="AC912" s="270" t="s">
        <v>4731</v>
      </c>
      <c r="AD912" s="29">
        <v>900</v>
      </c>
      <c r="AE912" s="270" t="s">
        <v>4732</v>
      </c>
      <c r="AF912" s="29">
        <v>900</v>
      </c>
      <c r="AG912" s="270" t="s">
        <v>4733</v>
      </c>
      <c r="AH912" s="29">
        <v>900</v>
      </c>
      <c r="AI912" s="270" t="s">
        <v>4734</v>
      </c>
      <c r="AJ912" s="29">
        <v>901</v>
      </c>
      <c r="AK912" s="270" t="s">
        <v>4735</v>
      </c>
      <c r="AL912" s="30">
        <f t="shared" si="20"/>
        <v>900</v>
      </c>
      <c r="AM912" s="29">
        <v>900</v>
      </c>
      <c r="AN912" s="270">
        <v>4439769</v>
      </c>
      <c r="AO912" s="29">
        <v>901</v>
      </c>
      <c r="AP912" s="270">
        <v>2626410</v>
      </c>
    </row>
    <row r="913" spans="22:42">
      <c r="V913" s="29">
        <v>901</v>
      </c>
      <c r="W913" s="270" t="s">
        <v>4736</v>
      </c>
      <c r="X913" s="30">
        <v>901</v>
      </c>
      <c r="Y913" s="270" t="s">
        <v>4737</v>
      </c>
      <c r="Z913" s="29">
        <v>901</v>
      </c>
      <c r="AA913" s="275" t="s">
        <v>4738</v>
      </c>
      <c r="AB913" s="29">
        <v>901</v>
      </c>
      <c r="AC913" s="270" t="s">
        <v>4739</v>
      </c>
      <c r="AD913" s="29">
        <v>901</v>
      </c>
      <c r="AE913" s="270" t="s">
        <v>4740</v>
      </c>
      <c r="AF913" s="29">
        <v>901</v>
      </c>
      <c r="AG913" s="270" t="s">
        <v>4741</v>
      </c>
      <c r="AH913" s="29">
        <v>901</v>
      </c>
      <c r="AI913" s="270" t="s">
        <v>4742</v>
      </c>
      <c r="AJ913" s="29">
        <v>902</v>
      </c>
      <c r="AK913" s="270" t="s">
        <v>4743</v>
      </c>
      <c r="AL913" s="30">
        <f t="shared" si="20"/>
        <v>901</v>
      </c>
      <c r="AM913" s="29">
        <v>901</v>
      </c>
      <c r="AN913" s="270">
        <v>4444609</v>
      </c>
      <c r="AO913" s="29">
        <v>902</v>
      </c>
      <c r="AP913" s="270">
        <v>2629273</v>
      </c>
    </row>
    <row r="914" spans="22:42">
      <c r="V914" s="29">
        <v>902</v>
      </c>
      <c r="W914" s="270" t="s">
        <v>4744</v>
      </c>
      <c r="X914" s="30">
        <v>902</v>
      </c>
      <c r="Y914" s="270" t="s">
        <v>4745</v>
      </c>
      <c r="Z914" s="29">
        <v>902</v>
      </c>
      <c r="AA914" s="275" t="s">
        <v>4746</v>
      </c>
      <c r="AB914" s="29">
        <v>902</v>
      </c>
      <c r="AC914" s="270" t="s">
        <v>4747</v>
      </c>
      <c r="AD914" s="29">
        <v>902</v>
      </c>
      <c r="AE914" s="270" t="s">
        <v>4748</v>
      </c>
      <c r="AF914" s="29">
        <v>902</v>
      </c>
      <c r="AG914" s="270" t="s">
        <v>4749</v>
      </c>
      <c r="AH914" s="29">
        <v>902</v>
      </c>
      <c r="AI914" s="270" t="s">
        <v>4750</v>
      </c>
      <c r="AJ914" s="29">
        <v>903</v>
      </c>
      <c r="AK914" s="270" t="s">
        <v>4751</v>
      </c>
      <c r="AL914" s="30">
        <f t="shared" si="20"/>
        <v>902</v>
      </c>
      <c r="AM914" s="29">
        <v>902</v>
      </c>
      <c r="AN914" s="270">
        <v>4449450</v>
      </c>
      <c r="AO914" s="29">
        <v>903</v>
      </c>
      <c r="AP914" s="270">
        <v>2632136</v>
      </c>
    </row>
    <row r="915" spans="22:42">
      <c r="V915" s="29">
        <v>903</v>
      </c>
      <c r="W915" s="270" t="s">
        <v>4752</v>
      </c>
      <c r="X915" s="30">
        <v>903</v>
      </c>
      <c r="Y915" s="270" t="s">
        <v>4753</v>
      </c>
      <c r="Z915" s="29">
        <v>903</v>
      </c>
      <c r="AA915" s="275" t="s">
        <v>4754</v>
      </c>
      <c r="AB915" s="29">
        <v>903</v>
      </c>
      <c r="AC915" s="270" t="s">
        <v>4755</v>
      </c>
      <c r="AD915" s="29">
        <v>903</v>
      </c>
      <c r="AE915" s="270" t="s">
        <v>4756</v>
      </c>
      <c r="AF915" s="29">
        <v>903</v>
      </c>
      <c r="AG915" s="270" t="s">
        <v>4757</v>
      </c>
      <c r="AH915" s="29">
        <v>903</v>
      </c>
      <c r="AI915" s="270" t="s">
        <v>4758</v>
      </c>
      <c r="AJ915" s="29">
        <v>904</v>
      </c>
      <c r="AK915" s="270" t="s">
        <v>4759</v>
      </c>
      <c r="AL915" s="30">
        <f t="shared" si="20"/>
        <v>903</v>
      </c>
      <c r="AM915" s="29">
        <v>903</v>
      </c>
      <c r="AN915" s="270">
        <v>4454290</v>
      </c>
      <c r="AO915" s="29">
        <v>904</v>
      </c>
      <c r="AP915" s="270">
        <v>2634999</v>
      </c>
    </row>
    <row r="916" spans="22:42">
      <c r="V916" s="29">
        <v>904</v>
      </c>
      <c r="W916" s="270" t="s">
        <v>4760</v>
      </c>
      <c r="X916" s="30">
        <v>904</v>
      </c>
      <c r="Y916" s="270" t="s">
        <v>4761</v>
      </c>
      <c r="Z916" s="29">
        <v>904</v>
      </c>
      <c r="AA916" s="275" t="s">
        <v>4762</v>
      </c>
      <c r="AB916" s="29">
        <v>904</v>
      </c>
      <c r="AC916" s="270" t="s">
        <v>4763</v>
      </c>
      <c r="AD916" s="29">
        <v>904</v>
      </c>
      <c r="AE916" s="270" t="s">
        <v>4764</v>
      </c>
      <c r="AF916" s="29">
        <v>904</v>
      </c>
      <c r="AG916" s="270" t="s">
        <v>4765</v>
      </c>
      <c r="AH916" s="29">
        <v>904</v>
      </c>
      <c r="AI916" s="270" t="s">
        <v>4766</v>
      </c>
      <c r="AJ916" s="29">
        <v>905</v>
      </c>
      <c r="AK916" s="270" t="s">
        <v>4767</v>
      </c>
      <c r="AL916" s="30">
        <f t="shared" si="20"/>
        <v>904</v>
      </c>
      <c r="AM916" s="29">
        <v>904</v>
      </c>
      <c r="AN916" s="270">
        <v>4459130</v>
      </c>
      <c r="AO916" s="29">
        <v>905</v>
      </c>
      <c r="AP916" s="270">
        <v>2637863</v>
      </c>
    </row>
    <row r="917" spans="22:42">
      <c r="V917" s="29">
        <v>905</v>
      </c>
      <c r="W917" s="270" t="s">
        <v>4768</v>
      </c>
      <c r="X917" s="30">
        <v>905</v>
      </c>
      <c r="Y917" s="270" t="s">
        <v>4769</v>
      </c>
      <c r="Z917" s="29">
        <v>905</v>
      </c>
      <c r="AA917" s="275" t="s">
        <v>4770</v>
      </c>
      <c r="AB917" s="29">
        <v>905</v>
      </c>
      <c r="AC917" s="270" t="s">
        <v>4771</v>
      </c>
      <c r="AD917" s="29">
        <v>905</v>
      </c>
      <c r="AE917" s="270" t="s">
        <v>4772</v>
      </c>
      <c r="AF917" s="29">
        <v>905</v>
      </c>
      <c r="AG917" s="270" t="s">
        <v>4773</v>
      </c>
      <c r="AH917" s="29">
        <v>905</v>
      </c>
      <c r="AI917" s="270" t="s">
        <v>4774</v>
      </c>
      <c r="AJ917" s="29">
        <v>906</v>
      </c>
      <c r="AK917" s="270" t="s">
        <v>4775</v>
      </c>
      <c r="AL917" s="30">
        <f t="shared" si="20"/>
        <v>905</v>
      </c>
      <c r="AM917" s="29">
        <v>905</v>
      </c>
      <c r="AN917" s="270">
        <v>4463971</v>
      </c>
      <c r="AO917" s="29">
        <v>906</v>
      </c>
      <c r="AP917" s="270">
        <v>2640726</v>
      </c>
    </row>
    <row r="918" spans="22:42">
      <c r="V918" s="29">
        <v>906</v>
      </c>
      <c r="W918" s="270" t="s">
        <v>4776</v>
      </c>
      <c r="X918" s="30">
        <v>906</v>
      </c>
      <c r="Y918" s="270" t="s">
        <v>4777</v>
      </c>
      <c r="Z918" s="29">
        <v>906</v>
      </c>
      <c r="AA918" s="275" t="s">
        <v>4778</v>
      </c>
      <c r="AB918" s="29">
        <v>906</v>
      </c>
      <c r="AC918" s="270" t="s">
        <v>4779</v>
      </c>
      <c r="AD918" s="29">
        <v>906</v>
      </c>
      <c r="AE918" s="270" t="s">
        <v>4780</v>
      </c>
      <c r="AF918" s="29">
        <v>906</v>
      </c>
      <c r="AG918" s="270" t="s">
        <v>4781</v>
      </c>
      <c r="AH918" s="29">
        <v>906</v>
      </c>
      <c r="AI918" s="270" t="s">
        <v>4782</v>
      </c>
      <c r="AJ918" s="29">
        <v>907</v>
      </c>
      <c r="AK918" s="270" t="s">
        <v>4783</v>
      </c>
      <c r="AL918" s="30">
        <f t="shared" si="20"/>
        <v>906</v>
      </c>
      <c r="AM918" s="29">
        <v>906</v>
      </c>
      <c r="AN918" s="270">
        <v>4468811</v>
      </c>
      <c r="AO918" s="29">
        <v>907</v>
      </c>
      <c r="AP918" s="270">
        <v>2643589</v>
      </c>
    </row>
    <row r="919" spans="22:42">
      <c r="V919" s="29">
        <v>907</v>
      </c>
      <c r="W919" s="270" t="s">
        <v>4784</v>
      </c>
      <c r="X919" s="30">
        <v>907</v>
      </c>
      <c r="Y919" s="270" t="s">
        <v>4785</v>
      </c>
      <c r="Z919" s="29">
        <v>907</v>
      </c>
      <c r="AA919" s="275" t="s">
        <v>4786</v>
      </c>
      <c r="AB919" s="29">
        <v>907</v>
      </c>
      <c r="AC919" s="270" t="s">
        <v>4787</v>
      </c>
      <c r="AD919" s="29">
        <v>907</v>
      </c>
      <c r="AE919" s="270" t="s">
        <v>4788</v>
      </c>
      <c r="AF919" s="29">
        <v>907</v>
      </c>
      <c r="AG919" s="270" t="s">
        <v>4789</v>
      </c>
      <c r="AH919" s="29">
        <v>907</v>
      </c>
      <c r="AI919" s="270" t="s">
        <v>4790</v>
      </c>
      <c r="AJ919" s="29">
        <v>908</v>
      </c>
      <c r="AK919" s="270" t="s">
        <v>4791</v>
      </c>
      <c r="AL919" s="30">
        <f t="shared" si="20"/>
        <v>907</v>
      </c>
      <c r="AM919" s="29">
        <v>907</v>
      </c>
      <c r="AN919" s="270">
        <v>4473651</v>
      </c>
      <c r="AO919" s="29">
        <v>908</v>
      </c>
      <c r="AP919" s="270">
        <v>2646453</v>
      </c>
    </row>
    <row r="920" spans="22:42">
      <c r="V920" s="29">
        <v>908</v>
      </c>
      <c r="W920" s="270" t="s">
        <v>4792</v>
      </c>
      <c r="X920" s="30">
        <v>908</v>
      </c>
      <c r="Y920" s="270" t="s">
        <v>4793</v>
      </c>
      <c r="Z920" s="29">
        <v>908</v>
      </c>
      <c r="AA920" s="275" t="s">
        <v>4794</v>
      </c>
      <c r="AB920" s="29">
        <v>908</v>
      </c>
      <c r="AC920" s="270" t="s">
        <v>4795</v>
      </c>
      <c r="AD920" s="29">
        <v>908</v>
      </c>
      <c r="AE920" s="270" t="s">
        <v>4796</v>
      </c>
      <c r="AF920" s="29">
        <v>908</v>
      </c>
      <c r="AG920" s="270" t="s">
        <v>4797</v>
      </c>
      <c r="AH920" s="29">
        <v>908</v>
      </c>
      <c r="AI920" s="270" t="s">
        <v>4798</v>
      </c>
      <c r="AJ920" s="29">
        <v>909</v>
      </c>
      <c r="AK920" s="270" t="s">
        <v>4799</v>
      </c>
      <c r="AL920" s="30">
        <f t="shared" si="20"/>
        <v>908</v>
      </c>
      <c r="AM920" s="29">
        <v>908</v>
      </c>
      <c r="AN920" s="270">
        <v>4478492</v>
      </c>
      <c r="AO920" s="29">
        <v>909</v>
      </c>
      <c r="AP920" s="270">
        <v>2649316</v>
      </c>
    </row>
    <row r="921" spans="22:42">
      <c r="V921" s="29">
        <v>909</v>
      </c>
      <c r="W921" s="270" t="s">
        <v>4800</v>
      </c>
      <c r="X921" s="30">
        <v>909</v>
      </c>
      <c r="Y921" s="270" t="s">
        <v>4801</v>
      </c>
      <c r="Z921" s="29">
        <v>909</v>
      </c>
      <c r="AA921" s="275" t="s">
        <v>4802</v>
      </c>
      <c r="AB921" s="29">
        <v>909</v>
      </c>
      <c r="AC921" s="270" t="s">
        <v>4803</v>
      </c>
      <c r="AD921" s="29">
        <v>909</v>
      </c>
      <c r="AE921" s="270" t="s">
        <v>4804</v>
      </c>
      <c r="AF921" s="29">
        <v>909</v>
      </c>
      <c r="AG921" s="270" t="s">
        <v>4805</v>
      </c>
      <c r="AH921" s="29">
        <v>909</v>
      </c>
      <c r="AI921" s="270" t="s">
        <v>4806</v>
      </c>
      <c r="AJ921" s="29">
        <v>910</v>
      </c>
      <c r="AK921" s="270" t="s">
        <v>4807</v>
      </c>
      <c r="AL921" s="30">
        <f t="shared" si="20"/>
        <v>909</v>
      </c>
      <c r="AM921" s="29">
        <v>909</v>
      </c>
      <c r="AN921" s="270">
        <v>4483332</v>
      </c>
      <c r="AO921" s="29">
        <v>910</v>
      </c>
      <c r="AP921" s="270">
        <v>2652179</v>
      </c>
    </row>
    <row r="922" spans="22:42">
      <c r="V922" s="29">
        <v>910</v>
      </c>
      <c r="W922" s="270" t="s">
        <v>4808</v>
      </c>
      <c r="X922" s="30">
        <v>910</v>
      </c>
      <c r="Y922" s="270" t="s">
        <v>4809</v>
      </c>
      <c r="Z922" s="29">
        <v>910</v>
      </c>
      <c r="AA922" s="275" t="s">
        <v>4810</v>
      </c>
      <c r="AB922" s="29">
        <v>910</v>
      </c>
      <c r="AC922" s="270" t="s">
        <v>4811</v>
      </c>
      <c r="AD922" s="29">
        <v>910</v>
      </c>
      <c r="AE922" s="270" t="s">
        <v>4812</v>
      </c>
      <c r="AF922" s="29">
        <v>910</v>
      </c>
      <c r="AG922" s="270" t="s">
        <v>4813</v>
      </c>
      <c r="AH922" s="29">
        <v>910</v>
      </c>
      <c r="AI922" s="270" t="s">
        <v>4814</v>
      </c>
      <c r="AJ922" s="29">
        <v>911</v>
      </c>
      <c r="AK922" s="270" t="s">
        <v>4815</v>
      </c>
      <c r="AL922" s="30">
        <f t="shared" si="20"/>
        <v>910</v>
      </c>
      <c r="AM922" s="29">
        <v>910</v>
      </c>
      <c r="AN922" s="270">
        <v>4488172</v>
      </c>
      <c r="AO922" s="29">
        <v>911</v>
      </c>
      <c r="AP922" s="270">
        <v>2655043</v>
      </c>
    </row>
    <row r="923" spans="22:42">
      <c r="V923" s="29">
        <v>911</v>
      </c>
      <c r="W923" s="270" t="s">
        <v>4816</v>
      </c>
      <c r="X923" s="30">
        <v>911</v>
      </c>
      <c r="Y923" s="270" t="s">
        <v>4817</v>
      </c>
      <c r="Z923" s="29">
        <v>911</v>
      </c>
      <c r="AA923" s="275" t="s">
        <v>4818</v>
      </c>
      <c r="AB923" s="29">
        <v>911</v>
      </c>
      <c r="AC923" s="270" t="s">
        <v>4819</v>
      </c>
      <c r="AD923" s="29">
        <v>911</v>
      </c>
      <c r="AE923" s="270" t="s">
        <v>4820</v>
      </c>
      <c r="AF923" s="29">
        <v>911</v>
      </c>
      <c r="AG923" s="270" t="s">
        <v>4821</v>
      </c>
      <c r="AH923" s="29">
        <v>911</v>
      </c>
      <c r="AI923" s="270" t="s">
        <v>4822</v>
      </c>
      <c r="AJ923" s="29">
        <v>912</v>
      </c>
      <c r="AK923" s="270" t="s">
        <v>4823</v>
      </c>
      <c r="AL923" s="30">
        <f t="shared" si="20"/>
        <v>911</v>
      </c>
      <c r="AM923" s="29">
        <v>911</v>
      </c>
      <c r="AN923" s="270">
        <v>4493013</v>
      </c>
      <c r="AO923" s="29">
        <v>912</v>
      </c>
      <c r="AP923" s="270">
        <v>2657906</v>
      </c>
    </row>
    <row r="924" spans="22:42">
      <c r="V924" s="29">
        <v>912</v>
      </c>
      <c r="W924" s="270" t="s">
        <v>4824</v>
      </c>
      <c r="X924" s="30">
        <v>912</v>
      </c>
      <c r="Y924" s="270" t="s">
        <v>4825</v>
      </c>
      <c r="Z924" s="29">
        <v>912</v>
      </c>
      <c r="AA924" s="275" t="s">
        <v>4826</v>
      </c>
      <c r="AB924" s="29">
        <v>912</v>
      </c>
      <c r="AC924" s="270" t="s">
        <v>4827</v>
      </c>
      <c r="AD924" s="29">
        <v>912</v>
      </c>
      <c r="AE924" s="270" t="s">
        <v>4828</v>
      </c>
      <c r="AF924" s="29">
        <v>912</v>
      </c>
      <c r="AG924" s="270" t="s">
        <v>4829</v>
      </c>
      <c r="AH924" s="29">
        <v>912</v>
      </c>
      <c r="AI924" s="270" t="s">
        <v>4830</v>
      </c>
      <c r="AJ924" s="29">
        <v>913</v>
      </c>
      <c r="AK924" s="270" t="s">
        <v>4831</v>
      </c>
      <c r="AL924" s="30">
        <f t="shared" si="20"/>
        <v>912</v>
      </c>
      <c r="AM924" s="29">
        <v>912</v>
      </c>
      <c r="AN924" s="270">
        <v>4497853</v>
      </c>
      <c r="AO924" s="29">
        <v>913</v>
      </c>
      <c r="AP924" s="270">
        <v>2660769</v>
      </c>
    </row>
    <row r="925" spans="22:42">
      <c r="V925" s="29">
        <v>913</v>
      </c>
      <c r="W925" s="270" t="s">
        <v>4832</v>
      </c>
      <c r="X925" s="30">
        <v>913</v>
      </c>
      <c r="Y925" s="270" t="s">
        <v>4833</v>
      </c>
      <c r="Z925" s="29">
        <v>913</v>
      </c>
      <c r="AA925" s="275" t="s">
        <v>4834</v>
      </c>
      <c r="AB925" s="29">
        <v>913</v>
      </c>
      <c r="AC925" s="270" t="s">
        <v>4835</v>
      </c>
      <c r="AD925" s="29">
        <v>913</v>
      </c>
      <c r="AE925" s="270" t="s">
        <v>4836</v>
      </c>
      <c r="AF925" s="29">
        <v>913</v>
      </c>
      <c r="AG925" s="270" t="s">
        <v>4837</v>
      </c>
      <c r="AH925" s="29">
        <v>913</v>
      </c>
      <c r="AI925" s="270" t="s">
        <v>4838</v>
      </c>
      <c r="AJ925" s="29">
        <v>914</v>
      </c>
      <c r="AK925" s="270" t="s">
        <v>4839</v>
      </c>
      <c r="AL925" s="30">
        <f t="shared" si="20"/>
        <v>913</v>
      </c>
      <c r="AM925" s="29">
        <v>913</v>
      </c>
      <c r="AN925" s="270">
        <v>4502693</v>
      </c>
      <c r="AO925" s="29">
        <v>914</v>
      </c>
      <c r="AP925" s="270">
        <v>2663632</v>
      </c>
    </row>
    <row r="926" spans="22:42">
      <c r="V926" s="29">
        <v>914</v>
      </c>
      <c r="W926" s="270" t="s">
        <v>4840</v>
      </c>
      <c r="X926" s="30">
        <v>914</v>
      </c>
      <c r="Y926" s="270" t="s">
        <v>4841</v>
      </c>
      <c r="Z926" s="29">
        <v>914</v>
      </c>
      <c r="AA926" s="275" t="s">
        <v>4842</v>
      </c>
      <c r="AB926" s="29">
        <v>914</v>
      </c>
      <c r="AC926" s="270" t="s">
        <v>4843</v>
      </c>
      <c r="AD926" s="29">
        <v>914</v>
      </c>
      <c r="AE926" s="270" t="s">
        <v>4844</v>
      </c>
      <c r="AF926" s="29">
        <v>914</v>
      </c>
      <c r="AG926" s="270" t="s">
        <v>4845</v>
      </c>
      <c r="AH926" s="29">
        <v>914</v>
      </c>
      <c r="AI926" s="270" t="s">
        <v>4846</v>
      </c>
      <c r="AJ926" s="29">
        <v>915</v>
      </c>
      <c r="AK926" s="270" t="s">
        <v>4847</v>
      </c>
      <c r="AL926" s="30">
        <f t="shared" si="20"/>
        <v>914</v>
      </c>
      <c r="AM926" s="29">
        <v>914</v>
      </c>
      <c r="AN926" s="270">
        <v>4507534</v>
      </c>
      <c r="AO926" s="29">
        <v>915</v>
      </c>
      <c r="AP926" s="270">
        <v>2666496</v>
      </c>
    </row>
    <row r="927" spans="22:42">
      <c r="V927" s="29">
        <v>915</v>
      </c>
      <c r="W927" s="270" t="s">
        <v>4848</v>
      </c>
      <c r="X927" s="30">
        <v>915</v>
      </c>
      <c r="Y927" s="270" t="s">
        <v>4849</v>
      </c>
      <c r="Z927" s="29">
        <v>915</v>
      </c>
      <c r="AA927" s="275" t="s">
        <v>4850</v>
      </c>
      <c r="AB927" s="29">
        <v>915</v>
      </c>
      <c r="AC927" s="270" t="s">
        <v>4851</v>
      </c>
      <c r="AD927" s="29">
        <v>915</v>
      </c>
      <c r="AE927" s="270" t="s">
        <v>4852</v>
      </c>
      <c r="AF927" s="29">
        <v>915</v>
      </c>
      <c r="AG927" s="270" t="s">
        <v>4853</v>
      </c>
      <c r="AH927" s="29">
        <v>915</v>
      </c>
      <c r="AI927" s="270" t="s">
        <v>4854</v>
      </c>
      <c r="AJ927" s="29">
        <v>916</v>
      </c>
      <c r="AK927" s="270" t="s">
        <v>4855</v>
      </c>
      <c r="AL927" s="30">
        <f t="shared" si="20"/>
        <v>915</v>
      </c>
      <c r="AM927" s="29">
        <v>915</v>
      </c>
      <c r="AN927" s="270">
        <v>4512374</v>
      </c>
      <c r="AO927" s="29">
        <v>916</v>
      </c>
      <c r="AP927" s="270">
        <v>2669359</v>
      </c>
    </row>
    <row r="928" spans="22:42">
      <c r="V928" s="29">
        <v>916</v>
      </c>
      <c r="W928" s="270" t="s">
        <v>4856</v>
      </c>
      <c r="X928" s="30">
        <v>916</v>
      </c>
      <c r="Y928" s="270" t="s">
        <v>4857</v>
      </c>
      <c r="Z928" s="29">
        <v>916</v>
      </c>
      <c r="AA928" s="275" t="s">
        <v>4858</v>
      </c>
      <c r="AB928" s="29">
        <v>916</v>
      </c>
      <c r="AC928" s="270" t="s">
        <v>4859</v>
      </c>
      <c r="AD928" s="29">
        <v>916</v>
      </c>
      <c r="AE928" s="270" t="s">
        <v>4860</v>
      </c>
      <c r="AF928" s="29">
        <v>916</v>
      </c>
      <c r="AG928" s="270" t="s">
        <v>4861</v>
      </c>
      <c r="AH928" s="29">
        <v>916</v>
      </c>
      <c r="AI928" s="270" t="s">
        <v>4862</v>
      </c>
      <c r="AJ928" s="29">
        <v>917</v>
      </c>
      <c r="AK928" s="270" t="s">
        <v>4863</v>
      </c>
      <c r="AL928" s="30">
        <f t="shared" si="20"/>
        <v>916</v>
      </c>
      <c r="AM928" s="29">
        <v>916</v>
      </c>
      <c r="AN928" s="270">
        <v>4517214</v>
      </c>
      <c r="AO928" s="29">
        <v>917</v>
      </c>
      <c r="AP928" s="270">
        <v>2672222</v>
      </c>
    </row>
    <row r="929" spans="22:42">
      <c r="V929" s="29">
        <v>917</v>
      </c>
      <c r="W929" s="270" t="s">
        <v>4864</v>
      </c>
      <c r="X929" s="30">
        <v>917</v>
      </c>
      <c r="Y929" s="270" t="s">
        <v>4865</v>
      </c>
      <c r="Z929" s="29">
        <v>917</v>
      </c>
      <c r="AA929" s="275" t="s">
        <v>4866</v>
      </c>
      <c r="AB929" s="29">
        <v>917</v>
      </c>
      <c r="AC929" s="270" t="s">
        <v>4867</v>
      </c>
      <c r="AD929" s="29">
        <v>917</v>
      </c>
      <c r="AE929" s="270" t="s">
        <v>4868</v>
      </c>
      <c r="AF929" s="29">
        <v>917</v>
      </c>
      <c r="AG929" s="270" t="s">
        <v>4869</v>
      </c>
      <c r="AH929" s="29">
        <v>917</v>
      </c>
      <c r="AI929" s="270" t="s">
        <v>4870</v>
      </c>
      <c r="AJ929" s="29">
        <v>918</v>
      </c>
      <c r="AK929" s="270" t="s">
        <v>4871</v>
      </c>
      <c r="AL929" s="30">
        <f t="shared" si="20"/>
        <v>917</v>
      </c>
      <c r="AM929" s="29">
        <v>917</v>
      </c>
      <c r="AN929" s="270">
        <v>4522055</v>
      </c>
      <c r="AO929" s="29">
        <v>918</v>
      </c>
      <c r="AP929" s="270">
        <v>2675086</v>
      </c>
    </row>
    <row r="930" spans="22:42">
      <c r="V930" s="29">
        <v>918</v>
      </c>
      <c r="W930" s="270" t="s">
        <v>4872</v>
      </c>
      <c r="X930" s="30">
        <v>918</v>
      </c>
      <c r="Y930" s="270" t="s">
        <v>4873</v>
      </c>
      <c r="Z930" s="29">
        <v>918</v>
      </c>
      <c r="AA930" s="275" t="s">
        <v>4874</v>
      </c>
      <c r="AB930" s="29">
        <v>918</v>
      </c>
      <c r="AC930" s="270" t="s">
        <v>4875</v>
      </c>
      <c r="AD930" s="29">
        <v>918</v>
      </c>
      <c r="AE930" s="270" t="s">
        <v>4876</v>
      </c>
      <c r="AF930" s="29">
        <v>918</v>
      </c>
      <c r="AG930" s="270" t="s">
        <v>4877</v>
      </c>
      <c r="AH930" s="29">
        <v>918</v>
      </c>
      <c r="AI930" s="270" t="s">
        <v>4878</v>
      </c>
      <c r="AJ930" s="29">
        <v>919</v>
      </c>
      <c r="AK930" s="270" t="s">
        <v>4879</v>
      </c>
      <c r="AL930" s="30">
        <f t="shared" si="20"/>
        <v>918</v>
      </c>
      <c r="AM930" s="29">
        <v>918</v>
      </c>
      <c r="AN930" s="270">
        <v>4526895</v>
      </c>
      <c r="AO930" s="29">
        <v>919</v>
      </c>
      <c r="AP930" s="270">
        <v>2677949</v>
      </c>
    </row>
    <row r="931" spans="22:42">
      <c r="V931" s="29">
        <v>919</v>
      </c>
      <c r="W931" s="270" t="s">
        <v>4880</v>
      </c>
      <c r="X931" s="30">
        <v>919</v>
      </c>
      <c r="Y931" s="270" t="s">
        <v>4881</v>
      </c>
      <c r="Z931" s="29">
        <v>919</v>
      </c>
      <c r="AA931" s="275" t="s">
        <v>4882</v>
      </c>
      <c r="AB931" s="29">
        <v>919</v>
      </c>
      <c r="AC931" s="270" t="s">
        <v>4883</v>
      </c>
      <c r="AD931" s="29">
        <v>919</v>
      </c>
      <c r="AE931" s="270" t="s">
        <v>4884</v>
      </c>
      <c r="AF931" s="29">
        <v>919</v>
      </c>
      <c r="AG931" s="270" t="s">
        <v>4885</v>
      </c>
      <c r="AH931" s="29">
        <v>919</v>
      </c>
      <c r="AI931" s="270" t="s">
        <v>4886</v>
      </c>
      <c r="AJ931" s="29">
        <v>920</v>
      </c>
      <c r="AK931" s="270" t="s">
        <v>4887</v>
      </c>
      <c r="AL931" s="30">
        <f t="shared" si="20"/>
        <v>919</v>
      </c>
      <c r="AM931" s="29">
        <v>919</v>
      </c>
      <c r="AN931" s="270">
        <v>4531735</v>
      </c>
      <c r="AO931" s="29">
        <v>920</v>
      </c>
      <c r="AP931" s="270">
        <v>2680812</v>
      </c>
    </row>
    <row r="932" spans="22:42">
      <c r="V932" s="29">
        <v>920</v>
      </c>
      <c r="W932" s="270" t="s">
        <v>4888</v>
      </c>
      <c r="X932" s="30">
        <v>920</v>
      </c>
      <c r="Y932" s="270" t="s">
        <v>4889</v>
      </c>
      <c r="Z932" s="29">
        <v>920</v>
      </c>
      <c r="AA932" s="275" t="s">
        <v>4890</v>
      </c>
      <c r="AB932" s="29">
        <v>920</v>
      </c>
      <c r="AC932" s="270" t="s">
        <v>4891</v>
      </c>
      <c r="AD932" s="29">
        <v>920</v>
      </c>
      <c r="AE932" s="270" t="s">
        <v>4892</v>
      </c>
      <c r="AF932" s="29">
        <v>920</v>
      </c>
      <c r="AG932" s="270" t="s">
        <v>4893</v>
      </c>
      <c r="AH932" s="29">
        <v>920</v>
      </c>
      <c r="AI932" s="270" t="s">
        <v>4894</v>
      </c>
      <c r="AJ932" s="29">
        <v>921</v>
      </c>
      <c r="AK932" s="270" t="s">
        <v>4895</v>
      </c>
      <c r="AL932" s="30">
        <f t="shared" si="20"/>
        <v>920</v>
      </c>
      <c r="AM932" s="29">
        <v>920</v>
      </c>
      <c r="AN932" s="270">
        <v>4536576</v>
      </c>
      <c r="AO932" s="29">
        <v>921</v>
      </c>
      <c r="AP932" s="270">
        <v>2683676</v>
      </c>
    </row>
    <row r="933" spans="22:42">
      <c r="V933" s="29">
        <v>921</v>
      </c>
      <c r="W933" s="270" t="s">
        <v>4896</v>
      </c>
      <c r="X933" s="30">
        <v>921</v>
      </c>
      <c r="Y933" s="270" t="s">
        <v>4897</v>
      </c>
      <c r="Z933" s="29">
        <v>921</v>
      </c>
      <c r="AA933" s="275" t="s">
        <v>4898</v>
      </c>
      <c r="AB933" s="29">
        <v>921</v>
      </c>
      <c r="AC933" s="270" t="s">
        <v>4899</v>
      </c>
      <c r="AD933" s="29">
        <v>921</v>
      </c>
      <c r="AE933" s="270" t="s">
        <v>4900</v>
      </c>
      <c r="AF933" s="29">
        <v>921</v>
      </c>
      <c r="AG933" s="270" t="s">
        <v>4901</v>
      </c>
      <c r="AH933" s="29">
        <v>921</v>
      </c>
      <c r="AI933" s="270" t="s">
        <v>4902</v>
      </c>
      <c r="AJ933" s="29">
        <v>922</v>
      </c>
      <c r="AK933" s="270" t="s">
        <v>4903</v>
      </c>
      <c r="AL933" s="30">
        <f t="shared" si="20"/>
        <v>921</v>
      </c>
      <c r="AM933" s="29">
        <v>921</v>
      </c>
      <c r="AN933" s="270">
        <v>4541416</v>
      </c>
      <c r="AO933" s="29">
        <v>922</v>
      </c>
      <c r="AP933" s="270">
        <v>2686539</v>
      </c>
    </row>
    <row r="934" spans="22:42">
      <c r="V934" s="29">
        <v>922</v>
      </c>
      <c r="W934" s="270" t="s">
        <v>4904</v>
      </c>
      <c r="X934" s="30">
        <v>922</v>
      </c>
      <c r="Y934" s="270" t="s">
        <v>4905</v>
      </c>
      <c r="Z934" s="29">
        <v>922</v>
      </c>
      <c r="AA934" s="275" t="s">
        <v>4906</v>
      </c>
      <c r="AB934" s="29">
        <v>922</v>
      </c>
      <c r="AC934" s="270" t="s">
        <v>4907</v>
      </c>
      <c r="AD934" s="29">
        <v>922</v>
      </c>
      <c r="AE934" s="270" t="s">
        <v>4908</v>
      </c>
      <c r="AF934" s="29">
        <v>922</v>
      </c>
      <c r="AG934" s="270" t="s">
        <v>4909</v>
      </c>
      <c r="AH934" s="29">
        <v>922</v>
      </c>
      <c r="AI934" s="270" t="s">
        <v>4910</v>
      </c>
      <c r="AJ934" s="29">
        <v>923</v>
      </c>
      <c r="AK934" s="270" t="s">
        <v>4911</v>
      </c>
      <c r="AL934" s="30">
        <f t="shared" si="20"/>
        <v>922</v>
      </c>
      <c r="AM934" s="29">
        <v>922</v>
      </c>
      <c r="AN934" s="270">
        <v>4546257</v>
      </c>
      <c r="AO934" s="29">
        <v>923</v>
      </c>
      <c r="AP934" s="270">
        <v>2689402</v>
      </c>
    </row>
    <row r="935" spans="22:42">
      <c r="V935" s="29">
        <v>923</v>
      </c>
      <c r="W935" s="270" t="s">
        <v>4912</v>
      </c>
      <c r="X935" s="30">
        <v>923</v>
      </c>
      <c r="Y935" s="270" t="s">
        <v>4913</v>
      </c>
      <c r="Z935" s="29">
        <v>923</v>
      </c>
      <c r="AA935" s="275" t="s">
        <v>4914</v>
      </c>
      <c r="AB935" s="29">
        <v>923</v>
      </c>
      <c r="AC935" s="270" t="s">
        <v>4915</v>
      </c>
      <c r="AD935" s="29">
        <v>923</v>
      </c>
      <c r="AE935" s="270" t="s">
        <v>4916</v>
      </c>
      <c r="AF935" s="29">
        <v>923</v>
      </c>
      <c r="AG935" s="270" t="s">
        <v>4917</v>
      </c>
      <c r="AH935" s="29">
        <v>923</v>
      </c>
      <c r="AI935" s="270" t="s">
        <v>4918</v>
      </c>
      <c r="AJ935" s="29">
        <v>924</v>
      </c>
      <c r="AK935" s="270" t="s">
        <v>4919</v>
      </c>
      <c r="AL935" s="30">
        <f t="shared" si="20"/>
        <v>923</v>
      </c>
      <c r="AM935" s="29">
        <v>923</v>
      </c>
      <c r="AN935" s="270">
        <v>4551097</v>
      </c>
      <c r="AO935" s="29">
        <v>924</v>
      </c>
      <c r="AP935" s="270">
        <v>2692265</v>
      </c>
    </row>
    <row r="936" spans="22:42">
      <c r="V936" s="29">
        <v>924</v>
      </c>
      <c r="W936" s="270" t="s">
        <v>4920</v>
      </c>
      <c r="X936" s="30">
        <v>924</v>
      </c>
      <c r="Y936" s="270" t="s">
        <v>4921</v>
      </c>
      <c r="Z936" s="29">
        <v>924</v>
      </c>
      <c r="AA936" s="275" t="s">
        <v>4922</v>
      </c>
      <c r="AB936" s="29">
        <v>924</v>
      </c>
      <c r="AC936" s="270" t="s">
        <v>4923</v>
      </c>
      <c r="AD936" s="29">
        <v>924</v>
      </c>
      <c r="AE936" s="270" t="s">
        <v>4924</v>
      </c>
      <c r="AF936" s="29">
        <v>924</v>
      </c>
      <c r="AG936" s="270" t="s">
        <v>4925</v>
      </c>
      <c r="AH936" s="29">
        <v>924</v>
      </c>
      <c r="AI936" s="270" t="s">
        <v>4926</v>
      </c>
      <c r="AJ936" s="29">
        <v>925</v>
      </c>
      <c r="AK936" s="270" t="s">
        <v>4927</v>
      </c>
      <c r="AL936" s="30">
        <f t="shared" si="20"/>
        <v>924</v>
      </c>
      <c r="AM936" s="29">
        <v>924</v>
      </c>
      <c r="AN936" s="270">
        <v>4555937</v>
      </c>
      <c r="AO936" s="29">
        <v>925</v>
      </c>
      <c r="AP936" s="270">
        <v>2695129</v>
      </c>
    </row>
    <row r="937" spans="22:42">
      <c r="V937" s="29">
        <v>925</v>
      </c>
      <c r="W937" s="270" t="s">
        <v>4928</v>
      </c>
      <c r="X937" s="30">
        <v>925</v>
      </c>
      <c r="Y937" s="270" t="s">
        <v>4929</v>
      </c>
      <c r="Z937" s="29">
        <v>925</v>
      </c>
      <c r="AA937" s="275" t="s">
        <v>4930</v>
      </c>
      <c r="AB937" s="29">
        <v>925</v>
      </c>
      <c r="AC937" s="270" t="s">
        <v>4931</v>
      </c>
      <c r="AD937" s="29">
        <v>925</v>
      </c>
      <c r="AE937" s="270" t="s">
        <v>4932</v>
      </c>
      <c r="AF937" s="29">
        <v>925</v>
      </c>
      <c r="AG937" s="270" t="s">
        <v>4933</v>
      </c>
      <c r="AH937" s="29">
        <v>925</v>
      </c>
      <c r="AI937" s="270" t="s">
        <v>4934</v>
      </c>
      <c r="AJ937" s="29">
        <v>926</v>
      </c>
      <c r="AK937" s="270" t="s">
        <v>4935</v>
      </c>
      <c r="AL937" s="30">
        <f t="shared" si="20"/>
        <v>925</v>
      </c>
      <c r="AM937" s="29">
        <v>925</v>
      </c>
      <c r="AN937" s="270">
        <v>4560778</v>
      </c>
      <c r="AO937" s="29">
        <v>926</v>
      </c>
      <c r="AP937" s="270">
        <v>2697992</v>
      </c>
    </row>
    <row r="938" spans="22:42">
      <c r="V938" s="29">
        <v>926</v>
      </c>
      <c r="W938" s="270" t="s">
        <v>4936</v>
      </c>
      <c r="X938" s="30">
        <v>926</v>
      </c>
      <c r="Y938" s="270" t="s">
        <v>4937</v>
      </c>
      <c r="Z938" s="29">
        <v>926</v>
      </c>
      <c r="AA938" s="275" t="s">
        <v>4938</v>
      </c>
      <c r="AB938" s="29">
        <v>926</v>
      </c>
      <c r="AC938" s="270" t="s">
        <v>4939</v>
      </c>
      <c r="AD938" s="29">
        <v>926</v>
      </c>
      <c r="AE938" s="270" t="s">
        <v>4940</v>
      </c>
      <c r="AF938" s="29">
        <v>926</v>
      </c>
      <c r="AG938" s="270" t="s">
        <v>4941</v>
      </c>
      <c r="AH938" s="29">
        <v>926</v>
      </c>
      <c r="AI938" s="270" t="s">
        <v>4942</v>
      </c>
      <c r="AJ938" s="29">
        <v>927</v>
      </c>
      <c r="AK938" s="270" t="s">
        <v>4943</v>
      </c>
      <c r="AL938" s="30">
        <f t="shared" si="20"/>
        <v>926</v>
      </c>
      <c r="AM938" s="29">
        <v>926</v>
      </c>
      <c r="AN938" s="270">
        <v>4565618</v>
      </c>
      <c r="AO938" s="29">
        <v>927</v>
      </c>
      <c r="AP938" s="270">
        <v>2700855</v>
      </c>
    </row>
    <row r="939" spans="22:42">
      <c r="V939" s="29">
        <v>927</v>
      </c>
      <c r="W939" s="270" t="s">
        <v>4944</v>
      </c>
      <c r="X939" s="30">
        <v>927</v>
      </c>
      <c r="Y939" s="270" t="s">
        <v>4945</v>
      </c>
      <c r="Z939" s="29">
        <v>927</v>
      </c>
      <c r="AA939" s="275" t="s">
        <v>4946</v>
      </c>
      <c r="AB939" s="29">
        <v>927</v>
      </c>
      <c r="AC939" s="270" t="s">
        <v>4947</v>
      </c>
      <c r="AD939" s="29">
        <v>927</v>
      </c>
      <c r="AE939" s="270" t="s">
        <v>4948</v>
      </c>
      <c r="AF939" s="29">
        <v>927</v>
      </c>
      <c r="AG939" s="270" t="s">
        <v>4949</v>
      </c>
      <c r="AH939" s="29">
        <v>927</v>
      </c>
      <c r="AI939" s="270" t="s">
        <v>4950</v>
      </c>
      <c r="AJ939" s="29">
        <v>928</v>
      </c>
      <c r="AK939" s="270" t="s">
        <v>4951</v>
      </c>
      <c r="AL939" s="30">
        <f t="shared" si="20"/>
        <v>927</v>
      </c>
      <c r="AM939" s="29">
        <v>927</v>
      </c>
      <c r="AN939" s="270">
        <v>4570458</v>
      </c>
      <c r="AO939" s="29">
        <v>928</v>
      </c>
      <c r="AP939" s="270">
        <v>2703719</v>
      </c>
    </row>
    <row r="940" spans="22:42">
      <c r="V940" s="29">
        <v>928</v>
      </c>
      <c r="W940" s="270" t="s">
        <v>4952</v>
      </c>
      <c r="X940" s="30">
        <v>928</v>
      </c>
      <c r="Y940" s="270" t="s">
        <v>4953</v>
      </c>
      <c r="Z940" s="29">
        <v>928</v>
      </c>
      <c r="AA940" s="275" t="s">
        <v>4954</v>
      </c>
      <c r="AB940" s="29">
        <v>928</v>
      </c>
      <c r="AC940" s="270" t="s">
        <v>4955</v>
      </c>
      <c r="AD940" s="29">
        <v>928</v>
      </c>
      <c r="AE940" s="270" t="s">
        <v>4956</v>
      </c>
      <c r="AF940" s="29">
        <v>928</v>
      </c>
      <c r="AG940" s="270" t="s">
        <v>4957</v>
      </c>
      <c r="AH940" s="29">
        <v>928</v>
      </c>
      <c r="AI940" s="270" t="s">
        <v>4958</v>
      </c>
      <c r="AJ940" s="29">
        <v>929</v>
      </c>
      <c r="AK940" s="270" t="s">
        <v>4959</v>
      </c>
      <c r="AL940" s="30">
        <f t="shared" si="20"/>
        <v>928</v>
      </c>
      <c r="AM940" s="29">
        <v>928</v>
      </c>
      <c r="AN940" s="270">
        <v>4575299</v>
      </c>
      <c r="AO940" s="29">
        <v>929</v>
      </c>
      <c r="AP940" s="270">
        <v>2706582</v>
      </c>
    </row>
    <row r="941" spans="22:42">
      <c r="V941" s="29">
        <v>929</v>
      </c>
      <c r="W941" s="270" t="s">
        <v>4960</v>
      </c>
      <c r="X941" s="30">
        <v>929</v>
      </c>
      <c r="Y941" s="270" t="s">
        <v>4961</v>
      </c>
      <c r="Z941" s="29">
        <v>929</v>
      </c>
      <c r="AA941" s="275" t="s">
        <v>4962</v>
      </c>
      <c r="AB941" s="29">
        <v>929</v>
      </c>
      <c r="AC941" s="270" t="s">
        <v>4963</v>
      </c>
      <c r="AD941" s="29">
        <v>929</v>
      </c>
      <c r="AE941" s="270" t="s">
        <v>4964</v>
      </c>
      <c r="AF941" s="29">
        <v>929</v>
      </c>
      <c r="AG941" s="270" t="s">
        <v>4965</v>
      </c>
      <c r="AH941" s="29">
        <v>929</v>
      </c>
      <c r="AI941" s="270" t="s">
        <v>4966</v>
      </c>
      <c r="AJ941" s="29">
        <v>930</v>
      </c>
      <c r="AK941" s="270" t="s">
        <v>4967</v>
      </c>
      <c r="AL941" s="30">
        <f t="shared" si="20"/>
        <v>929</v>
      </c>
      <c r="AM941" s="29">
        <v>929</v>
      </c>
      <c r="AN941" s="270">
        <v>4580139</v>
      </c>
      <c r="AO941" s="29">
        <v>930</v>
      </c>
      <c r="AP941" s="270">
        <v>2709445</v>
      </c>
    </row>
    <row r="942" spans="22:42">
      <c r="V942" s="29">
        <v>930</v>
      </c>
      <c r="W942" s="270" t="s">
        <v>4968</v>
      </c>
      <c r="X942" s="30">
        <v>930</v>
      </c>
      <c r="Y942" s="270" t="s">
        <v>4969</v>
      </c>
      <c r="Z942" s="29">
        <v>930</v>
      </c>
      <c r="AA942" s="275" t="s">
        <v>4970</v>
      </c>
      <c r="AB942" s="29">
        <v>930</v>
      </c>
      <c r="AC942" s="270" t="s">
        <v>4971</v>
      </c>
      <c r="AD942" s="29">
        <v>930</v>
      </c>
      <c r="AE942" s="270" t="s">
        <v>4972</v>
      </c>
      <c r="AF942" s="29">
        <v>930</v>
      </c>
      <c r="AG942" s="270" t="s">
        <v>4973</v>
      </c>
      <c r="AH942" s="29">
        <v>930</v>
      </c>
      <c r="AI942" s="270" t="s">
        <v>4974</v>
      </c>
      <c r="AJ942" s="29">
        <v>931</v>
      </c>
      <c r="AK942" s="270" t="s">
        <v>4975</v>
      </c>
      <c r="AL942" s="30">
        <f t="shared" si="20"/>
        <v>930</v>
      </c>
      <c r="AM942" s="29">
        <v>930</v>
      </c>
      <c r="AN942" s="270">
        <v>4584979</v>
      </c>
      <c r="AO942" s="29">
        <v>931</v>
      </c>
      <c r="AP942" s="270">
        <v>2712309</v>
      </c>
    </row>
    <row r="943" spans="22:42">
      <c r="V943" s="29">
        <v>931</v>
      </c>
      <c r="W943" s="270" t="s">
        <v>4976</v>
      </c>
      <c r="X943" s="30">
        <v>931</v>
      </c>
      <c r="Y943" s="270" t="s">
        <v>4977</v>
      </c>
      <c r="Z943" s="29">
        <v>931</v>
      </c>
      <c r="AA943" s="275" t="s">
        <v>4978</v>
      </c>
      <c r="AB943" s="29">
        <v>931</v>
      </c>
      <c r="AC943" s="270" t="s">
        <v>4979</v>
      </c>
      <c r="AD943" s="29">
        <v>931</v>
      </c>
      <c r="AE943" s="270" t="s">
        <v>4980</v>
      </c>
      <c r="AF943" s="29">
        <v>931</v>
      </c>
      <c r="AG943" s="270" t="s">
        <v>4981</v>
      </c>
      <c r="AH943" s="29">
        <v>931</v>
      </c>
      <c r="AI943" s="270" t="s">
        <v>4982</v>
      </c>
      <c r="AJ943" s="29">
        <v>932</v>
      </c>
      <c r="AK943" s="270" t="s">
        <v>4983</v>
      </c>
      <c r="AL943" s="30">
        <f t="shared" si="20"/>
        <v>931</v>
      </c>
      <c r="AM943" s="29">
        <v>931</v>
      </c>
      <c r="AN943" s="270">
        <v>4589820</v>
      </c>
      <c r="AO943" s="29">
        <v>932</v>
      </c>
      <c r="AP943" s="270">
        <v>2715172</v>
      </c>
    </row>
    <row r="944" spans="22:42">
      <c r="V944" s="29">
        <v>932</v>
      </c>
      <c r="W944" s="270" t="s">
        <v>4984</v>
      </c>
      <c r="X944" s="30">
        <v>932</v>
      </c>
      <c r="Y944" s="270" t="s">
        <v>4985</v>
      </c>
      <c r="Z944" s="29">
        <v>932</v>
      </c>
      <c r="AA944" s="275" t="s">
        <v>4986</v>
      </c>
      <c r="AB944" s="29">
        <v>932</v>
      </c>
      <c r="AC944" s="270" t="s">
        <v>4987</v>
      </c>
      <c r="AD944" s="29">
        <v>932</v>
      </c>
      <c r="AE944" s="270" t="s">
        <v>4988</v>
      </c>
      <c r="AF944" s="29">
        <v>932</v>
      </c>
      <c r="AG944" s="270" t="s">
        <v>4989</v>
      </c>
      <c r="AH944" s="29">
        <v>932</v>
      </c>
      <c r="AI944" s="270" t="s">
        <v>4990</v>
      </c>
      <c r="AJ944" s="29">
        <v>933</v>
      </c>
      <c r="AK944" s="270" t="s">
        <v>4991</v>
      </c>
      <c r="AL944" s="30">
        <f t="shared" si="20"/>
        <v>932</v>
      </c>
      <c r="AM944" s="29">
        <v>932</v>
      </c>
      <c r="AN944" s="270">
        <v>4594660</v>
      </c>
      <c r="AO944" s="29">
        <v>933</v>
      </c>
      <c r="AP944" s="270">
        <v>2718035</v>
      </c>
    </row>
    <row r="945" spans="22:42">
      <c r="V945" s="29">
        <v>933</v>
      </c>
      <c r="W945" s="270" t="s">
        <v>4992</v>
      </c>
      <c r="X945" s="30">
        <v>933</v>
      </c>
      <c r="Y945" s="270" t="s">
        <v>4993</v>
      </c>
      <c r="Z945" s="29">
        <v>933</v>
      </c>
      <c r="AA945" s="275" t="s">
        <v>4994</v>
      </c>
      <c r="AB945" s="29">
        <v>933</v>
      </c>
      <c r="AC945" s="270" t="s">
        <v>4995</v>
      </c>
      <c r="AD945" s="29">
        <v>933</v>
      </c>
      <c r="AE945" s="270" t="s">
        <v>4996</v>
      </c>
      <c r="AF945" s="29">
        <v>933</v>
      </c>
      <c r="AG945" s="270" t="s">
        <v>4997</v>
      </c>
      <c r="AH945" s="29">
        <v>933</v>
      </c>
      <c r="AI945" s="270" t="s">
        <v>4998</v>
      </c>
      <c r="AJ945" s="29">
        <v>934</v>
      </c>
      <c r="AK945" s="270" t="s">
        <v>4999</v>
      </c>
      <c r="AL945" s="30">
        <f t="shared" si="20"/>
        <v>933</v>
      </c>
      <c r="AM945" s="29">
        <v>933</v>
      </c>
      <c r="AN945" s="270">
        <v>4599500</v>
      </c>
      <c r="AO945" s="29">
        <v>934</v>
      </c>
      <c r="AP945" s="270">
        <v>2720898</v>
      </c>
    </row>
    <row r="946" spans="22:42">
      <c r="V946" s="29">
        <v>934</v>
      </c>
      <c r="W946" s="270" t="s">
        <v>5000</v>
      </c>
      <c r="X946" s="30">
        <v>934</v>
      </c>
      <c r="Y946" s="270" t="s">
        <v>5001</v>
      </c>
      <c r="Z946" s="29">
        <v>934</v>
      </c>
      <c r="AA946" s="275" t="s">
        <v>5002</v>
      </c>
      <c r="AB946" s="29">
        <v>934</v>
      </c>
      <c r="AC946" s="270" t="s">
        <v>5003</v>
      </c>
      <c r="AD946" s="29">
        <v>934</v>
      </c>
      <c r="AE946" s="270" t="s">
        <v>5004</v>
      </c>
      <c r="AF946" s="29">
        <v>934</v>
      </c>
      <c r="AG946" s="270" t="s">
        <v>5005</v>
      </c>
      <c r="AH946" s="29">
        <v>934</v>
      </c>
      <c r="AI946" s="270" t="s">
        <v>5006</v>
      </c>
      <c r="AJ946" s="29">
        <v>935</v>
      </c>
      <c r="AK946" s="270" t="s">
        <v>5007</v>
      </c>
      <c r="AL946" s="30">
        <f t="shared" si="20"/>
        <v>934</v>
      </c>
      <c r="AM946" s="29">
        <v>934</v>
      </c>
      <c r="AN946" s="270">
        <v>4604341</v>
      </c>
      <c r="AO946" s="29">
        <v>935</v>
      </c>
      <c r="AP946" s="270">
        <v>2723762</v>
      </c>
    </row>
    <row r="947" spans="22:42">
      <c r="V947" s="29">
        <v>935</v>
      </c>
      <c r="W947" s="270" t="s">
        <v>5008</v>
      </c>
      <c r="X947" s="30">
        <v>935</v>
      </c>
      <c r="Y947" s="270" t="s">
        <v>5009</v>
      </c>
      <c r="Z947" s="29">
        <v>935</v>
      </c>
      <c r="AA947" s="275" t="s">
        <v>5010</v>
      </c>
      <c r="AB947" s="29">
        <v>935</v>
      </c>
      <c r="AC947" s="270" t="s">
        <v>5011</v>
      </c>
      <c r="AD947" s="29">
        <v>935</v>
      </c>
      <c r="AE947" s="270" t="s">
        <v>5012</v>
      </c>
      <c r="AF947" s="29">
        <v>935</v>
      </c>
      <c r="AG947" s="270" t="s">
        <v>5013</v>
      </c>
      <c r="AH947" s="29">
        <v>935</v>
      </c>
      <c r="AI947" s="270" t="s">
        <v>5014</v>
      </c>
      <c r="AJ947" s="29">
        <v>936</v>
      </c>
      <c r="AK947" s="270" t="s">
        <v>5015</v>
      </c>
      <c r="AL947" s="30">
        <f t="shared" si="20"/>
        <v>935</v>
      </c>
      <c r="AM947" s="29">
        <v>935</v>
      </c>
      <c r="AN947" s="270">
        <v>4609181</v>
      </c>
      <c r="AO947" s="29">
        <v>936</v>
      </c>
      <c r="AP947" s="270">
        <v>2726625</v>
      </c>
    </row>
    <row r="948" spans="22:42">
      <c r="V948" s="29">
        <v>936</v>
      </c>
      <c r="W948" s="270" t="s">
        <v>5016</v>
      </c>
      <c r="X948" s="30">
        <v>936</v>
      </c>
      <c r="Y948" s="270" t="s">
        <v>5017</v>
      </c>
      <c r="Z948" s="29">
        <v>936</v>
      </c>
      <c r="AA948" s="275" t="s">
        <v>5018</v>
      </c>
      <c r="AB948" s="29">
        <v>936</v>
      </c>
      <c r="AC948" s="270" t="s">
        <v>5019</v>
      </c>
      <c r="AD948" s="29">
        <v>936</v>
      </c>
      <c r="AE948" s="270" t="s">
        <v>5020</v>
      </c>
      <c r="AF948" s="29">
        <v>936</v>
      </c>
      <c r="AG948" s="270" t="s">
        <v>5021</v>
      </c>
      <c r="AH948" s="29">
        <v>936</v>
      </c>
      <c r="AI948" s="270" t="s">
        <v>5022</v>
      </c>
      <c r="AJ948" s="29">
        <v>937</v>
      </c>
      <c r="AK948" s="270" t="s">
        <v>5023</v>
      </c>
      <c r="AL948" s="30">
        <f t="shared" si="20"/>
        <v>936</v>
      </c>
      <c r="AM948" s="29">
        <v>936</v>
      </c>
      <c r="AN948" s="270">
        <v>4614021</v>
      </c>
      <c r="AO948" s="29">
        <v>937</v>
      </c>
      <c r="AP948" s="270">
        <v>2729488</v>
      </c>
    </row>
    <row r="949" spans="22:42">
      <c r="V949" s="29">
        <v>937</v>
      </c>
      <c r="W949" s="270" t="s">
        <v>5024</v>
      </c>
      <c r="X949" s="30">
        <v>937</v>
      </c>
      <c r="Y949" s="270" t="s">
        <v>5025</v>
      </c>
      <c r="Z949" s="29">
        <v>937</v>
      </c>
      <c r="AA949" s="275" t="s">
        <v>5026</v>
      </c>
      <c r="AB949" s="29">
        <v>937</v>
      </c>
      <c r="AC949" s="270" t="s">
        <v>5027</v>
      </c>
      <c r="AD949" s="29">
        <v>937</v>
      </c>
      <c r="AE949" s="270" t="s">
        <v>5028</v>
      </c>
      <c r="AF949" s="29">
        <v>937</v>
      </c>
      <c r="AG949" s="270" t="s">
        <v>5029</v>
      </c>
      <c r="AH949" s="29">
        <v>937</v>
      </c>
      <c r="AI949" s="270" t="s">
        <v>5030</v>
      </c>
      <c r="AJ949" s="29">
        <v>938</v>
      </c>
      <c r="AK949" s="270" t="s">
        <v>5031</v>
      </c>
      <c r="AL949" s="30">
        <f t="shared" si="20"/>
        <v>937</v>
      </c>
      <c r="AM949" s="29">
        <v>937</v>
      </c>
      <c r="AN949" s="270">
        <v>4618862</v>
      </c>
      <c r="AO949" s="29">
        <v>938</v>
      </c>
      <c r="AP949" s="270">
        <v>2732352</v>
      </c>
    </row>
    <row r="950" spans="22:42">
      <c r="V950" s="29">
        <v>938</v>
      </c>
      <c r="W950" s="270" t="s">
        <v>5032</v>
      </c>
      <c r="X950" s="30">
        <v>938</v>
      </c>
      <c r="Y950" s="270" t="s">
        <v>5033</v>
      </c>
      <c r="Z950" s="29">
        <v>938</v>
      </c>
      <c r="AA950" s="275" t="s">
        <v>5034</v>
      </c>
      <c r="AB950" s="29">
        <v>938</v>
      </c>
      <c r="AC950" s="270" t="s">
        <v>5035</v>
      </c>
      <c r="AD950" s="29">
        <v>938</v>
      </c>
      <c r="AE950" s="270" t="s">
        <v>5036</v>
      </c>
      <c r="AF950" s="29">
        <v>938</v>
      </c>
      <c r="AG950" s="270" t="s">
        <v>5037</v>
      </c>
      <c r="AH950" s="29">
        <v>938</v>
      </c>
      <c r="AI950" s="270" t="s">
        <v>5038</v>
      </c>
      <c r="AJ950" s="29">
        <v>939</v>
      </c>
      <c r="AK950" s="270" t="s">
        <v>5039</v>
      </c>
      <c r="AL950" s="30">
        <f t="shared" si="20"/>
        <v>938</v>
      </c>
      <c r="AM950" s="29">
        <v>938</v>
      </c>
      <c r="AN950" s="270">
        <v>4623702</v>
      </c>
      <c r="AO950" s="29">
        <v>939</v>
      </c>
      <c r="AP950" s="270">
        <v>2735215</v>
      </c>
    </row>
    <row r="951" spans="22:42">
      <c r="V951" s="29">
        <v>939</v>
      </c>
      <c r="W951" s="270" t="s">
        <v>5040</v>
      </c>
      <c r="X951" s="30">
        <v>939</v>
      </c>
      <c r="Y951" s="270" t="s">
        <v>5041</v>
      </c>
      <c r="Z951" s="29">
        <v>939</v>
      </c>
      <c r="AA951" s="275" t="s">
        <v>5042</v>
      </c>
      <c r="AB951" s="29">
        <v>939</v>
      </c>
      <c r="AC951" s="270" t="s">
        <v>5043</v>
      </c>
      <c r="AD951" s="29">
        <v>939</v>
      </c>
      <c r="AE951" s="270" t="s">
        <v>5044</v>
      </c>
      <c r="AF951" s="29">
        <v>939</v>
      </c>
      <c r="AG951" s="270" t="s">
        <v>5045</v>
      </c>
      <c r="AH951" s="29">
        <v>939</v>
      </c>
      <c r="AI951" s="270" t="s">
        <v>5046</v>
      </c>
      <c r="AJ951" s="29">
        <v>940</v>
      </c>
      <c r="AK951" s="270" t="s">
        <v>5047</v>
      </c>
      <c r="AL951" s="30">
        <f t="shared" si="20"/>
        <v>939</v>
      </c>
      <c r="AM951" s="29">
        <v>939</v>
      </c>
      <c r="AN951" s="270">
        <v>4628542</v>
      </c>
      <c r="AO951" s="29">
        <v>940</v>
      </c>
      <c r="AP951" s="270">
        <v>2738078</v>
      </c>
    </row>
    <row r="952" spans="22:42">
      <c r="V952" s="29">
        <v>940</v>
      </c>
      <c r="W952" s="270" t="s">
        <v>5048</v>
      </c>
      <c r="X952" s="30">
        <v>940</v>
      </c>
      <c r="Y952" s="270" t="s">
        <v>5049</v>
      </c>
      <c r="Z952" s="29">
        <v>940</v>
      </c>
      <c r="AA952" s="275" t="s">
        <v>5050</v>
      </c>
      <c r="AB952" s="29">
        <v>940</v>
      </c>
      <c r="AC952" s="270" t="s">
        <v>5051</v>
      </c>
      <c r="AD952" s="29">
        <v>940</v>
      </c>
      <c r="AE952" s="270" t="s">
        <v>5052</v>
      </c>
      <c r="AF952" s="29">
        <v>940</v>
      </c>
      <c r="AG952" s="270" t="s">
        <v>5053</v>
      </c>
      <c r="AH952" s="29">
        <v>940</v>
      </c>
      <c r="AI952" s="270" t="s">
        <v>5054</v>
      </c>
      <c r="AJ952" s="29">
        <v>941</v>
      </c>
      <c r="AK952" s="270" t="s">
        <v>5055</v>
      </c>
      <c r="AL952" s="30">
        <f t="shared" si="20"/>
        <v>940</v>
      </c>
      <c r="AM952" s="29">
        <v>940</v>
      </c>
      <c r="AN952" s="270">
        <v>4633383</v>
      </c>
      <c r="AO952" s="29">
        <v>941</v>
      </c>
      <c r="AP952" s="270">
        <v>2740942</v>
      </c>
    </row>
    <row r="953" spans="22:42">
      <c r="V953" s="29">
        <v>941</v>
      </c>
      <c r="W953" s="270" t="s">
        <v>5056</v>
      </c>
      <c r="X953" s="30">
        <v>941</v>
      </c>
      <c r="Y953" s="270" t="s">
        <v>5057</v>
      </c>
      <c r="Z953" s="29">
        <v>941</v>
      </c>
      <c r="AA953" s="275" t="s">
        <v>5058</v>
      </c>
      <c r="AB953" s="29">
        <v>941</v>
      </c>
      <c r="AC953" s="270" t="s">
        <v>5059</v>
      </c>
      <c r="AD953" s="29">
        <v>941</v>
      </c>
      <c r="AE953" s="270" t="s">
        <v>5060</v>
      </c>
      <c r="AF953" s="29">
        <v>941</v>
      </c>
      <c r="AG953" s="270" t="s">
        <v>5061</v>
      </c>
      <c r="AH953" s="29">
        <v>941</v>
      </c>
      <c r="AI953" s="270" t="s">
        <v>5062</v>
      </c>
      <c r="AJ953" s="29">
        <v>942</v>
      </c>
      <c r="AK953" s="270" t="s">
        <v>5063</v>
      </c>
      <c r="AL953" s="30">
        <f t="shared" si="20"/>
        <v>941</v>
      </c>
      <c r="AM953" s="29">
        <v>941</v>
      </c>
      <c r="AN953" s="270">
        <v>4638223</v>
      </c>
      <c r="AO953" s="29">
        <v>942</v>
      </c>
      <c r="AP953" s="270">
        <v>2743805</v>
      </c>
    </row>
    <row r="954" spans="22:42">
      <c r="V954" s="29">
        <v>942</v>
      </c>
      <c r="W954" s="270" t="s">
        <v>5064</v>
      </c>
      <c r="X954" s="30">
        <v>942</v>
      </c>
      <c r="Y954" s="270" t="s">
        <v>5065</v>
      </c>
      <c r="Z954" s="29">
        <v>942</v>
      </c>
      <c r="AA954" s="275" t="s">
        <v>5066</v>
      </c>
      <c r="AB954" s="29">
        <v>942</v>
      </c>
      <c r="AC954" s="270" t="s">
        <v>5067</v>
      </c>
      <c r="AD954" s="29">
        <v>942</v>
      </c>
      <c r="AE954" s="270" t="s">
        <v>5068</v>
      </c>
      <c r="AF954" s="29">
        <v>942</v>
      </c>
      <c r="AG954" s="270" t="s">
        <v>5069</v>
      </c>
      <c r="AH954" s="29">
        <v>942</v>
      </c>
      <c r="AI954" s="270" t="s">
        <v>5070</v>
      </c>
      <c r="AJ954" s="29">
        <v>943</v>
      </c>
      <c r="AK954" s="270" t="s">
        <v>5071</v>
      </c>
      <c r="AL954" s="30">
        <f t="shared" si="20"/>
        <v>942</v>
      </c>
      <c r="AM954" s="29">
        <v>942</v>
      </c>
      <c r="AN954" s="270">
        <v>4643063</v>
      </c>
      <c r="AO954" s="29">
        <v>943</v>
      </c>
      <c r="AP954" s="270">
        <v>2746668</v>
      </c>
    </row>
    <row r="955" spans="22:42">
      <c r="V955" s="29">
        <v>943</v>
      </c>
      <c r="W955" s="270" t="s">
        <v>5072</v>
      </c>
      <c r="X955" s="30">
        <v>943</v>
      </c>
      <c r="Y955" s="270" t="s">
        <v>5073</v>
      </c>
      <c r="Z955" s="29">
        <v>943</v>
      </c>
      <c r="AA955" s="275" t="s">
        <v>5074</v>
      </c>
      <c r="AB955" s="29">
        <v>943</v>
      </c>
      <c r="AC955" s="270" t="s">
        <v>5075</v>
      </c>
      <c r="AD955" s="29">
        <v>943</v>
      </c>
      <c r="AE955" s="270" t="s">
        <v>5076</v>
      </c>
      <c r="AF955" s="29">
        <v>943</v>
      </c>
      <c r="AG955" s="270" t="s">
        <v>5077</v>
      </c>
      <c r="AH955" s="29">
        <v>943</v>
      </c>
      <c r="AI955" s="270" t="s">
        <v>5078</v>
      </c>
      <c r="AJ955" s="29">
        <v>944</v>
      </c>
      <c r="AK955" s="270" t="s">
        <v>5079</v>
      </c>
      <c r="AL955" s="30">
        <f t="shared" si="20"/>
        <v>943</v>
      </c>
      <c r="AM955" s="29">
        <v>943</v>
      </c>
      <c r="AN955" s="270">
        <v>4647904</v>
      </c>
      <c r="AO955" s="29">
        <v>944</v>
      </c>
      <c r="AP955" s="270">
        <v>2749531</v>
      </c>
    </row>
    <row r="956" spans="22:42">
      <c r="V956" s="29">
        <v>944</v>
      </c>
      <c r="W956" s="270" t="s">
        <v>5080</v>
      </c>
      <c r="X956" s="30">
        <v>944</v>
      </c>
      <c r="Y956" s="270" t="s">
        <v>5081</v>
      </c>
      <c r="Z956" s="29">
        <v>944</v>
      </c>
      <c r="AA956" s="275" t="s">
        <v>5082</v>
      </c>
      <c r="AB956" s="29">
        <v>944</v>
      </c>
      <c r="AC956" s="270" t="s">
        <v>5083</v>
      </c>
      <c r="AD956" s="29">
        <v>944</v>
      </c>
      <c r="AE956" s="270" t="s">
        <v>5084</v>
      </c>
      <c r="AF956" s="29">
        <v>944</v>
      </c>
      <c r="AG956" s="270" t="s">
        <v>5085</v>
      </c>
      <c r="AH956" s="29">
        <v>944</v>
      </c>
      <c r="AI956" s="270" t="s">
        <v>5086</v>
      </c>
      <c r="AJ956" s="29">
        <v>945</v>
      </c>
      <c r="AK956" s="270" t="s">
        <v>5087</v>
      </c>
      <c r="AL956" s="30">
        <f t="shared" si="20"/>
        <v>944</v>
      </c>
      <c r="AM956" s="29">
        <v>944</v>
      </c>
      <c r="AN956" s="270">
        <v>4652744</v>
      </c>
      <c r="AO956" s="29">
        <v>945</v>
      </c>
      <c r="AP956" s="270">
        <v>2752395</v>
      </c>
    </row>
    <row r="957" spans="22:42">
      <c r="V957" s="29">
        <v>945</v>
      </c>
      <c r="W957" s="270" t="s">
        <v>5088</v>
      </c>
      <c r="X957" s="30">
        <v>945</v>
      </c>
      <c r="Y957" s="270" t="s">
        <v>5089</v>
      </c>
      <c r="Z957" s="29">
        <v>945</v>
      </c>
      <c r="AA957" s="275" t="s">
        <v>5090</v>
      </c>
      <c r="AB957" s="29">
        <v>945</v>
      </c>
      <c r="AC957" s="270" t="s">
        <v>5091</v>
      </c>
      <c r="AD957" s="29">
        <v>945</v>
      </c>
      <c r="AE957" s="270" t="s">
        <v>5092</v>
      </c>
      <c r="AF957" s="29">
        <v>945</v>
      </c>
      <c r="AG957" s="270" t="s">
        <v>5093</v>
      </c>
      <c r="AH957" s="29">
        <v>945</v>
      </c>
      <c r="AI957" s="270" t="s">
        <v>5094</v>
      </c>
      <c r="AJ957" s="29">
        <v>946</v>
      </c>
      <c r="AK957" s="270" t="s">
        <v>5095</v>
      </c>
      <c r="AL957" s="30">
        <f t="shared" si="20"/>
        <v>945</v>
      </c>
      <c r="AM957" s="29">
        <v>945</v>
      </c>
      <c r="AN957" s="270">
        <v>4657584</v>
      </c>
      <c r="AO957" s="29">
        <v>946</v>
      </c>
      <c r="AP957" s="270">
        <v>2755258</v>
      </c>
    </row>
    <row r="958" spans="22:42">
      <c r="V958" s="29">
        <v>946</v>
      </c>
      <c r="W958" s="270" t="s">
        <v>5096</v>
      </c>
      <c r="X958" s="30">
        <v>946</v>
      </c>
      <c r="Y958" s="270" t="s">
        <v>5097</v>
      </c>
      <c r="Z958" s="29">
        <v>946</v>
      </c>
      <c r="AA958" s="275" t="s">
        <v>5098</v>
      </c>
      <c r="AB958" s="29">
        <v>946</v>
      </c>
      <c r="AC958" s="270" t="s">
        <v>5099</v>
      </c>
      <c r="AD958" s="29">
        <v>946</v>
      </c>
      <c r="AE958" s="270" t="s">
        <v>5100</v>
      </c>
      <c r="AF958" s="29">
        <v>946</v>
      </c>
      <c r="AG958" s="270" t="s">
        <v>5101</v>
      </c>
      <c r="AH958" s="29">
        <v>946</v>
      </c>
      <c r="AI958" s="270" t="s">
        <v>5102</v>
      </c>
      <c r="AJ958" s="29">
        <v>947</v>
      </c>
      <c r="AK958" s="270" t="s">
        <v>5103</v>
      </c>
      <c r="AL958" s="30">
        <f t="shared" si="20"/>
        <v>946</v>
      </c>
      <c r="AM958" s="29">
        <v>946</v>
      </c>
      <c r="AN958" s="270">
        <v>4662425</v>
      </c>
      <c r="AO958" s="29">
        <v>947</v>
      </c>
      <c r="AP958" s="270">
        <v>2758121</v>
      </c>
    </row>
    <row r="959" spans="22:42">
      <c r="V959" s="29">
        <v>947</v>
      </c>
      <c r="W959" s="270" t="s">
        <v>5104</v>
      </c>
      <c r="X959" s="30">
        <v>947</v>
      </c>
      <c r="Y959" s="270" t="s">
        <v>5105</v>
      </c>
      <c r="Z959" s="29">
        <v>947</v>
      </c>
      <c r="AA959" s="275" t="s">
        <v>5106</v>
      </c>
      <c r="AB959" s="29">
        <v>947</v>
      </c>
      <c r="AC959" s="270" t="s">
        <v>5107</v>
      </c>
      <c r="AD959" s="29">
        <v>947</v>
      </c>
      <c r="AE959" s="270" t="s">
        <v>5108</v>
      </c>
      <c r="AF959" s="29">
        <v>947</v>
      </c>
      <c r="AG959" s="270" t="s">
        <v>5109</v>
      </c>
      <c r="AH959" s="29">
        <v>947</v>
      </c>
      <c r="AI959" s="270" t="s">
        <v>5110</v>
      </c>
      <c r="AJ959" s="29">
        <v>948</v>
      </c>
      <c r="AK959" s="270" t="s">
        <v>5111</v>
      </c>
      <c r="AL959" s="30">
        <f t="shared" si="20"/>
        <v>947</v>
      </c>
      <c r="AM959" s="29">
        <v>947</v>
      </c>
      <c r="AN959" s="270">
        <v>4667265</v>
      </c>
      <c r="AO959" s="29">
        <v>948</v>
      </c>
      <c r="AP959" s="270">
        <v>2760985</v>
      </c>
    </row>
    <row r="960" spans="22:42">
      <c r="V960" s="29">
        <v>948</v>
      </c>
      <c r="W960" s="270" t="s">
        <v>5112</v>
      </c>
      <c r="X960" s="30">
        <v>948</v>
      </c>
      <c r="Y960" s="270" t="s">
        <v>5113</v>
      </c>
      <c r="Z960" s="29">
        <v>948</v>
      </c>
      <c r="AA960" s="275" t="s">
        <v>5114</v>
      </c>
      <c r="AB960" s="29">
        <v>948</v>
      </c>
      <c r="AC960" s="270" t="s">
        <v>5115</v>
      </c>
      <c r="AD960" s="29">
        <v>948</v>
      </c>
      <c r="AE960" s="270" t="s">
        <v>5116</v>
      </c>
      <c r="AF960" s="29">
        <v>948</v>
      </c>
      <c r="AG960" s="270" t="s">
        <v>5117</v>
      </c>
      <c r="AH960" s="29">
        <v>948</v>
      </c>
      <c r="AI960" s="270" t="s">
        <v>5118</v>
      </c>
      <c r="AJ960" s="29">
        <v>949</v>
      </c>
      <c r="AK960" s="270" t="s">
        <v>5119</v>
      </c>
      <c r="AL960" s="30">
        <f t="shared" si="20"/>
        <v>948</v>
      </c>
      <c r="AM960" s="29">
        <v>948</v>
      </c>
      <c r="AN960" s="270">
        <v>4672105</v>
      </c>
      <c r="AO960" s="29">
        <v>949</v>
      </c>
      <c r="AP960" s="270">
        <v>2763848</v>
      </c>
    </row>
    <row r="961" spans="22:42">
      <c r="V961" s="29">
        <v>949</v>
      </c>
      <c r="W961" s="270" t="s">
        <v>5120</v>
      </c>
      <c r="X961" s="30">
        <v>949</v>
      </c>
      <c r="Y961" s="270" t="s">
        <v>5121</v>
      </c>
      <c r="Z961" s="29">
        <v>949</v>
      </c>
      <c r="AA961" s="275" t="s">
        <v>5122</v>
      </c>
      <c r="AB961" s="29">
        <v>949</v>
      </c>
      <c r="AC961" s="270" t="s">
        <v>5123</v>
      </c>
      <c r="AD961" s="29">
        <v>949</v>
      </c>
      <c r="AE961" s="270" t="s">
        <v>5124</v>
      </c>
      <c r="AF961" s="29">
        <v>949</v>
      </c>
      <c r="AG961" s="270" t="s">
        <v>5125</v>
      </c>
      <c r="AH961" s="29">
        <v>949</v>
      </c>
      <c r="AI961" s="270" t="s">
        <v>5126</v>
      </c>
      <c r="AJ961" s="29">
        <v>950</v>
      </c>
      <c r="AK961" s="270" t="s">
        <v>5127</v>
      </c>
      <c r="AL961" s="30">
        <f t="shared" si="20"/>
        <v>949</v>
      </c>
      <c r="AM961" s="29">
        <v>949</v>
      </c>
      <c r="AN961" s="270">
        <v>4676947</v>
      </c>
      <c r="AO961" s="29">
        <v>950</v>
      </c>
      <c r="AP961" s="270">
        <v>2766711</v>
      </c>
    </row>
    <row r="962" spans="22:42">
      <c r="V962" s="29">
        <v>950</v>
      </c>
      <c r="W962" s="270" t="s">
        <v>5128</v>
      </c>
      <c r="X962" s="30">
        <v>950</v>
      </c>
      <c r="Y962" s="270" t="s">
        <v>5129</v>
      </c>
      <c r="Z962" s="29">
        <v>950</v>
      </c>
      <c r="AA962" s="275" t="s">
        <v>5130</v>
      </c>
      <c r="AB962" s="29">
        <v>950</v>
      </c>
      <c r="AC962" s="270" t="s">
        <v>5131</v>
      </c>
      <c r="AD962" s="29">
        <v>950</v>
      </c>
      <c r="AE962" s="270" t="s">
        <v>5132</v>
      </c>
      <c r="AF962" s="29">
        <v>950</v>
      </c>
      <c r="AG962" s="270" t="s">
        <v>5133</v>
      </c>
      <c r="AH962" s="29">
        <v>950</v>
      </c>
      <c r="AI962" s="270" t="s">
        <v>5134</v>
      </c>
      <c r="AJ962" s="29">
        <v>951</v>
      </c>
      <c r="AK962" s="270" t="s">
        <v>5135</v>
      </c>
      <c r="AL962" s="30">
        <f t="shared" si="20"/>
        <v>950</v>
      </c>
      <c r="AM962" s="29">
        <v>950</v>
      </c>
      <c r="AN962" s="270">
        <v>4681788</v>
      </c>
      <c r="AO962" s="29">
        <v>951</v>
      </c>
      <c r="AP962" s="270">
        <v>2769575</v>
      </c>
    </row>
    <row r="963" spans="22:42">
      <c r="V963" s="29">
        <v>951</v>
      </c>
      <c r="W963" s="270" t="s">
        <v>5136</v>
      </c>
      <c r="X963" s="30">
        <v>951</v>
      </c>
      <c r="Y963" s="270" t="s">
        <v>5137</v>
      </c>
      <c r="Z963" s="29">
        <v>951</v>
      </c>
      <c r="AA963" s="275" t="s">
        <v>5138</v>
      </c>
      <c r="AB963" s="29">
        <v>951</v>
      </c>
      <c r="AC963" s="270" t="s">
        <v>5139</v>
      </c>
      <c r="AD963" s="29">
        <v>951</v>
      </c>
      <c r="AE963" s="270" t="s">
        <v>5140</v>
      </c>
      <c r="AF963" s="29">
        <v>951</v>
      </c>
      <c r="AG963" s="270" t="s">
        <v>5141</v>
      </c>
      <c r="AH963" s="29">
        <v>951</v>
      </c>
      <c r="AI963" s="270" t="s">
        <v>5142</v>
      </c>
      <c r="AJ963" s="29">
        <v>952</v>
      </c>
      <c r="AK963" s="270" t="s">
        <v>5143</v>
      </c>
      <c r="AL963" s="30">
        <f t="shared" si="20"/>
        <v>951</v>
      </c>
      <c r="AM963" s="29">
        <v>951</v>
      </c>
      <c r="AN963" s="270">
        <v>4686630</v>
      </c>
      <c r="AO963" s="29">
        <v>952</v>
      </c>
      <c r="AP963" s="270">
        <v>2772438</v>
      </c>
    </row>
    <row r="964" spans="22:42">
      <c r="V964" s="29">
        <v>952</v>
      </c>
      <c r="W964" s="270" t="s">
        <v>5144</v>
      </c>
      <c r="X964" s="30">
        <v>952</v>
      </c>
      <c r="Y964" s="270" t="s">
        <v>5145</v>
      </c>
      <c r="Z964" s="29">
        <v>952</v>
      </c>
      <c r="AA964" s="275" t="s">
        <v>5146</v>
      </c>
      <c r="AB964" s="29">
        <v>952</v>
      </c>
      <c r="AC964" s="270" t="s">
        <v>5147</v>
      </c>
      <c r="AD964" s="29">
        <v>952</v>
      </c>
      <c r="AE964" s="270" t="s">
        <v>5148</v>
      </c>
      <c r="AF964" s="29">
        <v>952</v>
      </c>
      <c r="AG964" s="270" t="s">
        <v>5149</v>
      </c>
      <c r="AH964" s="29">
        <v>952</v>
      </c>
      <c r="AI964" s="270" t="s">
        <v>5150</v>
      </c>
      <c r="AJ964" s="29">
        <v>953</v>
      </c>
      <c r="AK964" s="270" t="s">
        <v>5151</v>
      </c>
      <c r="AL964" s="30">
        <f t="shared" si="20"/>
        <v>952</v>
      </c>
      <c r="AM964" s="29">
        <v>952</v>
      </c>
      <c r="AN964" s="270">
        <v>4691471</v>
      </c>
      <c r="AO964" s="29">
        <v>953</v>
      </c>
      <c r="AP964" s="270">
        <v>2775301</v>
      </c>
    </row>
    <row r="965" spans="22:42">
      <c r="V965" s="29">
        <v>953</v>
      </c>
      <c r="W965" s="270" t="s">
        <v>5152</v>
      </c>
      <c r="X965" s="30">
        <v>953</v>
      </c>
      <c r="Y965" s="270" t="s">
        <v>5153</v>
      </c>
      <c r="Z965" s="29">
        <v>953</v>
      </c>
      <c r="AA965" s="275" t="s">
        <v>5154</v>
      </c>
      <c r="AB965" s="29">
        <v>953</v>
      </c>
      <c r="AC965" s="270" t="s">
        <v>5155</v>
      </c>
      <c r="AD965" s="29">
        <v>953</v>
      </c>
      <c r="AE965" s="270" t="s">
        <v>5156</v>
      </c>
      <c r="AF965" s="29">
        <v>953</v>
      </c>
      <c r="AG965" s="270" t="s">
        <v>5157</v>
      </c>
      <c r="AH965" s="29">
        <v>953</v>
      </c>
      <c r="AI965" s="270" t="s">
        <v>5158</v>
      </c>
      <c r="AJ965" s="29">
        <v>954</v>
      </c>
      <c r="AK965" s="270" t="s">
        <v>5159</v>
      </c>
      <c r="AL965" s="30">
        <f t="shared" si="20"/>
        <v>953</v>
      </c>
      <c r="AM965" s="29">
        <v>953</v>
      </c>
      <c r="AN965" s="270">
        <v>4696312</v>
      </c>
      <c r="AO965" s="29">
        <v>954</v>
      </c>
      <c r="AP965" s="270">
        <v>2778164</v>
      </c>
    </row>
    <row r="966" spans="22:42">
      <c r="V966" s="29">
        <v>954</v>
      </c>
      <c r="W966" s="270" t="s">
        <v>5160</v>
      </c>
      <c r="X966" s="30">
        <v>954</v>
      </c>
      <c r="Y966" s="270" t="s">
        <v>5161</v>
      </c>
      <c r="Z966" s="29">
        <v>954</v>
      </c>
      <c r="AA966" s="275" t="s">
        <v>5162</v>
      </c>
      <c r="AB966" s="29">
        <v>954</v>
      </c>
      <c r="AC966" s="270" t="s">
        <v>5163</v>
      </c>
      <c r="AD966" s="29">
        <v>954</v>
      </c>
      <c r="AE966" s="270" t="s">
        <v>5164</v>
      </c>
      <c r="AF966" s="29">
        <v>954</v>
      </c>
      <c r="AG966" s="270" t="s">
        <v>5165</v>
      </c>
      <c r="AH966" s="29">
        <v>954</v>
      </c>
      <c r="AI966" s="270" t="s">
        <v>5166</v>
      </c>
      <c r="AJ966" s="29">
        <v>955</v>
      </c>
      <c r="AK966" s="270" t="s">
        <v>5167</v>
      </c>
      <c r="AL966" s="30">
        <f t="shared" si="20"/>
        <v>954</v>
      </c>
      <c r="AM966" s="29">
        <v>954</v>
      </c>
      <c r="AN966" s="270">
        <v>4701154</v>
      </c>
      <c r="AO966" s="29">
        <v>955</v>
      </c>
      <c r="AP966" s="270">
        <v>2781028</v>
      </c>
    </row>
    <row r="967" spans="22:42">
      <c r="V967" s="29">
        <v>955</v>
      </c>
      <c r="W967" s="270" t="s">
        <v>5168</v>
      </c>
      <c r="X967" s="30">
        <v>955</v>
      </c>
      <c r="Y967" s="270" t="s">
        <v>5169</v>
      </c>
      <c r="Z967" s="29">
        <v>955</v>
      </c>
      <c r="AA967" s="275" t="s">
        <v>5170</v>
      </c>
      <c r="AB967" s="29">
        <v>955</v>
      </c>
      <c r="AC967" s="270" t="s">
        <v>5171</v>
      </c>
      <c r="AD967" s="29">
        <v>955</v>
      </c>
      <c r="AE967" s="270" t="s">
        <v>5172</v>
      </c>
      <c r="AF967" s="29">
        <v>955</v>
      </c>
      <c r="AG967" s="270" t="s">
        <v>5173</v>
      </c>
      <c r="AH967" s="29">
        <v>955</v>
      </c>
      <c r="AI967" s="270" t="s">
        <v>5174</v>
      </c>
      <c r="AJ967" s="29">
        <v>956</v>
      </c>
      <c r="AK967" s="270" t="s">
        <v>5175</v>
      </c>
      <c r="AL967" s="30">
        <f t="shared" si="20"/>
        <v>955</v>
      </c>
      <c r="AM967" s="29">
        <v>955</v>
      </c>
      <c r="AN967" s="270">
        <v>4705995</v>
      </c>
      <c r="AO967" s="29">
        <v>956</v>
      </c>
      <c r="AP967" s="270">
        <v>2783891</v>
      </c>
    </row>
    <row r="968" spans="22:42">
      <c r="V968" s="29">
        <v>956</v>
      </c>
      <c r="W968" s="270" t="s">
        <v>5176</v>
      </c>
      <c r="X968" s="30">
        <v>956</v>
      </c>
      <c r="Y968" s="270" t="s">
        <v>5177</v>
      </c>
      <c r="Z968" s="29">
        <v>956</v>
      </c>
      <c r="AA968" s="275" t="s">
        <v>5178</v>
      </c>
      <c r="AB968" s="29">
        <v>956</v>
      </c>
      <c r="AC968" s="270" t="s">
        <v>5179</v>
      </c>
      <c r="AD968" s="29">
        <v>956</v>
      </c>
      <c r="AE968" s="270" t="s">
        <v>5180</v>
      </c>
      <c r="AF968" s="29">
        <v>956</v>
      </c>
      <c r="AG968" s="270" t="s">
        <v>5181</v>
      </c>
      <c r="AH968" s="29">
        <v>956</v>
      </c>
      <c r="AI968" s="270" t="s">
        <v>5182</v>
      </c>
      <c r="AJ968" s="29">
        <v>957</v>
      </c>
      <c r="AK968" s="270" t="s">
        <v>5183</v>
      </c>
      <c r="AL968" s="30">
        <f t="shared" si="20"/>
        <v>956</v>
      </c>
      <c r="AM968" s="29">
        <v>956</v>
      </c>
      <c r="AN968" s="270">
        <v>4710837</v>
      </c>
      <c r="AO968" s="29">
        <v>957</v>
      </c>
      <c r="AP968" s="270">
        <v>2786754</v>
      </c>
    </row>
    <row r="969" spans="22:42">
      <c r="V969" s="29">
        <v>957</v>
      </c>
      <c r="W969" s="270" t="s">
        <v>5184</v>
      </c>
      <c r="X969" s="30">
        <v>957</v>
      </c>
      <c r="Y969" s="270" t="s">
        <v>5185</v>
      </c>
      <c r="Z969" s="29">
        <v>957</v>
      </c>
      <c r="AA969" s="275" t="s">
        <v>5186</v>
      </c>
      <c r="AB969" s="29">
        <v>957</v>
      </c>
      <c r="AC969" s="270" t="s">
        <v>5187</v>
      </c>
      <c r="AD969" s="29">
        <v>957</v>
      </c>
      <c r="AE969" s="270" t="s">
        <v>5188</v>
      </c>
      <c r="AF969" s="29">
        <v>957</v>
      </c>
      <c r="AG969" s="270" t="s">
        <v>5189</v>
      </c>
      <c r="AH969" s="29">
        <v>957</v>
      </c>
      <c r="AI969" s="270" t="s">
        <v>5190</v>
      </c>
      <c r="AJ969" s="29">
        <v>958</v>
      </c>
      <c r="AK969" s="270" t="s">
        <v>5191</v>
      </c>
      <c r="AL969" s="30">
        <f t="shared" si="20"/>
        <v>957</v>
      </c>
      <c r="AM969" s="29">
        <v>957</v>
      </c>
      <c r="AN969" s="270">
        <v>4715678</v>
      </c>
      <c r="AO969" s="29">
        <v>958</v>
      </c>
      <c r="AP969" s="270">
        <v>2789618</v>
      </c>
    </row>
    <row r="970" spans="22:42">
      <c r="V970" s="29">
        <v>958</v>
      </c>
      <c r="W970" s="270" t="s">
        <v>5192</v>
      </c>
      <c r="X970" s="30">
        <v>958</v>
      </c>
      <c r="Y970" s="270" t="s">
        <v>5193</v>
      </c>
      <c r="Z970" s="29">
        <v>958</v>
      </c>
      <c r="AA970" s="275" t="s">
        <v>5194</v>
      </c>
      <c r="AB970" s="29">
        <v>958</v>
      </c>
      <c r="AC970" s="270" t="s">
        <v>5195</v>
      </c>
      <c r="AD970" s="29">
        <v>958</v>
      </c>
      <c r="AE970" s="270" t="s">
        <v>5196</v>
      </c>
      <c r="AF970" s="29">
        <v>958</v>
      </c>
      <c r="AG970" s="270" t="s">
        <v>5197</v>
      </c>
      <c r="AH970" s="29">
        <v>958</v>
      </c>
      <c r="AI970" s="270" t="s">
        <v>5198</v>
      </c>
      <c r="AJ970" s="29">
        <v>959</v>
      </c>
      <c r="AK970" s="270" t="s">
        <v>5199</v>
      </c>
      <c r="AL970" s="30">
        <f t="shared" si="20"/>
        <v>958</v>
      </c>
      <c r="AM970" s="29">
        <v>958</v>
      </c>
      <c r="AN970" s="270">
        <v>4720520</v>
      </c>
      <c r="AO970" s="29">
        <v>959</v>
      </c>
      <c r="AP970" s="270">
        <v>2792481</v>
      </c>
    </row>
    <row r="971" spans="22:42">
      <c r="V971" s="29">
        <v>959</v>
      </c>
      <c r="W971" s="270" t="s">
        <v>5200</v>
      </c>
      <c r="X971" s="30">
        <v>959</v>
      </c>
      <c r="Y971" s="270" t="s">
        <v>5201</v>
      </c>
      <c r="Z971" s="29">
        <v>959</v>
      </c>
      <c r="AA971" s="275" t="s">
        <v>5202</v>
      </c>
      <c r="AB971" s="29">
        <v>959</v>
      </c>
      <c r="AC971" s="270" t="s">
        <v>5203</v>
      </c>
      <c r="AD971" s="29">
        <v>959</v>
      </c>
      <c r="AE971" s="270" t="s">
        <v>5204</v>
      </c>
      <c r="AF971" s="29">
        <v>959</v>
      </c>
      <c r="AG971" s="270" t="s">
        <v>5205</v>
      </c>
      <c r="AH971" s="29">
        <v>959</v>
      </c>
      <c r="AI971" s="270" t="s">
        <v>5206</v>
      </c>
      <c r="AJ971" s="29">
        <v>960</v>
      </c>
      <c r="AK971" s="270" t="s">
        <v>5207</v>
      </c>
      <c r="AL971" s="30">
        <f t="shared" si="20"/>
        <v>959</v>
      </c>
      <c r="AM971" s="29">
        <v>959</v>
      </c>
      <c r="AN971" s="270">
        <v>4725361</v>
      </c>
      <c r="AO971" s="29">
        <v>960</v>
      </c>
      <c r="AP971" s="270">
        <v>2795344</v>
      </c>
    </row>
    <row r="972" spans="22:42">
      <c r="V972" s="29">
        <v>960</v>
      </c>
      <c r="W972" s="270" t="s">
        <v>5208</v>
      </c>
      <c r="X972" s="30">
        <v>960</v>
      </c>
      <c r="Y972" s="270" t="s">
        <v>5209</v>
      </c>
      <c r="Z972" s="29">
        <v>960</v>
      </c>
      <c r="AA972" s="275" t="s">
        <v>5210</v>
      </c>
      <c r="AB972" s="29">
        <v>960</v>
      </c>
      <c r="AC972" s="270" t="s">
        <v>5211</v>
      </c>
      <c r="AD972" s="29">
        <v>960</v>
      </c>
      <c r="AE972" s="270" t="s">
        <v>5212</v>
      </c>
      <c r="AF972" s="29">
        <v>960</v>
      </c>
      <c r="AG972" s="270" t="s">
        <v>5213</v>
      </c>
      <c r="AH972" s="29">
        <v>960</v>
      </c>
      <c r="AI972" s="270" t="s">
        <v>5214</v>
      </c>
      <c r="AJ972" s="29">
        <v>961</v>
      </c>
      <c r="AK972" s="270" t="s">
        <v>5215</v>
      </c>
      <c r="AL972" s="30">
        <f t="shared" si="20"/>
        <v>960</v>
      </c>
      <c r="AM972" s="29">
        <v>960</v>
      </c>
      <c r="AN972" s="270">
        <v>4730202</v>
      </c>
      <c r="AO972" s="29">
        <v>961</v>
      </c>
      <c r="AP972" s="270">
        <v>2798206</v>
      </c>
    </row>
    <row r="973" spans="22:42">
      <c r="V973" s="29">
        <v>961</v>
      </c>
      <c r="W973" s="270" t="s">
        <v>5216</v>
      </c>
      <c r="X973" s="30">
        <v>961</v>
      </c>
      <c r="Y973" s="270" t="s">
        <v>5217</v>
      </c>
      <c r="Z973" s="29">
        <v>961</v>
      </c>
      <c r="AA973" s="275" t="s">
        <v>5218</v>
      </c>
      <c r="AB973" s="29">
        <v>961</v>
      </c>
      <c r="AC973" s="270" t="s">
        <v>5219</v>
      </c>
      <c r="AD973" s="29">
        <v>961</v>
      </c>
      <c r="AE973" s="270" t="s">
        <v>5220</v>
      </c>
      <c r="AF973" s="29">
        <v>961</v>
      </c>
      <c r="AG973" s="270" t="s">
        <v>5221</v>
      </c>
      <c r="AH973" s="29">
        <v>961</v>
      </c>
      <c r="AI973" s="270" t="s">
        <v>5222</v>
      </c>
      <c r="AJ973" s="29">
        <v>962</v>
      </c>
      <c r="AK973" s="270" t="s">
        <v>5223</v>
      </c>
      <c r="AL973" s="30">
        <f t="shared" si="20"/>
        <v>961</v>
      </c>
      <c r="AM973" s="29">
        <v>961</v>
      </c>
      <c r="AN973" s="270">
        <v>4735044</v>
      </c>
      <c r="AO973" s="29">
        <v>962</v>
      </c>
      <c r="AP973" s="270">
        <v>2801069</v>
      </c>
    </row>
    <row r="974" spans="22:42">
      <c r="V974" s="29">
        <v>962</v>
      </c>
      <c r="W974" s="270" t="s">
        <v>5224</v>
      </c>
      <c r="X974" s="30">
        <v>962</v>
      </c>
      <c r="Y974" s="270" t="s">
        <v>5225</v>
      </c>
      <c r="Z974" s="29">
        <v>962</v>
      </c>
      <c r="AA974" s="275" t="s">
        <v>5226</v>
      </c>
      <c r="AB974" s="29">
        <v>962</v>
      </c>
      <c r="AC974" s="270" t="s">
        <v>5227</v>
      </c>
      <c r="AD974" s="29">
        <v>962</v>
      </c>
      <c r="AE974" s="270" t="s">
        <v>5228</v>
      </c>
      <c r="AF974" s="29">
        <v>962</v>
      </c>
      <c r="AG974" s="270" t="s">
        <v>5229</v>
      </c>
      <c r="AH974" s="29">
        <v>962</v>
      </c>
      <c r="AI974" s="270" t="s">
        <v>5230</v>
      </c>
      <c r="AJ974" s="29">
        <v>963</v>
      </c>
      <c r="AK974" s="270" t="s">
        <v>5231</v>
      </c>
      <c r="AL974" s="30">
        <f t="shared" ref="AL974:AL1037" si="21">AL973+1</f>
        <v>962</v>
      </c>
      <c r="AM974" s="29">
        <v>962</v>
      </c>
      <c r="AN974" s="270">
        <v>4739885</v>
      </c>
      <c r="AO974" s="29">
        <v>963</v>
      </c>
      <c r="AP974" s="270">
        <v>2803931</v>
      </c>
    </row>
    <row r="975" spans="22:42">
      <c r="V975" s="29">
        <v>963</v>
      </c>
      <c r="W975" s="270" t="s">
        <v>5232</v>
      </c>
      <c r="X975" s="30">
        <v>963</v>
      </c>
      <c r="Y975" s="270" t="s">
        <v>5233</v>
      </c>
      <c r="Z975" s="29">
        <v>963</v>
      </c>
      <c r="AA975" s="275" t="s">
        <v>5234</v>
      </c>
      <c r="AB975" s="29">
        <v>963</v>
      </c>
      <c r="AC975" s="270" t="s">
        <v>5235</v>
      </c>
      <c r="AD975" s="29">
        <v>963</v>
      </c>
      <c r="AE975" s="270" t="s">
        <v>5236</v>
      </c>
      <c r="AF975" s="29">
        <v>963</v>
      </c>
      <c r="AG975" s="270" t="s">
        <v>5237</v>
      </c>
      <c r="AH975" s="29">
        <v>963</v>
      </c>
      <c r="AI975" s="270" t="s">
        <v>5238</v>
      </c>
      <c r="AJ975" s="29">
        <v>964</v>
      </c>
      <c r="AK975" s="270" t="s">
        <v>5239</v>
      </c>
      <c r="AL975" s="30">
        <f t="shared" si="21"/>
        <v>963</v>
      </c>
      <c r="AM975" s="29">
        <v>963</v>
      </c>
      <c r="AN975" s="270">
        <v>4744727</v>
      </c>
      <c r="AO975" s="29">
        <v>964</v>
      </c>
      <c r="AP975" s="270">
        <v>2806794</v>
      </c>
    </row>
    <row r="976" spans="22:42">
      <c r="V976" s="29">
        <v>964</v>
      </c>
      <c r="W976" s="270" t="s">
        <v>5240</v>
      </c>
      <c r="X976" s="30">
        <v>964</v>
      </c>
      <c r="Y976" s="270" t="s">
        <v>5241</v>
      </c>
      <c r="Z976" s="29">
        <v>964</v>
      </c>
      <c r="AA976" s="275" t="s">
        <v>5242</v>
      </c>
      <c r="AB976" s="29">
        <v>964</v>
      </c>
      <c r="AC976" s="270" t="s">
        <v>5243</v>
      </c>
      <c r="AD976" s="29">
        <v>964</v>
      </c>
      <c r="AE976" s="270" t="s">
        <v>5244</v>
      </c>
      <c r="AF976" s="29">
        <v>964</v>
      </c>
      <c r="AG976" s="270" t="s">
        <v>5245</v>
      </c>
      <c r="AH976" s="29">
        <v>964</v>
      </c>
      <c r="AI976" s="270" t="s">
        <v>5246</v>
      </c>
      <c r="AJ976" s="29">
        <v>965</v>
      </c>
      <c r="AK976" s="270" t="s">
        <v>5247</v>
      </c>
      <c r="AL976" s="30">
        <f t="shared" si="21"/>
        <v>964</v>
      </c>
      <c r="AM976" s="29">
        <v>964</v>
      </c>
      <c r="AN976" s="270">
        <v>4749568</v>
      </c>
      <c r="AO976" s="29">
        <v>965</v>
      </c>
      <c r="AP976" s="270">
        <v>2809657</v>
      </c>
    </row>
    <row r="977" spans="22:42">
      <c r="V977" s="29">
        <v>965</v>
      </c>
      <c r="W977" s="270" t="s">
        <v>5248</v>
      </c>
      <c r="X977" s="30">
        <v>965</v>
      </c>
      <c r="Y977" s="270" t="s">
        <v>5249</v>
      </c>
      <c r="Z977" s="29">
        <v>965</v>
      </c>
      <c r="AA977" s="275" t="s">
        <v>5250</v>
      </c>
      <c r="AB977" s="29">
        <v>965</v>
      </c>
      <c r="AC977" s="270" t="s">
        <v>5251</v>
      </c>
      <c r="AD977" s="29">
        <v>965</v>
      </c>
      <c r="AE977" s="270" t="s">
        <v>5252</v>
      </c>
      <c r="AF977" s="29">
        <v>965</v>
      </c>
      <c r="AG977" s="270" t="s">
        <v>5253</v>
      </c>
      <c r="AH977" s="29">
        <v>965</v>
      </c>
      <c r="AI977" s="270" t="s">
        <v>5254</v>
      </c>
      <c r="AJ977" s="29">
        <v>966</v>
      </c>
      <c r="AK977" s="270" t="s">
        <v>5255</v>
      </c>
      <c r="AL977" s="30">
        <f t="shared" si="21"/>
        <v>965</v>
      </c>
      <c r="AM977" s="29">
        <v>965</v>
      </c>
      <c r="AN977" s="270">
        <v>4754409</v>
      </c>
      <c r="AO977" s="29">
        <v>966</v>
      </c>
      <c r="AP977" s="270">
        <v>2812519</v>
      </c>
    </row>
    <row r="978" spans="22:42">
      <c r="V978" s="29">
        <v>966</v>
      </c>
      <c r="W978" s="270" t="s">
        <v>5256</v>
      </c>
      <c r="X978" s="30">
        <v>966</v>
      </c>
      <c r="Y978" s="270" t="s">
        <v>5257</v>
      </c>
      <c r="Z978" s="29">
        <v>966</v>
      </c>
      <c r="AA978" s="275" t="s">
        <v>5258</v>
      </c>
      <c r="AB978" s="29">
        <v>966</v>
      </c>
      <c r="AC978" s="270" t="s">
        <v>5259</v>
      </c>
      <c r="AD978" s="29">
        <v>966</v>
      </c>
      <c r="AE978" s="270" t="s">
        <v>5260</v>
      </c>
      <c r="AF978" s="29">
        <v>966</v>
      </c>
      <c r="AG978" s="270" t="s">
        <v>5261</v>
      </c>
      <c r="AH978" s="29">
        <v>966</v>
      </c>
      <c r="AI978" s="270" t="s">
        <v>5262</v>
      </c>
      <c r="AJ978" s="29">
        <v>967</v>
      </c>
      <c r="AK978" s="270" t="s">
        <v>5263</v>
      </c>
      <c r="AL978" s="30">
        <f t="shared" si="21"/>
        <v>966</v>
      </c>
      <c r="AM978" s="29">
        <v>966</v>
      </c>
      <c r="AN978" s="270">
        <v>4759251</v>
      </c>
      <c r="AO978" s="29">
        <v>967</v>
      </c>
      <c r="AP978" s="270">
        <v>2815382</v>
      </c>
    </row>
    <row r="979" spans="22:42">
      <c r="V979" s="29">
        <v>967</v>
      </c>
      <c r="W979" s="270" t="s">
        <v>5264</v>
      </c>
      <c r="X979" s="30">
        <v>967</v>
      </c>
      <c r="Y979" s="270" t="s">
        <v>5265</v>
      </c>
      <c r="Z979" s="29">
        <v>967</v>
      </c>
      <c r="AA979" s="275" t="s">
        <v>5266</v>
      </c>
      <c r="AB979" s="29">
        <v>967</v>
      </c>
      <c r="AC979" s="270" t="s">
        <v>5267</v>
      </c>
      <c r="AD979" s="29">
        <v>967</v>
      </c>
      <c r="AE979" s="270" t="s">
        <v>5268</v>
      </c>
      <c r="AF979" s="29">
        <v>967</v>
      </c>
      <c r="AG979" s="270" t="s">
        <v>5269</v>
      </c>
      <c r="AH979" s="29">
        <v>967</v>
      </c>
      <c r="AI979" s="270" t="s">
        <v>5270</v>
      </c>
      <c r="AJ979" s="29">
        <v>968</v>
      </c>
      <c r="AK979" s="270" t="s">
        <v>5271</v>
      </c>
      <c r="AL979" s="30">
        <f t="shared" si="21"/>
        <v>967</v>
      </c>
      <c r="AM979" s="29">
        <v>967</v>
      </c>
      <c r="AN979" s="270">
        <v>4764092</v>
      </c>
      <c r="AO979" s="29">
        <v>968</v>
      </c>
      <c r="AP979" s="270">
        <v>2818244</v>
      </c>
    </row>
    <row r="980" spans="22:42">
      <c r="V980" s="29">
        <v>968</v>
      </c>
      <c r="W980" s="270" t="s">
        <v>5272</v>
      </c>
      <c r="X980" s="30">
        <v>968</v>
      </c>
      <c r="Y980" s="270" t="s">
        <v>5273</v>
      </c>
      <c r="Z980" s="29">
        <v>968</v>
      </c>
      <c r="AA980" s="275" t="s">
        <v>5274</v>
      </c>
      <c r="AB980" s="29">
        <v>968</v>
      </c>
      <c r="AC980" s="270" t="s">
        <v>5275</v>
      </c>
      <c r="AD980" s="29">
        <v>968</v>
      </c>
      <c r="AE980" s="270" t="s">
        <v>5276</v>
      </c>
      <c r="AF980" s="29">
        <v>968</v>
      </c>
      <c r="AG980" s="270" t="s">
        <v>5277</v>
      </c>
      <c r="AH980" s="29">
        <v>968</v>
      </c>
      <c r="AI980" s="270" t="s">
        <v>5278</v>
      </c>
      <c r="AJ980" s="29">
        <v>969</v>
      </c>
      <c r="AK980" s="270" t="s">
        <v>5279</v>
      </c>
      <c r="AL980" s="30">
        <f t="shared" si="21"/>
        <v>968</v>
      </c>
      <c r="AM980" s="29">
        <v>968</v>
      </c>
      <c r="AN980" s="270">
        <v>4768934</v>
      </c>
      <c r="AO980" s="29">
        <v>969</v>
      </c>
      <c r="AP980" s="270">
        <v>2821107</v>
      </c>
    </row>
    <row r="981" spans="22:42">
      <c r="V981" s="29">
        <v>969</v>
      </c>
      <c r="W981" s="270" t="s">
        <v>5280</v>
      </c>
      <c r="X981" s="30">
        <v>969</v>
      </c>
      <c r="Y981" s="270" t="s">
        <v>5281</v>
      </c>
      <c r="Z981" s="29">
        <v>969</v>
      </c>
      <c r="AA981" s="275" t="s">
        <v>5282</v>
      </c>
      <c r="AB981" s="29">
        <v>969</v>
      </c>
      <c r="AC981" s="270" t="s">
        <v>5283</v>
      </c>
      <c r="AD981" s="29">
        <v>969</v>
      </c>
      <c r="AE981" s="270" t="s">
        <v>5284</v>
      </c>
      <c r="AF981" s="29">
        <v>969</v>
      </c>
      <c r="AG981" s="270" t="s">
        <v>5285</v>
      </c>
      <c r="AH981" s="29">
        <v>969</v>
      </c>
      <c r="AI981" s="270" t="s">
        <v>5286</v>
      </c>
      <c r="AJ981" s="29">
        <v>970</v>
      </c>
      <c r="AK981" s="270" t="s">
        <v>5287</v>
      </c>
      <c r="AL981" s="30">
        <f t="shared" si="21"/>
        <v>969</v>
      </c>
      <c r="AM981" s="29">
        <v>969</v>
      </c>
      <c r="AN981" s="270">
        <v>4773775</v>
      </c>
      <c r="AO981" s="29">
        <v>970</v>
      </c>
      <c r="AP981" s="270">
        <v>2823970</v>
      </c>
    </row>
    <row r="982" spans="22:42">
      <c r="V982" s="29">
        <v>970</v>
      </c>
      <c r="W982" s="270">
        <v>4051836</v>
      </c>
      <c r="X982" s="30">
        <v>970</v>
      </c>
      <c r="Y982" s="270" t="s">
        <v>5288</v>
      </c>
      <c r="Z982" s="29">
        <v>970</v>
      </c>
      <c r="AA982" s="275" t="s">
        <v>5289</v>
      </c>
      <c r="AB982" s="29">
        <v>970</v>
      </c>
      <c r="AC982" s="270" t="s">
        <v>5290</v>
      </c>
      <c r="AD982" s="29">
        <v>970</v>
      </c>
      <c r="AE982" s="270" t="s">
        <v>5291</v>
      </c>
      <c r="AF982" s="29">
        <v>970</v>
      </c>
      <c r="AG982" s="270" t="s">
        <v>5292</v>
      </c>
      <c r="AH982" s="29">
        <v>970</v>
      </c>
      <c r="AI982" s="270" t="s">
        <v>5293</v>
      </c>
      <c r="AJ982" s="29">
        <v>971</v>
      </c>
      <c r="AK982" s="270" t="s">
        <v>5294</v>
      </c>
      <c r="AL982" s="30">
        <f t="shared" si="21"/>
        <v>970</v>
      </c>
      <c r="AM982" s="29">
        <v>970</v>
      </c>
      <c r="AN982" s="270">
        <v>4778617</v>
      </c>
      <c r="AO982" s="29">
        <v>971</v>
      </c>
      <c r="AP982" s="270">
        <v>2826832</v>
      </c>
    </row>
    <row r="983" spans="22:42">
      <c r="V983" s="29">
        <v>971</v>
      </c>
      <c r="W983" s="270" t="s">
        <v>5295</v>
      </c>
      <c r="X983" s="30">
        <v>971</v>
      </c>
      <c r="Y983" s="270" t="s">
        <v>5296</v>
      </c>
      <c r="Z983" s="29">
        <v>971</v>
      </c>
      <c r="AA983" s="275" t="s">
        <v>5297</v>
      </c>
      <c r="AB983" s="29">
        <v>971</v>
      </c>
      <c r="AC983" s="270" t="s">
        <v>5298</v>
      </c>
      <c r="AD983" s="29">
        <v>971</v>
      </c>
      <c r="AE983" s="270" t="s">
        <v>5299</v>
      </c>
      <c r="AF983" s="29">
        <v>971</v>
      </c>
      <c r="AG983" s="270" t="s">
        <v>5300</v>
      </c>
      <c r="AH983" s="29">
        <v>971</v>
      </c>
      <c r="AI983" s="270" t="s">
        <v>5301</v>
      </c>
      <c r="AJ983" s="29">
        <v>972</v>
      </c>
      <c r="AK983" s="270" t="s">
        <v>5302</v>
      </c>
      <c r="AL983" s="30">
        <f t="shared" si="21"/>
        <v>971</v>
      </c>
      <c r="AM983" s="29">
        <v>971</v>
      </c>
      <c r="AN983" s="270">
        <v>4783458</v>
      </c>
      <c r="AO983" s="29">
        <v>972</v>
      </c>
      <c r="AP983" s="270">
        <v>2829695</v>
      </c>
    </row>
    <row r="984" spans="22:42">
      <c r="V984" s="29">
        <v>972</v>
      </c>
      <c r="W984" s="270" t="s">
        <v>5303</v>
      </c>
      <c r="X984" s="30">
        <v>972</v>
      </c>
      <c r="Y984" s="270" t="s">
        <v>5304</v>
      </c>
      <c r="Z984" s="29">
        <v>972</v>
      </c>
      <c r="AA984" s="275" t="s">
        <v>5305</v>
      </c>
      <c r="AB984" s="29">
        <v>972</v>
      </c>
      <c r="AC984" s="270" t="s">
        <v>5306</v>
      </c>
      <c r="AD984" s="29">
        <v>972</v>
      </c>
      <c r="AE984" s="270" t="s">
        <v>5307</v>
      </c>
      <c r="AF984" s="29">
        <v>972</v>
      </c>
      <c r="AG984" s="270" t="s">
        <v>5308</v>
      </c>
      <c r="AH984" s="29">
        <v>972</v>
      </c>
      <c r="AI984" s="270" t="s">
        <v>5309</v>
      </c>
      <c r="AJ984" s="29">
        <v>973</v>
      </c>
      <c r="AK984" s="270" t="s">
        <v>5310</v>
      </c>
      <c r="AL984" s="30">
        <f t="shared" si="21"/>
        <v>972</v>
      </c>
      <c r="AM984" s="29">
        <v>972</v>
      </c>
      <c r="AN984" s="270">
        <v>4788299</v>
      </c>
      <c r="AO984" s="29">
        <v>973</v>
      </c>
      <c r="AP984" s="270">
        <v>2832557</v>
      </c>
    </row>
    <row r="985" spans="22:42">
      <c r="V985" s="29">
        <v>973</v>
      </c>
      <c r="W985" s="270" t="s">
        <v>5311</v>
      </c>
      <c r="X985" s="30">
        <v>973</v>
      </c>
      <c r="Y985" s="270" t="s">
        <v>5312</v>
      </c>
      <c r="Z985" s="29">
        <v>973</v>
      </c>
      <c r="AA985" s="275" t="s">
        <v>5313</v>
      </c>
      <c r="AB985" s="29">
        <v>973</v>
      </c>
      <c r="AC985" s="270" t="s">
        <v>5314</v>
      </c>
      <c r="AD985" s="29">
        <v>973</v>
      </c>
      <c r="AE985" s="270" t="s">
        <v>5315</v>
      </c>
      <c r="AF985" s="29">
        <v>973</v>
      </c>
      <c r="AG985" s="270" t="s">
        <v>5316</v>
      </c>
      <c r="AH985" s="29">
        <v>973</v>
      </c>
      <c r="AI985" s="270" t="s">
        <v>5317</v>
      </c>
      <c r="AJ985" s="29">
        <v>974</v>
      </c>
      <c r="AK985" s="270" t="s">
        <v>5318</v>
      </c>
      <c r="AL985" s="30">
        <f t="shared" si="21"/>
        <v>973</v>
      </c>
      <c r="AM985" s="29">
        <v>973</v>
      </c>
      <c r="AN985" s="270">
        <v>4793141</v>
      </c>
      <c r="AO985" s="29">
        <v>974</v>
      </c>
      <c r="AP985" s="270">
        <v>2835420</v>
      </c>
    </row>
    <row r="986" spans="22:42">
      <c r="V986" s="29">
        <v>974</v>
      </c>
      <c r="W986" s="270" t="s">
        <v>5319</v>
      </c>
      <c r="X986" s="30">
        <v>974</v>
      </c>
      <c r="Y986" s="270" t="s">
        <v>5320</v>
      </c>
      <c r="Z986" s="29">
        <v>974</v>
      </c>
      <c r="AA986" s="275" t="s">
        <v>5321</v>
      </c>
      <c r="AB986" s="29">
        <v>974</v>
      </c>
      <c r="AC986" s="270" t="s">
        <v>5322</v>
      </c>
      <c r="AD986" s="29">
        <v>974</v>
      </c>
      <c r="AE986" s="270" t="s">
        <v>5323</v>
      </c>
      <c r="AF986" s="29">
        <v>974</v>
      </c>
      <c r="AG986" s="270" t="s">
        <v>5324</v>
      </c>
      <c r="AH986" s="29">
        <v>974</v>
      </c>
      <c r="AI986" s="270" t="s">
        <v>5325</v>
      </c>
      <c r="AJ986" s="29">
        <v>975</v>
      </c>
      <c r="AK986" s="270" t="s">
        <v>5326</v>
      </c>
      <c r="AL986" s="30">
        <f t="shared" si="21"/>
        <v>974</v>
      </c>
      <c r="AM986" s="29">
        <v>974</v>
      </c>
      <c r="AN986" s="270">
        <v>4797982</v>
      </c>
      <c r="AO986" s="29">
        <v>975</v>
      </c>
      <c r="AP986" s="270">
        <v>2838283</v>
      </c>
    </row>
    <row r="987" spans="22:42">
      <c r="V987" s="29">
        <v>975</v>
      </c>
      <c r="W987" s="270" t="s">
        <v>5327</v>
      </c>
      <c r="X987" s="30">
        <v>975</v>
      </c>
      <c r="Y987" s="270" t="s">
        <v>5328</v>
      </c>
      <c r="Z987" s="29">
        <v>975</v>
      </c>
      <c r="AA987" s="275" t="s">
        <v>5329</v>
      </c>
      <c r="AB987" s="29">
        <v>975</v>
      </c>
      <c r="AC987" s="270" t="s">
        <v>5330</v>
      </c>
      <c r="AD987" s="29">
        <v>975</v>
      </c>
      <c r="AE987" s="270" t="s">
        <v>5331</v>
      </c>
      <c r="AF987" s="29">
        <v>975</v>
      </c>
      <c r="AG987" s="270" t="s">
        <v>5332</v>
      </c>
      <c r="AH987" s="29">
        <v>975</v>
      </c>
      <c r="AI987" s="270" t="s">
        <v>5333</v>
      </c>
      <c r="AJ987" s="29">
        <v>976</v>
      </c>
      <c r="AK987" s="270" t="s">
        <v>5334</v>
      </c>
      <c r="AL987" s="30">
        <f t="shared" si="21"/>
        <v>975</v>
      </c>
      <c r="AM987" s="29">
        <v>975</v>
      </c>
      <c r="AN987" s="270">
        <v>4802824</v>
      </c>
      <c r="AO987" s="29">
        <v>976</v>
      </c>
      <c r="AP987" s="270">
        <v>2841145</v>
      </c>
    </row>
    <row r="988" spans="22:42">
      <c r="V988" s="29">
        <v>976</v>
      </c>
      <c r="W988" s="270" t="s">
        <v>5335</v>
      </c>
      <c r="X988" s="30">
        <v>976</v>
      </c>
      <c r="Y988" s="270" t="s">
        <v>5336</v>
      </c>
      <c r="Z988" s="29">
        <v>976</v>
      </c>
      <c r="AA988" s="275" t="s">
        <v>5337</v>
      </c>
      <c r="AB988" s="29">
        <v>976</v>
      </c>
      <c r="AC988" s="270" t="s">
        <v>5338</v>
      </c>
      <c r="AD988" s="29">
        <v>976</v>
      </c>
      <c r="AE988" s="270" t="s">
        <v>5339</v>
      </c>
      <c r="AF988" s="29">
        <v>976</v>
      </c>
      <c r="AG988" s="270" t="s">
        <v>5340</v>
      </c>
      <c r="AH988" s="29">
        <v>976</v>
      </c>
      <c r="AI988" s="270" t="s">
        <v>5341</v>
      </c>
      <c r="AJ988" s="29">
        <v>977</v>
      </c>
      <c r="AK988" s="270" t="s">
        <v>5342</v>
      </c>
      <c r="AL988" s="30">
        <f t="shared" si="21"/>
        <v>976</v>
      </c>
      <c r="AM988" s="29">
        <v>976</v>
      </c>
      <c r="AN988" s="270">
        <v>4807665</v>
      </c>
      <c r="AO988" s="29">
        <v>977</v>
      </c>
      <c r="AP988" s="270">
        <v>2844008</v>
      </c>
    </row>
    <row r="989" spans="22:42">
      <c r="V989" s="29">
        <v>977</v>
      </c>
      <c r="W989" s="270">
        <v>4080681</v>
      </c>
      <c r="X989" s="30">
        <v>977</v>
      </c>
      <c r="Y989" s="270" t="s">
        <v>5343</v>
      </c>
      <c r="Z989" s="29">
        <v>977</v>
      </c>
      <c r="AA989" s="275" t="s">
        <v>5344</v>
      </c>
      <c r="AB989" s="29">
        <v>977</v>
      </c>
      <c r="AC989" s="270" t="s">
        <v>5345</v>
      </c>
      <c r="AD989" s="29">
        <v>977</v>
      </c>
      <c r="AE989" s="270" t="s">
        <v>5346</v>
      </c>
      <c r="AF989" s="29">
        <v>977</v>
      </c>
      <c r="AG989" s="270" t="s">
        <v>5347</v>
      </c>
      <c r="AH989" s="29">
        <v>977</v>
      </c>
      <c r="AI989" s="270" t="s">
        <v>5348</v>
      </c>
      <c r="AJ989" s="29">
        <v>978</v>
      </c>
      <c r="AK989" s="270" t="s">
        <v>5349</v>
      </c>
      <c r="AL989" s="30">
        <f t="shared" si="21"/>
        <v>977</v>
      </c>
      <c r="AM989" s="29">
        <v>977</v>
      </c>
      <c r="AN989" s="270">
        <v>4812507</v>
      </c>
      <c r="AO989" s="29">
        <v>978</v>
      </c>
      <c r="AP989" s="270">
        <v>2846870</v>
      </c>
    </row>
    <row r="990" spans="22:42">
      <c r="V990" s="29">
        <v>978</v>
      </c>
      <c r="W990" s="270" t="s">
        <v>5350</v>
      </c>
      <c r="X990" s="30">
        <v>978</v>
      </c>
      <c r="Y990" s="270" t="s">
        <v>5351</v>
      </c>
      <c r="Z990" s="29">
        <v>978</v>
      </c>
      <c r="AA990" s="275" t="s">
        <v>5352</v>
      </c>
      <c r="AB990" s="29">
        <v>978</v>
      </c>
      <c r="AC990" s="270" t="s">
        <v>5353</v>
      </c>
      <c r="AD990" s="29">
        <v>978</v>
      </c>
      <c r="AE990" s="270" t="s">
        <v>5354</v>
      </c>
      <c r="AF990" s="29">
        <v>978</v>
      </c>
      <c r="AG990" s="270" t="s">
        <v>5355</v>
      </c>
      <c r="AH990" s="29">
        <v>978</v>
      </c>
      <c r="AI990" s="270" t="s">
        <v>5356</v>
      </c>
      <c r="AJ990" s="29">
        <v>979</v>
      </c>
      <c r="AK990" s="270" t="s">
        <v>5357</v>
      </c>
      <c r="AL990" s="30">
        <f t="shared" si="21"/>
        <v>978</v>
      </c>
      <c r="AM990" s="29">
        <v>978</v>
      </c>
      <c r="AN990" s="270">
        <v>4817348</v>
      </c>
      <c r="AO990" s="29">
        <v>979</v>
      </c>
      <c r="AP990" s="270">
        <v>2849733</v>
      </c>
    </row>
    <row r="991" spans="22:42">
      <c r="V991" s="29">
        <v>979</v>
      </c>
      <c r="W991" s="270" t="s">
        <v>5358</v>
      </c>
      <c r="X991" s="30">
        <v>979</v>
      </c>
      <c r="Y991" s="270" t="s">
        <v>5359</v>
      </c>
      <c r="Z991" s="29">
        <v>979</v>
      </c>
      <c r="AA991" s="275" t="s">
        <v>5360</v>
      </c>
      <c r="AB991" s="29">
        <v>979</v>
      </c>
      <c r="AC991" s="270" t="s">
        <v>5361</v>
      </c>
      <c r="AD991" s="29">
        <v>979</v>
      </c>
      <c r="AE991" s="270" t="s">
        <v>5362</v>
      </c>
      <c r="AF991" s="29">
        <v>979</v>
      </c>
      <c r="AG991" s="270" t="s">
        <v>5363</v>
      </c>
      <c r="AH991" s="29">
        <v>979</v>
      </c>
      <c r="AI991" s="270" t="s">
        <v>5364</v>
      </c>
      <c r="AJ991" s="29">
        <v>980</v>
      </c>
      <c r="AK991" s="270" t="s">
        <v>5365</v>
      </c>
      <c r="AL991" s="30">
        <f t="shared" si="21"/>
        <v>979</v>
      </c>
      <c r="AM991" s="29">
        <v>979</v>
      </c>
      <c r="AN991" s="270">
        <v>4822189</v>
      </c>
      <c r="AO991" s="29">
        <v>980</v>
      </c>
      <c r="AP991" s="270">
        <v>2852596</v>
      </c>
    </row>
    <row r="992" spans="22:42">
      <c r="V992" s="29">
        <v>980</v>
      </c>
      <c r="W992" s="270" t="s">
        <v>5366</v>
      </c>
      <c r="X992" s="30">
        <v>980</v>
      </c>
      <c r="Y992" s="270" t="s">
        <v>5367</v>
      </c>
      <c r="Z992" s="29">
        <v>980</v>
      </c>
      <c r="AA992" s="275" t="s">
        <v>5368</v>
      </c>
      <c r="AB992" s="29">
        <v>980</v>
      </c>
      <c r="AC992" s="270" t="s">
        <v>5369</v>
      </c>
      <c r="AD992" s="29">
        <v>980</v>
      </c>
      <c r="AE992" s="270" t="s">
        <v>5370</v>
      </c>
      <c r="AF992" s="29">
        <v>980</v>
      </c>
      <c r="AG992" s="270" t="s">
        <v>5371</v>
      </c>
      <c r="AH992" s="29">
        <v>980</v>
      </c>
      <c r="AI992" s="270" t="s">
        <v>5372</v>
      </c>
      <c r="AJ992" s="29">
        <v>981</v>
      </c>
      <c r="AK992" s="270" t="s">
        <v>5373</v>
      </c>
      <c r="AL992" s="30">
        <f t="shared" si="21"/>
        <v>980</v>
      </c>
      <c r="AM992" s="29">
        <v>980</v>
      </c>
      <c r="AN992" s="270">
        <v>4827031</v>
      </c>
      <c r="AO992" s="29">
        <v>981</v>
      </c>
      <c r="AP992" s="270">
        <v>2855458</v>
      </c>
    </row>
    <row r="993" spans="22:42">
      <c r="V993" s="29">
        <v>981</v>
      </c>
      <c r="W993" s="270" t="s">
        <v>5374</v>
      </c>
      <c r="X993" s="30">
        <v>981</v>
      </c>
      <c r="Y993" s="270" t="s">
        <v>5375</v>
      </c>
      <c r="Z993" s="29">
        <v>981</v>
      </c>
      <c r="AA993" s="275" t="s">
        <v>5376</v>
      </c>
      <c r="AB993" s="29">
        <v>981</v>
      </c>
      <c r="AC993" s="270" t="s">
        <v>5377</v>
      </c>
      <c r="AD993" s="29">
        <v>981</v>
      </c>
      <c r="AE993" s="270" t="s">
        <v>5378</v>
      </c>
      <c r="AF993" s="29">
        <v>981</v>
      </c>
      <c r="AG993" s="270" t="s">
        <v>5379</v>
      </c>
      <c r="AH993" s="29">
        <v>981</v>
      </c>
      <c r="AI993" s="270" t="s">
        <v>5380</v>
      </c>
      <c r="AJ993" s="29">
        <v>982</v>
      </c>
      <c r="AK993" s="270" t="s">
        <v>5381</v>
      </c>
      <c r="AL993" s="30">
        <f t="shared" si="21"/>
        <v>981</v>
      </c>
      <c r="AM993" s="29">
        <v>981</v>
      </c>
      <c r="AN993" s="270">
        <v>4831872</v>
      </c>
      <c r="AO993" s="29">
        <v>982</v>
      </c>
      <c r="AP993" s="270">
        <v>2858321</v>
      </c>
    </row>
    <row r="994" spans="22:42">
      <c r="V994" s="29">
        <v>982</v>
      </c>
      <c r="W994" s="270" t="s">
        <v>5382</v>
      </c>
      <c r="X994" s="30">
        <v>982</v>
      </c>
      <c r="Y994" s="270" t="s">
        <v>5383</v>
      </c>
      <c r="Z994" s="29">
        <v>982</v>
      </c>
      <c r="AA994" s="275" t="s">
        <v>5384</v>
      </c>
      <c r="AB994" s="29">
        <v>982</v>
      </c>
      <c r="AC994" s="270" t="s">
        <v>5385</v>
      </c>
      <c r="AD994" s="29">
        <v>982</v>
      </c>
      <c r="AE994" s="270" t="s">
        <v>5386</v>
      </c>
      <c r="AF994" s="29">
        <v>982</v>
      </c>
      <c r="AG994" s="270" t="s">
        <v>5387</v>
      </c>
      <c r="AH994" s="29">
        <v>982</v>
      </c>
      <c r="AI994" s="270" t="s">
        <v>5388</v>
      </c>
      <c r="AJ994" s="29">
        <v>983</v>
      </c>
      <c r="AK994" s="270" t="s">
        <v>5389</v>
      </c>
      <c r="AL994" s="30">
        <f t="shared" si="21"/>
        <v>982</v>
      </c>
      <c r="AM994" s="29">
        <v>982</v>
      </c>
      <c r="AN994" s="270">
        <v>4836714</v>
      </c>
      <c r="AO994" s="29">
        <v>983</v>
      </c>
      <c r="AP994" s="270">
        <v>2861183</v>
      </c>
    </row>
    <row r="995" spans="22:42">
      <c r="V995" s="29">
        <v>983</v>
      </c>
      <c r="W995" s="270" t="s">
        <v>5390</v>
      </c>
      <c r="X995" s="30">
        <v>983</v>
      </c>
      <c r="Y995" s="270" t="s">
        <v>5391</v>
      </c>
      <c r="Z995" s="29">
        <v>983</v>
      </c>
      <c r="AA995" s="275" t="s">
        <v>5392</v>
      </c>
      <c r="AB995" s="29">
        <v>983</v>
      </c>
      <c r="AC995" s="270" t="s">
        <v>5393</v>
      </c>
      <c r="AD995" s="29">
        <v>983</v>
      </c>
      <c r="AE995" s="270" t="s">
        <v>5394</v>
      </c>
      <c r="AF995" s="29">
        <v>983</v>
      </c>
      <c r="AG995" s="270" t="s">
        <v>5395</v>
      </c>
      <c r="AH995" s="29">
        <v>983</v>
      </c>
      <c r="AI995" s="270" t="s">
        <v>5396</v>
      </c>
      <c r="AJ995" s="29">
        <v>984</v>
      </c>
      <c r="AK995" s="270" t="s">
        <v>5397</v>
      </c>
      <c r="AL995" s="30">
        <f t="shared" si="21"/>
        <v>983</v>
      </c>
      <c r="AM995" s="29">
        <v>983</v>
      </c>
      <c r="AN995" s="270">
        <v>4841555</v>
      </c>
      <c r="AO995" s="29">
        <v>984</v>
      </c>
      <c r="AP995" s="270">
        <v>2864046</v>
      </c>
    </row>
    <row r="996" spans="22:42">
      <c r="V996" s="29">
        <v>984</v>
      </c>
      <c r="W996" s="270" t="s">
        <v>5398</v>
      </c>
      <c r="X996" s="30">
        <v>984</v>
      </c>
      <c r="Y996" s="270" t="s">
        <v>5399</v>
      </c>
      <c r="Z996" s="29">
        <v>984</v>
      </c>
      <c r="AA996" s="275" t="s">
        <v>5400</v>
      </c>
      <c r="AB996" s="29">
        <v>984</v>
      </c>
      <c r="AC996" s="270" t="s">
        <v>5401</v>
      </c>
      <c r="AD996" s="29">
        <v>984</v>
      </c>
      <c r="AE996" s="270" t="s">
        <v>5402</v>
      </c>
      <c r="AF996" s="29">
        <v>984</v>
      </c>
      <c r="AG996" s="270" t="s">
        <v>5403</v>
      </c>
      <c r="AH996" s="29">
        <v>984</v>
      </c>
      <c r="AI996" s="270" t="s">
        <v>5404</v>
      </c>
      <c r="AJ996" s="29">
        <v>985</v>
      </c>
      <c r="AK996" s="270" t="s">
        <v>5405</v>
      </c>
      <c r="AL996" s="30">
        <f t="shared" si="21"/>
        <v>984</v>
      </c>
      <c r="AM996" s="29">
        <v>984</v>
      </c>
      <c r="AN996" s="270">
        <v>4846396</v>
      </c>
      <c r="AO996" s="29">
        <v>985</v>
      </c>
      <c r="AP996" s="270">
        <v>2866909</v>
      </c>
    </row>
    <row r="997" spans="22:42">
      <c r="V997" s="29">
        <v>985</v>
      </c>
      <c r="W997" s="270" t="s">
        <v>5406</v>
      </c>
      <c r="X997" s="30">
        <v>985</v>
      </c>
      <c r="Y997" s="270" t="s">
        <v>5407</v>
      </c>
      <c r="Z997" s="29">
        <v>985</v>
      </c>
      <c r="AA997" s="275" t="s">
        <v>5408</v>
      </c>
      <c r="AB997" s="29">
        <v>985</v>
      </c>
      <c r="AC997" s="270" t="s">
        <v>5409</v>
      </c>
      <c r="AD997" s="29">
        <v>985</v>
      </c>
      <c r="AE997" s="270" t="s">
        <v>5410</v>
      </c>
      <c r="AF997" s="29">
        <v>985</v>
      </c>
      <c r="AG997" s="270" t="s">
        <v>5411</v>
      </c>
      <c r="AH997" s="29">
        <v>985</v>
      </c>
      <c r="AI997" s="270" t="s">
        <v>5412</v>
      </c>
      <c r="AJ997" s="29">
        <v>986</v>
      </c>
      <c r="AK997" s="270">
        <v>1823683</v>
      </c>
      <c r="AL997" s="30">
        <f t="shared" si="21"/>
        <v>985</v>
      </c>
      <c r="AM997" s="29">
        <v>985</v>
      </c>
      <c r="AN997" s="270">
        <v>4851238</v>
      </c>
      <c r="AO997" s="29">
        <v>986</v>
      </c>
      <c r="AP997" s="270">
        <v>2869771</v>
      </c>
    </row>
    <row r="998" spans="22:42">
      <c r="V998" s="29">
        <v>986</v>
      </c>
      <c r="W998" s="270" t="s">
        <v>5413</v>
      </c>
      <c r="X998" s="30">
        <v>986</v>
      </c>
      <c r="Y998" s="270" t="s">
        <v>5414</v>
      </c>
      <c r="Z998" s="29">
        <v>986</v>
      </c>
      <c r="AA998" s="275" t="s">
        <v>5415</v>
      </c>
      <c r="AB998" s="29">
        <v>986</v>
      </c>
      <c r="AC998" s="270" t="s">
        <v>5416</v>
      </c>
      <c r="AD998" s="29">
        <v>986</v>
      </c>
      <c r="AE998" s="270" t="s">
        <v>5417</v>
      </c>
      <c r="AF998" s="29">
        <v>986</v>
      </c>
      <c r="AG998" s="270" t="s">
        <v>5418</v>
      </c>
      <c r="AH998" s="29">
        <v>986</v>
      </c>
      <c r="AI998" s="270" t="s">
        <v>5419</v>
      </c>
      <c r="AJ998" s="29">
        <v>987</v>
      </c>
      <c r="AK998" s="270" t="s">
        <v>5420</v>
      </c>
      <c r="AL998" s="30">
        <f t="shared" si="21"/>
        <v>986</v>
      </c>
      <c r="AM998" s="29">
        <v>986</v>
      </c>
      <c r="AN998" s="270">
        <v>4856079</v>
      </c>
      <c r="AO998" s="29">
        <v>987</v>
      </c>
      <c r="AP998" s="270">
        <v>2872634</v>
      </c>
    </row>
    <row r="999" spans="22:42">
      <c r="V999" s="29">
        <v>987</v>
      </c>
      <c r="W999" s="270" t="s">
        <v>5421</v>
      </c>
      <c r="X999" s="30">
        <v>987</v>
      </c>
      <c r="Y999" s="270" t="s">
        <v>5422</v>
      </c>
      <c r="Z999" s="29">
        <v>987</v>
      </c>
      <c r="AA999" s="275" t="s">
        <v>5423</v>
      </c>
      <c r="AB999" s="29">
        <v>987</v>
      </c>
      <c r="AC999" s="270" t="s">
        <v>5424</v>
      </c>
      <c r="AD999" s="29">
        <v>987</v>
      </c>
      <c r="AE999" s="270" t="s">
        <v>5425</v>
      </c>
      <c r="AF999" s="29">
        <v>987</v>
      </c>
      <c r="AG999" s="270" t="s">
        <v>5426</v>
      </c>
      <c r="AH999" s="29">
        <v>987</v>
      </c>
      <c r="AI999" s="270" t="s">
        <v>5427</v>
      </c>
      <c r="AJ999" s="29">
        <v>988</v>
      </c>
      <c r="AK999" s="270" t="s">
        <v>5428</v>
      </c>
      <c r="AL999" s="30">
        <f t="shared" si="21"/>
        <v>987</v>
      </c>
      <c r="AM999" s="29">
        <v>987</v>
      </c>
      <c r="AN999" s="270">
        <v>4860921</v>
      </c>
      <c r="AO999" s="29">
        <v>988</v>
      </c>
      <c r="AP999" s="270">
        <v>2875496</v>
      </c>
    </row>
    <row r="1000" spans="22:42">
      <c r="V1000" s="29">
        <v>988</v>
      </c>
      <c r="W1000" s="270" t="s">
        <v>5429</v>
      </c>
      <c r="X1000" s="30">
        <v>988</v>
      </c>
      <c r="Y1000" s="270" t="s">
        <v>5430</v>
      </c>
      <c r="Z1000" s="29">
        <v>988</v>
      </c>
      <c r="AA1000" s="275" t="s">
        <v>5431</v>
      </c>
      <c r="AB1000" s="29">
        <v>988</v>
      </c>
      <c r="AC1000" s="270" t="s">
        <v>5432</v>
      </c>
      <c r="AD1000" s="29">
        <v>988</v>
      </c>
      <c r="AE1000" s="270" t="s">
        <v>5433</v>
      </c>
      <c r="AF1000" s="29">
        <v>988</v>
      </c>
      <c r="AG1000" s="270" t="s">
        <v>5434</v>
      </c>
      <c r="AH1000" s="29">
        <v>988</v>
      </c>
      <c r="AI1000" s="270" t="s">
        <v>5435</v>
      </c>
      <c r="AJ1000" s="29">
        <v>989</v>
      </c>
      <c r="AK1000" s="270" t="s">
        <v>5436</v>
      </c>
      <c r="AL1000" s="30">
        <f t="shared" si="21"/>
        <v>988</v>
      </c>
      <c r="AM1000" s="29">
        <v>988</v>
      </c>
      <c r="AN1000" s="270">
        <v>4865762</v>
      </c>
      <c r="AO1000" s="29">
        <v>989</v>
      </c>
      <c r="AP1000" s="270">
        <v>2878359</v>
      </c>
    </row>
    <row r="1001" spans="22:42">
      <c r="V1001" s="29">
        <v>989</v>
      </c>
      <c r="W1001" s="270" t="s">
        <v>5437</v>
      </c>
      <c r="X1001" s="30">
        <v>989</v>
      </c>
      <c r="Y1001" s="270" t="s">
        <v>5438</v>
      </c>
      <c r="Z1001" s="29">
        <v>989</v>
      </c>
      <c r="AA1001" s="275" t="s">
        <v>5439</v>
      </c>
      <c r="AB1001" s="29">
        <v>989</v>
      </c>
      <c r="AC1001" s="270" t="s">
        <v>5440</v>
      </c>
      <c r="AD1001" s="29">
        <v>989</v>
      </c>
      <c r="AE1001" s="270" t="s">
        <v>5441</v>
      </c>
      <c r="AF1001" s="29">
        <v>989</v>
      </c>
      <c r="AG1001" s="270" t="s">
        <v>5442</v>
      </c>
      <c r="AH1001" s="29">
        <v>989</v>
      </c>
      <c r="AI1001" s="270" t="s">
        <v>5443</v>
      </c>
      <c r="AJ1001" s="29">
        <v>990</v>
      </c>
      <c r="AK1001" s="270" t="s">
        <v>5444</v>
      </c>
      <c r="AL1001" s="30">
        <f t="shared" si="21"/>
        <v>989</v>
      </c>
      <c r="AM1001" s="29">
        <v>989</v>
      </c>
      <c r="AN1001" s="270">
        <v>4870604</v>
      </c>
      <c r="AO1001" s="29">
        <v>990</v>
      </c>
      <c r="AP1001" s="270">
        <v>2881222</v>
      </c>
    </row>
    <row r="1002" spans="22:42">
      <c r="V1002" s="29">
        <v>990</v>
      </c>
      <c r="W1002" s="270" t="s">
        <v>5445</v>
      </c>
      <c r="X1002" s="30">
        <v>990</v>
      </c>
      <c r="Y1002" s="270" t="s">
        <v>5446</v>
      </c>
      <c r="Z1002" s="29">
        <v>990</v>
      </c>
      <c r="AA1002" s="275" t="s">
        <v>5447</v>
      </c>
      <c r="AB1002" s="29">
        <v>990</v>
      </c>
      <c r="AC1002" s="270" t="s">
        <v>5448</v>
      </c>
      <c r="AD1002" s="29">
        <v>990</v>
      </c>
      <c r="AE1002" s="270" t="s">
        <v>5449</v>
      </c>
      <c r="AF1002" s="29">
        <v>990</v>
      </c>
      <c r="AG1002" s="270" t="s">
        <v>5450</v>
      </c>
      <c r="AH1002" s="29">
        <v>990</v>
      </c>
      <c r="AI1002" s="270" t="s">
        <v>5451</v>
      </c>
      <c r="AJ1002" s="29">
        <v>991</v>
      </c>
      <c r="AK1002" s="270" t="s">
        <v>5452</v>
      </c>
      <c r="AL1002" s="30">
        <f t="shared" si="21"/>
        <v>990</v>
      </c>
      <c r="AM1002" s="29">
        <v>990</v>
      </c>
      <c r="AN1002" s="270">
        <v>4875445</v>
      </c>
      <c r="AO1002" s="29">
        <v>991</v>
      </c>
      <c r="AP1002" s="270">
        <v>2884084</v>
      </c>
    </row>
    <row r="1003" spans="22:42">
      <c r="V1003" s="29">
        <v>991</v>
      </c>
      <c r="W1003" s="270" t="s">
        <v>5453</v>
      </c>
      <c r="X1003" s="30">
        <v>991</v>
      </c>
      <c r="Y1003" s="270" t="s">
        <v>5454</v>
      </c>
      <c r="Z1003" s="29">
        <v>991</v>
      </c>
      <c r="AA1003" s="275" t="s">
        <v>5455</v>
      </c>
      <c r="AB1003" s="29">
        <v>991</v>
      </c>
      <c r="AC1003" s="270" t="s">
        <v>5456</v>
      </c>
      <c r="AD1003" s="29">
        <v>991</v>
      </c>
      <c r="AE1003" s="270" t="s">
        <v>5457</v>
      </c>
      <c r="AF1003" s="29">
        <v>991</v>
      </c>
      <c r="AG1003" s="270" t="s">
        <v>5458</v>
      </c>
      <c r="AH1003" s="29">
        <v>991</v>
      </c>
      <c r="AI1003" s="270" t="s">
        <v>5459</v>
      </c>
      <c r="AJ1003" s="29">
        <v>992</v>
      </c>
      <c r="AK1003" s="270" t="s">
        <v>5460</v>
      </c>
      <c r="AL1003" s="30">
        <f t="shared" si="21"/>
        <v>991</v>
      </c>
      <c r="AM1003" s="29">
        <v>991</v>
      </c>
      <c r="AN1003" s="270">
        <v>4880286</v>
      </c>
      <c r="AO1003" s="29">
        <v>992</v>
      </c>
      <c r="AP1003" s="270">
        <v>2886947</v>
      </c>
    </row>
    <row r="1004" spans="22:42">
      <c r="V1004" s="29">
        <v>992</v>
      </c>
      <c r="W1004" s="270" t="s">
        <v>5461</v>
      </c>
      <c r="X1004" s="30">
        <v>992</v>
      </c>
      <c r="Y1004" s="270" t="s">
        <v>5462</v>
      </c>
      <c r="Z1004" s="29">
        <v>992</v>
      </c>
      <c r="AA1004" s="275" t="s">
        <v>5463</v>
      </c>
      <c r="AB1004" s="29">
        <v>992</v>
      </c>
      <c r="AC1004" s="270" t="s">
        <v>5464</v>
      </c>
      <c r="AD1004" s="29">
        <v>992</v>
      </c>
      <c r="AE1004" s="270" t="s">
        <v>5465</v>
      </c>
      <c r="AF1004" s="29">
        <v>992</v>
      </c>
      <c r="AG1004" s="270" t="s">
        <v>5466</v>
      </c>
      <c r="AH1004" s="29">
        <v>992</v>
      </c>
      <c r="AI1004" s="270" t="s">
        <v>5467</v>
      </c>
      <c r="AJ1004" s="29">
        <v>993</v>
      </c>
      <c r="AK1004" s="270" t="s">
        <v>5468</v>
      </c>
      <c r="AL1004" s="30">
        <f t="shared" si="21"/>
        <v>992</v>
      </c>
      <c r="AM1004" s="29">
        <v>992</v>
      </c>
      <c r="AN1004" s="270">
        <v>4885128</v>
      </c>
      <c r="AO1004" s="29">
        <v>993</v>
      </c>
      <c r="AP1004" s="270">
        <v>2889809</v>
      </c>
    </row>
    <row r="1005" spans="22:42">
      <c r="V1005" s="29">
        <v>993</v>
      </c>
      <c r="W1005" s="270" t="s">
        <v>5469</v>
      </c>
      <c r="X1005" s="30">
        <v>993</v>
      </c>
      <c r="Y1005" s="270" t="s">
        <v>5470</v>
      </c>
      <c r="Z1005" s="29">
        <v>993</v>
      </c>
      <c r="AA1005" s="275" t="s">
        <v>5471</v>
      </c>
      <c r="AB1005" s="29">
        <v>993</v>
      </c>
      <c r="AC1005" s="270" t="s">
        <v>5472</v>
      </c>
      <c r="AD1005" s="29">
        <v>993</v>
      </c>
      <c r="AE1005" s="270" t="s">
        <v>5473</v>
      </c>
      <c r="AF1005" s="29">
        <v>993</v>
      </c>
      <c r="AG1005" s="270" t="s">
        <v>5474</v>
      </c>
      <c r="AH1005" s="29">
        <v>993</v>
      </c>
      <c r="AI1005" s="270" t="s">
        <v>5475</v>
      </c>
      <c r="AJ1005" s="29">
        <v>994</v>
      </c>
      <c r="AK1005" s="270" t="s">
        <v>5476</v>
      </c>
      <c r="AL1005" s="30">
        <f t="shared" si="21"/>
        <v>993</v>
      </c>
      <c r="AM1005" s="29">
        <v>993</v>
      </c>
      <c r="AN1005" s="270">
        <v>4889969</v>
      </c>
      <c r="AO1005" s="29">
        <v>994</v>
      </c>
      <c r="AP1005" s="270">
        <v>2892672</v>
      </c>
    </row>
    <row r="1006" spans="22:42">
      <c r="V1006" s="29">
        <v>994</v>
      </c>
      <c r="W1006" s="270" t="s">
        <v>5477</v>
      </c>
      <c r="X1006" s="30">
        <v>994</v>
      </c>
      <c r="Y1006" s="270" t="s">
        <v>5478</v>
      </c>
      <c r="Z1006" s="29">
        <v>994</v>
      </c>
      <c r="AA1006" s="275" t="s">
        <v>5479</v>
      </c>
      <c r="AB1006" s="29">
        <v>994</v>
      </c>
      <c r="AC1006" s="270" t="s">
        <v>5480</v>
      </c>
      <c r="AD1006" s="29">
        <v>994</v>
      </c>
      <c r="AE1006" s="270" t="s">
        <v>5481</v>
      </c>
      <c r="AF1006" s="29">
        <v>994</v>
      </c>
      <c r="AG1006" s="270" t="s">
        <v>5482</v>
      </c>
      <c r="AH1006" s="29">
        <v>994</v>
      </c>
      <c r="AI1006" s="270" t="s">
        <v>5483</v>
      </c>
      <c r="AJ1006" s="29">
        <v>995</v>
      </c>
      <c r="AK1006" s="270" t="s">
        <v>5484</v>
      </c>
      <c r="AL1006" s="30">
        <f t="shared" si="21"/>
        <v>994</v>
      </c>
      <c r="AM1006" s="29">
        <v>994</v>
      </c>
      <c r="AN1006" s="270">
        <v>4894811</v>
      </c>
      <c r="AO1006" s="29">
        <v>995</v>
      </c>
      <c r="AP1006" s="270">
        <v>2895535</v>
      </c>
    </row>
    <row r="1007" spans="22:42">
      <c r="V1007" s="29">
        <v>995</v>
      </c>
      <c r="W1007" s="270" t="s">
        <v>5485</v>
      </c>
      <c r="X1007" s="30">
        <v>995</v>
      </c>
      <c r="Y1007" s="270" t="s">
        <v>5486</v>
      </c>
      <c r="Z1007" s="29">
        <v>995</v>
      </c>
      <c r="AA1007" s="275" t="s">
        <v>5487</v>
      </c>
      <c r="AB1007" s="29">
        <v>995</v>
      </c>
      <c r="AC1007" s="270" t="s">
        <v>5488</v>
      </c>
      <c r="AD1007" s="29">
        <v>995</v>
      </c>
      <c r="AE1007" s="270" t="s">
        <v>5489</v>
      </c>
      <c r="AF1007" s="29">
        <v>995</v>
      </c>
      <c r="AG1007" s="270" t="s">
        <v>5490</v>
      </c>
      <c r="AH1007" s="29">
        <v>995</v>
      </c>
      <c r="AI1007" s="270" t="s">
        <v>5491</v>
      </c>
      <c r="AJ1007" s="29">
        <v>996</v>
      </c>
      <c r="AK1007" s="270" t="s">
        <v>5492</v>
      </c>
      <c r="AL1007" s="30">
        <f t="shared" si="21"/>
        <v>995</v>
      </c>
      <c r="AM1007" s="29">
        <v>995</v>
      </c>
      <c r="AN1007" s="270">
        <v>4899652</v>
      </c>
      <c r="AO1007" s="29">
        <v>996</v>
      </c>
      <c r="AP1007" s="270">
        <v>2898397</v>
      </c>
    </row>
    <row r="1008" spans="22:42">
      <c r="V1008" s="29">
        <v>996</v>
      </c>
      <c r="W1008" s="270" t="s">
        <v>5493</v>
      </c>
      <c r="X1008" s="30">
        <v>996</v>
      </c>
      <c r="Y1008" s="270" t="s">
        <v>5494</v>
      </c>
      <c r="Z1008" s="29">
        <v>996</v>
      </c>
      <c r="AA1008" s="275" t="s">
        <v>5495</v>
      </c>
      <c r="AB1008" s="29">
        <v>996</v>
      </c>
      <c r="AC1008" s="270" t="s">
        <v>5496</v>
      </c>
      <c r="AD1008" s="29">
        <v>996</v>
      </c>
      <c r="AE1008" s="270" t="s">
        <v>5497</v>
      </c>
      <c r="AF1008" s="29">
        <v>996</v>
      </c>
      <c r="AG1008" s="270" t="s">
        <v>5498</v>
      </c>
      <c r="AH1008" s="29">
        <v>996</v>
      </c>
      <c r="AI1008" s="270" t="s">
        <v>5499</v>
      </c>
      <c r="AJ1008" s="29">
        <v>997</v>
      </c>
      <c r="AK1008" s="270" t="s">
        <v>5500</v>
      </c>
      <c r="AL1008" s="30">
        <f t="shared" si="21"/>
        <v>996</v>
      </c>
      <c r="AM1008" s="29">
        <v>996</v>
      </c>
      <c r="AN1008" s="270">
        <v>4904494</v>
      </c>
      <c r="AO1008" s="29">
        <v>997</v>
      </c>
      <c r="AP1008" s="270">
        <v>2901260</v>
      </c>
    </row>
    <row r="1009" spans="22:42">
      <c r="V1009" s="29">
        <v>997</v>
      </c>
      <c r="W1009" s="270" t="s">
        <v>5501</v>
      </c>
      <c r="X1009" s="30">
        <v>997</v>
      </c>
      <c r="Y1009" s="270" t="s">
        <v>5502</v>
      </c>
      <c r="Z1009" s="29">
        <v>997</v>
      </c>
      <c r="AA1009" s="275" t="s">
        <v>5503</v>
      </c>
      <c r="AB1009" s="29">
        <v>997</v>
      </c>
      <c r="AC1009" s="270" t="s">
        <v>5504</v>
      </c>
      <c r="AD1009" s="29">
        <v>997</v>
      </c>
      <c r="AE1009" s="270" t="s">
        <v>5505</v>
      </c>
      <c r="AF1009" s="29">
        <v>997</v>
      </c>
      <c r="AG1009" s="270" t="s">
        <v>5506</v>
      </c>
      <c r="AH1009" s="29">
        <v>997</v>
      </c>
      <c r="AI1009" s="270" t="s">
        <v>5507</v>
      </c>
      <c r="AJ1009" s="29">
        <v>998</v>
      </c>
      <c r="AK1009" s="270" t="s">
        <v>5508</v>
      </c>
      <c r="AL1009" s="30">
        <f t="shared" si="21"/>
        <v>997</v>
      </c>
      <c r="AM1009" s="29">
        <v>997</v>
      </c>
      <c r="AN1009" s="270">
        <v>4909335</v>
      </c>
      <c r="AO1009" s="29">
        <v>998</v>
      </c>
      <c r="AP1009" s="270">
        <v>2904122</v>
      </c>
    </row>
    <row r="1010" spans="22:42">
      <c r="V1010" s="29">
        <v>998</v>
      </c>
      <c r="W1010" s="270" t="s">
        <v>5509</v>
      </c>
      <c r="X1010" s="30">
        <v>998</v>
      </c>
      <c r="Y1010" s="270" t="s">
        <v>5510</v>
      </c>
      <c r="Z1010" s="29">
        <v>998</v>
      </c>
      <c r="AA1010" s="275" t="s">
        <v>5511</v>
      </c>
      <c r="AB1010" s="29">
        <v>998</v>
      </c>
      <c r="AC1010" s="270" t="s">
        <v>5512</v>
      </c>
      <c r="AD1010" s="29">
        <v>998</v>
      </c>
      <c r="AE1010" s="270" t="s">
        <v>5513</v>
      </c>
      <c r="AF1010" s="29">
        <v>998</v>
      </c>
      <c r="AG1010" s="270" t="s">
        <v>5514</v>
      </c>
      <c r="AH1010" s="29">
        <v>998</v>
      </c>
      <c r="AI1010" s="270" t="s">
        <v>5515</v>
      </c>
      <c r="AJ1010" s="29">
        <v>999</v>
      </c>
      <c r="AK1010" s="270" t="s">
        <v>5516</v>
      </c>
      <c r="AL1010" s="30">
        <f t="shared" si="21"/>
        <v>998</v>
      </c>
      <c r="AM1010" s="29">
        <v>998</v>
      </c>
      <c r="AN1010" s="270">
        <v>4914176</v>
      </c>
      <c r="AO1010" s="29">
        <v>999</v>
      </c>
      <c r="AP1010" s="270">
        <v>2906985</v>
      </c>
    </row>
    <row r="1011" spans="22:42">
      <c r="V1011" s="29">
        <v>999</v>
      </c>
      <c r="W1011" s="270" t="s">
        <v>5517</v>
      </c>
      <c r="X1011" s="30">
        <v>999</v>
      </c>
      <c r="Y1011" s="270" t="s">
        <v>5518</v>
      </c>
      <c r="Z1011" s="29">
        <v>999</v>
      </c>
      <c r="AA1011" s="275" t="s">
        <v>5519</v>
      </c>
      <c r="AB1011" s="29">
        <v>999</v>
      </c>
      <c r="AC1011" s="270" t="s">
        <v>5520</v>
      </c>
      <c r="AD1011" s="29">
        <v>999</v>
      </c>
      <c r="AE1011" s="270" t="s">
        <v>5521</v>
      </c>
      <c r="AF1011" s="29">
        <v>999</v>
      </c>
      <c r="AG1011" s="270" t="s">
        <v>5522</v>
      </c>
      <c r="AH1011" s="29">
        <v>999</v>
      </c>
      <c r="AI1011" s="270" t="s">
        <v>5523</v>
      </c>
      <c r="AJ1011" s="29">
        <v>1000</v>
      </c>
      <c r="AK1011" s="270" t="s">
        <v>5524</v>
      </c>
      <c r="AL1011" s="30">
        <f t="shared" si="21"/>
        <v>999</v>
      </c>
      <c r="AM1011" s="29">
        <v>999</v>
      </c>
      <c r="AN1011" s="270">
        <v>4919018</v>
      </c>
      <c r="AO1011" s="29">
        <v>1000</v>
      </c>
      <c r="AP1011" s="270">
        <v>2909848</v>
      </c>
    </row>
    <row r="1012" spans="22:42">
      <c r="V1012" s="29">
        <v>1000</v>
      </c>
      <c r="W1012" s="270" t="s">
        <v>5525</v>
      </c>
      <c r="X1012" s="30">
        <v>1000</v>
      </c>
      <c r="Y1012" s="270" t="s">
        <v>5526</v>
      </c>
      <c r="Z1012" s="29">
        <v>1000</v>
      </c>
      <c r="AA1012" s="275" t="s">
        <v>5527</v>
      </c>
      <c r="AB1012" s="29">
        <v>1000</v>
      </c>
      <c r="AC1012" s="270" t="s">
        <v>5528</v>
      </c>
      <c r="AD1012" s="29">
        <v>1000</v>
      </c>
      <c r="AE1012" s="270" t="s">
        <v>5529</v>
      </c>
      <c r="AF1012" s="29">
        <v>1000</v>
      </c>
      <c r="AG1012" s="270" t="s">
        <v>5530</v>
      </c>
      <c r="AH1012" s="29">
        <v>1000</v>
      </c>
      <c r="AI1012" s="270" t="s">
        <v>5531</v>
      </c>
      <c r="AJ1012" s="29">
        <v>1001</v>
      </c>
      <c r="AK1012" s="270" t="s">
        <v>5532</v>
      </c>
      <c r="AL1012" s="30">
        <f t="shared" si="21"/>
        <v>1000</v>
      </c>
      <c r="AM1012" s="29">
        <v>1000</v>
      </c>
      <c r="AN1012" s="270">
        <v>4923859</v>
      </c>
      <c r="AO1012" s="29">
        <v>1001</v>
      </c>
      <c r="AP1012" s="270">
        <v>2912710</v>
      </c>
    </row>
    <row r="1013" spans="22:42">
      <c r="V1013" s="29">
        <v>1001</v>
      </c>
      <c r="W1013" s="270" t="s">
        <v>5533</v>
      </c>
      <c r="X1013" s="30">
        <v>1001</v>
      </c>
      <c r="Y1013" s="270" t="s">
        <v>5534</v>
      </c>
      <c r="Z1013" s="29">
        <v>1001</v>
      </c>
      <c r="AA1013" s="275" t="s">
        <v>5535</v>
      </c>
      <c r="AB1013" s="29">
        <v>1001</v>
      </c>
      <c r="AC1013" s="270" t="s">
        <v>5536</v>
      </c>
      <c r="AD1013" s="29">
        <v>1001</v>
      </c>
      <c r="AE1013" s="270" t="s">
        <v>5537</v>
      </c>
      <c r="AF1013" s="29">
        <v>1001</v>
      </c>
      <c r="AG1013" s="270" t="s">
        <v>5538</v>
      </c>
      <c r="AH1013" s="29">
        <v>1001</v>
      </c>
      <c r="AI1013" s="270" t="s">
        <v>5539</v>
      </c>
      <c r="AJ1013" s="29">
        <v>1002</v>
      </c>
      <c r="AK1013" s="270" t="s">
        <v>5540</v>
      </c>
      <c r="AL1013" s="30">
        <f t="shared" si="21"/>
        <v>1001</v>
      </c>
      <c r="AM1013" s="29">
        <v>1001</v>
      </c>
      <c r="AN1013" s="270">
        <v>4928701</v>
      </c>
      <c r="AO1013" s="29">
        <v>1002</v>
      </c>
      <c r="AP1013" s="270">
        <v>2915573</v>
      </c>
    </row>
    <row r="1014" spans="22:42">
      <c r="V1014" s="29">
        <v>1002</v>
      </c>
      <c r="W1014" s="270" t="s">
        <v>5541</v>
      </c>
      <c r="X1014" s="30">
        <v>1002</v>
      </c>
      <c r="Y1014" s="270" t="s">
        <v>5542</v>
      </c>
      <c r="Z1014" s="29">
        <v>1002</v>
      </c>
      <c r="AA1014" s="275" t="s">
        <v>5543</v>
      </c>
      <c r="AB1014" s="29">
        <v>1002</v>
      </c>
      <c r="AC1014" s="270" t="s">
        <v>5544</v>
      </c>
      <c r="AD1014" s="29">
        <v>1002</v>
      </c>
      <c r="AE1014" s="270" t="s">
        <v>5545</v>
      </c>
      <c r="AF1014" s="29">
        <v>1002</v>
      </c>
      <c r="AG1014" s="270" t="s">
        <v>5546</v>
      </c>
      <c r="AH1014" s="29">
        <v>1002</v>
      </c>
      <c r="AI1014" s="270" t="s">
        <v>5547</v>
      </c>
      <c r="AJ1014" s="29">
        <v>1003</v>
      </c>
      <c r="AK1014" s="270" t="s">
        <v>5548</v>
      </c>
      <c r="AL1014" s="30">
        <f t="shared" si="21"/>
        <v>1002</v>
      </c>
      <c r="AM1014" s="29">
        <v>1002</v>
      </c>
      <c r="AN1014" s="270">
        <v>4933542</v>
      </c>
      <c r="AO1014" s="29">
        <v>1003</v>
      </c>
      <c r="AP1014" s="270">
        <v>2918435</v>
      </c>
    </row>
    <row r="1015" spans="22:42">
      <c r="V1015" s="29">
        <v>1003</v>
      </c>
      <c r="W1015" s="270" t="s">
        <v>5549</v>
      </c>
      <c r="X1015" s="30">
        <v>1003</v>
      </c>
      <c r="Y1015" s="270" t="s">
        <v>5550</v>
      </c>
      <c r="Z1015" s="29">
        <v>1003</v>
      </c>
      <c r="AA1015" s="275" t="s">
        <v>5551</v>
      </c>
      <c r="AB1015" s="29">
        <v>1003</v>
      </c>
      <c r="AC1015" s="270" t="s">
        <v>5552</v>
      </c>
      <c r="AD1015" s="29">
        <v>1003</v>
      </c>
      <c r="AE1015" s="270" t="s">
        <v>5553</v>
      </c>
      <c r="AF1015" s="29">
        <v>1003</v>
      </c>
      <c r="AG1015" s="270" t="s">
        <v>5554</v>
      </c>
      <c r="AH1015" s="29">
        <v>1003</v>
      </c>
      <c r="AI1015" s="270" t="s">
        <v>5555</v>
      </c>
      <c r="AJ1015" s="29">
        <v>1004</v>
      </c>
      <c r="AK1015" s="270" t="s">
        <v>5556</v>
      </c>
      <c r="AL1015" s="30">
        <f t="shared" si="21"/>
        <v>1003</v>
      </c>
      <c r="AM1015" s="29">
        <v>1003</v>
      </c>
      <c r="AN1015" s="270">
        <v>4938383</v>
      </c>
      <c r="AO1015" s="29">
        <v>1004</v>
      </c>
      <c r="AP1015" s="270">
        <v>2921298</v>
      </c>
    </row>
    <row r="1016" spans="22:42">
      <c r="V1016" s="29">
        <v>1004</v>
      </c>
      <c r="W1016" s="270" t="s">
        <v>5557</v>
      </c>
      <c r="X1016" s="30">
        <v>1004</v>
      </c>
      <c r="Y1016" s="270" t="s">
        <v>5558</v>
      </c>
      <c r="Z1016" s="29">
        <v>1004</v>
      </c>
      <c r="AA1016" s="275" t="s">
        <v>5559</v>
      </c>
      <c r="AB1016" s="29">
        <v>1004</v>
      </c>
      <c r="AC1016" s="270" t="s">
        <v>5560</v>
      </c>
      <c r="AD1016" s="29">
        <v>1004</v>
      </c>
      <c r="AE1016" s="270" t="s">
        <v>5561</v>
      </c>
      <c r="AF1016" s="29">
        <v>1004</v>
      </c>
      <c r="AG1016" s="270" t="s">
        <v>5562</v>
      </c>
      <c r="AH1016" s="29">
        <v>1004</v>
      </c>
      <c r="AI1016" s="270" t="s">
        <v>5563</v>
      </c>
      <c r="AJ1016" s="29">
        <v>1005</v>
      </c>
      <c r="AK1016" s="270" t="s">
        <v>5564</v>
      </c>
      <c r="AL1016" s="30">
        <f t="shared" si="21"/>
        <v>1004</v>
      </c>
      <c r="AM1016" s="29">
        <v>1004</v>
      </c>
      <c r="AN1016" s="270">
        <v>4943225</v>
      </c>
      <c r="AO1016" s="29">
        <v>1005</v>
      </c>
      <c r="AP1016" s="270">
        <v>2924161</v>
      </c>
    </row>
    <row r="1017" spans="22:42">
      <c r="V1017" s="29">
        <v>1005</v>
      </c>
      <c r="W1017" s="270" t="s">
        <v>5565</v>
      </c>
      <c r="X1017" s="30">
        <v>1005</v>
      </c>
      <c r="Y1017" s="270" t="s">
        <v>5566</v>
      </c>
      <c r="Z1017" s="29">
        <v>1005</v>
      </c>
      <c r="AA1017" s="275" t="s">
        <v>5567</v>
      </c>
      <c r="AB1017" s="29">
        <v>1005</v>
      </c>
      <c r="AC1017" s="270" t="s">
        <v>5568</v>
      </c>
      <c r="AD1017" s="29">
        <v>1005</v>
      </c>
      <c r="AE1017" s="270" t="s">
        <v>5569</v>
      </c>
      <c r="AF1017" s="29">
        <v>1005</v>
      </c>
      <c r="AG1017" s="270" t="s">
        <v>5570</v>
      </c>
      <c r="AH1017" s="29">
        <v>1005</v>
      </c>
      <c r="AI1017" s="270" t="s">
        <v>5571</v>
      </c>
      <c r="AJ1017" s="29">
        <v>1006</v>
      </c>
      <c r="AK1017" s="270" t="s">
        <v>5572</v>
      </c>
      <c r="AL1017" s="30">
        <f t="shared" si="21"/>
        <v>1005</v>
      </c>
      <c r="AM1017" s="29">
        <v>1005</v>
      </c>
      <c r="AN1017" s="270">
        <v>4948066</v>
      </c>
      <c r="AO1017" s="29">
        <v>1006</v>
      </c>
      <c r="AP1017" s="270">
        <v>2927023</v>
      </c>
    </row>
    <row r="1018" spans="22:42">
      <c r="V1018" s="29">
        <v>1006</v>
      </c>
      <c r="W1018" s="270" t="s">
        <v>5573</v>
      </c>
      <c r="X1018" s="30">
        <v>1006</v>
      </c>
      <c r="Y1018" s="270" t="s">
        <v>5574</v>
      </c>
      <c r="Z1018" s="29">
        <v>1006</v>
      </c>
      <c r="AA1018" s="275" t="s">
        <v>5575</v>
      </c>
      <c r="AB1018" s="29">
        <v>1006</v>
      </c>
      <c r="AC1018" s="270" t="s">
        <v>5576</v>
      </c>
      <c r="AD1018" s="29">
        <v>1006</v>
      </c>
      <c r="AE1018" s="270" t="s">
        <v>5577</v>
      </c>
      <c r="AF1018" s="29">
        <v>1006</v>
      </c>
      <c r="AG1018" s="270" t="s">
        <v>5578</v>
      </c>
      <c r="AH1018" s="29">
        <v>1006</v>
      </c>
      <c r="AI1018" s="270" t="s">
        <v>5579</v>
      </c>
      <c r="AJ1018" s="29">
        <v>1007</v>
      </c>
      <c r="AK1018" s="270" t="s">
        <v>5580</v>
      </c>
      <c r="AL1018" s="30">
        <f t="shared" si="21"/>
        <v>1006</v>
      </c>
      <c r="AM1018" s="29">
        <v>1006</v>
      </c>
      <c r="AN1018" s="270">
        <v>4952908</v>
      </c>
      <c r="AO1018" s="29">
        <v>1007</v>
      </c>
      <c r="AP1018" s="270">
        <v>2929886</v>
      </c>
    </row>
    <row r="1019" spans="22:42">
      <c r="V1019" s="29">
        <v>1007</v>
      </c>
      <c r="W1019" s="270" t="s">
        <v>5581</v>
      </c>
      <c r="X1019" s="30">
        <v>1007</v>
      </c>
      <c r="Y1019" s="270" t="s">
        <v>5582</v>
      </c>
      <c r="Z1019" s="29">
        <v>1007</v>
      </c>
      <c r="AA1019" s="275" t="s">
        <v>5583</v>
      </c>
      <c r="AB1019" s="29">
        <v>1007</v>
      </c>
      <c r="AC1019" s="270" t="s">
        <v>5584</v>
      </c>
      <c r="AD1019" s="29">
        <v>1007</v>
      </c>
      <c r="AE1019" s="270" t="s">
        <v>5585</v>
      </c>
      <c r="AF1019" s="29">
        <v>1007</v>
      </c>
      <c r="AG1019" s="270" t="s">
        <v>5586</v>
      </c>
      <c r="AH1019" s="29">
        <v>1007</v>
      </c>
      <c r="AI1019" s="270" t="s">
        <v>5587</v>
      </c>
      <c r="AJ1019" s="29">
        <v>1008</v>
      </c>
      <c r="AK1019" s="270" t="s">
        <v>5588</v>
      </c>
      <c r="AL1019" s="30">
        <f t="shared" si="21"/>
        <v>1007</v>
      </c>
      <c r="AM1019" s="29">
        <v>1007</v>
      </c>
      <c r="AN1019" s="270">
        <v>4957749</v>
      </c>
      <c r="AO1019" s="29">
        <v>1008</v>
      </c>
      <c r="AP1019" s="270">
        <v>2932748</v>
      </c>
    </row>
    <row r="1020" spans="22:42">
      <c r="V1020" s="29">
        <v>1008</v>
      </c>
      <c r="W1020" s="270" t="s">
        <v>5589</v>
      </c>
      <c r="X1020" s="30">
        <v>1008</v>
      </c>
      <c r="Y1020" s="270" t="s">
        <v>5590</v>
      </c>
      <c r="Z1020" s="29">
        <v>1008</v>
      </c>
      <c r="AA1020" s="275" t="s">
        <v>5591</v>
      </c>
      <c r="AB1020" s="29">
        <v>1008</v>
      </c>
      <c r="AC1020" s="270" t="s">
        <v>5592</v>
      </c>
      <c r="AD1020" s="29">
        <v>1008</v>
      </c>
      <c r="AE1020" s="270" t="s">
        <v>5593</v>
      </c>
      <c r="AF1020" s="29">
        <v>1008</v>
      </c>
      <c r="AG1020" s="270" t="s">
        <v>5594</v>
      </c>
      <c r="AH1020" s="29">
        <v>1008</v>
      </c>
      <c r="AI1020" s="270" t="s">
        <v>5595</v>
      </c>
      <c r="AJ1020" s="29">
        <v>1009</v>
      </c>
      <c r="AK1020" s="270" t="s">
        <v>5596</v>
      </c>
      <c r="AL1020" s="30">
        <f t="shared" si="21"/>
        <v>1008</v>
      </c>
      <c r="AM1020" s="29">
        <v>1008</v>
      </c>
      <c r="AN1020" s="270">
        <v>4962591</v>
      </c>
      <c r="AO1020" s="29">
        <v>1009</v>
      </c>
      <c r="AP1020" s="270">
        <v>2935611</v>
      </c>
    </row>
    <row r="1021" spans="22:42">
      <c r="V1021" s="29">
        <v>1009</v>
      </c>
      <c r="W1021" s="270" t="s">
        <v>5597</v>
      </c>
      <c r="X1021" s="30">
        <v>1009</v>
      </c>
      <c r="Y1021" s="270" t="s">
        <v>5598</v>
      </c>
      <c r="Z1021" s="29">
        <v>1009</v>
      </c>
      <c r="AA1021" s="275" t="s">
        <v>5599</v>
      </c>
      <c r="AB1021" s="29">
        <v>1009</v>
      </c>
      <c r="AC1021" s="270" t="s">
        <v>5600</v>
      </c>
      <c r="AD1021" s="29">
        <v>1009</v>
      </c>
      <c r="AE1021" s="270" t="s">
        <v>5601</v>
      </c>
      <c r="AF1021" s="29">
        <v>1009</v>
      </c>
      <c r="AG1021" s="270" t="s">
        <v>5602</v>
      </c>
      <c r="AH1021" s="29">
        <v>1009</v>
      </c>
      <c r="AI1021" s="270" t="s">
        <v>5603</v>
      </c>
      <c r="AJ1021" s="29">
        <v>1010</v>
      </c>
      <c r="AK1021" s="270" t="s">
        <v>5604</v>
      </c>
      <c r="AL1021" s="30">
        <f t="shared" si="21"/>
        <v>1009</v>
      </c>
      <c r="AM1021" s="29">
        <v>1009</v>
      </c>
      <c r="AN1021" s="270">
        <v>4967432</v>
      </c>
      <c r="AO1021" s="29">
        <v>1010</v>
      </c>
      <c r="AP1021" s="270">
        <v>2938474</v>
      </c>
    </row>
    <row r="1022" spans="22:42">
      <c r="V1022" s="29">
        <v>1010</v>
      </c>
      <c r="W1022" s="270" t="s">
        <v>5605</v>
      </c>
      <c r="X1022" s="30">
        <v>1010</v>
      </c>
      <c r="Y1022" s="270" t="s">
        <v>5606</v>
      </c>
      <c r="Z1022" s="29">
        <v>1010</v>
      </c>
      <c r="AA1022" s="275" t="s">
        <v>5607</v>
      </c>
      <c r="AB1022" s="29">
        <v>1010</v>
      </c>
      <c r="AC1022" s="270" t="s">
        <v>5608</v>
      </c>
      <c r="AD1022" s="29">
        <v>1010</v>
      </c>
      <c r="AE1022" s="270" t="s">
        <v>5609</v>
      </c>
      <c r="AF1022" s="29">
        <v>1010</v>
      </c>
      <c r="AG1022" s="270" t="s">
        <v>5610</v>
      </c>
      <c r="AH1022" s="29">
        <v>1010</v>
      </c>
      <c r="AI1022" s="270" t="s">
        <v>5611</v>
      </c>
      <c r="AJ1022" s="29">
        <v>1011</v>
      </c>
      <c r="AK1022" s="270" t="s">
        <v>5612</v>
      </c>
      <c r="AL1022" s="30">
        <f t="shared" si="21"/>
        <v>1010</v>
      </c>
      <c r="AM1022" s="29">
        <v>1010</v>
      </c>
      <c r="AN1022" s="270">
        <v>4972273</v>
      </c>
      <c r="AO1022" s="29">
        <v>1011</v>
      </c>
      <c r="AP1022" s="270">
        <v>2941336</v>
      </c>
    </row>
    <row r="1023" spans="22:42">
      <c r="V1023" s="29">
        <v>1011</v>
      </c>
      <c r="W1023" s="270" t="s">
        <v>5613</v>
      </c>
      <c r="X1023" s="30">
        <v>1011</v>
      </c>
      <c r="Y1023" s="270" t="s">
        <v>5614</v>
      </c>
      <c r="Z1023" s="29">
        <v>1011</v>
      </c>
      <c r="AA1023" s="275" t="s">
        <v>5615</v>
      </c>
      <c r="AB1023" s="29">
        <v>1011</v>
      </c>
      <c r="AC1023" s="270" t="s">
        <v>5616</v>
      </c>
      <c r="AD1023" s="29">
        <v>1011</v>
      </c>
      <c r="AE1023" s="270" t="s">
        <v>5617</v>
      </c>
      <c r="AF1023" s="29">
        <v>1011</v>
      </c>
      <c r="AG1023" s="270" t="s">
        <v>5618</v>
      </c>
      <c r="AH1023" s="29">
        <v>1011</v>
      </c>
      <c r="AI1023" s="270" t="s">
        <v>5619</v>
      </c>
      <c r="AJ1023" s="29">
        <v>1012</v>
      </c>
      <c r="AK1023" s="270" t="s">
        <v>5620</v>
      </c>
      <c r="AL1023" s="30">
        <f t="shared" si="21"/>
        <v>1011</v>
      </c>
      <c r="AM1023" s="29">
        <v>1011</v>
      </c>
      <c r="AN1023" s="270">
        <v>4977115</v>
      </c>
      <c r="AO1023" s="29">
        <v>1012</v>
      </c>
      <c r="AP1023" s="270">
        <v>2944199</v>
      </c>
    </row>
    <row r="1024" spans="22:42">
      <c r="V1024" s="29">
        <v>1012</v>
      </c>
      <c r="W1024" s="270" t="s">
        <v>5621</v>
      </c>
      <c r="X1024" s="30">
        <v>1012</v>
      </c>
      <c r="Y1024" s="270" t="s">
        <v>5622</v>
      </c>
      <c r="Z1024" s="29">
        <v>1012</v>
      </c>
      <c r="AA1024" s="275" t="s">
        <v>5623</v>
      </c>
      <c r="AB1024" s="29">
        <v>1012</v>
      </c>
      <c r="AC1024" s="270" t="s">
        <v>5624</v>
      </c>
      <c r="AD1024" s="29">
        <v>1012</v>
      </c>
      <c r="AE1024" s="270" t="s">
        <v>5625</v>
      </c>
      <c r="AF1024" s="29">
        <v>1012</v>
      </c>
      <c r="AG1024" s="270" t="s">
        <v>5626</v>
      </c>
      <c r="AH1024" s="29">
        <v>1012</v>
      </c>
      <c r="AI1024" s="270" t="s">
        <v>5627</v>
      </c>
      <c r="AJ1024" s="29">
        <v>1013</v>
      </c>
      <c r="AK1024" s="270" t="s">
        <v>5628</v>
      </c>
      <c r="AL1024" s="30">
        <f t="shared" si="21"/>
        <v>1012</v>
      </c>
      <c r="AM1024" s="29">
        <v>1012</v>
      </c>
      <c r="AN1024" s="270">
        <v>4981956</v>
      </c>
      <c r="AO1024" s="29">
        <v>1013</v>
      </c>
      <c r="AP1024" s="270">
        <v>2947061</v>
      </c>
    </row>
    <row r="1025" spans="22:42">
      <c r="V1025" s="29">
        <v>1013</v>
      </c>
      <c r="W1025" s="270" t="s">
        <v>5629</v>
      </c>
      <c r="X1025" s="30">
        <v>1013</v>
      </c>
      <c r="Y1025" s="270" t="s">
        <v>5630</v>
      </c>
      <c r="Z1025" s="29">
        <v>1013</v>
      </c>
      <c r="AA1025" s="275" t="s">
        <v>5631</v>
      </c>
      <c r="AB1025" s="29">
        <v>1013</v>
      </c>
      <c r="AC1025" s="270" t="s">
        <v>5632</v>
      </c>
      <c r="AD1025" s="29">
        <v>1013</v>
      </c>
      <c r="AE1025" s="270" t="s">
        <v>5633</v>
      </c>
      <c r="AF1025" s="29">
        <v>1013</v>
      </c>
      <c r="AG1025" s="270" t="s">
        <v>5634</v>
      </c>
      <c r="AH1025" s="29">
        <v>1013</v>
      </c>
      <c r="AI1025" s="270" t="s">
        <v>5635</v>
      </c>
      <c r="AJ1025" s="29">
        <v>1014</v>
      </c>
      <c r="AK1025" s="270" t="s">
        <v>5636</v>
      </c>
      <c r="AL1025" s="30">
        <f t="shared" si="21"/>
        <v>1013</v>
      </c>
      <c r="AM1025" s="29">
        <v>1013</v>
      </c>
      <c r="AN1025" s="270">
        <v>4986798</v>
      </c>
      <c r="AO1025" s="29">
        <v>1014</v>
      </c>
      <c r="AP1025" s="270">
        <v>2949924</v>
      </c>
    </row>
    <row r="1026" spans="22:42">
      <c r="V1026" s="29">
        <v>1014</v>
      </c>
      <c r="W1026" s="270" t="s">
        <v>5637</v>
      </c>
      <c r="X1026" s="30">
        <v>1014</v>
      </c>
      <c r="Y1026" s="270" t="s">
        <v>5638</v>
      </c>
      <c r="Z1026" s="29">
        <v>1014</v>
      </c>
      <c r="AA1026" s="275" t="s">
        <v>5639</v>
      </c>
      <c r="AB1026" s="29">
        <v>1014</v>
      </c>
      <c r="AC1026" s="270" t="s">
        <v>5640</v>
      </c>
      <c r="AD1026" s="29">
        <v>1014</v>
      </c>
      <c r="AE1026" s="270" t="s">
        <v>5641</v>
      </c>
      <c r="AF1026" s="29">
        <v>1014</v>
      </c>
      <c r="AG1026" s="270" t="s">
        <v>5642</v>
      </c>
      <c r="AH1026" s="29">
        <v>1014</v>
      </c>
      <c r="AI1026" s="270" t="s">
        <v>5643</v>
      </c>
      <c r="AJ1026" s="29">
        <v>1015</v>
      </c>
      <c r="AK1026" s="270" t="s">
        <v>5644</v>
      </c>
      <c r="AL1026" s="30">
        <f t="shared" si="21"/>
        <v>1014</v>
      </c>
      <c r="AM1026" s="29">
        <v>1014</v>
      </c>
      <c r="AN1026" s="270">
        <v>4991639</v>
      </c>
      <c r="AO1026" s="29">
        <v>1015</v>
      </c>
      <c r="AP1026" s="270">
        <v>2952787</v>
      </c>
    </row>
    <row r="1027" spans="22:42">
      <c r="V1027" s="29">
        <v>1015</v>
      </c>
      <c r="W1027" s="270" t="s">
        <v>5645</v>
      </c>
      <c r="X1027" s="30">
        <v>1015</v>
      </c>
      <c r="Y1027" s="270" t="s">
        <v>5646</v>
      </c>
      <c r="Z1027" s="29">
        <v>1015</v>
      </c>
      <c r="AA1027" s="275" t="s">
        <v>5647</v>
      </c>
      <c r="AB1027" s="29">
        <v>1015</v>
      </c>
      <c r="AC1027" s="270" t="s">
        <v>5648</v>
      </c>
      <c r="AD1027" s="29">
        <v>1015</v>
      </c>
      <c r="AE1027" s="270" t="s">
        <v>5649</v>
      </c>
      <c r="AF1027" s="29">
        <v>1015</v>
      </c>
      <c r="AG1027" s="270" t="s">
        <v>5650</v>
      </c>
      <c r="AH1027" s="29">
        <v>1015</v>
      </c>
      <c r="AI1027" s="270" t="s">
        <v>5651</v>
      </c>
      <c r="AJ1027" s="29">
        <v>1016</v>
      </c>
      <c r="AK1027" s="270" t="s">
        <v>5652</v>
      </c>
      <c r="AL1027" s="30">
        <f t="shared" si="21"/>
        <v>1015</v>
      </c>
      <c r="AM1027" s="29">
        <v>1015</v>
      </c>
      <c r="AN1027" s="270">
        <v>4996480</v>
      </c>
      <c r="AO1027" s="29">
        <v>1016</v>
      </c>
      <c r="AP1027" s="270">
        <v>2955649</v>
      </c>
    </row>
    <row r="1028" spans="22:42">
      <c r="V1028" s="29">
        <v>1016</v>
      </c>
      <c r="W1028" s="270" t="s">
        <v>5653</v>
      </c>
      <c r="X1028" s="30">
        <v>1016</v>
      </c>
      <c r="Y1028" s="270" t="s">
        <v>5654</v>
      </c>
      <c r="Z1028" s="29">
        <v>1016</v>
      </c>
      <c r="AA1028" s="275" t="s">
        <v>5655</v>
      </c>
      <c r="AB1028" s="29">
        <v>1016</v>
      </c>
      <c r="AC1028" s="270" t="s">
        <v>5656</v>
      </c>
      <c r="AD1028" s="29">
        <v>1016</v>
      </c>
      <c r="AE1028" s="270" t="s">
        <v>5657</v>
      </c>
      <c r="AF1028" s="29">
        <v>1016</v>
      </c>
      <c r="AG1028" s="270">
        <v>4234287</v>
      </c>
      <c r="AH1028" s="29">
        <v>1016</v>
      </c>
      <c r="AI1028" s="270" t="s">
        <v>5658</v>
      </c>
      <c r="AJ1028" s="29">
        <v>1017</v>
      </c>
      <c r="AK1028" s="270" t="s">
        <v>5659</v>
      </c>
      <c r="AL1028" s="30">
        <f t="shared" si="21"/>
        <v>1016</v>
      </c>
      <c r="AM1028" s="29">
        <v>1016</v>
      </c>
      <c r="AN1028" s="270">
        <v>5001322</v>
      </c>
      <c r="AO1028" s="29">
        <v>1017</v>
      </c>
      <c r="AP1028" s="270">
        <v>2958512</v>
      </c>
    </row>
    <row r="1029" spans="22:42">
      <c r="V1029" s="29">
        <v>1017</v>
      </c>
      <c r="W1029" s="270" t="s">
        <v>5660</v>
      </c>
      <c r="X1029" s="30">
        <v>1017</v>
      </c>
      <c r="Y1029" s="270" t="s">
        <v>5661</v>
      </c>
      <c r="Z1029" s="29">
        <v>1017</v>
      </c>
      <c r="AA1029" s="275" t="s">
        <v>5662</v>
      </c>
      <c r="AB1029" s="29">
        <v>1017</v>
      </c>
      <c r="AC1029" s="270" t="s">
        <v>5663</v>
      </c>
      <c r="AD1029" s="29">
        <v>1017</v>
      </c>
      <c r="AE1029" s="270" t="s">
        <v>5664</v>
      </c>
      <c r="AF1029" s="29">
        <v>1017</v>
      </c>
      <c r="AG1029" s="270" t="s">
        <v>5665</v>
      </c>
      <c r="AH1029" s="29">
        <v>1017</v>
      </c>
      <c r="AI1029" s="270" t="s">
        <v>5666</v>
      </c>
      <c r="AJ1029" s="29">
        <v>1018</v>
      </c>
      <c r="AK1029" s="270" t="s">
        <v>5667</v>
      </c>
      <c r="AL1029" s="30">
        <f t="shared" si="21"/>
        <v>1017</v>
      </c>
      <c r="AM1029" s="29">
        <v>1017</v>
      </c>
      <c r="AN1029" s="270">
        <v>5006163</v>
      </c>
      <c r="AO1029" s="29">
        <v>1018</v>
      </c>
      <c r="AP1029" s="270">
        <v>2961374</v>
      </c>
    </row>
    <row r="1030" spans="22:42">
      <c r="V1030" s="29">
        <v>1018</v>
      </c>
      <c r="W1030" s="270" t="s">
        <v>5668</v>
      </c>
      <c r="X1030" s="30">
        <v>1018</v>
      </c>
      <c r="Y1030" s="270" t="s">
        <v>5669</v>
      </c>
      <c r="Z1030" s="29">
        <v>1018</v>
      </c>
      <c r="AA1030" s="275" t="s">
        <v>5670</v>
      </c>
      <c r="AB1030" s="29">
        <v>1018</v>
      </c>
      <c r="AC1030" s="270" t="s">
        <v>5671</v>
      </c>
      <c r="AD1030" s="29">
        <v>1018</v>
      </c>
      <c r="AE1030" s="270" t="s">
        <v>5672</v>
      </c>
      <c r="AF1030" s="29">
        <v>1018</v>
      </c>
      <c r="AG1030" s="270" t="s">
        <v>5673</v>
      </c>
      <c r="AH1030" s="29">
        <v>1018</v>
      </c>
      <c r="AI1030" s="270" t="s">
        <v>5674</v>
      </c>
      <c r="AJ1030" s="29">
        <v>1019</v>
      </c>
      <c r="AK1030" s="270" t="s">
        <v>5675</v>
      </c>
      <c r="AL1030" s="30">
        <f t="shared" si="21"/>
        <v>1018</v>
      </c>
      <c r="AM1030" s="29">
        <v>1018</v>
      </c>
      <c r="AN1030" s="270">
        <v>5011005</v>
      </c>
      <c r="AO1030" s="29">
        <v>1019</v>
      </c>
      <c r="AP1030" s="270">
        <v>2964237</v>
      </c>
    </row>
    <row r="1031" spans="22:42">
      <c r="V1031" s="29">
        <v>1019</v>
      </c>
      <c r="W1031" s="270" t="s">
        <v>5676</v>
      </c>
      <c r="X1031" s="30">
        <v>1019</v>
      </c>
      <c r="Y1031" s="270" t="s">
        <v>5677</v>
      </c>
      <c r="Z1031" s="29">
        <v>1019</v>
      </c>
      <c r="AA1031" s="275" t="s">
        <v>5678</v>
      </c>
      <c r="AB1031" s="29">
        <v>1019</v>
      </c>
      <c r="AC1031" s="270" t="s">
        <v>5679</v>
      </c>
      <c r="AD1031" s="29">
        <v>1019</v>
      </c>
      <c r="AE1031" s="270" t="s">
        <v>5680</v>
      </c>
      <c r="AF1031" s="29">
        <v>1019</v>
      </c>
      <c r="AG1031" s="270" t="s">
        <v>5681</v>
      </c>
      <c r="AH1031" s="29">
        <v>1019</v>
      </c>
      <c r="AI1031" s="270" t="s">
        <v>5682</v>
      </c>
      <c r="AJ1031" s="29">
        <v>1020</v>
      </c>
      <c r="AK1031" s="270" t="s">
        <v>5683</v>
      </c>
      <c r="AL1031" s="30">
        <f t="shared" si="21"/>
        <v>1019</v>
      </c>
      <c r="AM1031" s="29">
        <v>1019</v>
      </c>
      <c r="AN1031" s="270">
        <v>5015846</v>
      </c>
      <c r="AO1031" s="29">
        <v>1020</v>
      </c>
      <c r="AP1031" s="270">
        <v>2967100</v>
      </c>
    </row>
    <row r="1032" spans="22:42">
      <c r="V1032" s="29">
        <v>1020</v>
      </c>
      <c r="W1032" s="270" t="s">
        <v>5684</v>
      </c>
      <c r="X1032" s="30">
        <v>1020</v>
      </c>
      <c r="Y1032" s="270" t="s">
        <v>5685</v>
      </c>
      <c r="Z1032" s="29">
        <v>1020</v>
      </c>
      <c r="AA1032" s="275" t="s">
        <v>5686</v>
      </c>
      <c r="AB1032" s="29">
        <v>1020</v>
      </c>
      <c r="AC1032" s="270" t="s">
        <v>5687</v>
      </c>
      <c r="AD1032" s="29">
        <v>1020</v>
      </c>
      <c r="AE1032" s="270" t="s">
        <v>5688</v>
      </c>
      <c r="AF1032" s="29">
        <v>1020</v>
      </c>
      <c r="AG1032" s="270" t="s">
        <v>5689</v>
      </c>
      <c r="AH1032" s="29">
        <v>1020</v>
      </c>
      <c r="AI1032" s="270" t="s">
        <v>5690</v>
      </c>
      <c r="AJ1032" s="29">
        <v>1021</v>
      </c>
      <c r="AK1032" s="270" t="s">
        <v>5691</v>
      </c>
      <c r="AL1032" s="30">
        <f t="shared" si="21"/>
        <v>1020</v>
      </c>
      <c r="AM1032" s="29">
        <v>1020</v>
      </c>
      <c r="AN1032" s="270">
        <v>5020688</v>
      </c>
      <c r="AO1032" s="29">
        <v>1021</v>
      </c>
      <c r="AP1032" s="270">
        <v>2969962</v>
      </c>
    </row>
    <row r="1033" spans="22:42">
      <c r="V1033" s="29">
        <v>1021</v>
      </c>
      <c r="W1033" s="270" t="s">
        <v>5692</v>
      </c>
      <c r="X1033" s="30">
        <v>1021</v>
      </c>
      <c r="Y1033" s="270" t="s">
        <v>5693</v>
      </c>
      <c r="Z1033" s="29">
        <v>1021</v>
      </c>
      <c r="AA1033" s="275" t="s">
        <v>5694</v>
      </c>
      <c r="AB1033" s="29">
        <v>1021</v>
      </c>
      <c r="AC1033" s="270" t="s">
        <v>5695</v>
      </c>
      <c r="AD1033" s="29">
        <v>1021</v>
      </c>
      <c r="AE1033" s="270" t="s">
        <v>5696</v>
      </c>
      <c r="AF1033" s="29">
        <v>1021</v>
      </c>
      <c r="AG1033" s="270" t="s">
        <v>5697</v>
      </c>
      <c r="AH1033" s="29">
        <v>1021</v>
      </c>
      <c r="AI1033" s="270" t="s">
        <v>5698</v>
      </c>
      <c r="AJ1033" s="29">
        <v>1022</v>
      </c>
      <c r="AK1033" s="270" t="s">
        <v>5699</v>
      </c>
      <c r="AL1033" s="30">
        <f t="shared" si="21"/>
        <v>1021</v>
      </c>
      <c r="AM1033" s="29">
        <v>1021</v>
      </c>
      <c r="AN1033" s="270">
        <v>5025529</v>
      </c>
      <c r="AO1033" s="29">
        <v>1022</v>
      </c>
      <c r="AP1033" s="270">
        <v>2972825</v>
      </c>
    </row>
    <row r="1034" spans="22:42">
      <c r="V1034" s="29">
        <v>1022</v>
      </c>
      <c r="W1034" s="270" t="s">
        <v>5700</v>
      </c>
      <c r="X1034" s="30">
        <v>1022</v>
      </c>
      <c r="Y1034" s="270" t="s">
        <v>5701</v>
      </c>
      <c r="Z1034" s="29">
        <v>1022</v>
      </c>
      <c r="AA1034" s="275" t="s">
        <v>5702</v>
      </c>
      <c r="AB1034" s="29">
        <v>1022</v>
      </c>
      <c r="AC1034" s="270" t="s">
        <v>5703</v>
      </c>
      <c r="AD1034" s="29">
        <v>1022</v>
      </c>
      <c r="AE1034" s="270" t="s">
        <v>5704</v>
      </c>
      <c r="AF1034" s="29">
        <v>1022</v>
      </c>
      <c r="AG1034" s="270" t="s">
        <v>5705</v>
      </c>
      <c r="AH1034" s="29">
        <v>1022</v>
      </c>
      <c r="AI1034" s="270" t="s">
        <v>5706</v>
      </c>
      <c r="AJ1034" s="29">
        <v>1023</v>
      </c>
      <c r="AK1034" s="270" t="s">
        <v>5707</v>
      </c>
      <c r="AL1034" s="30">
        <f t="shared" si="21"/>
        <v>1022</v>
      </c>
      <c r="AM1034" s="29">
        <v>1022</v>
      </c>
      <c r="AN1034" s="270">
        <v>5030370</v>
      </c>
      <c r="AO1034" s="29">
        <v>1023</v>
      </c>
      <c r="AP1034" s="270">
        <v>2975687</v>
      </c>
    </row>
    <row r="1035" spans="22:42">
      <c r="V1035" s="29">
        <v>1023</v>
      </c>
      <c r="W1035" s="270" t="s">
        <v>5708</v>
      </c>
      <c r="X1035" s="30">
        <v>1023</v>
      </c>
      <c r="Y1035" s="270" t="s">
        <v>5709</v>
      </c>
      <c r="Z1035" s="29">
        <v>1023</v>
      </c>
      <c r="AA1035" s="275" t="s">
        <v>5710</v>
      </c>
      <c r="AB1035" s="29">
        <v>1023</v>
      </c>
      <c r="AC1035" s="270" t="s">
        <v>5711</v>
      </c>
      <c r="AD1035" s="29">
        <v>1023</v>
      </c>
      <c r="AE1035" s="270" t="s">
        <v>5712</v>
      </c>
      <c r="AF1035" s="29">
        <v>1023</v>
      </c>
      <c r="AG1035" s="270" t="s">
        <v>5713</v>
      </c>
      <c r="AH1035" s="29">
        <v>1023</v>
      </c>
      <c r="AI1035" s="270" t="s">
        <v>5714</v>
      </c>
      <c r="AJ1035" s="29">
        <v>1024</v>
      </c>
      <c r="AK1035" s="270" t="s">
        <v>5715</v>
      </c>
      <c r="AL1035" s="30">
        <f t="shared" si="21"/>
        <v>1023</v>
      </c>
      <c r="AM1035" s="29">
        <v>1023</v>
      </c>
      <c r="AN1035" s="270">
        <v>5035212</v>
      </c>
      <c r="AO1035" s="29">
        <v>1024</v>
      </c>
      <c r="AP1035" s="270">
        <v>2978550</v>
      </c>
    </row>
    <row r="1036" spans="22:42">
      <c r="V1036" s="29">
        <v>1024</v>
      </c>
      <c r="W1036" s="270" t="s">
        <v>5716</v>
      </c>
      <c r="X1036" s="30">
        <v>1024</v>
      </c>
      <c r="Y1036" s="270" t="s">
        <v>5717</v>
      </c>
      <c r="Z1036" s="29">
        <v>1024</v>
      </c>
      <c r="AA1036" s="275" t="s">
        <v>5718</v>
      </c>
      <c r="AB1036" s="29">
        <v>1024</v>
      </c>
      <c r="AC1036" s="270" t="s">
        <v>5719</v>
      </c>
      <c r="AD1036" s="29">
        <v>1024</v>
      </c>
      <c r="AE1036" s="270" t="s">
        <v>5720</v>
      </c>
      <c r="AF1036" s="29">
        <v>1024</v>
      </c>
      <c r="AG1036" s="270" t="s">
        <v>5721</v>
      </c>
      <c r="AH1036" s="29">
        <v>1024</v>
      </c>
      <c r="AI1036" s="270" t="s">
        <v>5722</v>
      </c>
      <c r="AJ1036" s="29">
        <v>1025</v>
      </c>
      <c r="AK1036" s="270" t="s">
        <v>5723</v>
      </c>
      <c r="AL1036" s="30">
        <f t="shared" si="21"/>
        <v>1024</v>
      </c>
      <c r="AM1036" s="29">
        <v>1024</v>
      </c>
      <c r="AN1036" s="270">
        <v>5040053</v>
      </c>
      <c r="AO1036" s="29">
        <v>1025</v>
      </c>
      <c r="AP1036" s="270">
        <v>2981413</v>
      </c>
    </row>
    <row r="1037" spans="22:42">
      <c r="V1037" s="29">
        <v>1025</v>
      </c>
      <c r="W1037" s="270" t="s">
        <v>5724</v>
      </c>
      <c r="X1037" s="30">
        <v>1025</v>
      </c>
      <c r="Y1037" s="270" t="s">
        <v>5725</v>
      </c>
      <c r="Z1037" s="29">
        <v>1025</v>
      </c>
      <c r="AA1037" s="275" t="s">
        <v>5726</v>
      </c>
      <c r="AB1037" s="29">
        <v>1025</v>
      </c>
      <c r="AC1037" s="270" t="s">
        <v>5727</v>
      </c>
      <c r="AD1037" s="29">
        <v>1025</v>
      </c>
      <c r="AE1037" s="270" t="s">
        <v>5728</v>
      </c>
      <c r="AF1037" s="29">
        <v>1025</v>
      </c>
      <c r="AG1037" s="270" t="s">
        <v>5729</v>
      </c>
      <c r="AH1037" s="29">
        <v>1025</v>
      </c>
      <c r="AI1037" s="270" t="s">
        <v>5730</v>
      </c>
      <c r="AJ1037" s="29">
        <v>1026</v>
      </c>
      <c r="AK1037" s="270" t="s">
        <v>5731</v>
      </c>
      <c r="AL1037" s="30">
        <f t="shared" si="21"/>
        <v>1025</v>
      </c>
      <c r="AM1037" s="29">
        <v>1025</v>
      </c>
      <c r="AN1037" s="270">
        <v>5044895</v>
      </c>
      <c r="AO1037" s="29">
        <v>1026</v>
      </c>
      <c r="AP1037" s="270">
        <v>2984275</v>
      </c>
    </row>
    <row r="1038" spans="22:42">
      <c r="V1038" s="29">
        <v>1026</v>
      </c>
      <c r="W1038" s="270" t="s">
        <v>5732</v>
      </c>
      <c r="X1038" s="30">
        <v>1026</v>
      </c>
      <c r="Y1038" s="270" t="s">
        <v>5733</v>
      </c>
      <c r="Z1038" s="29">
        <v>1026</v>
      </c>
      <c r="AA1038" s="275" t="s">
        <v>5734</v>
      </c>
      <c r="AB1038" s="29">
        <v>1026</v>
      </c>
      <c r="AC1038" s="270" t="s">
        <v>5735</v>
      </c>
      <c r="AD1038" s="29">
        <v>1026</v>
      </c>
      <c r="AE1038" s="270" t="s">
        <v>5736</v>
      </c>
      <c r="AF1038" s="29">
        <v>1026</v>
      </c>
      <c r="AG1038" s="270" t="s">
        <v>5737</v>
      </c>
      <c r="AH1038" s="29">
        <v>1026</v>
      </c>
      <c r="AI1038" s="270" t="s">
        <v>5738</v>
      </c>
      <c r="AJ1038" s="29">
        <v>1027</v>
      </c>
      <c r="AK1038" s="270" t="s">
        <v>5739</v>
      </c>
      <c r="AL1038" s="30">
        <f t="shared" ref="AL1038:AL1101" si="22">AL1037+1</f>
        <v>1026</v>
      </c>
      <c r="AM1038" s="29">
        <v>1026</v>
      </c>
      <c r="AN1038" s="270">
        <v>5049736</v>
      </c>
      <c r="AO1038" s="29">
        <v>1027</v>
      </c>
      <c r="AP1038" s="270">
        <v>2987138</v>
      </c>
    </row>
    <row r="1039" spans="22:42">
      <c r="V1039" s="29">
        <v>1027</v>
      </c>
      <c r="W1039" s="270" t="s">
        <v>5740</v>
      </c>
      <c r="X1039" s="30">
        <v>1027</v>
      </c>
      <c r="Y1039" s="270" t="s">
        <v>5741</v>
      </c>
      <c r="Z1039" s="29">
        <v>1027</v>
      </c>
      <c r="AA1039" s="275" t="s">
        <v>5742</v>
      </c>
      <c r="AB1039" s="29">
        <v>1027</v>
      </c>
      <c r="AC1039" s="270" t="s">
        <v>5743</v>
      </c>
      <c r="AD1039" s="29">
        <v>1027</v>
      </c>
      <c r="AE1039" s="270" t="s">
        <v>5744</v>
      </c>
      <c r="AF1039" s="29">
        <v>1027</v>
      </c>
      <c r="AG1039" s="270" t="s">
        <v>5745</v>
      </c>
      <c r="AH1039" s="29">
        <v>1027</v>
      </c>
      <c r="AI1039" s="270" t="s">
        <v>5746</v>
      </c>
      <c r="AJ1039" s="29">
        <v>1028</v>
      </c>
      <c r="AK1039" s="270" t="s">
        <v>5747</v>
      </c>
      <c r="AL1039" s="30">
        <f t="shared" si="22"/>
        <v>1027</v>
      </c>
      <c r="AM1039" s="29">
        <v>1027</v>
      </c>
      <c r="AN1039" s="270">
        <v>5054578</v>
      </c>
      <c r="AO1039" s="29">
        <v>1028</v>
      </c>
      <c r="AP1039" s="270">
        <v>2990000</v>
      </c>
    </row>
    <row r="1040" spans="22:42">
      <c r="V1040" s="29">
        <v>1028</v>
      </c>
      <c r="W1040" s="270" t="s">
        <v>5748</v>
      </c>
      <c r="X1040" s="30">
        <v>1028</v>
      </c>
      <c r="Y1040" s="270" t="s">
        <v>5749</v>
      </c>
      <c r="Z1040" s="29">
        <v>1028</v>
      </c>
      <c r="AA1040" s="275" t="s">
        <v>5750</v>
      </c>
      <c r="AB1040" s="29">
        <v>1028</v>
      </c>
      <c r="AC1040" s="270" t="s">
        <v>5751</v>
      </c>
      <c r="AD1040" s="29">
        <v>1028</v>
      </c>
      <c r="AE1040" s="270" t="s">
        <v>5752</v>
      </c>
      <c r="AF1040" s="29">
        <v>1028</v>
      </c>
      <c r="AG1040" s="270" t="s">
        <v>5753</v>
      </c>
      <c r="AH1040" s="29">
        <v>1028</v>
      </c>
      <c r="AI1040" s="270" t="s">
        <v>5754</v>
      </c>
      <c r="AJ1040" s="29">
        <v>1029</v>
      </c>
      <c r="AK1040" s="270" t="s">
        <v>5755</v>
      </c>
      <c r="AL1040" s="30">
        <f t="shared" si="22"/>
        <v>1028</v>
      </c>
      <c r="AM1040" s="29">
        <v>1028</v>
      </c>
      <c r="AN1040" s="270">
        <v>5059419</v>
      </c>
      <c r="AO1040" s="29">
        <v>1029</v>
      </c>
      <c r="AP1040" s="270">
        <v>2992863</v>
      </c>
    </row>
    <row r="1041" spans="22:42">
      <c r="V1041" s="29">
        <v>1029</v>
      </c>
      <c r="W1041" s="270" t="s">
        <v>5756</v>
      </c>
      <c r="X1041" s="30">
        <v>1029</v>
      </c>
      <c r="Y1041" s="270" t="s">
        <v>5757</v>
      </c>
      <c r="Z1041" s="29">
        <v>1029</v>
      </c>
      <c r="AA1041" s="275" t="s">
        <v>5758</v>
      </c>
      <c r="AB1041" s="29">
        <v>1029</v>
      </c>
      <c r="AC1041" s="270">
        <v>4318493</v>
      </c>
      <c r="AD1041" s="29">
        <v>1029</v>
      </c>
      <c r="AE1041" s="270" t="s">
        <v>5759</v>
      </c>
      <c r="AF1041" s="29">
        <v>1029</v>
      </c>
      <c r="AG1041" s="270" t="s">
        <v>5760</v>
      </c>
      <c r="AH1041" s="29">
        <v>1029</v>
      </c>
      <c r="AI1041" s="270" t="s">
        <v>5761</v>
      </c>
      <c r="AJ1041" s="29">
        <v>1030</v>
      </c>
      <c r="AK1041" s="270" t="s">
        <v>5762</v>
      </c>
      <c r="AL1041" s="30">
        <f t="shared" si="22"/>
        <v>1029</v>
      </c>
      <c r="AM1041" s="29">
        <v>1029</v>
      </c>
      <c r="AN1041" s="270">
        <v>5064260</v>
      </c>
      <c r="AO1041" s="29">
        <v>1030</v>
      </c>
      <c r="AP1041" s="270">
        <v>2995726</v>
      </c>
    </row>
    <row r="1042" spans="22:42">
      <c r="V1042" s="29">
        <v>1030</v>
      </c>
      <c r="W1042" s="270" t="s">
        <v>5763</v>
      </c>
      <c r="X1042" s="30">
        <v>1030</v>
      </c>
      <c r="Y1042" s="270" t="s">
        <v>5764</v>
      </c>
      <c r="Z1042" s="29">
        <v>1030</v>
      </c>
      <c r="AA1042" s="275" t="s">
        <v>5765</v>
      </c>
      <c r="AB1042" s="29">
        <v>1030</v>
      </c>
      <c r="AC1042" s="270" t="s">
        <v>5766</v>
      </c>
      <c r="AD1042" s="29">
        <v>1030</v>
      </c>
      <c r="AE1042" s="270" t="s">
        <v>5767</v>
      </c>
      <c r="AF1042" s="29">
        <v>1030</v>
      </c>
      <c r="AG1042" s="270" t="s">
        <v>5768</v>
      </c>
      <c r="AH1042" s="29">
        <v>1030</v>
      </c>
      <c r="AI1042" s="270" t="s">
        <v>5769</v>
      </c>
      <c r="AJ1042" s="29">
        <v>1031</v>
      </c>
      <c r="AK1042" s="270" t="s">
        <v>5770</v>
      </c>
      <c r="AL1042" s="30">
        <f t="shared" si="22"/>
        <v>1030</v>
      </c>
      <c r="AM1042" s="29">
        <v>1030</v>
      </c>
      <c r="AN1042" s="270">
        <v>5069102</v>
      </c>
      <c r="AO1042" s="29">
        <v>1031</v>
      </c>
      <c r="AP1042" s="270">
        <v>2998588</v>
      </c>
    </row>
    <row r="1043" spans="22:42">
      <c r="V1043" s="29">
        <v>1031</v>
      </c>
      <c r="W1043" s="270" t="s">
        <v>5771</v>
      </c>
      <c r="X1043" s="30">
        <v>1031</v>
      </c>
      <c r="Y1043" s="270" t="s">
        <v>5772</v>
      </c>
      <c r="Z1043" s="29">
        <v>1031</v>
      </c>
      <c r="AA1043" s="275" t="s">
        <v>5773</v>
      </c>
      <c r="AB1043" s="29">
        <v>1031</v>
      </c>
      <c r="AC1043" s="270" t="s">
        <v>5774</v>
      </c>
      <c r="AD1043" s="29">
        <v>1031</v>
      </c>
      <c r="AE1043" s="270" t="s">
        <v>5775</v>
      </c>
      <c r="AF1043" s="29">
        <v>1031</v>
      </c>
      <c r="AG1043" s="270" t="s">
        <v>5776</v>
      </c>
      <c r="AH1043" s="29">
        <v>1031</v>
      </c>
      <c r="AI1043" s="270" t="s">
        <v>5777</v>
      </c>
      <c r="AJ1043" s="29">
        <v>1032</v>
      </c>
      <c r="AK1043" s="270" t="s">
        <v>5778</v>
      </c>
      <c r="AL1043" s="30">
        <f t="shared" si="22"/>
        <v>1031</v>
      </c>
      <c r="AM1043" s="29">
        <v>1031</v>
      </c>
      <c r="AN1043" s="270">
        <v>5073943</v>
      </c>
      <c r="AO1043" s="29">
        <v>1032</v>
      </c>
      <c r="AP1043" s="270">
        <v>3001451</v>
      </c>
    </row>
    <row r="1044" spans="22:42">
      <c r="V1044" s="29">
        <v>1032</v>
      </c>
      <c r="W1044" s="270" t="s">
        <v>5779</v>
      </c>
      <c r="X1044" s="30">
        <v>1032</v>
      </c>
      <c r="Y1044" s="270" t="s">
        <v>5780</v>
      </c>
      <c r="Z1044" s="29">
        <v>1032</v>
      </c>
      <c r="AA1044" s="275" t="s">
        <v>5781</v>
      </c>
      <c r="AB1044" s="29">
        <v>1032</v>
      </c>
      <c r="AC1044" s="270" t="s">
        <v>5782</v>
      </c>
      <c r="AD1044" s="29">
        <v>1032</v>
      </c>
      <c r="AE1044" s="270" t="s">
        <v>5783</v>
      </c>
      <c r="AF1044" s="29">
        <v>1032</v>
      </c>
      <c r="AG1044" s="270" t="s">
        <v>5784</v>
      </c>
      <c r="AH1044" s="29">
        <v>1032</v>
      </c>
      <c r="AI1044" s="270" t="s">
        <v>5785</v>
      </c>
      <c r="AJ1044" s="29">
        <v>1033</v>
      </c>
      <c r="AK1044" s="270" t="s">
        <v>5786</v>
      </c>
      <c r="AL1044" s="30">
        <f t="shared" si="22"/>
        <v>1032</v>
      </c>
      <c r="AM1044" s="29">
        <v>1032</v>
      </c>
      <c r="AN1044" s="270">
        <v>5078785</v>
      </c>
      <c r="AO1044" s="29">
        <v>1033</v>
      </c>
      <c r="AP1044" s="270">
        <v>3004313</v>
      </c>
    </row>
    <row r="1045" spans="22:42">
      <c r="V1045" s="29">
        <v>1033</v>
      </c>
      <c r="W1045" s="270" t="s">
        <v>5787</v>
      </c>
      <c r="X1045" s="30">
        <v>1033</v>
      </c>
      <c r="Y1045" s="270" t="s">
        <v>5788</v>
      </c>
      <c r="Z1045" s="29">
        <v>1033</v>
      </c>
      <c r="AA1045" s="275" t="s">
        <v>5789</v>
      </c>
      <c r="AB1045" s="29">
        <v>1033</v>
      </c>
      <c r="AC1045" s="270" t="s">
        <v>5790</v>
      </c>
      <c r="AD1045" s="29">
        <v>1033</v>
      </c>
      <c r="AE1045" s="270" t="s">
        <v>5791</v>
      </c>
      <c r="AF1045" s="29">
        <v>1033</v>
      </c>
      <c r="AG1045" s="270" t="s">
        <v>5792</v>
      </c>
      <c r="AH1045" s="29">
        <v>1033</v>
      </c>
      <c r="AI1045" s="270" t="s">
        <v>5793</v>
      </c>
      <c r="AJ1045" s="29">
        <v>1034</v>
      </c>
      <c r="AK1045" s="270" t="s">
        <v>5794</v>
      </c>
      <c r="AL1045" s="30">
        <f t="shared" si="22"/>
        <v>1033</v>
      </c>
      <c r="AM1045" s="29">
        <v>1033</v>
      </c>
      <c r="AN1045" s="270">
        <v>5083626</v>
      </c>
      <c r="AO1045" s="29">
        <v>1034</v>
      </c>
      <c r="AP1045" s="270">
        <v>3007176</v>
      </c>
    </row>
    <row r="1046" spans="22:42">
      <c r="V1046" s="29">
        <v>1034</v>
      </c>
      <c r="W1046" s="270" t="s">
        <v>5795</v>
      </c>
      <c r="X1046" s="30">
        <v>1034</v>
      </c>
      <c r="Y1046" s="270" t="s">
        <v>5796</v>
      </c>
      <c r="Z1046" s="29">
        <v>1034</v>
      </c>
      <c r="AA1046" s="275" t="s">
        <v>5797</v>
      </c>
      <c r="AB1046" s="29">
        <v>1034</v>
      </c>
      <c r="AC1046" s="270" t="s">
        <v>5798</v>
      </c>
      <c r="AD1046" s="29">
        <v>1034</v>
      </c>
      <c r="AE1046" s="270" t="s">
        <v>5799</v>
      </c>
      <c r="AF1046" s="29">
        <v>1034</v>
      </c>
      <c r="AG1046" s="270" t="s">
        <v>5800</v>
      </c>
      <c r="AH1046" s="29">
        <v>1034</v>
      </c>
      <c r="AI1046" s="270" t="s">
        <v>5801</v>
      </c>
      <c r="AJ1046" s="29">
        <v>1035</v>
      </c>
      <c r="AK1046" s="270" t="s">
        <v>5802</v>
      </c>
      <c r="AL1046" s="30">
        <f t="shared" si="22"/>
        <v>1034</v>
      </c>
      <c r="AM1046" s="29">
        <v>1034</v>
      </c>
      <c r="AN1046" s="270">
        <v>5088467</v>
      </c>
      <c r="AO1046" s="29">
        <v>1035</v>
      </c>
      <c r="AP1046" s="270">
        <v>3010039</v>
      </c>
    </row>
    <row r="1047" spans="22:42">
      <c r="V1047" s="29">
        <v>1035</v>
      </c>
      <c r="W1047" s="270" t="s">
        <v>5803</v>
      </c>
      <c r="X1047" s="30">
        <v>1035</v>
      </c>
      <c r="Y1047" s="270" t="s">
        <v>5804</v>
      </c>
      <c r="Z1047" s="29">
        <v>1035</v>
      </c>
      <c r="AA1047" s="275" t="s">
        <v>5805</v>
      </c>
      <c r="AB1047" s="29">
        <v>1035</v>
      </c>
      <c r="AC1047" s="270" t="s">
        <v>5806</v>
      </c>
      <c r="AD1047" s="29">
        <v>1035</v>
      </c>
      <c r="AE1047" s="270" t="s">
        <v>5807</v>
      </c>
      <c r="AF1047" s="29">
        <v>1035</v>
      </c>
      <c r="AG1047" s="270" t="s">
        <v>5808</v>
      </c>
      <c r="AH1047" s="29">
        <v>1035</v>
      </c>
      <c r="AI1047" s="270" t="s">
        <v>5809</v>
      </c>
      <c r="AJ1047" s="29">
        <v>1036</v>
      </c>
      <c r="AK1047" s="270" t="s">
        <v>5810</v>
      </c>
      <c r="AL1047" s="30">
        <f t="shared" si="22"/>
        <v>1035</v>
      </c>
      <c r="AM1047" s="29">
        <v>1035</v>
      </c>
      <c r="AN1047" s="270">
        <v>5093309</v>
      </c>
      <c r="AO1047" s="29">
        <v>1036</v>
      </c>
      <c r="AP1047" s="270">
        <v>3012901</v>
      </c>
    </row>
    <row r="1048" spans="22:42">
      <c r="V1048" s="29">
        <v>1036</v>
      </c>
      <c r="W1048" s="270" t="s">
        <v>5811</v>
      </c>
      <c r="X1048" s="30">
        <v>1036</v>
      </c>
      <c r="Y1048" s="270" t="s">
        <v>5812</v>
      </c>
      <c r="Z1048" s="29">
        <v>1036</v>
      </c>
      <c r="AA1048" s="275" t="s">
        <v>5813</v>
      </c>
      <c r="AB1048" s="29">
        <v>1036</v>
      </c>
      <c r="AC1048" s="270" t="s">
        <v>5814</v>
      </c>
      <c r="AD1048" s="29">
        <v>1036</v>
      </c>
      <c r="AE1048" s="270" t="s">
        <v>5815</v>
      </c>
      <c r="AF1048" s="29">
        <v>1036</v>
      </c>
      <c r="AG1048" s="270" t="s">
        <v>5816</v>
      </c>
      <c r="AH1048" s="29">
        <v>1036</v>
      </c>
      <c r="AI1048" s="270" t="s">
        <v>5817</v>
      </c>
      <c r="AJ1048" s="29">
        <v>1037</v>
      </c>
      <c r="AK1048" s="270" t="s">
        <v>5818</v>
      </c>
      <c r="AL1048" s="30">
        <f t="shared" si="22"/>
        <v>1036</v>
      </c>
      <c r="AM1048" s="29">
        <v>1036</v>
      </c>
      <c r="AN1048" s="270">
        <v>5098150</v>
      </c>
      <c r="AO1048" s="29">
        <v>1037</v>
      </c>
      <c r="AP1048" s="270">
        <v>3015764</v>
      </c>
    </row>
    <row r="1049" spans="22:42">
      <c r="V1049" s="29">
        <v>1037</v>
      </c>
      <c r="W1049" s="270" t="s">
        <v>5819</v>
      </c>
      <c r="X1049" s="30">
        <v>1037</v>
      </c>
      <c r="Y1049" s="270" t="s">
        <v>5820</v>
      </c>
      <c r="Z1049" s="29">
        <v>1037</v>
      </c>
      <c r="AA1049" s="275" t="s">
        <v>5821</v>
      </c>
      <c r="AB1049" s="29">
        <v>1037</v>
      </c>
      <c r="AC1049" s="270" t="s">
        <v>5822</v>
      </c>
      <c r="AD1049" s="29">
        <v>1037</v>
      </c>
      <c r="AE1049" s="270" t="s">
        <v>5823</v>
      </c>
      <c r="AF1049" s="29">
        <v>1037</v>
      </c>
      <c r="AG1049" s="270" t="s">
        <v>5824</v>
      </c>
      <c r="AH1049" s="29">
        <v>1037</v>
      </c>
      <c r="AI1049" s="270" t="s">
        <v>5825</v>
      </c>
      <c r="AJ1049" s="29">
        <v>1038</v>
      </c>
      <c r="AK1049" s="270" t="s">
        <v>5826</v>
      </c>
      <c r="AL1049" s="30">
        <f t="shared" si="22"/>
        <v>1037</v>
      </c>
      <c r="AM1049" s="29">
        <v>1037</v>
      </c>
      <c r="AN1049" s="270">
        <v>5102992</v>
      </c>
      <c r="AO1049" s="29">
        <v>1038</v>
      </c>
      <c r="AP1049" s="270">
        <v>3018626</v>
      </c>
    </row>
    <row r="1050" spans="22:42">
      <c r="V1050" s="29">
        <v>1038</v>
      </c>
      <c r="W1050" s="270" t="s">
        <v>5827</v>
      </c>
      <c r="X1050" s="30">
        <v>1038</v>
      </c>
      <c r="Y1050" s="270" t="s">
        <v>5828</v>
      </c>
      <c r="Z1050" s="29">
        <v>1038</v>
      </c>
      <c r="AA1050" s="275" t="s">
        <v>5829</v>
      </c>
      <c r="AB1050" s="29">
        <v>1038</v>
      </c>
      <c r="AC1050" s="270" t="s">
        <v>5830</v>
      </c>
      <c r="AD1050" s="29">
        <v>1038</v>
      </c>
      <c r="AE1050" s="270" t="s">
        <v>5831</v>
      </c>
      <c r="AF1050" s="29">
        <v>1038</v>
      </c>
      <c r="AG1050" s="270" t="s">
        <v>5832</v>
      </c>
      <c r="AH1050" s="29">
        <v>1038</v>
      </c>
      <c r="AI1050" s="270" t="s">
        <v>5833</v>
      </c>
      <c r="AJ1050" s="29">
        <v>1039</v>
      </c>
      <c r="AK1050" s="270" t="s">
        <v>5834</v>
      </c>
      <c r="AL1050" s="30">
        <f t="shared" si="22"/>
        <v>1038</v>
      </c>
      <c r="AM1050" s="29">
        <v>1038</v>
      </c>
      <c r="AN1050" s="270">
        <v>5107833</v>
      </c>
      <c r="AO1050" s="29">
        <v>1039</v>
      </c>
      <c r="AP1050" s="270">
        <v>3021489</v>
      </c>
    </row>
    <row r="1051" spans="22:42">
      <c r="V1051" s="29">
        <v>1039</v>
      </c>
      <c r="W1051" s="270" t="s">
        <v>5835</v>
      </c>
      <c r="X1051" s="30">
        <v>1039</v>
      </c>
      <c r="Y1051" s="270" t="s">
        <v>5836</v>
      </c>
      <c r="Z1051" s="29">
        <v>1039</v>
      </c>
      <c r="AA1051" s="275" t="s">
        <v>5837</v>
      </c>
      <c r="AB1051" s="29">
        <v>1039</v>
      </c>
      <c r="AC1051" s="270" t="s">
        <v>5838</v>
      </c>
      <c r="AD1051" s="29">
        <v>1039</v>
      </c>
      <c r="AE1051" s="270" t="s">
        <v>5839</v>
      </c>
      <c r="AF1051" s="29">
        <v>1039</v>
      </c>
      <c r="AG1051" s="270" t="s">
        <v>5840</v>
      </c>
      <c r="AH1051" s="29">
        <v>1039</v>
      </c>
      <c r="AI1051" s="270" t="s">
        <v>5841</v>
      </c>
      <c r="AJ1051" s="29">
        <v>1040</v>
      </c>
      <c r="AK1051" s="270" t="s">
        <v>5842</v>
      </c>
      <c r="AL1051" s="30">
        <f t="shared" si="22"/>
        <v>1039</v>
      </c>
      <c r="AM1051" s="29">
        <v>1039</v>
      </c>
      <c r="AN1051" s="270">
        <v>5112675</v>
      </c>
      <c r="AO1051" s="29">
        <v>1040</v>
      </c>
      <c r="AP1051" s="270">
        <v>3024352</v>
      </c>
    </row>
    <row r="1052" spans="22:42">
      <c r="V1052" s="29">
        <v>1040</v>
      </c>
      <c r="W1052" s="270" t="s">
        <v>5843</v>
      </c>
      <c r="X1052" s="30">
        <v>1040</v>
      </c>
      <c r="Y1052" s="270" t="s">
        <v>5844</v>
      </c>
      <c r="Z1052" s="29">
        <v>1040</v>
      </c>
      <c r="AA1052" s="275" t="s">
        <v>5845</v>
      </c>
      <c r="AB1052" s="29">
        <v>1040</v>
      </c>
      <c r="AC1052" s="270" t="s">
        <v>5846</v>
      </c>
      <c r="AD1052" s="29">
        <v>1040</v>
      </c>
      <c r="AE1052" s="270" t="s">
        <v>5847</v>
      </c>
      <c r="AF1052" s="29">
        <v>1040</v>
      </c>
      <c r="AG1052" s="270" t="s">
        <v>5848</v>
      </c>
      <c r="AH1052" s="29">
        <v>1040</v>
      </c>
      <c r="AI1052" s="270" t="s">
        <v>5849</v>
      </c>
      <c r="AJ1052" s="29">
        <v>1041</v>
      </c>
      <c r="AK1052" s="270" t="s">
        <v>5850</v>
      </c>
      <c r="AL1052" s="30">
        <f t="shared" si="22"/>
        <v>1040</v>
      </c>
      <c r="AM1052" s="29">
        <v>1040</v>
      </c>
      <c r="AN1052" s="270">
        <v>5117516</v>
      </c>
      <c r="AO1052" s="29">
        <v>1041</v>
      </c>
      <c r="AP1052" s="270">
        <v>3027214</v>
      </c>
    </row>
    <row r="1053" spans="22:42">
      <c r="V1053" s="29">
        <v>1041</v>
      </c>
      <c r="W1053" s="270" t="s">
        <v>5851</v>
      </c>
      <c r="X1053" s="30">
        <v>1041</v>
      </c>
      <c r="Y1053" s="270" t="s">
        <v>5852</v>
      </c>
      <c r="Z1053" s="29">
        <v>1041</v>
      </c>
      <c r="AA1053" s="275" t="s">
        <v>5853</v>
      </c>
      <c r="AB1053" s="29">
        <v>1041</v>
      </c>
      <c r="AC1053" s="270" t="s">
        <v>5854</v>
      </c>
      <c r="AD1053" s="29">
        <v>1041</v>
      </c>
      <c r="AE1053" s="270" t="s">
        <v>5855</v>
      </c>
      <c r="AF1053" s="29">
        <v>1041</v>
      </c>
      <c r="AG1053" s="270" t="s">
        <v>5856</v>
      </c>
      <c r="AH1053" s="29">
        <v>1041</v>
      </c>
      <c r="AI1053" s="270" t="s">
        <v>5857</v>
      </c>
      <c r="AJ1053" s="29">
        <v>1042</v>
      </c>
      <c r="AK1053" s="270" t="s">
        <v>5858</v>
      </c>
      <c r="AL1053" s="30">
        <f t="shared" si="22"/>
        <v>1041</v>
      </c>
      <c r="AM1053" s="29">
        <v>1041</v>
      </c>
      <c r="AN1053" s="270">
        <v>5122357</v>
      </c>
      <c r="AO1053" s="29">
        <v>1042</v>
      </c>
      <c r="AP1053" s="270">
        <v>3030077</v>
      </c>
    </row>
    <row r="1054" spans="22:42">
      <c r="V1054" s="29">
        <v>1042</v>
      </c>
      <c r="W1054" s="270" t="s">
        <v>5859</v>
      </c>
      <c r="X1054" s="30">
        <v>1042</v>
      </c>
      <c r="Y1054" s="270" t="s">
        <v>5860</v>
      </c>
      <c r="Z1054" s="29">
        <v>1042</v>
      </c>
      <c r="AA1054" s="275" t="s">
        <v>5861</v>
      </c>
      <c r="AB1054" s="29">
        <v>1042</v>
      </c>
      <c r="AC1054" s="270" t="s">
        <v>5862</v>
      </c>
      <c r="AD1054" s="29">
        <v>1042</v>
      </c>
      <c r="AE1054" s="270" t="s">
        <v>5863</v>
      </c>
      <c r="AF1054" s="29">
        <v>1042</v>
      </c>
      <c r="AG1054" s="270" t="s">
        <v>5864</v>
      </c>
      <c r="AH1054" s="29">
        <v>1042</v>
      </c>
      <c r="AI1054" s="270" t="s">
        <v>5865</v>
      </c>
      <c r="AJ1054" s="29">
        <v>1043</v>
      </c>
      <c r="AK1054" s="270" t="s">
        <v>5866</v>
      </c>
      <c r="AL1054" s="30">
        <f t="shared" si="22"/>
        <v>1042</v>
      </c>
      <c r="AM1054" s="29">
        <v>1042</v>
      </c>
      <c r="AN1054" s="270">
        <v>5127199</v>
      </c>
      <c r="AO1054" s="29">
        <v>1043</v>
      </c>
      <c r="AP1054" s="270">
        <v>3032939</v>
      </c>
    </row>
    <row r="1055" spans="22:42">
      <c r="V1055" s="29">
        <v>1043</v>
      </c>
      <c r="W1055" s="270" t="s">
        <v>5867</v>
      </c>
      <c r="X1055" s="30">
        <v>1043</v>
      </c>
      <c r="Y1055" s="270" t="s">
        <v>5868</v>
      </c>
      <c r="Z1055" s="29">
        <v>1043</v>
      </c>
      <c r="AA1055" s="275" t="s">
        <v>5869</v>
      </c>
      <c r="AB1055" s="29">
        <v>1043</v>
      </c>
      <c r="AC1055" s="270" t="s">
        <v>5870</v>
      </c>
      <c r="AD1055" s="29">
        <v>1043</v>
      </c>
      <c r="AE1055" s="270" t="s">
        <v>5871</v>
      </c>
      <c r="AF1055" s="29">
        <v>1043</v>
      </c>
      <c r="AG1055" s="270" t="s">
        <v>5872</v>
      </c>
      <c r="AH1055" s="29">
        <v>1043</v>
      </c>
      <c r="AI1055" s="270" t="s">
        <v>5873</v>
      </c>
      <c r="AJ1055" s="29">
        <v>1044</v>
      </c>
      <c r="AK1055" s="270" t="s">
        <v>5874</v>
      </c>
      <c r="AL1055" s="30">
        <f t="shared" si="22"/>
        <v>1043</v>
      </c>
      <c r="AM1055" s="29">
        <v>1043</v>
      </c>
      <c r="AN1055" s="270">
        <v>5132040</v>
      </c>
      <c r="AO1055" s="29">
        <v>1044</v>
      </c>
      <c r="AP1055" s="270">
        <v>3035802</v>
      </c>
    </row>
    <row r="1056" spans="22:42">
      <c r="V1056" s="29">
        <v>1044</v>
      </c>
      <c r="W1056" s="270" t="s">
        <v>5875</v>
      </c>
      <c r="X1056" s="30">
        <v>1044</v>
      </c>
      <c r="Y1056" s="270" t="s">
        <v>5876</v>
      </c>
      <c r="Z1056" s="29">
        <v>1044</v>
      </c>
      <c r="AA1056" s="275" t="s">
        <v>5877</v>
      </c>
      <c r="AB1056" s="29">
        <v>1044</v>
      </c>
      <c r="AC1056" s="270" t="s">
        <v>5878</v>
      </c>
      <c r="AD1056" s="29">
        <v>1044</v>
      </c>
      <c r="AE1056" s="270" t="s">
        <v>5879</v>
      </c>
      <c r="AF1056" s="29">
        <v>1044</v>
      </c>
      <c r="AG1056" s="270" t="s">
        <v>5880</v>
      </c>
      <c r="AH1056" s="29">
        <v>1044</v>
      </c>
      <c r="AI1056" s="270" t="s">
        <v>5881</v>
      </c>
      <c r="AJ1056" s="29">
        <v>1045</v>
      </c>
      <c r="AK1056" s="270" t="s">
        <v>5882</v>
      </c>
      <c r="AL1056" s="30">
        <f t="shared" si="22"/>
        <v>1044</v>
      </c>
      <c r="AM1056" s="29">
        <v>1044</v>
      </c>
      <c r="AN1056" s="270">
        <v>5136882</v>
      </c>
      <c r="AO1056" s="29">
        <v>1045</v>
      </c>
      <c r="AP1056" s="270">
        <v>3038665</v>
      </c>
    </row>
    <row r="1057" spans="22:42">
      <c r="V1057" s="29">
        <v>1045</v>
      </c>
      <c r="W1057" s="270" t="s">
        <v>5883</v>
      </c>
      <c r="X1057" s="30">
        <v>1045</v>
      </c>
      <c r="Y1057" s="270" t="s">
        <v>5884</v>
      </c>
      <c r="Z1057" s="29">
        <v>1045</v>
      </c>
      <c r="AA1057" s="275" t="s">
        <v>5885</v>
      </c>
      <c r="AB1057" s="29">
        <v>1045</v>
      </c>
      <c r="AC1057" s="270" t="s">
        <v>5886</v>
      </c>
      <c r="AD1057" s="29">
        <v>1045</v>
      </c>
      <c r="AE1057" s="270" t="s">
        <v>5887</v>
      </c>
      <c r="AF1057" s="29">
        <v>1045</v>
      </c>
      <c r="AG1057" s="270" t="s">
        <v>5888</v>
      </c>
      <c r="AH1057" s="29">
        <v>1045</v>
      </c>
      <c r="AI1057" s="270" t="s">
        <v>5889</v>
      </c>
      <c r="AJ1057" s="29">
        <v>1046</v>
      </c>
      <c r="AK1057" s="270" t="s">
        <v>5890</v>
      </c>
      <c r="AL1057" s="30">
        <f t="shared" si="22"/>
        <v>1045</v>
      </c>
      <c r="AM1057" s="29">
        <v>1045</v>
      </c>
      <c r="AN1057" s="270">
        <v>5141723</v>
      </c>
      <c r="AO1057" s="29">
        <v>1046</v>
      </c>
      <c r="AP1057" s="270">
        <v>3041527</v>
      </c>
    </row>
    <row r="1058" spans="22:42">
      <c r="V1058" s="29">
        <v>1046</v>
      </c>
      <c r="W1058" s="270" t="s">
        <v>5891</v>
      </c>
      <c r="X1058" s="30">
        <v>1046</v>
      </c>
      <c r="Y1058" s="270" t="s">
        <v>5892</v>
      </c>
      <c r="Z1058" s="29">
        <v>1046</v>
      </c>
      <c r="AA1058" s="275" t="s">
        <v>5893</v>
      </c>
      <c r="AB1058" s="29">
        <v>1046</v>
      </c>
      <c r="AC1058" s="270" t="s">
        <v>5894</v>
      </c>
      <c r="AD1058" s="29">
        <v>1046</v>
      </c>
      <c r="AE1058" s="270" t="s">
        <v>5895</v>
      </c>
      <c r="AF1058" s="29">
        <v>1046</v>
      </c>
      <c r="AG1058" s="270" t="s">
        <v>5896</v>
      </c>
      <c r="AH1058" s="29">
        <v>1046</v>
      </c>
      <c r="AI1058" s="270" t="s">
        <v>5897</v>
      </c>
      <c r="AJ1058" s="29">
        <v>1047</v>
      </c>
      <c r="AK1058" s="270" t="s">
        <v>5898</v>
      </c>
      <c r="AL1058" s="30">
        <f t="shared" si="22"/>
        <v>1046</v>
      </c>
      <c r="AM1058" s="29">
        <v>1046</v>
      </c>
      <c r="AN1058" s="270">
        <v>5146565</v>
      </c>
      <c r="AO1058" s="29">
        <v>1047</v>
      </c>
      <c r="AP1058" s="270">
        <v>3044390</v>
      </c>
    </row>
    <row r="1059" spans="22:42">
      <c r="V1059" s="29">
        <v>1047</v>
      </c>
      <c r="W1059" s="270" t="s">
        <v>5899</v>
      </c>
      <c r="X1059" s="30">
        <v>1047</v>
      </c>
      <c r="Y1059" s="270" t="s">
        <v>5900</v>
      </c>
      <c r="Z1059" s="29">
        <v>1047</v>
      </c>
      <c r="AA1059" s="275" t="s">
        <v>5901</v>
      </c>
      <c r="AB1059" s="29">
        <v>1047</v>
      </c>
      <c r="AC1059" s="270" t="s">
        <v>5902</v>
      </c>
      <c r="AD1059" s="29">
        <v>1047</v>
      </c>
      <c r="AE1059" s="270" t="s">
        <v>5903</v>
      </c>
      <c r="AF1059" s="29">
        <v>1047</v>
      </c>
      <c r="AG1059" s="270" t="s">
        <v>5904</v>
      </c>
      <c r="AH1059" s="29">
        <v>1047</v>
      </c>
      <c r="AI1059" s="270" t="s">
        <v>5905</v>
      </c>
      <c r="AJ1059" s="29">
        <v>1048</v>
      </c>
      <c r="AK1059" s="270" t="s">
        <v>5906</v>
      </c>
      <c r="AL1059" s="30">
        <f t="shared" si="22"/>
        <v>1047</v>
      </c>
      <c r="AM1059" s="29">
        <v>1047</v>
      </c>
      <c r="AN1059" s="270">
        <v>5151406</v>
      </c>
      <c r="AO1059" s="29">
        <v>1048</v>
      </c>
      <c r="AP1059" s="270">
        <v>3047252</v>
      </c>
    </row>
    <row r="1060" spans="22:42">
      <c r="V1060" s="29">
        <v>1048</v>
      </c>
      <c r="W1060" s="270" t="s">
        <v>5907</v>
      </c>
      <c r="X1060" s="30">
        <v>1048</v>
      </c>
      <c r="Y1060" s="270" t="s">
        <v>5908</v>
      </c>
      <c r="Z1060" s="29">
        <v>1048</v>
      </c>
      <c r="AA1060" s="275" t="s">
        <v>5909</v>
      </c>
      <c r="AB1060" s="29">
        <v>1048</v>
      </c>
      <c r="AC1060" s="270" t="s">
        <v>5910</v>
      </c>
      <c r="AD1060" s="29">
        <v>1048</v>
      </c>
      <c r="AE1060" s="270" t="s">
        <v>5911</v>
      </c>
      <c r="AF1060" s="29">
        <v>1048</v>
      </c>
      <c r="AG1060" s="270" t="s">
        <v>5912</v>
      </c>
      <c r="AH1060" s="29">
        <v>1048</v>
      </c>
      <c r="AI1060" s="270" t="s">
        <v>5913</v>
      </c>
      <c r="AJ1060" s="29">
        <v>1049</v>
      </c>
      <c r="AK1060" s="270" t="s">
        <v>5914</v>
      </c>
      <c r="AL1060" s="30">
        <f t="shared" si="22"/>
        <v>1048</v>
      </c>
      <c r="AM1060" s="29">
        <v>1048</v>
      </c>
      <c r="AN1060" s="270">
        <v>5156247</v>
      </c>
      <c r="AO1060" s="29">
        <v>1049</v>
      </c>
      <c r="AP1060" s="270">
        <v>3050115</v>
      </c>
    </row>
    <row r="1061" spans="22:42">
      <c r="V1061" s="29">
        <v>1049</v>
      </c>
      <c r="W1061" s="270" t="s">
        <v>5915</v>
      </c>
      <c r="X1061" s="30">
        <v>1049</v>
      </c>
      <c r="Y1061" s="270" t="s">
        <v>5916</v>
      </c>
      <c r="Z1061" s="29">
        <v>1049</v>
      </c>
      <c r="AA1061" s="275" t="s">
        <v>5917</v>
      </c>
      <c r="AB1061" s="29">
        <v>1049</v>
      </c>
      <c r="AC1061" s="270" t="s">
        <v>5918</v>
      </c>
      <c r="AD1061" s="29">
        <v>1049</v>
      </c>
      <c r="AE1061" s="270" t="s">
        <v>5919</v>
      </c>
      <c r="AF1061" s="29">
        <v>1049</v>
      </c>
      <c r="AG1061" s="270" t="s">
        <v>5920</v>
      </c>
      <c r="AH1061" s="29">
        <v>1049</v>
      </c>
      <c r="AI1061" s="270" t="s">
        <v>5921</v>
      </c>
      <c r="AJ1061" s="29">
        <v>1050</v>
      </c>
      <c r="AK1061" s="270" t="s">
        <v>5922</v>
      </c>
      <c r="AL1061" s="30">
        <f t="shared" si="22"/>
        <v>1049</v>
      </c>
      <c r="AM1061" s="29">
        <v>1049</v>
      </c>
      <c r="AN1061" s="270">
        <v>5161089</v>
      </c>
      <c r="AO1061" s="29">
        <v>1050</v>
      </c>
      <c r="AP1061" s="270">
        <v>3052978</v>
      </c>
    </row>
    <row r="1062" spans="22:42">
      <c r="V1062" s="29">
        <v>1050</v>
      </c>
      <c r="W1062" s="270" t="s">
        <v>5923</v>
      </c>
      <c r="X1062" s="30">
        <v>1050</v>
      </c>
      <c r="Y1062" s="270" t="s">
        <v>5924</v>
      </c>
      <c r="Z1062" s="29">
        <v>1050</v>
      </c>
      <c r="AA1062" s="275" t="s">
        <v>5925</v>
      </c>
      <c r="AB1062" s="29">
        <v>1050</v>
      </c>
      <c r="AC1062" s="270" t="s">
        <v>5926</v>
      </c>
      <c r="AD1062" s="29">
        <v>1050</v>
      </c>
      <c r="AE1062" s="270" t="s">
        <v>5927</v>
      </c>
      <c r="AF1062" s="29">
        <v>1050</v>
      </c>
      <c r="AG1062" s="270" t="s">
        <v>5928</v>
      </c>
      <c r="AH1062" s="29">
        <v>1050</v>
      </c>
      <c r="AI1062" s="270" t="s">
        <v>5929</v>
      </c>
      <c r="AJ1062" s="29">
        <v>1051</v>
      </c>
      <c r="AK1062" s="270" t="s">
        <v>5930</v>
      </c>
      <c r="AL1062" s="30">
        <f t="shared" si="22"/>
        <v>1050</v>
      </c>
      <c r="AM1062" s="29">
        <v>1050</v>
      </c>
      <c r="AN1062" s="270">
        <v>5165930</v>
      </c>
      <c r="AO1062" s="29">
        <v>1051</v>
      </c>
      <c r="AP1062" s="270">
        <v>3055840</v>
      </c>
    </row>
    <row r="1063" spans="22:42">
      <c r="V1063" s="29">
        <v>1051</v>
      </c>
      <c r="W1063" s="270" t="s">
        <v>5931</v>
      </c>
      <c r="X1063" s="30">
        <v>1051</v>
      </c>
      <c r="Y1063" s="270" t="s">
        <v>5932</v>
      </c>
      <c r="Z1063" s="29">
        <v>1051</v>
      </c>
      <c r="AA1063" s="275" t="s">
        <v>5933</v>
      </c>
      <c r="AB1063" s="29">
        <v>1051</v>
      </c>
      <c r="AC1063" s="270" t="s">
        <v>5934</v>
      </c>
      <c r="AD1063" s="29">
        <v>1051</v>
      </c>
      <c r="AE1063" s="270" t="s">
        <v>5935</v>
      </c>
      <c r="AF1063" s="29">
        <v>1051</v>
      </c>
      <c r="AG1063" s="270" t="s">
        <v>5936</v>
      </c>
      <c r="AH1063" s="29">
        <v>1051</v>
      </c>
      <c r="AI1063" s="270" t="s">
        <v>5937</v>
      </c>
      <c r="AJ1063" s="29">
        <v>1052</v>
      </c>
      <c r="AK1063" s="270" t="s">
        <v>5938</v>
      </c>
      <c r="AL1063" s="30">
        <f t="shared" si="22"/>
        <v>1051</v>
      </c>
      <c r="AM1063" s="29">
        <v>1051</v>
      </c>
      <c r="AN1063" s="270">
        <v>5170772</v>
      </c>
      <c r="AO1063" s="29">
        <v>1052</v>
      </c>
      <c r="AP1063" s="270">
        <v>3058703</v>
      </c>
    </row>
    <row r="1064" spans="22:42">
      <c r="V1064" s="29">
        <v>1052</v>
      </c>
      <c r="W1064" s="270" t="s">
        <v>5939</v>
      </c>
      <c r="X1064" s="30">
        <v>1052</v>
      </c>
      <c r="Y1064" s="270" t="s">
        <v>5940</v>
      </c>
      <c r="Z1064" s="29">
        <v>1052</v>
      </c>
      <c r="AA1064" s="275" t="s">
        <v>5941</v>
      </c>
      <c r="AB1064" s="29">
        <v>1052</v>
      </c>
      <c r="AC1064" s="270" t="s">
        <v>5942</v>
      </c>
      <c r="AD1064" s="29">
        <v>1052</v>
      </c>
      <c r="AE1064" s="270" t="s">
        <v>5943</v>
      </c>
      <c r="AF1064" s="29">
        <v>1052</v>
      </c>
      <c r="AG1064" s="270" t="s">
        <v>5944</v>
      </c>
      <c r="AH1064" s="29">
        <v>1052</v>
      </c>
      <c r="AI1064" s="270" t="s">
        <v>5945</v>
      </c>
      <c r="AJ1064" s="29">
        <v>1053</v>
      </c>
      <c r="AK1064" s="270" t="s">
        <v>5946</v>
      </c>
      <c r="AL1064" s="30">
        <f t="shared" si="22"/>
        <v>1052</v>
      </c>
      <c r="AM1064" s="29">
        <v>1052</v>
      </c>
      <c r="AN1064" s="270">
        <v>5175613</v>
      </c>
      <c r="AO1064" s="29">
        <v>1053</v>
      </c>
      <c r="AP1064" s="270">
        <v>3061565</v>
      </c>
    </row>
    <row r="1065" spans="22:42">
      <c r="V1065" s="29">
        <v>1053</v>
      </c>
      <c r="W1065" s="270" t="s">
        <v>5947</v>
      </c>
      <c r="X1065" s="30">
        <v>1053</v>
      </c>
      <c r="Y1065" s="270" t="s">
        <v>5948</v>
      </c>
      <c r="Z1065" s="29">
        <v>1053</v>
      </c>
      <c r="AA1065" s="275" t="s">
        <v>5949</v>
      </c>
      <c r="AB1065" s="29">
        <v>1053</v>
      </c>
      <c r="AC1065" s="270" t="s">
        <v>5950</v>
      </c>
      <c r="AD1065" s="29">
        <v>1053</v>
      </c>
      <c r="AE1065" s="270" t="s">
        <v>5951</v>
      </c>
      <c r="AF1065" s="29">
        <v>1053</v>
      </c>
      <c r="AG1065" s="270" t="s">
        <v>5952</v>
      </c>
      <c r="AH1065" s="29">
        <v>1053</v>
      </c>
      <c r="AI1065" s="270" t="s">
        <v>5953</v>
      </c>
      <c r="AJ1065" s="29">
        <v>1054</v>
      </c>
      <c r="AK1065" s="270" t="s">
        <v>5954</v>
      </c>
      <c r="AL1065" s="30">
        <f t="shared" si="22"/>
        <v>1053</v>
      </c>
      <c r="AM1065" s="29">
        <v>1053</v>
      </c>
      <c r="AN1065" s="270">
        <v>5180454</v>
      </c>
      <c r="AO1065" s="29">
        <v>1054</v>
      </c>
      <c r="AP1065" s="270">
        <v>3064428</v>
      </c>
    </row>
    <row r="1066" spans="22:42">
      <c r="V1066" s="29">
        <v>1054</v>
      </c>
      <c r="W1066" s="270" t="s">
        <v>5955</v>
      </c>
      <c r="X1066" s="30">
        <v>1054</v>
      </c>
      <c r="Y1066" s="270" t="s">
        <v>5956</v>
      </c>
      <c r="Z1066" s="29">
        <v>1054</v>
      </c>
      <c r="AA1066" s="275" t="s">
        <v>5957</v>
      </c>
      <c r="AB1066" s="29">
        <v>1054</v>
      </c>
      <c r="AC1066" s="270" t="s">
        <v>5958</v>
      </c>
      <c r="AD1066" s="29">
        <v>1054</v>
      </c>
      <c r="AE1066" s="270" t="s">
        <v>5959</v>
      </c>
      <c r="AF1066" s="29">
        <v>1054</v>
      </c>
      <c r="AG1066" s="270" t="s">
        <v>5960</v>
      </c>
      <c r="AH1066" s="29">
        <v>1054</v>
      </c>
      <c r="AI1066" s="270" t="s">
        <v>5961</v>
      </c>
      <c r="AJ1066" s="29">
        <v>1055</v>
      </c>
      <c r="AK1066" s="270" t="s">
        <v>5962</v>
      </c>
      <c r="AL1066" s="30">
        <f t="shared" si="22"/>
        <v>1054</v>
      </c>
      <c r="AM1066" s="29">
        <v>1054</v>
      </c>
      <c r="AN1066" s="270">
        <v>5185296</v>
      </c>
      <c r="AO1066" s="29">
        <v>1055</v>
      </c>
      <c r="AP1066" s="270">
        <v>3067291</v>
      </c>
    </row>
    <row r="1067" spans="22:42">
      <c r="V1067" s="29">
        <v>1055</v>
      </c>
      <c r="W1067" s="270" t="s">
        <v>5963</v>
      </c>
      <c r="X1067" s="30">
        <v>1055</v>
      </c>
      <c r="Y1067" s="270" t="s">
        <v>5964</v>
      </c>
      <c r="Z1067" s="29">
        <v>1055</v>
      </c>
      <c r="AA1067" s="275" t="s">
        <v>5965</v>
      </c>
      <c r="AB1067" s="29">
        <v>1055</v>
      </c>
      <c r="AC1067" s="270" t="s">
        <v>5966</v>
      </c>
      <c r="AD1067" s="29">
        <v>1055</v>
      </c>
      <c r="AE1067" s="270" t="s">
        <v>5967</v>
      </c>
      <c r="AF1067" s="29">
        <v>1055</v>
      </c>
      <c r="AG1067" s="270" t="s">
        <v>5968</v>
      </c>
      <c r="AH1067" s="29">
        <v>1055</v>
      </c>
      <c r="AI1067" s="270" t="s">
        <v>5969</v>
      </c>
      <c r="AJ1067" s="29">
        <v>1056</v>
      </c>
      <c r="AK1067" s="270" t="s">
        <v>5970</v>
      </c>
      <c r="AL1067" s="30">
        <f t="shared" si="22"/>
        <v>1055</v>
      </c>
      <c r="AM1067" s="29">
        <v>1055</v>
      </c>
      <c r="AN1067" s="270">
        <v>5190137</v>
      </c>
      <c r="AO1067" s="29">
        <v>1056</v>
      </c>
      <c r="AP1067" s="270">
        <v>3070153</v>
      </c>
    </row>
    <row r="1068" spans="22:42">
      <c r="V1068" s="29">
        <v>1056</v>
      </c>
      <c r="W1068" s="270" t="s">
        <v>5971</v>
      </c>
      <c r="X1068" s="30">
        <v>1056</v>
      </c>
      <c r="Y1068" s="270" t="s">
        <v>5972</v>
      </c>
      <c r="Z1068" s="29">
        <v>1056</v>
      </c>
      <c r="AA1068" s="275" t="s">
        <v>5973</v>
      </c>
      <c r="AB1068" s="29">
        <v>1056</v>
      </c>
      <c r="AC1068" s="270" t="s">
        <v>5974</v>
      </c>
      <c r="AD1068" s="29">
        <v>1056</v>
      </c>
      <c r="AE1068" s="270" t="s">
        <v>5975</v>
      </c>
      <c r="AF1068" s="29">
        <v>1056</v>
      </c>
      <c r="AG1068" s="270" t="s">
        <v>5976</v>
      </c>
      <c r="AH1068" s="29">
        <v>1056</v>
      </c>
      <c r="AI1068" s="270" t="s">
        <v>5977</v>
      </c>
      <c r="AJ1068" s="29">
        <v>1057</v>
      </c>
      <c r="AK1068" s="270" t="s">
        <v>5978</v>
      </c>
      <c r="AL1068" s="30">
        <f t="shared" si="22"/>
        <v>1056</v>
      </c>
      <c r="AM1068" s="29">
        <v>1056</v>
      </c>
      <c r="AN1068" s="270">
        <v>5194979</v>
      </c>
      <c r="AO1068" s="29">
        <v>1057</v>
      </c>
      <c r="AP1068" s="270">
        <v>3073016</v>
      </c>
    </row>
    <row r="1069" spans="22:42">
      <c r="V1069" s="29">
        <v>1057</v>
      </c>
      <c r="W1069" s="270" t="s">
        <v>5979</v>
      </c>
      <c r="X1069" s="30">
        <v>1057</v>
      </c>
      <c r="Y1069" s="270" t="s">
        <v>5980</v>
      </c>
      <c r="Z1069" s="29">
        <v>1057</v>
      </c>
      <c r="AA1069" s="275" t="s">
        <v>5981</v>
      </c>
      <c r="AB1069" s="29">
        <v>1057</v>
      </c>
      <c r="AC1069" s="270" t="s">
        <v>5982</v>
      </c>
      <c r="AD1069" s="29">
        <v>1057</v>
      </c>
      <c r="AE1069" s="270" t="s">
        <v>5983</v>
      </c>
      <c r="AF1069" s="29">
        <v>1057</v>
      </c>
      <c r="AG1069" s="270" t="s">
        <v>5984</v>
      </c>
      <c r="AH1069" s="29">
        <v>1057</v>
      </c>
      <c r="AI1069" s="270" t="s">
        <v>5985</v>
      </c>
      <c r="AJ1069" s="29">
        <v>1058</v>
      </c>
      <c r="AK1069" s="270" t="s">
        <v>5986</v>
      </c>
      <c r="AL1069" s="30">
        <f t="shared" si="22"/>
        <v>1057</v>
      </c>
      <c r="AM1069" s="29">
        <v>1057</v>
      </c>
      <c r="AN1069" s="270">
        <v>5199820</v>
      </c>
      <c r="AO1069" s="29">
        <v>1058</v>
      </c>
      <c r="AP1069" s="270">
        <v>3075878</v>
      </c>
    </row>
    <row r="1070" spans="22:42">
      <c r="V1070" s="29">
        <v>1058</v>
      </c>
      <c r="W1070" s="270" t="s">
        <v>5987</v>
      </c>
      <c r="X1070" s="30">
        <v>1058</v>
      </c>
      <c r="Y1070" s="270" t="s">
        <v>5988</v>
      </c>
      <c r="Z1070" s="29">
        <v>1058</v>
      </c>
      <c r="AA1070" s="275" t="s">
        <v>5989</v>
      </c>
      <c r="AB1070" s="29">
        <v>1058</v>
      </c>
      <c r="AC1070" s="270" t="s">
        <v>5990</v>
      </c>
      <c r="AD1070" s="29">
        <v>1058</v>
      </c>
      <c r="AE1070" s="270" t="s">
        <v>5991</v>
      </c>
      <c r="AF1070" s="29">
        <v>1058</v>
      </c>
      <c r="AG1070" s="270" t="s">
        <v>5992</v>
      </c>
      <c r="AH1070" s="29">
        <v>1058</v>
      </c>
      <c r="AI1070" s="270" t="s">
        <v>5993</v>
      </c>
      <c r="AJ1070" s="29">
        <v>1059</v>
      </c>
      <c r="AK1070" s="270" t="s">
        <v>5994</v>
      </c>
      <c r="AL1070" s="30">
        <f t="shared" si="22"/>
        <v>1058</v>
      </c>
      <c r="AM1070" s="29">
        <v>1058</v>
      </c>
      <c r="AN1070" s="270">
        <v>5204662</v>
      </c>
      <c r="AO1070" s="29">
        <v>1059</v>
      </c>
      <c r="AP1070" s="270">
        <v>3078741</v>
      </c>
    </row>
    <row r="1071" spans="22:42">
      <c r="V1071" s="29">
        <v>1059</v>
      </c>
      <c r="W1071" s="270" t="s">
        <v>5995</v>
      </c>
      <c r="X1071" s="30">
        <v>1059</v>
      </c>
      <c r="Y1071" s="270" t="s">
        <v>5996</v>
      </c>
      <c r="Z1071" s="29">
        <v>1059</v>
      </c>
      <c r="AA1071" s="275" t="s">
        <v>5997</v>
      </c>
      <c r="AB1071" s="29">
        <v>1059</v>
      </c>
      <c r="AC1071" s="270" t="s">
        <v>5998</v>
      </c>
      <c r="AD1071" s="29">
        <v>1059</v>
      </c>
      <c r="AE1071" s="270" t="s">
        <v>5999</v>
      </c>
      <c r="AF1071" s="29">
        <v>1059</v>
      </c>
      <c r="AG1071" s="270" t="s">
        <v>6000</v>
      </c>
      <c r="AH1071" s="29">
        <v>1059</v>
      </c>
      <c r="AI1071" s="270" t="s">
        <v>6001</v>
      </c>
      <c r="AJ1071" s="29">
        <v>1060</v>
      </c>
      <c r="AK1071" s="270" t="s">
        <v>6002</v>
      </c>
      <c r="AL1071" s="30">
        <f t="shared" si="22"/>
        <v>1059</v>
      </c>
      <c r="AM1071" s="29">
        <v>1059</v>
      </c>
      <c r="AN1071" s="270">
        <v>5209503</v>
      </c>
      <c r="AO1071" s="29">
        <v>1060</v>
      </c>
      <c r="AP1071" s="270">
        <v>3081604</v>
      </c>
    </row>
    <row r="1072" spans="22:42">
      <c r="V1072" s="29">
        <v>1060</v>
      </c>
      <c r="W1072" s="270" t="s">
        <v>6003</v>
      </c>
      <c r="X1072" s="30">
        <v>1060</v>
      </c>
      <c r="Y1072" s="270" t="s">
        <v>6004</v>
      </c>
      <c r="Z1072" s="29">
        <v>1060</v>
      </c>
      <c r="AA1072" s="275" t="s">
        <v>6005</v>
      </c>
      <c r="AB1072" s="29">
        <v>1060</v>
      </c>
      <c r="AC1072" s="270" t="s">
        <v>6006</v>
      </c>
      <c r="AD1072" s="29">
        <v>1060</v>
      </c>
      <c r="AE1072" s="270" t="s">
        <v>6007</v>
      </c>
      <c r="AF1072" s="29">
        <v>1060</v>
      </c>
      <c r="AG1072" s="270" t="s">
        <v>6008</v>
      </c>
      <c r="AH1072" s="29">
        <v>1060</v>
      </c>
      <c r="AI1072" s="270" t="s">
        <v>6009</v>
      </c>
      <c r="AJ1072" s="29">
        <v>1061</v>
      </c>
      <c r="AK1072" s="270" t="s">
        <v>6010</v>
      </c>
      <c r="AL1072" s="30">
        <f t="shared" si="22"/>
        <v>1060</v>
      </c>
      <c r="AM1072" s="29">
        <v>1060</v>
      </c>
      <c r="AN1072" s="270">
        <v>5214344</v>
      </c>
      <c r="AO1072" s="29">
        <v>1061</v>
      </c>
      <c r="AP1072" s="270">
        <v>3084466</v>
      </c>
    </row>
    <row r="1073" spans="22:42">
      <c r="V1073" s="29">
        <v>1061</v>
      </c>
      <c r="W1073" s="270" t="s">
        <v>6011</v>
      </c>
      <c r="X1073" s="30">
        <v>1061</v>
      </c>
      <c r="Y1073" s="270" t="s">
        <v>6012</v>
      </c>
      <c r="Z1073" s="29">
        <v>1061</v>
      </c>
      <c r="AA1073" s="275" t="s">
        <v>6013</v>
      </c>
      <c r="AB1073" s="29">
        <v>1061</v>
      </c>
      <c r="AC1073" s="270" t="s">
        <v>6014</v>
      </c>
      <c r="AD1073" s="29">
        <v>1061</v>
      </c>
      <c r="AE1073" s="270" t="s">
        <v>6015</v>
      </c>
      <c r="AF1073" s="29">
        <v>1061</v>
      </c>
      <c r="AG1073" s="270" t="s">
        <v>6016</v>
      </c>
      <c r="AH1073" s="29">
        <v>1061</v>
      </c>
      <c r="AI1073" s="270" t="s">
        <v>6017</v>
      </c>
      <c r="AJ1073" s="29">
        <v>1062</v>
      </c>
      <c r="AK1073" s="270" t="s">
        <v>6018</v>
      </c>
      <c r="AL1073" s="30">
        <f t="shared" si="22"/>
        <v>1061</v>
      </c>
      <c r="AM1073" s="29">
        <v>1061</v>
      </c>
      <c r="AN1073" s="270">
        <v>5219186</v>
      </c>
      <c r="AO1073" s="29">
        <v>1062</v>
      </c>
      <c r="AP1073" s="270">
        <v>3087329</v>
      </c>
    </row>
    <row r="1074" spans="22:42">
      <c r="V1074" s="29">
        <v>1062</v>
      </c>
      <c r="W1074" s="270" t="s">
        <v>6019</v>
      </c>
      <c r="X1074" s="30">
        <v>1062</v>
      </c>
      <c r="Y1074" s="270" t="s">
        <v>6020</v>
      </c>
      <c r="Z1074" s="29">
        <v>1062</v>
      </c>
      <c r="AA1074" s="275" t="s">
        <v>6021</v>
      </c>
      <c r="AB1074" s="29">
        <v>1062</v>
      </c>
      <c r="AC1074" s="270" t="s">
        <v>6022</v>
      </c>
      <c r="AD1074" s="29">
        <v>1062</v>
      </c>
      <c r="AE1074" s="270" t="s">
        <v>6023</v>
      </c>
      <c r="AF1074" s="29">
        <v>1062</v>
      </c>
      <c r="AG1074" s="270" t="s">
        <v>6024</v>
      </c>
      <c r="AH1074" s="29">
        <v>1062</v>
      </c>
      <c r="AI1074" s="270" t="s">
        <v>6025</v>
      </c>
      <c r="AJ1074" s="29">
        <v>1063</v>
      </c>
      <c r="AK1074" s="270" t="s">
        <v>6026</v>
      </c>
      <c r="AL1074" s="30">
        <f t="shared" si="22"/>
        <v>1062</v>
      </c>
      <c r="AM1074" s="29">
        <v>1062</v>
      </c>
      <c r="AN1074" s="270">
        <v>5224027</v>
      </c>
      <c r="AO1074" s="29">
        <v>1063</v>
      </c>
      <c r="AP1074" s="270">
        <v>3090191</v>
      </c>
    </row>
    <row r="1075" spans="22:42">
      <c r="V1075" s="29">
        <v>1063</v>
      </c>
      <c r="W1075" s="270" t="s">
        <v>6027</v>
      </c>
      <c r="X1075" s="30">
        <v>1063</v>
      </c>
      <c r="Y1075" s="270" t="s">
        <v>6028</v>
      </c>
      <c r="Z1075" s="29">
        <v>1063</v>
      </c>
      <c r="AA1075" s="275" t="s">
        <v>6029</v>
      </c>
      <c r="AB1075" s="29">
        <v>1063</v>
      </c>
      <c r="AC1075" s="270" t="s">
        <v>6030</v>
      </c>
      <c r="AD1075" s="29">
        <v>1063</v>
      </c>
      <c r="AE1075" s="270" t="s">
        <v>6031</v>
      </c>
      <c r="AF1075" s="29">
        <v>1063</v>
      </c>
      <c r="AG1075" s="270" t="s">
        <v>6032</v>
      </c>
      <c r="AH1075" s="29">
        <v>1063</v>
      </c>
      <c r="AI1075" s="270" t="s">
        <v>6033</v>
      </c>
      <c r="AJ1075" s="29">
        <v>1064</v>
      </c>
      <c r="AK1075" s="270" t="s">
        <v>6034</v>
      </c>
      <c r="AL1075" s="30">
        <f t="shared" si="22"/>
        <v>1063</v>
      </c>
      <c r="AM1075" s="29">
        <v>1063</v>
      </c>
      <c r="AN1075" s="270">
        <v>5228869</v>
      </c>
      <c r="AO1075" s="29">
        <v>1064</v>
      </c>
      <c r="AP1075" s="270">
        <v>3093054</v>
      </c>
    </row>
    <row r="1076" spans="22:42">
      <c r="V1076" s="29">
        <v>1064</v>
      </c>
      <c r="W1076" s="270" t="s">
        <v>6035</v>
      </c>
      <c r="X1076" s="30">
        <v>1064</v>
      </c>
      <c r="Y1076" s="270" t="s">
        <v>6036</v>
      </c>
      <c r="Z1076" s="29">
        <v>1064</v>
      </c>
      <c r="AA1076" s="275" t="s">
        <v>6037</v>
      </c>
      <c r="AB1076" s="29">
        <v>1064</v>
      </c>
      <c r="AC1076" s="270" t="s">
        <v>6038</v>
      </c>
      <c r="AD1076" s="29">
        <v>1064</v>
      </c>
      <c r="AE1076" s="270" t="s">
        <v>6039</v>
      </c>
      <c r="AF1076" s="29">
        <v>1064</v>
      </c>
      <c r="AG1076" s="270" t="s">
        <v>6040</v>
      </c>
      <c r="AH1076" s="29">
        <v>1064</v>
      </c>
      <c r="AI1076" s="270" t="s">
        <v>6041</v>
      </c>
      <c r="AJ1076" s="29">
        <v>1065</v>
      </c>
      <c r="AK1076" s="270" t="s">
        <v>6042</v>
      </c>
      <c r="AL1076" s="30">
        <f t="shared" si="22"/>
        <v>1064</v>
      </c>
      <c r="AM1076" s="29">
        <v>1064</v>
      </c>
      <c r="AN1076" s="270">
        <v>5233710</v>
      </c>
      <c r="AO1076" s="29">
        <v>1065</v>
      </c>
      <c r="AP1076" s="270">
        <v>3095917</v>
      </c>
    </row>
    <row r="1077" spans="22:42">
      <c r="V1077" s="29">
        <v>1065</v>
      </c>
      <c r="W1077" s="270" t="s">
        <v>6043</v>
      </c>
      <c r="X1077" s="30">
        <v>1065</v>
      </c>
      <c r="Y1077" s="270" t="s">
        <v>6044</v>
      </c>
      <c r="Z1077" s="29">
        <v>1065</v>
      </c>
      <c r="AA1077" s="275" t="s">
        <v>6045</v>
      </c>
      <c r="AB1077" s="29">
        <v>1065</v>
      </c>
      <c r="AC1077" s="270" t="s">
        <v>6046</v>
      </c>
      <c r="AD1077" s="29">
        <v>1065</v>
      </c>
      <c r="AE1077" s="270" t="s">
        <v>6047</v>
      </c>
      <c r="AF1077" s="29">
        <v>1065</v>
      </c>
      <c r="AG1077" s="270" t="s">
        <v>6048</v>
      </c>
      <c r="AH1077" s="29">
        <v>1065</v>
      </c>
      <c r="AI1077" s="270" t="s">
        <v>6049</v>
      </c>
      <c r="AJ1077" s="29">
        <v>1066</v>
      </c>
      <c r="AK1077" s="270" t="s">
        <v>6050</v>
      </c>
      <c r="AL1077" s="30">
        <f t="shared" si="22"/>
        <v>1065</v>
      </c>
      <c r="AM1077" s="29">
        <v>1065</v>
      </c>
      <c r="AN1077" s="270">
        <v>5238551</v>
      </c>
      <c r="AO1077" s="29">
        <v>1066</v>
      </c>
      <c r="AP1077" s="270">
        <v>3098779</v>
      </c>
    </row>
    <row r="1078" spans="22:42">
      <c r="V1078" s="29">
        <v>1066</v>
      </c>
      <c r="W1078" s="270" t="s">
        <v>6051</v>
      </c>
      <c r="X1078" s="30">
        <v>1066</v>
      </c>
      <c r="Y1078" s="270" t="s">
        <v>6052</v>
      </c>
      <c r="Z1078" s="29">
        <v>1066</v>
      </c>
      <c r="AA1078" s="275" t="s">
        <v>6053</v>
      </c>
      <c r="AB1078" s="29">
        <v>1066</v>
      </c>
      <c r="AC1078" s="270" t="s">
        <v>6054</v>
      </c>
      <c r="AD1078" s="29">
        <v>1066</v>
      </c>
      <c r="AE1078" s="270" t="s">
        <v>6055</v>
      </c>
      <c r="AF1078" s="29">
        <v>1066</v>
      </c>
      <c r="AG1078" s="270" t="s">
        <v>6056</v>
      </c>
      <c r="AH1078" s="29">
        <v>1066</v>
      </c>
      <c r="AI1078" s="270" t="s">
        <v>6057</v>
      </c>
      <c r="AJ1078" s="29">
        <v>1067</v>
      </c>
      <c r="AK1078" s="270" t="s">
        <v>6058</v>
      </c>
      <c r="AL1078" s="30">
        <f t="shared" si="22"/>
        <v>1066</v>
      </c>
      <c r="AM1078" s="29">
        <v>1066</v>
      </c>
      <c r="AN1078" s="270">
        <v>5243393</v>
      </c>
      <c r="AO1078" s="29">
        <v>1067</v>
      </c>
      <c r="AP1078" s="270">
        <v>3101642</v>
      </c>
    </row>
    <row r="1079" spans="22:42">
      <c r="V1079" s="29">
        <v>1067</v>
      </c>
      <c r="W1079" s="270" t="s">
        <v>6059</v>
      </c>
      <c r="X1079" s="30">
        <v>1067</v>
      </c>
      <c r="Y1079" s="270" t="s">
        <v>6060</v>
      </c>
      <c r="Z1079" s="29">
        <v>1067</v>
      </c>
      <c r="AA1079" s="275" t="s">
        <v>6061</v>
      </c>
      <c r="AB1079" s="29">
        <v>1067</v>
      </c>
      <c r="AC1079" s="270" t="s">
        <v>6062</v>
      </c>
      <c r="AD1079" s="29">
        <v>1067</v>
      </c>
      <c r="AE1079" s="270" t="s">
        <v>6063</v>
      </c>
      <c r="AF1079" s="29">
        <v>1067</v>
      </c>
      <c r="AG1079" s="270" t="s">
        <v>6064</v>
      </c>
      <c r="AH1079" s="29">
        <v>1067</v>
      </c>
      <c r="AI1079" s="270" t="s">
        <v>6065</v>
      </c>
      <c r="AJ1079" s="29">
        <v>1068</v>
      </c>
      <c r="AK1079" s="270" t="s">
        <v>6066</v>
      </c>
      <c r="AL1079" s="30">
        <f t="shared" si="22"/>
        <v>1067</v>
      </c>
      <c r="AM1079" s="29">
        <v>1067</v>
      </c>
      <c r="AN1079" s="270">
        <v>5248234</v>
      </c>
      <c r="AO1079" s="29">
        <v>1068</v>
      </c>
      <c r="AP1079" s="270">
        <v>3104504</v>
      </c>
    </row>
    <row r="1080" spans="22:42">
      <c r="V1080" s="29">
        <v>1068</v>
      </c>
      <c r="W1080" s="270" t="s">
        <v>6067</v>
      </c>
      <c r="X1080" s="30">
        <v>1068</v>
      </c>
      <c r="Y1080" s="270" t="s">
        <v>6068</v>
      </c>
      <c r="Z1080" s="29">
        <v>1068</v>
      </c>
      <c r="AA1080" s="275" t="s">
        <v>6069</v>
      </c>
      <c r="AB1080" s="29">
        <v>1068</v>
      </c>
      <c r="AC1080" s="270" t="s">
        <v>6070</v>
      </c>
      <c r="AD1080" s="29">
        <v>1068</v>
      </c>
      <c r="AE1080" s="270" t="s">
        <v>6071</v>
      </c>
      <c r="AF1080" s="29">
        <v>1068</v>
      </c>
      <c r="AG1080" s="270" t="s">
        <v>6072</v>
      </c>
      <c r="AH1080" s="29">
        <v>1068</v>
      </c>
      <c r="AI1080" s="270" t="s">
        <v>6073</v>
      </c>
      <c r="AJ1080" s="29">
        <v>1069</v>
      </c>
      <c r="AK1080" s="270" t="s">
        <v>6074</v>
      </c>
      <c r="AL1080" s="30">
        <f t="shared" si="22"/>
        <v>1068</v>
      </c>
      <c r="AM1080" s="29">
        <v>1068</v>
      </c>
      <c r="AN1080" s="270">
        <v>5253076</v>
      </c>
      <c r="AO1080" s="29">
        <v>1069</v>
      </c>
      <c r="AP1080" s="270">
        <v>3107367</v>
      </c>
    </row>
    <row r="1081" spans="22:42">
      <c r="V1081" s="29">
        <v>1069</v>
      </c>
      <c r="W1081" s="270" t="s">
        <v>6075</v>
      </c>
      <c r="X1081" s="30">
        <v>1069</v>
      </c>
      <c r="Y1081" s="270" t="s">
        <v>6076</v>
      </c>
      <c r="Z1081" s="29">
        <v>1069</v>
      </c>
      <c r="AA1081" s="275" t="s">
        <v>6077</v>
      </c>
      <c r="AB1081" s="29">
        <v>1069</v>
      </c>
      <c r="AC1081" s="270" t="s">
        <v>6078</v>
      </c>
      <c r="AD1081" s="29">
        <v>1069</v>
      </c>
      <c r="AE1081" s="270" t="s">
        <v>6079</v>
      </c>
      <c r="AF1081" s="29">
        <v>1069</v>
      </c>
      <c r="AG1081" s="270" t="s">
        <v>6080</v>
      </c>
      <c r="AH1081" s="29">
        <v>1069</v>
      </c>
      <c r="AI1081" s="270" t="s">
        <v>6081</v>
      </c>
      <c r="AJ1081" s="29">
        <v>1070</v>
      </c>
      <c r="AK1081" s="270" t="s">
        <v>6082</v>
      </c>
      <c r="AL1081" s="30">
        <f t="shared" si="22"/>
        <v>1069</v>
      </c>
      <c r="AM1081" s="29">
        <v>1069</v>
      </c>
      <c r="AN1081" s="270">
        <v>5257917</v>
      </c>
      <c r="AO1081" s="29">
        <v>1070</v>
      </c>
      <c r="AP1081" s="270">
        <v>3110230</v>
      </c>
    </row>
    <row r="1082" spans="22:42">
      <c r="V1082" s="29">
        <v>1070</v>
      </c>
      <c r="W1082" s="270" t="s">
        <v>6083</v>
      </c>
      <c r="X1082" s="30">
        <v>1070</v>
      </c>
      <c r="Y1082" s="270" t="s">
        <v>6084</v>
      </c>
      <c r="Z1082" s="29">
        <v>1070</v>
      </c>
      <c r="AA1082" s="275" t="s">
        <v>6085</v>
      </c>
      <c r="AB1082" s="29">
        <v>1070</v>
      </c>
      <c r="AC1082" s="270" t="s">
        <v>6086</v>
      </c>
      <c r="AD1082" s="29">
        <v>1070</v>
      </c>
      <c r="AE1082" s="270" t="s">
        <v>6087</v>
      </c>
      <c r="AF1082" s="29">
        <v>1070</v>
      </c>
      <c r="AG1082" s="270" t="s">
        <v>6088</v>
      </c>
      <c r="AH1082" s="29">
        <v>1070</v>
      </c>
      <c r="AI1082" s="270" t="s">
        <v>6089</v>
      </c>
      <c r="AJ1082" s="29">
        <v>1071</v>
      </c>
      <c r="AK1082" s="270" t="s">
        <v>6090</v>
      </c>
      <c r="AL1082" s="30">
        <f t="shared" si="22"/>
        <v>1070</v>
      </c>
      <c r="AM1082" s="29">
        <v>1070</v>
      </c>
      <c r="AN1082" s="270">
        <v>5262759</v>
      </c>
      <c r="AO1082" s="29">
        <v>1071</v>
      </c>
      <c r="AP1082" s="270">
        <v>3113092</v>
      </c>
    </row>
    <row r="1083" spans="22:42">
      <c r="V1083" s="29">
        <v>1071</v>
      </c>
      <c r="W1083" s="270" t="s">
        <v>6091</v>
      </c>
      <c r="X1083" s="30">
        <v>1071</v>
      </c>
      <c r="Y1083" s="270" t="s">
        <v>6092</v>
      </c>
      <c r="Z1083" s="29">
        <v>1071</v>
      </c>
      <c r="AA1083" s="275" t="s">
        <v>6093</v>
      </c>
      <c r="AB1083" s="29">
        <v>1071</v>
      </c>
      <c r="AC1083" s="270" t="s">
        <v>6094</v>
      </c>
      <c r="AD1083" s="29">
        <v>1071</v>
      </c>
      <c r="AE1083" s="270" t="s">
        <v>6095</v>
      </c>
      <c r="AF1083" s="29">
        <v>1071</v>
      </c>
      <c r="AG1083" s="270" t="s">
        <v>6096</v>
      </c>
      <c r="AH1083" s="29">
        <v>1071</v>
      </c>
      <c r="AI1083" s="270" t="s">
        <v>6097</v>
      </c>
      <c r="AJ1083" s="29">
        <v>1072</v>
      </c>
      <c r="AK1083" s="270" t="s">
        <v>6098</v>
      </c>
      <c r="AL1083" s="30">
        <f t="shared" si="22"/>
        <v>1071</v>
      </c>
      <c r="AM1083" s="29">
        <v>1071</v>
      </c>
      <c r="AN1083" s="270">
        <v>5267600</v>
      </c>
      <c r="AO1083" s="29">
        <v>1072</v>
      </c>
      <c r="AP1083" s="270">
        <v>3115955</v>
      </c>
    </row>
    <row r="1084" spans="22:42">
      <c r="V1084" s="29">
        <v>1072</v>
      </c>
      <c r="W1084" s="270" t="s">
        <v>6099</v>
      </c>
      <c r="X1084" s="30">
        <v>1072</v>
      </c>
      <c r="Y1084" s="270" t="s">
        <v>6100</v>
      </c>
      <c r="Z1084" s="29">
        <v>1072</v>
      </c>
      <c r="AA1084" s="275" t="s">
        <v>6101</v>
      </c>
      <c r="AB1084" s="29">
        <v>1072</v>
      </c>
      <c r="AC1084" s="270" t="s">
        <v>6102</v>
      </c>
      <c r="AD1084" s="29">
        <v>1072</v>
      </c>
      <c r="AE1084" s="270" t="s">
        <v>6103</v>
      </c>
      <c r="AF1084" s="29">
        <v>1072</v>
      </c>
      <c r="AG1084" s="270" t="s">
        <v>6104</v>
      </c>
      <c r="AH1084" s="29">
        <v>1072</v>
      </c>
      <c r="AI1084" s="270" t="s">
        <v>6105</v>
      </c>
      <c r="AJ1084" s="29">
        <v>1073</v>
      </c>
      <c r="AK1084" s="270" t="s">
        <v>6106</v>
      </c>
      <c r="AL1084" s="30">
        <f t="shared" si="22"/>
        <v>1072</v>
      </c>
      <c r="AM1084" s="29">
        <v>1072</v>
      </c>
      <c r="AN1084" s="270">
        <v>5272441</v>
      </c>
      <c r="AO1084" s="29">
        <v>1073</v>
      </c>
      <c r="AP1084" s="270">
        <v>3118817</v>
      </c>
    </row>
    <row r="1085" spans="22:42">
      <c r="V1085" s="29">
        <v>1073</v>
      </c>
      <c r="W1085" s="270" t="s">
        <v>6107</v>
      </c>
      <c r="X1085" s="30">
        <v>1073</v>
      </c>
      <c r="Y1085" s="270" t="s">
        <v>6108</v>
      </c>
      <c r="Z1085" s="29">
        <v>1073</v>
      </c>
      <c r="AA1085" s="275" t="s">
        <v>6109</v>
      </c>
      <c r="AB1085" s="29">
        <v>1073</v>
      </c>
      <c r="AC1085" s="270" t="s">
        <v>6110</v>
      </c>
      <c r="AD1085" s="29">
        <v>1073</v>
      </c>
      <c r="AE1085" s="270" t="s">
        <v>6111</v>
      </c>
      <c r="AF1085" s="29">
        <v>1073</v>
      </c>
      <c r="AG1085" s="270" t="s">
        <v>6112</v>
      </c>
      <c r="AH1085" s="29">
        <v>1073</v>
      </c>
      <c r="AI1085" s="270" t="s">
        <v>6113</v>
      </c>
      <c r="AJ1085" s="29">
        <v>1074</v>
      </c>
      <c r="AK1085" s="270" t="s">
        <v>6114</v>
      </c>
      <c r="AL1085" s="30">
        <f t="shared" si="22"/>
        <v>1073</v>
      </c>
      <c r="AM1085" s="29">
        <v>1073</v>
      </c>
      <c r="AN1085" s="270">
        <v>5277283</v>
      </c>
      <c r="AO1085" s="29">
        <v>1074</v>
      </c>
      <c r="AP1085" s="270">
        <v>3121680</v>
      </c>
    </row>
    <row r="1086" spans="22:42">
      <c r="V1086" s="29">
        <v>1074</v>
      </c>
      <c r="W1086" s="270" t="s">
        <v>6115</v>
      </c>
      <c r="X1086" s="30">
        <v>1074</v>
      </c>
      <c r="Y1086" s="270" t="s">
        <v>6116</v>
      </c>
      <c r="Z1086" s="29">
        <v>1074</v>
      </c>
      <c r="AA1086" s="275" t="s">
        <v>6117</v>
      </c>
      <c r="AB1086" s="29">
        <v>1074</v>
      </c>
      <c r="AC1086" s="270" t="s">
        <v>6118</v>
      </c>
      <c r="AD1086" s="29">
        <v>1074</v>
      </c>
      <c r="AE1086" s="270" t="s">
        <v>6119</v>
      </c>
      <c r="AF1086" s="29">
        <v>1074</v>
      </c>
      <c r="AG1086" s="270" t="s">
        <v>6120</v>
      </c>
      <c r="AH1086" s="29">
        <v>1074</v>
      </c>
      <c r="AI1086" s="270" t="s">
        <v>6121</v>
      </c>
      <c r="AJ1086" s="29">
        <v>1075</v>
      </c>
      <c r="AK1086" s="270" t="s">
        <v>6122</v>
      </c>
      <c r="AL1086" s="30">
        <f t="shared" si="22"/>
        <v>1074</v>
      </c>
      <c r="AM1086" s="29">
        <v>1074</v>
      </c>
      <c r="AN1086" s="270">
        <v>5282124</v>
      </c>
      <c r="AO1086" s="29">
        <v>1075</v>
      </c>
      <c r="AP1086" s="270">
        <v>3124543</v>
      </c>
    </row>
    <row r="1087" spans="22:42">
      <c r="V1087" s="29">
        <v>1075</v>
      </c>
      <c r="W1087" s="270" t="s">
        <v>6123</v>
      </c>
      <c r="X1087" s="30">
        <v>1075</v>
      </c>
      <c r="Y1087" s="270" t="s">
        <v>6124</v>
      </c>
      <c r="Z1087" s="29">
        <v>1075</v>
      </c>
      <c r="AA1087" s="275" t="s">
        <v>6125</v>
      </c>
      <c r="AB1087" s="29">
        <v>1075</v>
      </c>
      <c r="AC1087" s="270" t="s">
        <v>6126</v>
      </c>
      <c r="AD1087" s="29">
        <v>1075</v>
      </c>
      <c r="AE1087" s="270" t="s">
        <v>6127</v>
      </c>
      <c r="AF1087" s="29">
        <v>1075</v>
      </c>
      <c r="AG1087" s="270" t="s">
        <v>6128</v>
      </c>
      <c r="AH1087" s="29">
        <v>1075</v>
      </c>
      <c r="AI1087" s="270" t="s">
        <v>6129</v>
      </c>
      <c r="AJ1087" s="29">
        <v>1076</v>
      </c>
      <c r="AK1087" s="270" t="s">
        <v>6130</v>
      </c>
      <c r="AL1087" s="30">
        <f t="shared" si="22"/>
        <v>1075</v>
      </c>
      <c r="AM1087" s="29">
        <v>1075</v>
      </c>
      <c r="AN1087" s="270">
        <v>5286966</v>
      </c>
      <c r="AO1087" s="29">
        <v>1076</v>
      </c>
      <c r="AP1087" s="270">
        <v>3127405</v>
      </c>
    </row>
    <row r="1088" spans="22:42">
      <c r="V1088" s="29">
        <v>1076</v>
      </c>
      <c r="W1088" s="270" t="s">
        <v>6131</v>
      </c>
      <c r="X1088" s="30">
        <v>1076</v>
      </c>
      <c r="Y1088" s="270" t="s">
        <v>6132</v>
      </c>
      <c r="Z1088" s="29">
        <v>1076</v>
      </c>
      <c r="AA1088" s="275" t="s">
        <v>6133</v>
      </c>
      <c r="AB1088" s="29">
        <v>1076</v>
      </c>
      <c r="AC1088" s="270" t="s">
        <v>6134</v>
      </c>
      <c r="AD1088" s="29">
        <v>1076</v>
      </c>
      <c r="AE1088" s="270" t="s">
        <v>6135</v>
      </c>
      <c r="AF1088" s="29">
        <v>1076</v>
      </c>
      <c r="AG1088" s="270" t="s">
        <v>6136</v>
      </c>
      <c r="AH1088" s="29">
        <v>1076</v>
      </c>
      <c r="AI1088" s="270" t="s">
        <v>6137</v>
      </c>
      <c r="AJ1088" s="29">
        <v>1077</v>
      </c>
      <c r="AK1088" s="270" t="s">
        <v>6138</v>
      </c>
      <c r="AL1088" s="30">
        <f t="shared" si="22"/>
        <v>1076</v>
      </c>
      <c r="AM1088" s="29">
        <v>1076</v>
      </c>
      <c r="AN1088" s="270">
        <v>5291807</v>
      </c>
      <c r="AO1088" s="29">
        <v>1077</v>
      </c>
      <c r="AP1088" s="270">
        <v>3130268</v>
      </c>
    </row>
    <row r="1089" spans="22:42">
      <c r="V1089" s="29">
        <v>1077</v>
      </c>
      <c r="W1089" s="270" t="s">
        <v>6139</v>
      </c>
      <c r="X1089" s="30">
        <v>1077</v>
      </c>
      <c r="Y1089" s="270" t="s">
        <v>6140</v>
      </c>
      <c r="Z1089" s="29">
        <v>1077</v>
      </c>
      <c r="AA1089" s="275" t="s">
        <v>6141</v>
      </c>
      <c r="AB1089" s="29">
        <v>1077</v>
      </c>
      <c r="AC1089" s="270" t="s">
        <v>6142</v>
      </c>
      <c r="AD1089" s="29">
        <v>1077</v>
      </c>
      <c r="AE1089" s="270" t="s">
        <v>6143</v>
      </c>
      <c r="AF1089" s="29">
        <v>1077</v>
      </c>
      <c r="AG1089" s="270" t="s">
        <v>6144</v>
      </c>
      <c r="AH1089" s="29">
        <v>1077</v>
      </c>
      <c r="AI1089" s="270" t="s">
        <v>6145</v>
      </c>
      <c r="AJ1089" s="29">
        <v>1078</v>
      </c>
      <c r="AK1089" s="270" t="s">
        <v>6146</v>
      </c>
      <c r="AL1089" s="30">
        <f t="shared" si="22"/>
        <v>1077</v>
      </c>
      <c r="AM1089" s="29">
        <v>1077</v>
      </c>
      <c r="AN1089" s="270">
        <v>5296649</v>
      </c>
      <c r="AO1089" s="29">
        <v>1078</v>
      </c>
      <c r="AP1089" s="270">
        <v>3133130</v>
      </c>
    </row>
    <row r="1090" spans="22:42">
      <c r="V1090" s="29">
        <v>1078</v>
      </c>
      <c r="W1090" s="270" t="s">
        <v>6147</v>
      </c>
      <c r="X1090" s="30">
        <v>1078</v>
      </c>
      <c r="Y1090" s="270" t="s">
        <v>6148</v>
      </c>
      <c r="Z1090" s="29">
        <v>1078</v>
      </c>
      <c r="AA1090" s="275" t="s">
        <v>6149</v>
      </c>
      <c r="AB1090" s="29">
        <v>1078</v>
      </c>
      <c r="AC1090" s="270" t="s">
        <v>6150</v>
      </c>
      <c r="AD1090" s="29">
        <v>1078</v>
      </c>
      <c r="AE1090" s="270" t="s">
        <v>6151</v>
      </c>
      <c r="AF1090" s="29">
        <v>1078</v>
      </c>
      <c r="AG1090" s="270" t="s">
        <v>6152</v>
      </c>
      <c r="AH1090" s="29">
        <v>1078</v>
      </c>
      <c r="AI1090" s="270" t="s">
        <v>6153</v>
      </c>
      <c r="AJ1090" s="29">
        <v>1079</v>
      </c>
      <c r="AK1090" s="270" t="s">
        <v>6154</v>
      </c>
      <c r="AL1090" s="30">
        <f t="shared" si="22"/>
        <v>1078</v>
      </c>
      <c r="AM1090" s="29">
        <v>1078</v>
      </c>
      <c r="AN1090" s="270">
        <v>5301490</v>
      </c>
      <c r="AO1090" s="29">
        <v>1079</v>
      </c>
      <c r="AP1090" s="270">
        <v>3135993</v>
      </c>
    </row>
    <row r="1091" spans="22:42">
      <c r="V1091" s="29">
        <v>1079</v>
      </c>
      <c r="W1091" s="270" t="s">
        <v>6155</v>
      </c>
      <c r="X1091" s="30">
        <v>1079</v>
      </c>
      <c r="Y1091" s="270" t="s">
        <v>6156</v>
      </c>
      <c r="Z1091" s="29">
        <v>1079</v>
      </c>
      <c r="AA1091" s="275" t="s">
        <v>6157</v>
      </c>
      <c r="AB1091" s="29">
        <v>1079</v>
      </c>
      <c r="AC1091" s="270" t="s">
        <v>6158</v>
      </c>
      <c r="AD1091" s="29">
        <v>1079</v>
      </c>
      <c r="AE1091" s="270" t="s">
        <v>6159</v>
      </c>
      <c r="AF1091" s="29">
        <v>1079</v>
      </c>
      <c r="AG1091" s="270" t="s">
        <v>6160</v>
      </c>
      <c r="AH1091" s="29">
        <v>1079</v>
      </c>
      <c r="AI1091" s="270" t="s">
        <v>6161</v>
      </c>
      <c r="AJ1091" s="29">
        <v>1080</v>
      </c>
      <c r="AK1091" s="270" t="s">
        <v>6162</v>
      </c>
      <c r="AL1091" s="30">
        <f t="shared" si="22"/>
        <v>1079</v>
      </c>
      <c r="AM1091" s="29">
        <v>1079</v>
      </c>
      <c r="AN1091" s="270">
        <v>5306331</v>
      </c>
      <c r="AO1091" s="29">
        <v>1080</v>
      </c>
      <c r="AP1091" s="270">
        <v>3138856</v>
      </c>
    </row>
    <row r="1092" spans="22:42">
      <c r="V1092" s="29">
        <v>1080</v>
      </c>
      <c r="W1092" s="270" t="s">
        <v>6163</v>
      </c>
      <c r="X1092" s="30">
        <v>1080</v>
      </c>
      <c r="Y1092" s="270" t="s">
        <v>6164</v>
      </c>
      <c r="Z1092" s="29">
        <v>1080</v>
      </c>
      <c r="AA1092" s="275" t="s">
        <v>6165</v>
      </c>
      <c r="AB1092" s="29">
        <v>1080</v>
      </c>
      <c r="AC1092" s="270" t="s">
        <v>6166</v>
      </c>
      <c r="AD1092" s="29">
        <v>1080</v>
      </c>
      <c r="AE1092" s="270" t="s">
        <v>6167</v>
      </c>
      <c r="AF1092" s="29">
        <v>1080</v>
      </c>
      <c r="AG1092" s="270" t="s">
        <v>6168</v>
      </c>
      <c r="AH1092" s="29">
        <v>1080</v>
      </c>
      <c r="AI1092" s="270" t="s">
        <v>6169</v>
      </c>
      <c r="AJ1092" s="29">
        <v>1081</v>
      </c>
      <c r="AK1092" s="270" t="s">
        <v>6170</v>
      </c>
      <c r="AL1092" s="30">
        <f t="shared" si="22"/>
        <v>1080</v>
      </c>
      <c r="AM1092" s="29">
        <v>1080</v>
      </c>
      <c r="AN1092" s="270">
        <v>5311173</v>
      </c>
      <c r="AO1092" s="29">
        <v>1081</v>
      </c>
      <c r="AP1092" s="270">
        <v>3141718</v>
      </c>
    </row>
    <row r="1093" spans="22:42">
      <c r="V1093" s="29">
        <v>1081</v>
      </c>
      <c r="W1093" s="270" t="s">
        <v>6171</v>
      </c>
      <c r="X1093" s="30">
        <v>1081</v>
      </c>
      <c r="Y1093" s="270" t="s">
        <v>6172</v>
      </c>
      <c r="Z1093" s="29">
        <v>1081</v>
      </c>
      <c r="AA1093" s="275" t="s">
        <v>6173</v>
      </c>
      <c r="AB1093" s="29">
        <v>1081</v>
      </c>
      <c r="AC1093" s="270" t="s">
        <v>6174</v>
      </c>
      <c r="AD1093" s="29">
        <v>1081</v>
      </c>
      <c r="AE1093" s="270" t="s">
        <v>6175</v>
      </c>
      <c r="AF1093" s="29">
        <v>1081</v>
      </c>
      <c r="AG1093" s="270" t="s">
        <v>6176</v>
      </c>
      <c r="AH1093" s="29">
        <v>1081</v>
      </c>
      <c r="AI1093" s="270" t="s">
        <v>6177</v>
      </c>
      <c r="AJ1093" s="29">
        <v>1082</v>
      </c>
      <c r="AK1093" s="270" t="s">
        <v>6178</v>
      </c>
      <c r="AL1093" s="30">
        <f t="shared" si="22"/>
        <v>1081</v>
      </c>
      <c r="AM1093" s="29">
        <v>1081</v>
      </c>
      <c r="AN1093" s="270">
        <v>5316014</v>
      </c>
      <c r="AO1093" s="29">
        <v>1082</v>
      </c>
      <c r="AP1093" s="270">
        <v>3144581</v>
      </c>
    </row>
    <row r="1094" spans="22:42">
      <c r="V1094" s="29">
        <v>1082</v>
      </c>
      <c r="W1094" s="270" t="s">
        <v>6179</v>
      </c>
      <c r="X1094" s="30">
        <v>1082</v>
      </c>
      <c r="Y1094" s="270" t="s">
        <v>6180</v>
      </c>
      <c r="Z1094" s="29">
        <v>1082</v>
      </c>
      <c r="AA1094" s="275" t="s">
        <v>6181</v>
      </c>
      <c r="AB1094" s="29">
        <v>1082</v>
      </c>
      <c r="AC1094" s="270" t="s">
        <v>6182</v>
      </c>
      <c r="AD1094" s="29">
        <v>1082</v>
      </c>
      <c r="AE1094" s="270" t="s">
        <v>6183</v>
      </c>
      <c r="AF1094" s="29">
        <v>1082</v>
      </c>
      <c r="AG1094" s="270" t="s">
        <v>6184</v>
      </c>
      <c r="AH1094" s="29">
        <v>1082</v>
      </c>
      <c r="AI1094" s="270" t="s">
        <v>6185</v>
      </c>
      <c r="AJ1094" s="29">
        <v>1083</v>
      </c>
      <c r="AK1094" s="270" t="s">
        <v>6186</v>
      </c>
      <c r="AL1094" s="30">
        <f t="shared" si="22"/>
        <v>1082</v>
      </c>
      <c r="AM1094" s="29">
        <v>1082</v>
      </c>
      <c r="AN1094" s="270">
        <v>5320856</v>
      </c>
      <c r="AO1094" s="29">
        <v>1083</v>
      </c>
      <c r="AP1094" s="270">
        <v>3147443</v>
      </c>
    </row>
    <row r="1095" spans="22:42">
      <c r="V1095" s="29">
        <v>1083</v>
      </c>
      <c r="W1095" s="270" t="s">
        <v>6187</v>
      </c>
      <c r="X1095" s="30">
        <v>1083</v>
      </c>
      <c r="Y1095" s="270" t="s">
        <v>6188</v>
      </c>
      <c r="Z1095" s="29">
        <v>1083</v>
      </c>
      <c r="AA1095" s="275" t="s">
        <v>6189</v>
      </c>
      <c r="AB1095" s="29">
        <v>1083</v>
      </c>
      <c r="AC1095" s="270" t="s">
        <v>6190</v>
      </c>
      <c r="AD1095" s="29">
        <v>1083</v>
      </c>
      <c r="AE1095" s="270" t="s">
        <v>6191</v>
      </c>
      <c r="AF1095" s="29">
        <v>1083</v>
      </c>
      <c r="AG1095" s="270" t="s">
        <v>6192</v>
      </c>
      <c r="AH1095" s="29">
        <v>1083</v>
      </c>
      <c r="AI1095" s="270" t="s">
        <v>6193</v>
      </c>
      <c r="AJ1095" s="29">
        <v>1084</v>
      </c>
      <c r="AK1095" s="270" t="s">
        <v>6194</v>
      </c>
      <c r="AL1095" s="30">
        <f t="shared" si="22"/>
        <v>1083</v>
      </c>
      <c r="AM1095" s="29">
        <v>1083</v>
      </c>
      <c r="AN1095" s="270">
        <v>5325697</v>
      </c>
      <c r="AO1095" s="29">
        <v>1084</v>
      </c>
      <c r="AP1095" s="270">
        <v>3150306</v>
      </c>
    </row>
    <row r="1096" spans="22:42">
      <c r="V1096" s="29">
        <v>1084</v>
      </c>
      <c r="W1096" s="270" t="s">
        <v>6195</v>
      </c>
      <c r="X1096" s="30">
        <v>1084</v>
      </c>
      <c r="Y1096" s="270" t="s">
        <v>6196</v>
      </c>
      <c r="Z1096" s="29">
        <v>1084</v>
      </c>
      <c r="AA1096" s="275" t="s">
        <v>6197</v>
      </c>
      <c r="AB1096" s="29">
        <v>1084</v>
      </c>
      <c r="AC1096" s="270" t="s">
        <v>6198</v>
      </c>
      <c r="AD1096" s="29">
        <v>1084</v>
      </c>
      <c r="AE1096" s="270" t="s">
        <v>6199</v>
      </c>
      <c r="AF1096" s="29">
        <v>1084</v>
      </c>
      <c r="AG1096" s="270" t="s">
        <v>6200</v>
      </c>
      <c r="AH1096" s="29">
        <v>1084</v>
      </c>
      <c r="AI1096" s="270" t="s">
        <v>6201</v>
      </c>
      <c r="AJ1096" s="29">
        <v>1085</v>
      </c>
      <c r="AK1096" s="270" t="s">
        <v>6202</v>
      </c>
      <c r="AL1096" s="30">
        <f t="shared" si="22"/>
        <v>1084</v>
      </c>
      <c r="AM1096" s="29">
        <v>1084</v>
      </c>
      <c r="AN1096" s="270">
        <v>5330538</v>
      </c>
      <c r="AO1096" s="29">
        <v>1085</v>
      </c>
      <c r="AP1096" s="270">
        <v>3153169</v>
      </c>
    </row>
    <row r="1097" spans="22:42">
      <c r="V1097" s="29">
        <v>1085</v>
      </c>
      <c r="W1097" s="270" t="s">
        <v>6203</v>
      </c>
      <c r="X1097" s="30">
        <v>1085</v>
      </c>
      <c r="Y1097" s="270" t="s">
        <v>6204</v>
      </c>
      <c r="Z1097" s="29">
        <v>1085</v>
      </c>
      <c r="AA1097" s="275" t="s">
        <v>6205</v>
      </c>
      <c r="AB1097" s="29">
        <v>1085</v>
      </c>
      <c r="AC1097" s="270" t="s">
        <v>6206</v>
      </c>
      <c r="AD1097" s="29">
        <v>1085</v>
      </c>
      <c r="AE1097" s="270" t="s">
        <v>6207</v>
      </c>
      <c r="AF1097" s="29">
        <v>1085</v>
      </c>
      <c r="AG1097" s="270" t="s">
        <v>6208</v>
      </c>
      <c r="AH1097" s="29">
        <v>1085</v>
      </c>
      <c r="AI1097" s="270" t="s">
        <v>6209</v>
      </c>
      <c r="AJ1097" s="29">
        <v>1086</v>
      </c>
      <c r="AK1097" s="270" t="s">
        <v>6210</v>
      </c>
      <c r="AL1097" s="30">
        <f t="shared" si="22"/>
        <v>1085</v>
      </c>
      <c r="AM1097" s="29">
        <v>1085</v>
      </c>
      <c r="AN1097" s="270">
        <v>5335380</v>
      </c>
      <c r="AO1097" s="29">
        <v>1086</v>
      </c>
      <c r="AP1097" s="270">
        <v>3156031</v>
      </c>
    </row>
    <row r="1098" spans="22:42">
      <c r="V1098" s="29">
        <v>1086</v>
      </c>
      <c r="W1098" s="270" t="s">
        <v>6211</v>
      </c>
      <c r="X1098" s="30">
        <v>1086</v>
      </c>
      <c r="Y1098" s="270" t="s">
        <v>6212</v>
      </c>
      <c r="Z1098" s="29">
        <v>1086</v>
      </c>
      <c r="AA1098" s="275" t="s">
        <v>6213</v>
      </c>
      <c r="AB1098" s="29">
        <v>1086</v>
      </c>
      <c r="AC1098" s="270" t="s">
        <v>6214</v>
      </c>
      <c r="AD1098" s="29">
        <v>1086</v>
      </c>
      <c r="AE1098" s="270" t="s">
        <v>6215</v>
      </c>
      <c r="AF1098" s="29">
        <v>1086</v>
      </c>
      <c r="AG1098" s="270" t="s">
        <v>6216</v>
      </c>
      <c r="AH1098" s="29">
        <v>1086</v>
      </c>
      <c r="AI1098" s="270" t="s">
        <v>6217</v>
      </c>
      <c r="AJ1098" s="29">
        <v>1087</v>
      </c>
      <c r="AK1098" s="270" t="s">
        <v>6218</v>
      </c>
      <c r="AL1098" s="30">
        <f t="shared" si="22"/>
        <v>1086</v>
      </c>
      <c r="AM1098" s="29">
        <v>1086</v>
      </c>
      <c r="AN1098" s="270">
        <v>5340221</v>
      </c>
      <c r="AO1098" s="29">
        <v>1087</v>
      </c>
      <c r="AP1098" s="270">
        <v>3158894</v>
      </c>
    </row>
    <row r="1099" spans="22:42">
      <c r="V1099" s="29">
        <v>1087</v>
      </c>
      <c r="W1099" s="270" t="s">
        <v>6219</v>
      </c>
      <c r="X1099" s="30">
        <v>1087</v>
      </c>
      <c r="Y1099" s="270" t="s">
        <v>6220</v>
      </c>
      <c r="Z1099" s="29">
        <v>1087</v>
      </c>
      <c r="AA1099" s="275" t="s">
        <v>6221</v>
      </c>
      <c r="AB1099" s="29">
        <v>1087</v>
      </c>
      <c r="AC1099" s="270" t="s">
        <v>6222</v>
      </c>
      <c r="AD1099" s="29">
        <v>1087</v>
      </c>
      <c r="AE1099" s="270" t="s">
        <v>6223</v>
      </c>
      <c r="AF1099" s="29">
        <v>1087</v>
      </c>
      <c r="AG1099" s="270" t="s">
        <v>6224</v>
      </c>
      <c r="AH1099" s="29">
        <v>1087</v>
      </c>
      <c r="AI1099" s="270" t="s">
        <v>6225</v>
      </c>
      <c r="AJ1099" s="29">
        <v>1088</v>
      </c>
      <c r="AK1099" s="270" t="s">
        <v>6226</v>
      </c>
      <c r="AL1099" s="30">
        <f t="shared" si="22"/>
        <v>1087</v>
      </c>
      <c r="AM1099" s="29">
        <v>1087</v>
      </c>
      <c r="AN1099" s="270">
        <v>5345063</v>
      </c>
      <c r="AO1099" s="29">
        <v>1088</v>
      </c>
      <c r="AP1099" s="270">
        <v>3161756</v>
      </c>
    </row>
    <row r="1100" spans="22:42">
      <c r="V1100" s="29">
        <v>1088</v>
      </c>
      <c r="W1100" s="270" t="s">
        <v>6227</v>
      </c>
      <c r="X1100" s="30">
        <v>1088</v>
      </c>
      <c r="Y1100" s="270" t="s">
        <v>6228</v>
      </c>
      <c r="Z1100" s="29">
        <v>1088</v>
      </c>
      <c r="AA1100" s="275" t="s">
        <v>6229</v>
      </c>
      <c r="AB1100" s="29">
        <v>1088</v>
      </c>
      <c r="AC1100" s="270" t="s">
        <v>6230</v>
      </c>
      <c r="AD1100" s="29">
        <v>1088</v>
      </c>
      <c r="AE1100" s="270" t="s">
        <v>6231</v>
      </c>
      <c r="AF1100" s="29">
        <v>1088</v>
      </c>
      <c r="AG1100" s="270" t="s">
        <v>6232</v>
      </c>
      <c r="AH1100" s="29">
        <v>1088</v>
      </c>
      <c r="AI1100" s="270" t="s">
        <v>6233</v>
      </c>
      <c r="AJ1100" s="29">
        <v>1089</v>
      </c>
      <c r="AK1100" s="270" t="s">
        <v>6234</v>
      </c>
      <c r="AL1100" s="30">
        <f t="shared" si="22"/>
        <v>1088</v>
      </c>
      <c r="AM1100" s="29">
        <v>1088</v>
      </c>
      <c r="AN1100" s="270">
        <v>5349904</v>
      </c>
      <c r="AO1100" s="29">
        <v>1089</v>
      </c>
      <c r="AP1100" s="270">
        <v>3164619</v>
      </c>
    </row>
    <row r="1101" spans="22:42">
      <c r="V1101" s="29">
        <v>1089</v>
      </c>
      <c r="W1101" s="270" t="s">
        <v>6235</v>
      </c>
      <c r="X1101" s="30">
        <v>1089</v>
      </c>
      <c r="Y1101" s="270" t="s">
        <v>6236</v>
      </c>
      <c r="Z1101" s="29">
        <v>1089</v>
      </c>
      <c r="AA1101" s="275" t="s">
        <v>6237</v>
      </c>
      <c r="AB1101" s="29">
        <v>1089</v>
      </c>
      <c r="AC1101" s="270" t="s">
        <v>6238</v>
      </c>
      <c r="AD1101" s="29">
        <v>1089</v>
      </c>
      <c r="AE1101" s="270" t="s">
        <v>6239</v>
      </c>
      <c r="AF1101" s="29">
        <v>1089</v>
      </c>
      <c r="AG1101" s="270" t="s">
        <v>6240</v>
      </c>
      <c r="AH1101" s="29">
        <v>1089</v>
      </c>
      <c r="AI1101" s="270" t="s">
        <v>6241</v>
      </c>
      <c r="AJ1101" s="29">
        <v>1090</v>
      </c>
      <c r="AK1101" s="270" t="s">
        <v>6242</v>
      </c>
      <c r="AL1101" s="30">
        <f t="shared" si="22"/>
        <v>1089</v>
      </c>
      <c r="AM1101" s="29">
        <v>1089</v>
      </c>
      <c r="AN1101" s="270">
        <v>5354746</v>
      </c>
      <c r="AO1101" s="29">
        <v>1090</v>
      </c>
      <c r="AP1101" s="270">
        <v>3167482</v>
      </c>
    </row>
    <row r="1102" spans="22:42">
      <c r="V1102" s="29">
        <v>1090</v>
      </c>
      <c r="W1102" s="270" t="s">
        <v>6243</v>
      </c>
      <c r="X1102" s="30">
        <v>1090</v>
      </c>
      <c r="Y1102" s="270" t="s">
        <v>6244</v>
      </c>
      <c r="Z1102" s="29">
        <v>1090</v>
      </c>
      <c r="AA1102" s="275" t="s">
        <v>6245</v>
      </c>
      <c r="AB1102" s="29">
        <v>1090</v>
      </c>
      <c r="AC1102" s="270" t="s">
        <v>6246</v>
      </c>
      <c r="AD1102" s="29">
        <v>1090</v>
      </c>
      <c r="AE1102" s="270" t="s">
        <v>6247</v>
      </c>
      <c r="AF1102" s="29">
        <v>1090</v>
      </c>
      <c r="AG1102" s="270" t="s">
        <v>6248</v>
      </c>
      <c r="AH1102" s="29">
        <v>1090</v>
      </c>
      <c r="AI1102" s="270" t="s">
        <v>6249</v>
      </c>
      <c r="AJ1102" s="29">
        <v>1091</v>
      </c>
      <c r="AK1102" s="270" t="s">
        <v>6250</v>
      </c>
      <c r="AL1102" s="30">
        <f t="shared" ref="AL1102:AL1165" si="23">AL1101+1</f>
        <v>1090</v>
      </c>
      <c r="AM1102" s="29">
        <v>1090</v>
      </c>
      <c r="AN1102" s="270">
        <v>5359587</v>
      </c>
      <c r="AO1102" s="29">
        <v>1091</v>
      </c>
      <c r="AP1102" s="270">
        <v>3170344</v>
      </c>
    </row>
    <row r="1103" spans="22:42">
      <c r="V1103" s="29">
        <v>1091</v>
      </c>
      <c r="W1103" s="270">
        <v>4549780</v>
      </c>
      <c r="X1103" s="30">
        <v>1091</v>
      </c>
      <c r="Y1103" s="270" t="s">
        <v>6251</v>
      </c>
      <c r="Z1103" s="29">
        <v>1091</v>
      </c>
      <c r="AA1103" s="275" t="s">
        <v>6252</v>
      </c>
      <c r="AB1103" s="29">
        <v>1091</v>
      </c>
      <c r="AC1103" s="270" t="s">
        <v>6253</v>
      </c>
      <c r="AD1103" s="29">
        <v>1091</v>
      </c>
      <c r="AE1103" s="270" t="s">
        <v>6254</v>
      </c>
      <c r="AF1103" s="29">
        <v>1091</v>
      </c>
      <c r="AG1103" s="270" t="s">
        <v>6255</v>
      </c>
      <c r="AH1103" s="29">
        <v>1091</v>
      </c>
      <c r="AI1103" s="270" t="s">
        <v>6256</v>
      </c>
      <c r="AJ1103" s="29">
        <v>1092</v>
      </c>
      <c r="AK1103" s="270" t="s">
        <v>6257</v>
      </c>
      <c r="AL1103" s="30">
        <f t="shared" si="23"/>
        <v>1091</v>
      </c>
      <c r="AM1103" s="29">
        <v>1091</v>
      </c>
      <c r="AN1103" s="270">
        <v>5364428</v>
      </c>
      <c r="AO1103" s="29">
        <v>1092</v>
      </c>
      <c r="AP1103" s="270">
        <v>3173207</v>
      </c>
    </row>
    <row r="1104" spans="22:42">
      <c r="V1104" s="29">
        <v>1092</v>
      </c>
      <c r="W1104" s="270" t="s">
        <v>6258</v>
      </c>
      <c r="X1104" s="30">
        <v>1092</v>
      </c>
      <c r="Y1104" s="270" t="s">
        <v>6259</v>
      </c>
      <c r="Z1104" s="29">
        <v>1092</v>
      </c>
      <c r="AA1104" s="275" t="s">
        <v>6260</v>
      </c>
      <c r="AB1104" s="29">
        <v>1092</v>
      </c>
      <c r="AC1104" s="270" t="s">
        <v>6261</v>
      </c>
      <c r="AD1104" s="29">
        <v>1092</v>
      </c>
      <c r="AE1104" s="270" t="s">
        <v>6262</v>
      </c>
      <c r="AF1104" s="29">
        <v>1092</v>
      </c>
      <c r="AG1104" s="270" t="s">
        <v>6263</v>
      </c>
      <c r="AH1104" s="29">
        <v>1092</v>
      </c>
      <c r="AI1104" s="270" t="s">
        <v>6264</v>
      </c>
      <c r="AJ1104" s="29">
        <v>1093</v>
      </c>
      <c r="AK1104" s="270" t="s">
        <v>6265</v>
      </c>
      <c r="AL1104" s="30">
        <f t="shared" si="23"/>
        <v>1092</v>
      </c>
      <c r="AM1104" s="29">
        <v>1092</v>
      </c>
      <c r="AN1104" s="270">
        <v>5369270</v>
      </c>
      <c r="AO1104" s="29">
        <v>1093</v>
      </c>
      <c r="AP1104" s="270">
        <v>3176069</v>
      </c>
    </row>
    <row r="1105" spans="22:42">
      <c r="V1105" s="29">
        <v>1093</v>
      </c>
      <c r="W1105" s="270" t="s">
        <v>6266</v>
      </c>
      <c r="X1105" s="30">
        <v>1093</v>
      </c>
      <c r="Y1105" s="270" t="s">
        <v>6267</v>
      </c>
      <c r="Z1105" s="29">
        <v>1093</v>
      </c>
      <c r="AA1105" s="275" t="s">
        <v>6268</v>
      </c>
      <c r="AB1105" s="29">
        <v>1093</v>
      </c>
      <c r="AC1105" s="270" t="s">
        <v>6269</v>
      </c>
      <c r="AD1105" s="29">
        <v>1093</v>
      </c>
      <c r="AE1105" s="270" t="s">
        <v>6270</v>
      </c>
      <c r="AF1105" s="29">
        <v>1093</v>
      </c>
      <c r="AG1105" s="270" t="s">
        <v>6271</v>
      </c>
      <c r="AH1105" s="29">
        <v>1093</v>
      </c>
      <c r="AI1105" s="270" t="s">
        <v>6272</v>
      </c>
      <c r="AJ1105" s="29">
        <v>1094</v>
      </c>
      <c r="AK1105" s="270" t="s">
        <v>6273</v>
      </c>
      <c r="AL1105" s="30">
        <f t="shared" si="23"/>
        <v>1093</v>
      </c>
      <c r="AM1105" s="29">
        <v>1093</v>
      </c>
      <c r="AN1105" s="270">
        <v>5374111</v>
      </c>
      <c r="AO1105" s="29">
        <v>1094</v>
      </c>
      <c r="AP1105" s="270">
        <v>3178932</v>
      </c>
    </row>
    <row r="1106" spans="22:42">
      <c r="V1106" s="29">
        <v>1094</v>
      </c>
      <c r="W1106" s="270" t="s">
        <v>6274</v>
      </c>
      <c r="X1106" s="30">
        <v>1094</v>
      </c>
      <c r="Y1106" s="270" t="s">
        <v>6275</v>
      </c>
      <c r="Z1106" s="29">
        <v>1094</v>
      </c>
      <c r="AA1106" s="275" t="s">
        <v>6276</v>
      </c>
      <c r="AB1106" s="29">
        <v>1094</v>
      </c>
      <c r="AC1106" s="270" t="s">
        <v>6277</v>
      </c>
      <c r="AD1106" s="29">
        <v>1094</v>
      </c>
      <c r="AE1106" s="270" t="s">
        <v>6278</v>
      </c>
      <c r="AF1106" s="29">
        <v>1094</v>
      </c>
      <c r="AG1106" s="270" t="s">
        <v>6279</v>
      </c>
      <c r="AH1106" s="29">
        <v>1094</v>
      </c>
      <c r="AI1106" s="270" t="s">
        <v>6280</v>
      </c>
      <c r="AJ1106" s="29">
        <v>1095</v>
      </c>
      <c r="AK1106" s="270" t="s">
        <v>6281</v>
      </c>
      <c r="AL1106" s="30">
        <f t="shared" si="23"/>
        <v>1094</v>
      </c>
      <c r="AM1106" s="29">
        <v>1094</v>
      </c>
      <c r="AN1106" s="270">
        <v>5378953</v>
      </c>
      <c r="AO1106" s="29">
        <v>1095</v>
      </c>
      <c r="AP1106" s="270">
        <v>3181795</v>
      </c>
    </row>
    <row r="1107" spans="22:42">
      <c r="V1107" s="29">
        <v>1095</v>
      </c>
      <c r="W1107" s="270" t="s">
        <v>6282</v>
      </c>
      <c r="X1107" s="30">
        <v>1095</v>
      </c>
      <c r="Y1107" s="270" t="s">
        <v>6283</v>
      </c>
      <c r="Z1107" s="29">
        <v>1095</v>
      </c>
      <c r="AA1107" s="275" t="s">
        <v>6284</v>
      </c>
      <c r="AB1107" s="29">
        <v>1095</v>
      </c>
      <c r="AC1107" s="270" t="s">
        <v>6285</v>
      </c>
      <c r="AD1107" s="29">
        <v>1095</v>
      </c>
      <c r="AE1107" s="270" t="s">
        <v>6286</v>
      </c>
      <c r="AF1107" s="29">
        <v>1095</v>
      </c>
      <c r="AG1107" s="270" t="s">
        <v>6287</v>
      </c>
      <c r="AH1107" s="29">
        <v>1095</v>
      </c>
      <c r="AI1107" s="270" t="s">
        <v>6288</v>
      </c>
      <c r="AJ1107" s="29">
        <v>1096</v>
      </c>
      <c r="AK1107" s="270" t="s">
        <v>6289</v>
      </c>
      <c r="AL1107" s="30">
        <f t="shared" si="23"/>
        <v>1095</v>
      </c>
      <c r="AM1107" s="29">
        <v>1095</v>
      </c>
      <c r="AN1107" s="270">
        <v>5383794</v>
      </c>
      <c r="AO1107" s="29">
        <v>1096</v>
      </c>
      <c r="AP1107" s="270">
        <v>3184657</v>
      </c>
    </row>
    <row r="1108" spans="22:42">
      <c r="V1108" s="29">
        <v>1096</v>
      </c>
      <c r="W1108" s="270" t="s">
        <v>6290</v>
      </c>
      <c r="X1108" s="30">
        <v>1096</v>
      </c>
      <c r="Y1108" s="270" t="s">
        <v>6291</v>
      </c>
      <c r="Z1108" s="29">
        <v>1096</v>
      </c>
      <c r="AA1108" s="275" t="s">
        <v>6292</v>
      </c>
      <c r="AB1108" s="29">
        <v>1096</v>
      </c>
      <c r="AC1108" s="270" t="s">
        <v>6293</v>
      </c>
      <c r="AD1108" s="29">
        <v>1096</v>
      </c>
      <c r="AE1108" s="270" t="s">
        <v>6294</v>
      </c>
      <c r="AF1108" s="29">
        <v>1096</v>
      </c>
      <c r="AG1108" s="270" t="s">
        <v>6295</v>
      </c>
      <c r="AH1108" s="29">
        <v>1096</v>
      </c>
      <c r="AI1108" s="270" t="s">
        <v>6296</v>
      </c>
      <c r="AJ1108" s="29">
        <v>1097</v>
      </c>
      <c r="AK1108" s="270" t="s">
        <v>6297</v>
      </c>
      <c r="AL1108" s="30">
        <f t="shared" si="23"/>
        <v>1096</v>
      </c>
      <c r="AM1108" s="29">
        <v>1096</v>
      </c>
      <c r="AN1108" s="270">
        <v>5388636</v>
      </c>
      <c r="AO1108" s="29">
        <v>1097</v>
      </c>
      <c r="AP1108" s="270">
        <v>3187520</v>
      </c>
    </row>
    <row r="1109" spans="22:42">
      <c r="V1109" s="29">
        <v>1097</v>
      </c>
      <c r="W1109" s="270" t="s">
        <v>6298</v>
      </c>
      <c r="X1109" s="30">
        <v>1097</v>
      </c>
      <c r="Y1109" s="270" t="s">
        <v>6299</v>
      </c>
      <c r="Z1109" s="29">
        <v>1097</v>
      </c>
      <c r="AA1109" s="275" t="s">
        <v>6300</v>
      </c>
      <c r="AB1109" s="29">
        <v>1097</v>
      </c>
      <c r="AC1109" s="270" t="s">
        <v>6301</v>
      </c>
      <c r="AD1109" s="29">
        <v>1097</v>
      </c>
      <c r="AE1109" s="270" t="s">
        <v>6302</v>
      </c>
      <c r="AF1109" s="29">
        <v>1097</v>
      </c>
      <c r="AG1109" s="270" t="s">
        <v>6303</v>
      </c>
      <c r="AH1109" s="29">
        <v>1097</v>
      </c>
      <c r="AI1109" s="270" t="s">
        <v>6304</v>
      </c>
      <c r="AJ1109" s="29">
        <v>1098</v>
      </c>
      <c r="AK1109" s="270" t="s">
        <v>6305</v>
      </c>
      <c r="AL1109" s="30">
        <f t="shared" si="23"/>
        <v>1097</v>
      </c>
      <c r="AM1109" s="29">
        <v>1097</v>
      </c>
      <c r="AN1109" s="270">
        <v>5393477</v>
      </c>
      <c r="AO1109" s="29">
        <v>1098</v>
      </c>
      <c r="AP1109" s="270">
        <v>3190382</v>
      </c>
    </row>
    <row r="1110" spans="22:42">
      <c r="V1110" s="29">
        <v>1098</v>
      </c>
      <c r="W1110" s="270" t="s">
        <v>6306</v>
      </c>
      <c r="X1110" s="30">
        <v>1098</v>
      </c>
      <c r="Y1110" s="270" t="s">
        <v>6307</v>
      </c>
      <c r="Z1110" s="29">
        <v>1098</v>
      </c>
      <c r="AA1110" s="275" t="s">
        <v>6308</v>
      </c>
      <c r="AB1110" s="29">
        <v>1098</v>
      </c>
      <c r="AC1110" s="270" t="s">
        <v>6309</v>
      </c>
      <c r="AD1110" s="29">
        <v>1098</v>
      </c>
      <c r="AE1110" s="270" t="s">
        <v>6310</v>
      </c>
      <c r="AF1110" s="29">
        <v>1098</v>
      </c>
      <c r="AG1110" s="270" t="s">
        <v>6311</v>
      </c>
      <c r="AH1110" s="29">
        <v>1098</v>
      </c>
      <c r="AI1110" s="270" t="s">
        <v>6312</v>
      </c>
      <c r="AJ1110" s="29">
        <v>1099</v>
      </c>
      <c r="AK1110" s="270" t="s">
        <v>6313</v>
      </c>
      <c r="AL1110" s="30">
        <f t="shared" si="23"/>
        <v>1098</v>
      </c>
      <c r="AM1110" s="29">
        <v>1098</v>
      </c>
      <c r="AN1110" s="270">
        <v>5398318</v>
      </c>
      <c r="AO1110" s="29">
        <v>1099</v>
      </c>
      <c r="AP1110" s="270">
        <v>3193245</v>
      </c>
    </row>
    <row r="1111" spans="22:42">
      <c r="V1111" s="29">
        <v>1099</v>
      </c>
      <c r="W1111" s="270" t="s">
        <v>6314</v>
      </c>
      <c r="X1111" s="30">
        <v>1099</v>
      </c>
      <c r="Y1111" s="270" t="s">
        <v>6315</v>
      </c>
      <c r="Z1111" s="29">
        <v>1099</v>
      </c>
      <c r="AA1111" s="275" t="s">
        <v>6316</v>
      </c>
      <c r="AB1111" s="29">
        <v>1099</v>
      </c>
      <c r="AC1111" s="270" t="s">
        <v>6317</v>
      </c>
      <c r="AD1111" s="29">
        <v>1099</v>
      </c>
      <c r="AE1111" s="270" t="s">
        <v>6318</v>
      </c>
      <c r="AF1111" s="29">
        <v>1099</v>
      </c>
      <c r="AG1111" s="270" t="s">
        <v>6319</v>
      </c>
      <c r="AH1111" s="29">
        <v>1099</v>
      </c>
      <c r="AI1111" s="270" t="s">
        <v>6320</v>
      </c>
      <c r="AJ1111" s="29">
        <v>1100</v>
      </c>
      <c r="AK1111" s="270" t="s">
        <v>6321</v>
      </c>
      <c r="AL1111" s="30">
        <f t="shared" si="23"/>
        <v>1099</v>
      </c>
      <c r="AM1111" s="29">
        <v>1099</v>
      </c>
      <c r="AN1111" s="270">
        <v>5403160</v>
      </c>
      <c r="AO1111" s="29">
        <v>1100</v>
      </c>
      <c r="AP1111" s="270">
        <v>3196108</v>
      </c>
    </row>
    <row r="1112" spans="22:42">
      <c r="V1112" s="29">
        <v>1100</v>
      </c>
      <c r="W1112" s="270" t="s">
        <v>6322</v>
      </c>
      <c r="X1112" s="30">
        <v>1100</v>
      </c>
      <c r="Y1112" s="270" t="s">
        <v>6323</v>
      </c>
      <c r="Z1112" s="29">
        <v>1100</v>
      </c>
      <c r="AA1112" s="275" t="s">
        <v>6324</v>
      </c>
      <c r="AB1112" s="29">
        <v>1100</v>
      </c>
      <c r="AC1112" s="270" t="s">
        <v>6325</v>
      </c>
      <c r="AD1112" s="29">
        <v>1100</v>
      </c>
      <c r="AE1112" s="270" t="s">
        <v>6326</v>
      </c>
      <c r="AF1112" s="29">
        <v>1100</v>
      </c>
      <c r="AG1112" s="270" t="s">
        <v>6327</v>
      </c>
      <c r="AH1112" s="29">
        <v>1100</v>
      </c>
      <c r="AI1112" s="270" t="s">
        <v>6328</v>
      </c>
      <c r="AJ1112" s="29">
        <v>1101</v>
      </c>
      <c r="AK1112" s="270" t="s">
        <v>6329</v>
      </c>
      <c r="AL1112" s="30">
        <f t="shared" si="23"/>
        <v>1100</v>
      </c>
      <c r="AM1112" s="29">
        <v>1100</v>
      </c>
      <c r="AN1112" s="270">
        <v>5408001</v>
      </c>
      <c r="AO1112" s="29">
        <v>1101</v>
      </c>
      <c r="AP1112" s="270">
        <v>3198970</v>
      </c>
    </row>
    <row r="1113" spans="22:42">
      <c r="V1113" s="29">
        <v>1101</v>
      </c>
      <c r="W1113" s="270" t="s">
        <v>6330</v>
      </c>
      <c r="X1113" s="30">
        <v>1101</v>
      </c>
      <c r="Y1113" s="270" t="s">
        <v>6331</v>
      </c>
      <c r="Z1113" s="29">
        <v>1101</v>
      </c>
      <c r="AA1113" s="275" t="s">
        <v>6332</v>
      </c>
      <c r="AB1113" s="29">
        <v>1101</v>
      </c>
      <c r="AC1113" s="270" t="s">
        <v>6333</v>
      </c>
      <c r="AD1113" s="29">
        <v>1101</v>
      </c>
      <c r="AE1113" s="270" t="s">
        <v>6334</v>
      </c>
      <c r="AF1113" s="29">
        <v>1101</v>
      </c>
      <c r="AG1113" s="270" t="s">
        <v>6335</v>
      </c>
      <c r="AH1113" s="29">
        <v>1101</v>
      </c>
      <c r="AI1113" s="270" t="s">
        <v>6336</v>
      </c>
      <c r="AJ1113" s="29">
        <v>1102</v>
      </c>
      <c r="AK1113" s="270" t="s">
        <v>6337</v>
      </c>
      <c r="AL1113" s="30">
        <f t="shared" si="23"/>
        <v>1101</v>
      </c>
      <c r="AM1113" s="29">
        <v>1101</v>
      </c>
      <c r="AN1113" s="270">
        <v>5412843</v>
      </c>
      <c r="AO1113" s="29">
        <v>1102</v>
      </c>
      <c r="AP1113" s="270">
        <v>3201833</v>
      </c>
    </row>
    <row r="1114" spans="22:42">
      <c r="V1114" s="29">
        <v>1102</v>
      </c>
      <c r="W1114" s="270" t="s">
        <v>6338</v>
      </c>
      <c r="X1114" s="30">
        <v>1102</v>
      </c>
      <c r="Y1114" s="270" t="s">
        <v>6339</v>
      </c>
      <c r="Z1114" s="29">
        <v>1102</v>
      </c>
      <c r="AA1114" s="275" t="s">
        <v>6340</v>
      </c>
      <c r="AB1114" s="29">
        <v>1102</v>
      </c>
      <c r="AC1114" s="270" t="s">
        <v>6341</v>
      </c>
      <c r="AD1114" s="29">
        <v>1102</v>
      </c>
      <c r="AE1114" s="270" t="s">
        <v>6342</v>
      </c>
      <c r="AF1114" s="29">
        <v>1102</v>
      </c>
      <c r="AG1114" s="270" t="s">
        <v>6343</v>
      </c>
      <c r="AH1114" s="29">
        <v>1102</v>
      </c>
      <c r="AI1114" s="270" t="s">
        <v>6344</v>
      </c>
      <c r="AJ1114" s="29">
        <v>1103</v>
      </c>
      <c r="AK1114" s="270" t="s">
        <v>6345</v>
      </c>
      <c r="AL1114" s="30">
        <f t="shared" si="23"/>
        <v>1102</v>
      </c>
      <c r="AM1114" s="29">
        <v>1102</v>
      </c>
      <c r="AN1114" s="270">
        <v>5417684</v>
      </c>
      <c r="AO1114" s="29">
        <v>1103</v>
      </c>
      <c r="AP1114" s="270">
        <v>3204695</v>
      </c>
    </row>
    <row r="1115" spans="22:42">
      <c r="V1115" s="29">
        <v>1103</v>
      </c>
      <c r="W1115" s="270" t="s">
        <v>6346</v>
      </c>
      <c r="X1115" s="30">
        <v>1103</v>
      </c>
      <c r="Y1115" s="270" t="s">
        <v>6347</v>
      </c>
      <c r="Z1115" s="29">
        <v>1103</v>
      </c>
      <c r="AA1115" s="275" t="s">
        <v>6348</v>
      </c>
      <c r="AB1115" s="29">
        <v>1103</v>
      </c>
      <c r="AC1115" s="270" t="s">
        <v>6349</v>
      </c>
      <c r="AD1115" s="29">
        <v>1103</v>
      </c>
      <c r="AE1115" s="270" t="s">
        <v>6350</v>
      </c>
      <c r="AF1115" s="29">
        <v>1103</v>
      </c>
      <c r="AG1115" s="270" t="s">
        <v>6351</v>
      </c>
      <c r="AH1115" s="29">
        <v>1103</v>
      </c>
      <c r="AI1115" s="270" t="s">
        <v>6352</v>
      </c>
      <c r="AJ1115" s="29">
        <v>1104</v>
      </c>
      <c r="AK1115" s="270" t="s">
        <v>6353</v>
      </c>
      <c r="AL1115" s="30">
        <f t="shared" si="23"/>
        <v>1103</v>
      </c>
      <c r="AM1115" s="29">
        <v>1103</v>
      </c>
      <c r="AN1115" s="270">
        <v>5422525</v>
      </c>
      <c r="AO1115" s="29">
        <v>1104</v>
      </c>
      <c r="AP1115" s="270"/>
    </row>
    <row r="1116" spans="22:42">
      <c r="V1116" s="29">
        <v>1104</v>
      </c>
      <c r="W1116" s="270" t="s">
        <v>6354</v>
      </c>
      <c r="X1116" s="30">
        <v>1104</v>
      </c>
      <c r="Y1116" s="270" t="s">
        <v>6355</v>
      </c>
      <c r="Z1116" s="29">
        <v>1104</v>
      </c>
      <c r="AA1116" s="275" t="s">
        <v>6356</v>
      </c>
      <c r="AB1116" s="29">
        <v>1104</v>
      </c>
      <c r="AC1116" s="270" t="s">
        <v>6357</v>
      </c>
      <c r="AD1116" s="29">
        <v>1104</v>
      </c>
      <c r="AE1116" s="270" t="s">
        <v>6358</v>
      </c>
      <c r="AF1116" s="29">
        <v>1104</v>
      </c>
      <c r="AG1116" s="270" t="s">
        <v>6359</v>
      </c>
      <c r="AH1116" s="29">
        <v>1104</v>
      </c>
      <c r="AI1116" s="270" t="s">
        <v>6360</v>
      </c>
      <c r="AJ1116" s="29">
        <v>1105</v>
      </c>
      <c r="AK1116" s="270" t="s">
        <v>6361</v>
      </c>
      <c r="AL1116" s="30">
        <f t="shared" si="23"/>
        <v>1104</v>
      </c>
      <c r="AM1116" s="29">
        <v>1104</v>
      </c>
      <c r="AN1116" s="270">
        <v>5427367</v>
      </c>
      <c r="AO1116" s="29">
        <v>1105</v>
      </c>
      <c r="AP1116" s="270"/>
    </row>
    <row r="1117" spans="22:42">
      <c r="V1117" s="29">
        <v>1105</v>
      </c>
      <c r="W1117" s="270" t="s">
        <v>6362</v>
      </c>
      <c r="X1117" s="30">
        <v>1105</v>
      </c>
      <c r="Y1117" s="270" t="s">
        <v>6363</v>
      </c>
      <c r="Z1117" s="29">
        <v>1105</v>
      </c>
      <c r="AA1117" s="275" t="s">
        <v>6364</v>
      </c>
      <c r="AB1117" s="29">
        <v>1105</v>
      </c>
      <c r="AC1117" s="270" t="s">
        <v>6365</v>
      </c>
      <c r="AD1117" s="29">
        <v>1105</v>
      </c>
      <c r="AE1117" s="270" t="s">
        <v>6366</v>
      </c>
      <c r="AF1117" s="29">
        <v>1105</v>
      </c>
      <c r="AG1117" s="270" t="s">
        <v>6367</v>
      </c>
      <c r="AH1117" s="29">
        <v>1105</v>
      </c>
      <c r="AI1117" s="270" t="s">
        <v>6368</v>
      </c>
      <c r="AJ1117" s="29">
        <v>1106</v>
      </c>
      <c r="AK1117" s="270" t="s">
        <v>6369</v>
      </c>
      <c r="AL1117" s="30">
        <f t="shared" si="23"/>
        <v>1105</v>
      </c>
      <c r="AM1117" s="29">
        <v>1105</v>
      </c>
      <c r="AN1117" s="270">
        <v>5432208</v>
      </c>
      <c r="AO1117" s="29">
        <v>1106</v>
      </c>
      <c r="AP1117" s="270"/>
    </row>
    <row r="1118" spans="22:42">
      <c r="V1118" s="29">
        <v>1106</v>
      </c>
      <c r="W1118" s="270" t="s">
        <v>6370</v>
      </c>
      <c r="X1118" s="30">
        <v>1106</v>
      </c>
      <c r="Y1118" s="270" t="s">
        <v>6371</v>
      </c>
      <c r="Z1118" s="29">
        <v>1106</v>
      </c>
      <c r="AA1118" s="275" t="s">
        <v>6372</v>
      </c>
      <c r="AB1118" s="29">
        <v>1106</v>
      </c>
      <c r="AC1118" s="270" t="s">
        <v>6373</v>
      </c>
      <c r="AD1118" s="29">
        <v>1106</v>
      </c>
      <c r="AE1118" s="270" t="s">
        <v>6374</v>
      </c>
      <c r="AF1118" s="29">
        <v>1106</v>
      </c>
      <c r="AG1118" s="270" t="s">
        <v>6375</v>
      </c>
      <c r="AH1118" s="29">
        <v>1106</v>
      </c>
      <c r="AI1118" s="270" t="s">
        <v>6376</v>
      </c>
      <c r="AJ1118" s="29">
        <v>1107</v>
      </c>
      <c r="AK1118" s="270" t="s">
        <v>6377</v>
      </c>
      <c r="AL1118" s="30">
        <f t="shared" si="23"/>
        <v>1106</v>
      </c>
      <c r="AM1118" s="29">
        <v>1106</v>
      </c>
      <c r="AN1118" s="270">
        <v>5437050</v>
      </c>
      <c r="AO1118" s="29">
        <v>1107</v>
      </c>
      <c r="AP1118" s="270"/>
    </row>
    <row r="1119" spans="22:42">
      <c r="V1119" s="29">
        <v>1107</v>
      </c>
      <c r="W1119" s="270" t="s">
        <v>6378</v>
      </c>
      <c r="X1119" s="30">
        <v>1107</v>
      </c>
      <c r="Y1119" s="270" t="s">
        <v>6379</v>
      </c>
      <c r="Z1119" s="29">
        <v>1107</v>
      </c>
      <c r="AA1119" s="275" t="s">
        <v>6380</v>
      </c>
      <c r="AB1119" s="29">
        <v>1107</v>
      </c>
      <c r="AC1119" s="270" t="s">
        <v>6381</v>
      </c>
      <c r="AD1119" s="29">
        <v>1107</v>
      </c>
      <c r="AE1119" s="270" t="s">
        <v>6382</v>
      </c>
      <c r="AF1119" s="29">
        <v>1107</v>
      </c>
      <c r="AG1119" s="270" t="s">
        <v>6383</v>
      </c>
      <c r="AH1119" s="29">
        <v>1107</v>
      </c>
      <c r="AI1119" s="270" t="s">
        <v>6384</v>
      </c>
      <c r="AJ1119" s="29">
        <v>1108</v>
      </c>
      <c r="AK1119" s="270" t="s">
        <v>6385</v>
      </c>
      <c r="AL1119" s="30">
        <f t="shared" si="23"/>
        <v>1107</v>
      </c>
      <c r="AM1119" s="29">
        <v>1107</v>
      </c>
      <c r="AN1119" s="270">
        <v>5441891</v>
      </c>
      <c r="AO1119" s="29">
        <v>1108</v>
      </c>
      <c r="AP1119" s="270"/>
    </row>
    <row r="1120" spans="22:42">
      <c r="V1120" s="29">
        <v>1108</v>
      </c>
      <c r="W1120" s="270" t="s">
        <v>6386</v>
      </c>
      <c r="X1120" s="30">
        <v>1108</v>
      </c>
      <c r="Y1120" s="270" t="s">
        <v>6387</v>
      </c>
      <c r="Z1120" s="29">
        <v>1108</v>
      </c>
      <c r="AA1120" s="275" t="s">
        <v>6388</v>
      </c>
      <c r="AB1120" s="29">
        <v>1108</v>
      </c>
      <c r="AC1120" s="270" t="s">
        <v>6389</v>
      </c>
      <c r="AD1120" s="29">
        <v>1108</v>
      </c>
      <c r="AE1120" s="270" t="s">
        <v>6390</v>
      </c>
      <c r="AF1120" s="29">
        <v>1108</v>
      </c>
      <c r="AG1120" s="270" t="s">
        <v>6391</v>
      </c>
      <c r="AH1120" s="29">
        <v>1108</v>
      </c>
      <c r="AI1120" s="270" t="s">
        <v>6392</v>
      </c>
      <c r="AJ1120" s="29">
        <v>1109</v>
      </c>
      <c r="AK1120" s="270" t="s">
        <v>6393</v>
      </c>
      <c r="AL1120" s="30">
        <f t="shared" si="23"/>
        <v>1108</v>
      </c>
      <c r="AM1120" s="29">
        <v>1108</v>
      </c>
      <c r="AN1120" s="270">
        <v>5446733</v>
      </c>
      <c r="AO1120" s="29">
        <v>1109</v>
      </c>
      <c r="AP1120" s="270"/>
    </row>
    <row r="1121" spans="22:42">
      <c r="V1121" s="29">
        <v>1109</v>
      </c>
      <c r="W1121" s="270" t="s">
        <v>6394</v>
      </c>
      <c r="X1121" s="30">
        <v>1109</v>
      </c>
      <c r="Y1121" s="270" t="s">
        <v>6395</v>
      </c>
      <c r="Z1121" s="29">
        <v>1109</v>
      </c>
      <c r="AA1121" s="275" t="s">
        <v>6396</v>
      </c>
      <c r="AB1121" s="29">
        <v>1109</v>
      </c>
      <c r="AC1121" s="270" t="s">
        <v>6397</v>
      </c>
      <c r="AD1121" s="29">
        <v>1109</v>
      </c>
      <c r="AE1121" s="270" t="s">
        <v>6398</v>
      </c>
      <c r="AF1121" s="29">
        <v>1109</v>
      </c>
      <c r="AG1121" s="270" t="s">
        <v>6399</v>
      </c>
      <c r="AH1121" s="29">
        <v>1109</v>
      </c>
      <c r="AI1121" s="270" t="s">
        <v>6400</v>
      </c>
      <c r="AJ1121" s="29">
        <v>1110</v>
      </c>
      <c r="AK1121" s="270" t="s">
        <v>6401</v>
      </c>
      <c r="AL1121" s="30">
        <f t="shared" si="23"/>
        <v>1109</v>
      </c>
      <c r="AM1121" s="29">
        <v>1109</v>
      </c>
      <c r="AN1121" s="270">
        <v>5451574</v>
      </c>
      <c r="AO1121" s="29">
        <v>1110</v>
      </c>
      <c r="AP1121" s="270"/>
    </row>
    <row r="1122" spans="22:42">
      <c r="V1122" s="29">
        <v>1110</v>
      </c>
      <c r="W1122" s="270" t="s">
        <v>6402</v>
      </c>
      <c r="X1122" s="30">
        <v>1110</v>
      </c>
      <c r="Y1122" s="270" t="s">
        <v>6403</v>
      </c>
      <c r="Z1122" s="29">
        <v>1110</v>
      </c>
      <c r="AA1122" s="275" t="s">
        <v>6404</v>
      </c>
      <c r="AB1122" s="29">
        <v>1110</v>
      </c>
      <c r="AC1122" s="270" t="s">
        <v>6405</v>
      </c>
      <c r="AD1122" s="29">
        <v>1110</v>
      </c>
      <c r="AE1122" s="270" t="s">
        <v>6406</v>
      </c>
      <c r="AF1122" s="29">
        <v>1110</v>
      </c>
      <c r="AG1122" s="270" t="s">
        <v>6407</v>
      </c>
      <c r="AH1122" s="29">
        <v>1110</v>
      </c>
      <c r="AI1122" s="270" t="s">
        <v>6408</v>
      </c>
      <c r="AJ1122" s="29">
        <v>1111</v>
      </c>
      <c r="AK1122" s="270" t="s">
        <v>6409</v>
      </c>
      <c r="AL1122" s="30">
        <f t="shared" si="23"/>
        <v>1110</v>
      </c>
      <c r="AM1122" s="29">
        <v>1110</v>
      </c>
      <c r="AN1122" s="270">
        <v>5456415</v>
      </c>
      <c r="AO1122" s="29">
        <v>1111</v>
      </c>
      <c r="AP1122" s="270"/>
    </row>
    <row r="1123" spans="22:42">
      <c r="V1123" s="29">
        <v>1111</v>
      </c>
      <c r="W1123" s="270" t="s">
        <v>6410</v>
      </c>
      <c r="X1123" s="30">
        <v>1111</v>
      </c>
      <c r="Y1123" s="270">
        <v>4631574</v>
      </c>
      <c r="Z1123" s="29">
        <v>1111</v>
      </c>
      <c r="AA1123" s="275" t="s">
        <v>6411</v>
      </c>
      <c r="AB1123" s="29">
        <v>1111</v>
      </c>
      <c r="AC1123" s="270" t="s">
        <v>6412</v>
      </c>
      <c r="AD1123" s="29">
        <v>1111</v>
      </c>
      <c r="AE1123" s="270" t="s">
        <v>6413</v>
      </c>
      <c r="AF1123" s="29">
        <v>1111</v>
      </c>
      <c r="AG1123" s="270" t="s">
        <v>6414</v>
      </c>
      <c r="AH1123" s="29">
        <v>1111</v>
      </c>
      <c r="AI1123" s="270" t="s">
        <v>6415</v>
      </c>
      <c r="AJ1123" s="29">
        <v>1112</v>
      </c>
      <c r="AK1123" s="270" t="s">
        <v>6416</v>
      </c>
      <c r="AL1123" s="30">
        <f t="shared" si="23"/>
        <v>1111</v>
      </c>
      <c r="AM1123" s="29">
        <v>1111</v>
      </c>
      <c r="AN1123" s="270">
        <v>5461257</v>
      </c>
      <c r="AO1123" s="29">
        <v>1112</v>
      </c>
      <c r="AP1123" s="270"/>
    </row>
    <row r="1124" spans="22:42">
      <c r="V1124" s="29">
        <v>1112</v>
      </c>
      <c r="W1124" s="270" t="s">
        <v>6417</v>
      </c>
      <c r="X1124" s="30">
        <v>1112</v>
      </c>
      <c r="Y1124" s="270" t="s">
        <v>6418</v>
      </c>
      <c r="Z1124" s="29">
        <v>1112</v>
      </c>
      <c r="AA1124" s="275" t="s">
        <v>6419</v>
      </c>
      <c r="AB1124" s="29">
        <v>1112</v>
      </c>
      <c r="AC1124" s="270" t="s">
        <v>6420</v>
      </c>
      <c r="AD1124" s="29">
        <v>1112</v>
      </c>
      <c r="AE1124" s="270" t="s">
        <v>6421</v>
      </c>
      <c r="AF1124" s="29">
        <v>1112</v>
      </c>
      <c r="AG1124" s="270" t="s">
        <v>6422</v>
      </c>
      <c r="AH1124" s="29">
        <v>1112</v>
      </c>
      <c r="AI1124" s="270" t="s">
        <v>6423</v>
      </c>
      <c r="AJ1124" s="29">
        <v>1113</v>
      </c>
      <c r="AK1124" s="270" t="s">
        <v>6424</v>
      </c>
      <c r="AL1124" s="30">
        <f t="shared" si="23"/>
        <v>1112</v>
      </c>
      <c r="AM1124" s="29">
        <v>1112</v>
      </c>
      <c r="AN1124" s="270">
        <v>5466098</v>
      </c>
      <c r="AO1124" s="29">
        <v>1113</v>
      </c>
      <c r="AP1124" s="270"/>
    </row>
    <row r="1125" spans="22:42">
      <c r="V1125" s="29">
        <v>1113</v>
      </c>
      <c r="W1125" s="270" t="s">
        <v>6425</v>
      </c>
      <c r="X1125" s="30">
        <v>1113</v>
      </c>
      <c r="Y1125" s="270" t="s">
        <v>6426</v>
      </c>
      <c r="Z1125" s="29">
        <v>1113</v>
      </c>
      <c r="AA1125" s="275" t="s">
        <v>6427</v>
      </c>
      <c r="AB1125" s="29">
        <v>1113</v>
      </c>
      <c r="AC1125" s="270" t="s">
        <v>6428</v>
      </c>
      <c r="AD1125" s="29">
        <v>1113</v>
      </c>
      <c r="AE1125" s="270" t="s">
        <v>6429</v>
      </c>
      <c r="AF1125" s="29">
        <v>1113</v>
      </c>
      <c r="AG1125" s="270" t="s">
        <v>6430</v>
      </c>
      <c r="AH1125" s="29">
        <v>1113</v>
      </c>
      <c r="AI1125" s="270" t="s">
        <v>6431</v>
      </c>
      <c r="AJ1125" s="29">
        <v>1114</v>
      </c>
      <c r="AK1125" s="270" t="s">
        <v>6432</v>
      </c>
      <c r="AL1125" s="30">
        <f t="shared" si="23"/>
        <v>1113</v>
      </c>
      <c r="AM1125" s="29">
        <v>1113</v>
      </c>
      <c r="AN1125" s="270">
        <v>5470940</v>
      </c>
      <c r="AO1125" s="29">
        <v>1114</v>
      </c>
      <c r="AP1125" s="270"/>
    </row>
    <row r="1126" spans="22:42">
      <c r="V1126" s="29">
        <v>1114</v>
      </c>
      <c r="W1126" s="270" t="s">
        <v>6433</v>
      </c>
      <c r="X1126" s="30">
        <v>1114</v>
      </c>
      <c r="Y1126" s="270">
        <v>4643939</v>
      </c>
      <c r="Z1126" s="29">
        <v>1114</v>
      </c>
      <c r="AA1126" s="275" t="s">
        <v>6434</v>
      </c>
      <c r="AB1126" s="29">
        <v>1114</v>
      </c>
      <c r="AC1126" s="270" t="s">
        <v>6435</v>
      </c>
      <c r="AD1126" s="29">
        <v>1114</v>
      </c>
      <c r="AE1126" s="270" t="s">
        <v>6436</v>
      </c>
      <c r="AF1126" s="29">
        <v>1114</v>
      </c>
      <c r="AG1126" s="270" t="s">
        <v>6437</v>
      </c>
      <c r="AH1126" s="29">
        <v>1114</v>
      </c>
      <c r="AI1126" s="270" t="s">
        <v>6438</v>
      </c>
      <c r="AJ1126" s="29">
        <v>1115</v>
      </c>
      <c r="AK1126" s="270" t="s">
        <v>6439</v>
      </c>
      <c r="AL1126" s="30">
        <f t="shared" si="23"/>
        <v>1114</v>
      </c>
      <c r="AM1126" s="29">
        <v>1114</v>
      </c>
      <c r="AN1126" s="270">
        <v>5475781</v>
      </c>
      <c r="AO1126" s="29">
        <v>1115</v>
      </c>
      <c r="AP1126" s="270"/>
    </row>
    <row r="1127" spans="22:42">
      <c r="V1127" s="29">
        <v>1115</v>
      </c>
      <c r="W1127" s="270" t="s">
        <v>6440</v>
      </c>
      <c r="X1127" s="30">
        <v>1115</v>
      </c>
      <c r="Y1127" s="270" t="s">
        <v>6441</v>
      </c>
      <c r="Z1127" s="29">
        <v>1115</v>
      </c>
      <c r="AA1127" s="275" t="s">
        <v>6442</v>
      </c>
      <c r="AB1127" s="29">
        <v>1115</v>
      </c>
      <c r="AC1127" s="270" t="s">
        <v>6443</v>
      </c>
      <c r="AD1127" s="29">
        <v>1115</v>
      </c>
      <c r="AE1127" s="270" t="s">
        <v>6444</v>
      </c>
      <c r="AF1127" s="29">
        <v>1115</v>
      </c>
      <c r="AG1127" s="270" t="s">
        <v>6445</v>
      </c>
      <c r="AH1127" s="29">
        <v>1115</v>
      </c>
      <c r="AI1127" s="270" t="s">
        <v>6446</v>
      </c>
      <c r="AJ1127" s="29">
        <v>1116</v>
      </c>
      <c r="AK1127" s="270" t="s">
        <v>6447</v>
      </c>
      <c r="AL1127" s="30">
        <f t="shared" si="23"/>
        <v>1115</v>
      </c>
      <c r="AM1127" s="29">
        <v>1115</v>
      </c>
      <c r="AN1127" s="270">
        <v>5480622</v>
      </c>
      <c r="AO1127" s="29">
        <v>1116</v>
      </c>
      <c r="AP1127" s="270"/>
    </row>
    <row r="1128" spans="22:42">
      <c r="V1128" s="29">
        <v>1116</v>
      </c>
      <c r="W1128" s="270" t="s">
        <v>6448</v>
      </c>
      <c r="X1128" s="30">
        <v>1116</v>
      </c>
      <c r="Y1128" s="270" t="s">
        <v>6449</v>
      </c>
      <c r="Z1128" s="29">
        <v>1116</v>
      </c>
      <c r="AA1128" s="275" t="s">
        <v>6450</v>
      </c>
      <c r="AB1128" s="29">
        <v>1116</v>
      </c>
      <c r="AC1128" s="270" t="s">
        <v>6451</v>
      </c>
      <c r="AD1128" s="29">
        <v>1116</v>
      </c>
      <c r="AE1128" s="270" t="s">
        <v>6452</v>
      </c>
      <c r="AF1128" s="29">
        <v>1116</v>
      </c>
      <c r="AG1128" s="270" t="s">
        <v>6453</v>
      </c>
      <c r="AH1128" s="29">
        <v>1116</v>
      </c>
      <c r="AI1128" s="270" t="s">
        <v>6454</v>
      </c>
      <c r="AJ1128" s="29">
        <v>1117</v>
      </c>
      <c r="AK1128" s="270" t="s">
        <v>6455</v>
      </c>
      <c r="AL1128" s="30">
        <f t="shared" si="23"/>
        <v>1116</v>
      </c>
      <c r="AM1128" s="29">
        <v>1116</v>
      </c>
      <c r="AN1128" s="270">
        <v>5485464</v>
      </c>
      <c r="AO1128" s="29">
        <v>1117</v>
      </c>
      <c r="AP1128" s="270"/>
    </row>
    <row r="1129" spans="22:42">
      <c r="V1129" s="29">
        <v>1117</v>
      </c>
      <c r="W1129" s="270" t="s">
        <v>6456</v>
      </c>
      <c r="X1129" s="30">
        <v>1117</v>
      </c>
      <c r="Y1129" s="270" t="s">
        <v>6457</v>
      </c>
      <c r="Z1129" s="29">
        <v>1117</v>
      </c>
      <c r="AA1129" s="275" t="s">
        <v>6458</v>
      </c>
      <c r="AB1129" s="29">
        <v>1117</v>
      </c>
      <c r="AC1129" s="270" t="s">
        <v>6459</v>
      </c>
      <c r="AD1129" s="29">
        <v>1117</v>
      </c>
      <c r="AE1129" s="270" t="s">
        <v>6460</v>
      </c>
      <c r="AF1129" s="29">
        <v>1117</v>
      </c>
      <c r="AG1129" s="270" t="s">
        <v>6461</v>
      </c>
      <c r="AH1129" s="29">
        <v>1117</v>
      </c>
      <c r="AI1129" s="270" t="s">
        <v>6462</v>
      </c>
      <c r="AJ1129" s="29">
        <v>1118</v>
      </c>
      <c r="AK1129" s="270" t="s">
        <v>6463</v>
      </c>
      <c r="AL1129" s="30">
        <f t="shared" si="23"/>
        <v>1117</v>
      </c>
      <c r="AM1129" s="29">
        <v>1117</v>
      </c>
      <c r="AN1129" s="270">
        <v>5490305</v>
      </c>
      <c r="AO1129" s="29">
        <v>1118</v>
      </c>
      <c r="AP1129" s="270"/>
    </row>
    <row r="1130" spans="22:42">
      <c r="V1130" s="29">
        <v>1118</v>
      </c>
      <c r="W1130" s="270" t="s">
        <v>6464</v>
      </c>
      <c r="X1130" s="30">
        <v>1118</v>
      </c>
      <c r="Y1130" s="270" t="s">
        <v>6465</v>
      </c>
      <c r="Z1130" s="29">
        <v>1118</v>
      </c>
      <c r="AA1130" s="275" t="s">
        <v>6466</v>
      </c>
      <c r="AB1130" s="29">
        <v>1118</v>
      </c>
      <c r="AC1130" s="270" t="s">
        <v>6467</v>
      </c>
      <c r="AD1130" s="29">
        <v>1118</v>
      </c>
      <c r="AE1130" s="270" t="s">
        <v>6468</v>
      </c>
      <c r="AF1130" s="29">
        <v>1118</v>
      </c>
      <c r="AG1130" s="270" t="s">
        <v>6469</v>
      </c>
      <c r="AH1130" s="29">
        <v>1118</v>
      </c>
      <c r="AI1130" s="270" t="s">
        <v>6470</v>
      </c>
      <c r="AJ1130" s="29">
        <v>1119</v>
      </c>
      <c r="AK1130" s="270" t="s">
        <v>6471</v>
      </c>
      <c r="AL1130" s="30">
        <f t="shared" si="23"/>
        <v>1118</v>
      </c>
      <c r="AM1130" s="29">
        <v>1118</v>
      </c>
      <c r="AN1130" s="270">
        <v>5495147</v>
      </c>
      <c r="AO1130" s="29">
        <v>1119</v>
      </c>
      <c r="AP1130" s="270"/>
    </row>
    <row r="1131" spans="22:42">
      <c r="V1131" s="29">
        <v>1119</v>
      </c>
      <c r="W1131" s="270" t="s">
        <v>6472</v>
      </c>
      <c r="X1131" s="30">
        <v>1119</v>
      </c>
      <c r="Y1131" s="270" t="s">
        <v>6473</v>
      </c>
      <c r="Z1131" s="29">
        <v>1119</v>
      </c>
      <c r="AA1131" s="275" t="s">
        <v>6474</v>
      </c>
      <c r="AB1131" s="29">
        <v>1119</v>
      </c>
      <c r="AC1131" s="270" t="s">
        <v>6475</v>
      </c>
      <c r="AD1131" s="29">
        <v>1119</v>
      </c>
      <c r="AE1131" s="270" t="s">
        <v>6476</v>
      </c>
      <c r="AF1131" s="29">
        <v>1119</v>
      </c>
      <c r="AG1131" s="270" t="s">
        <v>6477</v>
      </c>
      <c r="AH1131" s="29">
        <v>1119</v>
      </c>
      <c r="AI1131" s="270" t="s">
        <v>6478</v>
      </c>
      <c r="AJ1131" s="29">
        <v>1120</v>
      </c>
      <c r="AK1131" s="270" t="s">
        <v>6479</v>
      </c>
      <c r="AL1131" s="30">
        <f t="shared" si="23"/>
        <v>1119</v>
      </c>
      <c r="AM1131" s="29">
        <v>1119</v>
      </c>
      <c r="AN1131" s="270">
        <v>5499988</v>
      </c>
      <c r="AO1131" s="29">
        <v>1120</v>
      </c>
      <c r="AP1131" s="270"/>
    </row>
    <row r="1132" spans="22:42">
      <c r="V1132" s="29">
        <v>1120</v>
      </c>
      <c r="W1132" s="270" t="s">
        <v>6480</v>
      </c>
      <c r="X1132" s="30">
        <v>1120</v>
      </c>
      <c r="Y1132" s="270" t="s">
        <v>6481</v>
      </c>
      <c r="Z1132" s="29">
        <v>1120</v>
      </c>
      <c r="AA1132" s="275" t="s">
        <v>6482</v>
      </c>
      <c r="AB1132" s="29">
        <v>1120</v>
      </c>
      <c r="AC1132" s="270" t="s">
        <v>6483</v>
      </c>
      <c r="AD1132" s="29">
        <v>1120</v>
      </c>
      <c r="AE1132" s="270" t="s">
        <v>6484</v>
      </c>
      <c r="AF1132" s="29">
        <v>1120</v>
      </c>
      <c r="AG1132" s="270" t="s">
        <v>6485</v>
      </c>
      <c r="AH1132" s="29">
        <v>1120</v>
      </c>
      <c r="AI1132" s="270" t="s">
        <v>6486</v>
      </c>
      <c r="AJ1132" s="29">
        <v>1121</v>
      </c>
      <c r="AK1132" s="270" t="s">
        <v>6487</v>
      </c>
      <c r="AL1132" s="30">
        <f t="shared" si="23"/>
        <v>1120</v>
      </c>
      <c r="AM1132" s="29">
        <v>1120</v>
      </c>
      <c r="AN1132" s="270">
        <v>5504830</v>
      </c>
      <c r="AO1132" s="29">
        <v>1121</v>
      </c>
      <c r="AP1132" s="270"/>
    </row>
    <row r="1133" spans="22:42">
      <c r="V1133" s="29">
        <v>1121</v>
      </c>
      <c r="W1133" s="270" t="s">
        <v>6488</v>
      </c>
      <c r="X1133" s="30">
        <v>1121</v>
      </c>
      <c r="Y1133" s="270" t="s">
        <v>6489</v>
      </c>
      <c r="Z1133" s="29">
        <v>1121</v>
      </c>
      <c r="AA1133" s="275" t="s">
        <v>6490</v>
      </c>
      <c r="AB1133" s="29">
        <v>1121</v>
      </c>
      <c r="AC1133" s="270" t="s">
        <v>6491</v>
      </c>
      <c r="AD1133" s="29">
        <v>1121</v>
      </c>
      <c r="AE1133" s="270" t="s">
        <v>6492</v>
      </c>
      <c r="AF1133" s="29">
        <v>1121</v>
      </c>
      <c r="AG1133" s="270" t="s">
        <v>6493</v>
      </c>
      <c r="AH1133" s="29">
        <v>1121</v>
      </c>
      <c r="AI1133" s="270" t="s">
        <v>6494</v>
      </c>
      <c r="AJ1133" s="29">
        <v>1122</v>
      </c>
      <c r="AK1133" s="270" t="s">
        <v>6495</v>
      </c>
      <c r="AL1133" s="30">
        <f t="shared" si="23"/>
        <v>1121</v>
      </c>
      <c r="AM1133" s="29">
        <v>1121</v>
      </c>
      <c r="AN1133" s="270">
        <v>5509671</v>
      </c>
      <c r="AO1133" s="29">
        <v>1122</v>
      </c>
      <c r="AP1133" s="270"/>
    </row>
    <row r="1134" spans="22:42">
      <c r="V1134" s="29">
        <v>1122</v>
      </c>
      <c r="W1134" s="270" t="s">
        <v>6496</v>
      </c>
      <c r="X1134" s="30">
        <v>1122</v>
      </c>
      <c r="Y1134" s="270" t="s">
        <v>6497</v>
      </c>
      <c r="Z1134" s="29">
        <v>1122</v>
      </c>
      <c r="AA1134" s="275" t="s">
        <v>6498</v>
      </c>
      <c r="AB1134" s="29">
        <v>1122</v>
      </c>
      <c r="AC1134" s="270" t="s">
        <v>6499</v>
      </c>
      <c r="AD1134" s="29">
        <v>1122</v>
      </c>
      <c r="AE1134" s="270" t="s">
        <v>6500</v>
      </c>
      <c r="AF1134" s="29">
        <v>1122</v>
      </c>
      <c r="AG1134" s="270" t="s">
        <v>6501</v>
      </c>
      <c r="AH1134" s="29">
        <v>1122</v>
      </c>
      <c r="AI1134" s="270" t="s">
        <v>6502</v>
      </c>
      <c r="AJ1134" s="29">
        <v>1123</v>
      </c>
      <c r="AK1134" s="270" t="s">
        <v>6503</v>
      </c>
      <c r="AL1134" s="30">
        <f t="shared" si="23"/>
        <v>1122</v>
      </c>
      <c r="AM1134" s="29">
        <v>1122</v>
      </c>
      <c r="AN1134" s="270">
        <v>5514512</v>
      </c>
      <c r="AO1134" s="29">
        <v>1123</v>
      </c>
      <c r="AP1134" s="270"/>
    </row>
    <row r="1135" spans="22:42">
      <c r="V1135" s="29">
        <v>1123</v>
      </c>
      <c r="W1135" s="270">
        <v>4681658</v>
      </c>
      <c r="X1135" s="30">
        <v>1123</v>
      </c>
      <c r="Y1135" s="270" t="s">
        <v>6504</v>
      </c>
      <c r="Z1135" s="29">
        <v>1123</v>
      </c>
      <c r="AA1135" s="275" t="s">
        <v>6505</v>
      </c>
      <c r="AB1135" s="29">
        <v>1123</v>
      </c>
      <c r="AC1135" s="270" t="s">
        <v>6506</v>
      </c>
      <c r="AD1135" s="29">
        <v>1123</v>
      </c>
      <c r="AE1135" s="270" t="s">
        <v>6507</v>
      </c>
      <c r="AF1135" s="29">
        <v>1123</v>
      </c>
      <c r="AG1135" s="270" t="s">
        <v>6508</v>
      </c>
      <c r="AH1135" s="29">
        <v>1123</v>
      </c>
      <c r="AI1135" s="270" t="s">
        <v>6509</v>
      </c>
      <c r="AJ1135" s="29">
        <v>1124</v>
      </c>
      <c r="AK1135" s="270" t="s">
        <v>6510</v>
      </c>
      <c r="AL1135" s="30">
        <f t="shared" si="23"/>
        <v>1123</v>
      </c>
      <c r="AM1135" s="29">
        <v>1123</v>
      </c>
      <c r="AN1135" s="270">
        <v>5519354</v>
      </c>
      <c r="AO1135" s="29">
        <v>1124</v>
      </c>
      <c r="AP1135" s="270"/>
    </row>
    <row r="1136" spans="22:42">
      <c r="V1136" s="29">
        <v>1124</v>
      </c>
      <c r="W1136" s="270" t="s">
        <v>6511</v>
      </c>
      <c r="X1136" s="30">
        <v>1124</v>
      </c>
      <c r="Y1136" s="270" t="s">
        <v>6512</v>
      </c>
      <c r="Z1136" s="29">
        <v>1124</v>
      </c>
      <c r="AA1136" s="275" t="s">
        <v>6513</v>
      </c>
      <c r="AB1136" s="29">
        <v>1124</v>
      </c>
      <c r="AC1136" s="270" t="s">
        <v>6514</v>
      </c>
      <c r="AD1136" s="29">
        <v>1124</v>
      </c>
      <c r="AE1136" s="270" t="s">
        <v>6515</v>
      </c>
      <c r="AF1136" s="29">
        <v>1124</v>
      </c>
      <c r="AG1136" s="270" t="s">
        <v>6516</v>
      </c>
      <c r="AH1136" s="29">
        <v>1124</v>
      </c>
      <c r="AI1136" s="270" t="s">
        <v>6517</v>
      </c>
      <c r="AJ1136" s="29">
        <v>1125</v>
      </c>
      <c r="AK1136" s="270" t="s">
        <v>6518</v>
      </c>
      <c r="AL1136" s="30">
        <f t="shared" si="23"/>
        <v>1124</v>
      </c>
      <c r="AM1136" s="29">
        <v>1124</v>
      </c>
      <c r="AN1136" s="270">
        <v>5524195</v>
      </c>
      <c r="AO1136" s="29">
        <v>1125</v>
      </c>
      <c r="AP1136" s="270"/>
    </row>
    <row r="1137" spans="22:42">
      <c r="V1137" s="29">
        <v>1125</v>
      </c>
      <c r="W1137" s="270" t="s">
        <v>6519</v>
      </c>
      <c r="X1137" s="30">
        <v>1125</v>
      </c>
      <c r="Y1137" s="270" t="s">
        <v>6520</v>
      </c>
      <c r="Z1137" s="29">
        <v>1125</v>
      </c>
      <c r="AA1137" s="275" t="s">
        <v>6521</v>
      </c>
      <c r="AB1137" s="29">
        <v>1125</v>
      </c>
      <c r="AC1137" s="270" t="s">
        <v>6522</v>
      </c>
      <c r="AD1137" s="29">
        <v>1125</v>
      </c>
      <c r="AE1137" s="270" t="s">
        <v>6523</v>
      </c>
      <c r="AF1137" s="29">
        <v>1125</v>
      </c>
      <c r="AG1137" s="270" t="s">
        <v>6524</v>
      </c>
      <c r="AH1137" s="29">
        <v>1125</v>
      </c>
      <c r="AI1137" s="270" t="s">
        <v>6525</v>
      </c>
      <c r="AJ1137" s="29">
        <v>1126</v>
      </c>
      <c r="AK1137" s="270" t="s">
        <v>6526</v>
      </c>
      <c r="AL1137" s="30">
        <f t="shared" si="23"/>
        <v>1125</v>
      </c>
      <c r="AM1137" s="29">
        <v>1125</v>
      </c>
      <c r="AN1137" s="270">
        <v>5529037</v>
      </c>
      <c r="AO1137" s="29">
        <v>1126</v>
      </c>
      <c r="AP1137" s="270"/>
    </row>
    <row r="1138" spans="22:42">
      <c r="V1138" s="29">
        <v>1126</v>
      </c>
      <c r="W1138" s="270" t="s">
        <v>6527</v>
      </c>
      <c r="X1138" s="30">
        <v>1126</v>
      </c>
      <c r="Y1138" s="270" t="s">
        <v>6528</v>
      </c>
      <c r="Z1138" s="29">
        <v>1126</v>
      </c>
      <c r="AA1138" s="275" t="s">
        <v>6529</v>
      </c>
      <c r="AB1138" s="29">
        <v>1126</v>
      </c>
      <c r="AC1138" s="270" t="s">
        <v>6530</v>
      </c>
      <c r="AD1138" s="29">
        <v>1126</v>
      </c>
      <c r="AE1138" s="270" t="s">
        <v>6531</v>
      </c>
      <c r="AF1138" s="29">
        <v>1126</v>
      </c>
      <c r="AG1138" s="270" t="s">
        <v>6532</v>
      </c>
      <c r="AH1138" s="29">
        <v>1126</v>
      </c>
      <c r="AI1138" s="270" t="s">
        <v>6533</v>
      </c>
      <c r="AJ1138" s="29">
        <v>1127</v>
      </c>
      <c r="AK1138" s="270" t="s">
        <v>6534</v>
      </c>
      <c r="AL1138" s="30">
        <f t="shared" si="23"/>
        <v>1126</v>
      </c>
      <c r="AM1138" s="29">
        <v>1126</v>
      </c>
      <c r="AN1138" s="270">
        <v>5533878</v>
      </c>
      <c r="AO1138" s="29">
        <v>1127</v>
      </c>
      <c r="AP1138" s="270"/>
    </row>
    <row r="1139" spans="22:42">
      <c r="V1139" s="29">
        <v>1127</v>
      </c>
      <c r="W1139" s="270" t="s">
        <v>6535</v>
      </c>
      <c r="X1139" s="30">
        <v>1127</v>
      </c>
      <c r="Y1139" s="270" t="s">
        <v>6536</v>
      </c>
      <c r="Z1139" s="29">
        <v>1127</v>
      </c>
      <c r="AA1139" s="275" t="s">
        <v>6537</v>
      </c>
      <c r="AB1139" s="29">
        <v>1127</v>
      </c>
      <c r="AC1139" s="270" t="s">
        <v>6538</v>
      </c>
      <c r="AD1139" s="29">
        <v>1127</v>
      </c>
      <c r="AE1139" s="270" t="s">
        <v>6539</v>
      </c>
      <c r="AF1139" s="29">
        <v>1127</v>
      </c>
      <c r="AG1139" s="270" t="s">
        <v>6540</v>
      </c>
      <c r="AH1139" s="29">
        <v>1127</v>
      </c>
      <c r="AI1139" s="270" t="s">
        <v>6541</v>
      </c>
      <c r="AJ1139" s="29">
        <v>1128</v>
      </c>
      <c r="AK1139" s="270" t="s">
        <v>6542</v>
      </c>
      <c r="AL1139" s="30">
        <f t="shared" si="23"/>
        <v>1127</v>
      </c>
      <c r="AM1139" s="29">
        <v>1127</v>
      </c>
      <c r="AN1139" s="270">
        <v>5538720</v>
      </c>
      <c r="AO1139" s="29">
        <v>1128</v>
      </c>
      <c r="AP1139" s="270"/>
    </row>
    <row r="1140" spans="22:42">
      <c r="V1140" s="29">
        <v>1128</v>
      </c>
      <c r="W1140" s="270" t="s">
        <v>6543</v>
      </c>
      <c r="X1140" s="30">
        <v>1128</v>
      </c>
      <c r="Y1140" s="270" t="s">
        <v>6544</v>
      </c>
      <c r="Z1140" s="29">
        <v>1128</v>
      </c>
      <c r="AA1140" s="275" t="s">
        <v>6545</v>
      </c>
      <c r="AB1140" s="29">
        <v>1128</v>
      </c>
      <c r="AC1140" s="270" t="s">
        <v>6546</v>
      </c>
      <c r="AD1140" s="29">
        <v>1128</v>
      </c>
      <c r="AE1140" s="270" t="s">
        <v>6547</v>
      </c>
      <c r="AF1140" s="29">
        <v>1128</v>
      </c>
      <c r="AG1140" s="270" t="s">
        <v>6548</v>
      </c>
      <c r="AH1140" s="29">
        <v>1128</v>
      </c>
      <c r="AI1140" s="270" t="s">
        <v>6549</v>
      </c>
      <c r="AJ1140" s="29">
        <v>1129</v>
      </c>
      <c r="AK1140" s="270" t="s">
        <v>6550</v>
      </c>
      <c r="AL1140" s="30">
        <f t="shared" si="23"/>
        <v>1128</v>
      </c>
      <c r="AM1140" s="29">
        <v>1128</v>
      </c>
      <c r="AN1140" s="270">
        <v>5543561</v>
      </c>
      <c r="AO1140" s="29">
        <v>1129</v>
      </c>
      <c r="AP1140" s="270"/>
    </row>
    <row r="1141" spans="22:42">
      <c r="V1141" s="29">
        <v>1129</v>
      </c>
      <c r="W1141" s="270" t="s">
        <v>6551</v>
      </c>
      <c r="X1141" s="30">
        <v>1129</v>
      </c>
      <c r="Y1141" s="270" t="s">
        <v>6552</v>
      </c>
      <c r="Z1141" s="29">
        <v>1129</v>
      </c>
      <c r="AA1141" s="275" t="s">
        <v>6553</v>
      </c>
      <c r="AB1141" s="29">
        <v>1129</v>
      </c>
      <c r="AC1141" s="270" t="s">
        <v>6554</v>
      </c>
      <c r="AD1141" s="29">
        <v>1129</v>
      </c>
      <c r="AE1141" s="270" t="s">
        <v>6555</v>
      </c>
      <c r="AF1141" s="29">
        <v>1129</v>
      </c>
      <c r="AG1141" s="270" t="s">
        <v>6556</v>
      </c>
      <c r="AH1141" s="29">
        <v>1129</v>
      </c>
      <c r="AI1141" s="270" t="s">
        <v>6557</v>
      </c>
      <c r="AJ1141" s="29">
        <v>1130</v>
      </c>
      <c r="AK1141" s="270" t="s">
        <v>6558</v>
      </c>
      <c r="AL1141" s="30">
        <f t="shared" si="23"/>
        <v>1129</v>
      </c>
      <c r="AM1141" s="29">
        <v>1129</v>
      </c>
      <c r="AN1141" s="270">
        <v>5548402</v>
      </c>
      <c r="AO1141" s="29">
        <v>1130</v>
      </c>
      <c r="AP1141" s="270"/>
    </row>
    <row r="1142" spans="22:42">
      <c r="V1142" s="29">
        <v>1130</v>
      </c>
      <c r="W1142" s="270" t="s">
        <v>6559</v>
      </c>
      <c r="X1142" s="30">
        <v>1130</v>
      </c>
      <c r="Y1142" s="270" t="s">
        <v>6560</v>
      </c>
      <c r="Z1142" s="29">
        <v>1130</v>
      </c>
      <c r="AA1142" s="275" t="s">
        <v>6561</v>
      </c>
      <c r="AB1142" s="29">
        <v>1130</v>
      </c>
      <c r="AC1142" s="270" t="s">
        <v>6562</v>
      </c>
      <c r="AD1142" s="29">
        <v>1130</v>
      </c>
      <c r="AE1142" s="270" t="s">
        <v>6563</v>
      </c>
      <c r="AF1142" s="29">
        <v>1130</v>
      </c>
      <c r="AG1142" s="270" t="s">
        <v>6564</v>
      </c>
      <c r="AH1142" s="29">
        <v>1130</v>
      </c>
      <c r="AI1142" s="270" t="s">
        <v>6565</v>
      </c>
      <c r="AJ1142" s="29">
        <v>1131</v>
      </c>
      <c r="AK1142" s="270" t="s">
        <v>6566</v>
      </c>
      <c r="AL1142" s="30">
        <f t="shared" si="23"/>
        <v>1130</v>
      </c>
      <c r="AM1142" s="29">
        <v>1130</v>
      </c>
      <c r="AN1142" s="270">
        <v>5553244</v>
      </c>
      <c r="AO1142" s="29">
        <v>1131</v>
      </c>
      <c r="AP1142" s="270"/>
    </row>
    <row r="1143" spans="22:42">
      <c r="V1143" s="29">
        <v>1131</v>
      </c>
      <c r="W1143" s="270" t="s">
        <v>6567</v>
      </c>
      <c r="X1143" s="30">
        <v>1131</v>
      </c>
      <c r="Y1143" s="270" t="s">
        <v>6568</v>
      </c>
      <c r="Z1143" s="29">
        <v>1131</v>
      </c>
      <c r="AA1143" s="275" t="s">
        <v>6569</v>
      </c>
      <c r="AB1143" s="29">
        <v>1131</v>
      </c>
      <c r="AC1143" s="270" t="s">
        <v>6570</v>
      </c>
      <c r="AD1143" s="29">
        <v>1131</v>
      </c>
      <c r="AE1143" s="270" t="s">
        <v>6571</v>
      </c>
      <c r="AF1143" s="29">
        <v>1131</v>
      </c>
      <c r="AG1143" s="270" t="s">
        <v>6572</v>
      </c>
      <c r="AH1143" s="29">
        <v>1131</v>
      </c>
      <c r="AI1143" s="270" t="s">
        <v>6573</v>
      </c>
      <c r="AJ1143" s="29">
        <v>1132</v>
      </c>
      <c r="AK1143" s="270" t="s">
        <v>6574</v>
      </c>
      <c r="AL1143" s="30">
        <f t="shared" si="23"/>
        <v>1131</v>
      </c>
      <c r="AM1143" s="29">
        <v>1131</v>
      </c>
      <c r="AN1143" s="270">
        <v>5558085</v>
      </c>
      <c r="AO1143" s="29">
        <v>1132</v>
      </c>
      <c r="AP1143" s="270"/>
    </row>
    <row r="1144" spans="22:42">
      <c r="V1144" s="29">
        <v>1132</v>
      </c>
      <c r="W1144" s="270" t="s">
        <v>6575</v>
      </c>
      <c r="X1144" s="30">
        <v>1132</v>
      </c>
      <c r="Y1144" s="270" t="s">
        <v>6576</v>
      </c>
      <c r="Z1144" s="29">
        <v>1132</v>
      </c>
      <c r="AA1144" s="275" t="s">
        <v>6577</v>
      </c>
      <c r="AB1144" s="29">
        <v>1132</v>
      </c>
      <c r="AC1144" s="270" t="s">
        <v>6578</v>
      </c>
      <c r="AD1144" s="29">
        <v>1132</v>
      </c>
      <c r="AE1144" s="270" t="s">
        <v>6579</v>
      </c>
      <c r="AF1144" s="29">
        <v>1132</v>
      </c>
      <c r="AG1144" s="270" t="s">
        <v>6580</v>
      </c>
      <c r="AH1144" s="29">
        <v>1132</v>
      </c>
      <c r="AI1144" s="270" t="s">
        <v>6581</v>
      </c>
      <c r="AJ1144" s="29">
        <v>1133</v>
      </c>
      <c r="AK1144" s="270" t="s">
        <v>6582</v>
      </c>
      <c r="AL1144" s="30">
        <f t="shared" si="23"/>
        <v>1132</v>
      </c>
      <c r="AM1144" s="29">
        <v>1132</v>
      </c>
      <c r="AN1144" s="270">
        <v>5562927</v>
      </c>
      <c r="AO1144" s="29">
        <v>1133</v>
      </c>
      <c r="AP1144" s="270"/>
    </row>
    <row r="1145" spans="22:42">
      <c r="V1145" s="29">
        <v>1133</v>
      </c>
      <c r="W1145" s="270" t="s">
        <v>6583</v>
      </c>
      <c r="X1145" s="30">
        <v>1133</v>
      </c>
      <c r="Y1145" s="270" t="s">
        <v>6584</v>
      </c>
      <c r="Z1145" s="29">
        <v>1133</v>
      </c>
      <c r="AA1145" s="275" t="s">
        <v>6585</v>
      </c>
      <c r="AB1145" s="29">
        <v>1133</v>
      </c>
      <c r="AC1145" s="270" t="s">
        <v>6586</v>
      </c>
      <c r="AD1145" s="29">
        <v>1133</v>
      </c>
      <c r="AE1145" s="270" t="s">
        <v>6587</v>
      </c>
      <c r="AF1145" s="29">
        <v>1133</v>
      </c>
      <c r="AG1145" s="270" t="s">
        <v>6588</v>
      </c>
      <c r="AH1145" s="29">
        <v>1133</v>
      </c>
      <c r="AI1145" s="270" t="s">
        <v>6589</v>
      </c>
      <c r="AJ1145" s="29">
        <v>1134</v>
      </c>
      <c r="AK1145" s="270" t="s">
        <v>6590</v>
      </c>
      <c r="AL1145" s="30">
        <f t="shared" si="23"/>
        <v>1133</v>
      </c>
      <c r="AM1145" s="29">
        <v>1133</v>
      </c>
      <c r="AN1145" s="270">
        <v>5567768</v>
      </c>
      <c r="AO1145" s="29">
        <v>1134</v>
      </c>
      <c r="AP1145" s="270"/>
    </row>
    <row r="1146" spans="22:42">
      <c r="V1146" s="29">
        <v>1134</v>
      </c>
      <c r="W1146" s="270" t="s">
        <v>6591</v>
      </c>
      <c r="X1146" s="30">
        <v>1134</v>
      </c>
      <c r="Y1146" s="270" t="s">
        <v>6592</v>
      </c>
      <c r="Z1146" s="29">
        <v>1134</v>
      </c>
      <c r="AA1146" s="275" t="s">
        <v>6593</v>
      </c>
      <c r="AB1146" s="29">
        <v>1134</v>
      </c>
      <c r="AC1146" s="270" t="s">
        <v>6594</v>
      </c>
      <c r="AD1146" s="29">
        <v>1134</v>
      </c>
      <c r="AE1146" s="270">
        <v>4730593</v>
      </c>
      <c r="AF1146" s="29">
        <v>1134</v>
      </c>
      <c r="AG1146" s="270" t="s">
        <v>6595</v>
      </c>
      <c r="AH1146" s="29">
        <v>1134</v>
      </c>
      <c r="AI1146" s="270" t="s">
        <v>6596</v>
      </c>
      <c r="AJ1146" s="29">
        <v>1135</v>
      </c>
      <c r="AK1146" s="270" t="s">
        <v>6597</v>
      </c>
      <c r="AL1146" s="30">
        <f t="shared" si="23"/>
        <v>1134</v>
      </c>
      <c r="AM1146" s="29">
        <v>1134</v>
      </c>
      <c r="AN1146" s="270">
        <v>5572609</v>
      </c>
      <c r="AO1146" s="29">
        <v>1135</v>
      </c>
      <c r="AP1146" s="270"/>
    </row>
    <row r="1147" spans="22:42">
      <c r="V1147" s="29">
        <v>1135</v>
      </c>
      <c r="W1147" s="270" t="s">
        <v>6598</v>
      </c>
      <c r="X1147" s="30">
        <v>1135</v>
      </c>
      <c r="Y1147" s="270" t="s">
        <v>6599</v>
      </c>
      <c r="Z1147" s="29">
        <v>1135</v>
      </c>
      <c r="AA1147" s="275" t="s">
        <v>6600</v>
      </c>
      <c r="AB1147" s="29">
        <v>1135</v>
      </c>
      <c r="AC1147" s="270" t="s">
        <v>6601</v>
      </c>
      <c r="AD1147" s="29">
        <v>1135</v>
      </c>
      <c r="AE1147" s="270" t="s">
        <v>6602</v>
      </c>
      <c r="AF1147" s="29">
        <v>1135</v>
      </c>
      <c r="AG1147" s="270" t="s">
        <v>6603</v>
      </c>
      <c r="AH1147" s="29">
        <v>1135</v>
      </c>
      <c r="AI1147" s="270" t="s">
        <v>6604</v>
      </c>
      <c r="AJ1147" s="29">
        <v>1136</v>
      </c>
      <c r="AK1147" s="270" t="s">
        <v>6605</v>
      </c>
      <c r="AL1147" s="30">
        <f t="shared" si="23"/>
        <v>1135</v>
      </c>
      <c r="AM1147" s="29">
        <v>1135</v>
      </c>
      <c r="AN1147" s="270">
        <v>5577451</v>
      </c>
      <c r="AO1147" s="29">
        <v>1136</v>
      </c>
      <c r="AP1147" s="270"/>
    </row>
    <row r="1148" spans="22:42">
      <c r="V1148" s="29">
        <v>1136</v>
      </c>
      <c r="W1148" s="270" t="s">
        <v>6606</v>
      </c>
      <c r="X1148" s="30">
        <v>1136</v>
      </c>
      <c r="Y1148" s="270" t="s">
        <v>6607</v>
      </c>
      <c r="Z1148" s="29">
        <v>1136</v>
      </c>
      <c r="AA1148" s="275" t="s">
        <v>6608</v>
      </c>
      <c r="AB1148" s="29">
        <v>1136</v>
      </c>
      <c r="AC1148" s="270" t="s">
        <v>6609</v>
      </c>
      <c r="AD1148" s="29">
        <v>1136</v>
      </c>
      <c r="AE1148" s="270" t="s">
        <v>6610</v>
      </c>
      <c r="AF1148" s="29">
        <v>1136</v>
      </c>
      <c r="AG1148" s="270" t="s">
        <v>6611</v>
      </c>
      <c r="AH1148" s="29">
        <v>1136</v>
      </c>
      <c r="AI1148" s="270" t="s">
        <v>6612</v>
      </c>
      <c r="AJ1148" s="29">
        <v>1137</v>
      </c>
      <c r="AK1148" s="270" t="s">
        <v>6613</v>
      </c>
      <c r="AL1148" s="30">
        <f t="shared" si="23"/>
        <v>1136</v>
      </c>
      <c r="AM1148" s="29">
        <v>1136</v>
      </c>
      <c r="AN1148" s="270">
        <v>5582292</v>
      </c>
      <c r="AO1148" s="29">
        <v>1137</v>
      </c>
      <c r="AP1148" s="270"/>
    </row>
    <row r="1149" spans="22:42">
      <c r="V1149" s="29">
        <v>1137</v>
      </c>
      <c r="W1149" s="270" t="s">
        <v>6614</v>
      </c>
      <c r="X1149" s="30">
        <v>1137</v>
      </c>
      <c r="Y1149" s="270" t="s">
        <v>6615</v>
      </c>
      <c r="Z1149" s="29">
        <v>1137</v>
      </c>
      <c r="AA1149" s="275" t="s">
        <v>6616</v>
      </c>
      <c r="AB1149" s="29">
        <v>1137</v>
      </c>
      <c r="AC1149" s="270" t="s">
        <v>6617</v>
      </c>
      <c r="AD1149" s="29">
        <v>1137</v>
      </c>
      <c r="AE1149" s="270" t="s">
        <v>6618</v>
      </c>
      <c r="AF1149" s="29">
        <v>1137</v>
      </c>
      <c r="AG1149" s="270" t="s">
        <v>6619</v>
      </c>
      <c r="AH1149" s="29">
        <v>1137</v>
      </c>
      <c r="AI1149" s="270" t="s">
        <v>6620</v>
      </c>
      <c r="AJ1149" s="29">
        <v>1138</v>
      </c>
      <c r="AK1149" s="270" t="s">
        <v>6621</v>
      </c>
      <c r="AL1149" s="30">
        <f t="shared" si="23"/>
        <v>1137</v>
      </c>
      <c r="AM1149" s="29">
        <v>1137</v>
      </c>
      <c r="AN1149" s="270">
        <v>5587134</v>
      </c>
      <c r="AO1149" s="29">
        <v>1138</v>
      </c>
      <c r="AP1149" s="270"/>
    </row>
    <row r="1150" spans="22:42">
      <c r="V1150" s="29">
        <v>1138</v>
      </c>
      <c r="W1150" s="270" t="s">
        <v>6622</v>
      </c>
      <c r="X1150" s="30">
        <v>1138</v>
      </c>
      <c r="Y1150" s="270" t="s">
        <v>6623</v>
      </c>
      <c r="Z1150" s="29">
        <v>1138</v>
      </c>
      <c r="AA1150" s="275" t="s">
        <v>6624</v>
      </c>
      <c r="AB1150" s="29">
        <v>1138</v>
      </c>
      <c r="AC1150" s="270" t="s">
        <v>6625</v>
      </c>
      <c r="AD1150" s="29">
        <v>1138</v>
      </c>
      <c r="AE1150" s="270" t="s">
        <v>6626</v>
      </c>
      <c r="AF1150" s="29">
        <v>1138</v>
      </c>
      <c r="AG1150" s="270" t="s">
        <v>6627</v>
      </c>
      <c r="AH1150" s="29">
        <v>1138</v>
      </c>
      <c r="AI1150" s="270" t="s">
        <v>6628</v>
      </c>
      <c r="AJ1150" s="29">
        <v>1139</v>
      </c>
      <c r="AK1150" s="270" t="s">
        <v>6629</v>
      </c>
      <c r="AL1150" s="30">
        <f t="shared" si="23"/>
        <v>1138</v>
      </c>
      <c r="AM1150" s="29">
        <v>1138</v>
      </c>
      <c r="AN1150" s="270">
        <v>5591975</v>
      </c>
      <c r="AO1150" s="29">
        <v>1139</v>
      </c>
      <c r="AP1150" s="270"/>
    </row>
    <row r="1151" spans="22:42">
      <c r="V1151" s="29">
        <v>1139</v>
      </c>
      <c r="W1151" s="270" t="s">
        <v>6630</v>
      </c>
      <c r="X1151" s="30">
        <v>1139</v>
      </c>
      <c r="Y1151" s="270" t="s">
        <v>6631</v>
      </c>
      <c r="Z1151" s="29">
        <v>1139</v>
      </c>
      <c r="AA1151" s="275" t="s">
        <v>6632</v>
      </c>
      <c r="AB1151" s="29">
        <v>1139</v>
      </c>
      <c r="AC1151" s="270" t="s">
        <v>6633</v>
      </c>
      <c r="AD1151" s="29">
        <v>1139</v>
      </c>
      <c r="AE1151" s="270" t="s">
        <v>6634</v>
      </c>
      <c r="AF1151" s="29">
        <v>1139</v>
      </c>
      <c r="AG1151" s="270" t="s">
        <v>6635</v>
      </c>
      <c r="AH1151" s="29">
        <v>1139</v>
      </c>
      <c r="AI1151" s="270" t="s">
        <v>6636</v>
      </c>
      <c r="AJ1151" s="29">
        <v>1140</v>
      </c>
      <c r="AK1151" s="270" t="s">
        <v>6637</v>
      </c>
      <c r="AL1151" s="30">
        <f t="shared" si="23"/>
        <v>1139</v>
      </c>
      <c r="AM1151" s="29">
        <v>1139</v>
      </c>
      <c r="AN1151" s="270">
        <v>5596817</v>
      </c>
      <c r="AO1151" s="29">
        <v>1140</v>
      </c>
      <c r="AP1151" s="270"/>
    </row>
    <row r="1152" spans="22:42">
      <c r="V1152" s="29">
        <v>1140</v>
      </c>
      <c r="W1152" s="270" t="s">
        <v>6638</v>
      </c>
      <c r="X1152" s="30">
        <v>1140</v>
      </c>
      <c r="Y1152" s="270" t="s">
        <v>6639</v>
      </c>
      <c r="Z1152" s="29">
        <v>1140</v>
      </c>
      <c r="AA1152" s="275" t="s">
        <v>6640</v>
      </c>
      <c r="AB1152" s="29">
        <v>1140</v>
      </c>
      <c r="AC1152" s="270" t="s">
        <v>6641</v>
      </c>
      <c r="AD1152" s="29">
        <v>1140</v>
      </c>
      <c r="AE1152" s="270" t="s">
        <v>6642</v>
      </c>
      <c r="AF1152" s="29">
        <v>1140</v>
      </c>
      <c r="AG1152" s="270" t="s">
        <v>6643</v>
      </c>
      <c r="AH1152" s="29">
        <v>1140</v>
      </c>
      <c r="AI1152" s="270" t="s">
        <v>6644</v>
      </c>
      <c r="AJ1152" s="29">
        <v>1141</v>
      </c>
      <c r="AK1152" s="270" t="s">
        <v>6645</v>
      </c>
      <c r="AL1152" s="30">
        <f t="shared" si="23"/>
        <v>1140</v>
      </c>
      <c r="AM1152" s="29">
        <v>1140</v>
      </c>
      <c r="AN1152" s="270">
        <v>5601658</v>
      </c>
      <c r="AO1152" s="29">
        <v>1141</v>
      </c>
      <c r="AP1152" s="270"/>
    </row>
    <row r="1153" spans="22:42">
      <c r="V1153" s="29">
        <v>1141</v>
      </c>
      <c r="W1153" s="270">
        <v>4755840</v>
      </c>
      <c r="X1153" s="30">
        <v>1141</v>
      </c>
      <c r="Y1153" s="270" t="s">
        <v>6646</v>
      </c>
      <c r="Z1153" s="29">
        <v>1141</v>
      </c>
      <c r="AA1153" s="275" t="s">
        <v>6647</v>
      </c>
      <c r="AB1153" s="29">
        <v>1141</v>
      </c>
      <c r="AC1153" s="270" t="s">
        <v>6648</v>
      </c>
      <c r="AD1153" s="29">
        <v>1141</v>
      </c>
      <c r="AE1153" s="270" t="s">
        <v>6649</v>
      </c>
      <c r="AF1153" s="29">
        <v>1141</v>
      </c>
      <c r="AG1153" s="270" t="s">
        <v>6650</v>
      </c>
      <c r="AH1153" s="29">
        <v>1141</v>
      </c>
      <c r="AI1153" s="270" t="s">
        <v>6651</v>
      </c>
      <c r="AJ1153" s="29">
        <v>1142</v>
      </c>
      <c r="AK1153" s="270" t="s">
        <v>6652</v>
      </c>
      <c r="AL1153" s="30">
        <f t="shared" si="23"/>
        <v>1141</v>
      </c>
      <c r="AM1153" s="29">
        <v>1141</v>
      </c>
      <c r="AN1153" s="270">
        <v>5606499</v>
      </c>
      <c r="AO1153" s="29">
        <v>1142</v>
      </c>
      <c r="AP1153" s="270"/>
    </row>
    <row r="1154" spans="22:42">
      <c r="V1154" s="29">
        <v>1142</v>
      </c>
      <c r="W1154" s="270" t="s">
        <v>6653</v>
      </c>
      <c r="X1154" s="30">
        <v>1142</v>
      </c>
      <c r="Y1154" s="270" t="s">
        <v>6654</v>
      </c>
      <c r="Z1154" s="29">
        <v>1142</v>
      </c>
      <c r="AA1154" s="275" t="s">
        <v>6655</v>
      </c>
      <c r="AB1154" s="29">
        <v>1142</v>
      </c>
      <c r="AC1154" s="270" t="s">
        <v>6656</v>
      </c>
      <c r="AD1154" s="29">
        <v>1142</v>
      </c>
      <c r="AE1154" s="270" t="s">
        <v>6657</v>
      </c>
      <c r="AF1154" s="29">
        <v>1142</v>
      </c>
      <c r="AG1154" s="270" t="s">
        <v>6658</v>
      </c>
      <c r="AH1154" s="29">
        <v>1142</v>
      </c>
      <c r="AI1154" s="270" t="s">
        <v>6659</v>
      </c>
      <c r="AJ1154" s="29">
        <v>1143</v>
      </c>
      <c r="AK1154" s="270" t="s">
        <v>6660</v>
      </c>
      <c r="AL1154" s="30">
        <f t="shared" si="23"/>
        <v>1142</v>
      </c>
      <c r="AM1154" s="29">
        <v>1142</v>
      </c>
      <c r="AN1154" s="270">
        <v>5611341</v>
      </c>
      <c r="AO1154" s="29">
        <v>1143</v>
      </c>
      <c r="AP1154" s="270"/>
    </row>
    <row r="1155" spans="22:42">
      <c r="V1155" s="29">
        <v>1143</v>
      </c>
      <c r="W1155" s="270" t="s">
        <v>6661</v>
      </c>
      <c r="X1155" s="30">
        <v>1143</v>
      </c>
      <c r="Y1155" s="270" t="s">
        <v>6662</v>
      </c>
      <c r="Z1155" s="29">
        <v>1143</v>
      </c>
      <c r="AA1155" s="275" t="s">
        <v>6663</v>
      </c>
      <c r="AB1155" s="29">
        <v>1143</v>
      </c>
      <c r="AC1155" s="270" t="s">
        <v>6664</v>
      </c>
      <c r="AD1155" s="29">
        <v>1143</v>
      </c>
      <c r="AE1155" s="270" t="s">
        <v>6665</v>
      </c>
      <c r="AF1155" s="29">
        <v>1143</v>
      </c>
      <c r="AG1155" s="270" t="s">
        <v>6666</v>
      </c>
      <c r="AH1155" s="29">
        <v>1143</v>
      </c>
      <c r="AI1155" s="270" t="s">
        <v>6667</v>
      </c>
      <c r="AJ1155" s="29">
        <v>1144</v>
      </c>
      <c r="AK1155" s="270" t="s">
        <v>6668</v>
      </c>
      <c r="AL1155" s="30">
        <f t="shared" si="23"/>
        <v>1143</v>
      </c>
      <c r="AM1155" s="29">
        <v>1143</v>
      </c>
      <c r="AN1155" s="270">
        <v>5616182</v>
      </c>
      <c r="AO1155" s="29">
        <v>1144</v>
      </c>
      <c r="AP1155" s="270"/>
    </row>
    <row r="1156" spans="22:42">
      <c r="V1156" s="29">
        <v>1144</v>
      </c>
      <c r="W1156" s="270" t="s">
        <v>6669</v>
      </c>
      <c r="X1156" s="30">
        <v>1144</v>
      </c>
      <c r="Y1156" s="270" t="s">
        <v>6670</v>
      </c>
      <c r="Z1156" s="29">
        <v>1144</v>
      </c>
      <c r="AA1156" s="275" t="s">
        <v>6671</v>
      </c>
      <c r="AB1156" s="29">
        <v>1144</v>
      </c>
      <c r="AC1156" s="270" t="s">
        <v>6672</v>
      </c>
      <c r="AD1156" s="29">
        <v>1144</v>
      </c>
      <c r="AE1156" s="270" t="s">
        <v>6673</v>
      </c>
      <c r="AF1156" s="29">
        <v>1144</v>
      </c>
      <c r="AG1156" s="270" t="s">
        <v>6674</v>
      </c>
      <c r="AH1156" s="29">
        <v>1144</v>
      </c>
      <c r="AI1156" s="270" t="s">
        <v>6675</v>
      </c>
      <c r="AJ1156" s="29">
        <v>1145</v>
      </c>
      <c r="AK1156" s="270" t="s">
        <v>6676</v>
      </c>
      <c r="AL1156" s="30">
        <f t="shared" si="23"/>
        <v>1144</v>
      </c>
      <c r="AM1156" s="29">
        <v>1144</v>
      </c>
      <c r="AN1156" s="270">
        <v>5621024</v>
      </c>
      <c r="AO1156" s="29">
        <v>1145</v>
      </c>
      <c r="AP1156" s="270"/>
    </row>
    <row r="1157" spans="22:42">
      <c r="V1157" s="29">
        <v>1145</v>
      </c>
      <c r="W1157" s="270" t="s">
        <v>6677</v>
      </c>
      <c r="X1157" s="30">
        <v>1145</v>
      </c>
      <c r="Y1157" s="270" t="s">
        <v>6678</v>
      </c>
      <c r="Z1157" s="29">
        <v>1145</v>
      </c>
      <c r="AA1157" s="275" t="s">
        <v>6679</v>
      </c>
      <c r="AB1157" s="29">
        <v>1145</v>
      </c>
      <c r="AC1157" s="270" t="s">
        <v>6680</v>
      </c>
      <c r="AD1157" s="29">
        <v>1145</v>
      </c>
      <c r="AE1157" s="270" t="s">
        <v>6681</v>
      </c>
      <c r="AF1157" s="29">
        <v>1145</v>
      </c>
      <c r="AG1157" s="270" t="s">
        <v>6682</v>
      </c>
      <c r="AH1157" s="29">
        <v>1145</v>
      </c>
      <c r="AI1157" s="270" t="s">
        <v>6683</v>
      </c>
      <c r="AJ1157" s="29">
        <v>1146</v>
      </c>
      <c r="AK1157" s="270" t="s">
        <v>6684</v>
      </c>
      <c r="AL1157" s="30">
        <f t="shared" si="23"/>
        <v>1145</v>
      </c>
      <c r="AM1157" s="29">
        <v>1145</v>
      </c>
      <c r="AN1157" s="270">
        <v>5625865</v>
      </c>
      <c r="AO1157" s="29">
        <v>1146</v>
      </c>
      <c r="AP1157" s="270"/>
    </row>
    <row r="1158" spans="22:42">
      <c r="V1158" s="29">
        <v>1146</v>
      </c>
      <c r="W1158" s="270" t="s">
        <v>6685</v>
      </c>
      <c r="X1158" s="30">
        <v>1146</v>
      </c>
      <c r="Y1158" s="270" t="s">
        <v>6686</v>
      </c>
      <c r="Z1158" s="29">
        <v>1146</v>
      </c>
      <c r="AA1158" s="275" t="s">
        <v>6687</v>
      </c>
      <c r="AB1158" s="29">
        <v>1146</v>
      </c>
      <c r="AC1158" s="270" t="s">
        <v>6688</v>
      </c>
      <c r="AD1158" s="29">
        <v>1146</v>
      </c>
      <c r="AE1158" s="270" t="s">
        <v>6689</v>
      </c>
      <c r="AF1158" s="29">
        <v>1146</v>
      </c>
      <c r="AG1158" s="270" t="s">
        <v>6690</v>
      </c>
      <c r="AH1158" s="29">
        <v>1146</v>
      </c>
      <c r="AI1158" s="270" t="s">
        <v>6691</v>
      </c>
      <c r="AJ1158" s="29">
        <v>1147</v>
      </c>
      <c r="AK1158" s="270" t="s">
        <v>6692</v>
      </c>
      <c r="AL1158" s="30">
        <f t="shared" si="23"/>
        <v>1146</v>
      </c>
      <c r="AM1158" s="29">
        <v>1146</v>
      </c>
      <c r="AN1158" s="270">
        <v>5630707</v>
      </c>
      <c r="AO1158" s="29">
        <v>1147</v>
      </c>
      <c r="AP1158" s="270"/>
    </row>
    <row r="1159" spans="22:42">
      <c r="V1159" s="29">
        <v>1147</v>
      </c>
      <c r="W1159" s="270">
        <v>4781257</v>
      </c>
      <c r="X1159" s="30">
        <v>1147</v>
      </c>
      <c r="Y1159" s="270" t="s">
        <v>6693</v>
      </c>
      <c r="Z1159" s="29">
        <v>1147</v>
      </c>
      <c r="AA1159" s="270" t="s">
        <v>6694</v>
      </c>
      <c r="AB1159" s="29">
        <v>1147</v>
      </c>
      <c r="AC1159" s="270" t="s">
        <v>6695</v>
      </c>
      <c r="AD1159" s="29">
        <v>1147</v>
      </c>
      <c r="AE1159" s="270">
        <v>4784183</v>
      </c>
      <c r="AF1159" s="29">
        <v>1147</v>
      </c>
      <c r="AG1159" s="270" t="s">
        <v>6696</v>
      </c>
      <c r="AH1159" s="29">
        <v>1147</v>
      </c>
      <c r="AI1159" s="270" t="s">
        <v>6697</v>
      </c>
      <c r="AJ1159" s="29">
        <v>1148</v>
      </c>
      <c r="AK1159" s="270" t="s">
        <v>6698</v>
      </c>
      <c r="AL1159" s="30">
        <f t="shared" si="23"/>
        <v>1147</v>
      </c>
      <c r="AM1159" s="29">
        <v>1147</v>
      </c>
      <c r="AN1159" s="270">
        <v>5635548</v>
      </c>
      <c r="AO1159" s="29">
        <v>1148</v>
      </c>
      <c r="AP1159" s="270"/>
    </row>
    <row r="1160" spans="22:42">
      <c r="V1160" s="29">
        <v>1148</v>
      </c>
      <c r="W1160" s="270" t="s">
        <v>6699</v>
      </c>
      <c r="X1160" s="30">
        <v>1148</v>
      </c>
      <c r="Y1160" s="270" t="s">
        <v>6700</v>
      </c>
      <c r="Z1160" s="29">
        <v>1148</v>
      </c>
      <c r="AA1160" s="270" t="s">
        <v>6701</v>
      </c>
      <c r="AB1160" s="29">
        <v>1148</v>
      </c>
      <c r="AC1160" s="270" t="s">
        <v>6702</v>
      </c>
      <c r="AD1160" s="29">
        <v>1148</v>
      </c>
      <c r="AE1160" s="270" t="s">
        <v>6703</v>
      </c>
      <c r="AF1160" s="29">
        <v>1148</v>
      </c>
      <c r="AG1160" s="270" t="s">
        <v>6704</v>
      </c>
      <c r="AH1160" s="29">
        <v>1148</v>
      </c>
      <c r="AI1160" s="270" t="s">
        <v>6705</v>
      </c>
      <c r="AJ1160" s="29">
        <v>1149</v>
      </c>
      <c r="AK1160" s="270" t="s">
        <v>6706</v>
      </c>
      <c r="AL1160" s="30">
        <f t="shared" si="23"/>
        <v>1148</v>
      </c>
      <c r="AM1160" s="29">
        <v>1148</v>
      </c>
      <c r="AN1160" s="270">
        <v>5640389</v>
      </c>
      <c r="AO1160" s="29">
        <v>1149</v>
      </c>
      <c r="AP1160" s="270"/>
    </row>
    <row r="1161" spans="22:42">
      <c r="V1161" s="29">
        <v>1149</v>
      </c>
      <c r="W1161" s="270" t="s">
        <v>6707</v>
      </c>
      <c r="X1161" s="30">
        <v>1149</v>
      </c>
      <c r="Y1161" s="270" t="s">
        <v>6708</v>
      </c>
      <c r="Z1161" s="29">
        <v>1149</v>
      </c>
      <c r="AA1161" s="270" t="s">
        <v>6709</v>
      </c>
      <c r="AB1161" s="29">
        <v>1149</v>
      </c>
      <c r="AC1161" s="270" t="s">
        <v>6710</v>
      </c>
      <c r="AD1161" s="29">
        <v>1149</v>
      </c>
      <c r="AE1161" s="270" t="s">
        <v>6711</v>
      </c>
      <c r="AF1161" s="29">
        <v>1149</v>
      </c>
      <c r="AG1161" s="270" t="s">
        <v>6712</v>
      </c>
      <c r="AH1161" s="29">
        <v>1149</v>
      </c>
      <c r="AI1161" s="270" t="s">
        <v>6713</v>
      </c>
      <c r="AJ1161" s="29">
        <v>1150</v>
      </c>
      <c r="AK1161" s="270" t="s">
        <v>6714</v>
      </c>
      <c r="AL1161" s="30">
        <f t="shared" si="23"/>
        <v>1149</v>
      </c>
      <c r="AM1161" s="29">
        <v>1149</v>
      </c>
      <c r="AN1161" s="270">
        <v>5645231</v>
      </c>
      <c r="AO1161" s="29">
        <v>1150</v>
      </c>
      <c r="AP1161" s="270"/>
    </row>
    <row r="1162" spans="22:42">
      <c r="V1162" s="29">
        <v>1150</v>
      </c>
      <c r="W1162" s="270" t="s">
        <v>6715</v>
      </c>
      <c r="X1162" s="30">
        <v>1150</v>
      </c>
      <c r="Y1162" s="270" t="s">
        <v>6716</v>
      </c>
      <c r="Z1162" s="29">
        <v>1150</v>
      </c>
      <c r="AA1162" s="270" t="s">
        <v>6717</v>
      </c>
      <c r="AB1162" s="29">
        <v>1150</v>
      </c>
      <c r="AC1162" s="270" t="s">
        <v>6718</v>
      </c>
      <c r="AD1162" s="29">
        <v>1150</v>
      </c>
      <c r="AE1162" s="270" t="s">
        <v>6719</v>
      </c>
      <c r="AF1162" s="29">
        <v>1150</v>
      </c>
      <c r="AG1162" s="270" t="s">
        <v>6720</v>
      </c>
      <c r="AH1162" s="29">
        <v>1150</v>
      </c>
      <c r="AI1162" s="270" t="s">
        <v>6721</v>
      </c>
      <c r="AJ1162" s="29">
        <v>1151</v>
      </c>
      <c r="AK1162" s="270" t="s">
        <v>6722</v>
      </c>
      <c r="AL1162" s="30">
        <f t="shared" si="23"/>
        <v>1150</v>
      </c>
      <c r="AM1162" s="29">
        <v>1150</v>
      </c>
      <c r="AN1162" s="270">
        <v>5650072</v>
      </c>
      <c r="AO1162" s="29">
        <v>1151</v>
      </c>
      <c r="AP1162" s="270"/>
    </row>
    <row r="1163" spans="22:42">
      <c r="V1163" s="29">
        <v>1151</v>
      </c>
      <c r="W1163" s="270" t="s">
        <v>6723</v>
      </c>
      <c r="X1163" s="30">
        <v>1151</v>
      </c>
      <c r="Y1163" s="270" t="s">
        <v>6724</v>
      </c>
      <c r="Z1163" s="29">
        <v>1151</v>
      </c>
      <c r="AA1163" s="270" t="s">
        <v>6725</v>
      </c>
      <c r="AB1163" s="29">
        <v>1151</v>
      </c>
      <c r="AC1163" s="270" t="s">
        <v>6726</v>
      </c>
      <c r="AD1163" s="29">
        <v>1151</v>
      </c>
      <c r="AE1163" s="270" t="s">
        <v>6727</v>
      </c>
      <c r="AF1163" s="29">
        <v>1151</v>
      </c>
      <c r="AG1163" s="270" t="s">
        <v>6728</v>
      </c>
      <c r="AH1163" s="29">
        <v>1151</v>
      </c>
      <c r="AI1163" s="270" t="s">
        <v>6729</v>
      </c>
      <c r="AJ1163" s="29">
        <v>1152</v>
      </c>
      <c r="AK1163" s="270" t="s">
        <v>6730</v>
      </c>
      <c r="AL1163" s="30">
        <f t="shared" si="23"/>
        <v>1151</v>
      </c>
      <c r="AM1163" s="29">
        <v>1151</v>
      </c>
      <c r="AN1163" s="270">
        <v>5654914</v>
      </c>
      <c r="AO1163" s="29">
        <v>1152</v>
      </c>
      <c r="AP1163" s="270"/>
    </row>
    <row r="1164" spans="22:42">
      <c r="V1164" s="29">
        <v>1152</v>
      </c>
      <c r="W1164" s="270" t="s">
        <v>6731</v>
      </c>
      <c r="X1164" s="30">
        <v>1152</v>
      </c>
      <c r="Y1164" s="270" t="s">
        <v>6732</v>
      </c>
      <c r="Z1164" s="29">
        <v>1152</v>
      </c>
      <c r="AA1164" s="270" t="s">
        <v>6733</v>
      </c>
      <c r="AB1164" s="29">
        <v>1152</v>
      </c>
      <c r="AC1164" s="270" t="s">
        <v>6734</v>
      </c>
      <c r="AD1164" s="29">
        <v>1152</v>
      </c>
      <c r="AE1164" s="270" t="s">
        <v>6735</v>
      </c>
      <c r="AF1164" s="29">
        <v>1152</v>
      </c>
      <c r="AG1164" s="270" t="s">
        <v>6736</v>
      </c>
      <c r="AH1164" s="29">
        <v>1152</v>
      </c>
      <c r="AI1164" s="270" t="s">
        <v>6737</v>
      </c>
      <c r="AJ1164" s="29">
        <v>1153</v>
      </c>
      <c r="AK1164" s="270" t="s">
        <v>6738</v>
      </c>
      <c r="AL1164" s="30">
        <f t="shared" si="23"/>
        <v>1152</v>
      </c>
      <c r="AM1164" s="29">
        <v>1152</v>
      </c>
      <c r="AN1164" s="270">
        <v>5659755</v>
      </c>
      <c r="AO1164" s="29">
        <v>1153</v>
      </c>
      <c r="AP1164" s="270"/>
    </row>
    <row r="1165" spans="22:42">
      <c r="V1165" s="29">
        <v>1153</v>
      </c>
      <c r="W1165" s="270" t="s">
        <v>6739</v>
      </c>
      <c r="X1165" s="30">
        <v>1153</v>
      </c>
      <c r="Y1165" s="270" t="s">
        <v>6740</v>
      </c>
      <c r="Z1165" s="29">
        <v>1153</v>
      </c>
      <c r="AA1165" s="270" t="s">
        <v>6741</v>
      </c>
      <c r="AB1165" s="29">
        <v>1153</v>
      </c>
      <c r="AC1165" s="270" t="s">
        <v>6742</v>
      </c>
      <c r="AD1165" s="29">
        <v>1153</v>
      </c>
      <c r="AE1165" s="270" t="s">
        <v>6743</v>
      </c>
      <c r="AF1165" s="29">
        <v>1153</v>
      </c>
      <c r="AG1165" s="270" t="s">
        <v>6744</v>
      </c>
      <c r="AH1165" s="29">
        <v>1153</v>
      </c>
      <c r="AI1165" s="270" t="s">
        <v>6745</v>
      </c>
      <c r="AJ1165" s="29">
        <v>1154</v>
      </c>
      <c r="AK1165" s="270" t="s">
        <v>6746</v>
      </c>
      <c r="AL1165" s="30">
        <f t="shared" si="23"/>
        <v>1153</v>
      </c>
      <c r="AM1165" s="29">
        <v>1153</v>
      </c>
      <c r="AN1165" s="270">
        <v>5664596</v>
      </c>
      <c r="AO1165" s="29">
        <v>1154</v>
      </c>
      <c r="AP1165" s="270"/>
    </row>
    <row r="1166" spans="22:42">
      <c r="V1166" s="29">
        <v>1154</v>
      </c>
      <c r="W1166" s="270" t="s">
        <v>6747</v>
      </c>
      <c r="X1166" s="30">
        <v>1154</v>
      </c>
      <c r="Y1166" s="270" t="s">
        <v>6748</v>
      </c>
      <c r="Z1166" s="29">
        <v>1154</v>
      </c>
      <c r="AA1166" s="270" t="s">
        <v>6749</v>
      </c>
      <c r="AB1166" s="29">
        <v>1154</v>
      </c>
      <c r="AC1166" s="270" t="s">
        <v>6750</v>
      </c>
      <c r="AD1166" s="29">
        <v>1154</v>
      </c>
      <c r="AE1166" s="270" t="s">
        <v>6751</v>
      </c>
      <c r="AF1166" s="29">
        <v>1154</v>
      </c>
      <c r="AG1166" s="270" t="s">
        <v>6752</v>
      </c>
      <c r="AH1166" s="29">
        <v>1154</v>
      </c>
      <c r="AI1166" s="270" t="s">
        <v>6753</v>
      </c>
      <c r="AJ1166" s="29">
        <v>1155</v>
      </c>
      <c r="AK1166" s="270" t="s">
        <v>6754</v>
      </c>
      <c r="AL1166" s="30">
        <f t="shared" ref="AL1166:AL1229" si="24">AL1165+1</f>
        <v>1154</v>
      </c>
      <c r="AM1166" s="29">
        <v>1154</v>
      </c>
      <c r="AN1166" s="270">
        <v>5669438</v>
      </c>
      <c r="AO1166" s="29">
        <v>1155</v>
      </c>
      <c r="AP1166" s="270"/>
    </row>
    <row r="1167" spans="22:42">
      <c r="V1167" s="29">
        <v>1155</v>
      </c>
      <c r="W1167" s="270" t="s">
        <v>6755</v>
      </c>
      <c r="X1167" s="30">
        <v>1155</v>
      </c>
      <c r="Y1167" s="270" t="s">
        <v>6756</v>
      </c>
      <c r="Z1167" s="29">
        <v>1155</v>
      </c>
      <c r="AA1167" s="270" t="s">
        <v>6757</v>
      </c>
      <c r="AB1167" s="29">
        <v>1155</v>
      </c>
      <c r="AC1167" s="270" t="s">
        <v>6758</v>
      </c>
      <c r="AD1167" s="29">
        <v>1155</v>
      </c>
      <c r="AE1167" s="270" t="s">
        <v>6759</v>
      </c>
      <c r="AF1167" s="29">
        <v>1155</v>
      </c>
      <c r="AG1167" s="270" t="s">
        <v>6760</v>
      </c>
      <c r="AH1167" s="29">
        <v>1155</v>
      </c>
      <c r="AI1167" s="270" t="s">
        <v>6761</v>
      </c>
      <c r="AJ1167" s="29">
        <v>1156</v>
      </c>
      <c r="AK1167" s="270" t="s">
        <v>6762</v>
      </c>
      <c r="AL1167" s="30">
        <f t="shared" si="24"/>
        <v>1155</v>
      </c>
      <c r="AM1167" s="29">
        <v>1155</v>
      </c>
      <c r="AN1167" s="270">
        <v>5674279</v>
      </c>
      <c r="AO1167" s="29">
        <v>1156</v>
      </c>
      <c r="AP1167" s="270"/>
    </row>
    <row r="1168" spans="22:42">
      <c r="V1168" s="29">
        <v>1156</v>
      </c>
      <c r="W1168" s="270" t="s">
        <v>6763</v>
      </c>
      <c r="X1168" s="30">
        <v>1156</v>
      </c>
      <c r="Y1168" s="270" t="s">
        <v>6764</v>
      </c>
      <c r="Z1168" s="29">
        <v>1156</v>
      </c>
      <c r="AA1168" s="270" t="s">
        <v>6765</v>
      </c>
      <c r="AB1168" s="29">
        <v>1156</v>
      </c>
      <c r="AC1168" s="270" t="s">
        <v>6766</v>
      </c>
      <c r="AD1168" s="29">
        <v>1156</v>
      </c>
      <c r="AE1168" s="270" t="s">
        <v>6767</v>
      </c>
      <c r="AF1168" s="29">
        <v>1156</v>
      </c>
      <c r="AG1168" s="270" t="s">
        <v>6768</v>
      </c>
      <c r="AH1168" s="29">
        <v>1156</v>
      </c>
      <c r="AI1168" s="270" t="s">
        <v>6769</v>
      </c>
      <c r="AJ1168" s="29">
        <v>1157</v>
      </c>
      <c r="AK1168" s="270" t="s">
        <v>6770</v>
      </c>
      <c r="AL1168" s="30">
        <f t="shared" si="24"/>
        <v>1156</v>
      </c>
      <c r="AM1168" s="29">
        <v>1156</v>
      </c>
      <c r="AN1168" s="270">
        <v>5679121</v>
      </c>
      <c r="AO1168" s="29">
        <v>1157</v>
      </c>
      <c r="AP1168" s="270"/>
    </row>
    <row r="1169" spans="22:42">
      <c r="V1169" s="29">
        <v>1157</v>
      </c>
      <c r="W1169" s="270" t="s">
        <v>6771</v>
      </c>
      <c r="X1169" s="30">
        <v>1157</v>
      </c>
      <c r="Y1169" s="270" t="s">
        <v>6772</v>
      </c>
      <c r="Z1169" s="29">
        <v>1157</v>
      </c>
      <c r="AA1169" s="270" t="s">
        <v>6773</v>
      </c>
      <c r="AB1169" s="29">
        <v>1157</v>
      </c>
      <c r="AC1169" s="270" t="s">
        <v>6774</v>
      </c>
      <c r="AD1169" s="29">
        <v>1157</v>
      </c>
      <c r="AE1169" s="270" t="s">
        <v>6775</v>
      </c>
      <c r="AF1169" s="29">
        <v>1157</v>
      </c>
      <c r="AG1169" s="270" t="s">
        <v>6776</v>
      </c>
      <c r="AH1169" s="29">
        <v>1157</v>
      </c>
      <c r="AI1169" s="270" t="s">
        <v>6777</v>
      </c>
      <c r="AJ1169" s="29">
        <v>1158</v>
      </c>
      <c r="AK1169" s="270" t="s">
        <v>6778</v>
      </c>
      <c r="AL1169" s="30">
        <f t="shared" si="24"/>
        <v>1157</v>
      </c>
      <c r="AM1169" s="29">
        <v>1157</v>
      </c>
      <c r="AN1169" s="270">
        <v>5683962</v>
      </c>
      <c r="AO1169" s="29">
        <v>1158</v>
      </c>
      <c r="AP1169" s="270"/>
    </row>
    <row r="1170" spans="22:42">
      <c r="V1170" s="29">
        <v>1158</v>
      </c>
      <c r="W1170" s="270" t="s">
        <v>6779</v>
      </c>
      <c r="X1170" s="30">
        <v>1158</v>
      </c>
      <c r="Y1170" s="270" t="s">
        <v>6780</v>
      </c>
      <c r="Z1170" s="29">
        <v>1158</v>
      </c>
      <c r="AA1170" s="270" t="s">
        <v>6781</v>
      </c>
      <c r="AB1170" s="29">
        <v>1158</v>
      </c>
      <c r="AC1170" s="270" t="s">
        <v>6782</v>
      </c>
      <c r="AD1170" s="29">
        <v>1158</v>
      </c>
      <c r="AE1170" s="270" t="s">
        <v>6783</v>
      </c>
      <c r="AF1170" s="29">
        <v>1158</v>
      </c>
      <c r="AG1170" s="270" t="s">
        <v>6784</v>
      </c>
      <c r="AH1170" s="29">
        <v>1158</v>
      </c>
      <c r="AI1170" s="270" t="s">
        <v>6785</v>
      </c>
      <c r="AJ1170" s="29">
        <v>1159</v>
      </c>
      <c r="AK1170" s="270" t="s">
        <v>6786</v>
      </c>
      <c r="AL1170" s="30">
        <f t="shared" si="24"/>
        <v>1158</v>
      </c>
      <c r="AM1170" s="29">
        <v>1158</v>
      </c>
      <c r="AN1170" s="270">
        <v>5688804</v>
      </c>
      <c r="AO1170" s="29">
        <v>1159</v>
      </c>
      <c r="AP1170" s="270"/>
    </row>
    <row r="1171" spans="22:42">
      <c r="V1171" s="29">
        <v>1159</v>
      </c>
      <c r="W1171" s="270" t="s">
        <v>6787</v>
      </c>
      <c r="X1171" s="30">
        <v>1159</v>
      </c>
      <c r="Y1171" s="270" t="s">
        <v>6788</v>
      </c>
      <c r="Z1171" s="29">
        <v>1159</v>
      </c>
      <c r="AA1171" s="270" t="s">
        <v>6789</v>
      </c>
      <c r="AB1171" s="29">
        <v>1159</v>
      </c>
      <c r="AC1171" s="270" t="s">
        <v>6790</v>
      </c>
      <c r="AD1171" s="29">
        <v>1159</v>
      </c>
      <c r="AE1171" s="270" t="s">
        <v>6791</v>
      </c>
      <c r="AF1171" s="29">
        <v>1159</v>
      </c>
      <c r="AG1171" s="270" t="s">
        <v>6792</v>
      </c>
      <c r="AH1171" s="29">
        <v>1159</v>
      </c>
      <c r="AI1171" s="270" t="s">
        <v>6793</v>
      </c>
      <c r="AJ1171" s="29">
        <v>1160</v>
      </c>
      <c r="AK1171" s="270" t="s">
        <v>6794</v>
      </c>
      <c r="AL1171" s="30">
        <f t="shared" si="24"/>
        <v>1159</v>
      </c>
      <c r="AM1171" s="29">
        <v>1159</v>
      </c>
      <c r="AN1171" s="270">
        <v>5693645</v>
      </c>
      <c r="AO1171" s="29">
        <v>1160</v>
      </c>
      <c r="AP1171" s="270"/>
    </row>
    <row r="1172" spans="22:42">
      <c r="V1172" s="29">
        <v>1160</v>
      </c>
      <c r="W1172" s="270" t="s">
        <v>6795</v>
      </c>
      <c r="X1172" s="30">
        <v>1160</v>
      </c>
      <c r="Y1172" s="270" t="s">
        <v>6796</v>
      </c>
      <c r="Z1172" s="29">
        <v>1160</v>
      </c>
      <c r="AA1172" s="270" t="s">
        <v>6797</v>
      </c>
      <c r="AB1172" s="29">
        <v>1160</v>
      </c>
      <c r="AC1172" s="270" t="s">
        <v>6798</v>
      </c>
      <c r="AD1172" s="29">
        <v>1160</v>
      </c>
      <c r="AE1172" s="270" t="s">
        <v>6799</v>
      </c>
      <c r="AF1172" s="29">
        <v>1160</v>
      </c>
      <c r="AG1172" s="270" t="s">
        <v>6800</v>
      </c>
      <c r="AH1172" s="29">
        <v>1160</v>
      </c>
      <c r="AI1172" s="270" t="s">
        <v>6801</v>
      </c>
      <c r="AJ1172" s="29">
        <v>1161</v>
      </c>
      <c r="AK1172" s="270" t="s">
        <v>6802</v>
      </c>
      <c r="AL1172" s="30">
        <f t="shared" si="24"/>
        <v>1160</v>
      </c>
      <c r="AM1172" s="29">
        <v>1160</v>
      </c>
      <c r="AN1172" s="270">
        <v>5698486</v>
      </c>
      <c r="AO1172" s="29">
        <v>1161</v>
      </c>
      <c r="AP1172" s="270"/>
    </row>
    <row r="1173" spans="22:42">
      <c r="V1173" s="29">
        <v>1161</v>
      </c>
      <c r="W1173" s="270" t="s">
        <v>6803</v>
      </c>
      <c r="X1173" s="30">
        <v>1161</v>
      </c>
      <c r="Y1173" s="270" t="s">
        <v>6804</v>
      </c>
      <c r="Z1173" s="29">
        <v>1161</v>
      </c>
      <c r="AA1173" s="270" t="s">
        <v>6805</v>
      </c>
      <c r="AB1173" s="29">
        <v>1161</v>
      </c>
      <c r="AC1173" s="270" t="s">
        <v>6806</v>
      </c>
      <c r="AD1173" s="29">
        <v>1161</v>
      </c>
      <c r="AE1173" s="270" t="s">
        <v>6807</v>
      </c>
      <c r="AF1173" s="29">
        <v>1161</v>
      </c>
      <c r="AG1173" s="270" t="s">
        <v>6808</v>
      </c>
      <c r="AH1173" s="29">
        <v>1161</v>
      </c>
      <c r="AI1173" s="270" t="s">
        <v>6809</v>
      </c>
      <c r="AJ1173" s="29">
        <v>1162</v>
      </c>
      <c r="AK1173" s="270" t="s">
        <v>6810</v>
      </c>
      <c r="AL1173" s="30">
        <f t="shared" si="24"/>
        <v>1161</v>
      </c>
      <c r="AM1173" s="29">
        <v>1161</v>
      </c>
      <c r="AN1173" s="270">
        <v>5703328</v>
      </c>
      <c r="AO1173" s="29">
        <v>1162</v>
      </c>
      <c r="AP1173" s="270"/>
    </row>
    <row r="1174" spans="22:42">
      <c r="V1174" s="29">
        <v>1162</v>
      </c>
      <c r="W1174" s="270" t="s">
        <v>6811</v>
      </c>
      <c r="X1174" s="30">
        <v>1162</v>
      </c>
      <c r="Y1174" s="270" t="s">
        <v>6812</v>
      </c>
      <c r="Z1174" s="29">
        <v>1162</v>
      </c>
      <c r="AA1174" s="270" t="s">
        <v>6813</v>
      </c>
      <c r="AB1174" s="29">
        <v>1162</v>
      </c>
      <c r="AC1174" s="270" t="s">
        <v>6814</v>
      </c>
      <c r="AD1174" s="29">
        <v>1162</v>
      </c>
      <c r="AE1174" s="270" t="s">
        <v>6815</v>
      </c>
      <c r="AF1174" s="29">
        <v>1162</v>
      </c>
      <c r="AG1174" s="270" t="s">
        <v>6816</v>
      </c>
      <c r="AH1174" s="29">
        <v>1162</v>
      </c>
      <c r="AI1174" s="270" t="s">
        <v>6817</v>
      </c>
      <c r="AJ1174" s="29">
        <v>1163</v>
      </c>
      <c r="AK1174" s="270" t="s">
        <v>6818</v>
      </c>
      <c r="AL1174" s="30">
        <f t="shared" si="24"/>
        <v>1162</v>
      </c>
      <c r="AM1174" s="29">
        <v>1162</v>
      </c>
      <c r="AN1174" s="270">
        <v>5708169</v>
      </c>
      <c r="AO1174" s="29">
        <v>1163</v>
      </c>
      <c r="AP1174" s="270"/>
    </row>
    <row r="1175" spans="22:42">
      <c r="V1175" s="29">
        <v>1163</v>
      </c>
      <c r="W1175" s="270" t="s">
        <v>6819</v>
      </c>
      <c r="X1175" s="30">
        <v>1163</v>
      </c>
      <c r="Y1175" s="270" t="s">
        <v>6820</v>
      </c>
      <c r="Z1175" s="29">
        <v>1163</v>
      </c>
      <c r="AA1175" s="270" t="s">
        <v>6821</v>
      </c>
      <c r="AB1175" s="29">
        <v>1163</v>
      </c>
      <c r="AC1175" s="270" t="s">
        <v>6822</v>
      </c>
      <c r="AD1175" s="29">
        <v>1163</v>
      </c>
      <c r="AE1175" s="270" t="s">
        <v>6823</v>
      </c>
      <c r="AF1175" s="29">
        <v>1163</v>
      </c>
      <c r="AG1175" s="270" t="s">
        <v>6824</v>
      </c>
      <c r="AH1175" s="29">
        <v>1163</v>
      </c>
      <c r="AI1175" s="270" t="s">
        <v>6825</v>
      </c>
      <c r="AJ1175" s="29">
        <v>1164</v>
      </c>
      <c r="AK1175" s="270" t="s">
        <v>6826</v>
      </c>
      <c r="AL1175" s="30">
        <f t="shared" si="24"/>
        <v>1163</v>
      </c>
      <c r="AM1175" s="29">
        <v>1163</v>
      </c>
      <c r="AN1175" s="270">
        <v>5713011</v>
      </c>
      <c r="AO1175" s="29">
        <v>1164</v>
      </c>
      <c r="AP1175" s="270"/>
    </row>
    <row r="1176" spans="22:42">
      <c r="V1176" s="29">
        <v>1164</v>
      </c>
      <c r="W1176" s="270" t="s">
        <v>6827</v>
      </c>
      <c r="X1176" s="30">
        <v>1164</v>
      </c>
      <c r="Y1176" s="270" t="s">
        <v>6828</v>
      </c>
      <c r="Z1176" s="29">
        <v>1164</v>
      </c>
      <c r="AA1176" s="270" t="s">
        <v>6829</v>
      </c>
      <c r="AB1176" s="29">
        <v>1164</v>
      </c>
      <c r="AC1176" s="270" t="s">
        <v>6830</v>
      </c>
      <c r="AD1176" s="29">
        <v>1164</v>
      </c>
      <c r="AE1176" s="270" t="s">
        <v>6831</v>
      </c>
      <c r="AF1176" s="29">
        <v>1164</v>
      </c>
      <c r="AG1176" s="270" t="s">
        <v>6832</v>
      </c>
      <c r="AH1176" s="29">
        <v>1164</v>
      </c>
      <c r="AI1176" s="270" t="s">
        <v>6833</v>
      </c>
      <c r="AJ1176" s="29">
        <v>1165</v>
      </c>
      <c r="AK1176" s="270" t="s">
        <v>6834</v>
      </c>
      <c r="AL1176" s="30">
        <f t="shared" si="24"/>
        <v>1164</v>
      </c>
      <c r="AM1176" s="29">
        <v>1164</v>
      </c>
      <c r="AN1176" s="270">
        <v>5717852</v>
      </c>
      <c r="AO1176" s="29">
        <v>1165</v>
      </c>
      <c r="AP1176" s="270"/>
    </row>
    <row r="1177" spans="22:42">
      <c r="V1177" s="29">
        <v>1165</v>
      </c>
      <c r="W1177" s="270" t="s">
        <v>6835</v>
      </c>
      <c r="X1177" s="30">
        <v>1165</v>
      </c>
      <c r="Y1177" s="270" t="s">
        <v>6836</v>
      </c>
      <c r="Z1177" s="29">
        <v>1165</v>
      </c>
      <c r="AA1177" s="270" t="s">
        <v>6837</v>
      </c>
      <c r="AB1177" s="29">
        <v>1165</v>
      </c>
      <c r="AC1177" s="270" t="s">
        <v>6838</v>
      </c>
      <c r="AD1177" s="29">
        <v>1165</v>
      </c>
      <c r="AE1177" s="270" t="s">
        <v>6839</v>
      </c>
      <c r="AF1177" s="29">
        <v>1165</v>
      </c>
      <c r="AG1177" s="270" t="s">
        <v>6840</v>
      </c>
      <c r="AH1177" s="29">
        <v>1165</v>
      </c>
      <c r="AI1177" s="270" t="s">
        <v>6841</v>
      </c>
      <c r="AJ1177" s="29">
        <v>1166</v>
      </c>
      <c r="AK1177" s="270" t="s">
        <v>6842</v>
      </c>
      <c r="AL1177" s="30">
        <f t="shared" si="24"/>
        <v>1165</v>
      </c>
      <c r="AM1177" s="29">
        <v>1165</v>
      </c>
      <c r="AN1177" s="270">
        <v>5722693</v>
      </c>
      <c r="AO1177" s="29">
        <v>1166</v>
      </c>
      <c r="AP1177" s="270"/>
    </row>
    <row r="1178" spans="22:42">
      <c r="V1178" s="29">
        <v>1166</v>
      </c>
      <c r="W1178" s="270" t="s">
        <v>6843</v>
      </c>
      <c r="X1178" s="30">
        <v>1166</v>
      </c>
      <c r="Y1178" s="270" t="s">
        <v>6844</v>
      </c>
      <c r="Z1178" s="29">
        <v>1166</v>
      </c>
      <c r="AA1178" s="270" t="s">
        <v>6845</v>
      </c>
      <c r="AB1178" s="29">
        <v>1166</v>
      </c>
      <c r="AC1178" s="270" t="s">
        <v>6846</v>
      </c>
      <c r="AD1178" s="29">
        <v>1166</v>
      </c>
      <c r="AE1178" s="270" t="s">
        <v>6847</v>
      </c>
      <c r="AF1178" s="29">
        <v>1166</v>
      </c>
      <c r="AG1178" s="270" t="s">
        <v>6848</v>
      </c>
      <c r="AH1178" s="29">
        <v>1166</v>
      </c>
      <c r="AI1178" s="270" t="s">
        <v>6849</v>
      </c>
      <c r="AJ1178" s="29">
        <v>1167</v>
      </c>
      <c r="AK1178" s="270" t="s">
        <v>6850</v>
      </c>
      <c r="AL1178" s="30">
        <f t="shared" si="24"/>
        <v>1166</v>
      </c>
      <c r="AM1178" s="29">
        <v>1166</v>
      </c>
      <c r="AN1178" s="270">
        <v>5727535</v>
      </c>
      <c r="AO1178" s="29">
        <v>1167</v>
      </c>
      <c r="AP1178" s="270"/>
    </row>
    <row r="1179" spans="22:42">
      <c r="V1179" s="29">
        <v>1167</v>
      </c>
      <c r="W1179" s="270" t="s">
        <v>6851</v>
      </c>
      <c r="X1179" s="30">
        <v>1167</v>
      </c>
      <c r="Y1179" s="270" t="s">
        <v>6852</v>
      </c>
      <c r="Z1179" s="29">
        <v>1167</v>
      </c>
      <c r="AA1179" s="270" t="s">
        <v>6853</v>
      </c>
      <c r="AB1179" s="29">
        <v>1167</v>
      </c>
      <c r="AC1179" s="270" t="s">
        <v>6854</v>
      </c>
      <c r="AD1179" s="29">
        <v>1167</v>
      </c>
      <c r="AE1179" s="270" t="s">
        <v>6855</v>
      </c>
      <c r="AF1179" s="29">
        <v>1167</v>
      </c>
      <c r="AG1179" s="270" t="s">
        <v>6856</v>
      </c>
      <c r="AH1179" s="29">
        <v>1167</v>
      </c>
      <c r="AI1179" s="270" t="s">
        <v>6857</v>
      </c>
      <c r="AJ1179" s="29">
        <v>1168</v>
      </c>
      <c r="AK1179" s="270" t="s">
        <v>6858</v>
      </c>
      <c r="AL1179" s="30">
        <f t="shared" si="24"/>
        <v>1167</v>
      </c>
      <c r="AM1179" s="29">
        <v>1167</v>
      </c>
      <c r="AN1179" s="270">
        <v>5732376</v>
      </c>
      <c r="AO1179" s="29">
        <v>1168</v>
      </c>
      <c r="AP1179" s="270"/>
    </row>
    <row r="1180" spans="22:42">
      <c r="V1180" s="29">
        <v>1168</v>
      </c>
      <c r="W1180" s="270" t="s">
        <v>6859</v>
      </c>
      <c r="X1180" s="30">
        <v>1168</v>
      </c>
      <c r="Y1180" s="270" t="s">
        <v>6860</v>
      </c>
      <c r="Z1180" s="29">
        <v>1168</v>
      </c>
      <c r="AA1180" s="270" t="s">
        <v>6861</v>
      </c>
      <c r="AB1180" s="29">
        <v>1168</v>
      </c>
      <c r="AC1180" s="270" t="s">
        <v>6862</v>
      </c>
      <c r="AD1180" s="29">
        <v>1168</v>
      </c>
      <c r="AE1180" s="270" t="s">
        <v>6863</v>
      </c>
      <c r="AF1180" s="29">
        <v>1168</v>
      </c>
      <c r="AG1180" s="270" t="s">
        <v>6864</v>
      </c>
      <c r="AH1180" s="29">
        <v>1168</v>
      </c>
      <c r="AI1180" s="270" t="s">
        <v>6865</v>
      </c>
      <c r="AJ1180" s="29">
        <v>1169</v>
      </c>
      <c r="AK1180" s="270" t="s">
        <v>6866</v>
      </c>
      <c r="AL1180" s="30">
        <f t="shared" si="24"/>
        <v>1168</v>
      </c>
      <c r="AM1180" s="29">
        <v>1168</v>
      </c>
      <c r="AN1180" s="270">
        <v>5737218</v>
      </c>
      <c r="AO1180" s="29">
        <v>1169</v>
      </c>
      <c r="AP1180" s="270"/>
    </row>
    <row r="1181" spans="22:42">
      <c r="V1181" s="29">
        <v>1169</v>
      </c>
      <c r="W1181" s="270" t="s">
        <v>6867</v>
      </c>
      <c r="X1181" s="30">
        <v>1169</v>
      </c>
      <c r="Y1181" s="270" t="s">
        <v>6868</v>
      </c>
      <c r="Z1181" s="29">
        <v>1169</v>
      </c>
      <c r="AA1181" s="270" t="s">
        <v>6869</v>
      </c>
      <c r="AB1181" s="29">
        <v>1169</v>
      </c>
      <c r="AC1181" s="270" t="s">
        <v>6870</v>
      </c>
      <c r="AD1181" s="29">
        <v>1169</v>
      </c>
      <c r="AE1181" s="270" t="s">
        <v>6871</v>
      </c>
      <c r="AF1181" s="29">
        <v>1169</v>
      </c>
      <c r="AG1181" s="270" t="s">
        <v>6872</v>
      </c>
      <c r="AH1181" s="29">
        <v>1169</v>
      </c>
      <c r="AI1181" s="270" t="s">
        <v>6873</v>
      </c>
      <c r="AJ1181" s="29">
        <v>1170</v>
      </c>
      <c r="AK1181" s="270" t="s">
        <v>6874</v>
      </c>
      <c r="AL1181" s="30">
        <f t="shared" si="24"/>
        <v>1169</v>
      </c>
      <c r="AM1181" s="29">
        <v>1169</v>
      </c>
      <c r="AN1181" s="270">
        <v>5742059</v>
      </c>
      <c r="AO1181" s="29">
        <v>1170</v>
      </c>
      <c r="AP1181" s="270"/>
    </row>
    <row r="1182" spans="22:42">
      <c r="V1182" s="29">
        <v>1170</v>
      </c>
      <c r="W1182" s="270" t="s">
        <v>6875</v>
      </c>
      <c r="X1182" s="30">
        <v>1170</v>
      </c>
      <c r="Y1182" s="270" t="s">
        <v>6876</v>
      </c>
      <c r="Z1182" s="29">
        <v>1170</v>
      </c>
      <c r="AA1182" s="270" t="s">
        <v>6877</v>
      </c>
      <c r="AB1182" s="29">
        <v>1170</v>
      </c>
      <c r="AC1182" s="270" t="s">
        <v>6878</v>
      </c>
      <c r="AD1182" s="29">
        <v>1170</v>
      </c>
      <c r="AE1182" s="270" t="s">
        <v>6879</v>
      </c>
      <c r="AF1182" s="29">
        <v>1170</v>
      </c>
      <c r="AG1182" s="270" t="s">
        <v>6880</v>
      </c>
      <c r="AH1182" s="29">
        <v>1170</v>
      </c>
      <c r="AI1182" s="270" t="s">
        <v>6881</v>
      </c>
      <c r="AJ1182" s="29">
        <v>1171</v>
      </c>
      <c r="AK1182" s="270" t="s">
        <v>6882</v>
      </c>
      <c r="AL1182" s="30">
        <f t="shared" si="24"/>
        <v>1170</v>
      </c>
      <c r="AM1182" s="29">
        <v>1170</v>
      </c>
      <c r="AN1182" s="270">
        <v>5746901</v>
      </c>
      <c r="AO1182" s="29">
        <v>1171</v>
      </c>
      <c r="AP1182" s="270"/>
    </row>
    <row r="1183" spans="22:42">
      <c r="V1183" s="29">
        <v>1171</v>
      </c>
      <c r="W1183" s="270" t="s">
        <v>6883</v>
      </c>
      <c r="X1183" s="30">
        <v>1171</v>
      </c>
      <c r="Y1183" s="270" t="s">
        <v>6884</v>
      </c>
      <c r="Z1183" s="29">
        <v>1171</v>
      </c>
      <c r="AA1183" s="270" t="s">
        <v>6885</v>
      </c>
      <c r="AB1183" s="29">
        <v>1171</v>
      </c>
      <c r="AC1183" s="270" t="s">
        <v>6886</v>
      </c>
      <c r="AD1183" s="29">
        <v>1171</v>
      </c>
      <c r="AE1183" s="270" t="s">
        <v>6887</v>
      </c>
      <c r="AF1183" s="29">
        <v>1171</v>
      </c>
      <c r="AG1183" s="270" t="s">
        <v>6888</v>
      </c>
      <c r="AH1183" s="29">
        <v>1171</v>
      </c>
      <c r="AI1183" s="270" t="s">
        <v>6889</v>
      </c>
      <c r="AJ1183" s="29">
        <v>1172</v>
      </c>
      <c r="AK1183" s="270" t="s">
        <v>6890</v>
      </c>
      <c r="AL1183" s="30">
        <f t="shared" si="24"/>
        <v>1171</v>
      </c>
      <c r="AM1183" s="29">
        <v>1171</v>
      </c>
      <c r="AN1183" s="270">
        <v>5751742</v>
      </c>
      <c r="AO1183" s="29">
        <v>1172</v>
      </c>
      <c r="AP1183" s="270"/>
    </row>
    <row r="1184" spans="22:42">
      <c r="V1184" s="29">
        <v>1172</v>
      </c>
      <c r="W1184" s="270" t="s">
        <v>6891</v>
      </c>
      <c r="X1184" s="30">
        <v>1172</v>
      </c>
      <c r="Y1184" s="270" t="s">
        <v>6892</v>
      </c>
      <c r="Z1184" s="29">
        <v>1172</v>
      </c>
      <c r="AA1184" s="270" t="s">
        <v>6893</v>
      </c>
      <c r="AB1184" s="29">
        <v>1172</v>
      </c>
      <c r="AC1184" s="270" t="s">
        <v>6894</v>
      </c>
      <c r="AD1184" s="29">
        <v>1172</v>
      </c>
      <c r="AE1184" s="270" t="s">
        <v>6895</v>
      </c>
      <c r="AF1184" s="29">
        <v>1172</v>
      </c>
      <c r="AG1184" s="270" t="s">
        <v>6896</v>
      </c>
      <c r="AH1184" s="29">
        <v>1172</v>
      </c>
      <c r="AI1184" s="270" t="s">
        <v>6897</v>
      </c>
      <c r="AJ1184" s="29">
        <v>1173</v>
      </c>
      <c r="AK1184" s="270" t="s">
        <v>6898</v>
      </c>
      <c r="AL1184" s="30">
        <f t="shared" si="24"/>
        <v>1172</v>
      </c>
      <c r="AM1184" s="29">
        <v>1172</v>
      </c>
      <c r="AN1184" s="270">
        <v>5756583</v>
      </c>
      <c r="AO1184" s="29">
        <v>1173</v>
      </c>
      <c r="AP1184" s="270"/>
    </row>
    <row r="1185" spans="22:42">
      <c r="V1185" s="29">
        <v>1173</v>
      </c>
      <c r="W1185" s="270" t="s">
        <v>6899</v>
      </c>
      <c r="X1185" s="30">
        <v>1173</v>
      </c>
      <c r="Y1185" s="270" t="s">
        <v>6900</v>
      </c>
      <c r="Z1185" s="29">
        <v>1173</v>
      </c>
      <c r="AA1185" s="270" t="s">
        <v>6901</v>
      </c>
      <c r="AB1185" s="29">
        <v>1173</v>
      </c>
      <c r="AC1185" s="270" t="s">
        <v>6902</v>
      </c>
      <c r="AD1185" s="29">
        <v>1173</v>
      </c>
      <c r="AE1185" s="270" t="s">
        <v>6903</v>
      </c>
      <c r="AF1185" s="29">
        <v>1173</v>
      </c>
      <c r="AG1185" s="270" t="s">
        <v>6904</v>
      </c>
      <c r="AH1185" s="29">
        <v>1173</v>
      </c>
      <c r="AI1185" s="270" t="s">
        <v>6905</v>
      </c>
      <c r="AJ1185" s="29">
        <v>1174</v>
      </c>
      <c r="AK1185" s="270" t="s">
        <v>6906</v>
      </c>
      <c r="AL1185" s="30">
        <f t="shared" si="24"/>
        <v>1173</v>
      </c>
      <c r="AM1185" s="29">
        <v>1173</v>
      </c>
      <c r="AN1185" s="270">
        <v>5761425</v>
      </c>
      <c r="AO1185" s="29">
        <v>1174</v>
      </c>
      <c r="AP1185" s="270"/>
    </row>
    <row r="1186" spans="22:42">
      <c r="V1186" s="29">
        <v>1174</v>
      </c>
      <c r="W1186" s="270" t="s">
        <v>6907</v>
      </c>
      <c r="X1186" s="30">
        <v>1174</v>
      </c>
      <c r="Y1186" s="270" t="s">
        <v>6908</v>
      </c>
      <c r="Z1186" s="29">
        <v>1174</v>
      </c>
      <c r="AA1186" s="270" t="s">
        <v>6909</v>
      </c>
      <c r="AB1186" s="29">
        <v>1174</v>
      </c>
      <c r="AC1186" s="270">
        <v>4916187</v>
      </c>
      <c r="AD1186" s="29">
        <v>1174</v>
      </c>
      <c r="AE1186" s="270" t="s">
        <v>6910</v>
      </c>
      <c r="AF1186" s="29">
        <v>1174</v>
      </c>
      <c r="AG1186" s="270" t="s">
        <v>6911</v>
      </c>
      <c r="AH1186" s="29">
        <v>1174</v>
      </c>
      <c r="AI1186" s="270" t="s">
        <v>6912</v>
      </c>
      <c r="AJ1186" s="29">
        <v>1175</v>
      </c>
      <c r="AK1186" s="270" t="s">
        <v>6913</v>
      </c>
      <c r="AL1186" s="30">
        <f t="shared" si="24"/>
        <v>1174</v>
      </c>
      <c r="AM1186" s="29">
        <v>1174</v>
      </c>
      <c r="AN1186" s="270">
        <v>5766266</v>
      </c>
      <c r="AO1186" s="29">
        <v>1175</v>
      </c>
      <c r="AP1186" s="270"/>
    </row>
    <row r="1187" spans="22:42">
      <c r="V1187" s="29">
        <v>1175</v>
      </c>
      <c r="W1187" s="270" t="s">
        <v>6914</v>
      </c>
      <c r="X1187" s="30">
        <v>1175</v>
      </c>
      <c r="Y1187" s="270" t="s">
        <v>6915</v>
      </c>
      <c r="Z1187" s="29">
        <v>1175</v>
      </c>
      <c r="AA1187" s="270" t="s">
        <v>6916</v>
      </c>
      <c r="AB1187" s="29">
        <v>1175</v>
      </c>
      <c r="AC1187" s="270" t="s">
        <v>6917</v>
      </c>
      <c r="AD1187" s="29">
        <v>1175</v>
      </c>
      <c r="AE1187" s="270" t="s">
        <v>6918</v>
      </c>
      <c r="AF1187" s="29">
        <v>1175</v>
      </c>
      <c r="AG1187" s="270" t="s">
        <v>6919</v>
      </c>
      <c r="AH1187" s="29">
        <v>1175</v>
      </c>
      <c r="AI1187" s="270" t="s">
        <v>6920</v>
      </c>
      <c r="AJ1187" s="29">
        <v>1176</v>
      </c>
      <c r="AK1187" s="270" t="s">
        <v>6921</v>
      </c>
      <c r="AL1187" s="30">
        <f t="shared" si="24"/>
        <v>1175</v>
      </c>
      <c r="AM1187" s="29">
        <v>1175</v>
      </c>
      <c r="AN1187" s="270">
        <v>5771108</v>
      </c>
      <c r="AO1187" s="29">
        <v>1176</v>
      </c>
      <c r="AP1187" s="270"/>
    </row>
    <row r="1188" spans="22:42">
      <c r="V1188" s="29">
        <v>1176</v>
      </c>
      <c r="W1188" s="270" t="s">
        <v>6922</v>
      </c>
      <c r="X1188" s="30">
        <v>1176</v>
      </c>
      <c r="Y1188" s="270" t="s">
        <v>6923</v>
      </c>
      <c r="Z1188" s="29">
        <v>1176</v>
      </c>
      <c r="AA1188" s="270" t="s">
        <v>6924</v>
      </c>
      <c r="AB1188" s="29">
        <v>1176</v>
      </c>
      <c r="AC1188" s="270" t="s">
        <v>6925</v>
      </c>
      <c r="AD1188" s="29">
        <v>1176</v>
      </c>
      <c r="AE1188" s="270" t="s">
        <v>6926</v>
      </c>
      <c r="AF1188" s="29">
        <v>1176</v>
      </c>
      <c r="AG1188" s="270" t="s">
        <v>6927</v>
      </c>
      <c r="AH1188" s="29">
        <v>1176</v>
      </c>
      <c r="AI1188" s="270" t="s">
        <v>6928</v>
      </c>
      <c r="AJ1188" s="29">
        <v>1177</v>
      </c>
      <c r="AK1188" s="270" t="s">
        <v>6929</v>
      </c>
      <c r="AL1188" s="30">
        <f t="shared" si="24"/>
        <v>1176</v>
      </c>
      <c r="AM1188" s="29">
        <v>1176</v>
      </c>
      <c r="AN1188" s="270">
        <v>5775949</v>
      </c>
      <c r="AO1188" s="29">
        <v>1177</v>
      </c>
      <c r="AP1188" s="270"/>
    </row>
    <row r="1189" spans="22:42">
      <c r="V1189" s="29">
        <v>1177</v>
      </c>
      <c r="W1189" s="270" t="s">
        <v>6930</v>
      </c>
      <c r="X1189" s="30">
        <v>1177</v>
      </c>
      <c r="Y1189" s="270" t="s">
        <v>6931</v>
      </c>
      <c r="Z1189" s="29">
        <v>1177</v>
      </c>
      <c r="AA1189" s="270" t="s">
        <v>6932</v>
      </c>
      <c r="AB1189" s="29">
        <v>1177</v>
      </c>
      <c r="AC1189" s="270" t="s">
        <v>6933</v>
      </c>
      <c r="AD1189" s="29">
        <v>1177</v>
      </c>
      <c r="AE1189" s="270" t="s">
        <v>6934</v>
      </c>
      <c r="AF1189" s="29">
        <v>1177</v>
      </c>
      <c r="AG1189" s="270" t="s">
        <v>6935</v>
      </c>
      <c r="AH1189" s="29">
        <v>1177</v>
      </c>
      <c r="AI1189" s="270" t="s">
        <v>6936</v>
      </c>
      <c r="AJ1189" s="29">
        <v>1178</v>
      </c>
      <c r="AK1189" s="270" t="s">
        <v>6937</v>
      </c>
      <c r="AL1189" s="30">
        <f t="shared" si="24"/>
        <v>1177</v>
      </c>
      <c r="AM1189" s="29">
        <v>1177</v>
      </c>
      <c r="AN1189" s="270">
        <v>5780791</v>
      </c>
      <c r="AO1189" s="29">
        <v>1178</v>
      </c>
      <c r="AP1189" s="270"/>
    </row>
    <row r="1190" spans="22:42">
      <c r="V1190" s="29">
        <v>1178</v>
      </c>
      <c r="W1190" s="270" t="s">
        <v>6938</v>
      </c>
      <c r="X1190" s="30">
        <v>1178</v>
      </c>
      <c r="Y1190" s="270" t="s">
        <v>6939</v>
      </c>
      <c r="Z1190" s="29">
        <v>1178</v>
      </c>
      <c r="AA1190" s="270" t="s">
        <v>6940</v>
      </c>
      <c r="AB1190" s="29">
        <v>1178</v>
      </c>
      <c r="AC1190" s="270" t="s">
        <v>6941</v>
      </c>
      <c r="AD1190" s="29">
        <v>1178</v>
      </c>
      <c r="AE1190" s="270" t="s">
        <v>6942</v>
      </c>
      <c r="AF1190" s="29">
        <v>1178</v>
      </c>
      <c r="AG1190" s="270" t="s">
        <v>6943</v>
      </c>
      <c r="AH1190" s="29">
        <v>1178</v>
      </c>
      <c r="AI1190" s="270" t="s">
        <v>6944</v>
      </c>
      <c r="AJ1190" s="29">
        <v>1179</v>
      </c>
      <c r="AK1190" s="270" t="s">
        <v>6945</v>
      </c>
      <c r="AL1190" s="30">
        <f t="shared" si="24"/>
        <v>1178</v>
      </c>
      <c r="AM1190" s="29">
        <v>1178</v>
      </c>
      <c r="AN1190" s="270">
        <v>5785632</v>
      </c>
      <c r="AO1190" s="29">
        <v>1179</v>
      </c>
      <c r="AP1190" s="270"/>
    </row>
    <row r="1191" spans="22:42">
      <c r="V1191" s="29">
        <v>1179</v>
      </c>
      <c r="W1191" s="270" t="s">
        <v>6946</v>
      </c>
      <c r="X1191" s="30">
        <v>1179</v>
      </c>
      <c r="Y1191" s="270" t="s">
        <v>6947</v>
      </c>
      <c r="Z1191" s="29">
        <v>1179</v>
      </c>
      <c r="AA1191" s="270" t="s">
        <v>6948</v>
      </c>
      <c r="AB1191" s="29">
        <v>1179</v>
      </c>
      <c r="AC1191" s="270" t="s">
        <v>6949</v>
      </c>
      <c r="AD1191" s="29">
        <v>1179</v>
      </c>
      <c r="AE1191" s="270" t="s">
        <v>6950</v>
      </c>
      <c r="AF1191" s="29">
        <v>1179</v>
      </c>
      <c r="AG1191" s="270" t="s">
        <v>6951</v>
      </c>
      <c r="AH1191" s="29">
        <v>1179</v>
      </c>
      <c r="AI1191" s="270" t="s">
        <v>6952</v>
      </c>
      <c r="AJ1191" s="29">
        <v>1180</v>
      </c>
      <c r="AK1191" s="270" t="s">
        <v>6953</v>
      </c>
      <c r="AL1191" s="30">
        <f t="shared" si="24"/>
        <v>1179</v>
      </c>
      <c r="AM1191" s="29">
        <v>1179</v>
      </c>
      <c r="AN1191" s="270">
        <v>5790473</v>
      </c>
      <c r="AO1191" s="29">
        <v>1180</v>
      </c>
      <c r="AP1191" s="270"/>
    </row>
    <row r="1192" spans="22:42">
      <c r="V1192" s="29">
        <v>1180</v>
      </c>
      <c r="W1192" s="270" t="s">
        <v>6954</v>
      </c>
      <c r="X1192" s="30">
        <v>1180</v>
      </c>
      <c r="Y1192" s="270" t="s">
        <v>6955</v>
      </c>
      <c r="Z1192" s="29">
        <v>1180</v>
      </c>
      <c r="AA1192" s="270" t="s">
        <v>6956</v>
      </c>
      <c r="AB1192" s="29">
        <v>1180</v>
      </c>
      <c r="AC1192" s="270" t="s">
        <v>6957</v>
      </c>
      <c r="AD1192" s="29">
        <v>1180</v>
      </c>
      <c r="AE1192" s="270" t="s">
        <v>6958</v>
      </c>
      <c r="AF1192" s="29">
        <v>1180</v>
      </c>
      <c r="AG1192" s="270" t="s">
        <v>6959</v>
      </c>
      <c r="AH1192" s="29">
        <v>1180</v>
      </c>
      <c r="AI1192" s="270" t="s">
        <v>6960</v>
      </c>
      <c r="AJ1192" s="29">
        <v>1181</v>
      </c>
      <c r="AK1192" s="270" t="s">
        <v>6961</v>
      </c>
      <c r="AL1192" s="30">
        <f t="shared" si="24"/>
        <v>1180</v>
      </c>
      <c r="AM1192" s="29">
        <v>1180</v>
      </c>
      <c r="AN1192" s="270">
        <v>5795315</v>
      </c>
      <c r="AO1192" s="29">
        <v>1181</v>
      </c>
      <c r="AP1192" s="270"/>
    </row>
    <row r="1193" spans="22:42">
      <c r="V1193" s="29">
        <v>1181</v>
      </c>
      <c r="W1193" s="270" t="s">
        <v>6962</v>
      </c>
      <c r="X1193" s="30">
        <v>1181</v>
      </c>
      <c r="Y1193" s="270" t="s">
        <v>6963</v>
      </c>
      <c r="Z1193" s="29">
        <v>1181</v>
      </c>
      <c r="AA1193" s="270" t="s">
        <v>6964</v>
      </c>
      <c r="AB1193" s="29">
        <v>1181</v>
      </c>
      <c r="AC1193" s="270" t="s">
        <v>6965</v>
      </c>
      <c r="AD1193" s="29">
        <v>1181</v>
      </c>
      <c r="AE1193" s="270" t="s">
        <v>6966</v>
      </c>
      <c r="AF1193" s="29">
        <v>1181</v>
      </c>
      <c r="AG1193" s="270" t="s">
        <v>6967</v>
      </c>
      <c r="AH1193" s="29">
        <v>1181</v>
      </c>
      <c r="AI1193" s="270" t="s">
        <v>6968</v>
      </c>
      <c r="AJ1193" s="29">
        <v>1182</v>
      </c>
      <c r="AK1193" s="270" t="s">
        <v>6969</v>
      </c>
      <c r="AL1193" s="30">
        <f t="shared" si="24"/>
        <v>1181</v>
      </c>
      <c r="AM1193" s="29">
        <v>1181</v>
      </c>
      <c r="AN1193" s="270">
        <v>5800156</v>
      </c>
      <c r="AO1193" s="29">
        <v>1182</v>
      </c>
      <c r="AP1193" s="270"/>
    </row>
    <row r="1194" spans="22:42">
      <c r="V1194" s="29">
        <v>1182</v>
      </c>
      <c r="W1194" s="270" t="s">
        <v>6970</v>
      </c>
      <c r="X1194" s="30">
        <v>1182</v>
      </c>
      <c r="Y1194" s="270" t="s">
        <v>6971</v>
      </c>
      <c r="Z1194" s="29">
        <v>1182</v>
      </c>
      <c r="AA1194" s="270" t="s">
        <v>6972</v>
      </c>
      <c r="AB1194" s="29">
        <v>1182</v>
      </c>
      <c r="AC1194" s="270" t="s">
        <v>6973</v>
      </c>
      <c r="AD1194" s="29">
        <v>1182</v>
      </c>
      <c r="AE1194" s="270" t="s">
        <v>6974</v>
      </c>
      <c r="AF1194" s="29">
        <v>1182</v>
      </c>
      <c r="AG1194" s="270" t="s">
        <v>6975</v>
      </c>
      <c r="AH1194" s="29">
        <v>1182</v>
      </c>
      <c r="AI1194" s="270" t="s">
        <v>6976</v>
      </c>
      <c r="AJ1194" s="29">
        <v>1183</v>
      </c>
      <c r="AK1194" s="270" t="s">
        <v>6977</v>
      </c>
      <c r="AL1194" s="30">
        <f t="shared" si="24"/>
        <v>1182</v>
      </c>
      <c r="AM1194" s="29">
        <v>1182</v>
      </c>
      <c r="AN1194" s="270">
        <v>5804998</v>
      </c>
      <c r="AO1194" s="29">
        <v>1183</v>
      </c>
      <c r="AP1194" s="270"/>
    </row>
    <row r="1195" spans="22:42">
      <c r="V1195" s="29">
        <v>1183</v>
      </c>
      <c r="W1195" s="270" t="s">
        <v>6978</v>
      </c>
      <c r="X1195" s="30">
        <v>1183</v>
      </c>
      <c r="Y1195" s="270" t="s">
        <v>6979</v>
      </c>
      <c r="Z1195" s="29">
        <v>1183</v>
      </c>
      <c r="AA1195" s="270" t="s">
        <v>6980</v>
      </c>
      <c r="AB1195" s="29">
        <v>1183</v>
      </c>
      <c r="AC1195" s="270" t="s">
        <v>6981</v>
      </c>
      <c r="AD1195" s="29">
        <v>1183</v>
      </c>
      <c r="AE1195" s="270" t="s">
        <v>6982</v>
      </c>
      <c r="AF1195" s="29">
        <v>1183</v>
      </c>
      <c r="AG1195" s="270" t="s">
        <v>6983</v>
      </c>
      <c r="AH1195" s="29">
        <v>1183</v>
      </c>
      <c r="AI1195" s="270" t="s">
        <v>6984</v>
      </c>
      <c r="AJ1195" s="29">
        <v>1184</v>
      </c>
      <c r="AK1195" s="270" t="s">
        <v>6985</v>
      </c>
      <c r="AL1195" s="30">
        <f t="shared" si="24"/>
        <v>1183</v>
      </c>
      <c r="AM1195" s="29">
        <v>1183</v>
      </c>
      <c r="AN1195" s="270">
        <v>5809839</v>
      </c>
      <c r="AO1195" s="29">
        <v>1184</v>
      </c>
      <c r="AP1195" s="270"/>
    </row>
    <row r="1196" spans="22:42">
      <c r="V1196" s="29">
        <v>1184</v>
      </c>
      <c r="W1196" s="270" t="s">
        <v>6986</v>
      </c>
      <c r="X1196" s="30">
        <v>1184</v>
      </c>
      <c r="Y1196" s="270" t="s">
        <v>6987</v>
      </c>
      <c r="Z1196" s="29">
        <v>1184</v>
      </c>
      <c r="AA1196" s="270" t="s">
        <v>6988</v>
      </c>
      <c r="AB1196" s="29">
        <v>1184</v>
      </c>
      <c r="AC1196" s="270" t="s">
        <v>6989</v>
      </c>
      <c r="AD1196" s="29">
        <v>1184</v>
      </c>
      <c r="AE1196" s="270" t="s">
        <v>6990</v>
      </c>
      <c r="AF1196" s="29">
        <v>1184</v>
      </c>
      <c r="AG1196" s="270" t="s">
        <v>6991</v>
      </c>
      <c r="AH1196" s="29">
        <v>1184</v>
      </c>
      <c r="AI1196" s="270" t="s">
        <v>6992</v>
      </c>
      <c r="AJ1196" s="29">
        <v>1185</v>
      </c>
      <c r="AK1196" s="270" t="s">
        <v>6993</v>
      </c>
      <c r="AL1196" s="30">
        <f t="shared" si="24"/>
        <v>1184</v>
      </c>
      <c r="AM1196" s="29">
        <v>1184</v>
      </c>
      <c r="AN1196" s="270">
        <v>5814680</v>
      </c>
      <c r="AO1196" s="29">
        <v>1185</v>
      </c>
      <c r="AP1196" s="270"/>
    </row>
    <row r="1197" spans="22:42">
      <c r="V1197" s="29">
        <v>1185</v>
      </c>
      <c r="W1197" s="270" t="s">
        <v>6994</v>
      </c>
      <c r="X1197" s="30">
        <v>1185</v>
      </c>
      <c r="Y1197" s="270" t="s">
        <v>6995</v>
      </c>
      <c r="Z1197" s="29">
        <v>1185</v>
      </c>
      <c r="AA1197" s="270" t="s">
        <v>6996</v>
      </c>
      <c r="AB1197" s="29">
        <v>1185</v>
      </c>
      <c r="AC1197" s="270" t="s">
        <v>6997</v>
      </c>
      <c r="AD1197" s="29">
        <v>1185</v>
      </c>
      <c r="AE1197" s="270" t="s">
        <v>6998</v>
      </c>
      <c r="AF1197" s="29">
        <v>1185</v>
      </c>
      <c r="AG1197" s="270" t="s">
        <v>6999</v>
      </c>
      <c r="AH1197" s="29">
        <v>1185</v>
      </c>
      <c r="AI1197" s="270" t="s">
        <v>7000</v>
      </c>
      <c r="AJ1197" s="29">
        <v>1186</v>
      </c>
      <c r="AK1197" s="270" t="s">
        <v>7001</v>
      </c>
      <c r="AL1197" s="30">
        <f t="shared" si="24"/>
        <v>1185</v>
      </c>
      <c r="AM1197" s="29">
        <v>1185</v>
      </c>
      <c r="AN1197" s="270">
        <v>5819522</v>
      </c>
      <c r="AO1197" s="29">
        <v>1186</v>
      </c>
      <c r="AP1197" s="270"/>
    </row>
    <row r="1198" spans="22:42">
      <c r="V1198" s="29">
        <v>1186</v>
      </c>
      <c r="W1198" s="270" t="s">
        <v>7002</v>
      </c>
      <c r="X1198" s="30">
        <v>1186</v>
      </c>
      <c r="Y1198" s="270" t="s">
        <v>7003</v>
      </c>
      <c r="Z1198" s="29">
        <v>1186</v>
      </c>
      <c r="AA1198" s="270" t="s">
        <v>7004</v>
      </c>
      <c r="AB1198" s="29">
        <v>1186</v>
      </c>
      <c r="AC1198" s="270" t="s">
        <v>7005</v>
      </c>
      <c r="AD1198" s="29">
        <v>1186</v>
      </c>
      <c r="AE1198" s="270" t="s">
        <v>7006</v>
      </c>
      <c r="AF1198" s="29">
        <v>1186</v>
      </c>
      <c r="AG1198" s="270" t="s">
        <v>7007</v>
      </c>
      <c r="AH1198" s="29">
        <v>1186</v>
      </c>
      <c r="AI1198" s="270" t="s">
        <v>7008</v>
      </c>
      <c r="AJ1198" s="29">
        <v>1187</v>
      </c>
      <c r="AK1198" s="270" t="s">
        <v>7009</v>
      </c>
      <c r="AL1198" s="30">
        <f t="shared" si="24"/>
        <v>1186</v>
      </c>
      <c r="AM1198" s="29">
        <v>1186</v>
      </c>
      <c r="AN1198" s="270">
        <v>5824363</v>
      </c>
      <c r="AO1198" s="29">
        <v>1187</v>
      </c>
      <c r="AP1198" s="270"/>
    </row>
    <row r="1199" spans="22:42">
      <c r="V1199" s="29">
        <v>1187</v>
      </c>
      <c r="W1199" s="270" t="s">
        <v>7010</v>
      </c>
      <c r="X1199" s="30">
        <v>1187</v>
      </c>
      <c r="Y1199" s="270" t="s">
        <v>7011</v>
      </c>
      <c r="Z1199" s="29">
        <v>1187</v>
      </c>
      <c r="AA1199" s="270" t="s">
        <v>7012</v>
      </c>
      <c r="AB1199" s="29">
        <v>1187</v>
      </c>
      <c r="AC1199" s="270" t="s">
        <v>7013</v>
      </c>
      <c r="AD1199" s="29">
        <v>1187</v>
      </c>
      <c r="AE1199" s="270" t="s">
        <v>7014</v>
      </c>
      <c r="AF1199" s="29">
        <v>1187</v>
      </c>
      <c r="AG1199" s="270" t="s">
        <v>7015</v>
      </c>
      <c r="AH1199" s="29">
        <v>1187</v>
      </c>
      <c r="AI1199" s="270" t="s">
        <v>7016</v>
      </c>
      <c r="AJ1199" s="29">
        <v>1188</v>
      </c>
      <c r="AK1199" s="270" t="s">
        <v>7017</v>
      </c>
      <c r="AL1199" s="30">
        <f t="shared" si="24"/>
        <v>1187</v>
      </c>
      <c r="AM1199" s="29">
        <v>1187</v>
      </c>
      <c r="AN1199" s="270">
        <v>5829205</v>
      </c>
      <c r="AO1199" s="29">
        <v>1188</v>
      </c>
      <c r="AP1199" s="270"/>
    </row>
    <row r="1200" spans="22:42">
      <c r="V1200" s="29">
        <v>1188</v>
      </c>
      <c r="W1200" s="270" t="s">
        <v>7018</v>
      </c>
      <c r="X1200" s="30">
        <v>1188</v>
      </c>
      <c r="Y1200" s="270" t="s">
        <v>7019</v>
      </c>
      <c r="Z1200" s="29">
        <v>1188</v>
      </c>
      <c r="AA1200" s="270" t="s">
        <v>7020</v>
      </c>
      <c r="AB1200" s="29">
        <v>1188</v>
      </c>
      <c r="AC1200" s="270" t="s">
        <v>7021</v>
      </c>
      <c r="AD1200" s="29">
        <v>1188</v>
      </c>
      <c r="AE1200" s="270" t="s">
        <v>7022</v>
      </c>
      <c r="AF1200" s="29">
        <v>1188</v>
      </c>
      <c r="AG1200" s="270" t="s">
        <v>7023</v>
      </c>
      <c r="AH1200" s="29">
        <v>1188</v>
      </c>
      <c r="AI1200" s="270" t="s">
        <v>7024</v>
      </c>
      <c r="AJ1200" s="29">
        <v>1189</v>
      </c>
      <c r="AK1200" s="270" t="s">
        <v>7025</v>
      </c>
      <c r="AL1200" s="30">
        <f t="shared" si="24"/>
        <v>1188</v>
      </c>
      <c r="AM1200" s="29">
        <v>1188</v>
      </c>
      <c r="AN1200" s="270">
        <v>5834046</v>
      </c>
      <c r="AO1200" s="29">
        <v>1189</v>
      </c>
      <c r="AP1200" s="270"/>
    </row>
    <row r="1201" spans="22:42">
      <c r="V1201" s="29">
        <v>1189</v>
      </c>
      <c r="W1201" s="270" t="s">
        <v>7026</v>
      </c>
      <c r="X1201" s="30">
        <v>1189</v>
      </c>
      <c r="Y1201" s="270" t="s">
        <v>7027</v>
      </c>
      <c r="Z1201" s="29">
        <v>1189</v>
      </c>
      <c r="AA1201" s="270" t="s">
        <v>7028</v>
      </c>
      <c r="AB1201" s="29">
        <v>1189</v>
      </c>
      <c r="AC1201" s="270" t="s">
        <v>7029</v>
      </c>
      <c r="AD1201" s="29">
        <v>1189</v>
      </c>
      <c r="AE1201" s="270" t="s">
        <v>7030</v>
      </c>
      <c r="AF1201" s="29">
        <v>1189</v>
      </c>
      <c r="AG1201" s="270" t="s">
        <v>7031</v>
      </c>
      <c r="AH1201" s="29">
        <v>1189</v>
      </c>
      <c r="AI1201" s="270" t="s">
        <v>7032</v>
      </c>
      <c r="AJ1201" s="29">
        <v>1190</v>
      </c>
      <c r="AK1201" s="270" t="s">
        <v>7033</v>
      </c>
      <c r="AL1201" s="30">
        <f t="shared" si="24"/>
        <v>1189</v>
      </c>
      <c r="AM1201" s="29">
        <v>1189</v>
      </c>
      <c r="AN1201" s="270">
        <v>5838888</v>
      </c>
      <c r="AO1201" s="29">
        <v>1190</v>
      </c>
      <c r="AP1201" s="270"/>
    </row>
    <row r="1202" spans="22:42">
      <c r="V1202" s="29">
        <v>1190</v>
      </c>
      <c r="W1202" s="270" t="s">
        <v>7034</v>
      </c>
      <c r="X1202" s="30">
        <v>1190</v>
      </c>
      <c r="Y1202" s="270" t="s">
        <v>7035</v>
      </c>
      <c r="Z1202" s="29">
        <v>1190</v>
      </c>
      <c r="AA1202" s="270" t="s">
        <v>7036</v>
      </c>
      <c r="AB1202" s="29">
        <v>1190</v>
      </c>
      <c r="AC1202" s="270" t="s">
        <v>7037</v>
      </c>
      <c r="AD1202" s="29">
        <v>1190</v>
      </c>
      <c r="AE1202" s="270" t="s">
        <v>7038</v>
      </c>
      <c r="AF1202" s="29">
        <v>1190</v>
      </c>
      <c r="AG1202" s="270" t="s">
        <v>7039</v>
      </c>
      <c r="AH1202" s="29">
        <v>1190</v>
      </c>
      <c r="AI1202" s="270" t="s">
        <v>7040</v>
      </c>
      <c r="AJ1202" s="29">
        <v>1191</v>
      </c>
      <c r="AK1202" s="270" t="s">
        <v>7041</v>
      </c>
      <c r="AL1202" s="30">
        <f t="shared" si="24"/>
        <v>1190</v>
      </c>
      <c r="AM1202" s="29">
        <v>1190</v>
      </c>
      <c r="AN1202" s="270">
        <v>5843729</v>
      </c>
      <c r="AO1202" s="29">
        <v>1191</v>
      </c>
      <c r="AP1202" s="270"/>
    </row>
    <row r="1203" spans="22:42">
      <c r="V1203" s="29">
        <v>1191</v>
      </c>
      <c r="W1203" s="270" t="s">
        <v>7042</v>
      </c>
      <c r="X1203" s="30">
        <v>1191</v>
      </c>
      <c r="Y1203" s="270" t="s">
        <v>7043</v>
      </c>
      <c r="Z1203" s="29">
        <v>1191</v>
      </c>
      <c r="AA1203" s="270" t="s">
        <v>7044</v>
      </c>
      <c r="AB1203" s="29">
        <v>1191</v>
      </c>
      <c r="AC1203" s="270" t="s">
        <v>7045</v>
      </c>
      <c r="AD1203" s="29">
        <v>1191</v>
      </c>
      <c r="AE1203" s="270" t="s">
        <v>7046</v>
      </c>
      <c r="AF1203" s="29">
        <v>1191</v>
      </c>
      <c r="AG1203" s="270" t="s">
        <v>7047</v>
      </c>
      <c r="AH1203" s="29">
        <v>1191</v>
      </c>
      <c r="AI1203" s="270" t="s">
        <v>7048</v>
      </c>
      <c r="AJ1203" s="29">
        <v>1192</v>
      </c>
      <c r="AK1203" s="270" t="s">
        <v>7049</v>
      </c>
      <c r="AL1203" s="30">
        <f t="shared" si="24"/>
        <v>1191</v>
      </c>
      <c r="AM1203" s="29">
        <v>1191</v>
      </c>
      <c r="AN1203" s="270">
        <v>5848570</v>
      </c>
      <c r="AO1203" s="29">
        <v>1192</v>
      </c>
      <c r="AP1203" s="270"/>
    </row>
    <row r="1204" spans="22:42">
      <c r="V1204" s="29">
        <v>1192</v>
      </c>
      <c r="W1204" s="270" t="s">
        <v>7050</v>
      </c>
      <c r="X1204" s="30">
        <v>1192</v>
      </c>
      <c r="Y1204" s="270" t="s">
        <v>7051</v>
      </c>
      <c r="Z1204" s="29">
        <v>1192</v>
      </c>
      <c r="AA1204" s="270" t="s">
        <v>7052</v>
      </c>
      <c r="AB1204" s="29">
        <v>1192</v>
      </c>
      <c r="AC1204" s="270" t="s">
        <v>7053</v>
      </c>
      <c r="AD1204" s="29">
        <v>1192</v>
      </c>
      <c r="AE1204" s="270" t="s">
        <v>7054</v>
      </c>
      <c r="AF1204" s="29">
        <v>1192</v>
      </c>
      <c r="AG1204" s="270" t="s">
        <v>7055</v>
      </c>
      <c r="AH1204" s="29">
        <v>1192</v>
      </c>
      <c r="AI1204" s="270" t="s">
        <v>7056</v>
      </c>
      <c r="AJ1204" s="29">
        <v>1193</v>
      </c>
      <c r="AK1204" s="270" t="s">
        <v>7057</v>
      </c>
      <c r="AL1204" s="30">
        <f t="shared" si="24"/>
        <v>1192</v>
      </c>
      <c r="AM1204" s="29">
        <v>1192</v>
      </c>
      <c r="AN1204" s="270">
        <v>5853412</v>
      </c>
      <c r="AO1204" s="29">
        <v>1193</v>
      </c>
      <c r="AP1204" s="270"/>
    </row>
    <row r="1205" spans="22:42">
      <c r="V1205" s="29">
        <v>1193</v>
      </c>
      <c r="W1205" s="270" t="s">
        <v>7058</v>
      </c>
      <c r="X1205" s="30">
        <v>1193</v>
      </c>
      <c r="Y1205" s="270" t="s">
        <v>7059</v>
      </c>
      <c r="Z1205" s="29">
        <v>1193</v>
      </c>
      <c r="AA1205" s="270" t="s">
        <v>7060</v>
      </c>
      <c r="AB1205" s="29">
        <v>1193</v>
      </c>
      <c r="AC1205" s="270" t="s">
        <v>7061</v>
      </c>
      <c r="AD1205" s="29">
        <v>1193</v>
      </c>
      <c r="AE1205" s="270" t="s">
        <v>7062</v>
      </c>
      <c r="AF1205" s="29">
        <v>1193</v>
      </c>
      <c r="AG1205" s="270" t="s">
        <v>7063</v>
      </c>
      <c r="AH1205" s="29">
        <v>1193</v>
      </c>
      <c r="AI1205" s="270" t="s">
        <v>7064</v>
      </c>
      <c r="AJ1205" s="29">
        <v>1194</v>
      </c>
      <c r="AK1205" s="270" t="s">
        <v>7065</v>
      </c>
      <c r="AL1205" s="30">
        <f t="shared" si="24"/>
        <v>1193</v>
      </c>
      <c r="AM1205" s="29">
        <v>1193</v>
      </c>
      <c r="AN1205" s="270">
        <v>5858254</v>
      </c>
      <c r="AO1205" s="29">
        <v>1194</v>
      </c>
      <c r="AP1205" s="270"/>
    </row>
    <row r="1206" spans="22:42">
      <c r="V1206" s="29">
        <v>1194</v>
      </c>
      <c r="W1206" s="270" t="s">
        <v>7066</v>
      </c>
      <c r="X1206" s="30">
        <v>1194</v>
      </c>
      <c r="Y1206" s="270" t="s">
        <v>7067</v>
      </c>
      <c r="Z1206" s="29">
        <v>1194</v>
      </c>
      <c r="AA1206" s="270" t="s">
        <v>7068</v>
      </c>
      <c r="AB1206" s="29">
        <v>1194</v>
      </c>
      <c r="AC1206" s="270" t="s">
        <v>7069</v>
      </c>
      <c r="AD1206" s="29">
        <v>1194</v>
      </c>
      <c r="AE1206" s="270" t="s">
        <v>7070</v>
      </c>
      <c r="AF1206" s="29">
        <v>1194</v>
      </c>
      <c r="AG1206" s="270" t="s">
        <v>7071</v>
      </c>
      <c r="AH1206" s="29">
        <v>1194</v>
      </c>
      <c r="AI1206" s="270" t="s">
        <v>7072</v>
      </c>
      <c r="AJ1206" s="29">
        <v>1195</v>
      </c>
      <c r="AK1206" s="270" t="s">
        <v>7073</v>
      </c>
      <c r="AL1206" s="30">
        <f t="shared" si="24"/>
        <v>1194</v>
      </c>
      <c r="AM1206" s="29">
        <v>1194</v>
      </c>
      <c r="AN1206" s="270">
        <v>5863096</v>
      </c>
      <c r="AO1206" s="29">
        <v>1195</v>
      </c>
      <c r="AP1206" s="270"/>
    </row>
    <row r="1207" spans="22:42">
      <c r="V1207" s="29">
        <v>1195</v>
      </c>
      <c r="W1207" s="270" t="s">
        <v>7074</v>
      </c>
      <c r="X1207" s="30">
        <v>1195</v>
      </c>
      <c r="Y1207" s="270" t="s">
        <v>7075</v>
      </c>
      <c r="Z1207" s="29">
        <v>1195</v>
      </c>
      <c r="AA1207" s="270" t="s">
        <v>7076</v>
      </c>
      <c r="AB1207" s="29">
        <v>1195</v>
      </c>
      <c r="AC1207" s="270" t="s">
        <v>7077</v>
      </c>
      <c r="AD1207" s="29">
        <v>1195</v>
      </c>
      <c r="AE1207" s="270" t="s">
        <v>7078</v>
      </c>
      <c r="AF1207" s="29">
        <v>1195</v>
      </c>
      <c r="AG1207" s="270" t="s">
        <v>7079</v>
      </c>
      <c r="AH1207" s="29">
        <v>1195</v>
      </c>
      <c r="AI1207" s="270" t="s">
        <v>7080</v>
      </c>
      <c r="AJ1207" s="29">
        <v>1196</v>
      </c>
      <c r="AK1207" s="270" t="s">
        <v>7081</v>
      </c>
      <c r="AL1207" s="30">
        <f t="shared" si="24"/>
        <v>1195</v>
      </c>
      <c r="AM1207" s="29">
        <v>1195</v>
      </c>
      <c r="AN1207" s="270">
        <v>5867937</v>
      </c>
      <c r="AO1207" s="29">
        <v>1196</v>
      </c>
      <c r="AP1207" s="270"/>
    </row>
    <row r="1208" spans="22:42">
      <c r="V1208" s="29">
        <v>1196</v>
      </c>
      <c r="W1208" s="270" t="s">
        <v>7082</v>
      </c>
      <c r="X1208" s="30">
        <v>1196</v>
      </c>
      <c r="Y1208" s="270" t="s">
        <v>7083</v>
      </c>
      <c r="Z1208" s="29">
        <v>1196</v>
      </c>
      <c r="AA1208" s="270" t="s">
        <v>7084</v>
      </c>
      <c r="AB1208" s="29">
        <v>1196</v>
      </c>
      <c r="AC1208" s="270" t="s">
        <v>7085</v>
      </c>
      <c r="AD1208" s="29">
        <v>1196</v>
      </c>
      <c r="AE1208" s="270" t="s">
        <v>7086</v>
      </c>
      <c r="AF1208" s="29">
        <v>1196</v>
      </c>
      <c r="AG1208" s="270" t="s">
        <v>7087</v>
      </c>
      <c r="AH1208" s="29">
        <v>1196</v>
      </c>
      <c r="AI1208" s="270" t="s">
        <v>7088</v>
      </c>
      <c r="AJ1208" s="29">
        <v>1197</v>
      </c>
      <c r="AK1208" s="270" t="s">
        <v>7089</v>
      </c>
      <c r="AL1208" s="30">
        <f t="shared" si="24"/>
        <v>1196</v>
      </c>
      <c r="AM1208" s="29">
        <v>1196</v>
      </c>
      <c r="AN1208" s="270">
        <v>5872779</v>
      </c>
      <c r="AO1208" s="29">
        <v>1197</v>
      </c>
      <c r="AP1208" s="270"/>
    </row>
    <row r="1209" spans="22:42">
      <c r="V1209" s="29">
        <v>1197</v>
      </c>
      <c r="W1209" s="270" t="s">
        <v>7090</v>
      </c>
      <c r="X1209" s="30">
        <v>1197</v>
      </c>
      <c r="Y1209" s="270" t="s">
        <v>7091</v>
      </c>
      <c r="Z1209" s="29">
        <v>1197</v>
      </c>
      <c r="AA1209" s="270" t="s">
        <v>7092</v>
      </c>
      <c r="AB1209" s="29">
        <v>1197</v>
      </c>
      <c r="AC1209" s="270" t="s">
        <v>7093</v>
      </c>
      <c r="AD1209" s="29">
        <v>1197</v>
      </c>
      <c r="AE1209" s="270" t="s">
        <v>7094</v>
      </c>
      <c r="AF1209" s="29">
        <v>1197</v>
      </c>
      <c r="AG1209" s="270" t="s">
        <v>7095</v>
      </c>
      <c r="AH1209" s="29">
        <v>1197</v>
      </c>
      <c r="AI1209" s="270" t="s">
        <v>7096</v>
      </c>
      <c r="AJ1209" s="29">
        <v>1198</v>
      </c>
      <c r="AK1209" s="270" t="s">
        <v>7097</v>
      </c>
      <c r="AL1209" s="30">
        <f t="shared" si="24"/>
        <v>1197</v>
      </c>
      <c r="AM1209" s="29">
        <v>1197</v>
      </c>
      <c r="AN1209" s="270">
        <v>5877621</v>
      </c>
      <c r="AO1209" s="29">
        <v>1198</v>
      </c>
      <c r="AP1209" s="270"/>
    </row>
    <row r="1210" spans="22:42">
      <c r="V1210" s="29">
        <v>1198</v>
      </c>
      <c r="W1210" s="270" t="s">
        <v>7098</v>
      </c>
      <c r="X1210" s="30">
        <v>1198</v>
      </c>
      <c r="Y1210" s="270" t="s">
        <v>7099</v>
      </c>
      <c r="Z1210" s="29">
        <v>1198</v>
      </c>
      <c r="AA1210" s="270" t="s">
        <v>7100</v>
      </c>
      <c r="AB1210" s="29">
        <v>1198</v>
      </c>
      <c r="AC1210" s="270" t="s">
        <v>7101</v>
      </c>
      <c r="AD1210" s="29">
        <v>1198</v>
      </c>
      <c r="AE1210" s="270" t="s">
        <v>7102</v>
      </c>
      <c r="AF1210" s="29">
        <v>1198</v>
      </c>
      <c r="AG1210" s="270" t="s">
        <v>7103</v>
      </c>
      <c r="AH1210" s="29">
        <v>1198</v>
      </c>
      <c r="AI1210" s="270" t="s">
        <v>7104</v>
      </c>
      <c r="AJ1210" s="29">
        <v>1199</v>
      </c>
      <c r="AK1210" s="270" t="s">
        <v>7105</v>
      </c>
      <c r="AL1210" s="30">
        <f t="shared" si="24"/>
        <v>1198</v>
      </c>
      <c r="AM1210" s="29">
        <v>1198</v>
      </c>
      <c r="AN1210" s="270">
        <v>5882463</v>
      </c>
      <c r="AO1210" s="29">
        <v>1199</v>
      </c>
      <c r="AP1210" s="270"/>
    </row>
    <row r="1211" spans="22:42">
      <c r="V1211" s="29">
        <v>1199</v>
      </c>
      <c r="W1211" s="270" t="s">
        <v>7106</v>
      </c>
      <c r="X1211" s="30">
        <v>1199</v>
      </c>
      <c r="Y1211" s="270" t="s">
        <v>7107</v>
      </c>
      <c r="Z1211" s="29">
        <v>1199</v>
      </c>
      <c r="AA1211" s="270" t="s">
        <v>7108</v>
      </c>
      <c r="AB1211" s="29">
        <v>1199</v>
      </c>
      <c r="AC1211" s="270" t="s">
        <v>7109</v>
      </c>
      <c r="AD1211" s="29">
        <v>1199</v>
      </c>
      <c r="AE1211" s="270" t="s">
        <v>7110</v>
      </c>
      <c r="AF1211" s="29">
        <v>1199</v>
      </c>
      <c r="AG1211" s="270" t="s">
        <v>7111</v>
      </c>
      <c r="AH1211" s="29">
        <v>1199</v>
      </c>
      <c r="AI1211" s="270" t="s">
        <v>7112</v>
      </c>
      <c r="AJ1211" s="29">
        <v>1200</v>
      </c>
      <c r="AK1211" s="270" t="s">
        <v>7113</v>
      </c>
      <c r="AL1211" s="30">
        <f t="shared" si="24"/>
        <v>1199</v>
      </c>
      <c r="AM1211" s="29">
        <v>1199</v>
      </c>
      <c r="AN1211" s="270">
        <v>5887305</v>
      </c>
      <c r="AO1211" s="29">
        <v>1200</v>
      </c>
      <c r="AP1211" s="270"/>
    </row>
    <row r="1212" spans="22:42">
      <c r="V1212" s="29">
        <v>1200</v>
      </c>
      <c r="W1212" s="270" t="s">
        <v>7114</v>
      </c>
      <c r="X1212" s="30">
        <v>1200</v>
      </c>
      <c r="Y1212" s="270" t="s">
        <v>7115</v>
      </c>
      <c r="Z1212" s="29">
        <v>1200</v>
      </c>
      <c r="AA1212" s="270" t="s">
        <v>7116</v>
      </c>
      <c r="AB1212" s="29">
        <v>1200</v>
      </c>
      <c r="AC1212" s="270" t="s">
        <v>7117</v>
      </c>
      <c r="AD1212" s="29">
        <v>1200</v>
      </c>
      <c r="AE1212" s="270" t="s">
        <v>7118</v>
      </c>
      <c r="AF1212" s="29">
        <v>1200</v>
      </c>
      <c r="AG1212" s="270" t="s">
        <v>7119</v>
      </c>
      <c r="AH1212" s="29">
        <v>1200</v>
      </c>
      <c r="AI1212" s="270" t="s">
        <v>7120</v>
      </c>
      <c r="AJ1212" s="29">
        <v>1201</v>
      </c>
      <c r="AK1212" s="270" t="s">
        <v>7121</v>
      </c>
      <c r="AL1212" s="30">
        <f t="shared" si="24"/>
        <v>1200</v>
      </c>
      <c r="AM1212" s="29">
        <v>1200</v>
      </c>
      <c r="AN1212" s="270">
        <v>5892147</v>
      </c>
      <c r="AO1212" s="29">
        <v>1201</v>
      </c>
      <c r="AP1212" s="270"/>
    </row>
    <row r="1213" spans="22:42">
      <c r="V1213" s="29">
        <v>1201</v>
      </c>
      <c r="W1213" s="270" t="s">
        <v>7122</v>
      </c>
      <c r="X1213" s="30">
        <v>1201</v>
      </c>
      <c r="Y1213" s="270" t="s">
        <v>7123</v>
      </c>
      <c r="Z1213" s="29">
        <v>1201</v>
      </c>
      <c r="AA1213" s="270" t="s">
        <v>7124</v>
      </c>
      <c r="AB1213" s="29">
        <v>1201</v>
      </c>
      <c r="AC1213" s="270" t="s">
        <v>7125</v>
      </c>
      <c r="AD1213" s="29">
        <v>1201</v>
      </c>
      <c r="AE1213" s="270" t="s">
        <v>7126</v>
      </c>
      <c r="AF1213" s="29">
        <v>1201</v>
      </c>
      <c r="AG1213" s="270" t="s">
        <v>7127</v>
      </c>
      <c r="AH1213" s="29">
        <v>1201</v>
      </c>
      <c r="AI1213" s="270" t="s">
        <v>7128</v>
      </c>
      <c r="AJ1213" s="29">
        <v>1202</v>
      </c>
      <c r="AK1213" s="270" t="s">
        <v>7129</v>
      </c>
      <c r="AL1213" s="30">
        <f t="shared" si="24"/>
        <v>1201</v>
      </c>
      <c r="AM1213" s="29">
        <v>1201</v>
      </c>
      <c r="AN1213" s="270">
        <v>5896989</v>
      </c>
      <c r="AO1213" s="29">
        <v>1202</v>
      </c>
      <c r="AP1213" s="270"/>
    </row>
    <row r="1214" spans="22:42">
      <c r="V1214" s="29">
        <v>1202</v>
      </c>
      <c r="W1214" s="270" t="s">
        <v>7130</v>
      </c>
      <c r="X1214" s="30">
        <v>1202</v>
      </c>
      <c r="Y1214" s="270" t="s">
        <v>7131</v>
      </c>
      <c r="Z1214" s="29">
        <v>1202</v>
      </c>
      <c r="AA1214" s="270" t="s">
        <v>7132</v>
      </c>
      <c r="AB1214" s="29">
        <v>1202</v>
      </c>
      <c r="AC1214" s="270" t="s">
        <v>7133</v>
      </c>
      <c r="AD1214" s="29">
        <v>1202</v>
      </c>
      <c r="AE1214" s="270" t="s">
        <v>7134</v>
      </c>
      <c r="AF1214" s="29">
        <v>1202</v>
      </c>
      <c r="AG1214" s="270" t="s">
        <v>7135</v>
      </c>
      <c r="AH1214" s="29">
        <v>1202</v>
      </c>
      <c r="AI1214" s="270" t="s">
        <v>7136</v>
      </c>
      <c r="AJ1214" s="29">
        <v>1203</v>
      </c>
      <c r="AK1214" s="270" t="s">
        <v>7137</v>
      </c>
      <c r="AL1214" s="30">
        <f t="shared" si="24"/>
        <v>1202</v>
      </c>
      <c r="AM1214" s="29">
        <v>1202</v>
      </c>
      <c r="AN1214" s="270">
        <v>5901831</v>
      </c>
      <c r="AO1214" s="29">
        <v>1203</v>
      </c>
      <c r="AP1214" s="270"/>
    </row>
    <row r="1215" spans="22:42">
      <c r="V1215" s="29">
        <v>1203</v>
      </c>
      <c r="W1215" s="270" t="s">
        <v>7138</v>
      </c>
      <c r="X1215" s="30">
        <v>1203</v>
      </c>
      <c r="Y1215" s="270" t="s">
        <v>7139</v>
      </c>
      <c r="Z1215" s="29">
        <v>1203</v>
      </c>
      <c r="AA1215" s="270" t="s">
        <v>7140</v>
      </c>
      <c r="AB1215" s="29">
        <v>1203</v>
      </c>
      <c r="AC1215" s="270" t="s">
        <v>7141</v>
      </c>
      <c r="AD1215" s="29">
        <v>1203</v>
      </c>
      <c r="AE1215" s="270" t="s">
        <v>7142</v>
      </c>
      <c r="AF1215" s="29">
        <v>1203</v>
      </c>
      <c r="AG1215" s="270" t="s">
        <v>7143</v>
      </c>
      <c r="AH1215" s="29">
        <v>1203</v>
      </c>
      <c r="AI1215" s="270" t="s">
        <v>7144</v>
      </c>
      <c r="AJ1215" s="29">
        <v>1204</v>
      </c>
      <c r="AK1215" s="270" t="s">
        <v>7145</v>
      </c>
      <c r="AL1215" s="30">
        <f t="shared" si="24"/>
        <v>1203</v>
      </c>
      <c r="AM1215" s="29">
        <v>1203</v>
      </c>
      <c r="AN1215" s="270">
        <v>5906672</v>
      </c>
      <c r="AO1215" s="29">
        <v>1204</v>
      </c>
      <c r="AP1215" s="270"/>
    </row>
    <row r="1216" spans="22:42">
      <c r="V1216" s="29">
        <v>1204</v>
      </c>
      <c r="W1216" s="270" t="s">
        <v>7146</v>
      </c>
      <c r="X1216" s="30">
        <v>1204</v>
      </c>
      <c r="Y1216" s="270" t="s">
        <v>7147</v>
      </c>
      <c r="Z1216" s="29">
        <v>1204</v>
      </c>
      <c r="AA1216" s="270" t="s">
        <v>7148</v>
      </c>
      <c r="AB1216" s="29">
        <v>1204</v>
      </c>
      <c r="AC1216" s="270" t="s">
        <v>7149</v>
      </c>
      <c r="AD1216" s="29">
        <v>1204</v>
      </c>
      <c r="AE1216" s="270" t="s">
        <v>7150</v>
      </c>
      <c r="AF1216" s="29">
        <v>1204</v>
      </c>
      <c r="AG1216" s="270" t="s">
        <v>7151</v>
      </c>
      <c r="AH1216" s="29">
        <v>1204</v>
      </c>
      <c r="AI1216" s="270" t="s">
        <v>7152</v>
      </c>
      <c r="AJ1216" s="29">
        <v>1205</v>
      </c>
      <c r="AK1216" s="270" t="s">
        <v>7153</v>
      </c>
      <c r="AL1216" s="30">
        <f t="shared" si="24"/>
        <v>1204</v>
      </c>
      <c r="AM1216" s="29">
        <v>1204</v>
      </c>
      <c r="AN1216" s="270">
        <v>5911514</v>
      </c>
      <c r="AO1216" s="29">
        <v>1205</v>
      </c>
      <c r="AP1216" s="270"/>
    </row>
    <row r="1217" spans="22:42">
      <c r="V1217" s="29">
        <v>1205</v>
      </c>
      <c r="W1217" s="270" t="s">
        <v>7154</v>
      </c>
      <c r="X1217" s="30">
        <v>1205</v>
      </c>
      <c r="Y1217" s="270" t="s">
        <v>7155</v>
      </c>
      <c r="Z1217" s="29">
        <v>1205</v>
      </c>
      <c r="AA1217" s="270" t="s">
        <v>7156</v>
      </c>
      <c r="AB1217" s="29">
        <v>1205</v>
      </c>
      <c r="AC1217" s="270" t="s">
        <v>7157</v>
      </c>
      <c r="AD1217" s="29">
        <v>1205</v>
      </c>
      <c r="AE1217" s="270" t="s">
        <v>7158</v>
      </c>
      <c r="AF1217" s="29">
        <v>1205</v>
      </c>
      <c r="AG1217" s="270" t="s">
        <v>7159</v>
      </c>
      <c r="AH1217" s="29">
        <v>1205</v>
      </c>
      <c r="AI1217" s="270" t="s">
        <v>7160</v>
      </c>
      <c r="AJ1217" s="29">
        <v>1206</v>
      </c>
      <c r="AK1217" s="270" t="s">
        <v>7161</v>
      </c>
      <c r="AL1217" s="30">
        <f t="shared" si="24"/>
        <v>1205</v>
      </c>
      <c r="AM1217" s="29">
        <v>1205</v>
      </c>
      <c r="AN1217" s="270">
        <v>5916356</v>
      </c>
      <c r="AO1217" s="29">
        <v>1206</v>
      </c>
      <c r="AP1217" s="270"/>
    </row>
    <row r="1218" spans="22:42">
      <c r="V1218" s="29">
        <v>1206</v>
      </c>
      <c r="W1218" s="270" t="s">
        <v>7162</v>
      </c>
      <c r="X1218" s="30">
        <v>1206</v>
      </c>
      <c r="Y1218" s="270" t="s">
        <v>7163</v>
      </c>
      <c r="Z1218" s="29">
        <v>1206</v>
      </c>
      <c r="AA1218" s="270" t="s">
        <v>7164</v>
      </c>
      <c r="AB1218" s="29">
        <v>1206</v>
      </c>
      <c r="AC1218" s="270" t="s">
        <v>7165</v>
      </c>
      <c r="AD1218" s="29">
        <v>1206</v>
      </c>
      <c r="AE1218" s="270" t="s">
        <v>7166</v>
      </c>
      <c r="AF1218" s="29">
        <v>1206</v>
      </c>
      <c r="AG1218" s="270" t="s">
        <v>7167</v>
      </c>
      <c r="AH1218" s="29">
        <v>1206</v>
      </c>
      <c r="AI1218" s="270" t="s">
        <v>7168</v>
      </c>
      <c r="AJ1218" s="29">
        <v>1207</v>
      </c>
      <c r="AK1218" s="270" t="s">
        <v>7169</v>
      </c>
      <c r="AL1218" s="30">
        <f t="shared" si="24"/>
        <v>1206</v>
      </c>
      <c r="AM1218" s="29">
        <v>1206</v>
      </c>
      <c r="AN1218" s="270">
        <v>5921198</v>
      </c>
      <c r="AO1218" s="29">
        <v>1207</v>
      </c>
      <c r="AP1218" s="270"/>
    </row>
    <row r="1219" spans="22:42">
      <c r="V1219" s="29">
        <v>1207</v>
      </c>
      <c r="W1219" s="270" t="s">
        <v>7170</v>
      </c>
      <c r="X1219" s="30">
        <v>1207</v>
      </c>
      <c r="Y1219" s="270" t="s">
        <v>7171</v>
      </c>
      <c r="Z1219" s="29">
        <v>1207</v>
      </c>
      <c r="AA1219" s="270" t="s">
        <v>7172</v>
      </c>
      <c r="AB1219" s="29">
        <v>1207</v>
      </c>
      <c r="AC1219" s="270" t="s">
        <v>7173</v>
      </c>
      <c r="AD1219" s="29">
        <v>1207</v>
      </c>
      <c r="AE1219" s="270" t="s">
        <v>7174</v>
      </c>
      <c r="AF1219" s="29">
        <v>1207</v>
      </c>
      <c r="AG1219" s="270" t="s">
        <v>7175</v>
      </c>
      <c r="AH1219" s="29">
        <v>1207</v>
      </c>
      <c r="AI1219" s="270" t="s">
        <v>7176</v>
      </c>
      <c r="AJ1219" s="29">
        <v>1208</v>
      </c>
      <c r="AK1219" s="270" t="s">
        <v>7177</v>
      </c>
      <c r="AL1219" s="30">
        <f t="shared" si="24"/>
        <v>1207</v>
      </c>
      <c r="AM1219" s="29">
        <v>1207</v>
      </c>
      <c r="AN1219" s="270">
        <v>5926040</v>
      </c>
      <c r="AO1219" s="29">
        <v>1208</v>
      </c>
      <c r="AP1219" s="270"/>
    </row>
    <row r="1220" spans="22:42">
      <c r="V1220" s="29">
        <v>1208</v>
      </c>
      <c r="W1220" s="270" t="s">
        <v>7178</v>
      </c>
      <c r="X1220" s="30">
        <v>1208</v>
      </c>
      <c r="Y1220" s="270" t="s">
        <v>7179</v>
      </c>
      <c r="Z1220" s="29">
        <v>1208</v>
      </c>
      <c r="AA1220" s="270" t="s">
        <v>7180</v>
      </c>
      <c r="AB1220" s="29">
        <v>1208</v>
      </c>
      <c r="AC1220" s="270" t="s">
        <v>7181</v>
      </c>
      <c r="AD1220" s="29">
        <v>1208</v>
      </c>
      <c r="AE1220" s="270" t="s">
        <v>7182</v>
      </c>
      <c r="AF1220" s="29">
        <v>1208</v>
      </c>
      <c r="AG1220" s="270" t="s">
        <v>7183</v>
      </c>
      <c r="AH1220" s="29">
        <v>1208</v>
      </c>
      <c r="AI1220" s="270" t="s">
        <v>7184</v>
      </c>
      <c r="AJ1220" s="29">
        <v>1209</v>
      </c>
      <c r="AK1220" s="270" t="s">
        <v>7185</v>
      </c>
      <c r="AL1220" s="30">
        <f t="shared" si="24"/>
        <v>1208</v>
      </c>
      <c r="AM1220" s="29">
        <v>1208</v>
      </c>
      <c r="AN1220" s="270">
        <v>5930882</v>
      </c>
      <c r="AO1220" s="29">
        <v>1209</v>
      </c>
      <c r="AP1220" s="270"/>
    </row>
    <row r="1221" spans="22:42">
      <c r="V1221" s="29">
        <v>1209</v>
      </c>
      <c r="W1221" s="270" t="s">
        <v>7186</v>
      </c>
      <c r="X1221" s="30">
        <v>1209</v>
      </c>
      <c r="Y1221" s="270" t="s">
        <v>7187</v>
      </c>
      <c r="Z1221" s="29">
        <v>1209</v>
      </c>
      <c r="AA1221" s="270" t="s">
        <v>7188</v>
      </c>
      <c r="AB1221" s="29">
        <v>1209</v>
      </c>
      <c r="AC1221" s="270" t="s">
        <v>7189</v>
      </c>
      <c r="AD1221" s="29">
        <v>1209</v>
      </c>
      <c r="AE1221" s="270" t="s">
        <v>7190</v>
      </c>
      <c r="AF1221" s="29">
        <v>1209</v>
      </c>
      <c r="AG1221" s="270" t="s">
        <v>7191</v>
      </c>
      <c r="AH1221" s="29">
        <v>1209</v>
      </c>
      <c r="AI1221" s="270" t="s">
        <v>7192</v>
      </c>
      <c r="AJ1221" s="29">
        <v>1210</v>
      </c>
      <c r="AK1221" s="270" t="s">
        <v>7193</v>
      </c>
      <c r="AL1221" s="30">
        <f t="shared" si="24"/>
        <v>1209</v>
      </c>
      <c r="AM1221" s="29">
        <v>1209</v>
      </c>
      <c r="AN1221" s="270">
        <v>5935724</v>
      </c>
      <c r="AO1221" s="29">
        <v>1210</v>
      </c>
      <c r="AP1221" s="270"/>
    </row>
    <row r="1222" spans="22:42">
      <c r="V1222" s="29">
        <v>1210</v>
      </c>
      <c r="W1222" s="270" t="s">
        <v>7194</v>
      </c>
      <c r="X1222" s="30">
        <v>1210</v>
      </c>
      <c r="Y1222" s="270" t="s">
        <v>7195</v>
      </c>
      <c r="Z1222" s="29">
        <v>1210</v>
      </c>
      <c r="AA1222" s="270" t="s">
        <v>7196</v>
      </c>
      <c r="AB1222" s="29">
        <v>1210</v>
      </c>
      <c r="AC1222" s="270" t="s">
        <v>7197</v>
      </c>
      <c r="AD1222" s="29">
        <v>1210</v>
      </c>
      <c r="AE1222" s="270" t="s">
        <v>7198</v>
      </c>
      <c r="AF1222" s="29">
        <v>1210</v>
      </c>
      <c r="AG1222" s="270" t="s">
        <v>7199</v>
      </c>
      <c r="AH1222" s="29">
        <v>1210</v>
      </c>
      <c r="AI1222" s="270" t="s">
        <v>7200</v>
      </c>
      <c r="AJ1222" s="29">
        <v>1211</v>
      </c>
      <c r="AK1222" s="270" t="s">
        <v>7201</v>
      </c>
      <c r="AL1222" s="30">
        <f t="shared" si="24"/>
        <v>1210</v>
      </c>
      <c r="AM1222" s="29">
        <v>1210</v>
      </c>
      <c r="AN1222" s="270">
        <v>5940565</v>
      </c>
      <c r="AO1222" s="29">
        <v>1211</v>
      </c>
      <c r="AP1222" s="270"/>
    </row>
    <row r="1223" spans="22:42">
      <c r="V1223" s="29">
        <v>1211</v>
      </c>
      <c r="W1223" s="270" t="s">
        <v>7202</v>
      </c>
      <c r="X1223" s="30">
        <v>1211</v>
      </c>
      <c r="Y1223" s="270" t="s">
        <v>7203</v>
      </c>
      <c r="Z1223" s="29">
        <v>1211</v>
      </c>
      <c r="AA1223" s="270" t="s">
        <v>7204</v>
      </c>
      <c r="AB1223" s="29">
        <v>1211</v>
      </c>
      <c r="AC1223" s="270" t="s">
        <v>7205</v>
      </c>
      <c r="AD1223" s="29">
        <v>1211</v>
      </c>
      <c r="AE1223" s="270" t="s">
        <v>7206</v>
      </c>
      <c r="AF1223" s="29">
        <v>1211</v>
      </c>
      <c r="AG1223" s="270" t="s">
        <v>7207</v>
      </c>
      <c r="AH1223" s="29">
        <v>1211</v>
      </c>
      <c r="AI1223" s="270" t="s">
        <v>7208</v>
      </c>
      <c r="AJ1223" s="29">
        <v>1212</v>
      </c>
      <c r="AK1223" s="270" t="s">
        <v>7209</v>
      </c>
      <c r="AL1223" s="30">
        <f t="shared" si="24"/>
        <v>1211</v>
      </c>
      <c r="AM1223" s="29">
        <v>1211</v>
      </c>
      <c r="AN1223" s="270">
        <v>5945407</v>
      </c>
      <c r="AO1223" s="29">
        <v>1212</v>
      </c>
      <c r="AP1223" s="270"/>
    </row>
    <row r="1224" spans="22:42">
      <c r="V1224" s="29">
        <v>1212</v>
      </c>
      <c r="W1224" s="270" t="s">
        <v>7210</v>
      </c>
      <c r="X1224" s="30">
        <v>1212</v>
      </c>
      <c r="Y1224" s="270" t="s">
        <v>7211</v>
      </c>
      <c r="Z1224" s="29">
        <v>1212</v>
      </c>
      <c r="AA1224" s="270" t="s">
        <v>7212</v>
      </c>
      <c r="AB1224" s="29">
        <v>1212</v>
      </c>
      <c r="AC1224" s="270" t="s">
        <v>7213</v>
      </c>
      <c r="AD1224" s="29">
        <v>1212</v>
      </c>
      <c r="AE1224" s="270" t="s">
        <v>7214</v>
      </c>
      <c r="AF1224" s="29">
        <v>1212</v>
      </c>
      <c r="AG1224" s="270" t="s">
        <v>7215</v>
      </c>
      <c r="AH1224" s="29">
        <v>1212</v>
      </c>
      <c r="AI1224" s="270" t="s">
        <v>7216</v>
      </c>
      <c r="AJ1224" s="29">
        <v>1213</v>
      </c>
      <c r="AK1224" s="270" t="s">
        <v>7217</v>
      </c>
      <c r="AL1224" s="30">
        <f t="shared" si="24"/>
        <v>1212</v>
      </c>
      <c r="AM1224" s="29">
        <v>1212</v>
      </c>
      <c r="AN1224" s="270">
        <v>5950249</v>
      </c>
      <c r="AO1224" s="29">
        <v>1213</v>
      </c>
      <c r="AP1224" s="270"/>
    </row>
    <row r="1225" spans="22:42">
      <c r="V1225" s="29">
        <v>1213</v>
      </c>
      <c r="W1225" s="270" t="s">
        <v>7218</v>
      </c>
      <c r="X1225" s="30">
        <v>1213</v>
      </c>
      <c r="Y1225" s="270" t="s">
        <v>7219</v>
      </c>
      <c r="Z1225" s="29">
        <v>1213</v>
      </c>
      <c r="AA1225" s="270" t="s">
        <v>7220</v>
      </c>
      <c r="AB1225" s="29">
        <v>1213</v>
      </c>
      <c r="AC1225" s="270" t="s">
        <v>7221</v>
      </c>
      <c r="AD1225" s="29">
        <v>1213</v>
      </c>
      <c r="AE1225" s="270" t="s">
        <v>7222</v>
      </c>
      <c r="AF1225" s="29">
        <v>1213</v>
      </c>
      <c r="AG1225" s="270" t="s">
        <v>7223</v>
      </c>
      <c r="AH1225" s="29">
        <v>1213</v>
      </c>
      <c r="AI1225" s="270" t="s">
        <v>7224</v>
      </c>
      <c r="AJ1225" s="29">
        <v>1214</v>
      </c>
      <c r="AK1225" s="270" t="s">
        <v>7225</v>
      </c>
      <c r="AL1225" s="30">
        <f t="shared" si="24"/>
        <v>1213</v>
      </c>
      <c r="AM1225" s="29">
        <v>1213</v>
      </c>
      <c r="AN1225" s="270">
        <v>5955091</v>
      </c>
      <c r="AO1225" s="29">
        <v>1214</v>
      </c>
      <c r="AP1225" s="270"/>
    </row>
    <row r="1226" spans="22:42">
      <c r="V1226" s="29">
        <v>1214</v>
      </c>
      <c r="W1226" s="270" t="s">
        <v>7226</v>
      </c>
      <c r="X1226" s="30">
        <v>1214</v>
      </c>
      <c r="Y1226" s="270" t="s">
        <v>7227</v>
      </c>
      <c r="Z1226" s="29">
        <v>1214</v>
      </c>
      <c r="AA1226" s="270" t="s">
        <v>7228</v>
      </c>
      <c r="AB1226" s="29">
        <v>1214</v>
      </c>
      <c r="AC1226" s="270" t="s">
        <v>7229</v>
      </c>
      <c r="AD1226" s="29">
        <v>1214</v>
      </c>
      <c r="AE1226" s="270" t="s">
        <v>7230</v>
      </c>
      <c r="AF1226" s="29">
        <v>1214</v>
      </c>
      <c r="AG1226" s="270" t="s">
        <v>7231</v>
      </c>
      <c r="AH1226" s="29">
        <v>1214</v>
      </c>
      <c r="AI1226" s="270" t="s">
        <v>7232</v>
      </c>
      <c r="AJ1226" s="29">
        <v>1215</v>
      </c>
      <c r="AK1226" s="270" t="s">
        <v>7233</v>
      </c>
      <c r="AL1226" s="30">
        <f t="shared" si="24"/>
        <v>1214</v>
      </c>
      <c r="AM1226" s="29">
        <v>1214</v>
      </c>
      <c r="AN1226" s="270">
        <v>5959933</v>
      </c>
      <c r="AO1226" s="29">
        <v>1215</v>
      </c>
      <c r="AP1226" s="270"/>
    </row>
    <row r="1227" spans="22:42">
      <c r="V1227" s="29">
        <v>1215</v>
      </c>
      <c r="W1227" s="270" t="s">
        <v>7234</v>
      </c>
      <c r="X1227" s="30">
        <v>1215</v>
      </c>
      <c r="Y1227" s="270" t="s">
        <v>7235</v>
      </c>
      <c r="Z1227" s="29">
        <v>1215</v>
      </c>
      <c r="AA1227" s="270" t="s">
        <v>7236</v>
      </c>
      <c r="AB1227" s="29">
        <v>1215</v>
      </c>
      <c r="AC1227" s="270" t="s">
        <v>7237</v>
      </c>
      <c r="AD1227" s="29">
        <v>1215</v>
      </c>
      <c r="AE1227" s="270" t="s">
        <v>7238</v>
      </c>
      <c r="AF1227" s="29">
        <v>1215</v>
      </c>
      <c r="AG1227" s="270" t="s">
        <v>7239</v>
      </c>
      <c r="AH1227" s="29">
        <v>1215</v>
      </c>
      <c r="AI1227" s="270" t="s">
        <v>7240</v>
      </c>
      <c r="AJ1227" s="29">
        <v>1216</v>
      </c>
      <c r="AK1227" s="270" t="s">
        <v>7241</v>
      </c>
      <c r="AL1227" s="30">
        <f t="shared" si="24"/>
        <v>1215</v>
      </c>
      <c r="AM1227" s="29">
        <v>1215</v>
      </c>
      <c r="AN1227" s="270">
        <v>5964775</v>
      </c>
      <c r="AO1227" s="29">
        <v>1216</v>
      </c>
      <c r="AP1227" s="270"/>
    </row>
    <row r="1228" spans="22:42">
      <c r="V1228" s="29">
        <v>1216</v>
      </c>
      <c r="W1228" s="270" t="s">
        <v>7242</v>
      </c>
      <c r="X1228" s="30">
        <v>1216</v>
      </c>
      <c r="Y1228" s="270" t="s">
        <v>7243</v>
      </c>
      <c r="Z1228" s="29">
        <v>1216</v>
      </c>
      <c r="AA1228" s="270" t="s">
        <v>7244</v>
      </c>
      <c r="AB1228" s="29">
        <v>1216</v>
      </c>
      <c r="AC1228" s="270" t="s">
        <v>7245</v>
      </c>
      <c r="AD1228" s="29">
        <v>1216</v>
      </c>
      <c r="AE1228" s="270" t="s">
        <v>7246</v>
      </c>
      <c r="AF1228" s="29">
        <v>1216</v>
      </c>
      <c r="AG1228" s="270" t="s">
        <v>7247</v>
      </c>
      <c r="AH1228" s="29">
        <v>1216</v>
      </c>
      <c r="AI1228" s="270" t="s">
        <v>7248</v>
      </c>
      <c r="AJ1228" s="29">
        <v>1217</v>
      </c>
      <c r="AK1228" s="270" t="s">
        <v>7249</v>
      </c>
      <c r="AL1228" s="30">
        <f t="shared" si="24"/>
        <v>1216</v>
      </c>
      <c r="AM1228" s="29">
        <v>1216</v>
      </c>
      <c r="AN1228" s="270">
        <v>5969617</v>
      </c>
      <c r="AO1228" s="29">
        <v>1217</v>
      </c>
      <c r="AP1228" s="270"/>
    </row>
    <row r="1229" spans="22:42">
      <c r="V1229" s="29">
        <v>1217</v>
      </c>
      <c r="W1229" s="270" t="s">
        <v>7250</v>
      </c>
      <c r="X1229" s="30">
        <v>1217</v>
      </c>
      <c r="Y1229" s="270" t="s">
        <v>7251</v>
      </c>
      <c r="Z1229" s="29">
        <v>1217</v>
      </c>
      <c r="AA1229" s="270" t="s">
        <v>7252</v>
      </c>
      <c r="AB1229" s="29">
        <v>1217</v>
      </c>
      <c r="AC1229" s="270" t="s">
        <v>7253</v>
      </c>
      <c r="AD1229" s="29">
        <v>1217</v>
      </c>
      <c r="AE1229" s="270" t="s">
        <v>7254</v>
      </c>
      <c r="AF1229" s="29">
        <v>1217</v>
      </c>
      <c r="AG1229" s="270" t="s">
        <v>7255</v>
      </c>
      <c r="AH1229" s="29">
        <v>1217</v>
      </c>
      <c r="AI1229" s="270" t="s">
        <v>7256</v>
      </c>
      <c r="AJ1229" s="29">
        <v>1218</v>
      </c>
      <c r="AK1229" s="270" t="s">
        <v>7257</v>
      </c>
      <c r="AL1229" s="30">
        <f t="shared" si="24"/>
        <v>1217</v>
      </c>
      <c r="AM1229" s="29">
        <v>1217</v>
      </c>
      <c r="AN1229" s="270">
        <v>5974459</v>
      </c>
      <c r="AO1229" s="29">
        <v>1218</v>
      </c>
      <c r="AP1229" s="270"/>
    </row>
    <row r="1230" spans="22:42">
      <c r="V1230" s="29">
        <v>1218</v>
      </c>
      <c r="W1230" s="270" t="s">
        <v>7258</v>
      </c>
      <c r="X1230" s="30">
        <v>1218</v>
      </c>
      <c r="Y1230" s="270" t="s">
        <v>7259</v>
      </c>
      <c r="Z1230" s="29">
        <v>1218</v>
      </c>
      <c r="AA1230" s="270" t="s">
        <v>7260</v>
      </c>
      <c r="AB1230" s="29">
        <v>1218</v>
      </c>
      <c r="AC1230" s="270" t="s">
        <v>7261</v>
      </c>
      <c r="AD1230" s="29">
        <v>1218</v>
      </c>
      <c r="AE1230" s="270" t="s">
        <v>7262</v>
      </c>
      <c r="AF1230" s="29">
        <v>1218</v>
      </c>
      <c r="AG1230" s="270" t="s">
        <v>7263</v>
      </c>
      <c r="AH1230" s="29">
        <v>1218</v>
      </c>
      <c r="AI1230" s="270" t="s">
        <v>7264</v>
      </c>
      <c r="AJ1230" s="29">
        <v>1219</v>
      </c>
      <c r="AK1230" s="270" t="s">
        <v>7265</v>
      </c>
      <c r="AL1230" s="30">
        <f t="shared" ref="AL1230:AL1293" si="25">AL1229+1</f>
        <v>1218</v>
      </c>
      <c r="AM1230" s="29">
        <v>1218</v>
      </c>
      <c r="AN1230" s="270">
        <v>5979300</v>
      </c>
      <c r="AO1230" s="29">
        <v>1219</v>
      </c>
      <c r="AP1230" s="270"/>
    </row>
    <row r="1231" spans="22:42">
      <c r="V1231" s="29">
        <v>1219</v>
      </c>
      <c r="W1231" s="270" t="s">
        <v>7266</v>
      </c>
      <c r="X1231" s="30">
        <v>1219</v>
      </c>
      <c r="Y1231" s="270" t="s">
        <v>7267</v>
      </c>
      <c r="Z1231" s="29">
        <v>1219</v>
      </c>
      <c r="AA1231" s="270" t="s">
        <v>7268</v>
      </c>
      <c r="AB1231" s="29">
        <v>1219</v>
      </c>
      <c r="AC1231" s="270" t="s">
        <v>7269</v>
      </c>
      <c r="AD1231" s="29">
        <v>1219</v>
      </c>
      <c r="AE1231" s="270" t="s">
        <v>7270</v>
      </c>
      <c r="AF1231" s="29">
        <v>1219</v>
      </c>
      <c r="AG1231" s="270" t="s">
        <v>7271</v>
      </c>
      <c r="AH1231" s="29">
        <v>1219</v>
      </c>
      <c r="AI1231" s="270" t="s">
        <v>1947</v>
      </c>
      <c r="AJ1231" s="29">
        <v>1220</v>
      </c>
      <c r="AK1231" s="270" t="s">
        <v>7272</v>
      </c>
      <c r="AL1231" s="30">
        <f t="shared" si="25"/>
        <v>1219</v>
      </c>
      <c r="AM1231" s="29">
        <v>1219</v>
      </c>
      <c r="AN1231" s="270">
        <v>5984142</v>
      </c>
      <c r="AO1231" s="29">
        <v>1220</v>
      </c>
      <c r="AP1231" s="270"/>
    </row>
    <row r="1232" spans="22:42">
      <c r="V1232" s="29">
        <v>1220</v>
      </c>
      <c r="W1232" s="270" t="s">
        <v>7273</v>
      </c>
      <c r="X1232" s="30">
        <v>1220</v>
      </c>
      <c r="Y1232" s="270" t="s">
        <v>7274</v>
      </c>
      <c r="Z1232" s="29">
        <v>1220</v>
      </c>
      <c r="AA1232" s="270" t="s">
        <v>7275</v>
      </c>
      <c r="AB1232" s="29">
        <v>1220</v>
      </c>
      <c r="AC1232" s="270" t="s">
        <v>7276</v>
      </c>
      <c r="AD1232" s="29">
        <v>1220</v>
      </c>
      <c r="AE1232" s="270" t="s">
        <v>7277</v>
      </c>
      <c r="AF1232" s="29">
        <v>1220</v>
      </c>
      <c r="AG1232" s="270" t="s">
        <v>7278</v>
      </c>
      <c r="AH1232" s="29">
        <v>1220</v>
      </c>
      <c r="AI1232" s="270" t="s">
        <v>7279</v>
      </c>
      <c r="AJ1232" s="29">
        <v>1221</v>
      </c>
      <c r="AK1232" s="270" t="s">
        <v>7280</v>
      </c>
      <c r="AL1232" s="30">
        <f t="shared" si="25"/>
        <v>1220</v>
      </c>
      <c r="AM1232" s="29">
        <v>1220</v>
      </c>
      <c r="AN1232" s="270">
        <v>5988984</v>
      </c>
      <c r="AO1232" s="29">
        <v>1221</v>
      </c>
      <c r="AP1232" s="270"/>
    </row>
    <row r="1233" spans="22:42">
      <c r="V1233" s="29">
        <v>1221</v>
      </c>
      <c r="W1233" s="270" t="s">
        <v>7281</v>
      </c>
      <c r="X1233" s="30">
        <v>1221</v>
      </c>
      <c r="Y1233" s="270" t="s">
        <v>7282</v>
      </c>
      <c r="Z1233" s="29">
        <v>1221</v>
      </c>
      <c r="AA1233" s="270" t="s">
        <v>7283</v>
      </c>
      <c r="AB1233" s="29">
        <v>1221</v>
      </c>
      <c r="AC1233" s="270" t="s">
        <v>7284</v>
      </c>
      <c r="AD1233" s="29">
        <v>1221</v>
      </c>
      <c r="AE1233" s="270" t="s">
        <v>7285</v>
      </c>
      <c r="AF1233" s="29">
        <v>1221</v>
      </c>
      <c r="AG1233" s="270" t="s">
        <v>7286</v>
      </c>
      <c r="AH1233" s="29">
        <v>1221</v>
      </c>
      <c r="AI1233" s="270" t="s">
        <v>7287</v>
      </c>
      <c r="AJ1233" s="29">
        <v>1222</v>
      </c>
      <c r="AK1233" s="270" t="s">
        <v>7288</v>
      </c>
      <c r="AL1233" s="30">
        <f t="shared" si="25"/>
        <v>1221</v>
      </c>
      <c r="AM1233" s="29">
        <v>1221</v>
      </c>
      <c r="AN1233" s="270">
        <v>5993826</v>
      </c>
      <c r="AO1233" s="29">
        <v>1222</v>
      </c>
      <c r="AP1233" s="270"/>
    </row>
    <row r="1234" spans="22:42">
      <c r="V1234" s="29">
        <v>1222</v>
      </c>
      <c r="W1234" s="270" t="s">
        <v>7289</v>
      </c>
      <c r="X1234" s="30">
        <v>1222</v>
      </c>
      <c r="Y1234" s="270" t="s">
        <v>7290</v>
      </c>
      <c r="Z1234" s="29">
        <v>1222</v>
      </c>
      <c r="AA1234" s="270" t="s">
        <v>7291</v>
      </c>
      <c r="AB1234" s="29">
        <v>1222</v>
      </c>
      <c r="AC1234" s="270" t="s">
        <v>7292</v>
      </c>
      <c r="AD1234" s="29">
        <v>1222</v>
      </c>
      <c r="AE1234" s="270" t="s">
        <v>7293</v>
      </c>
      <c r="AF1234" s="29">
        <v>1222</v>
      </c>
      <c r="AG1234" s="270" t="s">
        <v>7294</v>
      </c>
      <c r="AH1234" s="29">
        <v>1222</v>
      </c>
      <c r="AI1234" s="270" t="s">
        <v>7295</v>
      </c>
      <c r="AJ1234" s="29">
        <v>1223</v>
      </c>
      <c r="AK1234" s="270" t="s">
        <v>7296</v>
      </c>
      <c r="AL1234" s="30">
        <f t="shared" si="25"/>
        <v>1222</v>
      </c>
      <c r="AM1234" s="29">
        <v>1222</v>
      </c>
      <c r="AN1234" s="270">
        <v>5998668</v>
      </c>
      <c r="AO1234" s="29">
        <v>1223</v>
      </c>
      <c r="AP1234" s="270"/>
    </row>
    <row r="1235" spans="22:42">
      <c r="V1235" s="29">
        <v>1223</v>
      </c>
      <c r="W1235" s="270" t="s">
        <v>7297</v>
      </c>
      <c r="X1235" s="30">
        <v>1223</v>
      </c>
      <c r="Y1235" s="270" t="s">
        <v>7298</v>
      </c>
      <c r="Z1235" s="29">
        <v>1223</v>
      </c>
      <c r="AA1235" s="270" t="s">
        <v>7299</v>
      </c>
      <c r="AB1235" s="29">
        <v>1223</v>
      </c>
      <c r="AC1235" s="270" t="s">
        <v>7300</v>
      </c>
      <c r="AD1235" s="29">
        <v>1223</v>
      </c>
      <c r="AE1235" s="270" t="s">
        <v>7301</v>
      </c>
      <c r="AF1235" s="29">
        <v>1223</v>
      </c>
      <c r="AG1235" s="270" t="s">
        <v>7302</v>
      </c>
      <c r="AH1235" s="29">
        <v>1223</v>
      </c>
      <c r="AI1235" s="270" t="s">
        <v>7303</v>
      </c>
      <c r="AJ1235" s="29">
        <v>1224</v>
      </c>
      <c r="AK1235" s="270" t="s">
        <v>7304</v>
      </c>
      <c r="AL1235" s="30">
        <f t="shared" si="25"/>
        <v>1223</v>
      </c>
      <c r="AM1235" s="29">
        <v>1223</v>
      </c>
      <c r="AN1235" s="270">
        <v>6003510</v>
      </c>
      <c r="AO1235" s="29">
        <v>1224</v>
      </c>
      <c r="AP1235" s="270"/>
    </row>
    <row r="1236" spans="22:42">
      <c r="V1236" s="29">
        <v>1224</v>
      </c>
      <c r="W1236" s="270" t="s">
        <v>7305</v>
      </c>
      <c r="X1236" s="30">
        <v>1224</v>
      </c>
      <c r="Y1236" s="270" t="s">
        <v>7306</v>
      </c>
      <c r="Z1236" s="29">
        <v>1224</v>
      </c>
      <c r="AA1236" s="270" t="s">
        <v>7307</v>
      </c>
      <c r="AB1236" s="29">
        <v>1224</v>
      </c>
      <c r="AC1236" s="270" t="s">
        <v>7308</v>
      </c>
      <c r="AD1236" s="29">
        <v>1224</v>
      </c>
      <c r="AE1236" s="270" t="s">
        <v>7309</v>
      </c>
      <c r="AF1236" s="29">
        <v>1224</v>
      </c>
      <c r="AG1236" s="270" t="s">
        <v>7310</v>
      </c>
      <c r="AH1236" s="29">
        <v>1224</v>
      </c>
      <c r="AI1236" s="270" t="s">
        <v>7311</v>
      </c>
      <c r="AJ1236" s="29">
        <v>1225</v>
      </c>
      <c r="AK1236" s="270" t="s">
        <v>7312</v>
      </c>
      <c r="AL1236" s="30">
        <f t="shared" si="25"/>
        <v>1224</v>
      </c>
      <c r="AM1236" s="29">
        <v>1224</v>
      </c>
      <c r="AN1236" s="270">
        <v>6008352</v>
      </c>
      <c r="AO1236" s="29">
        <v>1225</v>
      </c>
      <c r="AP1236" s="270"/>
    </row>
    <row r="1237" spans="22:42">
      <c r="V1237" s="29">
        <v>1225</v>
      </c>
      <c r="W1237" s="270" t="s">
        <v>7313</v>
      </c>
      <c r="X1237" s="30">
        <v>1225</v>
      </c>
      <c r="Y1237" s="270" t="s">
        <v>7314</v>
      </c>
      <c r="Z1237" s="29">
        <v>1225</v>
      </c>
      <c r="AA1237" s="270" t="s">
        <v>7315</v>
      </c>
      <c r="AB1237" s="29">
        <v>1225</v>
      </c>
      <c r="AC1237" s="270" t="s">
        <v>7316</v>
      </c>
      <c r="AD1237" s="29">
        <v>1225</v>
      </c>
      <c r="AE1237" s="270" t="s">
        <v>7317</v>
      </c>
      <c r="AF1237" s="29">
        <v>1225</v>
      </c>
      <c r="AG1237" s="270" t="s">
        <v>7318</v>
      </c>
      <c r="AH1237" s="29">
        <v>1225</v>
      </c>
      <c r="AI1237" s="270" t="s">
        <v>7319</v>
      </c>
      <c r="AJ1237" s="29">
        <v>1226</v>
      </c>
      <c r="AK1237" s="270" t="s">
        <v>7320</v>
      </c>
      <c r="AL1237" s="30">
        <f t="shared" si="25"/>
        <v>1225</v>
      </c>
      <c r="AM1237" s="29">
        <v>1225</v>
      </c>
      <c r="AN1237" s="270">
        <v>6013194</v>
      </c>
      <c r="AO1237" s="29">
        <v>1226</v>
      </c>
      <c r="AP1237" s="270"/>
    </row>
    <row r="1238" spans="22:42">
      <c r="V1238" s="29">
        <v>1226</v>
      </c>
      <c r="W1238" s="270" t="s">
        <v>7321</v>
      </c>
      <c r="X1238" s="30">
        <v>1226</v>
      </c>
      <c r="Y1238" s="270" t="s">
        <v>7322</v>
      </c>
      <c r="Z1238" s="29">
        <v>1226</v>
      </c>
      <c r="AA1238" s="270" t="s">
        <v>7323</v>
      </c>
      <c r="AB1238" s="29">
        <v>1226</v>
      </c>
      <c r="AC1238" s="270" t="s">
        <v>7324</v>
      </c>
      <c r="AD1238" s="29">
        <v>1226</v>
      </c>
      <c r="AE1238" s="270" t="s">
        <v>7325</v>
      </c>
      <c r="AF1238" s="29">
        <v>1226</v>
      </c>
      <c r="AG1238" s="270" t="s">
        <v>7326</v>
      </c>
      <c r="AH1238" s="29">
        <v>1226</v>
      </c>
      <c r="AI1238" s="270" t="s">
        <v>7327</v>
      </c>
      <c r="AJ1238" s="29">
        <v>1227</v>
      </c>
      <c r="AK1238" s="270" t="s">
        <v>7328</v>
      </c>
      <c r="AL1238" s="30">
        <f t="shared" si="25"/>
        <v>1226</v>
      </c>
      <c r="AM1238" s="29">
        <v>1226</v>
      </c>
      <c r="AN1238" s="270">
        <v>6018035</v>
      </c>
      <c r="AO1238" s="29">
        <v>1227</v>
      </c>
      <c r="AP1238" s="270"/>
    </row>
    <row r="1239" spans="22:42">
      <c r="V1239" s="29">
        <v>1227</v>
      </c>
      <c r="W1239" s="270" t="s">
        <v>7329</v>
      </c>
      <c r="X1239" s="30">
        <v>1227</v>
      </c>
      <c r="Y1239" s="270" t="s">
        <v>7330</v>
      </c>
      <c r="Z1239" s="29">
        <v>1227</v>
      </c>
      <c r="AA1239" s="270" t="s">
        <v>7331</v>
      </c>
      <c r="AB1239" s="29">
        <v>1227</v>
      </c>
      <c r="AC1239" s="270" t="s">
        <v>7332</v>
      </c>
      <c r="AD1239" s="29">
        <v>1227</v>
      </c>
      <c r="AE1239" s="270" t="s">
        <v>7333</v>
      </c>
      <c r="AF1239" s="29">
        <v>1227</v>
      </c>
      <c r="AG1239" s="270" t="s">
        <v>7334</v>
      </c>
      <c r="AH1239" s="29">
        <v>1227</v>
      </c>
      <c r="AI1239" s="270" t="s">
        <v>7335</v>
      </c>
      <c r="AJ1239" s="29">
        <v>1228</v>
      </c>
      <c r="AK1239" s="270" t="s">
        <v>7336</v>
      </c>
      <c r="AL1239" s="30">
        <f t="shared" si="25"/>
        <v>1227</v>
      </c>
      <c r="AM1239" s="29">
        <v>1227</v>
      </c>
      <c r="AN1239" s="270">
        <v>6022877</v>
      </c>
      <c r="AO1239" s="29">
        <v>1228</v>
      </c>
      <c r="AP1239" s="270"/>
    </row>
    <row r="1240" spans="22:42">
      <c r="V1240" s="29">
        <v>1228</v>
      </c>
      <c r="W1240" s="270" t="s">
        <v>7337</v>
      </c>
      <c r="X1240" s="30">
        <v>1228</v>
      </c>
      <c r="Y1240" s="270" t="s">
        <v>7338</v>
      </c>
      <c r="Z1240" s="29">
        <v>1228</v>
      </c>
      <c r="AA1240" s="270" t="s">
        <v>7339</v>
      </c>
      <c r="AB1240" s="29">
        <v>1228</v>
      </c>
      <c r="AC1240" s="270" t="s">
        <v>7340</v>
      </c>
      <c r="AD1240" s="29">
        <v>1228</v>
      </c>
      <c r="AE1240" s="270" t="s">
        <v>7341</v>
      </c>
      <c r="AF1240" s="29">
        <v>1228</v>
      </c>
      <c r="AG1240" s="270" t="s">
        <v>7342</v>
      </c>
      <c r="AH1240" s="29">
        <v>1228</v>
      </c>
      <c r="AI1240" s="270" t="s">
        <v>7343</v>
      </c>
      <c r="AJ1240" s="29">
        <v>1229</v>
      </c>
      <c r="AK1240" s="270" t="s">
        <v>7344</v>
      </c>
      <c r="AL1240" s="30">
        <f t="shared" si="25"/>
        <v>1228</v>
      </c>
      <c r="AM1240" s="29">
        <v>1228</v>
      </c>
      <c r="AN1240" s="270">
        <v>6027719</v>
      </c>
      <c r="AO1240" s="29">
        <v>1229</v>
      </c>
      <c r="AP1240" s="270"/>
    </row>
    <row r="1241" spans="22:42">
      <c r="V1241" s="29">
        <v>1229</v>
      </c>
      <c r="W1241" s="270" t="s">
        <v>7345</v>
      </c>
      <c r="X1241" s="30">
        <v>1229</v>
      </c>
      <c r="Y1241" s="270" t="s">
        <v>7346</v>
      </c>
      <c r="Z1241" s="29">
        <v>1229</v>
      </c>
      <c r="AA1241" s="270" t="s">
        <v>7347</v>
      </c>
      <c r="AB1241" s="29">
        <v>1229</v>
      </c>
      <c r="AC1241" s="270" t="s">
        <v>7348</v>
      </c>
      <c r="AD1241" s="29">
        <v>1229</v>
      </c>
      <c r="AE1241" s="270" t="s">
        <v>7349</v>
      </c>
      <c r="AF1241" s="29">
        <v>1229</v>
      </c>
      <c r="AG1241" s="270" t="s">
        <v>7350</v>
      </c>
      <c r="AH1241" s="29">
        <v>1229</v>
      </c>
      <c r="AI1241" s="270" t="s">
        <v>7351</v>
      </c>
      <c r="AJ1241" s="29">
        <v>1230</v>
      </c>
      <c r="AK1241" s="270" t="s">
        <v>7352</v>
      </c>
      <c r="AL1241" s="30">
        <f t="shared" si="25"/>
        <v>1229</v>
      </c>
      <c r="AM1241" s="29">
        <v>1229</v>
      </c>
      <c r="AN1241" s="270">
        <v>6032561</v>
      </c>
      <c r="AO1241" s="29">
        <v>1230</v>
      </c>
      <c r="AP1241" s="270"/>
    </row>
    <row r="1242" spans="22:42">
      <c r="V1242" s="29">
        <v>1230</v>
      </c>
      <c r="W1242" s="270" t="s">
        <v>7353</v>
      </c>
      <c r="X1242" s="30">
        <v>1230</v>
      </c>
      <c r="Y1242" s="270" t="s">
        <v>7354</v>
      </c>
      <c r="Z1242" s="29">
        <v>1230</v>
      </c>
      <c r="AA1242" s="270" t="s">
        <v>7355</v>
      </c>
      <c r="AB1242" s="29">
        <v>1230</v>
      </c>
      <c r="AC1242" s="270" t="s">
        <v>7356</v>
      </c>
      <c r="AD1242" s="29">
        <v>1230</v>
      </c>
      <c r="AE1242" s="270" t="s">
        <v>7357</v>
      </c>
      <c r="AF1242" s="29">
        <v>1230</v>
      </c>
      <c r="AG1242" s="270" t="s">
        <v>7358</v>
      </c>
      <c r="AH1242" s="29">
        <v>1230</v>
      </c>
      <c r="AI1242" s="270" t="s">
        <v>7359</v>
      </c>
      <c r="AJ1242" s="29">
        <v>1231</v>
      </c>
      <c r="AK1242" s="270" t="s">
        <v>7360</v>
      </c>
      <c r="AL1242" s="30">
        <f t="shared" si="25"/>
        <v>1230</v>
      </c>
      <c r="AM1242" s="29">
        <v>1230</v>
      </c>
      <c r="AN1242" s="270">
        <v>6037403</v>
      </c>
      <c r="AO1242" s="29">
        <v>1231</v>
      </c>
      <c r="AP1242" s="270"/>
    </row>
    <row r="1243" spans="22:42">
      <c r="V1243" s="29">
        <v>1231</v>
      </c>
      <c r="W1243" s="270" t="s">
        <v>7361</v>
      </c>
      <c r="X1243" s="30">
        <v>1231</v>
      </c>
      <c r="Y1243" s="270" t="s">
        <v>7362</v>
      </c>
      <c r="Z1243" s="29">
        <v>1231</v>
      </c>
      <c r="AA1243" s="270" t="s">
        <v>7363</v>
      </c>
      <c r="AB1243" s="29">
        <v>1231</v>
      </c>
      <c r="AC1243" s="270" t="s">
        <v>7364</v>
      </c>
      <c r="AD1243" s="29">
        <v>1231</v>
      </c>
      <c r="AE1243" s="270" t="s">
        <v>7365</v>
      </c>
      <c r="AF1243" s="29">
        <v>1231</v>
      </c>
      <c r="AG1243" s="270" t="s">
        <v>7366</v>
      </c>
      <c r="AH1243" s="29">
        <v>1231</v>
      </c>
      <c r="AI1243" s="270" t="s">
        <v>7367</v>
      </c>
      <c r="AJ1243" s="29">
        <v>1232</v>
      </c>
      <c r="AK1243" s="270" t="s">
        <v>7368</v>
      </c>
      <c r="AL1243" s="30">
        <f t="shared" si="25"/>
        <v>1231</v>
      </c>
      <c r="AM1243" s="29">
        <v>1231</v>
      </c>
      <c r="AN1243" s="270">
        <v>6042245</v>
      </c>
      <c r="AO1243" s="29">
        <v>1232</v>
      </c>
      <c r="AP1243" s="270"/>
    </row>
    <row r="1244" spans="22:42">
      <c r="V1244" s="29">
        <v>1232</v>
      </c>
      <c r="W1244" s="270" t="s">
        <v>7369</v>
      </c>
      <c r="X1244" s="30">
        <v>1232</v>
      </c>
      <c r="Y1244" s="270" t="s">
        <v>7370</v>
      </c>
      <c r="Z1244" s="29">
        <v>1232</v>
      </c>
      <c r="AA1244" s="270" t="s">
        <v>7371</v>
      </c>
      <c r="AB1244" s="29">
        <v>1232</v>
      </c>
      <c r="AC1244" s="270" t="s">
        <v>7372</v>
      </c>
      <c r="AD1244" s="29">
        <v>1232</v>
      </c>
      <c r="AE1244" s="270" t="s">
        <v>7373</v>
      </c>
      <c r="AF1244" s="29">
        <v>1232</v>
      </c>
      <c r="AG1244" s="270" t="s">
        <v>7374</v>
      </c>
      <c r="AH1244" s="29">
        <v>1232</v>
      </c>
      <c r="AI1244" s="270" t="s">
        <v>7375</v>
      </c>
      <c r="AJ1244" s="29">
        <v>1233</v>
      </c>
      <c r="AK1244" s="270" t="s">
        <v>7376</v>
      </c>
      <c r="AL1244" s="30">
        <f t="shared" si="25"/>
        <v>1232</v>
      </c>
      <c r="AM1244" s="29">
        <v>1232</v>
      </c>
      <c r="AN1244" s="270">
        <v>6047087</v>
      </c>
      <c r="AO1244" s="29">
        <v>1233</v>
      </c>
      <c r="AP1244" s="270"/>
    </row>
    <row r="1245" spans="22:42">
      <c r="V1245" s="29">
        <v>1233</v>
      </c>
      <c r="W1245" s="270" t="s">
        <v>7377</v>
      </c>
      <c r="X1245" s="30">
        <v>1233</v>
      </c>
      <c r="Y1245" s="270" t="s">
        <v>7378</v>
      </c>
      <c r="Z1245" s="29">
        <v>1233</v>
      </c>
      <c r="AA1245" s="270" t="s">
        <v>7379</v>
      </c>
      <c r="AB1245" s="29">
        <v>1233</v>
      </c>
      <c r="AC1245" s="270" t="s">
        <v>7380</v>
      </c>
      <c r="AD1245" s="29">
        <v>1233</v>
      </c>
      <c r="AE1245" s="270" t="s">
        <v>7381</v>
      </c>
      <c r="AF1245" s="29">
        <v>1233</v>
      </c>
      <c r="AG1245" s="270" t="s">
        <v>7382</v>
      </c>
      <c r="AH1245" s="29">
        <v>1233</v>
      </c>
      <c r="AI1245" s="270" t="s">
        <v>7383</v>
      </c>
      <c r="AJ1245" s="29">
        <v>1234</v>
      </c>
      <c r="AK1245" s="270" t="s">
        <v>7384</v>
      </c>
      <c r="AL1245" s="30">
        <f t="shared" si="25"/>
        <v>1233</v>
      </c>
      <c r="AM1245" s="29">
        <v>1233</v>
      </c>
      <c r="AN1245" s="270">
        <v>6051928</v>
      </c>
      <c r="AO1245" s="29">
        <v>1234</v>
      </c>
      <c r="AP1245" s="270"/>
    </row>
    <row r="1246" spans="22:42">
      <c r="V1246" s="29">
        <v>1234</v>
      </c>
      <c r="W1246" s="270" t="s">
        <v>7385</v>
      </c>
      <c r="X1246" s="30">
        <v>1234</v>
      </c>
      <c r="Y1246" s="270" t="s">
        <v>7386</v>
      </c>
      <c r="Z1246" s="29">
        <v>1234</v>
      </c>
      <c r="AA1246" s="270" t="s">
        <v>7387</v>
      </c>
      <c r="AB1246" s="29">
        <v>1234</v>
      </c>
      <c r="AC1246" s="270" t="s">
        <v>7388</v>
      </c>
      <c r="AD1246" s="29">
        <v>1234</v>
      </c>
      <c r="AE1246" s="270" t="s">
        <v>7389</v>
      </c>
      <c r="AF1246" s="29">
        <v>1234</v>
      </c>
      <c r="AG1246" s="270" t="s">
        <v>7390</v>
      </c>
      <c r="AH1246" s="29">
        <v>1234</v>
      </c>
      <c r="AI1246" s="270" t="s">
        <v>7391</v>
      </c>
      <c r="AJ1246" s="29">
        <v>1235</v>
      </c>
      <c r="AK1246" s="270" t="s">
        <v>7392</v>
      </c>
      <c r="AL1246" s="30">
        <f t="shared" si="25"/>
        <v>1234</v>
      </c>
      <c r="AM1246" s="29">
        <v>1234</v>
      </c>
      <c r="AN1246" s="270">
        <v>6056770</v>
      </c>
      <c r="AO1246" s="29">
        <v>1235</v>
      </c>
      <c r="AP1246" s="270"/>
    </row>
    <row r="1247" spans="22:42">
      <c r="V1247" s="29">
        <v>1235</v>
      </c>
      <c r="W1247" s="270" t="s">
        <v>7393</v>
      </c>
      <c r="X1247" s="30">
        <v>1235</v>
      </c>
      <c r="Y1247" s="270" t="s">
        <v>7394</v>
      </c>
      <c r="Z1247" s="29">
        <v>1235</v>
      </c>
      <c r="AA1247" s="270" t="s">
        <v>7395</v>
      </c>
      <c r="AB1247" s="29">
        <v>1235</v>
      </c>
      <c r="AC1247" s="270" t="s">
        <v>7396</v>
      </c>
      <c r="AD1247" s="29">
        <v>1235</v>
      </c>
      <c r="AE1247" s="270" t="s">
        <v>7397</v>
      </c>
      <c r="AF1247" s="29">
        <v>1235</v>
      </c>
      <c r="AG1247" s="270" t="s">
        <v>7398</v>
      </c>
      <c r="AH1247" s="29">
        <v>1235</v>
      </c>
      <c r="AI1247" s="270" t="s">
        <v>7399</v>
      </c>
      <c r="AJ1247" s="29">
        <v>1236</v>
      </c>
      <c r="AK1247" s="270" t="s">
        <v>7400</v>
      </c>
      <c r="AL1247" s="30">
        <f t="shared" si="25"/>
        <v>1235</v>
      </c>
      <c r="AM1247" s="29">
        <v>1235</v>
      </c>
      <c r="AN1247" s="270">
        <v>6061612</v>
      </c>
      <c r="AO1247" s="29">
        <v>1236</v>
      </c>
      <c r="AP1247" s="270"/>
    </row>
    <row r="1248" spans="22:42">
      <c r="V1248" s="29">
        <v>1236</v>
      </c>
      <c r="W1248" s="270" t="s">
        <v>7401</v>
      </c>
      <c r="X1248" s="30">
        <v>1236</v>
      </c>
      <c r="Y1248" s="270" t="s">
        <v>7402</v>
      </c>
      <c r="Z1248" s="29">
        <v>1236</v>
      </c>
      <c r="AA1248" s="270" t="s">
        <v>7403</v>
      </c>
      <c r="AB1248" s="29">
        <v>1236</v>
      </c>
      <c r="AC1248" s="270" t="s">
        <v>7404</v>
      </c>
      <c r="AD1248" s="29">
        <v>1236</v>
      </c>
      <c r="AE1248" s="270" t="s">
        <v>7405</v>
      </c>
      <c r="AF1248" s="29">
        <v>1236</v>
      </c>
      <c r="AG1248" s="270" t="s">
        <v>7406</v>
      </c>
      <c r="AH1248" s="29">
        <v>1236</v>
      </c>
      <c r="AI1248" s="270" t="s">
        <v>7407</v>
      </c>
      <c r="AJ1248" s="29">
        <v>1237</v>
      </c>
      <c r="AK1248" s="270" t="s">
        <v>7408</v>
      </c>
      <c r="AL1248" s="30">
        <f t="shared" si="25"/>
        <v>1236</v>
      </c>
      <c r="AM1248" s="29">
        <v>1236</v>
      </c>
      <c r="AN1248" s="270">
        <v>6066454</v>
      </c>
      <c r="AO1248" s="29">
        <v>1237</v>
      </c>
      <c r="AP1248" s="270"/>
    </row>
    <row r="1249" spans="22:42">
      <c r="V1249" s="29">
        <v>1237</v>
      </c>
      <c r="W1249" s="270" t="s">
        <v>7409</v>
      </c>
      <c r="X1249" s="30">
        <v>1237</v>
      </c>
      <c r="Y1249" s="270" t="s">
        <v>7410</v>
      </c>
      <c r="Z1249" s="29">
        <v>1237</v>
      </c>
      <c r="AA1249" s="270" t="s">
        <v>7411</v>
      </c>
      <c r="AB1249" s="29">
        <v>1237</v>
      </c>
      <c r="AC1249" s="270" t="s">
        <v>7412</v>
      </c>
      <c r="AD1249" s="29">
        <v>1237</v>
      </c>
      <c r="AE1249" s="270" t="s">
        <v>7413</v>
      </c>
      <c r="AF1249" s="29">
        <v>1237</v>
      </c>
      <c r="AG1249" s="270" t="s">
        <v>7414</v>
      </c>
      <c r="AH1249" s="29">
        <v>1237</v>
      </c>
      <c r="AI1249" s="270" t="s">
        <v>7415</v>
      </c>
      <c r="AJ1249" s="29">
        <v>1238</v>
      </c>
      <c r="AK1249" s="270" t="s">
        <v>7416</v>
      </c>
      <c r="AL1249" s="30">
        <f t="shared" si="25"/>
        <v>1237</v>
      </c>
      <c r="AM1249" s="29">
        <v>1237</v>
      </c>
      <c r="AN1249" s="270">
        <v>6071296</v>
      </c>
      <c r="AO1249" s="29">
        <v>1238</v>
      </c>
      <c r="AP1249" s="270"/>
    </row>
    <row r="1250" spans="22:42">
      <c r="V1250" s="29">
        <v>1238</v>
      </c>
      <c r="W1250" s="270" t="s">
        <v>7417</v>
      </c>
      <c r="X1250" s="30">
        <v>1238</v>
      </c>
      <c r="Y1250" s="270">
        <v>5159134</v>
      </c>
      <c r="Z1250" s="29">
        <v>1238</v>
      </c>
      <c r="AA1250" s="270" t="s">
        <v>7418</v>
      </c>
      <c r="AB1250" s="29">
        <v>1238</v>
      </c>
      <c r="AC1250" s="270" t="s">
        <v>7419</v>
      </c>
      <c r="AD1250" s="29">
        <v>1238</v>
      </c>
      <c r="AE1250" s="270" t="s">
        <v>7420</v>
      </c>
      <c r="AF1250" s="29">
        <v>1238</v>
      </c>
      <c r="AG1250" s="270" t="s">
        <v>7421</v>
      </c>
      <c r="AH1250" s="29">
        <v>1238</v>
      </c>
      <c r="AI1250" s="270" t="s">
        <v>7422</v>
      </c>
      <c r="AJ1250" s="29">
        <v>1239</v>
      </c>
      <c r="AK1250" s="270" t="s">
        <v>7423</v>
      </c>
      <c r="AL1250" s="30">
        <f t="shared" si="25"/>
        <v>1238</v>
      </c>
      <c r="AM1250" s="29">
        <v>1238</v>
      </c>
      <c r="AN1250" s="270">
        <v>6076138</v>
      </c>
      <c r="AO1250" s="29">
        <v>1239</v>
      </c>
      <c r="AP1250" s="270"/>
    </row>
    <row r="1251" spans="22:42">
      <c r="V1251" s="29">
        <v>1239</v>
      </c>
      <c r="W1251" s="270" t="s">
        <v>7424</v>
      </c>
      <c r="X1251" s="30">
        <v>1239</v>
      </c>
      <c r="Y1251" s="270" t="s">
        <v>7425</v>
      </c>
      <c r="Z1251" s="29">
        <v>1239</v>
      </c>
      <c r="AA1251" s="270" t="s">
        <v>7426</v>
      </c>
      <c r="AB1251" s="29">
        <v>1239</v>
      </c>
      <c r="AC1251" s="270" t="s">
        <v>7427</v>
      </c>
      <c r="AD1251" s="29">
        <v>1239</v>
      </c>
      <c r="AE1251" s="270" t="s">
        <v>7428</v>
      </c>
      <c r="AF1251" s="29">
        <v>1239</v>
      </c>
      <c r="AG1251" s="270" t="s">
        <v>7429</v>
      </c>
      <c r="AH1251" s="29">
        <v>1239</v>
      </c>
      <c r="AI1251" s="270" t="s">
        <v>7430</v>
      </c>
      <c r="AJ1251" s="29">
        <v>1240</v>
      </c>
      <c r="AK1251" s="270" t="s">
        <v>7431</v>
      </c>
      <c r="AL1251" s="30">
        <f t="shared" si="25"/>
        <v>1239</v>
      </c>
      <c r="AM1251" s="29">
        <v>1239</v>
      </c>
      <c r="AN1251" s="270">
        <v>6080980</v>
      </c>
      <c r="AO1251" s="29">
        <v>1240</v>
      </c>
      <c r="AP1251" s="270"/>
    </row>
    <row r="1252" spans="22:42">
      <c r="V1252" s="29">
        <v>1240</v>
      </c>
      <c r="W1252" s="270" t="s">
        <v>7432</v>
      </c>
      <c r="X1252" s="30">
        <v>1240</v>
      </c>
      <c r="Y1252" s="270" t="s">
        <v>7433</v>
      </c>
      <c r="Z1252" s="29">
        <v>1240</v>
      </c>
      <c r="AA1252" s="270" t="s">
        <v>7434</v>
      </c>
      <c r="AB1252" s="29">
        <v>1240</v>
      </c>
      <c r="AC1252" s="270" t="s">
        <v>7435</v>
      </c>
      <c r="AD1252" s="29">
        <v>1240</v>
      </c>
      <c r="AE1252" s="270" t="s">
        <v>7436</v>
      </c>
      <c r="AF1252" s="29">
        <v>1240</v>
      </c>
      <c r="AG1252" s="270" t="s">
        <v>7437</v>
      </c>
      <c r="AH1252" s="29">
        <v>1240</v>
      </c>
      <c r="AI1252" s="270" t="s">
        <v>7438</v>
      </c>
      <c r="AJ1252" s="29">
        <v>1241</v>
      </c>
      <c r="AK1252" s="270" t="s">
        <v>7439</v>
      </c>
      <c r="AL1252" s="30">
        <f t="shared" si="25"/>
        <v>1240</v>
      </c>
      <c r="AM1252" s="29">
        <v>1240</v>
      </c>
      <c r="AN1252" s="270">
        <v>6085822</v>
      </c>
      <c r="AO1252" s="29">
        <v>1241</v>
      </c>
      <c r="AP1252" s="270"/>
    </row>
    <row r="1253" spans="22:42">
      <c r="V1253" s="29">
        <v>1241</v>
      </c>
      <c r="W1253" s="270" t="s">
        <v>7440</v>
      </c>
      <c r="X1253" s="30">
        <v>1241</v>
      </c>
      <c r="Y1253" s="270" t="s">
        <v>7441</v>
      </c>
      <c r="Z1253" s="29">
        <v>1241</v>
      </c>
      <c r="AA1253" s="270" t="s">
        <v>7442</v>
      </c>
      <c r="AB1253" s="29">
        <v>1241</v>
      </c>
      <c r="AC1253" s="270" t="s">
        <v>7443</v>
      </c>
      <c r="AD1253" s="29">
        <v>1241</v>
      </c>
      <c r="AE1253" s="270" t="s">
        <v>7444</v>
      </c>
      <c r="AF1253" s="29">
        <v>1241</v>
      </c>
      <c r="AG1253" s="270" t="s">
        <v>7445</v>
      </c>
      <c r="AH1253" s="29">
        <v>1241</v>
      </c>
      <c r="AI1253" s="270" t="s">
        <v>7446</v>
      </c>
      <c r="AJ1253" s="29">
        <v>1242</v>
      </c>
      <c r="AK1253" s="270">
        <v>2291001</v>
      </c>
      <c r="AL1253" s="30">
        <f t="shared" si="25"/>
        <v>1241</v>
      </c>
      <c r="AM1253" s="29">
        <v>1241</v>
      </c>
      <c r="AN1253" s="270">
        <v>6090663</v>
      </c>
      <c r="AO1253" s="29">
        <v>1242</v>
      </c>
      <c r="AP1253" s="270">
        <v>3602620</v>
      </c>
    </row>
    <row r="1254" spans="22:42">
      <c r="V1254" s="29">
        <v>1242</v>
      </c>
      <c r="W1254" s="270" t="s">
        <v>7447</v>
      </c>
      <c r="X1254" s="30">
        <v>1242</v>
      </c>
      <c r="Y1254" s="270" t="s">
        <v>7448</v>
      </c>
      <c r="Z1254" s="29">
        <v>1242</v>
      </c>
      <c r="AA1254" s="270" t="s">
        <v>7449</v>
      </c>
      <c r="AB1254" s="29">
        <v>1242</v>
      </c>
      <c r="AC1254" s="270" t="s">
        <v>7450</v>
      </c>
      <c r="AD1254" s="29">
        <v>1242</v>
      </c>
      <c r="AE1254" s="270" t="s">
        <v>7451</v>
      </c>
      <c r="AF1254" s="29">
        <v>1242</v>
      </c>
      <c r="AG1254" s="270" t="s">
        <v>7452</v>
      </c>
      <c r="AH1254" s="29">
        <v>1242</v>
      </c>
      <c r="AI1254" s="270" t="s">
        <v>7453</v>
      </c>
      <c r="AJ1254" s="29">
        <v>1243</v>
      </c>
      <c r="AK1254" s="270" t="s">
        <v>7454</v>
      </c>
      <c r="AL1254" s="30">
        <f t="shared" si="25"/>
        <v>1242</v>
      </c>
      <c r="AM1254" s="29">
        <v>1242</v>
      </c>
      <c r="AN1254" s="270">
        <v>6095505</v>
      </c>
      <c r="AO1254" s="29">
        <v>1243</v>
      </c>
      <c r="AP1254" s="270">
        <v>3605483</v>
      </c>
    </row>
    <row r="1255" spans="22:42">
      <c r="V1255" s="29">
        <v>1243</v>
      </c>
      <c r="W1255" s="270" t="s">
        <v>7455</v>
      </c>
      <c r="X1255" s="30">
        <v>1243</v>
      </c>
      <c r="Y1255" s="270" t="s">
        <v>7456</v>
      </c>
      <c r="Z1255" s="29">
        <v>1243</v>
      </c>
      <c r="AA1255" s="270" t="s">
        <v>7457</v>
      </c>
      <c r="AB1255" s="29">
        <v>1243</v>
      </c>
      <c r="AC1255" s="270" t="s">
        <v>7458</v>
      </c>
      <c r="AD1255" s="29">
        <v>1243</v>
      </c>
      <c r="AE1255" s="270" t="s">
        <v>7459</v>
      </c>
      <c r="AF1255" s="29">
        <v>1243</v>
      </c>
      <c r="AG1255" s="270" t="s">
        <v>7460</v>
      </c>
      <c r="AH1255" s="29">
        <v>1243</v>
      </c>
      <c r="AI1255" s="270" t="s">
        <v>7461</v>
      </c>
      <c r="AJ1255" s="29">
        <v>1244</v>
      </c>
      <c r="AK1255" s="270" t="s">
        <v>7462</v>
      </c>
      <c r="AL1255" s="30">
        <f t="shared" si="25"/>
        <v>1243</v>
      </c>
      <c r="AM1255" s="29">
        <v>1243</v>
      </c>
      <c r="AN1255" s="270">
        <v>6100347</v>
      </c>
      <c r="AO1255" s="29">
        <v>1244</v>
      </c>
      <c r="AP1255" s="270">
        <v>3608347</v>
      </c>
    </row>
    <row r="1256" spans="22:42">
      <c r="V1256" s="29">
        <v>1244</v>
      </c>
      <c r="W1256" s="270" t="s">
        <v>7463</v>
      </c>
      <c r="X1256" s="30">
        <v>1244</v>
      </c>
      <c r="Y1256" s="270" t="s">
        <v>7464</v>
      </c>
      <c r="Z1256" s="29">
        <v>1244</v>
      </c>
      <c r="AA1256" s="270" t="s">
        <v>7465</v>
      </c>
      <c r="AB1256" s="29">
        <v>1244</v>
      </c>
      <c r="AC1256" s="270" t="s">
        <v>7466</v>
      </c>
      <c r="AD1256" s="29">
        <v>1244</v>
      </c>
      <c r="AE1256" s="270" t="s">
        <v>7467</v>
      </c>
      <c r="AF1256" s="29">
        <v>1244</v>
      </c>
      <c r="AG1256" s="270" t="s">
        <v>7468</v>
      </c>
      <c r="AH1256" s="29">
        <v>1244</v>
      </c>
      <c r="AI1256" s="270" t="s">
        <v>7469</v>
      </c>
      <c r="AJ1256" s="29">
        <v>1245</v>
      </c>
      <c r="AK1256" s="270" t="s">
        <v>7470</v>
      </c>
      <c r="AL1256" s="30">
        <f t="shared" si="25"/>
        <v>1244</v>
      </c>
      <c r="AM1256" s="29">
        <v>1244</v>
      </c>
      <c r="AN1256" s="270">
        <v>6105189</v>
      </c>
      <c r="AO1256" s="29">
        <v>1245</v>
      </c>
      <c r="AP1256" s="270">
        <v>3611210</v>
      </c>
    </row>
    <row r="1257" spans="22:42">
      <c r="V1257" s="29">
        <v>1245</v>
      </c>
      <c r="W1257" s="270" t="s">
        <v>7471</v>
      </c>
      <c r="X1257" s="30">
        <v>1245</v>
      </c>
      <c r="Y1257" s="270" t="s">
        <v>7472</v>
      </c>
      <c r="Z1257" s="29">
        <v>1245</v>
      </c>
      <c r="AA1257" s="270" t="s">
        <v>7473</v>
      </c>
      <c r="AB1257" s="29">
        <v>1245</v>
      </c>
      <c r="AC1257" s="270" t="s">
        <v>7474</v>
      </c>
      <c r="AD1257" s="29">
        <v>1245</v>
      </c>
      <c r="AE1257" s="270" t="s">
        <v>7475</v>
      </c>
      <c r="AF1257" s="29">
        <v>1245</v>
      </c>
      <c r="AG1257" s="270" t="s">
        <v>7476</v>
      </c>
      <c r="AH1257" s="29">
        <v>1245</v>
      </c>
      <c r="AI1257" s="270" t="s">
        <v>7477</v>
      </c>
      <c r="AJ1257" s="29">
        <v>1246</v>
      </c>
      <c r="AK1257" s="270" t="s">
        <v>7478</v>
      </c>
      <c r="AL1257" s="30">
        <f t="shared" si="25"/>
        <v>1245</v>
      </c>
      <c r="AM1257" s="29">
        <v>1245</v>
      </c>
      <c r="AN1257" s="270">
        <v>6110031</v>
      </c>
      <c r="AO1257" s="29">
        <v>1246</v>
      </c>
      <c r="AP1257" s="270">
        <v>3614073</v>
      </c>
    </row>
    <row r="1258" spans="22:42">
      <c r="V1258" s="29">
        <v>1246</v>
      </c>
      <c r="W1258" s="270" t="s">
        <v>7479</v>
      </c>
      <c r="X1258" s="30">
        <v>1246</v>
      </c>
      <c r="Y1258" s="270" t="s">
        <v>7480</v>
      </c>
      <c r="Z1258" s="29">
        <v>1246</v>
      </c>
      <c r="AA1258" s="270" t="s">
        <v>7481</v>
      </c>
      <c r="AB1258" s="29">
        <v>1246</v>
      </c>
      <c r="AC1258" s="270" t="s">
        <v>7482</v>
      </c>
      <c r="AD1258" s="29">
        <v>1246</v>
      </c>
      <c r="AE1258" s="270" t="s">
        <v>7483</v>
      </c>
      <c r="AF1258" s="29">
        <v>1246</v>
      </c>
      <c r="AG1258" s="270" t="s">
        <v>7484</v>
      </c>
      <c r="AH1258" s="29">
        <v>1246</v>
      </c>
      <c r="AI1258" s="270" t="s">
        <v>7485</v>
      </c>
      <c r="AJ1258" s="29">
        <v>1247</v>
      </c>
      <c r="AK1258" s="270" t="s">
        <v>7486</v>
      </c>
      <c r="AL1258" s="30">
        <f t="shared" si="25"/>
        <v>1246</v>
      </c>
      <c r="AM1258" s="29">
        <v>1246</v>
      </c>
      <c r="AN1258" s="270">
        <v>6114873</v>
      </c>
      <c r="AO1258" s="29">
        <v>1247</v>
      </c>
      <c r="AP1258" s="270">
        <v>3616936</v>
      </c>
    </row>
    <row r="1259" spans="22:42">
      <c r="V1259" s="29">
        <v>1247</v>
      </c>
      <c r="W1259" s="270" t="s">
        <v>7487</v>
      </c>
      <c r="X1259" s="30">
        <v>1247</v>
      </c>
      <c r="Y1259" s="270" t="s">
        <v>7488</v>
      </c>
      <c r="Z1259" s="29">
        <v>1247</v>
      </c>
      <c r="AA1259" s="270" t="s">
        <v>7489</v>
      </c>
      <c r="AB1259" s="29">
        <v>1247</v>
      </c>
      <c r="AC1259" s="270" t="s">
        <v>7490</v>
      </c>
      <c r="AD1259" s="29">
        <v>1247</v>
      </c>
      <c r="AE1259" s="270" t="s">
        <v>7491</v>
      </c>
      <c r="AF1259" s="29">
        <v>1247</v>
      </c>
      <c r="AG1259" s="270" t="s">
        <v>7492</v>
      </c>
      <c r="AH1259" s="29">
        <v>1247</v>
      </c>
      <c r="AI1259" s="270" t="s">
        <v>7493</v>
      </c>
      <c r="AJ1259" s="29">
        <v>1248</v>
      </c>
      <c r="AK1259" s="270" t="s">
        <v>7494</v>
      </c>
      <c r="AL1259" s="30">
        <f t="shared" si="25"/>
        <v>1247</v>
      </c>
      <c r="AM1259" s="29">
        <v>1247</v>
      </c>
      <c r="AN1259" s="270">
        <v>6119715</v>
      </c>
      <c r="AO1259" s="29">
        <v>1248</v>
      </c>
      <c r="AP1259" s="270">
        <v>3619799</v>
      </c>
    </row>
    <row r="1260" spans="22:42">
      <c r="V1260" s="29">
        <v>1248</v>
      </c>
      <c r="W1260" s="270" t="s">
        <v>7495</v>
      </c>
      <c r="X1260" s="30">
        <v>1248</v>
      </c>
      <c r="Y1260" s="270" t="s">
        <v>7496</v>
      </c>
      <c r="Z1260" s="29">
        <v>1248</v>
      </c>
      <c r="AA1260" s="270" t="s">
        <v>7497</v>
      </c>
      <c r="AB1260" s="29">
        <v>1248</v>
      </c>
      <c r="AC1260" s="270" t="s">
        <v>7498</v>
      </c>
      <c r="AD1260" s="29">
        <v>1248</v>
      </c>
      <c r="AE1260" s="270" t="s">
        <v>7499</v>
      </c>
      <c r="AF1260" s="29">
        <v>1248</v>
      </c>
      <c r="AG1260" s="270" t="s">
        <v>7500</v>
      </c>
      <c r="AH1260" s="29">
        <v>1248</v>
      </c>
      <c r="AI1260" s="270" t="s">
        <v>2075</v>
      </c>
      <c r="AJ1260" s="29">
        <v>1249</v>
      </c>
      <c r="AK1260" s="270" t="s">
        <v>7501</v>
      </c>
      <c r="AL1260" s="30">
        <f t="shared" si="25"/>
        <v>1248</v>
      </c>
      <c r="AM1260" s="29">
        <v>1248</v>
      </c>
      <c r="AN1260" s="270">
        <v>6124557</v>
      </c>
      <c r="AO1260" s="29">
        <v>1249</v>
      </c>
      <c r="AP1260" s="270">
        <v>3622663</v>
      </c>
    </row>
    <row r="1261" spans="22:42">
      <c r="V1261" s="29">
        <v>1249</v>
      </c>
      <c r="W1261" s="270" t="s">
        <v>7502</v>
      </c>
      <c r="X1261" s="30">
        <v>1249</v>
      </c>
      <c r="Y1261" s="270" t="s">
        <v>7503</v>
      </c>
      <c r="Z1261" s="29">
        <v>1249</v>
      </c>
      <c r="AA1261" s="270" t="s">
        <v>7504</v>
      </c>
      <c r="AB1261" s="29">
        <v>1249</v>
      </c>
      <c r="AC1261" s="270" t="s">
        <v>7505</v>
      </c>
      <c r="AD1261" s="29">
        <v>1249</v>
      </c>
      <c r="AE1261" s="270" t="s">
        <v>7506</v>
      </c>
      <c r="AF1261" s="29">
        <v>1249</v>
      </c>
      <c r="AG1261" s="270" t="s">
        <v>7507</v>
      </c>
      <c r="AH1261" s="29">
        <v>1249</v>
      </c>
      <c r="AI1261" s="270" t="s">
        <v>7508</v>
      </c>
      <c r="AJ1261" s="29">
        <v>1250</v>
      </c>
      <c r="AK1261" s="270" t="s">
        <v>7509</v>
      </c>
      <c r="AL1261" s="30">
        <f t="shared" si="25"/>
        <v>1249</v>
      </c>
      <c r="AM1261" s="29">
        <v>1249</v>
      </c>
      <c r="AN1261" s="270">
        <v>6129398</v>
      </c>
      <c r="AO1261" s="29">
        <v>1250</v>
      </c>
      <c r="AP1261" s="270">
        <v>3625526</v>
      </c>
    </row>
    <row r="1262" spans="22:42">
      <c r="V1262" s="29">
        <v>1250</v>
      </c>
      <c r="W1262" s="270" t="s">
        <v>7510</v>
      </c>
      <c r="X1262" s="30">
        <v>1250</v>
      </c>
      <c r="Y1262" s="270" t="s">
        <v>7511</v>
      </c>
      <c r="Z1262" s="29">
        <v>1250</v>
      </c>
      <c r="AA1262" s="270" t="s">
        <v>7512</v>
      </c>
      <c r="AB1262" s="29">
        <v>1250</v>
      </c>
      <c r="AC1262" s="270" t="s">
        <v>7513</v>
      </c>
      <c r="AD1262" s="29">
        <v>1250</v>
      </c>
      <c r="AE1262" s="270" t="s">
        <v>7514</v>
      </c>
      <c r="AF1262" s="29">
        <v>1250</v>
      </c>
      <c r="AG1262" s="270" t="s">
        <v>7515</v>
      </c>
      <c r="AH1262" s="29">
        <v>1250</v>
      </c>
      <c r="AI1262" s="270" t="s">
        <v>7516</v>
      </c>
      <c r="AJ1262" s="29">
        <v>1251</v>
      </c>
      <c r="AK1262" s="270" t="s">
        <v>7517</v>
      </c>
      <c r="AL1262" s="30">
        <f t="shared" si="25"/>
        <v>1250</v>
      </c>
      <c r="AM1262" s="29">
        <v>1250</v>
      </c>
      <c r="AN1262" s="270">
        <v>6134240</v>
      </c>
      <c r="AO1262" s="29">
        <v>1251</v>
      </c>
      <c r="AP1262" s="270">
        <v>3628389</v>
      </c>
    </row>
    <row r="1263" spans="22:42">
      <c r="V1263" s="29">
        <v>1251</v>
      </c>
      <c r="W1263" s="270" t="s">
        <v>7518</v>
      </c>
      <c r="X1263" s="30">
        <v>1251</v>
      </c>
      <c r="Y1263" s="270" t="s">
        <v>7519</v>
      </c>
      <c r="Z1263" s="29">
        <v>1251</v>
      </c>
      <c r="AA1263" s="270" t="s">
        <v>7520</v>
      </c>
      <c r="AB1263" s="29">
        <v>1251</v>
      </c>
      <c r="AC1263" s="270" t="s">
        <v>7521</v>
      </c>
      <c r="AD1263" s="29">
        <v>1251</v>
      </c>
      <c r="AE1263" s="270" t="s">
        <v>7522</v>
      </c>
      <c r="AF1263" s="29">
        <v>1251</v>
      </c>
      <c r="AG1263" s="270" t="s">
        <v>7523</v>
      </c>
      <c r="AH1263" s="29">
        <v>1251</v>
      </c>
      <c r="AI1263" s="270" t="s">
        <v>7524</v>
      </c>
      <c r="AJ1263" s="29">
        <v>1252</v>
      </c>
      <c r="AK1263" s="270" t="s">
        <v>7525</v>
      </c>
      <c r="AL1263" s="30">
        <f t="shared" si="25"/>
        <v>1251</v>
      </c>
      <c r="AM1263" s="29">
        <v>1251</v>
      </c>
      <c r="AN1263" s="270">
        <v>6139082</v>
      </c>
      <c r="AO1263" s="29">
        <v>1252</v>
      </c>
      <c r="AP1263" s="270">
        <v>3631252</v>
      </c>
    </row>
    <row r="1264" spans="22:42">
      <c r="V1264" s="29">
        <v>1252</v>
      </c>
      <c r="W1264" s="270" t="s">
        <v>7526</v>
      </c>
      <c r="X1264" s="30">
        <v>1252</v>
      </c>
      <c r="Y1264" s="270" t="s">
        <v>7527</v>
      </c>
      <c r="Z1264" s="29">
        <v>1252</v>
      </c>
      <c r="AA1264" s="270" t="s">
        <v>7528</v>
      </c>
      <c r="AB1264" s="29">
        <v>1252</v>
      </c>
      <c r="AC1264" s="270" t="s">
        <v>7529</v>
      </c>
      <c r="AD1264" s="29">
        <v>1252</v>
      </c>
      <c r="AE1264" s="270" t="s">
        <v>7530</v>
      </c>
      <c r="AF1264" s="29">
        <v>1252</v>
      </c>
      <c r="AG1264" s="270" t="s">
        <v>7531</v>
      </c>
      <c r="AH1264" s="29">
        <v>1252</v>
      </c>
      <c r="AI1264" s="270" t="s">
        <v>7532</v>
      </c>
      <c r="AJ1264" s="29">
        <v>1253</v>
      </c>
      <c r="AK1264" s="270" t="s">
        <v>7533</v>
      </c>
      <c r="AL1264" s="30">
        <f t="shared" si="25"/>
        <v>1252</v>
      </c>
      <c r="AM1264" s="29">
        <v>1252</v>
      </c>
      <c r="AN1264" s="270">
        <v>6143924</v>
      </c>
      <c r="AO1264" s="29">
        <v>1253</v>
      </c>
      <c r="AP1264" s="270">
        <v>3634115</v>
      </c>
    </row>
    <row r="1265" spans="22:42">
      <c r="V1265" s="29">
        <v>1253</v>
      </c>
      <c r="W1265" s="270" t="s">
        <v>7534</v>
      </c>
      <c r="X1265" s="30">
        <v>1253</v>
      </c>
      <c r="Y1265" s="270" t="s">
        <v>7535</v>
      </c>
      <c r="Z1265" s="29">
        <v>1253</v>
      </c>
      <c r="AA1265" s="270" t="s">
        <v>7536</v>
      </c>
      <c r="AB1265" s="29">
        <v>1253</v>
      </c>
      <c r="AC1265" s="270" t="s">
        <v>7537</v>
      </c>
      <c r="AD1265" s="29">
        <v>1253</v>
      </c>
      <c r="AE1265" s="270" t="s">
        <v>7538</v>
      </c>
      <c r="AF1265" s="29">
        <v>1253</v>
      </c>
      <c r="AG1265" s="270" t="s">
        <v>7539</v>
      </c>
      <c r="AH1265" s="29">
        <v>1253</v>
      </c>
      <c r="AI1265" s="270" t="s">
        <v>7540</v>
      </c>
      <c r="AJ1265" s="29">
        <v>1254</v>
      </c>
      <c r="AK1265" s="270" t="s">
        <v>7541</v>
      </c>
      <c r="AL1265" s="30">
        <f t="shared" si="25"/>
        <v>1253</v>
      </c>
      <c r="AM1265" s="29">
        <v>1253</v>
      </c>
      <c r="AN1265" s="270">
        <v>6148766</v>
      </c>
      <c r="AO1265" s="29">
        <v>1254</v>
      </c>
      <c r="AP1265" s="270">
        <v>3636979</v>
      </c>
    </row>
    <row r="1266" spans="22:42">
      <c r="V1266" s="29">
        <v>1254</v>
      </c>
      <c r="W1266" s="270" t="s">
        <v>7542</v>
      </c>
      <c r="X1266" s="30">
        <v>1254</v>
      </c>
      <c r="Y1266" s="270" t="s">
        <v>7543</v>
      </c>
      <c r="Z1266" s="29">
        <v>1254</v>
      </c>
      <c r="AA1266" s="270" t="s">
        <v>7544</v>
      </c>
      <c r="AB1266" s="29">
        <v>1254</v>
      </c>
      <c r="AC1266" s="270" t="s">
        <v>7545</v>
      </c>
      <c r="AD1266" s="29">
        <v>1254</v>
      </c>
      <c r="AE1266" s="270" t="s">
        <v>7546</v>
      </c>
      <c r="AF1266" s="29">
        <v>1254</v>
      </c>
      <c r="AG1266" s="270" t="s">
        <v>7547</v>
      </c>
      <c r="AH1266" s="29">
        <v>1254</v>
      </c>
      <c r="AI1266" s="270" t="s">
        <v>7548</v>
      </c>
      <c r="AJ1266" s="29">
        <v>1255</v>
      </c>
      <c r="AK1266" s="270" t="s">
        <v>7549</v>
      </c>
      <c r="AL1266" s="30">
        <f t="shared" si="25"/>
        <v>1254</v>
      </c>
      <c r="AM1266" s="29">
        <v>1254</v>
      </c>
      <c r="AN1266" s="270">
        <v>6153608</v>
      </c>
      <c r="AO1266" s="29">
        <v>1255</v>
      </c>
      <c r="AP1266" s="270">
        <v>3639842</v>
      </c>
    </row>
    <row r="1267" spans="22:42">
      <c r="V1267" s="29">
        <v>1255</v>
      </c>
      <c r="W1267" s="270" t="s">
        <v>7550</v>
      </c>
      <c r="X1267" s="30">
        <v>1255</v>
      </c>
      <c r="Y1267" s="270" t="s">
        <v>7551</v>
      </c>
      <c r="Z1267" s="29">
        <v>1255</v>
      </c>
      <c r="AA1267" s="270" t="s">
        <v>7552</v>
      </c>
      <c r="AB1267" s="29">
        <v>1255</v>
      </c>
      <c r="AC1267" s="270" t="s">
        <v>7553</v>
      </c>
      <c r="AD1267" s="29">
        <v>1255</v>
      </c>
      <c r="AE1267" s="270" t="s">
        <v>7554</v>
      </c>
      <c r="AF1267" s="29">
        <v>1255</v>
      </c>
      <c r="AG1267" s="270" t="s">
        <v>7555</v>
      </c>
      <c r="AH1267" s="29">
        <v>1255</v>
      </c>
      <c r="AI1267" s="270" t="s">
        <v>7556</v>
      </c>
      <c r="AJ1267" s="29">
        <v>1256</v>
      </c>
      <c r="AK1267" s="270" t="s">
        <v>7557</v>
      </c>
      <c r="AL1267" s="30">
        <f t="shared" si="25"/>
        <v>1255</v>
      </c>
      <c r="AM1267" s="29">
        <v>1255</v>
      </c>
      <c r="AN1267" s="270">
        <v>6158450</v>
      </c>
      <c r="AO1267" s="29">
        <v>1256</v>
      </c>
      <c r="AP1267" s="270">
        <v>3642705</v>
      </c>
    </row>
    <row r="1268" spans="22:42">
      <c r="V1268" s="29">
        <v>1256</v>
      </c>
      <c r="W1268" s="270" t="s">
        <v>7558</v>
      </c>
      <c r="X1268" s="30">
        <v>1256</v>
      </c>
      <c r="Y1268" s="270" t="s">
        <v>7559</v>
      </c>
      <c r="Z1268" s="29">
        <v>1256</v>
      </c>
      <c r="AA1268" s="270" t="s">
        <v>7560</v>
      </c>
      <c r="AB1268" s="29">
        <v>1256</v>
      </c>
      <c r="AC1268" s="270" t="s">
        <v>7561</v>
      </c>
      <c r="AD1268" s="29">
        <v>1256</v>
      </c>
      <c r="AE1268" s="270" t="s">
        <v>7562</v>
      </c>
      <c r="AF1268" s="29">
        <v>1256</v>
      </c>
      <c r="AG1268" s="270" t="s">
        <v>7563</v>
      </c>
      <c r="AH1268" s="29">
        <v>1256</v>
      </c>
      <c r="AI1268" s="270" t="s">
        <v>7564</v>
      </c>
      <c r="AJ1268" s="29">
        <v>1257</v>
      </c>
      <c r="AK1268" s="270" t="s">
        <v>7565</v>
      </c>
      <c r="AL1268" s="30">
        <f t="shared" si="25"/>
        <v>1256</v>
      </c>
      <c r="AM1268" s="29">
        <v>1256</v>
      </c>
      <c r="AN1268" s="270">
        <v>6163292</v>
      </c>
      <c r="AO1268" s="29">
        <v>1257</v>
      </c>
      <c r="AP1268" s="270">
        <v>3645568</v>
      </c>
    </row>
    <row r="1269" spans="22:42">
      <c r="V1269" s="29">
        <v>1257</v>
      </c>
      <c r="W1269" s="270" t="s">
        <v>7566</v>
      </c>
      <c r="X1269" s="30">
        <v>1257</v>
      </c>
      <c r="Y1269" s="270" t="s">
        <v>7567</v>
      </c>
      <c r="Z1269" s="29">
        <v>1257</v>
      </c>
      <c r="AA1269" s="270" t="s">
        <v>7568</v>
      </c>
      <c r="AB1269" s="29">
        <v>1257</v>
      </c>
      <c r="AC1269" s="270" t="s">
        <v>7569</v>
      </c>
      <c r="AD1269" s="29">
        <v>1257</v>
      </c>
      <c r="AE1269" s="270" t="s">
        <v>7570</v>
      </c>
      <c r="AF1269" s="29">
        <v>1257</v>
      </c>
      <c r="AG1269" s="270" t="s">
        <v>7571</v>
      </c>
      <c r="AH1269" s="29">
        <v>1257</v>
      </c>
      <c r="AI1269" s="270" t="s">
        <v>7572</v>
      </c>
      <c r="AJ1269" s="29">
        <v>1258</v>
      </c>
      <c r="AK1269" s="270" t="s">
        <v>7573</v>
      </c>
      <c r="AL1269" s="30">
        <f t="shared" si="25"/>
        <v>1257</v>
      </c>
      <c r="AM1269" s="29">
        <v>1257</v>
      </c>
      <c r="AN1269" s="270">
        <v>6168133</v>
      </c>
      <c r="AO1269" s="29">
        <v>1258</v>
      </c>
      <c r="AP1269" s="270">
        <v>3648431</v>
      </c>
    </row>
    <row r="1270" spans="22:42">
      <c r="V1270" s="29">
        <v>1258</v>
      </c>
      <c r="W1270" s="270" t="s">
        <v>7574</v>
      </c>
      <c r="X1270" s="30">
        <v>1258</v>
      </c>
      <c r="Y1270" s="270" t="s">
        <v>7575</v>
      </c>
      <c r="Z1270" s="29">
        <v>1258</v>
      </c>
      <c r="AA1270" s="270" t="s">
        <v>7576</v>
      </c>
      <c r="AB1270" s="29">
        <v>1258</v>
      </c>
      <c r="AC1270" s="270" t="s">
        <v>7577</v>
      </c>
      <c r="AD1270" s="29">
        <v>1258</v>
      </c>
      <c r="AE1270" s="270" t="s">
        <v>7578</v>
      </c>
      <c r="AF1270" s="29">
        <v>1258</v>
      </c>
      <c r="AG1270" s="270" t="s">
        <v>7579</v>
      </c>
      <c r="AH1270" s="29">
        <v>1258</v>
      </c>
      <c r="AI1270" s="270" t="s">
        <v>7580</v>
      </c>
      <c r="AJ1270" s="29">
        <v>1259</v>
      </c>
      <c r="AK1270" s="270" t="s">
        <v>7581</v>
      </c>
      <c r="AL1270" s="30">
        <f t="shared" si="25"/>
        <v>1258</v>
      </c>
      <c r="AM1270" s="29">
        <v>1258</v>
      </c>
      <c r="AN1270" s="270">
        <v>6172975</v>
      </c>
      <c r="AO1270" s="29">
        <v>1259</v>
      </c>
      <c r="AP1270" s="270">
        <v>3651295</v>
      </c>
    </row>
    <row r="1271" spans="22:42">
      <c r="V1271" s="29">
        <v>1259</v>
      </c>
      <c r="W1271" s="270" t="s">
        <v>7582</v>
      </c>
      <c r="X1271" s="30">
        <v>1259</v>
      </c>
      <c r="Y1271" s="270" t="s">
        <v>7583</v>
      </c>
      <c r="Z1271" s="29">
        <v>1259</v>
      </c>
      <c r="AA1271" s="270" t="s">
        <v>7584</v>
      </c>
      <c r="AB1271" s="29">
        <v>1259</v>
      </c>
      <c r="AC1271" s="270" t="s">
        <v>7585</v>
      </c>
      <c r="AD1271" s="29">
        <v>1259</v>
      </c>
      <c r="AE1271" s="270" t="s">
        <v>7586</v>
      </c>
      <c r="AF1271" s="29">
        <v>1259</v>
      </c>
      <c r="AG1271" s="270">
        <v>5235734</v>
      </c>
      <c r="AH1271" s="29">
        <v>1259</v>
      </c>
      <c r="AI1271" s="270" t="s">
        <v>7587</v>
      </c>
      <c r="AJ1271" s="29">
        <v>1260</v>
      </c>
      <c r="AK1271" s="270" t="s">
        <v>7588</v>
      </c>
      <c r="AL1271" s="30">
        <f t="shared" si="25"/>
        <v>1259</v>
      </c>
      <c r="AM1271" s="29">
        <v>1259</v>
      </c>
      <c r="AN1271" s="270">
        <v>6177817</v>
      </c>
      <c r="AO1271" s="29">
        <v>1260</v>
      </c>
      <c r="AP1271" s="270">
        <v>3654158</v>
      </c>
    </row>
    <row r="1272" spans="22:42">
      <c r="V1272" s="29">
        <v>1260</v>
      </c>
      <c r="W1272" s="270" t="s">
        <v>7589</v>
      </c>
      <c r="X1272" s="30">
        <v>1260</v>
      </c>
      <c r="Y1272" s="270" t="s">
        <v>7590</v>
      </c>
      <c r="Z1272" s="29">
        <v>1260</v>
      </c>
      <c r="AA1272" s="270" t="s">
        <v>7591</v>
      </c>
      <c r="AB1272" s="29">
        <v>1260</v>
      </c>
      <c r="AC1272" s="270" t="s">
        <v>7592</v>
      </c>
      <c r="AD1272" s="29">
        <v>1260</v>
      </c>
      <c r="AE1272" s="270" t="s">
        <v>7593</v>
      </c>
      <c r="AF1272" s="29">
        <v>1260</v>
      </c>
      <c r="AG1272" s="270" t="s">
        <v>7594</v>
      </c>
      <c r="AH1272" s="29">
        <v>1260</v>
      </c>
      <c r="AI1272" s="270" t="s">
        <v>7595</v>
      </c>
      <c r="AJ1272" s="29">
        <v>1261</v>
      </c>
      <c r="AK1272" s="270" t="s">
        <v>7596</v>
      </c>
      <c r="AL1272" s="30">
        <f t="shared" si="25"/>
        <v>1260</v>
      </c>
      <c r="AM1272" s="29">
        <v>1260</v>
      </c>
      <c r="AN1272" s="270">
        <v>6182659</v>
      </c>
      <c r="AO1272" s="29">
        <v>1261</v>
      </c>
      <c r="AP1272" s="270">
        <v>3657021</v>
      </c>
    </row>
    <row r="1273" spans="22:42">
      <c r="V1273" s="29">
        <v>1261</v>
      </c>
      <c r="W1273" s="270" t="s">
        <v>7597</v>
      </c>
      <c r="X1273" s="30">
        <v>1261</v>
      </c>
      <c r="Y1273" s="270" t="s">
        <v>7598</v>
      </c>
      <c r="Z1273" s="29">
        <v>1261</v>
      </c>
      <c r="AA1273" s="270" t="s">
        <v>7599</v>
      </c>
      <c r="AB1273" s="29">
        <v>1261</v>
      </c>
      <c r="AC1273" s="270" t="s">
        <v>7600</v>
      </c>
      <c r="AD1273" s="29">
        <v>1261</v>
      </c>
      <c r="AE1273" s="270" t="s">
        <v>7601</v>
      </c>
      <c r="AF1273" s="29">
        <v>1261</v>
      </c>
      <c r="AG1273" s="270" t="s">
        <v>7602</v>
      </c>
      <c r="AH1273" s="29">
        <v>1261</v>
      </c>
      <c r="AI1273" s="270" t="s">
        <v>7603</v>
      </c>
      <c r="AJ1273" s="29">
        <v>1262</v>
      </c>
      <c r="AK1273" s="270" t="s">
        <v>7604</v>
      </c>
      <c r="AL1273" s="30">
        <f t="shared" si="25"/>
        <v>1261</v>
      </c>
      <c r="AM1273" s="29">
        <v>1261</v>
      </c>
      <c r="AN1273" s="270">
        <v>6187501</v>
      </c>
      <c r="AO1273" s="29">
        <v>1262</v>
      </c>
      <c r="AP1273" s="270">
        <v>3659884</v>
      </c>
    </row>
    <row r="1274" spans="22:42">
      <c r="V1274" s="29">
        <v>1262</v>
      </c>
      <c r="W1274" s="270" t="s">
        <v>7605</v>
      </c>
      <c r="X1274" s="30">
        <v>1262</v>
      </c>
      <c r="Y1274" s="270" t="s">
        <v>7606</v>
      </c>
      <c r="Z1274" s="29">
        <v>1262</v>
      </c>
      <c r="AA1274" s="270" t="s">
        <v>7607</v>
      </c>
      <c r="AB1274" s="29">
        <v>1262</v>
      </c>
      <c r="AC1274" s="270" t="s">
        <v>7608</v>
      </c>
      <c r="AD1274" s="29">
        <v>1262</v>
      </c>
      <c r="AE1274" s="270" t="s">
        <v>7609</v>
      </c>
      <c r="AF1274" s="29">
        <v>1262</v>
      </c>
      <c r="AG1274" s="270" t="s">
        <v>7610</v>
      </c>
      <c r="AH1274" s="29">
        <v>1262</v>
      </c>
      <c r="AI1274" s="270" t="s">
        <v>7611</v>
      </c>
      <c r="AJ1274" s="29">
        <v>1263</v>
      </c>
      <c r="AK1274" s="270" t="s">
        <v>7612</v>
      </c>
      <c r="AL1274" s="30">
        <f t="shared" si="25"/>
        <v>1262</v>
      </c>
      <c r="AM1274" s="29">
        <v>1262</v>
      </c>
      <c r="AN1274" s="270">
        <v>6192343</v>
      </c>
      <c r="AO1274" s="29">
        <v>1263</v>
      </c>
      <c r="AP1274" s="270">
        <v>3662747</v>
      </c>
    </row>
    <row r="1275" spans="22:42">
      <c r="V1275" s="29">
        <v>1263</v>
      </c>
      <c r="W1275" s="270" t="s">
        <v>7613</v>
      </c>
      <c r="X1275" s="30">
        <v>1263</v>
      </c>
      <c r="Y1275" s="270" t="s">
        <v>7614</v>
      </c>
      <c r="Z1275" s="29">
        <v>1263</v>
      </c>
      <c r="AA1275" s="270" t="s">
        <v>7615</v>
      </c>
      <c r="AB1275" s="29">
        <v>1263</v>
      </c>
      <c r="AC1275" s="270" t="s">
        <v>7616</v>
      </c>
      <c r="AD1275" s="29">
        <v>1263</v>
      </c>
      <c r="AE1275" s="270" t="s">
        <v>7617</v>
      </c>
      <c r="AF1275" s="29">
        <v>1263</v>
      </c>
      <c r="AG1275" s="270" t="s">
        <v>7618</v>
      </c>
      <c r="AH1275" s="29">
        <v>1263</v>
      </c>
      <c r="AI1275" s="270" t="s">
        <v>7619</v>
      </c>
      <c r="AJ1275" s="29">
        <v>1264</v>
      </c>
      <c r="AK1275" s="270" t="s">
        <v>7620</v>
      </c>
      <c r="AL1275" s="30">
        <f t="shared" si="25"/>
        <v>1263</v>
      </c>
      <c r="AM1275" s="29">
        <v>1263</v>
      </c>
      <c r="AN1275" s="270">
        <v>6197185</v>
      </c>
      <c r="AO1275" s="29">
        <v>1264</v>
      </c>
      <c r="AP1275" s="270">
        <v>3665611</v>
      </c>
    </row>
    <row r="1276" spans="22:42">
      <c r="V1276" s="29">
        <v>1264</v>
      </c>
      <c r="W1276" s="270" t="s">
        <v>7621</v>
      </c>
      <c r="X1276" s="30">
        <v>1264</v>
      </c>
      <c r="Y1276" s="270" t="s">
        <v>7622</v>
      </c>
      <c r="Z1276" s="29">
        <v>1264</v>
      </c>
      <c r="AA1276" s="270" t="s">
        <v>7623</v>
      </c>
      <c r="AB1276" s="29">
        <v>1264</v>
      </c>
      <c r="AC1276" s="270" t="s">
        <v>7624</v>
      </c>
      <c r="AD1276" s="29">
        <v>1264</v>
      </c>
      <c r="AE1276" s="270" t="s">
        <v>7625</v>
      </c>
      <c r="AF1276" s="29">
        <v>1264</v>
      </c>
      <c r="AG1276" s="270" t="s">
        <v>7626</v>
      </c>
      <c r="AH1276" s="29">
        <v>1264</v>
      </c>
      <c r="AI1276" s="270" t="s">
        <v>7627</v>
      </c>
      <c r="AJ1276" s="29">
        <v>1265</v>
      </c>
      <c r="AK1276" s="270" t="s">
        <v>7628</v>
      </c>
      <c r="AL1276" s="30">
        <f t="shared" si="25"/>
        <v>1264</v>
      </c>
      <c r="AM1276" s="29">
        <v>1264</v>
      </c>
      <c r="AN1276" s="270">
        <v>6202026</v>
      </c>
      <c r="AO1276" s="29">
        <v>1265</v>
      </c>
      <c r="AP1276" s="270">
        <v>3668474</v>
      </c>
    </row>
    <row r="1277" spans="22:42">
      <c r="V1277" s="29">
        <v>1265</v>
      </c>
      <c r="W1277" s="270" t="s">
        <v>7629</v>
      </c>
      <c r="X1277" s="30">
        <v>1265</v>
      </c>
      <c r="Y1277" s="270" t="s">
        <v>7630</v>
      </c>
      <c r="Z1277" s="29">
        <v>1265</v>
      </c>
      <c r="AA1277" s="270" t="s">
        <v>7631</v>
      </c>
      <c r="AB1277" s="29">
        <v>1265</v>
      </c>
      <c r="AC1277" s="270" t="s">
        <v>7632</v>
      </c>
      <c r="AD1277" s="29">
        <v>1265</v>
      </c>
      <c r="AE1277" s="270" t="s">
        <v>7633</v>
      </c>
      <c r="AF1277" s="29">
        <v>1265</v>
      </c>
      <c r="AG1277" s="270" t="s">
        <v>7634</v>
      </c>
      <c r="AH1277" s="29">
        <v>1265</v>
      </c>
      <c r="AI1277" s="270" t="s">
        <v>7635</v>
      </c>
      <c r="AJ1277" s="29">
        <v>1266</v>
      </c>
      <c r="AK1277" s="270" t="s">
        <v>7636</v>
      </c>
      <c r="AL1277" s="30">
        <f t="shared" si="25"/>
        <v>1265</v>
      </c>
      <c r="AM1277" s="29">
        <v>1265</v>
      </c>
      <c r="AN1277" s="270">
        <v>6206868</v>
      </c>
      <c r="AO1277" s="29">
        <v>1266</v>
      </c>
      <c r="AP1277" s="270">
        <v>3671337</v>
      </c>
    </row>
    <row r="1278" spans="22:42">
      <c r="V1278" s="29">
        <v>1266</v>
      </c>
      <c r="W1278" s="270" t="s">
        <v>7637</v>
      </c>
      <c r="X1278" s="30">
        <v>1266</v>
      </c>
      <c r="Y1278" s="270" t="s">
        <v>7638</v>
      </c>
      <c r="Z1278" s="29">
        <v>1266</v>
      </c>
      <c r="AA1278" s="270" t="s">
        <v>7639</v>
      </c>
      <c r="AB1278" s="29">
        <v>1266</v>
      </c>
      <c r="AC1278" s="270" t="s">
        <v>7640</v>
      </c>
      <c r="AD1278" s="29">
        <v>1266</v>
      </c>
      <c r="AE1278" s="270" t="s">
        <v>7641</v>
      </c>
      <c r="AF1278" s="29">
        <v>1266</v>
      </c>
      <c r="AG1278" s="270" t="s">
        <v>7642</v>
      </c>
      <c r="AH1278" s="29">
        <v>1266</v>
      </c>
      <c r="AI1278" s="270" t="s">
        <v>7643</v>
      </c>
      <c r="AJ1278" s="29">
        <v>1267</v>
      </c>
      <c r="AK1278" s="270" t="s">
        <v>7644</v>
      </c>
      <c r="AL1278" s="30">
        <f t="shared" si="25"/>
        <v>1266</v>
      </c>
      <c r="AM1278" s="29">
        <v>1266</v>
      </c>
      <c r="AN1278" s="270">
        <v>6211710</v>
      </c>
      <c r="AO1278" s="29">
        <v>1267</v>
      </c>
      <c r="AP1278" s="270">
        <v>3674200</v>
      </c>
    </row>
    <row r="1279" spans="22:42">
      <c r="V1279" s="29">
        <v>1267</v>
      </c>
      <c r="W1279" s="270" t="s">
        <v>7645</v>
      </c>
      <c r="X1279" s="30">
        <v>1267</v>
      </c>
      <c r="Y1279" s="270" t="s">
        <v>7646</v>
      </c>
      <c r="Z1279" s="29">
        <v>1267</v>
      </c>
      <c r="AA1279" s="270" t="s">
        <v>7647</v>
      </c>
      <c r="AB1279" s="29">
        <v>1267</v>
      </c>
      <c r="AC1279" s="270" t="s">
        <v>7648</v>
      </c>
      <c r="AD1279" s="29">
        <v>1267</v>
      </c>
      <c r="AE1279" s="270" t="s">
        <v>7649</v>
      </c>
      <c r="AF1279" s="29">
        <v>1267</v>
      </c>
      <c r="AG1279" s="270" t="s">
        <v>7650</v>
      </c>
      <c r="AH1279" s="29">
        <v>1267</v>
      </c>
      <c r="AI1279" s="270" t="s">
        <v>7651</v>
      </c>
      <c r="AJ1279" s="29">
        <v>1268</v>
      </c>
      <c r="AK1279" s="270" t="s">
        <v>7652</v>
      </c>
      <c r="AL1279" s="30">
        <f t="shared" si="25"/>
        <v>1267</v>
      </c>
      <c r="AM1279" s="29">
        <v>1267</v>
      </c>
      <c r="AN1279" s="270">
        <v>6216552</v>
      </c>
      <c r="AO1279" s="29">
        <v>1268</v>
      </c>
      <c r="AP1279" s="270">
        <v>3677063</v>
      </c>
    </row>
    <row r="1280" spans="22:42">
      <c r="V1280" s="29">
        <v>1268</v>
      </c>
      <c r="W1280" s="270" t="s">
        <v>7653</v>
      </c>
      <c r="X1280" s="30">
        <v>1268</v>
      </c>
      <c r="Y1280" s="270" t="s">
        <v>7654</v>
      </c>
      <c r="Z1280" s="29">
        <v>1268</v>
      </c>
      <c r="AA1280" s="270" t="s">
        <v>7655</v>
      </c>
      <c r="AB1280" s="29">
        <v>1268</v>
      </c>
      <c r="AC1280" s="270" t="s">
        <v>7656</v>
      </c>
      <c r="AD1280" s="29">
        <v>1268</v>
      </c>
      <c r="AE1280" s="270" t="s">
        <v>7657</v>
      </c>
      <c r="AF1280" s="29">
        <v>1268</v>
      </c>
      <c r="AG1280" s="270" t="s">
        <v>7658</v>
      </c>
      <c r="AH1280" s="29">
        <v>1268</v>
      </c>
      <c r="AI1280" s="270" t="s">
        <v>7659</v>
      </c>
      <c r="AJ1280" s="29">
        <v>1269</v>
      </c>
      <c r="AK1280" s="270" t="s">
        <v>7660</v>
      </c>
      <c r="AL1280" s="30">
        <f t="shared" si="25"/>
        <v>1268</v>
      </c>
      <c r="AM1280" s="29">
        <v>1268</v>
      </c>
      <c r="AN1280" s="270">
        <v>6221394</v>
      </c>
      <c r="AO1280" s="29">
        <v>1269</v>
      </c>
      <c r="AP1280" s="270">
        <v>3679927</v>
      </c>
    </row>
    <row r="1281" spans="22:42">
      <c r="V1281" s="29">
        <v>1269</v>
      </c>
      <c r="W1281" s="270" t="s">
        <v>7661</v>
      </c>
      <c r="X1281" s="30">
        <v>1269</v>
      </c>
      <c r="Y1281" s="270" t="s">
        <v>7662</v>
      </c>
      <c r="Z1281" s="29">
        <v>1269</v>
      </c>
      <c r="AA1281" s="270" t="s">
        <v>7663</v>
      </c>
      <c r="AB1281" s="29">
        <v>1269</v>
      </c>
      <c r="AC1281" s="270" t="s">
        <v>7664</v>
      </c>
      <c r="AD1281" s="29">
        <v>1269</v>
      </c>
      <c r="AE1281" s="270" t="s">
        <v>7665</v>
      </c>
      <c r="AF1281" s="29">
        <v>1269</v>
      </c>
      <c r="AG1281" s="270" t="s">
        <v>7666</v>
      </c>
      <c r="AH1281" s="29">
        <v>1269</v>
      </c>
      <c r="AI1281" s="270" t="s">
        <v>7667</v>
      </c>
      <c r="AJ1281" s="29">
        <v>1270</v>
      </c>
      <c r="AK1281" s="270" t="s">
        <v>7668</v>
      </c>
      <c r="AL1281" s="30">
        <f t="shared" si="25"/>
        <v>1269</v>
      </c>
      <c r="AM1281" s="29">
        <v>1269</v>
      </c>
      <c r="AN1281" s="270">
        <v>6226236</v>
      </c>
      <c r="AO1281" s="29">
        <v>1270</v>
      </c>
      <c r="AP1281" s="270">
        <v>3682790</v>
      </c>
    </row>
    <row r="1282" spans="22:42">
      <c r="V1282" s="29">
        <v>1270</v>
      </c>
      <c r="W1282" s="270" t="s">
        <v>7669</v>
      </c>
      <c r="X1282" s="30">
        <v>1270</v>
      </c>
      <c r="Y1282" s="270" t="s">
        <v>7670</v>
      </c>
      <c r="Z1282" s="29">
        <v>1270</v>
      </c>
      <c r="AA1282" s="270" t="s">
        <v>7671</v>
      </c>
      <c r="AB1282" s="29">
        <v>1270</v>
      </c>
      <c r="AC1282" s="270" t="s">
        <v>7672</v>
      </c>
      <c r="AD1282" s="29">
        <v>1270</v>
      </c>
      <c r="AE1282" s="270" t="s">
        <v>7673</v>
      </c>
      <c r="AF1282" s="29">
        <v>1270</v>
      </c>
      <c r="AG1282" s="270" t="s">
        <v>7674</v>
      </c>
      <c r="AH1282" s="29">
        <v>1270</v>
      </c>
      <c r="AI1282" s="270" t="s">
        <v>7675</v>
      </c>
      <c r="AJ1282" s="29">
        <v>1271</v>
      </c>
      <c r="AK1282" s="270" t="s">
        <v>7676</v>
      </c>
      <c r="AL1282" s="30">
        <f t="shared" si="25"/>
        <v>1270</v>
      </c>
      <c r="AM1282" s="29">
        <v>1270</v>
      </c>
      <c r="AN1282" s="270">
        <v>6231078</v>
      </c>
      <c r="AO1282" s="29">
        <v>1271</v>
      </c>
      <c r="AP1282" s="270">
        <v>3685653</v>
      </c>
    </row>
    <row r="1283" spans="22:42">
      <c r="V1283" s="29">
        <v>1271</v>
      </c>
      <c r="W1283" s="270" t="s">
        <v>7677</v>
      </c>
      <c r="X1283" s="30">
        <v>1271</v>
      </c>
      <c r="Y1283" s="270" t="s">
        <v>7678</v>
      </c>
      <c r="Z1283" s="29">
        <v>1271</v>
      </c>
      <c r="AA1283" s="270" t="s">
        <v>7679</v>
      </c>
      <c r="AB1283" s="29">
        <v>1271</v>
      </c>
      <c r="AC1283" s="270" t="s">
        <v>7680</v>
      </c>
      <c r="AD1283" s="29">
        <v>1271</v>
      </c>
      <c r="AE1283" s="270" t="s">
        <v>7681</v>
      </c>
      <c r="AF1283" s="29">
        <v>1271</v>
      </c>
      <c r="AG1283" s="270" t="s">
        <v>7682</v>
      </c>
      <c r="AH1283" s="29">
        <v>1271</v>
      </c>
      <c r="AI1283" s="270" t="s">
        <v>7683</v>
      </c>
      <c r="AJ1283" s="29">
        <v>1272</v>
      </c>
      <c r="AK1283" s="270" t="s">
        <v>7684</v>
      </c>
      <c r="AL1283" s="30">
        <f t="shared" si="25"/>
        <v>1271</v>
      </c>
      <c r="AM1283" s="29">
        <v>1271</v>
      </c>
      <c r="AN1283" s="270">
        <v>6235920</v>
      </c>
      <c r="AO1283" s="29">
        <v>1272</v>
      </c>
      <c r="AP1283" s="270">
        <v>3688516</v>
      </c>
    </row>
    <row r="1284" spans="22:42">
      <c r="V1284" s="29">
        <v>1272</v>
      </c>
      <c r="W1284" s="270" t="s">
        <v>7685</v>
      </c>
      <c r="X1284" s="30">
        <v>1272</v>
      </c>
      <c r="Y1284" s="270" t="s">
        <v>7686</v>
      </c>
      <c r="Z1284" s="29">
        <v>1272</v>
      </c>
      <c r="AA1284" s="270" t="s">
        <v>7687</v>
      </c>
      <c r="AB1284" s="29">
        <v>1272</v>
      </c>
      <c r="AC1284" s="270" t="s">
        <v>7688</v>
      </c>
      <c r="AD1284" s="29">
        <v>1272</v>
      </c>
      <c r="AE1284" s="270" t="s">
        <v>7689</v>
      </c>
      <c r="AF1284" s="29">
        <v>1272</v>
      </c>
      <c r="AG1284" s="270" t="s">
        <v>7690</v>
      </c>
      <c r="AH1284" s="29">
        <v>1272</v>
      </c>
      <c r="AI1284" s="270" t="s">
        <v>7691</v>
      </c>
      <c r="AJ1284" s="29">
        <v>1273</v>
      </c>
      <c r="AK1284" s="270" t="s">
        <v>7692</v>
      </c>
      <c r="AL1284" s="30">
        <f t="shared" si="25"/>
        <v>1272</v>
      </c>
      <c r="AM1284" s="29">
        <v>1272</v>
      </c>
      <c r="AN1284" s="270">
        <v>6240761</v>
      </c>
      <c r="AO1284" s="29">
        <v>1273</v>
      </c>
      <c r="AP1284" s="270">
        <v>3691379</v>
      </c>
    </row>
    <row r="1285" spans="22:42">
      <c r="V1285" s="29">
        <v>1273</v>
      </c>
      <c r="W1285" s="270" t="s">
        <v>7693</v>
      </c>
      <c r="X1285" s="30">
        <v>1273</v>
      </c>
      <c r="Y1285" s="270" t="s">
        <v>7694</v>
      </c>
      <c r="Z1285" s="29">
        <v>1273</v>
      </c>
      <c r="AA1285" s="270" t="s">
        <v>7695</v>
      </c>
      <c r="AB1285" s="29">
        <v>1273</v>
      </c>
      <c r="AC1285" s="270" t="s">
        <v>7696</v>
      </c>
      <c r="AD1285" s="29">
        <v>1273</v>
      </c>
      <c r="AE1285" s="270" t="s">
        <v>7697</v>
      </c>
      <c r="AF1285" s="29">
        <v>1273</v>
      </c>
      <c r="AG1285" s="270" t="s">
        <v>7698</v>
      </c>
      <c r="AH1285" s="29">
        <v>1273</v>
      </c>
      <c r="AI1285" s="270" t="s">
        <v>7699</v>
      </c>
      <c r="AJ1285" s="29">
        <v>1274</v>
      </c>
      <c r="AK1285" s="270" t="s">
        <v>7700</v>
      </c>
      <c r="AL1285" s="30">
        <f t="shared" si="25"/>
        <v>1273</v>
      </c>
      <c r="AM1285" s="29">
        <v>1273</v>
      </c>
      <c r="AN1285" s="270">
        <v>6245603</v>
      </c>
      <c r="AO1285" s="29">
        <v>1274</v>
      </c>
      <c r="AP1285" s="270">
        <v>3694243</v>
      </c>
    </row>
    <row r="1286" spans="22:42">
      <c r="V1286" s="29">
        <v>1274</v>
      </c>
      <c r="W1286" s="270" t="s">
        <v>7701</v>
      </c>
      <c r="X1286" s="30">
        <v>1274</v>
      </c>
      <c r="Y1286" s="270" t="s">
        <v>7702</v>
      </c>
      <c r="Z1286" s="29">
        <v>1274</v>
      </c>
      <c r="AA1286" s="270" t="s">
        <v>7703</v>
      </c>
      <c r="AB1286" s="29">
        <v>1274</v>
      </c>
      <c r="AC1286" s="270">
        <v>5328453</v>
      </c>
      <c r="AD1286" s="29">
        <v>1274</v>
      </c>
      <c r="AE1286" s="270" t="s">
        <v>7704</v>
      </c>
      <c r="AF1286" s="29">
        <v>1274</v>
      </c>
      <c r="AG1286" s="270" t="s">
        <v>7705</v>
      </c>
      <c r="AH1286" s="29">
        <v>1274</v>
      </c>
      <c r="AI1286" s="270" t="s">
        <v>7706</v>
      </c>
      <c r="AJ1286" s="29">
        <v>1275</v>
      </c>
      <c r="AK1286" s="270" t="s">
        <v>7707</v>
      </c>
      <c r="AL1286" s="30">
        <f t="shared" si="25"/>
        <v>1274</v>
      </c>
      <c r="AM1286" s="29">
        <v>1274</v>
      </c>
      <c r="AN1286" s="270">
        <v>6250445</v>
      </c>
      <c r="AO1286" s="29">
        <v>1275</v>
      </c>
      <c r="AP1286" s="270">
        <v>3697106</v>
      </c>
    </row>
    <row r="1287" spans="22:42">
      <c r="V1287" s="29">
        <v>1275</v>
      </c>
      <c r="W1287" s="270" t="s">
        <v>7708</v>
      </c>
      <c r="X1287" s="30">
        <v>1275</v>
      </c>
      <c r="Y1287" s="270" t="s">
        <v>7709</v>
      </c>
      <c r="Z1287" s="29">
        <v>1275</v>
      </c>
      <c r="AA1287" s="270" t="s">
        <v>7710</v>
      </c>
      <c r="AB1287" s="29">
        <v>1275</v>
      </c>
      <c r="AC1287" s="270" t="s">
        <v>7711</v>
      </c>
      <c r="AD1287" s="29">
        <v>1275</v>
      </c>
      <c r="AE1287" s="270" t="s">
        <v>7712</v>
      </c>
      <c r="AF1287" s="29">
        <v>1275</v>
      </c>
      <c r="AG1287" s="270" t="s">
        <v>7713</v>
      </c>
      <c r="AH1287" s="29">
        <v>1275</v>
      </c>
      <c r="AI1287" s="270" t="s">
        <v>7714</v>
      </c>
      <c r="AJ1287" s="29">
        <v>1276</v>
      </c>
      <c r="AK1287" s="270" t="s">
        <v>7715</v>
      </c>
      <c r="AL1287" s="30">
        <f t="shared" si="25"/>
        <v>1275</v>
      </c>
      <c r="AM1287" s="29">
        <v>1275</v>
      </c>
      <c r="AN1287" s="270">
        <v>6255287</v>
      </c>
      <c r="AO1287" s="29">
        <v>1276</v>
      </c>
      <c r="AP1287" s="270">
        <v>3699969</v>
      </c>
    </row>
    <row r="1288" spans="22:42">
      <c r="V1288" s="29">
        <v>1276</v>
      </c>
      <c r="W1288" s="270" t="s">
        <v>7716</v>
      </c>
      <c r="X1288" s="30">
        <v>1276</v>
      </c>
      <c r="Y1288" s="270" t="s">
        <v>7717</v>
      </c>
      <c r="Z1288" s="29">
        <v>1276</v>
      </c>
      <c r="AA1288" s="270" t="s">
        <v>7718</v>
      </c>
      <c r="AB1288" s="29">
        <v>1276</v>
      </c>
      <c r="AC1288" s="270" t="s">
        <v>7719</v>
      </c>
      <c r="AD1288" s="29">
        <v>1276</v>
      </c>
      <c r="AE1288" s="270" t="s">
        <v>7720</v>
      </c>
      <c r="AF1288" s="29">
        <v>1276</v>
      </c>
      <c r="AG1288" s="270" t="s">
        <v>7721</v>
      </c>
      <c r="AH1288" s="29">
        <v>1276</v>
      </c>
      <c r="AI1288" s="270" t="s">
        <v>7722</v>
      </c>
      <c r="AJ1288" s="29">
        <v>1277</v>
      </c>
      <c r="AK1288" s="270" t="s">
        <v>7723</v>
      </c>
      <c r="AL1288" s="30">
        <f t="shared" si="25"/>
        <v>1276</v>
      </c>
      <c r="AM1288" s="29">
        <v>1276</v>
      </c>
      <c r="AN1288" s="270">
        <v>6260129</v>
      </c>
      <c r="AO1288" s="29">
        <v>1277</v>
      </c>
      <c r="AP1288" s="270">
        <v>3702832</v>
      </c>
    </row>
    <row r="1289" spans="22:42">
      <c r="V1289" s="29">
        <v>1277</v>
      </c>
      <c r="W1289" s="270" t="s">
        <v>7724</v>
      </c>
      <c r="X1289" s="30">
        <v>1277</v>
      </c>
      <c r="Y1289" s="270" t="s">
        <v>7725</v>
      </c>
      <c r="Z1289" s="29">
        <v>1277</v>
      </c>
      <c r="AA1289" s="270" t="s">
        <v>7726</v>
      </c>
      <c r="AB1289" s="29">
        <v>1277</v>
      </c>
      <c r="AC1289" s="270" t="s">
        <v>7727</v>
      </c>
      <c r="AD1289" s="29">
        <v>1277</v>
      </c>
      <c r="AE1289" s="270" t="s">
        <v>7728</v>
      </c>
      <c r="AF1289" s="29">
        <v>1277</v>
      </c>
      <c r="AG1289" s="270" t="s">
        <v>7729</v>
      </c>
      <c r="AH1289" s="29">
        <v>1277</v>
      </c>
      <c r="AI1289" s="270" t="s">
        <v>7730</v>
      </c>
      <c r="AJ1289" s="29">
        <v>1278</v>
      </c>
      <c r="AK1289" s="270" t="s">
        <v>7731</v>
      </c>
      <c r="AL1289" s="30">
        <f t="shared" si="25"/>
        <v>1277</v>
      </c>
      <c r="AM1289" s="29">
        <v>1277</v>
      </c>
      <c r="AN1289" s="270">
        <v>6264971</v>
      </c>
      <c r="AO1289" s="29">
        <v>1278</v>
      </c>
      <c r="AP1289" s="270">
        <v>3705695</v>
      </c>
    </row>
    <row r="1290" spans="22:42">
      <c r="V1290" s="29">
        <v>1278</v>
      </c>
      <c r="W1290" s="270" t="s">
        <v>7732</v>
      </c>
      <c r="X1290" s="30">
        <v>1278</v>
      </c>
      <c r="Y1290" s="270" t="s">
        <v>7733</v>
      </c>
      <c r="Z1290" s="29">
        <v>1278</v>
      </c>
      <c r="AA1290" s="270" t="s">
        <v>7734</v>
      </c>
      <c r="AB1290" s="29">
        <v>1278</v>
      </c>
      <c r="AC1290" s="270" t="s">
        <v>7735</v>
      </c>
      <c r="AD1290" s="29">
        <v>1278</v>
      </c>
      <c r="AE1290" s="270" t="s">
        <v>7736</v>
      </c>
      <c r="AF1290" s="29">
        <v>1278</v>
      </c>
      <c r="AG1290" s="270" t="s">
        <v>7737</v>
      </c>
      <c r="AH1290" s="29">
        <v>1278</v>
      </c>
      <c r="AI1290" s="270" t="s">
        <v>7738</v>
      </c>
      <c r="AJ1290" s="29">
        <v>1279</v>
      </c>
      <c r="AK1290" s="270" t="s">
        <v>7739</v>
      </c>
      <c r="AL1290" s="30">
        <f t="shared" si="25"/>
        <v>1278</v>
      </c>
      <c r="AM1290" s="29">
        <v>1278</v>
      </c>
      <c r="AN1290" s="270">
        <v>6269813</v>
      </c>
      <c r="AO1290" s="29">
        <v>1279</v>
      </c>
      <c r="AP1290" s="270">
        <v>3708559</v>
      </c>
    </row>
    <row r="1291" spans="22:42">
      <c r="V1291" s="29">
        <v>1279</v>
      </c>
      <c r="W1291" s="270" t="s">
        <v>7740</v>
      </c>
      <c r="X1291" s="30">
        <v>1279</v>
      </c>
      <c r="Y1291" s="270" t="s">
        <v>7741</v>
      </c>
      <c r="Z1291" s="29">
        <v>1279</v>
      </c>
      <c r="AA1291" s="270" t="s">
        <v>7742</v>
      </c>
      <c r="AB1291" s="29">
        <v>1279</v>
      </c>
      <c r="AC1291" s="270" t="s">
        <v>7743</v>
      </c>
      <c r="AD1291" s="29">
        <v>1279</v>
      </c>
      <c r="AE1291" s="270" t="s">
        <v>7744</v>
      </c>
      <c r="AF1291" s="29">
        <v>1279</v>
      </c>
      <c r="AG1291" s="270" t="s">
        <v>7745</v>
      </c>
      <c r="AH1291" s="29">
        <v>1279</v>
      </c>
      <c r="AI1291" s="270" t="s">
        <v>7746</v>
      </c>
      <c r="AJ1291" s="29">
        <v>1280</v>
      </c>
      <c r="AK1291" s="270" t="s">
        <v>7747</v>
      </c>
      <c r="AL1291" s="30">
        <f t="shared" si="25"/>
        <v>1279</v>
      </c>
      <c r="AM1291" s="29">
        <v>1279</v>
      </c>
      <c r="AN1291" s="270">
        <v>6274655</v>
      </c>
      <c r="AO1291" s="29">
        <v>1280</v>
      </c>
      <c r="AP1291" s="270">
        <v>3711422</v>
      </c>
    </row>
    <row r="1292" spans="22:42">
      <c r="V1292" s="29">
        <v>1280</v>
      </c>
      <c r="W1292" s="270" t="s">
        <v>7748</v>
      </c>
      <c r="X1292" s="30">
        <v>1280</v>
      </c>
      <c r="Y1292" s="270" t="s">
        <v>7749</v>
      </c>
      <c r="Z1292" s="29">
        <v>1280</v>
      </c>
      <c r="AA1292" s="270" t="s">
        <v>7750</v>
      </c>
      <c r="AB1292" s="29">
        <v>1280</v>
      </c>
      <c r="AC1292" s="270" t="s">
        <v>7751</v>
      </c>
      <c r="AD1292" s="29">
        <v>1280</v>
      </c>
      <c r="AE1292" s="270" t="s">
        <v>7752</v>
      </c>
      <c r="AF1292" s="29">
        <v>1280</v>
      </c>
      <c r="AG1292" s="270" t="s">
        <v>7753</v>
      </c>
      <c r="AH1292" s="29">
        <v>1280</v>
      </c>
      <c r="AI1292" s="270" t="s">
        <v>7754</v>
      </c>
      <c r="AJ1292" s="29">
        <v>1281</v>
      </c>
      <c r="AK1292" s="270">
        <v>2361836</v>
      </c>
      <c r="AL1292" s="30">
        <f t="shared" si="25"/>
        <v>1280</v>
      </c>
      <c r="AM1292" s="29">
        <v>1280</v>
      </c>
      <c r="AN1292" s="270">
        <v>6279496</v>
      </c>
      <c r="AO1292" s="29">
        <v>1281</v>
      </c>
      <c r="AP1292" s="270">
        <v>3714285</v>
      </c>
    </row>
    <row r="1293" spans="22:42">
      <c r="V1293" s="29">
        <v>1281</v>
      </c>
      <c r="W1293" s="270" t="s">
        <v>7755</v>
      </c>
      <c r="X1293" s="30">
        <v>1281</v>
      </c>
      <c r="Y1293" s="270" t="s">
        <v>7756</v>
      </c>
      <c r="Z1293" s="29">
        <v>1281</v>
      </c>
      <c r="AA1293" s="270" t="s">
        <v>7757</v>
      </c>
      <c r="AB1293" s="29">
        <v>1281</v>
      </c>
      <c r="AC1293" s="270" t="s">
        <v>7758</v>
      </c>
      <c r="AD1293" s="29">
        <v>1281</v>
      </c>
      <c r="AE1293" s="270" t="s">
        <v>7759</v>
      </c>
      <c r="AF1293" s="29">
        <v>1281</v>
      </c>
      <c r="AG1293" s="270" t="s">
        <v>7760</v>
      </c>
      <c r="AH1293" s="29">
        <v>1281</v>
      </c>
      <c r="AI1293" s="270" t="s">
        <v>7761</v>
      </c>
      <c r="AJ1293" s="29">
        <v>1282</v>
      </c>
      <c r="AK1293" s="270" t="s">
        <v>7762</v>
      </c>
      <c r="AL1293" s="30">
        <f t="shared" si="25"/>
        <v>1281</v>
      </c>
      <c r="AM1293" s="29">
        <v>1281</v>
      </c>
      <c r="AN1293" s="270">
        <v>6284338</v>
      </c>
      <c r="AO1293" s="29">
        <v>1282</v>
      </c>
      <c r="AP1293" s="270">
        <v>3717148</v>
      </c>
    </row>
    <row r="1294" spans="22:42">
      <c r="V1294" s="29">
        <v>1282</v>
      </c>
      <c r="W1294" s="270" t="s">
        <v>7763</v>
      </c>
      <c r="X1294" s="30">
        <v>1282</v>
      </c>
      <c r="Y1294" s="270" t="s">
        <v>7764</v>
      </c>
      <c r="Z1294" s="29">
        <v>1282</v>
      </c>
      <c r="AA1294" s="270" t="s">
        <v>7765</v>
      </c>
      <c r="AB1294" s="29">
        <v>1282</v>
      </c>
      <c r="AC1294" s="270" t="s">
        <v>7766</v>
      </c>
      <c r="AD1294" s="29">
        <v>1282</v>
      </c>
      <c r="AE1294" s="270" t="s">
        <v>7767</v>
      </c>
      <c r="AF1294" s="29">
        <v>1282</v>
      </c>
      <c r="AG1294" s="270" t="s">
        <v>7768</v>
      </c>
      <c r="AH1294" s="29">
        <v>1282</v>
      </c>
      <c r="AI1294" s="270" t="s">
        <v>7769</v>
      </c>
      <c r="AJ1294" s="29">
        <v>1283</v>
      </c>
      <c r="AK1294" s="270" t="s">
        <v>7770</v>
      </c>
      <c r="AL1294" s="30">
        <f t="shared" ref="AL1294:AL1357" si="26">AL1293+1</f>
        <v>1282</v>
      </c>
      <c r="AM1294" s="29">
        <v>1282</v>
      </c>
      <c r="AN1294" s="270">
        <v>6289180</v>
      </c>
      <c r="AO1294" s="29">
        <v>1283</v>
      </c>
      <c r="AP1294" s="270">
        <v>3720011</v>
      </c>
    </row>
    <row r="1295" spans="22:42">
      <c r="V1295" s="29">
        <v>1283</v>
      </c>
      <c r="W1295" s="270" t="s">
        <v>7771</v>
      </c>
      <c r="X1295" s="30">
        <v>1283</v>
      </c>
      <c r="Y1295" s="270" t="s">
        <v>7772</v>
      </c>
      <c r="Z1295" s="29">
        <v>1283</v>
      </c>
      <c r="AA1295" s="270" t="s">
        <v>7773</v>
      </c>
      <c r="AB1295" s="29">
        <v>1283</v>
      </c>
      <c r="AC1295" s="270" t="s">
        <v>7774</v>
      </c>
      <c r="AD1295" s="29">
        <v>1283</v>
      </c>
      <c r="AE1295" s="270" t="s">
        <v>7775</v>
      </c>
      <c r="AF1295" s="29">
        <v>1283</v>
      </c>
      <c r="AG1295" s="270" t="s">
        <v>7776</v>
      </c>
      <c r="AH1295" s="29">
        <v>1283</v>
      </c>
      <c r="AI1295" s="270" t="s">
        <v>2173</v>
      </c>
      <c r="AJ1295" s="29">
        <v>1284</v>
      </c>
      <c r="AK1295" s="270" t="s">
        <v>7777</v>
      </c>
      <c r="AL1295" s="30">
        <f t="shared" si="26"/>
        <v>1283</v>
      </c>
      <c r="AM1295" s="29">
        <v>1283</v>
      </c>
      <c r="AN1295" s="270">
        <v>6294022</v>
      </c>
      <c r="AO1295" s="29">
        <v>1284</v>
      </c>
      <c r="AP1295" s="270">
        <v>3722875</v>
      </c>
    </row>
    <row r="1296" spans="22:42">
      <c r="V1296" s="29">
        <v>1284</v>
      </c>
      <c r="W1296" s="270" t="s">
        <v>7778</v>
      </c>
      <c r="X1296" s="30">
        <v>1284</v>
      </c>
      <c r="Y1296" s="270" t="s">
        <v>7779</v>
      </c>
      <c r="Z1296" s="29">
        <v>1284</v>
      </c>
      <c r="AA1296" s="270" t="s">
        <v>7780</v>
      </c>
      <c r="AB1296" s="29">
        <v>1284</v>
      </c>
      <c r="AC1296" s="270" t="s">
        <v>7781</v>
      </c>
      <c r="AD1296" s="29">
        <v>1284</v>
      </c>
      <c r="AE1296" s="270" t="s">
        <v>7782</v>
      </c>
      <c r="AF1296" s="29">
        <v>1284</v>
      </c>
      <c r="AG1296" s="270" t="s">
        <v>7783</v>
      </c>
      <c r="AH1296" s="29">
        <v>1284</v>
      </c>
      <c r="AI1296" s="270" t="s">
        <v>7784</v>
      </c>
      <c r="AJ1296" s="29">
        <v>1285</v>
      </c>
      <c r="AK1296" s="270" t="s">
        <v>7785</v>
      </c>
      <c r="AL1296" s="30">
        <f t="shared" si="26"/>
        <v>1284</v>
      </c>
      <c r="AM1296" s="29">
        <v>1284</v>
      </c>
      <c r="AN1296" s="270">
        <v>6298864</v>
      </c>
      <c r="AO1296" s="29">
        <v>1285</v>
      </c>
      <c r="AP1296" s="270">
        <v>3725738</v>
      </c>
    </row>
    <row r="1297" spans="22:42">
      <c r="V1297" s="29">
        <v>1285</v>
      </c>
      <c r="W1297" s="270" t="s">
        <v>7786</v>
      </c>
      <c r="X1297" s="30">
        <v>1285</v>
      </c>
      <c r="Y1297" s="270" t="s">
        <v>7787</v>
      </c>
      <c r="Z1297" s="29">
        <v>1285</v>
      </c>
      <c r="AA1297" s="270" t="s">
        <v>7788</v>
      </c>
      <c r="AB1297" s="29">
        <v>1285</v>
      </c>
      <c r="AC1297" s="270" t="s">
        <v>7789</v>
      </c>
      <c r="AD1297" s="29">
        <v>1285</v>
      </c>
      <c r="AE1297" s="270" t="s">
        <v>7790</v>
      </c>
      <c r="AF1297" s="29">
        <v>1285</v>
      </c>
      <c r="AG1297" s="270" t="s">
        <v>7791</v>
      </c>
      <c r="AH1297" s="29">
        <v>1285</v>
      </c>
      <c r="AI1297" s="270">
        <v>2365773</v>
      </c>
      <c r="AJ1297" s="29">
        <v>1286</v>
      </c>
      <c r="AK1297" s="270" t="s">
        <v>7792</v>
      </c>
      <c r="AL1297" s="30">
        <f t="shared" si="26"/>
        <v>1285</v>
      </c>
      <c r="AM1297" s="29">
        <v>1285</v>
      </c>
      <c r="AN1297" s="270">
        <v>6303706</v>
      </c>
      <c r="AO1297" s="29">
        <v>1286</v>
      </c>
      <c r="AP1297" s="270">
        <v>3728601</v>
      </c>
    </row>
    <row r="1298" spans="22:42">
      <c r="V1298" s="29">
        <v>1286</v>
      </c>
      <c r="W1298" s="270" t="s">
        <v>7793</v>
      </c>
      <c r="X1298" s="30">
        <v>1286</v>
      </c>
      <c r="Y1298" s="270" t="s">
        <v>7794</v>
      </c>
      <c r="Z1298" s="29">
        <v>1286</v>
      </c>
      <c r="AA1298" s="270" t="s">
        <v>7795</v>
      </c>
      <c r="AB1298" s="29">
        <v>1286</v>
      </c>
      <c r="AC1298" s="270" t="s">
        <v>7796</v>
      </c>
      <c r="AD1298" s="29">
        <v>1286</v>
      </c>
      <c r="AE1298" s="270" t="s">
        <v>7797</v>
      </c>
      <c r="AF1298" s="29">
        <v>1286</v>
      </c>
      <c r="AG1298" s="270" t="s">
        <v>7798</v>
      </c>
      <c r="AH1298" s="29">
        <v>1286</v>
      </c>
      <c r="AI1298" s="270" t="s">
        <v>7799</v>
      </c>
      <c r="AJ1298" s="29">
        <v>1287</v>
      </c>
      <c r="AK1298" s="270" t="s">
        <v>7800</v>
      </c>
      <c r="AL1298" s="30">
        <f t="shared" si="26"/>
        <v>1286</v>
      </c>
      <c r="AM1298" s="29">
        <v>1286</v>
      </c>
      <c r="AN1298" s="270">
        <v>6308548</v>
      </c>
      <c r="AO1298" s="29">
        <v>1287</v>
      </c>
      <c r="AP1298" s="270">
        <v>3731464</v>
      </c>
    </row>
    <row r="1299" spans="22:42">
      <c r="V1299" s="29">
        <v>1287</v>
      </c>
      <c r="W1299" s="270" t="s">
        <v>7801</v>
      </c>
      <c r="X1299" s="30">
        <v>1287</v>
      </c>
      <c r="Y1299" s="270" t="s">
        <v>7802</v>
      </c>
      <c r="Z1299" s="29">
        <v>1287</v>
      </c>
      <c r="AA1299" s="270" t="s">
        <v>7803</v>
      </c>
      <c r="AB1299" s="29">
        <v>1287</v>
      </c>
      <c r="AC1299" s="270" t="s">
        <v>7804</v>
      </c>
      <c r="AD1299" s="29">
        <v>1287</v>
      </c>
      <c r="AE1299" s="270" t="s">
        <v>7805</v>
      </c>
      <c r="AF1299" s="29">
        <v>1287</v>
      </c>
      <c r="AG1299" s="270" t="s">
        <v>7806</v>
      </c>
      <c r="AH1299" s="29">
        <v>1287</v>
      </c>
      <c r="AI1299" s="270" t="s">
        <v>7807</v>
      </c>
      <c r="AJ1299" s="29">
        <v>1288</v>
      </c>
      <c r="AK1299" s="270" t="s">
        <v>7808</v>
      </c>
      <c r="AL1299" s="30">
        <f t="shared" si="26"/>
        <v>1287</v>
      </c>
      <c r="AM1299" s="29">
        <v>1287</v>
      </c>
      <c r="AN1299" s="270">
        <v>6313389</v>
      </c>
      <c r="AO1299" s="29">
        <v>1288</v>
      </c>
      <c r="AP1299" s="270">
        <v>3734327</v>
      </c>
    </row>
    <row r="1300" spans="22:42">
      <c r="V1300" s="29">
        <v>1288</v>
      </c>
      <c r="W1300" s="270" t="s">
        <v>7809</v>
      </c>
      <c r="X1300" s="30">
        <v>1288</v>
      </c>
      <c r="Y1300" s="270" t="s">
        <v>7810</v>
      </c>
      <c r="Z1300" s="29">
        <v>1288</v>
      </c>
      <c r="AA1300" s="270" t="s">
        <v>7811</v>
      </c>
      <c r="AB1300" s="29">
        <v>1288</v>
      </c>
      <c r="AC1300" s="270" t="s">
        <v>7812</v>
      </c>
      <c r="AD1300" s="29">
        <v>1288</v>
      </c>
      <c r="AE1300" s="270" t="s">
        <v>7813</v>
      </c>
      <c r="AF1300" s="29">
        <v>1288</v>
      </c>
      <c r="AG1300" s="270" t="s">
        <v>7814</v>
      </c>
      <c r="AH1300" s="29">
        <v>1288</v>
      </c>
      <c r="AI1300" s="270" t="s">
        <v>7815</v>
      </c>
      <c r="AJ1300" s="29">
        <v>1289</v>
      </c>
      <c r="AK1300" s="270" t="s">
        <v>7816</v>
      </c>
      <c r="AL1300" s="30">
        <f t="shared" si="26"/>
        <v>1288</v>
      </c>
      <c r="AM1300" s="29">
        <v>1288</v>
      </c>
      <c r="AN1300" s="270">
        <v>6318231</v>
      </c>
      <c r="AO1300" s="29">
        <v>1289</v>
      </c>
      <c r="AP1300" s="270">
        <v>3737191</v>
      </c>
    </row>
    <row r="1301" spans="22:42">
      <c r="V1301" s="29">
        <v>1289</v>
      </c>
      <c r="W1301" s="270" t="s">
        <v>7817</v>
      </c>
      <c r="X1301" s="30">
        <v>1289</v>
      </c>
      <c r="Y1301" s="270" t="s">
        <v>7818</v>
      </c>
      <c r="Z1301" s="29">
        <v>1289</v>
      </c>
      <c r="AA1301" s="270" t="s">
        <v>7819</v>
      </c>
      <c r="AB1301" s="29">
        <v>1289</v>
      </c>
      <c r="AC1301" s="270" t="s">
        <v>7820</v>
      </c>
      <c r="AD1301" s="29">
        <v>1289</v>
      </c>
      <c r="AE1301" s="270" t="s">
        <v>7821</v>
      </c>
      <c r="AF1301" s="29">
        <v>1289</v>
      </c>
      <c r="AG1301" s="270" t="s">
        <v>7822</v>
      </c>
      <c r="AH1301" s="29">
        <v>1289</v>
      </c>
      <c r="AI1301" s="270" t="s">
        <v>7823</v>
      </c>
      <c r="AJ1301" s="29">
        <v>1290</v>
      </c>
      <c r="AK1301" s="270" t="s">
        <v>7824</v>
      </c>
      <c r="AL1301" s="30">
        <f t="shared" si="26"/>
        <v>1289</v>
      </c>
      <c r="AM1301" s="29">
        <v>1289</v>
      </c>
      <c r="AN1301" s="270">
        <v>6323073</v>
      </c>
      <c r="AO1301" s="29">
        <v>1290</v>
      </c>
      <c r="AP1301" s="270">
        <v>3740054</v>
      </c>
    </row>
    <row r="1302" spans="22:42">
      <c r="V1302" s="29">
        <v>1290</v>
      </c>
      <c r="W1302" s="270" t="s">
        <v>7825</v>
      </c>
      <c r="X1302" s="30">
        <v>1290</v>
      </c>
      <c r="Y1302" s="270" t="s">
        <v>7826</v>
      </c>
      <c r="Z1302" s="29">
        <v>1290</v>
      </c>
      <c r="AA1302" s="270" t="s">
        <v>7827</v>
      </c>
      <c r="AB1302" s="29">
        <v>1290</v>
      </c>
      <c r="AC1302" s="270" t="s">
        <v>7828</v>
      </c>
      <c r="AD1302" s="29">
        <v>1290</v>
      </c>
      <c r="AE1302" s="270" t="s">
        <v>7829</v>
      </c>
      <c r="AF1302" s="29">
        <v>1290</v>
      </c>
      <c r="AG1302" s="270" t="s">
        <v>7830</v>
      </c>
      <c r="AH1302" s="29">
        <v>1290</v>
      </c>
      <c r="AI1302" s="270" t="s">
        <v>7831</v>
      </c>
      <c r="AJ1302" s="29">
        <v>1291</v>
      </c>
      <c r="AK1302" s="270" t="s">
        <v>7832</v>
      </c>
      <c r="AL1302" s="30">
        <f t="shared" si="26"/>
        <v>1290</v>
      </c>
      <c r="AM1302" s="29">
        <v>1290</v>
      </c>
      <c r="AN1302" s="270">
        <v>6327915</v>
      </c>
      <c r="AO1302" s="29">
        <v>1291</v>
      </c>
      <c r="AP1302" s="270">
        <v>3742917</v>
      </c>
    </row>
    <row r="1303" spans="22:42">
      <c r="V1303" s="29">
        <v>1291</v>
      </c>
      <c r="W1303" s="270" t="s">
        <v>7833</v>
      </c>
      <c r="X1303" s="30">
        <v>1291</v>
      </c>
      <c r="Y1303" s="270" t="s">
        <v>7834</v>
      </c>
      <c r="Z1303" s="29">
        <v>1291</v>
      </c>
      <c r="AA1303" s="270" t="s">
        <v>7835</v>
      </c>
      <c r="AB1303" s="29">
        <v>1291</v>
      </c>
      <c r="AC1303" s="270" t="s">
        <v>7836</v>
      </c>
      <c r="AD1303" s="29">
        <v>1291</v>
      </c>
      <c r="AE1303" s="270" t="s">
        <v>7837</v>
      </c>
      <c r="AF1303" s="29">
        <v>1291</v>
      </c>
      <c r="AG1303" s="270" t="s">
        <v>7838</v>
      </c>
      <c r="AH1303" s="29">
        <v>1291</v>
      </c>
      <c r="AI1303" s="270" t="s">
        <v>7839</v>
      </c>
      <c r="AJ1303" s="29">
        <v>1292</v>
      </c>
      <c r="AK1303" s="270" t="s">
        <v>7840</v>
      </c>
      <c r="AL1303" s="30">
        <f t="shared" si="26"/>
        <v>1291</v>
      </c>
      <c r="AM1303" s="29">
        <v>1291</v>
      </c>
      <c r="AN1303" s="270">
        <v>6332757</v>
      </c>
      <c r="AO1303" s="29">
        <v>1292</v>
      </c>
      <c r="AP1303" s="270">
        <v>3745780</v>
      </c>
    </row>
    <row r="1304" spans="22:42">
      <c r="V1304" s="29">
        <v>1292</v>
      </c>
      <c r="W1304" s="270" t="s">
        <v>7841</v>
      </c>
      <c r="X1304" s="30">
        <v>1292</v>
      </c>
      <c r="Y1304" s="270" t="s">
        <v>7842</v>
      </c>
      <c r="Z1304" s="29">
        <v>1292</v>
      </c>
      <c r="AA1304" s="270" t="s">
        <v>7843</v>
      </c>
      <c r="AB1304" s="29">
        <v>1292</v>
      </c>
      <c r="AC1304" s="270" t="s">
        <v>7844</v>
      </c>
      <c r="AD1304" s="29">
        <v>1292</v>
      </c>
      <c r="AE1304" s="270" t="s">
        <v>7845</v>
      </c>
      <c r="AF1304" s="29">
        <v>1292</v>
      </c>
      <c r="AG1304" s="270" t="s">
        <v>7846</v>
      </c>
      <c r="AH1304" s="29">
        <v>1292</v>
      </c>
      <c r="AI1304" s="270" t="s">
        <v>7847</v>
      </c>
      <c r="AJ1304" s="29">
        <v>1293</v>
      </c>
      <c r="AK1304" s="270" t="s">
        <v>7848</v>
      </c>
      <c r="AL1304" s="30">
        <f t="shared" si="26"/>
        <v>1292</v>
      </c>
      <c r="AM1304" s="29">
        <v>1292</v>
      </c>
      <c r="AN1304" s="270">
        <v>6337599</v>
      </c>
      <c r="AO1304" s="29">
        <v>1293</v>
      </c>
      <c r="AP1304" s="270">
        <v>3748643</v>
      </c>
    </row>
    <row r="1305" spans="22:42">
      <c r="V1305" s="29">
        <v>1293</v>
      </c>
      <c r="W1305" s="270" t="s">
        <v>7849</v>
      </c>
      <c r="X1305" s="30">
        <v>1293</v>
      </c>
      <c r="Y1305" s="270" t="s">
        <v>7850</v>
      </c>
      <c r="Z1305" s="29">
        <v>1293</v>
      </c>
      <c r="AA1305" s="270" t="s">
        <v>7851</v>
      </c>
      <c r="AB1305" s="29">
        <v>1293</v>
      </c>
      <c r="AC1305" s="270" t="s">
        <v>7852</v>
      </c>
      <c r="AD1305" s="29">
        <v>1293</v>
      </c>
      <c r="AE1305" s="270" t="s">
        <v>7853</v>
      </c>
      <c r="AF1305" s="29">
        <v>1293</v>
      </c>
      <c r="AG1305" s="270" t="s">
        <v>7854</v>
      </c>
      <c r="AH1305" s="29">
        <v>1293</v>
      </c>
      <c r="AI1305" s="270" t="s">
        <v>7855</v>
      </c>
      <c r="AJ1305" s="29">
        <v>1294</v>
      </c>
      <c r="AK1305" s="270" t="s">
        <v>7856</v>
      </c>
      <c r="AL1305" s="30">
        <f t="shared" si="26"/>
        <v>1293</v>
      </c>
      <c r="AM1305" s="29">
        <v>1293</v>
      </c>
      <c r="AN1305" s="270">
        <v>6342441</v>
      </c>
      <c r="AO1305" s="29">
        <v>1294</v>
      </c>
      <c r="AP1305" s="270">
        <v>3751507</v>
      </c>
    </row>
    <row r="1306" spans="22:42">
      <c r="V1306" s="29">
        <v>1294</v>
      </c>
      <c r="W1306" s="270" t="s">
        <v>7857</v>
      </c>
      <c r="X1306" s="30">
        <v>1294</v>
      </c>
      <c r="Y1306" s="270" t="s">
        <v>7858</v>
      </c>
      <c r="Z1306" s="29">
        <v>1294</v>
      </c>
      <c r="AA1306" s="270" t="s">
        <v>7859</v>
      </c>
      <c r="AB1306" s="29">
        <v>1294</v>
      </c>
      <c r="AC1306" s="270" t="s">
        <v>7860</v>
      </c>
      <c r="AD1306" s="29">
        <v>1294</v>
      </c>
      <c r="AE1306" s="270" t="s">
        <v>7861</v>
      </c>
      <c r="AF1306" s="29">
        <v>1294</v>
      </c>
      <c r="AG1306" s="270" t="s">
        <v>7862</v>
      </c>
      <c r="AH1306" s="29">
        <v>1294</v>
      </c>
      <c r="AI1306" s="270" t="s">
        <v>7863</v>
      </c>
      <c r="AJ1306" s="29">
        <v>1295</v>
      </c>
      <c r="AK1306" s="270" t="s">
        <v>7864</v>
      </c>
      <c r="AL1306" s="30">
        <f t="shared" si="26"/>
        <v>1294</v>
      </c>
      <c r="AM1306" s="29">
        <v>1294</v>
      </c>
      <c r="AN1306" s="270">
        <v>6347283</v>
      </c>
      <c r="AO1306" s="29">
        <v>1295</v>
      </c>
      <c r="AP1306" s="270">
        <v>3754370</v>
      </c>
    </row>
    <row r="1307" spans="22:42">
      <c r="V1307" s="29">
        <v>1295</v>
      </c>
      <c r="W1307" s="270" t="s">
        <v>7865</v>
      </c>
      <c r="X1307" s="30">
        <v>1295</v>
      </c>
      <c r="Y1307" s="270" t="s">
        <v>7866</v>
      </c>
      <c r="Z1307" s="29">
        <v>1295</v>
      </c>
      <c r="AA1307" s="270" t="s">
        <v>7867</v>
      </c>
      <c r="AB1307" s="29">
        <v>1295</v>
      </c>
      <c r="AC1307" s="270" t="s">
        <v>7868</v>
      </c>
      <c r="AD1307" s="29">
        <v>1295</v>
      </c>
      <c r="AE1307" s="270" t="s">
        <v>7869</v>
      </c>
      <c r="AF1307" s="29">
        <v>1295</v>
      </c>
      <c r="AG1307" s="270" t="s">
        <v>7870</v>
      </c>
      <c r="AH1307" s="29">
        <v>1295</v>
      </c>
      <c r="AI1307" s="270" t="s">
        <v>7871</v>
      </c>
      <c r="AJ1307" s="29">
        <v>1296</v>
      </c>
      <c r="AK1307" s="270" t="s">
        <v>7872</v>
      </c>
      <c r="AL1307" s="30">
        <f t="shared" si="26"/>
        <v>1295</v>
      </c>
      <c r="AM1307" s="29">
        <v>1295</v>
      </c>
      <c r="AN1307" s="270">
        <v>6352124</v>
      </c>
      <c r="AO1307" s="29">
        <v>1296</v>
      </c>
      <c r="AP1307" s="270">
        <v>3757233</v>
      </c>
    </row>
    <row r="1308" spans="22:42">
      <c r="V1308" s="29">
        <v>1296</v>
      </c>
      <c r="W1308" s="270" t="s">
        <v>7873</v>
      </c>
      <c r="X1308" s="30">
        <v>1296</v>
      </c>
      <c r="Y1308" s="270" t="s">
        <v>7874</v>
      </c>
      <c r="Z1308" s="29">
        <v>1296</v>
      </c>
      <c r="AA1308" s="270" t="s">
        <v>7875</v>
      </c>
      <c r="AB1308" s="29">
        <v>1296</v>
      </c>
      <c r="AC1308" s="270" t="s">
        <v>7876</v>
      </c>
      <c r="AD1308" s="29">
        <v>1296</v>
      </c>
      <c r="AE1308" s="270" t="s">
        <v>7877</v>
      </c>
      <c r="AF1308" s="29">
        <v>1296</v>
      </c>
      <c r="AG1308" s="270" t="s">
        <v>7878</v>
      </c>
      <c r="AH1308" s="29">
        <v>1296</v>
      </c>
      <c r="AI1308" s="270" t="s">
        <v>7879</v>
      </c>
      <c r="AJ1308" s="29">
        <v>1297</v>
      </c>
      <c r="AK1308" s="270" t="s">
        <v>7880</v>
      </c>
      <c r="AL1308" s="30">
        <f t="shared" si="26"/>
        <v>1296</v>
      </c>
      <c r="AM1308" s="29">
        <v>1296</v>
      </c>
      <c r="AN1308" s="270">
        <v>6356966</v>
      </c>
      <c r="AO1308" s="29">
        <v>1297</v>
      </c>
      <c r="AP1308" s="270">
        <v>3760096</v>
      </c>
    </row>
    <row r="1309" spans="22:42">
      <c r="V1309" s="29">
        <v>1297</v>
      </c>
      <c r="W1309" s="270" t="s">
        <v>7881</v>
      </c>
      <c r="X1309" s="30">
        <v>1297</v>
      </c>
      <c r="Y1309" s="270" t="s">
        <v>7882</v>
      </c>
      <c r="Z1309" s="29">
        <v>1297</v>
      </c>
      <c r="AA1309" s="270" t="s">
        <v>7883</v>
      </c>
      <c r="AB1309" s="29">
        <v>1297</v>
      </c>
      <c r="AC1309" s="270" t="s">
        <v>7884</v>
      </c>
      <c r="AD1309" s="29">
        <v>1297</v>
      </c>
      <c r="AE1309" s="270" t="s">
        <v>7885</v>
      </c>
      <c r="AF1309" s="29">
        <v>1297</v>
      </c>
      <c r="AG1309" s="270" t="s">
        <v>7886</v>
      </c>
      <c r="AH1309" s="29">
        <v>1297</v>
      </c>
      <c r="AI1309" s="270" t="s">
        <v>7887</v>
      </c>
      <c r="AJ1309" s="29">
        <v>1298</v>
      </c>
      <c r="AK1309" s="270" t="s">
        <v>7888</v>
      </c>
      <c r="AL1309" s="30">
        <f t="shared" si="26"/>
        <v>1297</v>
      </c>
      <c r="AM1309" s="29">
        <v>1297</v>
      </c>
      <c r="AN1309" s="270">
        <v>6361808</v>
      </c>
      <c r="AO1309" s="29">
        <v>1298</v>
      </c>
      <c r="AP1309" s="270">
        <v>3762959</v>
      </c>
    </row>
    <row r="1310" spans="22:42">
      <c r="V1310" s="29">
        <v>1298</v>
      </c>
      <c r="W1310" s="270" t="s">
        <v>7889</v>
      </c>
      <c r="X1310" s="30">
        <v>1298</v>
      </c>
      <c r="Y1310" s="270" t="s">
        <v>7890</v>
      </c>
      <c r="Z1310" s="29">
        <v>1298</v>
      </c>
      <c r="AA1310" s="270" t="s">
        <v>7891</v>
      </c>
      <c r="AB1310" s="29">
        <v>1298</v>
      </c>
      <c r="AC1310" s="270" t="s">
        <v>7892</v>
      </c>
      <c r="AD1310" s="29">
        <v>1298</v>
      </c>
      <c r="AE1310" s="270" t="s">
        <v>7893</v>
      </c>
      <c r="AF1310" s="29">
        <v>1298</v>
      </c>
      <c r="AG1310" s="270" t="s">
        <v>7894</v>
      </c>
      <c r="AH1310" s="29">
        <v>1298</v>
      </c>
      <c r="AI1310" s="270" t="s">
        <v>7895</v>
      </c>
      <c r="AJ1310" s="29">
        <v>1299</v>
      </c>
      <c r="AK1310" s="270" t="s">
        <v>7896</v>
      </c>
      <c r="AL1310" s="30">
        <f t="shared" si="26"/>
        <v>1298</v>
      </c>
      <c r="AM1310" s="29">
        <v>1298</v>
      </c>
      <c r="AN1310" s="270">
        <v>6366650</v>
      </c>
      <c r="AO1310" s="29">
        <v>1299</v>
      </c>
      <c r="AP1310" s="270">
        <v>3765823</v>
      </c>
    </row>
    <row r="1311" spans="22:42">
      <c r="V1311" s="29">
        <v>1299</v>
      </c>
      <c r="W1311" s="270" t="s">
        <v>7897</v>
      </c>
      <c r="X1311" s="30">
        <v>1299</v>
      </c>
      <c r="Y1311" s="270" t="s">
        <v>7898</v>
      </c>
      <c r="Z1311" s="29">
        <v>1299</v>
      </c>
      <c r="AA1311" s="270" t="s">
        <v>7899</v>
      </c>
      <c r="AB1311" s="29">
        <v>1299</v>
      </c>
      <c r="AC1311" s="270" t="s">
        <v>7900</v>
      </c>
      <c r="AD1311" s="29">
        <v>1299</v>
      </c>
      <c r="AE1311" s="270" t="s">
        <v>7901</v>
      </c>
      <c r="AF1311" s="29">
        <v>1299</v>
      </c>
      <c r="AG1311" s="270" t="s">
        <v>7902</v>
      </c>
      <c r="AH1311" s="29">
        <v>1299</v>
      </c>
      <c r="AI1311" s="270" t="s">
        <v>7903</v>
      </c>
      <c r="AJ1311" s="29">
        <v>1300</v>
      </c>
      <c r="AK1311" s="270" t="s">
        <v>7904</v>
      </c>
      <c r="AL1311" s="30">
        <f t="shared" si="26"/>
        <v>1299</v>
      </c>
      <c r="AM1311" s="29">
        <v>1299</v>
      </c>
      <c r="AN1311" s="270">
        <v>6371492</v>
      </c>
      <c r="AO1311" s="29">
        <v>1300</v>
      </c>
      <c r="AP1311" s="270">
        <v>3768686</v>
      </c>
    </row>
    <row r="1312" spans="22:42">
      <c r="V1312" s="29">
        <v>1300</v>
      </c>
      <c r="W1312" s="270" t="s">
        <v>7905</v>
      </c>
      <c r="X1312" s="30">
        <v>1300</v>
      </c>
      <c r="Y1312" s="270" t="s">
        <v>7906</v>
      </c>
      <c r="Z1312" s="29">
        <v>1300</v>
      </c>
      <c r="AA1312" s="270" t="s">
        <v>7907</v>
      </c>
      <c r="AB1312" s="29">
        <v>1300</v>
      </c>
      <c r="AC1312" s="270" t="s">
        <v>7908</v>
      </c>
      <c r="AD1312" s="29">
        <v>1300</v>
      </c>
      <c r="AE1312" s="270" t="s">
        <v>7909</v>
      </c>
      <c r="AF1312" s="29">
        <v>1300</v>
      </c>
      <c r="AG1312" s="270" t="s">
        <v>7910</v>
      </c>
      <c r="AH1312" s="29">
        <v>1300</v>
      </c>
      <c r="AI1312" s="270" t="s">
        <v>7911</v>
      </c>
      <c r="AJ1312" s="29">
        <v>1301</v>
      </c>
      <c r="AK1312" s="270" t="s">
        <v>7912</v>
      </c>
      <c r="AL1312" s="30">
        <f t="shared" si="26"/>
        <v>1300</v>
      </c>
      <c r="AM1312" s="29">
        <v>1300</v>
      </c>
      <c r="AN1312" s="270">
        <v>6376334</v>
      </c>
      <c r="AO1312" s="29">
        <v>1301</v>
      </c>
      <c r="AP1312" s="270">
        <v>3771549</v>
      </c>
    </row>
    <row r="1313" spans="22:42">
      <c r="V1313" s="29">
        <v>1301</v>
      </c>
      <c r="W1313" s="270" t="s">
        <v>7913</v>
      </c>
      <c r="X1313" s="30">
        <v>1301</v>
      </c>
      <c r="Y1313" s="270" t="s">
        <v>7914</v>
      </c>
      <c r="Z1313" s="29">
        <v>1301</v>
      </c>
      <c r="AA1313" s="270" t="s">
        <v>7915</v>
      </c>
      <c r="AB1313" s="29">
        <v>1301</v>
      </c>
      <c r="AC1313" s="270" t="s">
        <v>7916</v>
      </c>
      <c r="AD1313" s="29">
        <v>1301</v>
      </c>
      <c r="AE1313" s="270" t="s">
        <v>7917</v>
      </c>
      <c r="AF1313" s="29">
        <v>1301</v>
      </c>
      <c r="AG1313" s="270" t="s">
        <v>7918</v>
      </c>
      <c r="AH1313" s="29">
        <v>1301</v>
      </c>
      <c r="AI1313" s="270" t="s">
        <v>7919</v>
      </c>
      <c r="AJ1313" s="29">
        <v>1302</v>
      </c>
      <c r="AK1313" s="270" t="s">
        <v>7920</v>
      </c>
      <c r="AL1313" s="30">
        <f t="shared" si="26"/>
        <v>1301</v>
      </c>
      <c r="AM1313" s="29">
        <v>1301</v>
      </c>
      <c r="AN1313" s="270">
        <v>6381176</v>
      </c>
      <c r="AO1313" s="29">
        <v>1302</v>
      </c>
      <c r="AP1313" s="270">
        <v>3774412</v>
      </c>
    </row>
    <row r="1314" spans="22:42">
      <c r="V1314" s="29">
        <v>1302</v>
      </c>
      <c r="W1314" s="270" t="s">
        <v>7921</v>
      </c>
      <c r="X1314" s="30">
        <v>1302</v>
      </c>
      <c r="Y1314" s="270" t="s">
        <v>7922</v>
      </c>
      <c r="Z1314" s="29">
        <v>1302</v>
      </c>
      <c r="AA1314" s="270" t="s">
        <v>7923</v>
      </c>
      <c r="AB1314" s="29">
        <v>1302</v>
      </c>
      <c r="AC1314" s="270" t="s">
        <v>7924</v>
      </c>
      <c r="AD1314" s="29">
        <v>1302</v>
      </c>
      <c r="AE1314" s="270" t="s">
        <v>7925</v>
      </c>
      <c r="AF1314" s="29">
        <v>1302</v>
      </c>
      <c r="AG1314" s="270" t="s">
        <v>7926</v>
      </c>
      <c r="AH1314" s="29">
        <v>1302</v>
      </c>
      <c r="AI1314" s="270" t="s">
        <v>7927</v>
      </c>
      <c r="AJ1314" s="29">
        <v>1303</v>
      </c>
      <c r="AK1314" s="270" t="s">
        <v>7928</v>
      </c>
      <c r="AL1314" s="30">
        <f t="shared" si="26"/>
        <v>1302</v>
      </c>
      <c r="AM1314" s="29">
        <v>1302</v>
      </c>
      <c r="AN1314" s="270">
        <v>6386018</v>
      </c>
      <c r="AO1314" s="29">
        <v>1303</v>
      </c>
      <c r="AP1314" s="270">
        <v>3777275</v>
      </c>
    </row>
    <row r="1315" spans="22:42">
      <c r="V1315" s="29">
        <v>1303</v>
      </c>
      <c r="W1315" s="270" t="s">
        <v>7929</v>
      </c>
      <c r="X1315" s="30">
        <v>1303</v>
      </c>
      <c r="Y1315" s="270" t="s">
        <v>7930</v>
      </c>
      <c r="Z1315" s="29">
        <v>1303</v>
      </c>
      <c r="AA1315" s="270" t="s">
        <v>7931</v>
      </c>
      <c r="AB1315" s="29">
        <v>1303</v>
      </c>
      <c r="AC1315" s="270" t="s">
        <v>7932</v>
      </c>
      <c r="AD1315" s="29">
        <v>1303</v>
      </c>
      <c r="AE1315" s="270" t="s">
        <v>7933</v>
      </c>
      <c r="AF1315" s="29">
        <v>1303</v>
      </c>
      <c r="AG1315" s="270" t="s">
        <v>7934</v>
      </c>
      <c r="AH1315" s="29">
        <v>1303</v>
      </c>
      <c r="AI1315" s="270" t="s">
        <v>7935</v>
      </c>
      <c r="AJ1315" s="29">
        <v>1304</v>
      </c>
      <c r="AK1315" s="270" t="s">
        <v>7936</v>
      </c>
      <c r="AL1315" s="30">
        <f t="shared" si="26"/>
        <v>1303</v>
      </c>
      <c r="AM1315" s="29">
        <v>1303</v>
      </c>
      <c r="AN1315" s="270">
        <v>6390859</v>
      </c>
      <c r="AO1315" s="29">
        <v>1304</v>
      </c>
      <c r="AP1315" s="270">
        <v>3780139</v>
      </c>
    </row>
    <row r="1316" spans="22:42">
      <c r="V1316" s="29">
        <v>1304</v>
      </c>
      <c r="W1316" s="270" t="s">
        <v>7937</v>
      </c>
      <c r="X1316" s="30">
        <v>1304</v>
      </c>
      <c r="Y1316" s="270" t="s">
        <v>7938</v>
      </c>
      <c r="Z1316" s="29">
        <v>1304</v>
      </c>
      <c r="AA1316" s="270" t="s">
        <v>7939</v>
      </c>
      <c r="AB1316" s="29">
        <v>1304</v>
      </c>
      <c r="AC1316" s="270" t="s">
        <v>7940</v>
      </c>
      <c r="AD1316" s="29">
        <v>1304</v>
      </c>
      <c r="AE1316" s="270" t="s">
        <v>7941</v>
      </c>
      <c r="AF1316" s="29">
        <v>1304</v>
      </c>
      <c r="AG1316" s="270" t="s">
        <v>7942</v>
      </c>
      <c r="AH1316" s="29">
        <v>1304</v>
      </c>
      <c r="AI1316" s="270" t="s">
        <v>7943</v>
      </c>
      <c r="AJ1316" s="29">
        <v>1305</v>
      </c>
      <c r="AK1316" s="270" t="s">
        <v>7944</v>
      </c>
      <c r="AL1316" s="30">
        <f t="shared" si="26"/>
        <v>1304</v>
      </c>
      <c r="AM1316" s="29">
        <v>1304</v>
      </c>
      <c r="AN1316" s="270">
        <v>6395701</v>
      </c>
      <c r="AO1316" s="29">
        <v>1305</v>
      </c>
      <c r="AP1316" s="270">
        <v>3783002</v>
      </c>
    </row>
    <row r="1317" spans="22:42">
      <c r="V1317" s="29">
        <v>1305</v>
      </c>
      <c r="W1317" s="270" t="s">
        <v>7945</v>
      </c>
      <c r="X1317" s="30">
        <v>1305</v>
      </c>
      <c r="Y1317" s="270" t="s">
        <v>7946</v>
      </c>
      <c r="Z1317" s="29">
        <v>1305</v>
      </c>
      <c r="AA1317" s="270" t="s">
        <v>7947</v>
      </c>
      <c r="AB1317" s="29">
        <v>1305</v>
      </c>
      <c r="AC1317" s="270" t="s">
        <v>7948</v>
      </c>
      <c r="AD1317" s="29">
        <v>1305</v>
      </c>
      <c r="AE1317" s="270" t="s">
        <v>7949</v>
      </c>
      <c r="AF1317" s="29">
        <v>1305</v>
      </c>
      <c r="AG1317" s="270" t="s">
        <v>7950</v>
      </c>
      <c r="AH1317" s="29">
        <v>1305</v>
      </c>
      <c r="AI1317" s="270" t="s">
        <v>7951</v>
      </c>
      <c r="AJ1317" s="29">
        <v>1306</v>
      </c>
      <c r="AK1317" s="270" t="s">
        <v>7952</v>
      </c>
      <c r="AL1317" s="30">
        <f t="shared" si="26"/>
        <v>1305</v>
      </c>
      <c r="AM1317" s="29">
        <v>1305</v>
      </c>
      <c r="AN1317" s="270">
        <v>6400543</v>
      </c>
      <c r="AO1317" s="29">
        <v>1306</v>
      </c>
      <c r="AP1317" s="270">
        <v>3785865</v>
      </c>
    </row>
    <row r="1318" spans="22:42">
      <c r="V1318" s="29">
        <v>1306</v>
      </c>
      <c r="W1318" s="270" t="s">
        <v>7953</v>
      </c>
      <c r="X1318" s="30">
        <v>1306</v>
      </c>
      <c r="Y1318" s="270" t="s">
        <v>7954</v>
      </c>
      <c r="Z1318" s="29">
        <v>1306</v>
      </c>
      <c r="AA1318" s="270" t="s">
        <v>7955</v>
      </c>
      <c r="AB1318" s="29">
        <v>1306</v>
      </c>
      <c r="AC1318" s="270" t="s">
        <v>7956</v>
      </c>
      <c r="AD1318" s="29">
        <v>1306</v>
      </c>
      <c r="AE1318" s="270" t="s">
        <v>7957</v>
      </c>
      <c r="AF1318" s="29">
        <v>1306</v>
      </c>
      <c r="AG1318" s="270" t="s">
        <v>7958</v>
      </c>
      <c r="AH1318" s="29">
        <v>1306</v>
      </c>
      <c r="AI1318" s="270" t="s">
        <v>7959</v>
      </c>
      <c r="AJ1318" s="29">
        <v>1307</v>
      </c>
      <c r="AK1318" s="270" t="s">
        <v>7960</v>
      </c>
      <c r="AL1318" s="30">
        <f t="shared" si="26"/>
        <v>1306</v>
      </c>
      <c r="AM1318" s="29">
        <v>1306</v>
      </c>
      <c r="AN1318" s="270">
        <v>6405385</v>
      </c>
      <c r="AO1318" s="29">
        <v>1307</v>
      </c>
      <c r="AP1318" s="270">
        <v>3788728</v>
      </c>
    </row>
    <row r="1319" spans="22:42">
      <c r="V1319" s="29">
        <v>1307</v>
      </c>
      <c r="W1319" s="270" t="s">
        <v>7961</v>
      </c>
      <c r="X1319" s="30">
        <v>1307</v>
      </c>
      <c r="Y1319" s="270" t="s">
        <v>7962</v>
      </c>
      <c r="Z1319" s="29">
        <v>1307</v>
      </c>
      <c r="AA1319" s="270" t="s">
        <v>7963</v>
      </c>
      <c r="AB1319" s="29">
        <v>1307</v>
      </c>
      <c r="AC1319" s="270" t="s">
        <v>7964</v>
      </c>
      <c r="AD1319" s="29">
        <v>1307</v>
      </c>
      <c r="AE1319" s="270" t="s">
        <v>7965</v>
      </c>
      <c r="AF1319" s="29">
        <v>1307</v>
      </c>
      <c r="AG1319" s="270" t="s">
        <v>7966</v>
      </c>
      <c r="AH1319" s="29">
        <v>1307</v>
      </c>
      <c r="AI1319" s="270" t="s">
        <v>7967</v>
      </c>
      <c r="AJ1319" s="29">
        <v>1308</v>
      </c>
      <c r="AK1319" s="270" t="s">
        <v>7968</v>
      </c>
      <c r="AL1319" s="30">
        <f t="shared" si="26"/>
        <v>1307</v>
      </c>
      <c r="AM1319" s="29">
        <v>1307</v>
      </c>
      <c r="AN1319" s="270">
        <v>6410227</v>
      </c>
      <c r="AO1319" s="29">
        <v>1308</v>
      </c>
      <c r="AP1319" s="270">
        <v>3791591</v>
      </c>
    </row>
    <row r="1320" spans="22:42">
      <c r="V1320" s="29">
        <v>1308</v>
      </c>
      <c r="W1320" s="270" t="s">
        <v>7969</v>
      </c>
      <c r="X1320" s="30">
        <v>1308</v>
      </c>
      <c r="Y1320" s="270" t="s">
        <v>7970</v>
      </c>
      <c r="Z1320" s="29">
        <v>1308</v>
      </c>
      <c r="AA1320" s="270" t="s">
        <v>7971</v>
      </c>
      <c r="AB1320" s="29">
        <v>1308</v>
      </c>
      <c r="AC1320" s="270" t="s">
        <v>7972</v>
      </c>
      <c r="AD1320" s="29">
        <v>1308</v>
      </c>
      <c r="AE1320" s="270" t="s">
        <v>7973</v>
      </c>
      <c r="AF1320" s="29">
        <v>1308</v>
      </c>
      <c r="AG1320" s="270" t="s">
        <v>7974</v>
      </c>
      <c r="AH1320" s="29">
        <v>1308</v>
      </c>
      <c r="AI1320" s="270" t="s">
        <v>7975</v>
      </c>
      <c r="AJ1320" s="29">
        <v>1309</v>
      </c>
      <c r="AK1320" s="270" t="s">
        <v>7976</v>
      </c>
      <c r="AL1320" s="30">
        <f t="shared" si="26"/>
        <v>1308</v>
      </c>
      <c r="AM1320" s="29">
        <v>1308</v>
      </c>
      <c r="AN1320" s="270">
        <v>6415069</v>
      </c>
      <c r="AO1320" s="29">
        <v>1309</v>
      </c>
      <c r="AP1320" s="270">
        <v>3794455</v>
      </c>
    </row>
    <row r="1321" spans="22:42">
      <c r="V1321" s="29">
        <v>1309</v>
      </c>
      <c r="W1321" s="270" t="s">
        <v>7977</v>
      </c>
      <c r="X1321" s="30">
        <v>1309</v>
      </c>
      <c r="Y1321" s="270" t="s">
        <v>7978</v>
      </c>
      <c r="Z1321" s="29">
        <v>1309</v>
      </c>
      <c r="AA1321" s="270" t="s">
        <v>7979</v>
      </c>
      <c r="AB1321" s="29">
        <v>1309</v>
      </c>
      <c r="AC1321" s="270" t="s">
        <v>7980</v>
      </c>
      <c r="AD1321" s="29">
        <v>1309</v>
      </c>
      <c r="AE1321" s="270" t="s">
        <v>7981</v>
      </c>
      <c r="AF1321" s="29">
        <v>1309</v>
      </c>
      <c r="AG1321" s="270" t="s">
        <v>7982</v>
      </c>
      <c r="AH1321" s="29">
        <v>1309</v>
      </c>
      <c r="AI1321" s="270" t="s">
        <v>7983</v>
      </c>
      <c r="AJ1321" s="29">
        <v>1310</v>
      </c>
      <c r="AK1321" s="270" t="s">
        <v>7984</v>
      </c>
      <c r="AL1321" s="30">
        <f t="shared" si="26"/>
        <v>1309</v>
      </c>
      <c r="AM1321" s="29">
        <v>1309</v>
      </c>
      <c r="AN1321" s="270">
        <v>6419911</v>
      </c>
      <c r="AO1321" s="29">
        <v>1310</v>
      </c>
      <c r="AP1321" s="270">
        <v>3797318</v>
      </c>
    </row>
    <row r="1322" spans="22:42">
      <c r="V1322" s="29">
        <v>1310</v>
      </c>
      <c r="W1322" s="270" t="s">
        <v>7985</v>
      </c>
      <c r="X1322" s="30">
        <v>1310</v>
      </c>
      <c r="Y1322" s="270" t="s">
        <v>7986</v>
      </c>
      <c r="Z1322" s="29">
        <v>1310</v>
      </c>
      <c r="AA1322" s="270" t="s">
        <v>7987</v>
      </c>
      <c r="AB1322" s="29">
        <v>1310</v>
      </c>
      <c r="AC1322" s="270" t="s">
        <v>7988</v>
      </c>
      <c r="AD1322" s="29">
        <v>1310</v>
      </c>
      <c r="AE1322" s="270" t="s">
        <v>7989</v>
      </c>
      <c r="AF1322" s="29">
        <v>1310</v>
      </c>
      <c r="AG1322" s="270" t="s">
        <v>7990</v>
      </c>
      <c r="AH1322" s="29">
        <v>1310</v>
      </c>
      <c r="AI1322" s="270" t="s">
        <v>7991</v>
      </c>
      <c r="AJ1322" s="29">
        <v>1311</v>
      </c>
      <c r="AK1322" s="270" t="s">
        <v>7992</v>
      </c>
      <c r="AL1322" s="30">
        <f t="shared" si="26"/>
        <v>1310</v>
      </c>
      <c r="AM1322" s="29">
        <v>1310</v>
      </c>
      <c r="AN1322" s="270">
        <v>6424752</v>
      </c>
      <c r="AO1322" s="29">
        <v>1311</v>
      </c>
      <c r="AP1322" s="270">
        <v>3800181</v>
      </c>
    </row>
    <row r="1323" spans="22:42">
      <c r="V1323" s="29">
        <v>1311</v>
      </c>
      <c r="W1323" s="270" t="s">
        <v>7993</v>
      </c>
      <c r="X1323" s="30">
        <v>1311</v>
      </c>
      <c r="Y1323" s="270" t="s">
        <v>7994</v>
      </c>
      <c r="Z1323" s="29">
        <v>1311</v>
      </c>
      <c r="AA1323" s="270" t="s">
        <v>7995</v>
      </c>
      <c r="AB1323" s="29">
        <v>1311</v>
      </c>
      <c r="AC1323" s="270" t="s">
        <v>7996</v>
      </c>
      <c r="AD1323" s="29">
        <v>1311</v>
      </c>
      <c r="AE1323" s="270" t="s">
        <v>7997</v>
      </c>
      <c r="AF1323" s="29">
        <v>1311</v>
      </c>
      <c r="AG1323" s="270" t="s">
        <v>7998</v>
      </c>
      <c r="AH1323" s="29">
        <v>1311</v>
      </c>
      <c r="AI1323" s="270" t="s">
        <v>7999</v>
      </c>
      <c r="AJ1323" s="29">
        <v>1312</v>
      </c>
      <c r="AK1323" s="270" t="s">
        <v>8000</v>
      </c>
      <c r="AL1323" s="30">
        <f t="shared" si="26"/>
        <v>1311</v>
      </c>
      <c r="AM1323" s="29">
        <v>1311</v>
      </c>
      <c r="AN1323" s="270">
        <v>6429594</v>
      </c>
      <c r="AO1323" s="29">
        <v>1312</v>
      </c>
      <c r="AP1323" s="270">
        <v>3803044</v>
      </c>
    </row>
    <row r="1324" spans="22:42">
      <c r="V1324" s="29">
        <v>1312</v>
      </c>
      <c r="W1324" s="270" t="s">
        <v>8001</v>
      </c>
      <c r="X1324" s="30">
        <v>1312</v>
      </c>
      <c r="Y1324" s="270" t="s">
        <v>8002</v>
      </c>
      <c r="Z1324" s="29">
        <v>1312</v>
      </c>
      <c r="AA1324" s="270" t="s">
        <v>8003</v>
      </c>
      <c r="AB1324" s="29">
        <v>1312</v>
      </c>
      <c r="AC1324" s="270" t="s">
        <v>8004</v>
      </c>
      <c r="AD1324" s="29">
        <v>1312</v>
      </c>
      <c r="AE1324" s="270" t="s">
        <v>8005</v>
      </c>
      <c r="AF1324" s="29">
        <v>1312</v>
      </c>
      <c r="AG1324" s="270" t="s">
        <v>8006</v>
      </c>
      <c r="AH1324" s="29">
        <v>1312</v>
      </c>
      <c r="AI1324" s="270" t="s">
        <v>8007</v>
      </c>
      <c r="AJ1324" s="29">
        <v>1313</v>
      </c>
      <c r="AK1324" s="270" t="s">
        <v>8008</v>
      </c>
      <c r="AL1324" s="30">
        <f t="shared" si="26"/>
        <v>1312</v>
      </c>
      <c r="AM1324" s="29">
        <v>1312</v>
      </c>
      <c r="AN1324" s="270">
        <v>6434436</v>
      </c>
      <c r="AO1324" s="29">
        <v>1313</v>
      </c>
      <c r="AP1324" s="270">
        <v>3805907</v>
      </c>
    </row>
    <row r="1325" spans="22:42">
      <c r="V1325" s="29">
        <v>1313</v>
      </c>
      <c r="W1325" s="270" t="s">
        <v>8009</v>
      </c>
      <c r="X1325" s="30">
        <v>1313</v>
      </c>
      <c r="Y1325" s="270" t="s">
        <v>8010</v>
      </c>
      <c r="Z1325" s="29">
        <v>1313</v>
      </c>
      <c r="AA1325" s="270" t="s">
        <v>8011</v>
      </c>
      <c r="AB1325" s="29">
        <v>1313</v>
      </c>
      <c r="AC1325" s="270" t="s">
        <v>8012</v>
      </c>
      <c r="AD1325" s="29">
        <v>1313</v>
      </c>
      <c r="AE1325" s="270" t="s">
        <v>8013</v>
      </c>
      <c r="AF1325" s="29">
        <v>1313</v>
      </c>
      <c r="AG1325" s="270" t="s">
        <v>8014</v>
      </c>
      <c r="AH1325" s="29">
        <v>1313</v>
      </c>
      <c r="AI1325" s="270" t="s">
        <v>8015</v>
      </c>
      <c r="AJ1325" s="29">
        <v>1314</v>
      </c>
      <c r="AK1325" s="270" t="s">
        <v>8016</v>
      </c>
      <c r="AL1325" s="30">
        <f t="shared" si="26"/>
        <v>1313</v>
      </c>
      <c r="AM1325" s="29">
        <v>1313</v>
      </c>
      <c r="AN1325" s="270">
        <v>6439278</v>
      </c>
      <c r="AO1325" s="29">
        <v>1314</v>
      </c>
      <c r="AP1325" s="270">
        <v>3808771</v>
      </c>
    </row>
    <row r="1326" spans="22:42">
      <c r="V1326" s="29">
        <v>1314</v>
      </c>
      <c r="W1326" s="270" t="s">
        <v>8017</v>
      </c>
      <c r="X1326" s="30">
        <v>1314</v>
      </c>
      <c r="Y1326" s="270" t="s">
        <v>8018</v>
      </c>
      <c r="Z1326" s="29">
        <v>1314</v>
      </c>
      <c r="AA1326" s="270" t="s">
        <v>8019</v>
      </c>
      <c r="AB1326" s="29">
        <v>1314</v>
      </c>
      <c r="AC1326" s="270" t="s">
        <v>8020</v>
      </c>
      <c r="AD1326" s="29">
        <v>1314</v>
      </c>
      <c r="AE1326" s="270" t="s">
        <v>8021</v>
      </c>
      <c r="AF1326" s="29">
        <v>1314</v>
      </c>
      <c r="AG1326" s="270" t="s">
        <v>8022</v>
      </c>
      <c r="AH1326" s="29">
        <v>1314</v>
      </c>
      <c r="AI1326" s="270" t="s">
        <v>8023</v>
      </c>
      <c r="AJ1326" s="29">
        <v>1315</v>
      </c>
      <c r="AK1326" s="270" t="s">
        <v>8024</v>
      </c>
      <c r="AL1326" s="30">
        <f t="shared" si="26"/>
        <v>1314</v>
      </c>
      <c r="AM1326" s="29">
        <v>1314</v>
      </c>
      <c r="AN1326" s="270">
        <v>6444120</v>
      </c>
      <c r="AO1326" s="29">
        <v>1315</v>
      </c>
      <c r="AP1326" s="270">
        <v>3811634</v>
      </c>
    </row>
    <row r="1327" spans="22:42">
      <c r="V1327" s="29">
        <v>1315</v>
      </c>
      <c r="W1327" s="270" t="s">
        <v>8025</v>
      </c>
      <c r="X1327" s="30">
        <v>1315</v>
      </c>
      <c r="Y1327" s="270" t="s">
        <v>8026</v>
      </c>
      <c r="Z1327" s="29">
        <v>1315</v>
      </c>
      <c r="AA1327" s="270" t="s">
        <v>8027</v>
      </c>
      <c r="AB1327" s="29">
        <v>1315</v>
      </c>
      <c r="AC1327" s="270" t="s">
        <v>8028</v>
      </c>
      <c r="AD1327" s="29">
        <v>1315</v>
      </c>
      <c r="AE1327" s="270" t="s">
        <v>8029</v>
      </c>
      <c r="AF1327" s="29">
        <v>1315</v>
      </c>
      <c r="AG1327" s="270" t="s">
        <v>8030</v>
      </c>
      <c r="AH1327" s="29">
        <v>1315</v>
      </c>
      <c r="AI1327" s="270" t="s">
        <v>8031</v>
      </c>
      <c r="AJ1327" s="29">
        <v>1316</v>
      </c>
      <c r="AK1327" s="270" t="s">
        <v>8032</v>
      </c>
      <c r="AL1327" s="30">
        <f t="shared" si="26"/>
        <v>1315</v>
      </c>
      <c r="AM1327" s="29">
        <v>1315</v>
      </c>
      <c r="AN1327" s="270">
        <v>6448962</v>
      </c>
      <c r="AO1327" s="29">
        <v>1316</v>
      </c>
      <c r="AP1327" s="270">
        <v>3814497</v>
      </c>
    </row>
    <row r="1328" spans="22:42">
      <c r="V1328" s="29">
        <v>1316</v>
      </c>
      <c r="W1328" s="270" t="s">
        <v>8033</v>
      </c>
      <c r="X1328" s="30">
        <v>1316</v>
      </c>
      <c r="Y1328" s="270" t="s">
        <v>8034</v>
      </c>
      <c r="Z1328" s="29">
        <v>1316</v>
      </c>
      <c r="AA1328" s="270" t="s">
        <v>8035</v>
      </c>
      <c r="AB1328" s="29">
        <v>1316</v>
      </c>
      <c r="AC1328" s="270" t="s">
        <v>8036</v>
      </c>
      <c r="AD1328" s="29">
        <v>1316</v>
      </c>
      <c r="AE1328" s="270" t="s">
        <v>8037</v>
      </c>
      <c r="AF1328" s="29">
        <v>1316</v>
      </c>
      <c r="AG1328" s="270" t="s">
        <v>8038</v>
      </c>
      <c r="AH1328" s="29">
        <v>1316</v>
      </c>
      <c r="AI1328" s="270" t="s">
        <v>8039</v>
      </c>
      <c r="AJ1328" s="29">
        <v>1317</v>
      </c>
      <c r="AK1328" s="270" t="s">
        <v>8040</v>
      </c>
      <c r="AL1328" s="30">
        <f t="shared" si="26"/>
        <v>1316</v>
      </c>
      <c r="AM1328" s="29">
        <v>1316</v>
      </c>
      <c r="AN1328" s="270">
        <v>6453804</v>
      </c>
      <c r="AO1328" s="29">
        <v>1317</v>
      </c>
      <c r="AP1328" s="270">
        <v>3817360</v>
      </c>
    </row>
    <row r="1329" spans="22:42">
      <c r="V1329" s="29">
        <v>1317</v>
      </c>
      <c r="W1329" s="270" t="s">
        <v>8041</v>
      </c>
      <c r="X1329" s="30">
        <v>1317</v>
      </c>
      <c r="Y1329" s="270" t="s">
        <v>8042</v>
      </c>
      <c r="Z1329" s="29">
        <v>1317</v>
      </c>
      <c r="AA1329" s="270" t="s">
        <v>8043</v>
      </c>
      <c r="AB1329" s="29">
        <v>1317</v>
      </c>
      <c r="AC1329" s="270" t="s">
        <v>8044</v>
      </c>
      <c r="AD1329" s="29">
        <v>1317</v>
      </c>
      <c r="AE1329" s="270" t="s">
        <v>8045</v>
      </c>
      <c r="AF1329" s="29">
        <v>1317</v>
      </c>
      <c r="AG1329" s="270" t="s">
        <v>8046</v>
      </c>
      <c r="AH1329" s="29">
        <v>1317</v>
      </c>
      <c r="AI1329" s="270" t="s">
        <v>8047</v>
      </c>
      <c r="AJ1329" s="29">
        <v>1318</v>
      </c>
      <c r="AK1329" s="270" t="s">
        <v>8048</v>
      </c>
      <c r="AL1329" s="30">
        <f t="shared" si="26"/>
        <v>1317</v>
      </c>
      <c r="AM1329" s="29">
        <v>1317</v>
      </c>
      <c r="AN1329" s="270">
        <v>6458646</v>
      </c>
      <c r="AO1329" s="29">
        <v>1318</v>
      </c>
      <c r="AP1329" s="270">
        <v>3820223</v>
      </c>
    </row>
    <row r="1330" spans="22:42">
      <c r="V1330" s="29">
        <v>1318</v>
      </c>
      <c r="W1330" s="270" t="s">
        <v>8049</v>
      </c>
      <c r="X1330" s="30">
        <v>1318</v>
      </c>
      <c r="Y1330" s="270" t="s">
        <v>8050</v>
      </c>
      <c r="Z1330" s="29">
        <v>1318</v>
      </c>
      <c r="AA1330" s="270" t="s">
        <v>8051</v>
      </c>
      <c r="AB1330" s="29">
        <v>1318</v>
      </c>
      <c r="AC1330" s="270" t="s">
        <v>8052</v>
      </c>
      <c r="AD1330" s="29">
        <v>1318</v>
      </c>
      <c r="AE1330" s="270" t="s">
        <v>8053</v>
      </c>
      <c r="AF1330" s="29">
        <v>1318</v>
      </c>
      <c r="AG1330" s="270" t="s">
        <v>8054</v>
      </c>
      <c r="AH1330" s="29">
        <v>1318</v>
      </c>
      <c r="AI1330" s="270" t="s">
        <v>8055</v>
      </c>
      <c r="AJ1330" s="29">
        <v>1319</v>
      </c>
      <c r="AK1330" s="270" t="s">
        <v>8056</v>
      </c>
      <c r="AL1330" s="30">
        <f t="shared" si="26"/>
        <v>1318</v>
      </c>
      <c r="AM1330" s="29">
        <v>1318</v>
      </c>
      <c r="AN1330" s="270">
        <v>6463487</v>
      </c>
      <c r="AO1330" s="29">
        <v>1319</v>
      </c>
      <c r="AP1330" s="270">
        <v>3823087</v>
      </c>
    </row>
    <row r="1331" spans="22:42">
      <c r="V1331" s="29">
        <v>1319</v>
      </c>
      <c r="W1331" s="270" t="s">
        <v>8057</v>
      </c>
      <c r="X1331" s="30">
        <v>1319</v>
      </c>
      <c r="Y1331" s="270" t="s">
        <v>8058</v>
      </c>
      <c r="Z1331" s="29">
        <v>1319</v>
      </c>
      <c r="AA1331" s="270" t="s">
        <v>8059</v>
      </c>
      <c r="AB1331" s="29">
        <v>1319</v>
      </c>
      <c r="AC1331" s="270" t="s">
        <v>8060</v>
      </c>
      <c r="AD1331" s="29">
        <v>1319</v>
      </c>
      <c r="AE1331" s="270" t="s">
        <v>8061</v>
      </c>
      <c r="AF1331" s="29">
        <v>1319</v>
      </c>
      <c r="AG1331" s="270" t="s">
        <v>8062</v>
      </c>
      <c r="AH1331" s="29">
        <v>1319</v>
      </c>
      <c r="AI1331" s="270" t="s">
        <v>8063</v>
      </c>
      <c r="AJ1331" s="29">
        <v>1320</v>
      </c>
      <c r="AK1331" s="270" t="s">
        <v>8064</v>
      </c>
      <c r="AL1331" s="30">
        <f t="shared" si="26"/>
        <v>1319</v>
      </c>
      <c r="AM1331" s="29">
        <v>1319</v>
      </c>
      <c r="AN1331" s="270">
        <v>6468329</v>
      </c>
      <c r="AO1331" s="29">
        <v>1320</v>
      </c>
      <c r="AP1331" s="270">
        <v>3825950</v>
      </c>
    </row>
    <row r="1332" spans="22:42">
      <c r="V1332" s="29">
        <v>1320</v>
      </c>
      <c r="W1332" s="270" t="s">
        <v>8065</v>
      </c>
      <c r="X1332" s="30">
        <v>1320</v>
      </c>
      <c r="Y1332" s="270" t="s">
        <v>8066</v>
      </c>
      <c r="Z1332" s="29">
        <v>1320</v>
      </c>
      <c r="AA1332" s="270" t="s">
        <v>8067</v>
      </c>
      <c r="AB1332" s="29">
        <v>1320</v>
      </c>
      <c r="AC1332" s="270" t="s">
        <v>8068</v>
      </c>
      <c r="AD1332" s="29">
        <v>1320</v>
      </c>
      <c r="AE1332" s="270">
        <v>5497445</v>
      </c>
      <c r="AF1332" s="29">
        <v>1320</v>
      </c>
      <c r="AG1332" s="270" t="s">
        <v>8069</v>
      </c>
      <c r="AH1332" s="29">
        <v>1320</v>
      </c>
      <c r="AI1332" s="270" t="s">
        <v>8070</v>
      </c>
      <c r="AJ1332" s="29">
        <v>1321</v>
      </c>
      <c r="AK1332" s="270" t="s">
        <v>8071</v>
      </c>
      <c r="AL1332" s="30">
        <f t="shared" si="26"/>
        <v>1320</v>
      </c>
      <c r="AM1332" s="29">
        <v>1320</v>
      </c>
      <c r="AN1332" s="270">
        <v>6473171</v>
      </c>
      <c r="AO1332" s="29">
        <v>1321</v>
      </c>
      <c r="AP1332" s="270">
        <v>3828813</v>
      </c>
    </row>
    <row r="1333" spans="22:42">
      <c r="V1333" s="29">
        <v>1321</v>
      </c>
      <c r="W1333" s="270" t="s">
        <v>8072</v>
      </c>
      <c r="X1333" s="30">
        <v>1321</v>
      </c>
      <c r="Y1333" s="270" t="s">
        <v>8073</v>
      </c>
      <c r="Z1333" s="29">
        <v>1321</v>
      </c>
      <c r="AA1333" s="270" t="s">
        <v>8074</v>
      </c>
      <c r="AB1333" s="29">
        <v>1321</v>
      </c>
      <c r="AC1333" s="270" t="s">
        <v>8075</v>
      </c>
      <c r="AD1333" s="29">
        <v>1321</v>
      </c>
      <c r="AE1333" s="270" t="s">
        <v>8076</v>
      </c>
      <c r="AF1333" s="29">
        <v>1321</v>
      </c>
      <c r="AG1333" s="270" t="s">
        <v>8077</v>
      </c>
      <c r="AH1333" s="29">
        <v>1321</v>
      </c>
      <c r="AI1333" s="270" t="s">
        <v>8078</v>
      </c>
      <c r="AJ1333" s="29">
        <v>1322</v>
      </c>
      <c r="AK1333" s="270" t="s">
        <v>8079</v>
      </c>
      <c r="AL1333" s="30">
        <f t="shared" si="26"/>
        <v>1321</v>
      </c>
      <c r="AM1333" s="29">
        <v>1321</v>
      </c>
      <c r="AN1333" s="270">
        <v>6478013</v>
      </c>
      <c r="AO1333" s="29">
        <v>1322</v>
      </c>
      <c r="AP1333" s="270">
        <v>3831676</v>
      </c>
    </row>
    <row r="1334" spans="22:42">
      <c r="V1334" s="29">
        <v>1322</v>
      </c>
      <c r="W1334" s="270" t="s">
        <v>8080</v>
      </c>
      <c r="X1334" s="30">
        <v>1322</v>
      </c>
      <c r="Y1334" s="270" t="s">
        <v>8081</v>
      </c>
      <c r="Z1334" s="29">
        <v>1322</v>
      </c>
      <c r="AA1334" s="270" t="s">
        <v>8082</v>
      </c>
      <c r="AB1334" s="29">
        <v>1322</v>
      </c>
      <c r="AC1334" s="270" t="s">
        <v>8083</v>
      </c>
      <c r="AD1334" s="29">
        <v>1322</v>
      </c>
      <c r="AE1334" s="270" t="s">
        <v>8084</v>
      </c>
      <c r="AF1334" s="29">
        <v>1322</v>
      </c>
      <c r="AG1334" s="270" t="s">
        <v>8085</v>
      </c>
      <c r="AH1334" s="29">
        <v>1322</v>
      </c>
      <c r="AI1334" s="270" t="s">
        <v>8086</v>
      </c>
      <c r="AJ1334" s="29">
        <v>1323</v>
      </c>
      <c r="AK1334" s="270" t="s">
        <v>8087</v>
      </c>
      <c r="AL1334" s="30">
        <f t="shared" si="26"/>
        <v>1322</v>
      </c>
      <c r="AM1334" s="29">
        <v>1322</v>
      </c>
      <c r="AN1334" s="270">
        <v>6482855</v>
      </c>
      <c r="AO1334" s="29">
        <v>1323</v>
      </c>
      <c r="AP1334" s="270">
        <v>3834539</v>
      </c>
    </row>
    <row r="1335" spans="22:42">
      <c r="V1335" s="29">
        <v>1323</v>
      </c>
      <c r="W1335" s="270" t="s">
        <v>8088</v>
      </c>
      <c r="X1335" s="30">
        <v>1323</v>
      </c>
      <c r="Y1335" s="270" t="s">
        <v>8089</v>
      </c>
      <c r="Z1335" s="29">
        <v>1323</v>
      </c>
      <c r="AA1335" s="270" t="s">
        <v>8090</v>
      </c>
      <c r="AB1335" s="29">
        <v>1323</v>
      </c>
      <c r="AC1335" s="270" t="s">
        <v>8091</v>
      </c>
      <c r="AD1335" s="29">
        <v>1323</v>
      </c>
      <c r="AE1335" s="270" t="s">
        <v>8092</v>
      </c>
      <c r="AF1335" s="29">
        <v>1323</v>
      </c>
      <c r="AG1335" s="270" t="s">
        <v>8093</v>
      </c>
      <c r="AH1335" s="29">
        <v>1323</v>
      </c>
      <c r="AI1335" s="270" t="s">
        <v>8094</v>
      </c>
      <c r="AJ1335" s="29">
        <v>1324</v>
      </c>
      <c r="AK1335" s="270" t="s">
        <v>8095</v>
      </c>
      <c r="AL1335" s="30">
        <f t="shared" si="26"/>
        <v>1323</v>
      </c>
      <c r="AM1335" s="29">
        <v>1323</v>
      </c>
      <c r="AN1335" s="270">
        <v>6487697</v>
      </c>
      <c r="AO1335" s="29">
        <v>1324</v>
      </c>
      <c r="AP1335" s="270">
        <v>3837403</v>
      </c>
    </row>
    <row r="1336" spans="22:42">
      <c r="V1336" s="29">
        <v>1324</v>
      </c>
      <c r="W1336" s="270" t="s">
        <v>8096</v>
      </c>
      <c r="X1336" s="30">
        <v>1324</v>
      </c>
      <c r="Y1336" s="270" t="s">
        <v>8097</v>
      </c>
      <c r="Z1336" s="29">
        <v>1324</v>
      </c>
      <c r="AA1336" s="270" t="s">
        <v>8098</v>
      </c>
      <c r="AB1336" s="29">
        <v>1324</v>
      </c>
      <c r="AC1336" s="270" t="s">
        <v>8099</v>
      </c>
      <c r="AD1336" s="29">
        <v>1324</v>
      </c>
      <c r="AE1336" s="270" t="s">
        <v>8100</v>
      </c>
      <c r="AF1336" s="29">
        <v>1324</v>
      </c>
      <c r="AG1336" s="270" t="s">
        <v>8101</v>
      </c>
      <c r="AH1336" s="29">
        <v>1324</v>
      </c>
      <c r="AI1336" s="270" t="s">
        <v>8102</v>
      </c>
      <c r="AJ1336" s="29">
        <v>1325</v>
      </c>
      <c r="AK1336" s="270" t="s">
        <v>8103</v>
      </c>
      <c r="AL1336" s="30">
        <f t="shared" si="26"/>
        <v>1324</v>
      </c>
      <c r="AM1336" s="29">
        <v>1324</v>
      </c>
      <c r="AN1336" s="270">
        <v>6492539</v>
      </c>
      <c r="AO1336" s="29">
        <v>1325</v>
      </c>
      <c r="AP1336" s="270">
        <v>3840266</v>
      </c>
    </row>
    <row r="1337" spans="22:42">
      <c r="V1337" s="29">
        <v>1325</v>
      </c>
      <c r="W1337" s="270" t="s">
        <v>8104</v>
      </c>
      <c r="X1337" s="30">
        <v>1325</v>
      </c>
      <c r="Y1337" s="270" t="s">
        <v>8105</v>
      </c>
      <c r="Z1337" s="29">
        <v>1325</v>
      </c>
      <c r="AA1337" s="270" t="s">
        <v>8106</v>
      </c>
      <c r="AB1337" s="29">
        <v>1325</v>
      </c>
      <c r="AC1337" s="270" t="s">
        <v>8107</v>
      </c>
      <c r="AD1337" s="29">
        <v>1325</v>
      </c>
      <c r="AE1337" s="270" t="s">
        <v>8108</v>
      </c>
      <c r="AF1337" s="29">
        <v>1325</v>
      </c>
      <c r="AG1337" s="270" t="s">
        <v>8109</v>
      </c>
      <c r="AH1337" s="29">
        <v>1325</v>
      </c>
      <c r="AI1337" s="270" t="s">
        <v>8110</v>
      </c>
      <c r="AJ1337" s="29">
        <v>1326</v>
      </c>
      <c r="AK1337" s="270" t="s">
        <v>8111</v>
      </c>
      <c r="AL1337" s="30">
        <f t="shared" si="26"/>
        <v>1325</v>
      </c>
      <c r="AM1337" s="29">
        <v>1325</v>
      </c>
      <c r="AN1337" s="270">
        <v>6497381</v>
      </c>
      <c r="AO1337" s="29">
        <v>1326</v>
      </c>
      <c r="AP1337" s="270">
        <v>3843129</v>
      </c>
    </row>
    <row r="1338" spans="22:42">
      <c r="V1338" s="29">
        <v>1326</v>
      </c>
      <c r="W1338" s="270" t="s">
        <v>8112</v>
      </c>
      <c r="X1338" s="30">
        <v>1326</v>
      </c>
      <c r="Y1338" s="270" t="s">
        <v>8113</v>
      </c>
      <c r="Z1338" s="29">
        <v>1326</v>
      </c>
      <c r="AA1338" s="270" t="s">
        <v>8114</v>
      </c>
      <c r="AB1338" s="29">
        <v>1326</v>
      </c>
      <c r="AC1338" s="270" t="s">
        <v>8115</v>
      </c>
      <c r="AD1338" s="29">
        <v>1326</v>
      </c>
      <c r="AE1338" s="270" t="s">
        <v>8116</v>
      </c>
      <c r="AF1338" s="29">
        <v>1326</v>
      </c>
      <c r="AG1338" s="270" t="s">
        <v>8117</v>
      </c>
      <c r="AH1338" s="29">
        <v>1326</v>
      </c>
      <c r="AI1338" s="270" t="s">
        <v>8118</v>
      </c>
      <c r="AJ1338" s="29">
        <v>1327</v>
      </c>
      <c r="AK1338" s="270" t="s">
        <v>8119</v>
      </c>
      <c r="AL1338" s="30">
        <f t="shared" si="26"/>
        <v>1326</v>
      </c>
      <c r="AM1338" s="29">
        <v>1326</v>
      </c>
      <c r="AN1338" s="270">
        <v>6502222</v>
      </c>
      <c r="AO1338" s="29">
        <v>1327</v>
      </c>
      <c r="AP1338" s="270">
        <v>3845992</v>
      </c>
    </row>
    <row r="1339" spans="22:42">
      <c r="V1339" s="29">
        <v>1327</v>
      </c>
      <c r="W1339" s="270" t="s">
        <v>8120</v>
      </c>
      <c r="X1339" s="30">
        <v>1327</v>
      </c>
      <c r="Y1339" s="270" t="s">
        <v>8121</v>
      </c>
      <c r="Z1339" s="29">
        <v>1327</v>
      </c>
      <c r="AA1339" s="270" t="s">
        <v>8122</v>
      </c>
      <c r="AB1339" s="29">
        <v>1327</v>
      </c>
      <c r="AC1339" s="270" t="s">
        <v>8123</v>
      </c>
      <c r="AD1339" s="29">
        <v>1327</v>
      </c>
      <c r="AE1339" s="270" t="s">
        <v>8124</v>
      </c>
      <c r="AF1339" s="29">
        <v>1327</v>
      </c>
      <c r="AG1339" s="270" t="s">
        <v>8125</v>
      </c>
      <c r="AH1339" s="29">
        <v>1327</v>
      </c>
      <c r="AI1339" s="270" t="s">
        <v>8126</v>
      </c>
      <c r="AJ1339" s="29">
        <v>1328</v>
      </c>
      <c r="AK1339" s="270" t="s">
        <v>8127</v>
      </c>
      <c r="AL1339" s="30">
        <f t="shared" si="26"/>
        <v>1327</v>
      </c>
      <c r="AM1339" s="29">
        <v>1327</v>
      </c>
      <c r="AN1339" s="270">
        <v>6507064</v>
      </c>
      <c r="AO1339" s="29">
        <v>1328</v>
      </c>
      <c r="AP1339" s="270">
        <v>3848855</v>
      </c>
    </row>
    <row r="1340" spans="22:42">
      <c r="V1340" s="29">
        <v>1328</v>
      </c>
      <c r="W1340" s="270" t="s">
        <v>8128</v>
      </c>
      <c r="X1340" s="30">
        <v>1328</v>
      </c>
      <c r="Y1340" s="270" t="s">
        <v>8129</v>
      </c>
      <c r="Z1340" s="29">
        <v>1328</v>
      </c>
      <c r="AA1340" s="270" t="s">
        <v>8130</v>
      </c>
      <c r="AB1340" s="29">
        <v>1328</v>
      </c>
      <c r="AC1340" s="270" t="s">
        <v>8131</v>
      </c>
      <c r="AD1340" s="29">
        <v>1328</v>
      </c>
      <c r="AE1340" s="270" t="s">
        <v>8132</v>
      </c>
      <c r="AF1340" s="29">
        <v>1328</v>
      </c>
      <c r="AG1340" s="270" t="s">
        <v>8133</v>
      </c>
      <c r="AH1340" s="29">
        <v>1328</v>
      </c>
      <c r="AI1340" s="270" t="s">
        <v>8134</v>
      </c>
      <c r="AJ1340" s="29">
        <v>1329</v>
      </c>
      <c r="AK1340" s="270" t="s">
        <v>8135</v>
      </c>
      <c r="AL1340" s="30">
        <f t="shared" si="26"/>
        <v>1328</v>
      </c>
      <c r="AM1340" s="29">
        <v>1328</v>
      </c>
      <c r="AN1340" s="270">
        <v>6511906</v>
      </c>
      <c r="AO1340" s="29">
        <v>1329</v>
      </c>
      <c r="AP1340" s="270">
        <v>3851719</v>
      </c>
    </row>
    <row r="1341" spans="22:42">
      <c r="V1341" s="29">
        <v>1329</v>
      </c>
      <c r="W1341" s="270" t="s">
        <v>8136</v>
      </c>
      <c r="X1341" s="30">
        <v>1329</v>
      </c>
      <c r="Y1341" s="270" t="s">
        <v>8137</v>
      </c>
      <c r="Z1341" s="29">
        <v>1329</v>
      </c>
      <c r="AA1341" s="270" t="s">
        <v>8138</v>
      </c>
      <c r="AB1341" s="29">
        <v>1329</v>
      </c>
      <c r="AC1341" s="270" t="s">
        <v>8139</v>
      </c>
      <c r="AD1341" s="29">
        <v>1329</v>
      </c>
      <c r="AE1341" s="270" t="s">
        <v>8140</v>
      </c>
      <c r="AF1341" s="29">
        <v>1329</v>
      </c>
      <c r="AG1341" s="270" t="s">
        <v>8141</v>
      </c>
      <c r="AH1341" s="29">
        <v>1329</v>
      </c>
      <c r="AI1341" s="270" t="s">
        <v>8142</v>
      </c>
      <c r="AJ1341" s="29">
        <v>1330</v>
      </c>
      <c r="AK1341" s="270" t="s">
        <v>8143</v>
      </c>
      <c r="AL1341" s="30">
        <f t="shared" si="26"/>
        <v>1329</v>
      </c>
      <c r="AM1341" s="29">
        <v>1329</v>
      </c>
      <c r="AN1341" s="270">
        <v>6516748</v>
      </c>
      <c r="AO1341" s="29">
        <v>1330</v>
      </c>
      <c r="AP1341" s="270">
        <v>3854582</v>
      </c>
    </row>
    <row r="1342" spans="22:42">
      <c r="V1342" s="29">
        <v>1330</v>
      </c>
      <c r="W1342" s="270" t="s">
        <v>8144</v>
      </c>
      <c r="X1342" s="30">
        <v>1330</v>
      </c>
      <c r="Y1342" s="270" t="s">
        <v>8145</v>
      </c>
      <c r="Z1342" s="29">
        <v>1330</v>
      </c>
      <c r="AA1342" s="270" t="s">
        <v>8146</v>
      </c>
      <c r="AB1342" s="29">
        <v>1330</v>
      </c>
      <c r="AC1342" s="270" t="s">
        <v>8147</v>
      </c>
      <c r="AD1342" s="29">
        <v>1330</v>
      </c>
      <c r="AE1342" s="270" t="s">
        <v>8148</v>
      </c>
      <c r="AF1342" s="29">
        <v>1330</v>
      </c>
      <c r="AG1342" s="270" t="s">
        <v>8149</v>
      </c>
      <c r="AH1342" s="29">
        <v>1330</v>
      </c>
      <c r="AI1342" s="270" t="s">
        <v>8150</v>
      </c>
      <c r="AJ1342" s="29">
        <v>1331</v>
      </c>
      <c r="AK1342" s="270" t="s">
        <v>8151</v>
      </c>
      <c r="AL1342" s="30">
        <f t="shared" si="26"/>
        <v>1330</v>
      </c>
      <c r="AM1342" s="29">
        <v>1330</v>
      </c>
      <c r="AN1342" s="270">
        <v>6521590</v>
      </c>
      <c r="AO1342" s="29">
        <v>1331</v>
      </c>
      <c r="AP1342" s="270">
        <v>3857445</v>
      </c>
    </row>
    <row r="1343" spans="22:42">
      <c r="V1343" s="29">
        <v>1331</v>
      </c>
      <c r="W1343" s="270" t="s">
        <v>8152</v>
      </c>
      <c r="X1343" s="30">
        <v>1331</v>
      </c>
      <c r="Y1343" s="270" t="s">
        <v>8153</v>
      </c>
      <c r="Z1343" s="29">
        <v>1331</v>
      </c>
      <c r="AA1343" s="270" t="s">
        <v>8154</v>
      </c>
      <c r="AB1343" s="29">
        <v>1331</v>
      </c>
      <c r="AC1343" s="270" t="s">
        <v>8155</v>
      </c>
      <c r="AD1343" s="29">
        <v>1331</v>
      </c>
      <c r="AE1343" s="270" t="s">
        <v>8156</v>
      </c>
      <c r="AF1343" s="29">
        <v>1331</v>
      </c>
      <c r="AG1343" s="270" t="s">
        <v>8157</v>
      </c>
      <c r="AH1343" s="29">
        <v>1331</v>
      </c>
      <c r="AI1343" s="270" t="s">
        <v>8158</v>
      </c>
      <c r="AJ1343" s="29">
        <v>1332</v>
      </c>
      <c r="AK1343" s="270" t="s">
        <v>8159</v>
      </c>
      <c r="AL1343" s="30">
        <f t="shared" si="26"/>
        <v>1331</v>
      </c>
      <c r="AM1343" s="29">
        <v>1331</v>
      </c>
      <c r="AN1343" s="270">
        <v>6526432</v>
      </c>
      <c r="AO1343" s="29">
        <v>1332</v>
      </c>
      <c r="AP1343" s="270">
        <v>3860308</v>
      </c>
    </row>
    <row r="1344" spans="22:42">
      <c r="V1344" s="29">
        <v>1332</v>
      </c>
      <c r="W1344" s="270" t="s">
        <v>8160</v>
      </c>
      <c r="X1344" s="30">
        <v>1332</v>
      </c>
      <c r="Y1344" s="270" t="s">
        <v>8161</v>
      </c>
      <c r="Z1344" s="29">
        <v>1332</v>
      </c>
      <c r="AA1344" s="270" t="s">
        <v>8162</v>
      </c>
      <c r="AB1344" s="29">
        <v>1332</v>
      </c>
      <c r="AC1344" s="270" t="s">
        <v>8163</v>
      </c>
      <c r="AD1344" s="29">
        <v>1332</v>
      </c>
      <c r="AE1344" s="270" t="s">
        <v>8164</v>
      </c>
      <c r="AF1344" s="29">
        <v>1332</v>
      </c>
      <c r="AG1344" s="270" t="s">
        <v>8165</v>
      </c>
      <c r="AH1344" s="29">
        <v>1332</v>
      </c>
      <c r="AI1344" s="270" t="s">
        <v>8166</v>
      </c>
      <c r="AJ1344" s="29">
        <v>1333</v>
      </c>
      <c r="AK1344" s="270" t="s">
        <v>8167</v>
      </c>
      <c r="AL1344" s="30">
        <f t="shared" si="26"/>
        <v>1332</v>
      </c>
      <c r="AM1344" s="29">
        <v>1332</v>
      </c>
      <c r="AN1344" s="270">
        <v>6531274</v>
      </c>
      <c r="AO1344" s="29">
        <v>1333</v>
      </c>
      <c r="AP1344" s="270">
        <v>3863171</v>
      </c>
    </row>
    <row r="1345" spans="22:42">
      <c r="V1345" s="29">
        <v>1333</v>
      </c>
      <c r="W1345" s="270" t="s">
        <v>8168</v>
      </c>
      <c r="X1345" s="30">
        <v>1333</v>
      </c>
      <c r="Y1345" s="270" t="s">
        <v>8169</v>
      </c>
      <c r="Z1345" s="29">
        <v>1333</v>
      </c>
      <c r="AA1345" s="270" t="s">
        <v>8170</v>
      </c>
      <c r="AB1345" s="29">
        <v>1333</v>
      </c>
      <c r="AC1345" s="270" t="s">
        <v>8171</v>
      </c>
      <c r="AD1345" s="29">
        <v>1333</v>
      </c>
      <c r="AE1345" s="270" t="s">
        <v>8172</v>
      </c>
      <c r="AF1345" s="29">
        <v>1333</v>
      </c>
      <c r="AG1345" s="270" t="s">
        <v>8173</v>
      </c>
      <c r="AH1345" s="29">
        <v>1333</v>
      </c>
      <c r="AI1345" s="270" t="s">
        <v>8174</v>
      </c>
      <c r="AJ1345" s="29">
        <v>1334</v>
      </c>
      <c r="AK1345" s="270" t="s">
        <v>8175</v>
      </c>
      <c r="AL1345" s="30">
        <f t="shared" si="26"/>
        <v>1333</v>
      </c>
      <c r="AM1345" s="29">
        <v>1333</v>
      </c>
      <c r="AN1345" s="270">
        <v>6536115</v>
      </c>
      <c r="AO1345" s="29">
        <v>1334</v>
      </c>
      <c r="AP1345" s="270">
        <v>3866035</v>
      </c>
    </row>
    <row r="1346" spans="22:42">
      <c r="V1346" s="29">
        <v>1334</v>
      </c>
      <c r="W1346" s="270" t="s">
        <v>8176</v>
      </c>
      <c r="X1346" s="30">
        <v>1334</v>
      </c>
      <c r="Y1346" s="270" t="s">
        <v>8177</v>
      </c>
      <c r="Z1346" s="29">
        <v>1334</v>
      </c>
      <c r="AA1346" s="270" t="s">
        <v>8178</v>
      </c>
      <c r="AB1346" s="29">
        <v>1334</v>
      </c>
      <c r="AC1346" s="270" t="s">
        <v>8179</v>
      </c>
      <c r="AD1346" s="29">
        <v>1334</v>
      </c>
      <c r="AE1346" s="270" t="s">
        <v>8180</v>
      </c>
      <c r="AF1346" s="29">
        <v>1334</v>
      </c>
      <c r="AG1346" s="270" t="s">
        <v>8181</v>
      </c>
      <c r="AH1346" s="29">
        <v>1334</v>
      </c>
      <c r="AI1346" s="270" t="s">
        <v>8182</v>
      </c>
      <c r="AJ1346" s="29">
        <v>1335</v>
      </c>
      <c r="AK1346" s="270" t="s">
        <v>8183</v>
      </c>
      <c r="AL1346" s="30">
        <f t="shared" si="26"/>
        <v>1334</v>
      </c>
      <c r="AM1346" s="29">
        <v>1334</v>
      </c>
      <c r="AN1346" s="270">
        <v>6540957</v>
      </c>
      <c r="AO1346" s="29">
        <v>1335</v>
      </c>
      <c r="AP1346" s="270">
        <v>3868898</v>
      </c>
    </row>
    <row r="1347" spans="22:42">
      <c r="V1347" s="29">
        <v>1335</v>
      </c>
      <c r="W1347" s="270" t="s">
        <v>8184</v>
      </c>
      <c r="X1347" s="30">
        <v>1335</v>
      </c>
      <c r="Y1347" s="270" t="s">
        <v>8185</v>
      </c>
      <c r="Z1347" s="29">
        <v>1335</v>
      </c>
      <c r="AA1347" s="270" t="s">
        <v>8186</v>
      </c>
      <c r="AB1347" s="29">
        <v>1335</v>
      </c>
      <c r="AC1347" s="270" t="s">
        <v>8187</v>
      </c>
      <c r="AD1347" s="29">
        <v>1335</v>
      </c>
      <c r="AE1347" s="270" t="s">
        <v>8188</v>
      </c>
      <c r="AF1347" s="29">
        <v>1335</v>
      </c>
      <c r="AG1347" s="270" t="s">
        <v>8189</v>
      </c>
      <c r="AH1347" s="29">
        <v>1335</v>
      </c>
      <c r="AI1347" s="270" t="s">
        <v>8190</v>
      </c>
      <c r="AJ1347" s="29">
        <v>1336</v>
      </c>
      <c r="AK1347" s="270" t="s">
        <v>8191</v>
      </c>
      <c r="AL1347" s="30">
        <f t="shared" si="26"/>
        <v>1335</v>
      </c>
      <c r="AM1347" s="29">
        <v>1335</v>
      </c>
      <c r="AN1347" s="270">
        <v>6545799</v>
      </c>
      <c r="AO1347" s="29">
        <v>1336</v>
      </c>
      <c r="AP1347" s="270">
        <v>3871761</v>
      </c>
    </row>
    <row r="1348" spans="22:42">
      <c r="V1348" s="29">
        <v>1336</v>
      </c>
      <c r="W1348" s="270" t="s">
        <v>8192</v>
      </c>
      <c r="X1348" s="30">
        <v>1336</v>
      </c>
      <c r="Y1348" s="270" t="s">
        <v>8193</v>
      </c>
      <c r="Z1348" s="29">
        <v>1336</v>
      </c>
      <c r="AA1348" s="270" t="s">
        <v>8194</v>
      </c>
      <c r="AB1348" s="29">
        <v>1336</v>
      </c>
      <c r="AC1348" s="270" t="s">
        <v>8195</v>
      </c>
      <c r="AD1348" s="29">
        <v>1336</v>
      </c>
      <c r="AE1348" s="270" t="s">
        <v>8196</v>
      </c>
      <c r="AF1348" s="29">
        <v>1336</v>
      </c>
      <c r="AG1348" s="270" t="s">
        <v>8197</v>
      </c>
      <c r="AH1348" s="29">
        <v>1336</v>
      </c>
      <c r="AI1348" s="270" t="s">
        <v>8198</v>
      </c>
      <c r="AJ1348" s="29">
        <v>1337</v>
      </c>
      <c r="AK1348" s="270" t="s">
        <v>8199</v>
      </c>
      <c r="AL1348" s="30">
        <f t="shared" si="26"/>
        <v>1336</v>
      </c>
      <c r="AM1348" s="29">
        <v>1336</v>
      </c>
      <c r="AN1348" s="270">
        <v>6550641</v>
      </c>
      <c r="AO1348" s="29">
        <v>1337</v>
      </c>
      <c r="AP1348" s="270">
        <v>3874624</v>
      </c>
    </row>
    <row r="1349" spans="22:42">
      <c r="V1349" s="29">
        <v>1337</v>
      </c>
      <c r="W1349" s="270" t="s">
        <v>8200</v>
      </c>
      <c r="X1349" s="30">
        <v>1337</v>
      </c>
      <c r="Y1349" s="270" t="s">
        <v>8201</v>
      </c>
      <c r="Z1349" s="29">
        <v>1337</v>
      </c>
      <c r="AA1349" s="270" t="s">
        <v>8202</v>
      </c>
      <c r="AB1349" s="29">
        <v>1337</v>
      </c>
      <c r="AC1349" s="270" t="s">
        <v>8203</v>
      </c>
      <c r="AD1349" s="29">
        <v>1337</v>
      </c>
      <c r="AE1349" s="270" t="s">
        <v>8204</v>
      </c>
      <c r="AF1349" s="29">
        <v>1337</v>
      </c>
      <c r="AG1349" s="270" t="s">
        <v>8205</v>
      </c>
      <c r="AH1349" s="29">
        <v>1337</v>
      </c>
      <c r="AI1349" s="270" t="s">
        <v>8206</v>
      </c>
      <c r="AJ1349" s="29">
        <v>1338</v>
      </c>
      <c r="AK1349" s="270" t="s">
        <v>8207</v>
      </c>
      <c r="AL1349" s="30">
        <f t="shared" si="26"/>
        <v>1337</v>
      </c>
      <c r="AM1349" s="29">
        <v>1337</v>
      </c>
      <c r="AN1349" s="270">
        <v>6555483</v>
      </c>
      <c r="AO1349" s="29">
        <v>1338</v>
      </c>
      <c r="AP1349" s="270">
        <v>3877487</v>
      </c>
    </row>
    <row r="1350" spans="22:42">
      <c r="V1350" s="29">
        <v>1338</v>
      </c>
      <c r="W1350" s="270" t="s">
        <v>8208</v>
      </c>
      <c r="X1350" s="30">
        <v>1338</v>
      </c>
      <c r="Y1350" s="270" t="s">
        <v>8209</v>
      </c>
      <c r="Z1350" s="29">
        <v>1338</v>
      </c>
      <c r="AA1350" s="270" t="s">
        <v>8210</v>
      </c>
      <c r="AB1350" s="29">
        <v>1338</v>
      </c>
      <c r="AC1350" s="270" t="s">
        <v>8211</v>
      </c>
      <c r="AD1350" s="29">
        <v>1338</v>
      </c>
      <c r="AE1350" s="270" t="s">
        <v>8212</v>
      </c>
      <c r="AF1350" s="29">
        <v>1338</v>
      </c>
      <c r="AG1350" s="270" t="s">
        <v>8213</v>
      </c>
      <c r="AH1350" s="29">
        <v>1338</v>
      </c>
      <c r="AI1350" s="270" t="s">
        <v>8214</v>
      </c>
      <c r="AJ1350" s="29">
        <v>1339</v>
      </c>
      <c r="AK1350" s="270" t="s">
        <v>8215</v>
      </c>
      <c r="AL1350" s="30">
        <f t="shared" si="26"/>
        <v>1338</v>
      </c>
      <c r="AM1350" s="29">
        <v>1338</v>
      </c>
      <c r="AN1350" s="270">
        <v>6560325</v>
      </c>
      <c r="AO1350" s="29">
        <v>1339</v>
      </c>
      <c r="AP1350" s="270">
        <v>3880351</v>
      </c>
    </row>
    <row r="1351" spans="22:42">
      <c r="V1351" s="29">
        <v>1339</v>
      </c>
      <c r="W1351" s="270" t="s">
        <v>8216</v>
      </c>
      <c r="X1351" s="30">
        <v>1339</v>
      </c>
      <c r="Y1351" s="270" t="s">
        <v>8217</v>
      </c>
      <c r="Z1351" s="29">
        <v>1339</v>
      </c>
      <c r="AA1351" s="270" t="s">
        <v>8218</v>
      </c>
      <c r="AB1351" s="29">
        <v>1339</v>
      </c>
      <c r="AC1351" s="270" t="s">
        <v>8219</v>
      </c>
      <c r="AD1351" s="29">
        <v>1339</v>
      </c>
      <c r="AE1351" s="270" t="s">
        <v>8220</v>
      </c>
      <c r="AF1351" s="29">
        <v>1339</v>
      </c>
      <c r="AG1351" s="270" t="s">
        <v>8221</v>
      </c>
      <c r="AH1351" s="29">
        <v>1339</v>
      </c>
      <c r="AI1351" s="270" t="s">
        <v>8222</v>
      </c>
      <c r="AJ1351" s="29">
        <v>1340</v>
      </c>
      <c r="AK1351" s="270" t="s">
        <v>8223</v>
      </c>
      <c r="AL1351" s="30">
        <f t="shared" si="26"/>
        <v>1339</v>
      </c>
      <c r="AM1351" s="29">
        <v>1339</v>
      </c>
      <c r="AN1351" s="270">
        <v>6565167</v>
      </c>
      <c r="AO1351" s="29">
        <v>1340</v>
      </c>
      <c r="AP1351" s="270">
        <v>3883214</v>
      </c>
    </row>
    <row r="1352" spans="22:42">
      <c r="V1352" s="29">
        <v>1340</v>
      </c>
      <c r="W1352" s="270" t="s">
        <v>8224</v>
      </c>
      <c r="X1352" s="30">
        <v>1340</v>
      </c>
      <c r="Y1352" s="270" t="s">
        <v>8225</v>
      </c>
      <c r="Z1352" s="29">
        <v>1340</v>
      </c>
      <c r="AA1352" s="270" t="s">
        <v>8226</v>
      </c>
      <c r="AB1352" s="29">
        <v>1340</v>
      </c>
      <c r="AC1352" s="270" t="s">
        <v>8227</v>
      </c>
      <c r="AD1352" s="29">
        <v>1340</v>
      </c>
      <c r="AE1352" s="270" t="s">
        <v>8228</v>
      </c>
      <c r="AF1352" s="29">
        <v>1340</v>
      </c>
      <c r="AG1352" s="270" t="s">
        <v>8229</v>
      </c>
      <c r="AH1352" s="29">
        <v>1340</v>
      </c>
      <c r="AI1352" s="270" t="s">
        <v>8230</v>
      </c>
      <c r="AJ1352" s="29">
        <v>1341</v>
      </c>
      <c r="AK1352" s="270" t="s">
        <v>8231</v>
      </c>
      <c r="AL1352" s="30">
        <f t="shared" si="26"/>
        <v>1340</v>
      </c>
      <c r="AM1352" s="29">
        <v>1340</v>
      </c>
      <c r="AN1352" s="270">
        <v>6570009</v>
      </c>
      <c r="AO1352" s="29">
        <v>1341</v>
      </c>
      <c r="AP1352" s="270">
        <v>3886077</v>
      </c>
    </row>
    <row r="1353" spans="22:42">
      <c r="V1353" s="29">
        <v>1341</v>
      </c>
      <c r="W1353" s="270" t="s">
        <v>8232</v>
      </c>
      <c r="X1353" s="30">
        <v>1341</v>
      </c>
      <c r="Y1353" s="270" t="s">
        <v>8233</v>
      </c>
      <c r="Z1353" s="29">
        <v>1341</v>
      </c>
      <c r="AA1353" s="270" t="s">
        <v>8234</v>
      </c>
      <c r="AB1353" s="29">
        <v>1341</v>
      </c>
      <c r="AC1353" s="270" t="s">
        <v>8235</v>
      </c>
      <c r="AD1353" s="29">
        <v>1341</v>
      </c>
      <c r="AE1353" s="270" t="s">
        <v>8236</v>
      </c>
      <c r="AF1353" s="29">
        <v>1341</v>
      </c>
      <c r="AG1353" s="270" t="s">
        <v>8237</v>
      </c>
      <c r="AH1353" s="29">
        <v>1341</v>
      </c>
      <c r="AI1353" s="270" t="s">
        <v>8238</v>
      </c>
      <c r="AJ1353" s="29">
        <v>1342</v>
      </c>
      <c r="AK1353" s="270" t="s">
        <v>8239</v>
      </c>
      <c r="AL1353" s="30">
        <f t="shared" si="26"/>
        <v>1341</v>
      </c>
      <c r="AM1353" s="29">
        <v>1341</v>
      </c>
      <c r="AN1353" s="270">
        <v>6574850</v>
      </c>
      <c r="AO1353" s="29">
        <v>1342</v>
      </c>
      <c r="AP1353" s="270">
        <v>3888940</v>
      </c>
    </row>
    <row r="1354" spans="22:42">
      <c r="V1354" s="29">
        <v>1342</v>
      </c>
      <c r="W1354" s="270" t="s">
        <v>8240</v>
      </c>
      <c r="X1354" s="30">
        <v>1342</v>
      </c>
      <c r="Y1354" s="270" t="s">
        <v>8241</v>
      </c>
      <c r="Z1354" s="29">
        <v>1342</v>
      </c>
      <c r="AA1354" s="270" t="s">
        <v>8242</v>
      </c>
      <c r="AB1354" s="29">
        <v>1342</v>
      </c>
      <c r="AC1354" s="270" t="s">
        <v>8243</v>
      </c>
      <c r="AD1354" s="29">
        <v>1342</v>
      </c>
      <c r="AE1354" s="270" t="s">
        <v>8244</v>
      </c>
      <c r="AF1354" s="29">
        <v>1342</v>
      </c>
      <c r="AG1354" s="270" t="s">
        <v>8245</v>
      </c>
      <c r="AH1354" s="29">
        <v>1342</v>
      </c>
      <c r="AI1354" s="270" t="s">
        <v>8246</v>
      </c>
      <c r="AJ1354" s="29">
        <v>1343</v>
      </c>
      <c r="AK1354" s="270" t="s">
        <v>8247</v>
      </c>
      <c r="AL1354" s="30">
        <f t="shared" si="26"/>
        <v>1342</v>
      </c>
      <c r="AM1354" s="29">
        <v>1342</v>
      </c>
      <c r="AN1354" s="270">
        <v>6579692</v>
      </c>
      <c r="AO1354" s="29">
        <v>1343</v>
      </c>
      <c r="AP1354" s="270">
        <v>3891803</v>
      </c>
    </row>
    <row r="1355" spans="22:42">
      <c r="V1355" s="29">
        <v>1343</v>
      </c>
      <c r="W1355" s="270" t="s">
        <v>8248</v>
      </c>
      <c r="X1355" s="30">
        <v>1343</v>
      </c>
      <c r="Y1355" s="270" t="s">
        <v>8249</v>
      </c>
      <c r="Z1355" s="29">
        <v>1343</v>
      </c>
      <c r="AA1355" s="270" t="s">
        <v>8250</v>
      </c>
      <c r="AB1355" s="29">
        <v>1343</v>
      </c>
      <c r="AC1355" s="270" t="s">
        <v>8251</v>
      </c>
      <c r="AD1355" s="29">
        <v>1343</v>
      </c>
      <c r="AE1355" s="270" t="s">
        <v>8252</v>
      </c>
      <c r="AF1355" s="29">
        <v>1343</v>
      </c>
      <c r="AG1355" s="270" t="s">
        <v>8253</v>
      </c>
      <c r="AH1355" s="29">
        <v>1343</v>
      </c>
      <c r="AI1355" s="270" t="s">
        <v>8254</v>
      </c>
      <c r="AJ1355" s="29">
        <v>1344</v>
      </c>
      <c r="AK1355" s="270" t="s">
        <v>8255</v>
      </c>
      <c r="AL1355" s="30">
        <f t="shared" si="26"/>
        <v>1343</v>
      </c>
      <c r="AM1355" s="29">
        <v>1343</v>
      </c>
      <c r="AN1355" s="270">
        <v>6584534</v>
      </c>
      <c r="AO1355" s="29">
        <v>1344</v>
      </c>
      <c r="AP1355" s="270">
        <v>3894667</v>
      </c>
    </row>
    <row r="1356" spans="22:42">
      <c r="V1356" s="29">
        <v>1344</v>
      </c>
      <c r="W1356" s="270" t="s">
        <v>8256</v>
      </c>
      <c r="X1356" s="30">
        <v>1344</v>
      </c>
      <c r="Y1356" s="270" t="s">
        <v>8257</v>
      </c>
      <c r="Z1356" s="29">
        <v>1344</v>
      </c>
      <c r="AA1356" s="270" t="s">
        <v>8258</v>
      </c>
      <c r="AB1356" s="29">
        <v>1344</v>
      </c>
      <c r="AC1356" s="270" t="s">
        <v>8259</v>
      </c>
      <c r="AD1356" s="29">
        <v>1344</v>
      </c>
      <c r="AE1356" s="270" t="s">
        <v>8260</v>
      </c>
      <c r="AF1356" s="29">
        <v>1344</v>
      </c>
      <c r="AG1356" s="270" t="s">
        <v>8261</v>
      </c>
      <c r="AH1356" s="29">
        <v>1344</v>
      </c>
      <c r="AI1356" s="270" t="s">
        <v>8262</v>
      </c>
      <c r="AJ1356" s="29">
        <v>1345</v>
      </c>
      <c r="AK1356" s="270" t="s">
        <v>8263</v>
      </c>
      <c r="AL1356" s="30">
        <f t="shared" si="26"/>
        <v>1344</v>
      </c>
      <c r="AM1356" s="29">
        <v>1344</v>
      </c>
      <c r="AN1356" s="270">
        <v>6589376</v>
      </c>
      <c r="AO1356" s="29">
        <v>1345</v>
      </c>
      <c r="AP1356" s="270">
        <v>3897530</v>
      </c>
    </row>
    <row r="1357" spans="22:42">
      <c r="V1357" s="29">
        <v>1345</v>
      </c>
      <c r="W1357" s="270" t="s">
        <v>8264</v>
      </c>
      <c r="X1357" s="30">
        <v>1345</v>
      </c>
      <c r="Y1357" s="270" t="s">
        <v>8265</v>
      </c>
      <c r="Z1357" s="29">
        <v>1345</v>
      </c>
      <c r="AA1357" s="270" t="s">
        <v>8266</v>
      </c>
      <c r="AB1357" s="29">
        <v>1345</v>
      </c>
      <c r="AC1357" s="270" t="s">
        <v>8267</v>
      </c>
      <c r="AD1357" s="29">
        <v>1345</v>
      </c>
      <c r="AE1357" s="270" t="s">
        <v>8268</v>
      </c>
      <c r="AF1357" s="29">
        <v>1345</v>
      </c>
      <c r="AG1357" s="270" t="s">
        <v>8269</v>
      </c>
      <c r="AH1357" s="29">
        <v>1345</v>
      </c>
      <c r="AI1357" s="270" t="s">
        <v>8270</v>
      </c>
      <c r="AJ1357" s="29">
        <v>1346</v>
      </c>
      <c r="AK1357" s="270" t="s">
        <v>8271</v>
      </c>
      <c r="AL1357" s="30">
        <f t="shared" si="26"/>
        <v>1345</v>
      </c>
      <c r="AM1357" s="29">
        <v>1345</v>
      </c>
      <c r="AN1357" s="270">
        <v>6594218</v>
      </c>
      <c r="AO1357" s="29">
        <v>1346</v>
      </c>
      <c r="AP1357" s="270">
        <v>3900393</v>
      </c>
    </row>
    <row r="1358" spans="22:42">
      <c r="V1358" s="29">
        <v>1346</v>
      </c>
      <c r="W1358" s="270" t="s">
        <v>8272</v>
      </c>
      <c r="X1358" s="30">
        <v>1346</v>
      </c>
      <c r="Y1358" s="270" t="s">
        <v>8273</v>
      </c>
      <c r="Z1358" s="29">
        <v>1346</v>
      </c>
      <c r="AA1358" s="270" t="s">
        <v>8274</v>
      </c>
      <c r="AB1358" s="29">
        <v>1346</v>
      </c>
      <c r="AC1358" s="270" t="s">
        <v>8275</v>
      </c>
      <c r="AD1358" s="29">
        <v>1346</v>
      </c>
      <c r="AE1358" s="270" t="s">
        <v>8276</v>
      </c>
      <c r="AF1358" s="29">
        <v>1346</v>
      </c>
      <c r="AG1358" s="270" t="s">
        <v>8277</v>
      </c>
      <c r="AH1358" s="29">
        <v>1346</v>
      </c>
      <c r="AI1358" s="270" t="s">
        <v>8278</v>
      </c>
      <c r="AJ1358" s="29">
        <v>1347</v>
      </c>
      <c r="AK1358" s="270" t="s">
        <v>8279</v>
      </c>
      <c r="AL1358" s="30">
        <f t="shared" ref="AL1358:AL1421" si="27">AL1357+1</f>
        <v>1346</v>
      </c>
      <c r="AM1358" s="29">
        <v>1346</v>
      </c>
      <c r="AN1358" s="270">
        <v>6599060</v>
      </c>
      <c r="AO1358" s="29">
        <v>1347</v>
      </c>
      <c r="AP1358" s="270">
        <v>3903256</v>
      </c>
    </row>
    <row r="1359" spans="22:42">
      <c r="V1359" s="29">
        <v>1347</v>
      </c>
      <c r="W1359" s="270" t="s">
        <v>8280</v>
      </c>
      <c r="X1359" s="30">
        <v>1347</v>
      </c>
      <c r="Y1359" s="270" t="s">
        <v>8281</v>
      </c>
      <c r="Z1359" s="29">
        <v>1347</v>
      </c>
      <c r="AA1359" s="270" t="s">
        <v>8282</v>
      </c>
      <c r="AB1359" s="29">
        <v>1347</v>
      </c>
      <c r="AC1359" s="270" t="s">
        <v>8283</v>
      </c>
      <c r="AD1359" s="29">
        <v>1347</v>
      </c>
      <c r="AE1359" s="270" t="s">
        <v>8284</v>
      </c>
      <c r="AF1359" s="29">
        <v>1347</v>
      </c>
      <c r="AG1359" s="270" t="s">
        <v>8285</v>
      </c>
      <c r="AH1359" s="29">
        <v>1347</v>
      </c>
      <c r="AI1359" s="270" t="s">
        <v>8286</v>
      </c>
      <c r="AJ1359" s="29">
        <v>1348</v>
      </c>
      <c r="AK1359" s="270" t="s">
        <v>8287</v>
      </c>
      <c r="AL1359" s="30">
        <f t="shared" si="27"/>
        <v>1347</v>
      </c>
      <c r="AM1359" s="29">
        <v>1347</v>
      </c>
      <c r="AN1359" s="270">
        <v>6603902</v>
      </c>
      <c r="AO1359" s="29">
        <v>1348</v>
      </c>
      <c r="AP1359" s="270">
        <v>3906119</v>
      </c>
    </row>
    <row r="1360" spans="22:42">
      <c r="V1360" s="29">
        <v>1348</v>
      </c>
      <c r="W1360" s="270" t="s">
        <v>8288</v>
      </c>
      <c r="X1360" s="30">
        <v>1348</v>
      </c>
      <c r="Y1360" s="270" t="s">
        <v>8289</v>
      </c>
      <c r="Z1360" s="29">
        <v>1348</v>
      </c>
      <c r="AA1360" s="270" t="s">
        <v>8290</v>
      </c>
      <c r="AB1360" s="29">
        <v>1348</v>
      </c>
      <c r="AC1360" s="270" t="s">
        <v>8291</v>
      </c>
      <c r="AD1360" s="29">
        <v>1348</v>
      </c>
      <c r="AE1360" s="270" t="s">
        <v>8292</v>
      </c>
      <c r="AF1360" s="29">
        <v>1348</v>
      </c>
      <c r="AG1360" s="270" t="s">
        <v>8293</v>
      </c>
      <c r="AH1360" s="29">
        <v>1348</v>
      </c>
      <c r="AI1360" s="270" t="s">
        <v>8294</v>
      </c>
      <c r="AJ1360" s="29">
        <v>1349</v>
      </c>
      <c r="AK1360" s="270" t="s">
        <v>8295</v>
      </c>
      <c r="AL1360" s="30">
        <f t="shared" si="27"/>
        <v>1348</v>
      </c>
      <c r="AM1360" s="29">
        <v>1348</v>
      </c>
      <c r="AN1360" s="270">
        <v>6608744</v>
      </c>
      <c r="AO1360" s="29">
        <v>1349</v>
      </c>
      <c r="AP1360" s="270">
        <v>3908983</v>
      </c>
    </row>
    <row r="1361" spans="22:42">
      <c r="V1361" s="29">
        <v>1349</v>
      </c>
      <c r="W1361" s="270" t="s">
        <v>8296</v>
      </c>
      <c r="X1361" s="30">
        <v>1349</v>
      </c>
      <c r="Y1361" s="270" t="s">
        <v>8297</v>
      </c>
      <c r="Z1361" s="29">
        <v>1349</v>
      </c>
      <c r="AA1361" s="270" t="s">
        <v>8298</v>
      </c>
      <c r="AB1361" s="29">
        <v>1349</v>
      </c>
      <c r="AC1361" s="270" t="s">
        <v>8299</v>
      </c>
      <c r="AD1361" s="29">
        <v>1349</v>
      </c>
      <c r="AE1361" s="270" t="s">
        <v>8300</v>
      </c>
      <c r="AF1361" s="29">
        <v>1349</v>
      </c>
      <c r="AG1361" s="270" t="s">
        <v>8301</v>
      </c>
      <c r="AH1361" s="29">
        <v>1349</v>
      </c>
      <c r="AI1361" s="270" t="s">
        <v>8302</v>
      </c>
      <c r="AJ1361" s="29">
        <v>1350</v>
      </c>
      <c r="AK1361" s="270" t="s">
        <v>8303</v>
      </c>
      <c r="AL1361" s="30">
        <f t="shared" si="27"/>
        <v>1349</v>
      </c>
      <c r="AM1361" s="29">
        <v>1349</v>
      </c>
      <c r="AN1361" s="270">
        <v>6613585</v>
      </c>
      <c r="AO1361" s="29">
        <v>1350</v>
      </c>
      <c r="AP1361" s="270">
        <v>3911846</v>
      </c>
    </row>
    <row r="1362" spans="22:42">
      <c r="V1362" s="29">
        <v>1350</v>
      </c>
      <c r="W1362" s="270" t="s">
        <v>8304</v>
      </c>
      <c r="X1362" s="30">
        <v>1350</v>
      </c>
      <c r="Y1362" s="270" t="s">
        <v>8305</v>
      </c>
      <c r="Z1362" s="29">
        <v>1350</v>
      </c>
      <c r="AA1362" s="270" t="s">
        <v>8306</v>
      </c>
      <c r="AB1362" s="29">
        <v>1350</v>
      </c>
      <c r="AC1362" s="270" t="s">
        <v>8307</v>
      </c>
      <c r="AD1362" s="29">
        <v>1350</v>
      </c>
      <c r="AE1362" s="270" t="s">
        <v>8308</v>
      </c>
      <c r="AF1362" s="29">
        <v>1350</v>
      </c>
      <c r="AG1362" s="270" t="s">
        <v>8309</v>
      </c>
      <c r="AH1362" s="29">
        <v>1350</v>
      </c>
      <c r="AI1362" s="270" t="s">
        <v>8310</v>
      </c>
      <c r="AJ1362" s="29">
        <v>1351</v>
      </c>
      <c r="AK1362" s="270" t="s">
        <v>8311</v>
      </c>
      <c r="AL1362" s="30">
        <f t="shared" si="27"/>
        <v>1350</v>
      </c>
      <c r="AM1362" s="29">
        <v>1350</v>
      </c>
      <c r="AN1362" s="270">
        <v>6618427</v>
      </c>
      <c r="AO1362" s="29">
        <v>1351</v>
      </c>
      <c r="AP1362" s="270">
        <v>3914709</v>
      </c>
    </row>
    <row r="1363" spans="22:42">
      <c r="V1363" s="29">
        <v>1351</v>
      </c>
      <c r="W1363" s="270" t="s">
        <v>8312</v>
      </c>
      <c r="X1363" s="30">
        <v>1351</v>
      </c>
      <c r="Y1363" s="270" t="s">
        <v>8313</v>
      </c>
      <c r="Z1363" s="29">
        <v>1351</v>
      </c>
      <c r="AA1363" s="270" t="s">
        <v>8314</v>
      </c>
      <c r="AB1363" s="29">
        <v>1351</v>
      </c>
      <c r="AC1363" s="270" t="s">
        <v>8315</v>
      </c>
      <c r="AD1363" s="29">
        <v>1351</v>
      </c>
      <c r="AE1363" s="270" t="s">
        <v>8316</v>
      </c>
      <c r="AF1363" s="29">
        <v>1351</v>
      </c>
      <c r="AG1363" s="270" t="s">
        <v>8317</v>
      </c>
      <c r="AH1363" s="29">
        <v>1351</v>
      </c>
      <c r="AI1363" s="270" t="s">
        <v>8318</v>
      </c>
      <c r="AJ1363" s="29">
        <v>1352</v>
      </c>
      <c r="AK1363" s="270" t="s">
        <v>8319</v>
      </c>
      <c r="AL1363" s="30">
        <f t="shared" si="27"/>
        <v>1351</v>
      </c>
      <c r="AM1363" s="29">
        <v>1351</v>
      </c>
      <c r="AN1363" s="270">
        <v>6623269</v>
      </c>
      <c r="AO1363" s="29">
        <v>1352</v>
      </c>
      <c r="AP1363" s="270">
        <v>3917572</v>
      </c>
    </row>
    <row r="1364" spans="22:42">
      <c r="V1364" s="29">
        <v>1352</v>
      </c>
      <c r="W1364" s="270" t="s">
        <v>8320</v>
      </c>
      <c r="X1364" s="30">
        <v>1352</v>
      </c>
      <c r="Y1364" s="270" t="s">
        <v>8321</v>
      </c>
      <c r="Z1364" s="29">
        <v>1352</v>
      </c>
      <c r="AA1364" s="270" t="s">
        <v>8322</v>
      </c>
      <c r="AB1364" s="29">
        <v>1352</v>
      </c>
      <c r="AC1364" s="270" t="s">
        <v>8323</v>
      </c>
      <c r="AD1364" s="29">
        <v>1352</v>
      </c>
      <c r="AE1364" s="270" t="s">
        <v>8324</v>
      </c>
      <c r="AF1364" s="29">
        <v>1352</v>
      </c>
      <c r="AG1364" s="270" t="s">
        <v>8325</v>
      </c>
      <c r="AH1364" s="29">
        <v>1352</v>
      </c>
      <c r="AI1364" s="270" t="s">
        <v>8326</v>
      </c>
      <c r="AJ1364" s="29">
        <v>1353</v>
      </c>
      <c r="AK1364" s="270" t="s">
        <v>8327</v>
      </c>
      <c r="AL1364" s="30">
        <f t="shared" si="27"/>
        <v>1352</v>
      </c>
      <c r="AM1364" s="29">
        <v>1352</v>
      </c>
      <c r="AN1364" s="270">
        <v>6628111</v>
      </c>
      <c r="AO1364" s="29">
        <v>1353</v>
      </c>
      <c r="AP1364" s="270">
        <v>3920435</v>
      </c>
    </row>
    <row r="1365" spans="22:42">
      <c r="V1365" s="29">
        <v>1353</v>
      </c>
      <c r="W1365" s="270" t="s">
        <v>8328</v>
      </c>
      <c r="X1365" s="30">
        <v>1353</v>
      </c>
      <c r="Y1365" s="270" t="s">
        <v>8329</v>
      </c>
      <c r="Z1365" s="29">
        <v>1353</v>
      </c>
      <c r="AA1365" s="270" t="s">
        <v>8330</v>
      </c>
      <c r="AB1365" s="29">
        <v>1353</v>
      </c>
      <c r="AC1365" s="270" t="s">
        <v>8331</v>
      </c>
      <c r="AD1365" s="29">
        <v>1353</v>
      </c>
      <c r="AE1365" s="270" t="s">
        <v>8332</v>
      </c>
      <c r="AF1365" s="29">
        <v>1353</v>
      </c>
      <c r="AG1365" s="270" t="s">
        <v>8333</v>
      </c>
      <c r="AH1365" s="29">
        <v>1353</v>
      </c>
      <c r="AI1365" s="270" t="s">
        <v>8334</v>
      </c>
      <c r="AJ1365" s="29">
        <v>1354</v>
      </c>
      <c r="AK1365" s="270" t="s">
        <v>8335</v>
      </c>
      <c r="AL1365" s="30">
        <f t="shared" si="27"/>
        <v>1353</v>
      </c>
      <c r="AM1365" s="29">
        <v>1353</v>
      </c>
      <c r="AN1365" s="270">
        <v>6632953</v>
      </c>
      <c r="AO1365" s="29">
        <v>1354</v>
      </c>
      <c r="AP1365" s="270">
        <v>3923299</v>
      </c>
    </row>
    <row r="1366" spans="22:42">
      <c r="V1366" s="29">
        <v>1354</v>
      </c>
      <c r="W1366" s="270" t="s">
        <v>8336</v>
      </c>
      <c r="X1366" s="30">
        <v>1354</v>
      </c>
      <c r="Y1366" s="270" t="s">
        <v>8337</v>
      </c>
      <c r="Z1366" s="29">
        <v>1354</v>
      </c>
      <c r="AA1366" s="270" t="s">
        <v>8338</v>
      </c>
      <c r="AB1366" s="29">
        <v>1354</v>
      </c>
      <c r="AC1366" s="270" t="s">
        <v>8339</v>
      </c>
      <c r="AD1366" s="29">
        <v>1354</v>
      </c>
      <c r="AE1366" s="270" t="s">
        <v>8340</v>
      </c>
      <c r="AF1366" s="29">
        <v>1354</v>
      </c>
      <c r="AG1366" s="270" t="s">
        <v>8341</v>
      </c>
      <c r="AH1366" s="29">
        <v>1354</v>
      </c>
      <c r="AI1366" s="270" t="s">
        <v>8342</v>
      </c>
      <c r="AJ1366" s="29">
        <v>1355</v>
      </c>
      <c r="AK1366" s="270" t="s">
        <v>8343</v>
      </c>
      <c r="AL1366" s="30">
        <f t="shared" si="27"/>
        <v>1354</v>
      </c>
      <c r="AM1366" s="29">
        <v>1354</v>
      </c>
      <c r="AN1366" s="270">
        <v>6637795</v>
      </c>
      <c r="AO1366" s="29">
        <v>1355</v>
      </c>
      <c r="AP1366" s="270">
        <v>3926162</v>
      </c>
    </row>
    <row r="1367" spans="22:42">
      <c r="V1367" s="29">
        <v>1355</v>
      </c>
      <c r="W1367" s="270" t="s">
        <v>8344</v>
      </c>
      <c r="X1367" s="30">
        <v>1355</v>
      </c>
      <c r="Y1367" s="270" t="s">
        <v>8345</v>
      </c>
      <c r="Z1367" s="29">
        <v>1355</v>
      </c>
      <c r="AA1367" s="270" t="s">
        <v>8346</v>
      </c>
      <c r="AB1367" s="29">
        <v>1355</v>
      </c>
      <c r="AC1367" s="270" t="s">
        <v>8347</v>
      </c>
      <c r="AD1367" s="29">
        <v>1355</v>
      </c>
      <c r="AE1367" s="270" t="s">
        <v>8348</v>
      </c>
      <c r="AF1367" s="29">
        <v>1355</v>
      </c>
      <c r="AG1367" s="270" t="s">
        <v>8349</v>
      </c>
      <c r="AH1367" s="29">
        <v>1355</v>
      </c>
      <c r="AI1367" s="270" t="s">
        <v>8350</v>
      </c>
      <c r="AJ1367" s="29">
        <v>1356</v>
      </c>
      <c r="AK1367" s="270" t="s">
        <v>8351</v>
      </c>
      <c r="AL1367" s="30">
        <f t="shared" si="27"/>
        <v>1355</v>
      </c>
      <c r="AM1367" s="29">
        <v>1355</v>
      </c>
      <c r="AN1367" s="270">
        <v>6642637</v>
      </c>
      <c r="AO1367" s="29">
        <v>1356</v>
      </c>
      <c r="AP1367" s="270">
        <v>3929025</v>
      </c>
    </row>
    <row r="1368" spans="22:42">
      <c r="V1368" s="29">
        <v>1356</v>
      </c>
      <c r="W1368" s="270" t="s">
        <v>8352</v>
      </c>
      <c r="X1368" s="30">
        <v>1356</v>
      </c>
      <c r="Y1368" s="270" t="s">
        <v>8353</v>
      </c>
      <c r="Z1368" s="29">
        <v>1356</v>
      </c>
      <c r="AA1368" s="270" t="s">
        <v>8354</v>
      </c>
      <c r="AB1368" s="29">
        <v>1356</v>
      </c>
      <c r="AC1368" s="270" t="s">
        <v>8355</v>
      </c>
      <c r="AD1368" s="29">
        <v>1356</v>
      </c>
      <c r="AE1368" s="270" t="s">
        <v>8356</v>
      </c>
      <c r="AF1368" s="29">
        <v>1356</v>
      </c>
      <c r="AG1368" s="270" t="s">
        <v>8357</v>
      </c>
      <c r="AH1368" s="29">
        <v>1356</v>
      </c>
      <c r="AI1368" s="270" t="s">
        <v>8358</v>
      </c>
      <c r="AJ1368" s="29">
        <v>1357</v>
      </c>
      <c r="AK1368" s="270" t="s">
        <v>8359</v>
      </c>
      <c r="AL1368" s="30">
        <f t="shared" si="27"/>
        <v>1356</v>
      </c>
      <c r="AM1368" s="29">
        <v>1356</v>
      </c>
      <c r="AN1368" s="270">
        <v>6647479</v>
      </c>
      <c r="AO1368" s="29">
        <v>1357</v>
      </c>
      <c r="AP1368" s="270">
        <v>3931888</v>
      </c>
    </row>
    <row r="1369" spans="22:42">
      <c r="V1369" s="29">
        <v>1357</v>
      </c>
      <c r="W1369" s="270" t="s">
        <v>8360</v>
      </c>
      <c r="X1369" s="30">
        <v>1357</v>
      </c>
      <c r="Y1369" s="270" t="s">
        <v>8361</v>
      </c>
      <c r="Z1369" s="29">
        <v>1357</v>
      </c>
      <c r="AA1369" s="270" t="s">
        <v>8362</v>
      </c>
      <c r="AB1369" s="29">
        <v>1357</v>
      </c>
      <c r="AC1369" s="270" t="s">
        <v>8363</v>
      </c>
      <c r="AD1369" s="29">
        <v>1357</v>
      </c>
      <c r="AE1369" s="270" t="s">
        <v>8364</v>
      </c>
      <c r="AF1369" s="29">
        <v>1357</v>
      </c>
      <c r="AG1369" s="270" t="s">
        <v>8365</v>
      </c>
      <c r="AH1369" s="29">
        <v>1357</v>
      </c>
      <c r="AI1369" s="270" t="s">
        <v>8366</v>
      </c>
      <c r="AJ1369" s="29">
        <v>1358</v>
      </c>
      <c r="AK1369" s="270" t="s">
        <v>8367</v>
      </c>
      <c r="AL1369" s="30">
        <f t="shared" si="27"/>
        <v>1357</v>
      </c>
      <c r="AM1369" s="29">
        <v>1357</v>
      </c>
      <c r="AN1369" s="270">
        <v>6652320</v>
      </c>
      <c r="AO1369" s="29">
        <v>1358</v>
      </c>
      <c r="AP1369" s="270">
        <v>3934751</v>
      </c>
    </row>
    <row r="1370" spans="22:42">
      <c r="V1370" s="29">
        <v>1358</v>
      </c>
      <c r="W1370" s="270" t="s">
        <v>8368</v>
      </c>
      <c r="X1370" s="30">
        <v>1358</v>
      </c>
      <c r="Y1370" s="270" t="s">
        <v>8369</v>
      </c>
      <c r="Z1370" s="29">
        <v>1358</v>
      </c>
      <c r="AA1370" s="270" t="s">
        <v>8370</v>
      </c>
      <c r="AB1370" s="29">
        <v>1358</v>
      </c>
      <c r="AC1370" s="270" t="s">
        <v>8371</v>
      </c>
      <c r="AD1370" s="29">
        <v>1358</v>
      </c>
      <c r="AE1370" s="270" t="s">
        <v>8372</v>
      </c>
      <c r="AF1370" s="29">
        <v>1358</v>
      </c>
      <c r="AG1370" s="270" t="s">
        <v>8373</v>
      </c>
      <c r="AH1370" s="29">
        <v>1358</v>
      </c>
      <c r="AI1370" s="270" t="s">
        <v>8374</v>
      </c>
      <c r="AJ1370" s="29">
        <v>1359</v>
      </c>
      <c r="AK1370" s="270" t="s">
        <v>8375</v>
      </c>
      <c r="AL1370" s="30">
        <f t="shared" si="27"/>
        <v>1358</v>
      </c>
      <c r="AM1370" s="29">
        <v>1358</v>
      </c>
      <c r="AN1370" s="270">
        <v>6657162</v>
      </c>
      <c r="AO1370" s="29">
        <v>1359</v>
      </c>
      <c r="AP1370" s="270">
        <v>3937615</v>
      </c>
    </row>
    <row r="1371" spans="22:42">
      <c r="V1371" s="29">
        <v>1359</v>
      </c>
      <c r="W1371" s="270" t="s">
        <v>8376</v>
      </c>
      <c r="X1371" s="30">
        <v>1359</v>
      </c>
      <c r="Y1371" s="270" t="s">
        <v>8377</v>
      </c>
      <c r="Z1371" s="29">
        <v>1359</v>
      </c>
      <c r="AA1371" s="270" t="s">
        <v>8378</v>
      </c>
      <c r="AB1371" s="29">
        <v>1359</v>
      </c>
      <c r="AC1371" s="270" t="s">
        <v>8379</v>
      </c>
      <c r="AD1371" s="29">
        <v>1359</v>
      </c>
      <c r="AE1371" s="270" t="s">
        <v>8380</v>
      </c>
      <c r="AF1371" s="29">
        <v>1359</v>
      </c>
      <c r="AG1371" s="270" t="s">
        <v>8381</v>
      </c>
      <c r="AH1371" s="29">
        <v>1359</v>
      </c>
      <c r="AI1371" s="270" t="s">
        <v>8382</v>
      </c>
      <c r="AJ1371" s="29">
        <v>1360</v>
      </c>
      <c r="AK1371" s="270" t="s">
        <v>8383</v>
      </c>
      <c r="AL1371" s="30">
        <f t="shared" si="27"/>
        <v>1359</v>
      </c>
      <c r="AM1371" s="29">
        <v>1359</v>
      </c>
      <c r="AN1371" s="270">
        <v>6662004</v>
      </c>
      <c r="AO1371" s="29">
        <v>1360</v>
      </c>
      <c r="AP1371" s="270">
        <v>3940478</v>
      </c>
    </row>
    <row r="1372" spans="22:42">
      <c r="V1372" s="29">
        <v>1360</v>
      </c>
      <c r="W1372" s="270" t="s">
        <v>8384</v>
      </c>
      <c r="X1372" s="30">
        <v>1360</v>
      </c>
      <c r="Y1372" s="270" t="s">
        <v>8385</v>
      </c>
      <c r="Z1372" s="29">
        <v>1360</v>
      </c>
      <c r="AA1372" s="270" t="s">
        <v>8386</v>
      </c>
      <c r="AB1372" s="29">
        <v>1360</v>
      </c>
      <c r="AC1372" s="270" t="s">
        <v>8387</v>
      </c>
      <c r="AD1372" s="29">
        <v>1360</v>
      </c>
      <c r="AE1372" s="270" t="s">
        <v>8388</v>
      </c>
      <c r="AF1372" s="29">
        <v>1360</v>
      </c>
      <c r="AG1372" s="270" t="s">
        <v>8389</v>
      </c>
      <c r="AH1372" s="29">
        <v>1360</v>
      </c>
      <c r="AI1372" s="270" t="s">
        <v>8390</v>
      </c>
      <c r="AJ1372" s="29">
        <v>1361</v>
      </c>
      <c r="AK1372" s="270" t="s">
        <v>8391</v>
      </c>
      <c r="AL1372" s="30">
        <f t="shared" si="27"/>
        <v>1360</v>
      </c>
      <c r="AM1372" s="29">
        <v>1360</v>
      </c>
      <c r="AN1372" s="270">
        <v>6666846</v>
      </c>
      <c r="AO1372" s="29">
        <v>1361</v>
      </c>
      <c r="AP1372" s="270">
        <v>3943341</v>
      </c>
    </row>
    <row r="1373" spans="22:42">
      <c r="V1373" s="29">
        <v>1361</v>
      </c>
      <c r="W1373" s="270" t="s">
        <v>8392</v>
      </c>
      <c r="X1373" s="30">
        <v>1361</v>
      </c>
      <c r="Y1373" s="270" t="s">
        <v>8393</v>
      </c>
      <c r="Z1373" s="29">
        <v>1361</v>
      </c>
      <c r="AA1373" s="270" t="s">
        <v>8394</v>
      </c>
      <c r="AB1373" s="29">
        <v>1361</v>
      </c>
      <c r="AC1373" s="270" t="s">
        <v>8395</v>
      </c>
      <c r="AD1373" s="29">
        <v>1361</v>
      </c>
      <c r="AE1373" s="270" t="s">
        <v>8396</v>
      </c>
      <c r="AF1373" s="29">
        <v>1361</v>
      </c>
      <c r="AG1373" s="270" t="s">
        <v>8397</v>
      </c>
      <c r="AH1373" s="29">
        <v>1361</v>
      </c>
      <c r="AI1373" s="270" t="s">
        <v>8398</v>
      </c>
      <c r="AJ1373" s="29">
        <v>1362</v>
      </c>
      <c r="AK1373" s="270" t="s">
        <v>8399</v>
      </c>
      <c r="AL1373" s="30">
        <f t="shared" si="27"/>
        <v>1361</v>
      </c>
      <c r="AM1373" s="29">
        <v>1361</v>
      </c>
      <c r="AN1373" s="270">
        <v>6671688</v>
      </c>
      <c r="AO1373" s="29">
        <v>1362</v>
      </c>
      <c r="AP1373" s="270">
        <v>3946204</v>
      </c>
    </row>
    <row r="1374" spans="22:42">
      <c r="V1374" s="29">
        <v>1362</v>
      </c>
      <c r="W1374" s="270" t="s">
        <v>8400</v>
      </c>
      <c r="X1374" s="30">
        <v>1362</v>
      </c>
      <c r="Y1374" s="270" t="s">
        <v>8401</v>
      </c>
      <c r="Z1374" s="29">
        <v>1362</v>
      </c>
      <c r="AA1374" s="270" t="s">
        <v>8402</v>
      </c>
      <c r="AB1374" s="29">
        <v>1362</v>
      </c>
      <c r="AC1374" s="270" t="s">
        <v>8403</v>
      </c>
      <c r="AD1374" s="29">
        <v>1362</v>
      </c>
      <c r="AE1374" s="270" t="s">
        <v>8404</v>
      </c>
      <c r="AF1374" s="29">
        <v>1362</v>
      </c>
      <c r="AG1374" s="270" t="s">
        <v>8405</v>
      </c>
      <c r="AH1374" s="29">
        <v>1362</v>
      </c>
      <c r="AI1374" s="270" t="s">
        <v>8406</v>
      </c>
      <c r="AJ1374" s="29">
        <v>1363</v>
      </c>
      <c r="AK1374" s="270" t="s">
        <v>8407</v>
      </c>
      <c r="AL1374" s="30">
        <f t="shared" si="27"/>
        <v>1362</v>
      </c>
      <c r="AM1374" s="29">
        <v>1362</v>
      </c>
      <c r="AN1374" s="270">
        <v>6676530</v>
      </c>
      <c r="AO1374" s="29">
        <v>1363</v>
      </c>
      <c r="AP1374" s="270">
        <v>3949067</v>
      </c>
    </row>
    <row r="1375" spans="22:42">
      <c r="V1375" s="29">
        <v>1363</v>
      </c>
      <c r="W1375" s="270" t="s">
        <v>8408</v>
      </c>
      <c r="X1375" s="30">
        <v>1363</v>
      </c>
      <c r="Y1375" s="270" t="s">
        <v>8409</v>
      </c>
      <c r="Z1375" s="29">
        <v>1363</v>
      </c>
      <c r="AA1375" s="270" t="s">
        <v>8410</v>
      </c>
      <c r="AB1375" s="29">
        <v>1363</v>
      </c>
      <c r="AC1375" s="270" t="s">
        <v>8411</v>
      </c>
      <c r="AD1375" s="29">
        <v>1363</v>
      </c>
      <c r="AE1375" s="270" t="s">
        <v>8412</v>
      </c>
      <c r="AF1375" s="29">
        <v>1363</v>
      </c>
      <c r="AG1375" s="270" t="s">
        <v>8413</v>
      </c>
      <c r="AH1375" s="29">
        <v>1363</v>
      </c>
      <c r="AI1375" s="270" t="s">
        <v>8414</v>
      </c>
      <c r="AJ1375" s="29">
        <v>1364</v>
      </c>
      <c r="AK1375" s="270" t="s">
        <v>8415</v>
      </c>
      <c r="AL1375" s="30">
        <f t="shared" si="27"/>
        <v>1363</v>
      </c>
      <c r="AM1375" s="29">
        <v>1363</v>
      </c>
      <c r="AN1375" s="270">
        <v>6681372</v>
      </c>
      <c r="AO1375" s="29">
        <v>1364</v>
      </c>
      <c r="AP1375" s="270">
        <v>3951931</v>
      </c>
    </row>
    <row r="1376" spans="22:42">
      <c r="V1376" s="29">
        <v>1364</v>
      </c>
      <c r="W1376" s="270" t="s">
        <v>8416</v>
      </c>
      <c r="X1376" s="30">
        <v>1364</v>
      </c>
      <c r="Y1376" s="270" t="s">
        <v>8417</v>
      </c>
      <c r="Z1376" s="29">
        <v>1364</v>
      </c>
      <c r="AA1376" s="270" t="s">
        <v>8418</v>
      </c>
      <c r="AB1376" s="29">
        <v>1364</v>
      </c>
      <c r="AC1376" s="270" t="s">
        <v>8419</v>
      </c>
      <c r="AD1376" s="29">
        <v>1364</v>
      </c>
      <c r="AE1376" s="270" t="s">
        <v>8420</v>
      </c>
      <c r="AF1376" s="29">
        <v>1364</v>
      </c>
      <c r="AG1376" s="270" t="s">
        <v>8421</v>
      </c>
      <c r="AH1376" s="29">
        <v>1364</v>
      </c>
      <c r="AI1376" s="270" t="s">
        <v>8422</v>
      </c>
      <c r="AJ1376" s="29">
        <v>1365</v>
      </c>
      <c r="AK1376" s="270" t="s">
        <v>8423</v>
      </c>
      <c r="AL1376" s="30">
        <f t="shared" si="27"/>
        <v>1364</v>
      </c>
      <c r="AM1376" s="29">
        <v>1364</v>
      </c>
      <c r="AN1376" s="270">
        <v>6686213</v>
      </c>
      <c r="AO1376" s="29">
        <v>1365</v>
      </c>
      <c r="AP1376" s="270">
        <v>3954794</v>
      </c>
    </row>
    <row r="1377" spans="22:42">
      <c r="V1377" s="29">
        <v>1365</v>
      </c>
      <c r="W1377" s="270" t="s">
        <v>8424</v>
      </c>
      <c r="X1377" s="30">
        <v>1365</v>
      </c>
      <c r="Y1377" s="270" t="s">
        <v>8425</v>
      </c>
      <c r="Z1377" s="29">
        <v>1365</v>
      </c>
      <c r="AA1377" s="270" t="s">
        <v>8426</v>
      </c>
      <c r="AB1377" s="29">
        <v>1365</v>
      </c>
      <c r="AC1377" s="270" t="s">
        <v>8427</v>
      </c>
      <c r="AD1377" s="29">
        <v>1365</v>
      </c>
      <c r="AE1377" s="270" t="s">
        <v>8428</v>
      </c>
      <c r="AF1377" s="29">
        <v>1365</v>
      </c>
      <c r="AG1377" s="270" t="s">
        <v>8429</v>
      </c>
      <c r="AH1377" s="29">
        <v>1365</v>
      </c>
      <c r="AI1377" s="270" t="s">
        <v>8430</v>
      </c>
      <c r="AJ1377" s="29">
        <v>1366</v>
      </c>
      <c r="AK1377" s="270" t="s">
        <v>8431</v>
      </c>
      <c r="AL1377" s="30">
        <f t="shared" si="27"/>
        <v>1365</v>
      </c>
      <c r="AM1377" s="29">
        <v>1365</v>
      </c>
      <c r="AN1377" s="270">
        <v>6691055</v>
      </c>
      <c r="AO1377" s="29">
        <v>1366</v>
      </c>
      <c r="AP1377" s="270">
        <v>3957657</v>
      </c>
    </row>
    <row r="1378" spans="22:42">
      <c r="V1378" s="29">
        <v>1366</v>
      </c>
      <c r="W1378" s="270" t="s">
        <v>8432</v>
      </c>
      <c r="X1378" s="30">
        <v>1366</v>
      </c>
      <c r="Y1378" s="270" t="s">
        <v>8433</v>
      </c>
      <c r="Z1378" s="29">
        <v>1366</v>
      </c>
      <c r="AA1378" s="270" t="s">
        <v>8434</v>
      </c>
      <c r="AB1378" s="29">
        <v>1366</v>
      </c>
      <c r="AC1378" s="270" t="s">
        <v>8435</v>
      </c>
      <c r="AD1378" s="29">
        <v>1366</v>
      </c>
      <c r="AE1378" s="270" t="s">
        <v>8436</v>
      </c>
      <c r="AF1378" s="29">
        <v>1366</v>
      </c>
      <c r="AG1378" s="270" t="s">
        <v>8437</v>
      </c>
      <c r="AH1378" s="29">
        <v>1366</v>
      </c>
      <c r="AI1378" s="270" t="s">
        <v>8438</v>
      </c>
      <c r="AJ1378" s="29">
        <v>1367</v>
      </c>
      <c r="AK1378" s="270" t="s">
        <v>8439</v>
      </c>
      <c r="AL1378" s="30">
        <f t="shared" si="27"/>
        <v>1366</v>
      </c>
      <c r="AM1378" s="29">
        <v>1366</v>
      </c>
      <c r="AN1378" s="270">
        <v>6695897</v>
      </c>
      <c r="AO1378" s="29">
        <v>1367</v>
      </c>
      <c r="AP1378" s="270">
        <v>3960520</v>
      </c>
    </row>
    <row r="1379" spans="22:42">
      <c r="V1379" s="29">
        <v>1367</v>
      </c>
      <c r="W1379" s="270" t="s">
        <v>8440</v>
      </c>
      <c r="X1379" s="30">
        <v>1367</v>
      </c>
      <c r="Y1379" s="270" t="s">
        <v>8441</v>
      </c>
      <c r="Z1379" s="29">
        <v>1367</v>
      </c>
      <c r="AA1379" s="270" t="s">
        <v>8442</v>
      </c>
      <c r="AB1379" s="29">
        <v>1367</v>
      </c>
      <c r="AC1379" s="270" t="s">
        <v>8443</v>
      </c>
      <c r="AD1379" s="29">
        <v>1367</v>
      </c>
      <c r="AE1379" s="270" t="s">
        <v>8444</v>
      </c>
      <c r="AF1379" s="29">
        <v>1367</v>
      </c>
      <c r="AG1379" s="270" t="s">
        <v>8445</v>
      </c>
      <c r="AH1379" s="29">
        <v>1367</v>
      </c>
      <c r="AI1379" s="270" t="s">
        <v>8446</v>
      </c>
      <c r="AJ1379" s="29">
        <v>1368</v>
      </c>
      <c r="AK1379" s="270" t="s">
        <v>8447</v>
      </c>
      <c r="AL1379" s="30">
        <f t="shared" si="27"/>
        <v>1367</v>
      </c>
      <c r="AM1379" s="29">
        <v>1367</v>
      </c>
      <c r="AN1379" s="270">
        <v>6700739</v>
      </c>
      <c r="AO1379" s="29">
        <v>1368</v>
      </c>
      <c r="AP1379" s="270">
        <v>3963383</v>
      </c>
    </row>
    <row r="1380" spans="22:42">
      <c r="V1380" s="29">
        <v>1368</v>
      </c>
      <c r="W1380" s="270" t="s">
        <v>8448</v>
      </c>
      <c r="X1380" s="30">
        <v>1368</v>
      </c>
      <c r="Y1380" s="270" t="s">
        <v>8449</v>
      </c>
      <c r="Z1380" s="29">
        <v>1368</v>
      </c>
      <c r="AA1380" s="270" t="s">
        <v>8450</v>
      </c>
      <c r="AB1380" s="29">
        <v>1368</v>
      </c>
      <c r="AC1380" s="270" t="s">
        <v>8451</v>
      </c>
      <c r="AD1380" s="29">
        <v>1368</v>
      </c>
      <c r="AE1380" s="270" t="s">
        <v>8452</v>
      </c>
      <c r="AF1380" s="29">
        <v>1368</v>
      </c>
      <c r="AG1380" s="270" t="s">
        <v>8453</v>
      </c>
      <c r="AH1380" s="29">
        <v>1368</v>
      </c>
      <c r="AI1380" s="270" t="s">
        <v>8454</v>
      </c>
      <c r="AJ1380" s="29">
        <v>1369</v>
      </c>
      <c r="AK1380" s="270" t="s">
        <v>8455</v>
      </c>
      <c r="AL1380" s="30">
        <f t="shared" si="27"/>
        <v>1368</v>
      </c>
      <c r="AM1380" s="29">
        <v>1368</v>
      </c>
      <c r="AN1380" s="270">
        <v>6705581</v>
      </c>
      <c r="AO1380" s="29">
        <v>1369</v>
      </c>
      <c r="AP1380" s="270">
        <v>3966247</v>
      </c>
    </row>
    <row r="1381" spans="22:42">
      <c r="V1381" s="29">
        <v>1369</v>
      </c>
      <c r="W1381" s="270" t="s">
        <v>8456</v>
      </c>
      <c r="X1381" s="30">
        <v>1369</v>
      </c>
      <c r="Y1381" s="270" t="s">
        <v>8457</v>
      </c>
      <c r="Z1381" s="29">
        <v>1369</v>
      </c>
      <c r="AA1381" s="270" t="s">
        <v>8458</v>
      </c>
      <c r="AB1381" s="29">
        <v>1369</v>
      </c>
      <c r="AC1381" s="270" t="s">
        <v>8459</v>
      </c>
      <c r="AD1381" s="29">
        <v>1369</v>
      </c>
      <c r="AE1381" s="270" t="s">
        <v>8460</v>
      </c>
      <c r="AF1381" s="29">
        <v>1369</v>
      </c>
      <c r="AG1381" s="270" t="s">
        <v>8461</v>
      </c>
      <c r="AH1381" s="29">
        <v>1369</v>
      </c>
      <c r="AI1381" s="270" t="s">
        <v>8462</v>
      </c>
      <c r="AJ1381" s="29">
        <v>1370</v>
      </c>
      <c r="AK1381" s="270" t="s">
        <v>8463</v>
      </c>
      <c r="AL1381" s="30">
        <f t="shared" si="27"/>
        <v>1369</v>
      </c>
      <c r="AM1381" s="29">
        <v>1369</v>
      </c>
      <c r="AN1381" s="270">
        <v>6710423</v>
      </c>
      <c r="AO1381" s="29">
        <v>1370</v>
      </c>
      <c r="AP1381" s="270">
        <v>3969110</v>
      </c>
    </row>
    <row r="1382" spans="22:42">
      <c r="V1382" s="29">
        <v>1370</v>
      </c>
      <c r="W1382" s="270" t="s">
        <v>8464</v>
      </c>
      <c r="X1382" s="30">
        <v>1370</v>
      </c>
      <c r="Y1382" s="270" t="s">
        <v>8465</v>
      </c>
      <c r="Z1382" s="29">
        <v>1370</v>
      </c>
      <c r="AA1382" s="270" t="s">
        <v>8466</v>
      </c>
      <c r="AB1382" s="29">
        <v>1370</v>
      </c>
      <c r="AC1382" s="270" t="s">
        <v>8467</v>
      </c>
      <c r="AD1382" s="29">
        <v>1370</v>
      </c>
      <c r="AE1382" s="270" t="s">
        <v>8468</v>
      </c>
      <c r="AF1382" s="29">
        <v>1370</v>
      </c>
      <c r="AG1382" s="270" t="s">
        <v>8469</v>
      </c>
      <c r="AH1382" s="29">
        <v>1370</v>
      </c>
      <c r="AI1382" s="270" t="s">
        <v>8470</v>
      </c>
      <c r="AJ1382" s="29">
        <v>1371</v>
      </c>
      <c r="AK1382" s="270" t="s">
        <v>8471</v>
      </c>
      <c r="AL1382" s="30">
        <f t="shared" si="27"/>
        <v>1370</v>
      </c>
      <c r="AM1382" s="29">
        <v>1370</v>
      </c>
      <c r="AN1382" s="270">
        <v>6715265</v>
      </c>
      <c r="AO1382" s="29">
        <v>1371</v>
      </c>
      <c r="AP1382" s="270">
        <v>3971973</v>
      </c>
    </row>
    <row r="1383" spans="22:42">
      <c r="V1383" s="29">
        <v>1371</v>
      </c>
      <c r="W1383" s="270" t="s">
        <v>8472</v>
      </c>
      <c r="X1383" s="30">
        <v>1371</v>
      </c>
      <c r="Y1383" s="270" t="s">
        <v>8473</v>
      </c>
      <c r="Z1383" s="29">
        <v>1371</v>
      </c>
      <c r="AA1383" s="270" t="s">
        <v>8474</v>
      </c>
      <c r="AB1383" s="29">
        <v>1371</v>
      </c>
      <c r="AC1383" s="270" t="s">
        <v>8475</v>
      </c>
      <c r="AD1383" s="29">
        <v>1371</v>
      </c>
      <c r="AE1383" s="270" t="s">
        <v>8476</v>
      </c>
      <c r="AF1383" s="29">
        <v>1371</v>
      </c>
      <c r="AG1383" s="270" t="s">
        <v>8477</v>
      </c>
      <c r="AH1383" s="29">
        <v>1371</v>
      </c>
      <c r="AI1383" s="270" t="s">
        <v>8478</v>
      </c>
      <c r="AJ1383" s="29">
        <v>1372</v>
      </c>
      <c r="AK1383" s="270" t="s">
        <v>8479</v>
      </c>
      <c r="AL1383" s="30">
        <f t="shared" si="27"/>
        <v>1371</v>
      </c>
      <c r="AM1383" s="29">
        <v>1371</v>
      </c>
      <c r="AN1383" s="270">
        <v>6720107</v>
      </c>
      <c r="AO1383" s="29">
        <v>1372</v>
      </c>
      <c r="AP1383" s="270">
        <v>3974836</v>
      </c>
    </row>
    <row r="1384" spans="22:42">
      <c r="V1384" s="29">
        <v>1372</v>
      </c>
      <c r="W1384" s="270" t="s">
        <v>8480</v>
      </c>
      <c r="X1384" s="30">
        <v>1372</v>
      </c>
      <c r="Y1384" s="270" t="s">
        <v>8481</v>
      </c>
      <c r="Z1384" s="29">
        <v>1372</v>
      </c>
      <c r="AA1384" s="270" t="s">
        <v>8482</v>
      </c>
      <c r="AB1384" s="29">
        <v>1372</v>
      </c>
      <c r="AC1384" s="270" t="s">
        <v>8483</v>
      </c>
      <c r="AD1384" s="29">
        <v>1372</v>
      </c>
      <c r="AE1384" s="270" t="s">
        <v>8484</v>
      </c>
      <c r="AF1384" s="29">
        <v>1372</v>
      </c>
      <c r="AG1384" s="270" t="s">
        <v>8485</v>
      </c>
      <c r="AH1384" s="29">
        <v>1372</v>
      </c>
      <c r="AI1384" s="270" t="s">
        <v>8486</v>
      </c>
      <c r="AJ1384" s="29">
        <v>1373</v>
      </c>
      <c r="AK1384" s="270" t="s">
        <v>8487</v>
      </c>
      <c r="AL1384" s="30">
        <f t="shared" si="27"/>
        <v>1372</v>
      </c>
      <c r="AM1384" s="29">
        <v>1372</v>
      </c>
      <c r="AN1384" s="270">
        <v>6724948</v>
      </c>
      <c r="AO1384" s="29">
        <v>1373</v>
      </c>
      <c r="AP1384" s="270">
        <v>3977699</v>
      </c>
    </row>
    <row r="1385" spans="22:42">
      <c r="V1385" s="29">
        <v>1373</v>
      </c>
      <c r="W1385" s="270" t="s">
        <v>8488</v>
      </c>
      <c r="X1385" s="30">
        <v>1373</v>
      </c>
      <c r="Y1385" s="270" t="s">
        <v>8489</v>
      </c>
      <c r="Z1385" s="29">
        <v>1373</v>
      </c>
      <c r="AA1385" s="270" t="s">
        <v>8490</v>
      </c>
      <c r="AB1385" s="29">
        <v>1373</v>
      </c>
      <c r="AC1385" s="270" t="s">
        <v>8491</v>
      </c>
      <c r="AD1385" s="29">
        <v>1373</v>
      </c>
      <c r="AE1385" s="270" t="s">
        <v>8492</v>
      </c>
      <c r="AF1385" s="29">
        <v>1373</v>
      </c>
      <c r="AG1385" s="270" t="s">
        <v>8493</v>
      </c>
      <c r="AH1385" s="29">
        <v>1373</v>
      </c>
      <c r="AI1385" s="270" t="s">
        <v>8494</v>
      </c>
      <c r="AJ1385" s="29">
        <v>1374</v>
      </c>
      <c r="AK1385" s="270" t="s">
        <v>8495</v>
      </c>
      <c r="AL1385" s="30">
        <f t="shared" si="27"/>
        <v>1373</v>
      </c>
      <c r="AM1385" s="29">
        <v>1373</v>
      </c>
      <c r="AN1385" s="270">
        <v>6729790</v>
      </c>
      <c r="AO1385" s="29">
        <v>1374</v>
      </c>
      <c r="AP1385" s="270">
        <v>3980563</v>
      </c>
    </row>
    <row r="1386" spans="22:42">
      <c r="V1386" s="29">
        <v>1374</v>
      </c>
      <c r="W1386" s="270" t="s">
        <v>8496</v>
      </c>
      <c r="X1386" s="30">
        <v>1374</v>
      </c>
      <c r="Y1386" s="270" t="s">
        <v>8497</v>
      </c>
      <c r="Z1386" s="29">
        <v>1374</v>
      </c>
      <c r="AA1386" s="270" t="s">
        <v>8498</v>
      </c>
      <c r="AB1386" s="29">
        <v>1374</v>
      </c>
      <c r="AC1386" s="270" t="s">
        <v>8499</v>
      </c>
      <c r="AD1386" s="29">
        <v>1374</v>
      </c>
      <c r="AE1386" s="270" t="s">
        <v>8500</v>
      </c>
      <c r="AF1386" s="29">
        <v>1374</v>
      </c>
      <c r="AG1386" s="270" t="s">
        <v>8501</v>
      </c>
      <c r="AH1386" s="29">
        <v>1374</v>
      </c>
      <c r="AI1386" s="270" t="s">
        <v>8502</v>
      </c>
      <c r="AJ1386" s="29">
        <v>1375</v>
      </c>
      <c r="AK1386" s="270" t="s">
        <v>8503</v>
      </c>
      <c r="AL1386" s="30">
        <f t="shared" si="27"/>
        <v>1374</v>
      </c>
      <c r="AM1386" s="29">
        <v>1374</v>
      </c>
      <c r="AN1386" s="270">
        <v>6734632</v>
      </c>
      <c r="AO1386" s="29">
        <v>1375</v>
      </c>
      <c r="AP1386" s="270">
        <v>3983426</v>
      </c>
    </row>
    <row r="1387" spans="22:42">
      <c r="V1387" s="29">
        <v>1375</v>
      </c>
      <c r="W1387" s="270" t="s">
        <v>8504</v>
      </c>
      <c r="X1387" s="30">
        <v>1375</v>
      </c>
      <c r="Y1387" s="270" t="s">
        <v>8505</v>
      </c>
      <c r="Z1387" s="29">
        <v>1375</v>
      </c>
      <c r="AA1387" s="270" t="s">
        <v>8506</v>
      </c>
      <c r="AB1387" s="29">
        <v>1375</v>
      </c>
      <c r="AC1387" s="270" t="s">
        <v>8507</v>
      </c>
      <c r="AD1387" s="29">
        <v>1375</v>
      </c>
      <c r="AE1387" s="270" t="s">
        <v>8508</v>
      </c>
      <c r="AF1387" s="29">
        <v>1375</v>
      </c>
      <c r="AG1387" s="270" t="s">
        <v>8509</v>
      </c>
      <c r="AH1387" s="29">
        <v>1375</v>
      </c>
      <c r="AI1387" s="270" t="s">
        <v>8510</v>
      </c>
      <c r="AJ1387" s="29">
        <v>1376</v>
      </c>
      <c r="AK1387" s="270" t="s">
        <v>8511</v>
      </c>
      <c r="AL1387" s="30">
        <f t="shared" si="27"/>
        <v>1375</v>
      </c>
      <c r="AM1387" s="29">
        <v>1375</v>
      </c>
      <c r="AN1387" s="270">
        <v>6739474</v>
      </c>
      <c r="AO1387" s="29">
        <v>1376</v>
      </c>
      <c r="AP1387" s="270">
        <v>3986289</v>
      </c>
    </row>
    <row r="1388" spans="22:42">
      <c r="V1388" s="29">
        <v>1376</v>
      </c>
      <c r="W1388" s="270" t="s">
        <v>8512</v>
      </c>
      <c r="X1388" s="30">
        <v>1376</v>
      </c>
      <c r="Y1388" s="270" t="s">
        <v>8513</v>
      </c>
      <c r="Z1388" s="29">
        <v>1376</v>
      </c>
      <c r="AA1388" s="270" t="s">
        <v>8514</v>
      </c>
      <c r="AB1388" s="29">
        <v>1376</v>
      </c>
      <c r="AC1388" s="270" t="s">
        <v>8515</v>
      </c>
      <c r="AD1388" s="29">
        <v>1376</v>
      </c>
      <c r="AE1388" s="270" t="s">
        <v>8516</v>
      </c>
      <c r="AF1388" s="29">
        <v>1376</v>
      </c>
      <c r="AG1388" s="270" t="s">
        <v>8517</v>
      </c>
      <c r="AH1388" s="29">
        <v>1376</v>
      </c>
      <c r="AI1388" s="270" t="s">
        <v>8518</v>
      </c>
      <c r="AJ1388" s="29">
        <v>1377</v>
      </c>
      <c r="AK1388" s="270" t="s">
        <v>8519</v>
      </c>
      <c r="AL1388" s="30">
        <f t="shared" si="27"/>
        <v>1376</v>
      </c>
      <c r="AM1388" s="29">
        <v>1376</v>
      </c>
      <c r="AN1388" s="270">
        <v>6744316</v>
      </c>
      <c r="AO1388" s="29">
        <v>1377</v>
      </c>
      <c r="AP1388" s="270">
        <v>3989152</v>
      </c>
    </row>
    <row r="1389" spans="22:42">
      <c r="V1389" s="29">
        <v>1377</v>
      </c>
      <c r="W1389" s="270" t="s">
        <v>8520</v>
      </c>
      <c r="X1389" s="30">
        <v>1377</v>
      </c>
      <c r="Y1389" s="270" t="s">
        <v>8521</v>
      </c>
      <c r="Z1389" s="29">
        <v>1377</v>
      </c>
      <c r="AA1389" s="270" t="s">
        <v>8522</v>
      </c>
      <c r="AB1389" s="29">
        <v>1377</v>
      </c>
      <c r="AC1389" s="270" t="s">
        <v>8523</v>
      </c>
      <c r="AD1389" s="29">
        <v>1377</v>
      </c>
      <c r="AE1389" s="270" t="s">
        <v>8524</v>
      </c>
      <c r="AF1389" s="29">
        <v>1377</v>
      </c>
      <c r="AG1389" s="270" t="s">
        <v>8525</v>
      </c>
      <c r="AH1389" s="29">
        <v>1377</v>
      </c>
      <c r="AI1389" s="270" t="s">
        <v>8526</v>
      </c>
      <c r="AJ1389" s="29">
        <v>1378</v>
      </c>
      <c r="AK1389" s="270" t="s">
        <v>8527</v>
      </c>
      <c r="AL1389" s="30">
        <f t="shared" si="27"/>
        <v>1377</v>
      </c>
      <c r="AM1389" s="29">
        <v>1377</v>
      </c>
      <c r="AN1389" s="270">
        <v>6749158</v>
      </c>
      <c r="AO1389" s="29">
        <v>1378</v>
      </c>
      <c r="AP1389" s="270">
        <v>3992015</v>
      </c>
    </row>
    <row r="1390" spans="22:42">
      <c r="V1390" s="29">
        <v>1378</v>
      </c>
      <c r="W1390" s="270" t="s">
        <v>8528</v>
      </c>
      <c r="X1390" s="30">
        <v>1378</v>
      </c>
      <c r="Y1390" s="270" t="s">
        <v>8529</v>
      </c>
      <c r="Z1390" s="29">
        <v>1378</v>
      </c>
      <c r="AA1390" s="270" t="s">
        <v>8530</v>
      </c>
      <c r="AB1390" s="29">
        <v>1378</v>
      </c>
      <c r="AC1390" s="270" t="s">
        <v>8531</v>
      </c>
      <c r="AD1390" s="29">
        <v>1378</v>
      </c>
      <c r="AE1390" s="270" t="s">
        <v>8532</v>
      </c>
      <c r="AF1390" s="29">
        <v>1378</v>
      </c>
      <c r="AG1390" s="270" t="s">
        <v>8533</v>
      </c>
      <c r="AH1390" s="29">
        <v>1378</v>
      </c>
      <c r="AI1390" s="270" t="s">
        <v>8534</v>
      </c>
      <c r="AJ1390" s="29">
        <v>1379</v>
      </c>
      <c r="AK1390" s="270" t="s">
        <v>8535</v>
      </c>
      <c r="AL1390" s="30">
        <f t="shared" si="27"/>
        <v>1378</v>
      </c>
      <c r="AM1390" s="29">
        <v>1378</v>
      </c>
      <c r="AN1390" s="270">
        <v>6754000</v>
      </c>
      <c r="AO1390" s="29">
        <v>1379</v>
      </c>
      <c r="AP1390" s="270">
        <v>3994879</v>
      </c>
    </row>
    <row r="1391" spans="22:42">
      <c r="V1391" s="29">
        <v>1379</v>
      </c>
      <c r="W1391" s="270" t="s">
        <v>8536</v>
      </c>
      <c r="X1391" s="30">
        <v>1379</v>
      </c>
      <c r="Y1391" s="270" t="s">
        <v>8537</v>
      </c>
      <c r="Z1391" s="29">
        <v>1379</v>
      </c>
      <c r="AA1391" s="270" t="s">
        <v>8538</v>
      </c>
      <c r="AB1391" s="29">
        <v>1379</v>
      </c>
      <c r="AC1391" s="270" t="s">
        <v>8539</v>
      </c>
      <c r="AD1391" s="29">
        <v>1379</v>
      </c>
      <c r="AE1391" s="270" t="s">
        <v>8540</v>
      </c>
      <c r="AF1391" s="29">
        <v>1379</v>
      </c>
      <c r="AG1391" s="270" t="s">
        <v>8541</v>
      </c>
      <c r="AH1391" s="29">
        <v>1379</v>
      </c>
      <c r="AI1391" s="270" t="s">
        <v>8542</v>
      </c>
      <c r="AJ1391" s="29">
        <v>1380</v>
      </c>
      <c r="AK1391" s="270" t="s">
        <v>8543</v>
      </c>
      <c r="AL1391" s="30">
        <f t="shared" si="27"/>
        <v>1379</v>
      </c>
      <c r="AM1391" s="29">
        <v>1379</v>
      </c>
      <c r="AN1391" s="270">
        <v>6758842</v>
      </c>
      <c r="AO1391" s="29">
        <v>1380</v>
      </c>
      <c r="AP1391" s="270">
        <v>3997742</v>
      </c>
    </row>
    <row r="1392" spans="22:42">
      <c r="V1392" s="29">
        <v>1380</v>
      </c>
      <c r="W1392" s="270" t="s">
        <v>8544</v>
      </c>
      <c r="X1392" s="30">
        <v>1380</v>
      </c>
      <c r="Y1392" s="270" t="s">
        <v>8545</v>
      </c>
      <c r="Z1392" s="29">
        <v>1380</v>
      </c>
      <c r="AA1392" s="270" t="s">
        <v>8546</v>
      </c>
      <c r="AB1392" s="29">
        <v>1380</v>
      </c>
      <c r="AC1392" s="270" t="s">
        <v>8547</v>
      </c>
      <c r="AD1392" s="29">
        <v>1380</v>
      </c>
      <c r="AE1392" s="270" t="s">
        <v>8548</v>
      </c>
      <c r="AF1392" s="29">
        <v>1380</v>
      </c>
      <c r="AG1392" s="270" t="s">
        <v>8549</v>
      </c>
      <c r="AH1392" s="29">
        <v>1380</v>
      </c>
      <c r="AI1392" s="270" t="s">
        <v>8550</v>
      </c>
      <c r="AJ1392" s="29">
        <v>1381</v>
      </c>
      <c r="AK1392" s="270" t="s">
        <v>8551</v>
      </c>
      <c r="AL1392" s="30">
        <f t="shared" si="27"/>
        <v>1380</v>
      </c>
      <c r="AM1392" s="29">
        <v>1380</v>
      </c>
      <c r="AN1392" s="270">
        <v>6763683</v>
      </c>
      <c r="AO1392" s="29">
        <v>1381</v>
      </c>
      <c r="AP1392" s="270">
        <v>4000605</v>
      </c>
    </row>
    <row r="1393" spans="22:42">
      <c r="V1393" s="29">
        <v>1381</v>
      </c>
      <c r="W1393" s="270" t="s">
        <v>8552</v>
      </c>
      <c r="X1393" s="30">
        <v>1381</v>
      </c>
      <c r="Y1393" s="270" t="s">
        <v>8553</v>
      </c>
      <c r="Z1393" s="29">
        <v>1381</v>
      </c>
      <c r="AA1393" s="270" t="s">
        <v>8554</v>
      </c>
      <c r="AB1393" s="29">
        <v>1381</v>
      </c>
      <c r="AC1393" s="270" t="s">
        <v>8555</v>
      </c>
      <c r="AD1393" s="29">
        <v>1381</v>
      </c>
      <c r="AE1393" s="270" t="s">
        <v>8556</v>
      </c>
      <c r="AF1393" s="29">
        <v>1381</v>
      </c>
      <c r="AG1393" s="270" t="s">
        <v>8557</v>
      </c>
      <c r="AH1393" s="29">
        <v>1381</v>
      </c>
      <c r="AI1393" s="270" t="s">
        <v>8558</v>
      </c>
      <c r="AJ1393" s="29">
        <v>1382</v>
      </c>
      <c r="AK1393" s="270" t="s">
        <v>8559</v>
      </c>
      <c r="AL1393" s="30">
        <f t="shared" si="27"/>
        <v>1381</v>
      </c>
      <c r="AM1393" s="29">
        <v>1381</v>
      </c>
      <c r="AN1393" s="270">
        <v>6768525</v>
      </c>
      <c r="AO1393" s="29">
        <v>1382</v>
      </c>
      <c r="AP1393" s="270">
        <v>4003468</v>
      </c>
    </row>
    <row r="1394" spans="22:42">
      <c r="V1394" s="29">
        <v>1382</v>
      </c>
      <c r="W1394" s="270" t="s">
        <v>8560</v>
      </c>
      <c r="X1394" s="30">
        <v>1382</v>
      </c>
      <c r="Y1394" s="270" t="s">
        <v>8561</v>
      </c>
      <c r="Z1394" s="29">
        <v>1382</v>
      </c>
      <c r="AA1394" s="270" t="s">
        <v>8562</v>
      </c>
      <c r="AB1394" s="29">
        <v>1382</v>
      </c>
      <c r="AC1394" s="270" t="s">
        <v>8563</v>
      </c>
      <c r="AD1394" s="29">
        <v>1382</v>
      </c>
      <c r="AE1394" s="270" t="s">
        <v>8564</v>
      </c>
      <c r="AF1394" s="29">
        <v>1382</v>
      </c>
      <c r="AG1394" s="270" t="s">
        <v>8565</v>
      </c>
      <c r="AH1394" s="29">
        <v>1382</v>
      </c>
      <c r="AI1394" s="270" t="s">
        <v>8566</v>
      </c>
      <c r="AJ1394" s="29">
        <v>1383</v>
      </c>
      <c r="AK1394" s="270" t="s">
        <v>8567</v>
      </c>
      <c r="AL1394" s="30">
        <f t="shared" si="27"/>
        <v>1382</v>
      </c>
      <c r="AM1394" s="29">
        <v>1382</v>
      </c>
      <c r="AN1394" s="270">
        <v>6773367</v>
      </c>
      <c r="AO1394" s="29">
        <v>1383</v>
      </c>
      <c r="AP1394" s="270">
        <v>4006331</v>
      </c>
    </row>
    <row r="1395" spans="22:42">
      <c r="V1395" s="29">
        <v>1383</v>
      </c>
      <c r="W1395" s="270" t="s">
        <v>8568</v>
      </c>
      <c r="X1395" s="30">
        <v>1383</v>
      </c>
      <c r="Y1395" s="270" t="s">
        <v>8569</v>
      </c>
      <c r="Z1395" s="29">
        <v>1383</v>
      </c>
      <c r="AA1395" s="270" t="s">
        <v>8570</v>
      </c>
      <c r="AB1395" s="29">
        <v>1383</v>
      </c>
      <c r="AC1395" s="270" t="s">
        <v>8571</v>
      </c>
      <c r="AD1395" s="29">
        <v>1383</v>
      </c>
      <c r="AE1395" s="270" t="s">
        <v>8572</v>
      </c>
      <c r="AF1395" s="29">
        <v>1383</v>
      </c>
      <c r="AG1395" s="270" t="s">
        <v>8573</v>
      </c>
      <c r="AH1395" s="29">
        <v>1383</v>
      </c>
      <c r="AI1395" s="270" t="s">
        <v>8574</v>
      </c>
      <c r="AJ1395" s="29">
        <v>1384</v>
      </c>
      <c r="AK1395" s="270" t="s">
        <v>8575</v>
      </c>
      <c r="AL1395" s="30">
        <f t="shared" si="27"/>
        <v>1383</v>
      </c>
      <c r="AM1395" s="29">
        <v>1383</v>
      </c>
      <c r="AN1395" s="270">
        <v>6778209</v>
      </c>
      <c r="AO1395" s="29">
        <v>1384</v>
      </c>
      <c r="AP1395" s="270">
        <v>4009195</v>
      </c>
    </row>
    <row r="1396" spans="22:42">
      <c r="V1396" s="29">
        <v>1384</v>
      </c>
      <c r="W1396" s="270" t="s">
        <v>8576</v>
      </c>
      <c r="X1396" s="30">
        <v>1384</v>
      </c>
      <c r="Y1396" s="270" t="s">
        <v>8577</v>
      </c>
      <c r="Z1396" s="29">
        <v>1384</v>
      </c>
      <c r="AA1396" s="270" t="s">
        <v>8578</v>
      </c>
      <c r="AB1396" s="29">
        <v>1384</v>
      </c>
      <c r="AC1396" s="270" t="s">
        <v>8579</v>
      </c>
      <c r="AD1396" s="29">
        <v>1384</v>
      </c>
      <c r="AE1396" s="270" t="s">
        <v>8580</v>
      </c>
      <c r="AF1396" s="29">
        <v>1384</v>
      </c>
      <c r="AG1396" s="270" t="s">
        <v>8581</v>
      </c>
      <c r="AH1396" s="29">
        <v>1384</v>
      </c>
      <c r="AI1396" s="270" t="s">
        <v>8582</v>
      </c>
      <c r="AJ1396" s="29">
        <v>1385</v>
      </c>
      <c r="AK1396" s="270" t="s">
        <v>8583</v>
      </c>
      <c r="AL1396" s="30">
        <f t="shared" si="27"/>
        <v>1384</v>
      </c>
      <c r="AM1396" s="29">
        <v>1384</v>
      </c>
      <c r="AN1396" s="270">
        <v>6783051</v>
      </c>
      <c r="AO1396" s="29">
        <v>1385</v>
      </c>
      <c r="AP1396" s="270">
        <v>4012058</v>
      </c>
    </row>
    <row r="1397" spans="22:42">
      <c r="V1397" s="29">
        <v>1385</v>
      </c>
      <c r="W1397" s="270" t="s">
        <v>8584</v>
      </c>
      <c r="X1397" s="30">
        <v>1385</v>
      </c>
      <c r="Y1397" s="270" t="s">
        <v>8585</v>
      </c>
      <c r="Z1397" s="29">
        <v>1385</v>
      </c>
      <c r="AA1397" s="270" t="s">
        <v>8586</v>
      </c>
      <c r="AB1397" s="29">
        <v>1385</v>
      </c>
      <c r="AC1397" s="270" t="s">
        <v>8587</v>
      </c>
      <c r="AD1397" s="29">
        <v>1385</v>
      </c>
      <c r="AE1397" s="270" t="s">
        <v>8588</v>
      </c>
      <c r="AF1397" s="29">
        <v>1385</v>
      </c>
      <c r="AG1397" s="270" t="s">
        <v>8589</v>
      </c>
      <c r="AH1397" s="29">
        <v>1385</v>
      </c>
      <c r="AI1397" s="270" t="s">
        <v>8590</v>
      </c>
      <c r="AJ1397" s="29">
        <v>1386</v>
      </c>
      <c r="AK1397" s="270" t="s">
        <v>8591</v>
      </c>
      <c r="AL1397" s="30">
        <f t="shared" si="27"/>
        <v>1385</v>
      </c>
      <c r="AM1397" s="29">
        <v>1385</v>
      </c>
      <c r="AN1397" s="270">
        <v>6787893</v>
      </c>
      <c r="AO1397" s="29">
        <v>1386</v>
      </c>
      <c r="AP1397" s="270">
        <v>4014921</v>
      </c>
    </row>
    <row r="1398" spans="22:42">
      <c r="V1398" s="29">
        <v>1386</v>
      </c>
      <c r="W1398" s="270" t="s">
        <v>8592</v>
      </c>
      <c r="X1398" s="30">
        <v>1386</v>
      </c>
      <c r="Y1398" s="270" t="s">
        <v>8593</v>
      </c>
      <c r="Z1398" s="29">
        <v>1386</v>
      </c>
      <c r="AA1398" s="270" t="s">
        <v>8594</v>
      </c>
      <c r="AB1398" s="29">
        <v>1386</v>
      </c>
      <c r="AC1398" s="270" t="s">
        <v>8595</v>
      </c>
      <c r="AD1398" s="29">
        <v>1386</v>
      </c>
      <c r="AE1398" s="270" t="s">
        <v>8596</v>
      </c>
      <c r="AF1398" s="29">
        <v>1386</v>
      </c>
      <c r="AG1398" s="270" t="s">
        <v>8597</v>
      </c>
      <c r="AH1398" s="29">
        <v>1386</v>
      </c>
      <c r="AI1398" s="270" t="s">
        <v>8598</v>
      </c>
      <c r="AJ1398" s="29">
        <v>1387</v>
      </c>
      <c r="AK1398" s="270" t="s">
        <v>8599</v>
      </c>
      <c r="AL1398" s="30">
        <f t="shared" si="27"/>
        <v>1386</v>
      </c>
      <c r="AM1398" s="29">
        <v>1386</v>
      </c>
      <c r="AN1398" s="270">
        <v>6792735</v>
      </c>
      <c r="AO1398" s="29">
        <v>1387</v>
      </c>
      <c r="AP1398" s="270">
        <v>4017784</v>
      </c>
    </row>
    <row r="1399" spans="22:42">
      <c r="V1399" s="29">
        <v>1387</v>
      </c>
      <c r="W1399" s="270" t="s">
        <v>8600</v>
      </c>
      <c r="X1399" s="30">
        <v>1387</v>
      </c>
      <c r="Y1399" s="270" t="s">
        <v>8601</v>
      </c>
      <c r="Z1399" s="29">
        <v>1387</v>
      </c>
      <c r="AA1399" s="270" t="s">
        <v>8602</v>
      </c>
      <c r="AB1399" s="29">
        <v>1387</v>
      </c>
      <c r="AC1399" s="270" t="s">
        <v>8603</v>
      </c>
      <c r="AD1399" s="29">
        <v>1387</v>
      </c>
      <c r="AE1399" s="270" t="s">
        <v>8604</v>
      </c>
      <c r="AF1399" s="29">
        <v>1387</v>
      </c>
      <c r="AG1399" s="270" t="s">
        <v>8605</v>
      </c>
      <c r="AH1399" s="29">
        <v>1387</v>
      </c>
      <c r="AI1399" s="270" t="s">
        <v>8606</v>
      </c>
      <c r="AJ1399" s="29">
        <v>1388</v>
      </c>
      <c r="AK1399" s="270" t="s">
        <v>8607</v>
      </c>
      <c r="AL1399" s="30">
        <f t="shared" si="27"/>
        <v>1387</v>
      </c>
      <c r="AM1399" s="29">
        <v>1387</v>
      </c>
      <c r="AN1399" s="270">
        <v>6797576</v>
      </c>
      <c r="AO1399" s="29">
        <v>1388</v>
      </c>
      <c r="AP1399" s="270">
        <v>4020647</v>
      </c>
    </row>
    <row r="1400" spans="22:42">
      <c r="V1400" s="29">
        <v>1388</v>
      </c>
      <c r="W1400" s="270" t="s">
        <v>8608</v>
      </c>
      <c r="X1400" s="30">
        <v>1388</v>
      </c>
      <c r="Y1400" s="270" t="s">
        <v>8609</v>
      </c>
      <c r="Z1400" s="29">
        <v>1388</v>
      </c>
      <c r="AA1400" s="270" t="s">
        <v>8610</v>
      </c>
      <c r="AB1400" s="29">
        <v>1388</v>
      </c>
      <c r="AC1400" s="270" t="s">
        <v>8611</v>
      </c>
      <c r="AD1400" s="29">
        <v>1388</v>
      </c>
      <c r="AE1400" s="270" t="s">
        <v>8612</v>
      </c>
      <c r="AF1400" s="29">
        <v>1388</v>
      </c>
      <c r="AG1400" s="270" t="s">
        <v>8613</v>
      </c>
      <c r="AH1400" s="29">
        <v>1388</v>
      </c>
      <c r="AI1400" s="270" t="s">
        <v>8614</v>
      </c>
      <c r="AJ1400" s="29">
        <v>1389</v>
      </c>
      <c r="AK1400" s="270" t="s">
        <v>8615</v>
      </c>
      <c r="AL1400" s="30">
        <f t="shared" si="27"/>
        <v>1388</v>
      </c>
      <c r="AM1400" s="29">
        <v>1388</v>
      </c>
      <c r="AN1400" s="270">
        <v>6802418</v>
      </c>
      <c r="AO1400" s="29">
        <v>1389</v>
      </c>
      <c r="AP1400" s="270">
        <v>4023511</v>
      </c>
    </row>
    <row r="1401" spans="22:42">
      <c r="V1401" s="29">
        <v>1389</v>
      </c>
      <c r="W1401" s="270" t="s">
        <v>8616</v>
      </c>
      <c r="X1401" s="30">
        <v>1389</v>
      </c>
      <c r="Y1401" s="270" t="s">
        <v>8617</v>
      </c>
      <c r="Z1401" s="29">
        <v>1389</v>
      </c>
      <c r="AA1401" s="270" t="s">
        <v>8618</v>
      </c>
      <c r="AB1401" s="29">
        <v>1389</v>
      </c>
      <c r="AC1401" s="270" t="s">
        <v>8619</v>
      </c>
      <c r="AD1401" s="29">
        <v>1389</v>
      </c>
      <c r="AE1401" s="270" t="s">
        <v>8620</v>
      </c>
      <c r="AF1401" s="29">
        <v>1389</v>
      </c>
      <c r="AG1401" s="270" t="s">
        <v>8621</v>
      </c>
      <c r="AH1401" s="29">
        <v>1389</v>
      </c>
      <c r="AI1401" s="270" t="s">
        <v>8622</v>
      </c>
      <c r="AJ1401" s="29">
        <v>1390</v>
      </c>
      <c r="AK1401" s="270" t="s">
        <v>8623</v>
      </c>
      <c r="AL1401" s="30">
        <f t="shared" si="27"/>
        <v>1389</v>
      </c>
      <c r="AM1401" s="29">
        <v>1389</v>
      </c>
      <c r="AN1401" s="270">
        <v>6807260</v>
      </c>
      <c r="AO1401" s="29">
        <v>1390</v>
      </c>
      <c r="AP1401" s="270">
        <v>4026374</v>
      </c>
    </row>
    <row r="1402" spans="22:42">
      <c r="V1402" s="29">
        <v>1390</v>
      </c>
      <c r="W1402" s="270" t="s">
        <v>8624</v>
      </c>
      <c r="X1402" s="30">
        <v>1390</v>
      </c>
      <c r="Y1402" s="270" t="s">
        <v>8625</v>
      </c>
      <c r="Z1402" s="29">
        <v>1390</v>
      </c>
      <c r="AA1402" s="270" t="s">
        <v>8626</v>
      </c>
      <c r="AB1402" s="29">
        <v>1390</v>
      </c>
      <c r="AC1402" s="270" t="s">
        <v>8627</v>
      </c>
      <c r="AD1402" s="29">
        <v>1390</v>
      </c>
      <c r="AE1402" s="270" t="s">
        <v>8628</v>
      </c>
      <c r="AF1402" s="29">
        <v>1390</v>
      </c>
      <c r="AG1402" s="270" t="s">
        <v>8629</v>
      </c>
      <c r="AH1402" s="29">
        <v>1390</v>
      </c>
      <c r="AI1402" s="270" t="s">
        <v>8630</v>
      </c>
      <c r="AJ1402" s="29">
        <v>1391</v>
      </c>
      <c r="AK1402" s="270" t="s">
        <v>8631</v>
      </c>
      <c r="AL1402" s="30">
        <f t="shared" si="27"/>
        <v>1390</v>
      </c>
      <c r="AM1402" s="29">
        <v>1390</v>
      </c>
      <c r="AN1402" s="270">
        <v>6812102</v>
      </c>
      <c r="AO1402" s="29">
        <v>1391</v>
      </c>
      <c r="AP1402" s="270">
        <v>4029237</v>
      </c>
    </row>
    <row r="1403" spans="22:42">
      <c r="V1403" s="29">
        <v>1391</v>
      </c>
      <c r="W1403" s="270" t="s">
        <v>8632</v>
      </c>
      <c r="X1403" s="30">
        <v>1391</v>
      </c>
      <c r="Y1403" s="270" t="s">
        <v>8633</v>
      </c>
      <c r="Z1403" s="29">
        <v>1391</v>
      </c>
      <c r="AA1403" s="270" t="s">
        <v>8634</v>
      </c>
      <c r="AB1403" s="29">
        <v>1391</v>
      </c>
      <c r="AC1403" s="270" t="s">
        <v>8635</v>
      </c>
      <c r="AD1403" s="29">
        <v>1391</v>
      </c>
      <c r="AE1403" s="270" t="s">
        <v>8636</v>
      </c>
      <c r="AF1403" s="29">
        <v>1391</v>
      </c>
      <c r="AG1403" s="270" t="s">
        <v>8637</v>
      </c>
      <c r="AH1403" s="29">
        <v>1391</v>
      </c>
      <c r="AI1403" s="270" t="s">
        <v>8638</v>
      </c>
      <c r="AJ1403" s="29">
        <v>1392</v>
      </c>
      <c r="AK1403" s="270" t="s">
        <v>8639</v>
      </c>
      <c r="AL1403" s="30">
        <f t="shared" si="27"/>
        <v>1391</v>
      </c>
      <c r="AM1403" s="29">
        <v>1391</v>
      </c>
      <c r="AN1403" s="270">
        <v>6816944</v>
      </c>
      <c r="AO1403" s="29">
        <v>1392</v>
      </c>
      <c r="AP1403" s="270">
        <v>4032100</v>
      </c>
    </row>
    <row r="1404" spans="22:42">
      <c r="V1404" s="29">
        <v>1392</v>
      </c>
      <c r="W1404" s="270" t="s">
        <v>8640</v>
      </c>
      <c r="X1404" s="30">
        <v>1392</v>
      </c>
      <c r="Y1404" s="270" t="s">
        <v>8641</v>
      </c>
      <c r="Z1404" s="29">
        <v>1392</v>
      </c>
      <c r="AA1404" s="270" t="s">
        <v>8642</v>
      </c>
      <c r="AB1404" s="29">
        <v>1392</v>
      </c>
      <c r="AC1404" s="270" t="s">
        <v>8643</v>
      </c>
      <c r="AD1404" s="29">
        <v>1392</v>
      </c>
      <c r="AE1404" s="270" t="s">
        <v>8644</v>
      </c>
      <c r="AF1404" s="29">
        <v>1392</v>
      </c>
      <c r="AG1404" s="270" t="s">
        <v>8645</v>
      </c>
      <c r="AH1404" s="29">
        <v>1392</v>
      </c>
      <c r="AI1404" s="270" t="s">
        <v>8646</v>
      </c>
      <c r="AJ1404" s="29">
        <v>1393</v>
      </c>
      <c r="AK1404" s="270" t="s">
        <v>8647</v>
      </c>
      <c r="AL1404" s="30">
        <f t="shared" si="27"/>
        <v>1392</v>
      </c>
      <c r="AM1404" s="29">
        <v>1392</v>
      </c>
      <c r="AN1404" s="270">
        <v>6821786</v>
      </c>
      <c r="AO1404" s="29">
        <v>1393</v>
      </c>
      <c r="AP1404" s="270">
        <v>4034963</v>
      </c>
    </row>
    <row r="1405" spans="22:42">
      <c r="V1405" s="29">
        <v>1393</v>
      </c>
      <c r="W1405" s="270" t="s">
        <v>8648</v>
      </c>
      <c r="X1405" s="30">
        <v>1393</v>
      </c>
      <c r="Y1405" s="270" t="s">
        <v>8649</v>
      </c>
      <c r="Z1405" s="29">
        <v>1393</v>
      </c>
      <c r="AA1405" s="270" t="s">
        <v>8650</v>
      </c>
      <c r="AB1405" s="29">
        <v>1393</v>
      </c>
      <c r="AC1405" s="270" t="s">
        <v>8651</v>
      </c>
      <c r="AD1405" s="29">
        <v>1393</v>
      </c>
      <c r="AE1405" s="270" t="s">
        <v>8652</v>
      </c>
      <c r="AF1405" s="29">
        <v>1393</v>
      </c>
      <c r="AG1405" s="270" t="s">
        <v>8653</v>
      </c>
      <c r="AH1405" s="29">
        <v>1393</v>
      </c>
      <c r="AI1405" s="270" t="s">
        <v>8654</v>
      </c>
      <c r="AJ1405" s="29">
        <v>1394</v>
      </c>
      <c r="AK1405" s="270" t="s">
        <v>8655</v>
      </c>
      <c r="AL1405" s="30">
        <f t="shared" si="27"/>
        <v>1393</v>
      </c>
      <c r="AM1405" s="29">
        <v>1393</v>
      </c>
      <c r="AN1405" s="270">
        <v>6826628</v>
      </c>
      <c r="AO1405" s="29">
        <v>1394</v>
      </c>
      <c r="AP1405" s="270">
        <v>4037827</v>
      </c>
    </row>
    <row r="1406" spans="22:42">
      <c r="V1406" s="29">
        <v>1394</v>
      </c>
      <c r="W1406" s="270" t="s">
        <v>8656</v>
      </c>
      <c r="X1406" s="30">
        <v>1394</v>
      </c>
      <c r="Y1406" s="270" t="s">
        <v>8657</v>
      </c>
      <c r="Z1406" s="29">
        <v>1394</v>
      </c>
      <c r="AA1406" s="270" t="s">
        <v>8658</v>
      </c>
      <c r="AB1406" s="29">
        <v>1394</v>
      </c>
      <c r="AC1406" s="270" t="s">
        <v>8659</v>
      </c>
      <c r="AD1406" s="29">
        <v>1394</v>
      </c>
      <c r="AE1406" s="270" t="s">
        <v>8660</v>
      </c>
      <c r="AF1406" s="29">
        <v>1394</v>
      </c>
      <c r="AG1406" s="270" t="s">
        <v>8661</v>
      </c>
      <c r="AH1406" s="29">
        <v>1394</v>
      </c>
      <c r="AI1406" s="270" t="s">
        <v>8662</v>
      </c>
      <c r="AJ1406" s="29">
        <v>1395</v>
      </c>
      <c r="AK1406" s="270" t="s">
        <v>8663</v>
      </c>
      <c r="AL1406" s="30">
        <f t="shared" si="27"/>
        <v>1394</v>
      </c>
      <c r="AM1406" s="29">
        <v>1394</v>
      </c>
      <c r="AN1406" s="270">
        <v>6831470</v>
      </c>
      <c r="AO1406" s="29">
        <v>1395</v>
      </c>
      <c r="AP1406" s="270">
        <v>4040690</v>
      </c>
    </row>
    <row r="1407" spans="22:42">
      <c r="V1407" s="29">
        <v>1395</v>
      </c>
      <c r="W1407" s="270">
        <v>5802831</v>
      </c>
      <c r="X1407" s="30">
        <v>1395</v>
      </c>
      <c r="Y1407" s="270" t="s">
        <v>8664</v>
      </c>
      <c r="Z1407" s="29">
        <v>1395</v>
      </c>
      <c r="AA1407" s="270" t="s">
        <v>8665</v>
      </c>
      <c r="AB1407" s="29">
        <v>1395</v>
      </c>
      <c r="AC1407" s="270" t="s">
        <v>8666</v>
      </c>
      <c r="AD1407" s="29">
        <v>1395</v>
      </c>
      <c r="AE1407" s="270" t="s">
        <v>8667</v>
      </c>
      <c r="AF1407" s="29">
        <v>1395</v>
      </c>
      <c r="AG1407" s="270" t="s">
        <v>8668</v>
      </c>
      <c r="AH1407" s="29">
        <v>1395</v>
      </c>
      <c r="AI1407" s="270" t="s">
        <v>8669</v>
      </c>
      <c r="AJ1407" s="29">
        <v>1396</v>
      </c>
      <c r="AK1407" s="270" t="s">
        <v>8670</v>
      </c>
      <c r="AL1407" s="30">
        <f t="shared" si="27"/>
        <v>1395</v>
      </c>
      <c r="AM1407" s="29">
        <v>1395</v>
      </c>
      <c r="AN1407" s="270">
        <v>6836311</v>
      </c>
      <c r="AO1407" s="29">
        <v>1396</v>
      </c>
      <c r="AP1407" s="270">
        <v>4043553</v>
      </c>
    </row>
    <row r="1408" spans="22:42">
      <c r="V1408" s="29">
        <v>1396</v>
      </c>
      <c r="W1408" s="270" t="s">
        <v>8671</v>
      </c>
      <c r="X1408" s="30">
        <v>1396</v>
      </c>
      <c r="Y1408" s="270" t="s">
        <v>8672</v>
      </c>
      <c r="Z1408" s="29">
        <v>1396</v>
      </c>
      <c r="AA1408" s="270" t="s">
        <v>8673</v>
      </c>
      <c r="AB1408" s="29">
        <v>1396</v>
      </c>
      <c r="AC1408" s="270" t="s">
        <v>8674</v>
      </c>
      <c r="AD1408" s="29">
        <v>1396</v>
      </c>
      <c r="AE1408" s="270" t="s">
        <v>8675</v>
      </c>
      <c r="AF1408" s="29">
        <v>1396</v>
      </c>
      <c r="AG1408" s="270" t="s">
        <v>8676</v>
      </c>
      <c r="AH1408" s="29">
        <v>1396</v>
      </c>
      <c r="AI1408" s="270" t="s">
        <v>8677</v>
      </c>
      <c r="AJ1408" s="29">
        <v>1397</v>
      </c>
      <c r="AK1408" s="270">
        <v>2573475</v>
      </c>
      <c r="AL1408" s="30">
        <f t="shared" si="27"/>
        <v>1396</v>
      </c>
      <c r="AM1408" s="29">
        <v>1396</v>
      </c>
      <c r="AN1408" s="270">
        <v>6841153</v>
      </c>
      <c r="AO1408" s="29">
        <v>1397</v>
      </c>
      <c r="AP1408" s="270">
        <v>4046416</v>
      </c>
    </row>
    <row r="1409" spans="22:42">
      <c r="V1409" s="29">
        <v>1397</v>
      </c>
      <c r="W1409" s="270" t="s">
        <v>8678</v>
      </c>
      <c r="X1409" s="30">
        <v>1397</v>
      </c>
      <c r="Y1409" s="270" t="s">
        <v>8679</v>
      </c>
      <c r="Z1409" s="29">
        <v>1397</v>
      </c>
      <c r="AA1409" s="270" t="s">
        <v>8680</v>
      </c>
      <c r="AB1409" s="29">
        <v>1397</v>
      </c>
      <c r="AC1409" s="270" t="s">
        <v>8681</v>
      </c>
      <c r="AD1409" s="29">
        <v>1397</v>
      </c>
      <c r="AE1409" s="270" t="s">
        <v>8682</v>
      </c>
      <c r="AF1409" s="29">
        <v>1397</v>
      </c>
      <c r="AG1409" s="270" t="s">
        <v>8683</v>
      </c>
      <c r="AH1409" s="29">
        <v>1397</v>
      </c>
      <c r="AI1409" s="270" t="s">
        <v>8684</v>
      </c>
      <c r="AJ1409" s="29">
        <v>1398</v>
      </c>
      <c r="AK1409" s="270">
        <v>2575299</v>
      </c>
      <c r="AL1409" s="30">
        <f t="shared" si="27"/>
        <v>1397</v>
      </c>
      <c r="AM1409" s="29">
        <v>1397</v>
      </c>
      <c r="AN1409" s="270">
        <v>6845995</v>
      </c>
      <c r="AO1409" s="29">
        <v>1398</v>
      </c>
      <c r="AP1409" s="270">
        <v>4049279</v>
      </c>
    </row>
    <row r="1410" spans="22:42">
      <c r="V1410" s="29">
        <v>1398</v>
      </c>
      <c r="W1410" s="270" t="s">
        <v>8685</v>
      </c>
      <c r="X1410" s="30">
        <v>1398</v>
      </c>
      <c r="Y1410" s="270" t="s">
        <v>8686</v>
      </c>
      <c r="Z1410" s="29">
        <v>1398</v>
      </c>
      <c r="AA1410" s="270" t="s">
        <v>8687</v>
      </c>
      <c r="AB1410" s="29">
        <v>1398</v>
      </c>
      <c r="AC1410" s="270" t="s">
        <v>8688</v>
      </c>
      <c r="AD1410" s="29">
        <v>1398</v>
      </c>
      <c r="AE1410" s="270" t="s">
        <v>8689</v>
      </c>
      <c r="AF1410" s="29">
        <v>1398</v>
      </c>
      <c r="AG1410" s="270" t="s">
        <v>8690</v>
      </c>
      <c r="AH1410" s="29">
        <v>1398</v>
      </c>
      <c r="AI1410" s="270" t="s">
        <v>8691</v>
      </c>
      <c r="AJ1410" s="29">
        <v>1399</v>
      </c>
      <c r="AK1410" s="270" t="s">
        <v>8692</v>
      </c>
      <c r="AL1410" s="30">
        <f t="shared" si="27"/>
        <v>1398</v>
      </c>
      <c r="AM1410" s="29">
        <v>1398</v>
      </c>
      <c r="AN1410" s="270">
        <v>6850837</v>
      </c>
      <c r="AO1410" s="29">
        <v>1399</v>
      </c>
      <c r="AP1410" s="270">
        <v>4052143</v>
      </c>
    </row>
    <row r="1411" spans="22:42">
      <c r="V1411" s="29">
        <v>1399</v>
      </c>
      <c r="W1411" s="270" t="s">
        <v>8693</v>
      </c>
      <c r="X1411" s="30">
        <v>1399</v>
      </c>
      <c r="Y1411" s="270" t="s">
        <v>8694</v>
      </c>
      <c r="Z1411" s="29">
        <v>1399</v>
      </c>
      <c r="AA1411" s="270" t="s">
        <v>8695</v>
      </c>
      <c r="AB1411" s="29">
        <v>1399</v>
      </c>
      <c r="AC1411" s="270" t="s">
        <v>8696</v>
      </c>
      <c r="AD1411" s="29">
        <v>1399</v>
      </c>
      <c r="AE1411" s="270" t="s">
        <v>8697</v>
      </c>
      <c r="AF1411" s="29">
        <v>1399</v>
      </c>
      <c r="AG1411" s="270" t="s">
        <v>8698</v>
      </c>
      <c r="AH1411" s="29">
        <v>1399</v>
      </c>
      <c r="AI1411" s="270" t="s">
        <v>8699</v>
      </c>
      <c r="AJ1411" s="29">
        <v>1400</v>
      </c>
      <c r="AK1411" s="270" t="s">
        <v>8700</v>
      </c>
      <c r="AL1411" s="30">
        <f t="shared" si="27"/>
        <v>1399</v>
      </c>
      <c r="AM1411" s="29">
        <v>1399</v>
      </c>
      <c r="AN1411" s="270">
        <v>6855679</v>
      </c>
      <c r="AO1411" s="29">
        <v>1400</v>
      </c>
      <c r="AP1411" s="270">
        <v>4055006</v>
      </c>
    </row>
    <row r="1412" spans="22:42">
      <c r="V1412" s="29">
        <v>1400</v>
      </c>
      <c r="W1412" s="270" t="s">
        <v>8701</v>
      </c>
      <c r="X1412" s="30">
        <v>1400</v>
      </c>
      <c r="Y1412" s="270" t="s">
        <v>8702</v>
      </c>
      <c r="Z1412" s="29">
        <v>1400</v>
      </c>
      <c r="AA1412" s="270" t="s">
        <v>8703</v>
      </c>
      <c r="AB1412" s="29">
        <v>1400</v>
      </c>
      <c r="AC1412" s="270" t="s">
        <v>8704</v>
      </c>
      <c r="AD1412" s="29">
        <v>1400</v>
      </c>
      <c r="AE1412" s="270" t="s">
        <v>8705</v>
      </c>
      <c r="AF1412" s="29">
        <v>1400</v>
      </c>
      <c r="AG1412" s="270" t="s">
        <v>8706</v>
      </c>
      <c r="AH1412" s="29">
        <v>1400</v>
      </c>
      <c r="AI1412" s="270" t="s">
        <v>8707</v>
      </c>
      <c r="AJ1412" s="29">
        <v>1401</v>
      </c>
      <c r="AK1412" s="270" t="s">
        <v>8708</v>
      </c>
      <c r="AL1412" s="30">
        <f t="shared" si="27"/>
        <v>1400</v>
      </c>
      <c r="AM1412" s="29">
        <v>1400</v>
      </c>
      <c r="AN1412" s="270">
        <v>6860521</v>
      </c>
      <c r="AO1412" s="29">
        <v>1401</v>
      </c>
      <c r="AP1412" s="270">
        <v>4057869</v>
      </c>
    </row>
    <row r="1413" spans="22:42">
      <c r="V1413" s="29">
        <v>1401</v>
      </c>
      <c r="W1413" s="270" t="s">
        <v>8709</v>
      </c>
      <c r="X1413" s="30">
        <v>1401</v>
      </c>
      <c r="Y1413" s="270" t="s">
        <v>8710</v>
      </c>
      <c r="Z1413" s="29">
        <v>1401</v>
      </c>
      <c r="AA1413" s="270" t="s">
        <v>8711</v>
      </c>
      <c r="AB1413" s="29">
        <v>1401</v>
      </c>
      <c r="AC1413" s="270" t="s">
        <v>8712</v>
      </c>
      <c r="AD1413" s="29">
        <v>1401</v>
      </c>
      <c r="AE1413" s="270" t="s">
        <v>8713</v>
      </c>
      <c r="AF1413" s="29">
        <v>1401</v>
      </c>
      <c r="AG1413" s="270" t="s">
        <v>8714</v>
      </c>
      <c r="AH1413" s="29">
        <v>1401</v>
      </c>
      <c r="AI1413" s="270" t="s">
        <v>8715</v>
      </c>
      <c r="AJ1413" s="29">
        <v>1402</v>
      </c>
      <c r="AK1413" s="270" t="s">
        <v>8716</v>
      </c>
      <c r="AL1413" s="30">
        <f t="shared" si="27"/>
        <v>1401</v>
      </c>
      <c r="AM1413" s="29">
        <v>1401</v>
      </c>
      <c r="AN1413" s="270">
        <v>6865363</v>
      </c>
      <c r="AO1413" s="29">
        <v>1402</v>
      </c>
      <c r="AP1413" s="270">
        <v>4060732</v>
      </c>
    </row>
    <row r="1414" spans="22:42">
      <c r="V1414" s="29">
        <v>1402</v>
      </c>
      <c r="W1414" s="270" t="s">
        <v>8717</v>
      </c>
      <c r="X1414" s="30">
        <v>1402</v>
      </c>
      <c r="Y1414" s="270" t="s">
        <v>8718</v>
      </c>
      <c r="Z1414" s="29">
        <v>1402</v>
      </c>
      <c r="AA1414" s="270" t="s">
        <v>8719</v>
      </c>
      <c r="AB1414" s="29">
        <v>1402</v>
      </c>
      <c r="AC1414" s="270" t="s">
        <v>8720</v>
      </c>
      <c r="AD1414" s="29">
        <v>1402</v>
      </c>
      <c r="AE1414" s="270" t="s">
        <v>8721</v>
      </c>
      <c r="AF1414" s="29">
        <v>1402</v>
      </c>
      <c r="AG1414" s="270" t="s">
        <v>8722</v>
      </c>
      <c r="AH1414" s="29">
        <v>1402</v>
      </c>
      <c r="AI1414" s="270" t="s">
        <v>8723</v>
      </c>
      <c r="AJ1414" s="29">
        <v>1403</v>
      </c>
      <c r="AK1414" s="270" t="s">
        <v>8724</v>
      </c>
      <c r="AL1414" s="30">
        <f t="shared" si="27"/>
        <v>1402</v>
      </c>
      <c r="AM1414" s="29">
        <v>1402</v>
      </c>
      <c r="AN1414" s="270">
        <v>6870205</v>
      </c>
      <c r="AO1414" s="29">
        <v>1403</v>
      </c>
      <c r="AP1414" s="270">
        <v>4063595</v>
      </c>
    </row>
    <row r="1415" spans="22:42">
      <c r="V1415" s="29">
        <v>1403</v>
      </c>
      <c r="W1415" s="270" t="s">
        <v>8725</v>
      </c>
      <c r="X1415" s="30">
        <v>1403</v>
      </c>
      <c r="Y1415" s="270" t="s">
        <v>8726</v>
      </c>
      <c r="Z1415" s="29">
        <v>1403</v>
      </c>
      <c r="AA1415" s="270" t="s">
        <v>8727</v>
      </c>
      <c r="AB1415" s="29">
        <v>1403</v>
      </c>
      <c r="AC1415" s="270" t="s">
        <v>8728</v>
      </c>
      <c r="AD1415" s="29">
        <v>1403</v>
      </c>
      <c r="AE1415" s="270" t="s">
        <v>8729</v>
      </c>
      <c r="AF1415" s="29">
        <v>1403</v>
      </c>
      <c r="AG1415" s="270" t="s">
        <v>8730</v>
      </c>
      <c r="AH1415" s="29">
        <v>1403</v>
      </c>
      <c r="AI1415" s="270" t="s">
        <v>8731</v>
      </c>
      <c r="AJ1415" s="29">
        <v>1404</v>
      </c>
      <c r="AK1415" s="270" t="s">
        <v>8732</v>
      </c>
      <c r="AL1415" s="30">
        <f t="shared" si="27"/>
        <v>1403</v>
      </c>
      <c r="AM1415" s="29">
        <v>1403</v>
      </c>
      <c r="AN1415" s="270">
        <v>6875046</v>
      </c>
      <c r="AO1415" s="29">
        <v>1404</v>
      </c>
      <c r="AP1415" s="270">
        <v>4066459</v>
      </c>
    </row>
    <row r="1416" spans="22:42">
      <c r="V1416" s="29">
        <v>1404</v>
      </c>
      <c r="W1416" s="270" t="s">
        <v>8733</v>
      </c>
      <c r="X1416" s="30">
        <v>1404</v>
      </c>
      <c r="Y1416" s="270" t="s">
        <v>8734</v>
      </c>
      <c r="Z1416" s="29">
        <v>1404</v>
      </c>
      <c r="AA1416" s="270" t="s">
        <v>8735</v>
      </c>
      <c r="AB1416" s="29">
        <v>1404</v>
      </c>
      <c r="AC1416" s="270" t="s">
        <v>8736</v>
      </c>
      <c r="AD1416" s="29">
        <v>1404</v>
      </c>
      <c r="AE1416" s="270" t="s">
        <v>8737</v>
      </c>
      <c r="AF1416" s="29">
        <v>1404</v>
      </c>
      <c r="AG1416" s="270" t="s">
        <v>8738</v>
      </c>
      <c r="AH1416" s="29">
        <v>1404</v>
      </c>
      <c r="AI1416" s="270" t="s">
        <v>8739</v>
      </c>
      <c r="AJ1416" s="29">
        <v>1405</v>
      </c>
      <c r="AK1416" s="270" t="s">
        <v>8740</v>
      </c>
      <c r="AL1416" s="30">
        <f t="shared" si="27"/>
        <v>1404</v>
      </c>
      <c r="AM1416" s="29">
        <v>1404</v>
      </c>
      <c r="AN1416" s="270">
        <v>6879888</v>
      </c>
      <c r="AO1416" s="29">
        <v>1405</v>
      </c>
      <c r="AP1416" s="270">
        <v>4069322</v>
      </c>
    </row>
    <row r="1417" spans="22:42">
      <c r="V1417" s="29">
        <v>1405</v>
      </c>
      <c r="W1417" s="270" t="s">
        <v>8741</v>
      </c>
      <c r="X1417" s="30">
        <v>1405</v>
      </c>
      <c r="Y1417" s="270" t="s">
        <v>8742</v>
      </c>
      <c r="Z1417" s="29">
        <v>1405</v>
      </c>
      <c r="AA1417" s="270" t="s">
        <v>8743</v>
      </c>
      <c r="AB1417" s="29">
        <v>1405</v>
      </c>
      <c r="AC1417" s="270" t="s">
        <v>8744</v>
      </c>
      <c r="AD1417" s="29">
        <v>1405</v>
      </c>
      <c r="AE1417" s="270" t="s">
        <v>8745</v>
      </c>
      <c r="AF1417" s="29">
        <v>1405</v>
      </c>
      <c r="AG1417" s="270" t="s">
        <v>8746</v>
      </c>
      <c r="AH1417" s="29">
        <v>1405</v>
      </c>
      <c r="AI1417" s="270" t="s">
        <v>8747</v>
      </c>
      <c r="AJ1417" s="29">
        <v>1406</v>
      </c>
      <c r="AK1417" s="270" t="s">
        <v>8748</v>
      </c>
      <c r="AL1417" s="30">
        <f t="shared" si="27"/>
        <v>1405</v>
      </c>
      <c r="AM1417" s="29">
        <v>1405</v>
      </c>
      <c r="AN1417" s="270">
        <v>6884730</v>
      </c>
      <c r="AO1417" s="29">
        <v>1406</v>
      </c>
      <c r="AP1417" s="270">
        <v>4072185</v>
      </c>
    </row>
    <row r="1418" spans="22:42">
      <c r="V1418" s="29">
        <v>1406</v>
      </c>
      <c r="W1418" s="270" t="s">
        <v>8749</v>
      </c>
      <c r="X1418" s="30">
        <v>1406</v>
      </c>
      <c r="Y1418" s="270" t="s">
        <v>8750</v>
      </c>
      <c r="Z1418" s="29">
        <v>1406</v>
      </c>
      <c r="AA1418" s="270" t="s">
        <v>8751</v>
      </c>
      <c r="AB1418" s="29">
        <v>1406</v>
      </c>
      <c r="AC1418" s="270" t="s">
        <v>8752</v>
      </c>
      <c r="AD1418" s="29">
        <v>1406</v>
      </c>
      <c r="AE1418" s="270" t="s">
        <v>8753</v>
      </c>
      <c r="AF1418" s="29">
        <v>1406</v>
      </c>
      <c r="AG1418" s="270" t="s">
        <v>8754</v>
      </c>
      <c r="AH1418" s="29">
        <v>1406</v>
      </c>
      <c r="AI1418" s="270" t="s">
        <v>8755</v>
      </c>
      <c r="AJ1418" s="29">
        <v>1407</v>
      </c>
      <c r="AK1418" s="270" t="s">
        <v>8756</v>
      </c>
      <c r="AL1418" s="30">
        <f t="shared" si="27"/>
        <v>1406</v>
      </c>
      <c r="AM1418" s="29">
        <v>1406</v>
      </c>
      <c r="AN1418" s="270">
        <v>6889572</v>
      </c>
      <c r="AO1418" s="29">
        <v>1407</v>
      </c>
      <c r="AP1418" s="270">
        <v>4075048</v>
      </c>
    </row>
    <row r="1419" spans="22:42">
      <c r="V1419" s="29">
        <v>1407</v>
      </c>
      <c r="W1419" s="270" t="s">
        <v>8757</v>
      </c>
      <c r="X1419" s="30">
        <v>1407</v>
      </c>
      <c r="Y1419" s="270" t="s">
        <v>8758</v>
      </c>
      <c r="Z1419" s="29">
        <v>1407</v>
      </c>
      <c r="AA1419" s="270" t="s">
        <v>8759</v>
      </c>
      <c r="AB1419" s="29">
        <v>1407</v>
      </c>
      <c r="AC1419" s="270" t="s">
        <v>8760</v>
      </c>
      <c r="AD1419" s="29">
        <v>1407</v>
      </c>
      <c r="AE1419" s="270" t="s">
        <v>8761</v>
      </c>
      <c r="AF1419" s="29">
        <v>1407</v>
      </c>
      <c r="AG1419" s="270" t="s">
        <v>8762</v>
      </c>
      <c r="AH1419" s="29">
        <v>1407</v>
      </c>
      <c r="AI1419" s="270" t="s">
        <v>8763</v>
      </c>
      <c r="AJ1419" s="29">
        <v>1408</v>
      </c>
      <c r="AK1419" s="270" t="s">
        <v>8764</v>
      </c>
      <c r="AL1419" s="30">
        <f t="shared" si="27"/>
        <v>1407</v>
      </c>
      <c r="AM1419" s="29">
        <v>1407</v>
      </c>
      <c r="AN1419" s="270">
        <v>6894414</v>
      </c>
      <c r="AO1419" s="29">
        <v>1408</v>
      </c>
      <c r="AP1419" s="270">
        <v>4077911</v>
      </c>
    </row>
    <row r="1420" spans="22:42">
      <c r="V1420" s="29">
        <v>1408</v>
      </c>
      <c r="W1420" s="270" t="s">
        <v>8765</v>
      </c>
      <c r="X1420" s="30">
        <v>1408</v>
      </c>
      <c r="Y1420" s="270" t="s">
        <v>8766</v>
      </c>
      <c r="Z1420" s="29">
        <v>1408</v>
      </c>
      <c r="AA1420" s="270" t="s">
        <v>8767</v>
      </c>
      <c r="AB1420" s="29">
        <v>1408</v>
      </c>
      <c r="AC1420" s="270" t="s">
        <v>8768</v>
      </c>
      <c r="AD1420" s="29">
        <v>1408</v>
      </c>
      <c r="AE1420" s="270" t="s">
        <v>8769</v>
      </c>
      <c r="AF1420" s="29">
        <v>1408</v>
      </c>
      <c r="AG1420" s="270" t="s">
        <v>8770</v>
      </c>
      <c r="AH1420" s="29">
        <v>1408</v>
      </c>
      <c r="AI1420" s="270" t="s">
        <v>8771</v>
      </c>
      <c r="AJ1420" s="29">
        <v>1409</v>
      </c>
      <c r="AK1420" s="270" t="s">
        <v>8772</v>
      </c>
      <c r="AL1420" s="30">
        <f t="shared" si="27"/>
        <v>1408</v>
      </c>
      <c r="AM1420" s="29">
        <v>1408</v>
      </c>
      <c r="AN1420" s="270">
        <v>6899256</v>
      </c>
      <c r="AO1420" s="29">
        <v>1409</v>
      </c>
      <c r="AP1420" s="270">
        <v>4080775</v>
      </c>
    </row>
    <row r="1421" spans="22:42">
      <c r="V1421" s="29">
        <v>1409</v>
      </c>
      <c r="W1421" s="270" t="s">
        <v>8773</v>
      </c>
      <c r="X1421" s="30">
        <v>1409</v>
      </c>
      <c r="Y1421" s="270" t="s">
        <v>8774</v>
      </c>
      <c r="Z1421" s="29">
        <v>1409</v>
      </c>
      <c r="AA1421" s="270" t="s">
        <v>8775</v>
      </c>
      <c r="AB1421" s="29">
        <v>1409</v>
      </c>
      <c r="AC1421" s="270" t="s">
        <v>8776</v>
      </c>
      <c r="AD1421" s="29">
        <v>1409</v>
      </c>
      <c r="AE1421" s="270" t="s">
        <v>8777</v>
      </c>
      <c r="AF1421" s="29">
        <v>1409</v>
      </c>
      <c r="AG1421" s="270" t="s">
        <v>8778</v>
      </c>
      <c r="AH1421" s="29">
        <v>1409</v>
      </c>
      <c r="AI1421" s="270" t="s">
        <v>8779</v>
      </c>
      <c r="AJ1421" s="29">
        <v>1410</v>
      </c>
      <c r="AK1421" s="270" t="s">
        <v>8780</v>
      </c>
      <c r="AL1421" s="30">
        <f t="shared" si="27"/>
        <v>1409</v>
      </c>
      <c r="AM1421" s="29">
        <v>1409</v>
      </c>
      <c r="AN1421" s="270">
        <v>6904098</v>
      </c>
      <c r="AO1421" s="29">
        <v>1410</v>
      </c>
      <c r="AP1421" s="270">
        <v>4083638</v>
      </c>
    </row>
    <row r="1422" spans="22:42">
      <c r="V1422" s="29">
        <v>1410</v>
      </c>
      <c r="W1422" s="270" t="s">
        <v>8781</v>
      </c>
      <c r="X1422" s="30">
        <v>1410</v>
      </c>
      <c r="Y1422" s="270" t="s">
        <v>8782</v>
      </c>
      <c r="Z1422" s="29">
        <v>1410</v>
      </c>
      <c r="AA1422" s="270" t="s">
        <v>8783</v>
      </c>
      <c r="AB1422" s="29">
        <v>1410</v>
      </c>
      <c r="AC1422" s="270" t="s">
        <v>8784</v>
      </c>
      <c r="AD1422" s="29">
        <v>1410</v>
      </c>
      <c r="AE1422" s="270" t="s">
        <v>8785</v>
      </c>
      <c r="AF1422" s="29">
        <v>1410</v>
      </c>
      <c r="AG1422" s="270" t="s">
        <v>8786</v>
      </c>
      <c r="AH1422" s="29">
        <v>1410</v>
      </c>
      <c r="AI1422" s="270" t="s">
        <v>8787</v>
      </c>
      <c r="AJ1422" s="29">
        <v>1411</v>
      </c>
      <c r="AK1422" s="270" t="s">
        <v>8788</v>
      </c>
      <c r="AL1422" s="30">
        <f t="shared" ref="AL1422:AL1485" si="28">AL1421+1</f>
        <v>1410</v>
      </c>
      <c r="AM1422" s="29">
        <v>1410</v>
      </c>
      <c r="AN1422" s="270">
        <v>6908939</v>
      </c>
      <c r="AO1422" s="29">
        <v>1411</v>
      </c>
      <c r="AP1422" s="270">
        <v>4086501</v>
      </c>
    </row>
    <row r="1423" spans="22:42">
      <c r="V1423" s="29">
        <v>1411</v>
      </c>
      <c r="W1423" s="270">
        <v>5868791</v>
      </c>
      <c r="X1423" s="30">
        <v>1411</v>
      </c>
      <c r="Y1423" s="270" t="s">
        <v>8789</v>
      </c>
      <c r="Z1423" s="29">
        <v>1411</v>
      </c>
      <c r="AA1423" s="270" t="s">
        <v>8790</v>
      </c>
      <c r="AB1423" s="29">
        <v>1411</v>
      </c>
      <c r="AC1423" s="270" t="s">
        <v>8791</v>
      </c>
      <c r="AD1423" s="29">
        <v>1411</v>
      </c>
      <c r="AE1423" s="270" t="s">
        <v>8792</v>
      </c>
      <c r="AF1423" s="29">
        <v>1411</v>
      </c>
      <c r="AG1423" s="270" t="s">
        <v>8793</v>
      </c>
      <c r="AH1423" s="29">
        <v>1411</v>
      </c>
      <c r="AI1423" s="270" t="s">
        <v>8794</v>
      </c>
      <c r="AJ1423" s="29">
        <v>1412</v>
      </c>
      <c r="AK1423" s="270" t="s">
        <v>8795</v>
      </c>
      <c r="AL1423" s="30">
        <f t="shared" si="28"/>
        <v>1411</v>
      </c>
      <c r="AM1423" s="29">
        <v>1411</v>
      </c>
      <c r="AN1423" s="270">
        <v>6913781</v>
      </c>
      <c r="AO1423" s="29">
        <v>1412</v>
      </c>
      <c r="AP1423" s="270">
        <v>4089364</v>
      </c>
    </row>
    <row r="1424" spans="22:42">
      <c r="V1424" s="29">
        <v>1412</v>
      </c>
      <c r="W1424" s="270" t="s">
        <v>8796</v>
      </c>
      <c r="X1424" s="30">
        <v>1412</v>
      </c>
      <c r="Y1424" s="270" t="s">
        <v>8797</v>
      </c>
      <c r="Z1424" s="29">
        <v>1412</v>
      </c>
      <c r="AA1424" s="270" t="s">
        <v>8798</v>
      </c>
      <c r="AB1424" s="29">
        <v>1412</v>
      </c>
      <c r="AC1424" s="270" t="s">
        <v>8799</v>
      </c>
      <c r="AD1424" s="29">
        <v>1412</v>
      </c>
      <c r="AE1424" s="270" t="s">
        <v>8800</v>
      </c>
      <c r="AF1424" s="29">
        <v>1412</v>
      </c>
      <c r="AG1424" s="270" t="s">
        <v>8801</v>
      </c>
      <c r="AH1424" s="29">
        <v>1412</v>
      </c>
      <c r="AI1424" s="270" t="s">
        <v>8802</v>
      </c>
      <c r="AJ1424" s="29">
        <v>1413</v>
      </c>
      <c r="AK1424" s="270" t="s">
        <v>8803</v>
      </c>
      <c r="AL1424" s="30">
        <f t="shared" si="28"/>
        <v>1412</v>
      </c>
      <c r="AM1424" s="29">
        <v>1412</v>
      </c>
      <c r="AN1424" s="270">
        <v>6918623</v>
      </c>
      <c r="AO1424" s="29">
        <v>1413</v>
      </c>
      <c r="AP1424" s="270">
        <v>4092227</v>
      </c>
    </row>
    <row r="1425" spans="22:42">
      <c r="V1425" s="29">
        <v>1413</v>
      </c>
      <c r="W1425" s="270" t="s">
        <v>8804</v>
      </c>
      <c r="X1425" s="30">
        <v>1413</v>
      </c>
      <c r="Y1425" s="270" t="s">
        <v>8805</v>
      </c>
      <c r="Z1425" s="29">
        <v>1413</v>
      </c>
      <c r="AA1425" s="270" t="s">
        <v>8806</v>
      </c>
      <c r="AB1425" s="29">
        <v>1413</v>
      </c>
      <c r="AC1425" s="270" t="s">
        <v>8807</v>
      </c>
      <c r="AD1425" s="29">
        <v>1413</v>
      </c>
      <c r="AE1425" s="270" t="s">
        <v>8808</v>
      </c>
      <c r="AF1425" s="29">
        <v>1413</v>
      </c>
      <c r="AG1425" s="270" t="s">
        <v>8809</v>
      </c>
      <c r="AH1425" s="29">
        <v>1413</v>
      </c>
      <c r="AI1425" s="270" t="s">
        <v>8810</v>
      </c>
      <c r="AJ1425" s="29">
        <v>1414</v>
      </c>
      <c r="AK1425" s="270" t="s">
        <v>8811</v>
      </c>
      <c r="AL1425" s="30">
        <f t="shared" si="28"/>
        <v>1413</v>
      </c>
      <c r="AM1425" s="29">
        <v>1413</v>
      </c>
      <c r="AN1425" s="270">
        <v>6923465</v>
      </c>
      <c r="AO1425" s="29">
        <v>1414</v>
      </c>
      <c r="AP1425" s="270">
        <v>4095091</v>
      </c>
    </row>
    <row r="1426" spans="22:42">
      <c r="V1426" s="29">
        <v>1414</v>
      </c>
      <c r="W1426" s="270" t="s">
        <v>8812</v>
      </c>
      <c r="X1426" s="30">
        <v>1414</v>
      </c>
      <c r="Y1426" s="270" t="s">
        <v>8813</v>
      </c>
      <c r="Z1426" s="29">
        <v>1414</v>
      </c>
      <c r="AA1426" s="270" t="s">
        <v>8814</v>
      </c>
      <c r="AB1426" s="29">
        <v>1414</v>
      </c>
      <c r="AC1426" s="270" t="s">
        <v>8815</v>
      </c>
      <c r="AD1426" s="29">
        <v>1414</v>
      </c>
      <c r="AE1426" s="270" t="s">
        <v>8816</v>
      </c>
      <c r="AF1426" s="29">
        <v>1414</v>
      </c>
      <c r="AG1426" s="270" t="s">
        <v>8817</v>
      </c>
      <c r="AH1426" s="29">
        <v>1414</v>
      </c>
      <c r="AI1426" s="270" t="s">
        <v>8818</v>
      </c>
      <c r="AJ1426" s="29">
        <v>1415</v>
      </c>
      <c r="AK1426" s="270" t="s">
        <v>8819</v>
      </c>
      <c r="AL1426" s="30">
        <f t="shared" si="28"/>
        <v>1414</v>
      </c>
      <c r="AM1426" s="29">
        <v>1414</v>
      </c>
      <c r="AN1426" s="270">
        <v>6928307</v>
      </c>
      <c r="AO1426" s="29">
        <v>1415</v>
      </c>
      <c r="AP1426" s="270">
        <v>4097954</v>
      </c>
    </row>
    <row r="1427" spans="22:42">
      <c r="V1427" s="29">
        <v>1415</v>
      </c>
      <c r="W1427" s="270" t="s">
        <v>8820</v>
      </c>
      <c r="X1427" s="30">
        <v>1415</v>
      </c>
      <c r="Y1427" s="270" t="s">
        <v>8821</v>
      </c>
      <c r="Z1427" s="29">
        <v>1415</v>
      </c>
      <c r="AA1427" s="270" t="s">
        <v>8822</v>
      </c>
      <c r="AB1427" s="29">
        <v>1415</v>
      </c>
      <c r="AC1427" s="270" t="s">
        <v>8823</v>
      </c>
      <c r="AD1427" s="29">
        <v>1415</v>
      </c>
      <c r="AE1427" s="270" t="s">
        <v>8824</v>
      </c>
      <c r="AF1427" s="29">
        <v>1415</v>
      </c>
      <c r="AG1427" s="270" t="s">
        <v>8825</v>
      </c>
      <c r="AH1427" s="29">
        <v>1415</v>
      </c>
      <c r="AI1427" s="270" t="s">
        <v>8826</v>
      </c>
      <c r="AJ1427" s="29">
        <v>1416</v>
      </c>
      <c r="AK1427" s="270" t="s">
        <v>8827</v>
      </c>
      <c r="AL1427" s="30">
        <f t="shared" si="28"/>
        <v>1415</v>
      </c>
      <c r="AM1427" s="29">
        <v>1415</v>
      </c>
      <c r="AN1427" s="270">
        <v>6933149</v>
      </c>
      <c r="AO1427" s="29">
        <v>1416</v>
      </c>
      <c r="AP1427" s="270">
        <v>4100817</v>
      </c>
    </row>
    <row r="1428" spans="22:42">
      <c r="V1428" s="29">
        <v>1416</v>
      </c>
      <c r="W1428" s="270" t="s">
        <v>8828</v>
      </c>
      <c r="X1428" s="30">
        <v>1416</v>
      </c>
      <c r="Y1428" s="270" t="s">
        <v>8829</v>
      </c>
      <c r="Z1428" s="29">
        <v>1416</v>
      </c>
      <c r="AA1428" s="270" t="s">
        <v>8830</v>
      </c>
      <c r="AB1428" s="29">
        <v>1416</v>
      </c>
      <c r="AC1428" s="270" t="s">
        <v>8831</v>
      </c>
      <c r="AD1428" s="29">
        <v>1416</v>
      </c>
      <c r="AE1428" s="270" t="s">
        <v>8832</v>
      </c>
      <c r="AF1428" s="29">
        <v>1416</v>
      </c>
      <c r="AG1428" s="270" t="s">
        <v>8833</v>
      </c>
      <c r="AH1428" s="29">
        <v>1416</v>
      </c>
      <c r="AI1428" s="270" t="s">
        <v>8834</v>
      </c>
      <c r="AJ1428" s="29">
        <v>1417</v>
      </c>
      <c r="AK1428" s="270" t="s">
        <v>8835</v>
      </c>
      <c r="AL1428" s="30">
        <f t="shared" si="28"/>
        <v>1416</v>
      </c>
      <c r="AM1428" s="29">
        <v>1416</v>
      </c>
      <c r="AN1428" s="270">
        <v>6937991</v>
      </c>
      <c r="AO1428" s="29">
        <v>1417</v>
      </c>
      <c r="AP1428" s="270">
        <v>4103680</v>
      </c>
    </row>
    <row r="1429" spans="22:42">
      <c r="V1429" s="29">
        <v>1417</v>
      </c>
      <c r="W1429" s="270" t="s">
        <v>8836</v>
      </c>
      <c r="X1429" s="30">
        <v>1417</v>
      </c>
      <c r="Y1429" s="270" t="s">
        <v>8837</v>
      </c>
      <c r="Z1429" s="29">
        <v>1417</v>
      </c>
      <c r="AA1429" s="270" t="s">
        <v>8838</v>
      </c>
      <c r="AB1429" s="29">
        <v>1417</v>
      </c>
      <c r="AC1429" s="270" t="s">
        <v>8839</v>
      </c>
      <c r="AD1429" s="29">
        <v>1417</v>
      </c>
      <c r="AE1429" s="270" t="s">
        <v>8840</v>
      </c>
      <c r="AF1429" s="29">
        <v>1417</v>
      </c>
      <c r="AG1429" s="270" t="s">
        <v>8841</v>
      </c>
      <c r="AH1429" s="29">
        <v>1417</v>
      </c>
      <c r="AI1429" s="270" t="s">
        <v>8842</v>
      </c>
      <c r="AJ1429" s="29">
        <v>1418</v>
      </c>
      <c r="AK1429" s="270" t="s">
        <v>8843</v>
      </c>
      <c r="AL1429" s="30">
        <f t="shared" si="28"/>
        <v>1417</v>
      </c>
      <c r="AM1429" s="29">
        <v>1417</v>
      </c>
      <c r="AN1429" s="270">
        <v>6942833</v>
      </c>
      <c r="AO1429" s="29">
        <v>1418</v>
      </c>
      <c r="AP1429" s="270">
        <v>4106543</v>
      </c>
    </row>
    <row r="1430" spans="22:42">
      <c r="V1430" s="29">
        <v>1418</v>
      </c>
      <c r="W1430" s="270" t="s">
        <v>8844</v>
      </c>
      <c r="X1430" s="30">
        <v>1418</v>
      </c>
      <c r="Y1430" s="270" t="s">
        <v>8845</v>
      </c>
      <c r="Z1430" s="29">
        <v>1418</v>
      </c>
      <c r="AA1430" s="270" t="s">
        <v>8846</v>
      </c>
      <c r="AB1430" s="29">
        <v>1418</v>
      </c>
      <c r="AC1430" s="270" t="s">
        <v>8847</v>
      </c>
      <c r="AD1430" s="29">
        <v>1418</v>
      </c>
      <c r="AE1430" s="270" t="s">
        <v>8848</v>
      </c>
      <c r="AF1430" s="29">
        <v>1418</v>
      </c>
      <c r="AG1430" s="270" t="s">
        <v>8849</v>
      </c>
      <c r="AH1430" s="29">
        <v>1418</v>
      </c>
      <c r="AI1430" s="270" t="s">
        <v>8850</v>
      </c>
      <c r="AJ1430" s="29">
        <v>1419</v>
      </c>
      <c r="AK1430" s="270" t="s">
        <v>8851</v>
      </c>
      <c r="AL1430" s="30">
        <f t="shared" si="28"/>
        <v>1418</v>
      </c>
      <c r="AM1430" s="29">
        <v>1418</v>
      </c>
      <c r="AN1430" s="270">
        <v>6947674</v>
      </c>
      <c r="AO1430" s="29">
        <v>1419</v>
      </c>
      <c r="AP1430" s="270">
        <v>4109407</v>
      </c>
    </row>
    <row r="1431" spans="22:42">
      <c r="V1431" s="29">
        <v>1419</v>
      </c>
      <c r="W1431" s="270" t="s">
        <v>8852</v>
      </c>
      <c r="X1431" s="30">
        <v>1419</v>
      </c>
      <c r="Y1431" s="270" t="s">
        <v>8853</v>
      </c>
      <c r="Z1431" s="29">
        <v>1419</v>
      </c>
      <c r="AA1431" s="270" t="s">
        <v>8854</v>
      </c>
      <c r="AB1431" s="29">
        <v>1419</v>
      </c>
      <c r="AC1431" s="270" t="s">
        <v>8855</v>
      </c>
      <c r="AD1431" s="29">
        <v>1419</v>
      </c>
      <c r="AE1431" s="270" t="s">
        <v>8856</v>
      </c>
      <c r="AF1431" s="29">
        <v>1419</v>
      </c>
      <c r="AG1431" s="270" t="s">
        <v>8857</v>
      </c>
      <c r="AH1431" s="29">
        <v>1419</v>
      </c>
      <c r="AI1431" s="270" t="s">
        <v>8858</v>
      </c>
      <c r="AJ1431" s="29">
        <v>1420</v>
      </c>
      <c r="AK1431" s="270" t="s">
        <v>8859</v>
      </c>
      <c r="AL1431" s="30">
        <f t="shared" si="28"/>
        <v>1419</v>
      </c>
      <c r="AM1431" s="29">
        <v>1419</v>
      </c>
      <c r="AN1431" s="270">
        <v>6952516</v>
      </c>
      <c r="AO1431" s="29">
        <v>1420</v>
      </c>
      <c r="AP1431" s="270">
        <v>4112270</v>
      </c>
    </row>
    <row r="1432" spans="22:42">
      <c r="V1432" s="29">
        <v>1420</v>
      </c>
      <c r="W1432" s="270" t="s">
        <v>8860</v>
      </c>
      <c r="X1432" s="30">
        <v>1420</v>
      </c>
      <c r="Y1432" s="270" t="s">
        <v>8861</v>
      </c>
      <c r="Z1432" s="29">
        <v>1420</v>
      </c>
      <c r="AA1432" s="270" t="s">
        <v>8862</v>
      </c>
      <c r="AB1432" s="29">
        <v>1420</v>
      </c>
      <c r="AC1432" s="270" t="s">
        <v>8863</v>
      </c>
      <c r="AD1432" s="29">
        <v>1420</v>
      </c>
      <c r="AE1432" s="270" t="s">
        <v>8864</v>
      </c>
      <c r="AF1432" s="29">
        <v>1420</v>
      </c>
      <c r="AG1432" s="270" t="s">
        <v>8865</v>
      </c>
      <c r="AH1432" s="29">
        <v>1420</v>
      </c>
      <c r="AI1432" s="270" t="s">
        <v>8866</v>
      </c>
      <c r="AJ1432" s="29">
        <v>1421</v>
      </c>
      <c r="AK1432" s="270" t="s">
        <v>8867</v>
      </c>
      <c r="AL1432" s="30">
        <f t="shared" si="28"/>
        <v>1420</v>
      </c>
      <c r="AM1432" s="29">
        <v>1420</v>
      </c>
      <c r="AN1432" s="270">
        <v>6957358</v>
      </c>
      <c r="AO1432" s="29">
        <v>1421</v>
      </c>
      <c r="AP1432" s="270">
        <v>4115133</v>
      </c>
    </row>
    <row r="1433" spans="22:42">
      <c r="V1433" s="29">
        <v>1421</v>
      </c>
      <c r="W1433" s="270" t="s">
        <v>8868</v>
      </c>
      <c r="X1433" s="30">
        <v>1421</v>
      </c>
      <c r="Y1433" s="270" t="s">
        <v>8869</v>
      </c>
      <c r="Z1433" s="29">
        <v>1421</v>
      </c>
      <c r="AA1433" s="270" t="s">
        <v>8870</v>
      </c>
      <c r="AB1433" s="29">
        <v>1421</v>
      </c>
      <c r="AC1433" s="270" t="s">
        <v>8871</v>
      </c>
      <c r="AD1433" s="29">
        <v>1421</v>
      </c>
      <c r="AE1433" s="270" t="s">
        <v>8872</v>
      </c>
      <c r="AF1433" s="29">
        <v>1421</v>
      </c>
      <c r="AG1433" s="270" t="s">
        <v>8873</v>
      </c>
      <c r="AH1433" s="29">
        <v>1421</v>
      </c>
      <c r="AI1433" s="270" t="s">
        <v>8874</v>
      </c>
      <c r="AJ1433" s="29">
        <v>1422</v>
      </c>
      <c r="AK1433" s="270" t="s">
        <v>8875</v>
      </c>
      <c r="AL1433" s="30">
        <f t="shared" si="28"/>
        <v>1421</v>
      </c>
      <c r="AM1433" s="29">
        <v>1421</v>
      </c>
      <c r="AN1433" s="270">
        <v>6962200</v>
      </c>
      <c r="AO1433" s="29">
        <v>1422</v>
      </c>
      <c r="AP1433" s="270">
        <v>4117996</v>
      </c>
    </row>
    <row r="1434" spans="22:42">
      <c r="V1434" s="29">
        <v>1422</v>
      </c>
      <c r="W1434" s="270" t="s">
        <v>8876</v>
      </c>
      <c r="X1434" s="30">
        <v>1422</v>
      </c>
      <c r="Y1434" s="270" t="s">
        <v>8877</v>
      </c>
      <c r="Z1434" s="29">
        <v>1422</v>
      </c>
      <c r="AA1434" s="270" t="s">
        <v>8878</v>
      </c>
      <c r="AB1434" s="29">
        <v>1422</v>
      </c>
      <c r="AC1434" s="270" t="s">
        <v>8879</v>
      </c>
      <c r="AD1434" s="29">
        <v>1422</v>
      </c>
      <c r="AE1434" s="270" t="s">
        <v>8880</v>
      </c>
      <c r="AF1434" s="29">
        <v>1422</v>
      </c>
      <c r="AG1434" s="270" t="s">
        <v>8881</v>
      </c>
      <c r="AH1434" s="29">
        <v>1422</v>
      </c>
      <c r="AI1434" s="270" t="s">
        <v>8882</v>
      </c>
      <c r="AJ1434" s="29">
        <v>1423</v>
      </c>
      <c r="AK1434" s="270" t="s">
        <v>8883</v>
      </c>
      <c r="AL1434" s="30">
        <f t="shared" si="28"/>
        <v>1422</v>
      </c>
      <c r="AM1434" s="29">
        <v>1422</v>
      </c>
      <c r="AN1434" s="270">
        <v>6967042</v>
      </c>
      <c r="AO1434" s="29">
        <v>1423</v>
      </c>
      <c r="AP1434" s="270">
        <v>4120859</v>
      </c>
    </row>
    <row r="1435" spans="22:42">
      <c r="V1435" s="29">
        <v>1423</v>
      </c>
      <c r="W1435" s="270" t="s">
        <v>8884</v>
      </c>
      <c r="X1435" s="30">
        <v>1423</v>
      </c>
      <c r="Y1435" s="270" t="s">
        <v>8885</v>
      </c>
      <c r="Z1435" s="29">
        <v>1423</v>
      </c>
      <c r="AA1435" s="270" t="s">
        <v>8886</v>
      </c>
      <c r="AB1435" s="29">
        <v>1423</v>
      </c>
      <c r="AC1435" s="270" t="s">
        <v>8887</v>
      </c>
      <c r="AD1435" s="29">
        <v>1423</v>
      </c>
      <c r="AE1435" s="270" t="s">
        <v>8888</v>
      </c>
      <c r="AF1435" s="29">
        <v>1423</v>
      </c>
      <c r="AG1435" s="270" t="s">
        <v>8889</v>
      </c>
      <c r="AH1435" s="29">
        <v>1423</v>
      </c>
      <c r="AI1435" s="270" t="s">
        <v>8890</v>
      </c>
      <c r="AJ1435" s="29">
        <v>1424</v>
      </c>
      <c r="AK1435" s="270" t="s">
        <v>8891</v>
      </c>
      <c r="AL1435" s="30">
        <f t="shared" si="28"/>
        <v>1423</v>
      </c>
      <c r="AM1435" s="29">
        <v>1423</v>
      </c>
      <c r="AN1435" s="270">
        <v>6971884</v>
      </c>
      <c r="AO1435" s="29">
        <v>1424</v>
      </c>
      <c r="AP1435" s="270">
        <v>4123723</v>
      </c>
    </row>
    <row r="1436" spans="22:42">
      <c r="V1436" s="29">
        <v>1424</v>
      </c>
      <c r="W1436" s="270" t="s">
        <v>8892</v>
      </c>
      <c r="X1436" s="30">
        <v>1424</v>
      </c>
      <c r="Y1436" s="270" t="s">
        <v>8893</v>
      </c>
      <c r="Z1436" s="29">
        <v>1424</v>
      </c>
      <c r="AA1436" s="270" t="s">
        <v>8894</v>
      </c>
      <c r="AB1436" s="29">
        <v>1424</v>
      </c>
      <c r="AC1436" s="270" t="s">
        <v>8895</v>
      </c>
      <c r="AD1436" s="29">
        <v>1424</v>
      </c>
      <c r="AE1436" s="270" t="s">
        <v>8896</v>
      </c>
      <c r="AF1436" s="29">
        <v>1424</v>
      </c>
      <c r="AG1436" s="270" t="s">
        <v>8897</v>
      </c>
      <c r="AH1436" s="29">
        <v>1424</v>
      </c>
      <c r="AI1436" s="270" t="s">
        <v>8898</v>
      </c>
      <c r="AJ1436" s="29">
        <v>1425</v>
      </c>
      <c r="AK1436" s="270" t="s">
        <v>8899</v>
      </c>
      <c r="AL1436" s="30">
        <f t="shared" si="28"/>
        <v>1424</v>
      </c>
      <c r="AM1436" s="29">
        <v>1424</v>
      </c>
      <c r="AN1436" s="270">
        <v>6976726</v>
      </c>
      <c r="AO1436" s="29">
        <v>1425</v>
      </c>
      <c r="AP1436" s="270">
        <v>4126586</v>
      </c>
    </row>
    <row r="1437" spans="22:42">
      <c r="V1437" s="29">
        <v>1425</v>
      </c>
      <c r="W1437" s="270" t="s">
        <v>8900</v>
      </c>
      <c r="X1437" s="30">
        <v>1425</v>
      </c>
      <c r="Y1437" s="270" t="s">
        <v>8901</v>
      </c>
      <c r="Z1437" s="29">
        <v>1425</v>
      </c>
      <c r="AA1437" s="270" t="s">
        <v>8902</v>
      </c>
      <c r="AB1437" s="29">
        <v>1425</v>
      </c>
      <c r="AC1437" s="270" t="s">
        <v>8903</v>
      </c>
      <c r="AD1437" s="29">
        <v>1425</v>
      </c>
      <c r="AE1437" s="270" t="s">
        <v>8904</v>
      </c>
      <c r="AF1437" s="29">
        <v>1425</v>
      </c>
      <c r="AG1437" s="270" t="s">
        <v>8905</v>
      </c>
      <c r="AH1437" s="29">
        <v>1425</v>
      </c>
      <c r="AI1437" s="270" t="s">
        <v>8906</v>
      </c>
      <c r="AJ1437" s="29">
        <v>1426</v>
      </c>
      <c r="AK1437" s="270" t="s">
        <v>8907</v>
      </c>
      <c r="AL1437" s="30">
        <f t="shared" si="28"/>
        <v>1425</v>
      </c>
      <c r="AM1437" s="29">
        <v>1425</v>
      </c>
      <c r="AN1437" s="270">
        <v>6981568</v>
      </c>
      <c r="AO1437" s="29">
        <v>1426</v>
      </c>
      <c r="AP1437" s="270">
        <v>4129449</v>
      </c>
    </row>
    <row r="1438" spans="22:42">
      <c r="V1438" s="29">
        <v>1426</v>
      </c>
      <c r="W1438" s="270" t="s">
        <v>8908</v>
      </c>
      <c r="X1438" s="30">
        <v>1426</v>
      </c>
      <c r="Y1438" s="270" t="s">
        <v>8909</v>
      </c>
      <c r="Z1438" s="29">
        <v>1426</v>
      </c>
      <c r="AA1438" s="270" t="s">
        <v>8910</v>
      </c>
      <c r="AB1438" s="29">
        <v>1426</v>
      </c>
      <c r="AC1438" s="270" t="s">
        <v>8911</v>
      </c>
      <c r="AD1438" s="29">
        <v>1426</v>
      </c>
      <c r="AE1438" s="270" t="s">
        <v>8912</v>
      </c>
      <c r="AF1438" s="29">
        <v>1426</v>
      </c>
      <c r="AG1438" s="270" t="s">
        <v>8913</v>
      </c>
      <c r="AH1438" s="29">
        <v>1426</v>
      </c>
      <c r="AI1438" s="270" t="s">
        <v>8914</v>
      </c>
      <c r="AJ1438" s="29">
        <v>1427</v>
      </c>
      <c r="AK1438" s="270" t="s">
        <v>8915</v>
      </c>
      <c r="AL1438" s="30">
        <f t="shared" si="28"/>
        <v>1426</v>
      </c>
      <c r="AM1438" s="29">
        <v>1426</v>
      </c>
      <c r="AN1438" s="270">
        <v>6986409</v>
      </c>
      <c r="AO1438" s="29">
        <v>1427</v>
      </c>
      <c r="AP1438" s="270">
        <v>4132312</v>
      </c>
    </row>
    <row r="1439" spans="22:42">
      <c r="V1439" s="29">
        <v>1427</v>
      </c>
      <c r="W1439" s="270" t="s">
        <v>8916</v>
      </c>
      <c r="X1439" s="30">
        <v>1427</v>
      </c>
      <c r="Y1439" s="270" t="s">
        <v>8917</v>
      </c>
      <c r="Z1439" s="29">
        <v>1427</v>
      </c>
      <c r="AA1439" s="270" t="s">
        <v>8918</v>
      </c>
      <c r="AB1439" s="29">
        <v>1427</v>
      </c>
      <c r="AC1439" s="270" t="s">
        <v>8919</v>
      </c>
      <c r="AD1439" s="29">
        <v>1427</v>
      </c>
      <c r="AE1439" s="270" t="s">
        <v>8920</v>
      </c>
      <c r="AF1439" s="29">
        <v>1427</v>
      </c>
      <c r="AG1439" s="270" t="s">
        <v>8921</v>
      </c>
      <c r="AH1439" s="29">
        <v>1427</v>
      </c>
      <c r="AI1439" s="270" t="s">
        <v>8922</v>
      </c>
      <c r="AJ1439" s="29">
        <v>1428</v>
      </c>
      <c r="AK1439" s="270" t="s">
        <v>8923</v>
      </c>
      <c r="AL1439" s="30">
        <f t="shared" si="28"/>
        <v>1427</v>
      </c>
      <c r="AM1439" s="29">
        <v>1427</v>
      </c>
      <c r="AN1439" s="270">
        <v>6991251</v>
      </c>
      <c r="AO1439" s="29">
        <v>1428</v>
      </c>
      <c r="AP1439" s="270">
        <v>4135175</v>
      </c>
    </row>
    <row r="1440" spans="22:42">
      <c r="V1440" s="29">
        <v>1428</v>
      </c>
      <c r="W1440" s="270" t="s">
        <v>8924</v>
      </c>
      <c r="X1440" s="30">
        <v>1428</v>
      </c>
      <c r="Y1440" s="270" t="s">
        <v>8925</v>
      </c>
      <c r="Z1440" s="29">
        <v>1428</v>
      </c>
      <c r="AA1440" s="270" t="s">
        <v>8926</v>
      </c>
      <c r="AB1440" s="29">
        <v>1428</v>
      </c>
      <c r="AC1440" s="270" t="s">
        <v>8927</v>
      </c>
      <c r="AD1440" s="29">
        <v>1428</v>
      </c>
      <c r="AE1440" s="270" t="s">
        <v>8928</v>
      </c>
      <c r="AF1440" s="29">
        <v>1428</v>
      </c>
      <c r="AG1440" s="270" t="s">
        <v>8929</v>
      </c>
      <c r="AH1440" s="29">
        <v>1428</v>
      </c>
      <c r="AI1440" s="270" t="s">
        <v>8930</v>
      </c>
      <c r="AJ1440" s="29">
        <v>1429</v>
      </c>
      <c r="AK1440" s="270" t="s">
        <v>8931</v>
      </c>
      <c r="AL1440" s="30">
        <f t="shared" si="28"/>
        <v>1428</v>
      </c>
      <c r="AM1440" s="29">
        <v>1428</v>
      </c>
      <c r="AN1440" s="270">
        <v>6996093</v>
      </c>
      <c r="AO1440" s="29">
        <v>1429</v>
      </c>
      <c r="AP1440" s="270">
        <v>4138039</v>
      </c>
    </row>
    <row r="1441" spans="22:42">
      <c r="V1441" s="29">
        <v>1429</v>
      </c>
      <c r="W1441" s="270">
        <v>5943011</v>
      </c>
      <c r="X1441" s="30">
        <v>1429</v>
      </c>
      <c r="Y1441" s="270" t="s">
        <v>8932</v>
      </c>
      <c r="Z1441" s="29">
        <v>1429</v>
      </c>
      <c r="AA1441" s="270" t="s">
        <v>8933</v>
      </c>
      <c r="AB1441" s="29">
        <v>1429</v>
      </c>
      <c r="AC1441" s="270" t="s">
        <v>8934</v>
      </c>
      <c r="AD1441" s="29">
        <v>1429</v>
      </c>
      <c r="AE1441" s="270" t="s">
        <v>8935</v>
      </c>
      <c r="AF1441" s="29">
        <v>1429</v>
      </c>
      <c r="AG1441" s="270" t="s">
        <v>8936</v>
      </c>
      <c r="AH1441" s="29">
        <v>1429</v>
      </c>
      <c r="AI1441" s="270" t="s">
        <v>8937</v>
      </c>
      <c r="AJ1441" s="29">
        <v>1430</v>
      </c>
      <c r="AK1441" s="270" t="s">
        <v>8938</v>
      </c>
      <c r="AL1441" s="30">
        <f t="shared" si="28"/>
        <v>1429</v>
      </c>
      <c r="AM1441" s="29">
        <v>1429</v>
      </c>
      <c r="AN1441" s="270">
        <v>7000935</v>
      </c>
      <c r="AO1441" s="29">
        <v>1430</v>
      </c>
      <c r="AP1441" s="270">
        <v>4140902</v>
      </c>
    </row>
    <row r="1442" spans="22:42">
      <c r="V1442" s="29">
        <v>1430</v>
      </c>
      <c r="W1442" s="270" t="s">
        <v>8939</v>
      </c>
      <c r="X1442" s="30">
        <v>1430</v>
      </c>
      <c r="Y1442" s="270" t="s">
        <v>8940</v>
      </c>
      <c r="Z1442" s="29">
        <v>1430</v>
      </c>
      <c r="AA1442" s="270" t="s">
        <v>8941</v>
      </c>
      <c r="AB1442" s="29">
        <v>1430</v>
      </c>
      <c r="AC1442" s="270" t="s">
        <v>8942</v>
      </c>
      <c r="AD1442" s="29">
        <v>1430</v>
      </c>
      <c r="AE1442" s="270" t="s">
        <v>8943</v>
      </c>
      <c r="AF1442" s="29">
        <v>1430</v>
      </c>
      <c r="AG1442" s="270" t="s">
        <v>8944</v>
      </c>
      <c r="AH1442" s="29">
        <v>1430</v>
      </c>
      <c r="AI1442" s="270" t="s">
        <v>8945</v>
      </c>
      <c r="AJ1442" s="29">
        <v>1431</v>
      </c>
      <c r="AK1442" s="270" t="s">
        <v>8946</v>
      </c>
      <c r="AL1442" s="30">
        <f t="shared" si="28"/>
        <v>1430</v>
      </c>
      <c r="AM1442" s="29">
        <v>1430</v>
      </c>
      <c r="AN1442" s="270">
        <v>7005777</v>
      </c>
      <c r="AO1442" s="29">
        <v>1431</v>
      </c>
      <c r="AP1442" s="270">
        <v>4143765</v>
      </c>
    </row>
    <row r="1443" spans="22:42">
      <c r="V1443" s="29">
        <v>1431</v>
      </c>
      <c r="W1443" s="270" t="s">
        <v>8947</v>
      </c>
      <c r="X1443" s="30">
        <v>1431</v>
      </c>
      <c r="Y1443" s="270" t="s">
        <v>8948</v>
      </c>
      <c r="Z1443" s="29">
        <v>1431</v>
      </c>
      <c r="AA1443" s="270" t="s">
        <v>8949</v>
      </c>
      <c r="AB1443" s="29">
        <v>1431</v>
      </c>
      <c r="AC1443" s="270" t="s">
        <v>8950</v>
      </c>
      <c r="AD1443" s="29">
        <v>1431</v>
      </c>
      <c r="AE1443" s="270" t="s">
        <v>8951</v>
      </c>
      <c r="AF1443" s="29">
        <v>1431</v>
      </c>
      <c r="AG1443" s="270" t="s">
        <v>8952</v>
      </c>
      <c r="AH1443" s="29">
        <v>1431</v>
      </c>
      <c r="AI1443" s="270" t="s">
        <v>8953</v>
      </c>
      <c r="AJ1443" s="29">
        <v>1432</v>
      </c>
      <c r="AK1443" s="270" t="s">
        <v>8954</v>
      </c>
      <c r="AL1443" s="30">
        <f t="shared" si="28"/>
        <v>1431</v>
      </c>
      <c r="AM1443" s="29">
        <v>1431</v>
      </c>
      <c r="AN1443" s="270">
        <v>7010619</v>
      </c>
      <c r="AO1443" s="29">
        <v>1432</v>
      </c>
      <c r="AP1443" s="270">
        <v>4146628</v>
      </c>
    </row>
    <row r="1444" spans="22:42">
      <c r="V1444" s="29">
        <v>1432</v>
      </c>
      <c r="W1444" s="270" t="s">
        <v>8955</v>
      </c>
      <c r="X1444" s="30">
        <v>1432</v>
      </c>
      <c r="Y1444" s="270" t="s">
        <v>8956</v>
      </c>
      <c r="Z1444" s="29">
        <v>1432</v>
      </c>
      <c r="AA1444" s="270" t="s">
        <v>8957</v>
      </c>
      <c r="AB1444" s="29">
        <v>1432</v>
      </c>
      <c r="AC1444" s="270" t="s">
        <v>8958</v>
      </c>
      <c r="AD1444" s="29">
        <v>1432</v>
      </c>
      <c r="AE1444" s="270" t="s">
        <v>8959</v>
      </c>
      <c r="AF1444" s="29">
        <v>1432</v>
      </c>
      <c r="AG1444" s="270" t="s">
        <v>8960</v>
      </c>
      <c r="AH1444" s="29">
        <v>1432</v>
      </c>
      <c r="AI1444" s="270" t="s">
        <v>8961</v>
      </c>
      <c r="AJ1444" s="29">
        <v>1433</v>
      </c>
      <c r="AK1444" s="270" t="s">
        <v>8962</v>
      </c>
      <c r="AL1444" s="30">
        <f t="shared" si="28"/>
        <v>1432</v>
      </c>
      <c r="AM1444" s="29">
        <v>1432</v>
      </c>
      <c r="AN1444" s="270">
        <v>7015461</v>
      </c>
      <c r="AO1444" s="29">
        <v>1433</v>
      </c>
      <c r="AP1444" s="270">
        <v>4149491</v>
      </c>
    </row>
    <row r="1445" spans="22:42">
      <c r="V1445" s="29">
        <v>1433</v>
      </c>
      <c r="W1445" s="270" t="s">
        <v>8963</v>
      </c>
      <c r="X1445" s="30">
        <v>1433</v>
      </c>
      <c r="Y1445" s="270" t="s">
        <v>8964</v>
      </c>
      <c r="Z1445" s="29">
        <v>1433</v>
      </c>
      <c r="AA1445" s="270" t="s">
        <v>8965</v>
      </c>
      <c r="AB1445" s="29">
        <v>1433</v>
      </c>
      <c r="AC1445" s="270" t="s">
        <v>8966</v>
      </c>
      <c r="AD1445" s="29">
        <v>1433</v>
      </c>
      <c r="AE1445" s="270" t="s">
        <v>8967</v>
      </c>
      <c r="AF1445" s="29">
        <v>1433</v>
      </c>
      <c r="AG1445" s="270" t="s">
        <v>8968</v>
      </c>
      <c r="AH1445" s="29">
        <v>1433</v>
      </c>
      <c r="AI1445" s="270" t="s">
        <v>8969</v>
      </c>
      <c r="AJ1445" s="29">
        <v>1434</v>
      </c>
      <c r="AK1445" s="270" t="s">
        <v>8970</v>
      </c>
      <c r="AL1445" s="30">
        <f t="shared" si="28"/>
        <v>1433</v>
      </c>
      <c r="AM1445" s="29">
        <v>1433</v>
      </c>
      <c r="AN1445" s="270">
        <v>7020302</v>
      </c>
      <c r="AO1445" s="29">
        <v>1434</v>
      </c>
      <c r="AP1445" s="270">
        <v>4152355</v>
      </c>
    </row>
    <row r="1446" spans="22:42">
      <c r="V1446" s="29">
        <v>1434</v>
      </c>
      <c r="W1446" s="270" t="s">
        <v>8971</v>
      </c>
      <c r="X1446" s="30">
        <v>1434</v>
      </c>
      <c r="Y1446" s="270" t="s">
        <v>8972</v>
      </c>
      <c r="Z1446" s="29">
        <v>1434</v>
      </c>
      <c r="AA1446" s="270" t="s">
        <v>8973</v>
      </c>
      <c r="AB1446" s="29">
        <v>1434</v>
      </c>
      <c r="AC1446" s="270" t="s">
        <v>8974</v>
      </c>
      <c r="AD1446" s="29">
        <v>1434</v>
      </c>
      <c r="AE1446" s="270" t="s">
        <v>8975</v>
      </c>
      <c r="AF1446" s="29">
        <v>1434</v>
      </c>
      <c r="AG1446" s="270" t="s">
        <v>8976</v>
      </c>
      <c r="AH1446" s="29">
        <v>1434</v>
      </c>
      <c r="AI1446" s="270" t="s">
        <v>8977</v>
      </c>
      <c r="AJ1446" s="29">
        <v>1435</v>
      </c>
      <c r="AK1446" s="270" t="s">
        <v>8978</v>
      </c>
      <c r="AL1446" s="30">
        <f t="shared" si="28"/>
        <v>1434</v>
      </c>
      <c r="AM1446" s="29">
        <v>1434</v>
      </c>
      <c r="AN1446" s="270">
        <v>7025144</v>
      </c>
      <c r="AO1446" s="29">
        <v>1435</v>
      </c>
      <c r="AP1446" s="270">
        <v>4155218</v>
      </c>
    </row>
    <row r="1447" spans="22:42">
      <c r="V1447" s="29">
        <v>1435</v>
      </c>
      <c r="W1447" s="270" t="s">
        <v>8979</v>
      </c>
      <c r="X1447" s="30">
        <v>1435</v>
      </c>
      <c r="Y1447" s="270" t="s">
        <v>8980</v>
      </c>
      <c r="Z1447" s="29">
        <v>1435</v>
      </c>
      <c r="AA1447" s="270" t="s">
        <v>8981</v>
      </c>
      <c r="AB1447" s="29">
        <v>1435</v>
      </c>
      <c r="AC1447" s="270" t="s">
        <v>8982</v>
      </c>
      <c r="AD1447" s="29">
        <v>1435</v>
      </c>
      <c r="AE1447" s="270" t="s">
        <v>8983</v>
      </c>
      <c r="AF1447" s="29">
        <v>1435</v>
      </c>
      <c r="AG1447" s="270" t="s">
        <v>8984</v>
      </c>
      <c r="AH1447" s="29">
        <v>1435</v>
      </c>
      <c r="AI1447" s="270" t="s">
        <v>8985</v>
      </c>
      <c r="AJ1447" s="29">
        <v>1436</v>
      </c>
      <c r="AK1447" s="270" t="s">
        <v>8986</v>
      </c>
      <c r="AL1447" s="30">
        <f t="shared" si="28"/>
        <v>1435</v>
      </c>
      <c r="AM1447" s="29">
        <v>1435</v>
      </c>
      <c r="AN1447" s="270">
        <v>7029986</v>
      </c>
      <c r="AO1447" s="29">
        <v>1436</v>
      </c>
      <c r="AP1447" s="270">
        <v>4158081</v>
      </c>
    </row>
    <row r="1448" spans="22:42">
      <c r="V1448" s="29">
        <v>1436</v>
      </c>
      <c r="W1448" s="270" t="s">
        <v>8987</v>
      </c>
      <c r="X1448" s="30">
        <v>1436</v>
      </c>
      <c r="Y1448" s="270" t="s">
        <v>8988</v>
      </c>
      <c r="Z1448" s="29">
        <v>1436</v>
      </c>
      <c r="AA1448" s="270" t="s">
        <v>8989</v>
      </c>
      <c r="AB1448" s="29">
        <v>1436</v>
      </c>
      <c r="AC1448" s="270" t="s">
        <v>8990</v>
      </c>
      <c r="AD1448" s="29">
        <v>1436</v>
      </c>
      <c r="AE1448" s="270" t="s">
        <v>8991</v>
      </c>
      <c r="AF1448" s="29">
        <v>1436</v>
      </c>
      <c r="AG1448" s="270" t="s">
        <v>8992</v>
      </c>
      <c r="AH1448" s="29">
        <v>1436</v>
      </c>
      <c r="AI1448" s="270" t="s">
        <v>8993</v>
      </c>
      <c r="AJ1448" s="29">
        <v>1437</v>
      </c>
      <c r="AK1448" s="270" t="s">
        <v>8994</v>
      </c>
      <c r="AL1448" s="30">
        <f t="shared" si="28"/>
        <v>1436</v>
      </c>
      <c r="AM1448" s="29">
        <v>1436</v>
      </c>
      <c r="AN1448" s="270">
        <v>7034828</v>
      </c>
      <c r="AO1448" s="29">
        <v>1437</v>
      </c>
      <c r="AP1448" s="270">
        <v>4160944</v>
      </c>
    </row>
    <row r="1449" spans="22:42">
      <c r="V1449" s="29">
        <v>1437</v>
      </c>
      <c r="W1449" s="270" t="s">
        <v>8995</v>
      </c>
      <c r="X1449" s="30">
        <v>1437</v>
      </c>
      <c r="Y1449" s="270" t="s">
        <v>8996</v>
      </c>
      <c r="Z1449" s="29">
        <v>1437</v>
      </c>
      <c r="AA1449" s="270" t="s">
        <v>8997</v>
      </c>
      <c r="AB1449" s="29">
        <v>1437</v>
      </c>
      <c r="AC1449" s="270" t="s">
        <v>8998</v>
      </c>
      <c r="AD1449" s="29">
        <v>1437</v>
      </c>
      <c r="AE1449" s="270" t="s">
        <v>8999</v>
      </c>
      <c r="AF1449" s="29">
        <v>1437</v>
      </c>
      <c r="AG1449" s="270" t="s">
        <v>9000</v>
      </c>
      <c r="AH1449" s="29">
        <v>1437</v>
      </c>
      <c r="AI1449" s="270" t="s">
        <v>9001</v>
      </c>
      <c r="AJ1449" s="29">
        <v>1438</v>
      </c>
      <c r="AK1449" s="270" t="s">
        <v>9002</v>
      </c>
      <c r="AL1449" s="30">
        <f t="shared" si="28"/>
        <v>1437</v>
      </c>
      <c r="AM1449" s="29">
        <v>1437</v>
      </c>
      <c r="AN1449" s="270">
        <v>7039672</v>
      </c>
      <c r="AO1449" s="29">
        <v>1438</v>
      </c>
      <c r="AP1449" s="270">
        <v>4163807</v>
      </c>
    </row>
    <row r="1450" spans="22:42">
      <c r="V1450" s="29">
        <v>1438</v>
      </c>
      <c r="W1450" s="270" t="s">
        <v>9003</v>
      </c>
      <c r="X1450" s="30">
        <v>1438</v>
      </c>
      <c r="Y1450" s="270" t="s">
        <v>9004</v>
      </c>
      <c r="Z1450" s="29">
        <v>1438</v>
      </c>
      <c r="AA1450" s="270" t="s">
        <v>9005</v>
      </c>
      <c r="AB1450" s="29">
        <v>1438</v>
      </c>
      <c r="AC1450" s="270" t="s">
        <v>9006</v>
      </c>
      <c r="AD1450" s="29">
        <v>1438</v>
      </c>
      <c r="AE1450" s="270" t="s">
        <v>9007</v>
      </c>
      <c r="AF1450" s="29">
        <v>1438</v>
      </c>
      <c r="AG1450" s="270" t="s">
        <v>9008</v>
      </c>
      <c r="AH1450" s="29">
        <v>1438</v>
      </c>
      <c r="AI1450" s="270" t="s">
        <v>9009</v>
      </c>
      <c r="AJ1450" s="29">
        <v>1439</v>
      </c>
      <c r="AK1450" s="270" t="s">
        <v>9010</v>
      </c>
      <c r="AL1450" s="30">
        <f t="shared" si="28"/>
        <v>1438</v>
      </c>
      <c r="AM1450" s="29">
        <v>1438</v>
      </c>
      <c r="AN1450" s="270">
        <v>7044515</v>
      </c>
      <c r="AO1450" s="29">
        <v>1439</v>
      </c>
      <c r="AP1450" s="270">
        <v>4166671</v>
      </c>
    </row>
    <row r="1451" spans="22:42">
      <c r="V1451" s="29">
        <v>1439</v>
      </c>
      <c r="W1451" s="270" t="s">
        <v>9011</v>
      </c>
      <c r="X1451" s="30">
        <v>1439</v>
      </c>
      <c r="Y1451" s="270" t="s">
        <v>9012</v>
      </c>
      <c r="Z1451" s="29">
        <v>1439</v>
      </c>
      <c r="AA1451" s="270" t="s">
        <v>9013</v>
      </c>
      <c r="AB1451" s="29">
        <v>1439</v>
      </c>
      <c r="AC1451" s="270" t="s">
        <v>9014</v>
      </c>
      <c r="AD1451" s="29">
        <v>1439</v>
      </c>
      <c r="AE1451" s="270" t="s">
        <v>9015</v>
      </c>
      <c r="AF1451" s="29">
        <v>1439</v>
      </c>
      <c r="AG1451" s="270" t="s">
        <v>9016</v>
      </c>
      <c r="AH1451" s="29">
        <v>1439</v>
      </c>
      <c r="AI1451" s="270" t="s">
        <v>9017</v>
      </c>
      <c r="AJ1451" s="29">
        <v>1440</v>
      </c>
      <c r="AK1451" s="270" t="s">
        <v>9018</v>
      </c>
      <c r="AL1451" s="30">
        <f t="shared" si="28"/>
        <v>1439</v>
      </c>
      <c r="AM1451" s="29">
        <v>1439</v>
      </c>
      <c r="AN1451" s="270">
        <v>7049359</v>
      </c>
      <c r="AO1451" s="29">
        <v>1440</v>
      </c>
      <c r="AP1451" s="270">
        <v>4169534</v>
      </c>
    </row>
    <row r="1452" spans="22:42">
      <c r="V1452" s="29">
        <v>1440</v>
      </c>
      <c r="W1452" s="270" t="s">
        <v>9019</v>
      </c>
      <c r="X1452" s="30">
        <v>1440</v>
      </c>
      <c r="Y1452" s="270" t="s">
        <v>9020</v>
      </c>
      <c r="Z1452" s="29">
        <v>1440</v>
      </c>
      <c r="AA1452" s="270" t="s">
        <v>9021</v>
      </c>
      <c r="AB1452" s="29">
        <v>1440</v>
      </c>
      <c r="AC1452" s="270" t="s">
        <v>9022</v>
      </c>
      <c r="AD1452" s="29">
        <v>1440</v>
      </c>
      <c r="AE1452" s="270" t="s">
        <v>9023</v>
      </c>
      <c r="AF1452" s="29">
        <v>1440</v>
      </c>
      <c r="AG1452" s="270" t="s">
        <v>9024</v>
      </c>
      <c r="AH1452" s="29">
        <v>1440</v>
      </c>
      <c r="AI1452" s="270" t="s">
        <v>9025</v>
      </c>
      <c r="AJ1452" s="29">
        <v>1441</v>
      </c>
      <c r="AK1452" s="270" t="s">
        <v>9026</v>
      </c>
      <c r="AL1452" s="30">
        <f t="shared" si="28"/>
        <v>1440</v>
      </c>
      <c r="AM1452" s="29">
        <v>1440</v>
      </c>
      <c r="AN1452" s="270">
        <v>7054202</v>
      </c>
      <c r="AO1452" s="29">
        <v>1441</v>
      </c>
      <c r="AP1452" s="270">
        <v>4172397</v>
      </c>
    </row>
    <row r="1453" spans="22:42">
      <c r="V1453" s="29">
        <v>1441</v>
      </c>
      <c r="W1453" s="270" t="s">
        <v>9027</v>
      </c>
      <c r="X1453" s="30">
        <v>1441</v>
      </c>
      <c r="Y1453" s="270" t="s">
        <v>9028</v>
      </c>
      <c r="Z1453" s="29">
        <v>1441</v>
      </c>
      <c r="AA1453" s="270" t="s">
        <v>9029</v>
      </c>
      <c r="AB1453" s="29">
        <v>1441</v>
      </c>
      <c r="AC1453" s="270" t="s">
        <v>9030</v>
      </c>
      <c r="AD1453" s="29">
        <v>1441</v>
      </c>
      <c r="AE1453" s="270" t="s">
        <v>9031</v>
      </c>
      <c r="AF1453" s="29">
        <v>1441</v>
      </c>
      <c r="AG1453" s="270" t="s">
        <v>9032</v>
      </c>
      <c r="AH1453" s="29">
        <v>1441</v>
      </c>
      <c r="AI1453" s="270" t="s">
        <v>9033</v>
      </c>
      <c r="AJ1453" s="29">
        <v>1442</v>
      </c>
      <c r="AK1453" s="270" t="s">
        <v>9034</v>
      </c>
      <c r="AL1453" s="30">
        <f t="shared" si="28"/>
        <v>1441</v>
      </c>
      <c r="AM1453" s="29">
        <v>1441</v>
      </c>
      <c r="AN1453" s="270">
        <v>7059046</v>
      </c>
      <c r="AO1453" s="29">
        <v>1442</v>
      </c>
      <c r="AP1453" s="270">
        <v>4175260</v>
      </c>
    </row>
    <row r="1454" spans="22:42">
      <c r="V1454" s="29">
        <v>1442</v>
      </c>
      <c r="W1454" s="270" t="s">
        <v>9035</v>
      </c>
      <c r="X1454" s="30">
        <v>1442</v>
      </c>
      <c r="Y1454" s="270" t="s">
        <v>9036</v>
      </c>
      <c r="Z1454" s="29">
        <v>1442</v>
      </c>
      <c r="AA1454" s="270" t="s">
        <v>9037</v>
      </c>
      <c r="AB1454" s="29">
        <v>1442</v>
      </c>
      <c r="AC1454" s="270" t="s">
        <v>9038</v>
      </c>
      <c r="AD1454" s="29">
        <v>1442</v>
      </c>
      <c r="AE1454" s="270" t="s">
        <v>9039</v>
      </c>
      <c r="AF1454" s="29">
        <v>1442</v>
      </c>
      <c r="AG1454" s="270" t="s">
        <v>9040</v>
      </c>
      <c r="AH1454" s="29">
        <v>1442</v>
      </c>
      <c r="AI1454" s="270" t="s">
        <v>9041</v>
      </c>
      <c r="AJ1454" s="29">
        <v>1443</v>
      </c>
      <c r="AK1454" s="270" t="s">
        <v>9042</v>
      </c>
      <c r="AL1454" s="30">
        <f t="shared" si="28"/>
        <v>1442</v>
      </c>
      <c r="AM1454" s="29">
        <v>1442</v>
      </c>
      <c r="AN1454" s="270">
        <v>7063889</v>
      </c>
      <c r="AO1454" s="29">
        <v>1443</v>
      </c>
      <c r="AP1454" s="270">
        <v>4178123</v>
      </c>
    </row>
    <row r="1455" spans="22:42">
      <c r="V1455" s="29">
        <v>1443</v>
      </c>
      <c r="W1455" s="270" t="s">
        <v>9043</v>
      </c>
      <c r="X1455" s="30">
        <v>1443</v>
      </c>
      <c r="Y1455" s="270" t="s">
        <v>9044</v>
      </c>
      <c r="Z1455" s="29">
        <v>1443</v>
      </c>
      <c r="AA1455" s="270" t="s">
        <v>9045</v>
      </c>
      <c r="AB1455" s="29">
        <v>1443</v>
      </c>
      <c r="AC1455" s="270" t="s">
        <v>9046</v>
      </c>
      <c r="AD1455" s="29">
        <v>1443</v>
      </c>
      <c r="AE1455" s="270" t="s">
        <v>9047</v>
      </c>
      <c r="AF1455" s="29">
        <v>1443</v>
      </c>
      <c r="AG1455" s="270" t="s">
        <v>9048</v>
      </c>
      <c r="AH1455" s="29">
        <v>1443</v>
      </c>
      <c r="AI1455" s="270" t="s">
        <v>9049</v>
      </c>
      <c r="AJ1455" s="29">
        <v>1444</v>
      </c>
      <c r="AK1455" s="270" t="s">
        <v>9050</v>
      </c>
      <c r="AL1455" s="30">
        <f t="shared" si="28"/>
        <v>1443</v>
      </c>
      <c r="AM1455" s="29">
        <v>1443</v>
      </c>
      <c r="AN1455" s="270">
        <v>7068733</v>
      </c>
      <c r="AO1455" s="29">
        <v>1444</v>
      </c>
      <c r="AP1455" s="270">
        <v>4180987</v>
      </c>
    </row>
    <row r="1456" spans="22:42">
      <c r="V1456" s="29">
        <v>1444</v>
      </c>
      <c r="W1456" s="270" t="s">
        <v>9051</v>
      </c>
      <c r="X1456" s="30">
        <v>1444</v>
      </c>
      <c r="Y1456" s="270" t="s">
        <v>9052</v>
      </c>
      <c r="Z1456" s="29">
        <v>1444</v>
      </c>
      <c r="AA1456" s="270" t="s">
        <v>9053</v>
      </c>
      <c r="AB1456" s="29">
        <v>1444</v>
      </c>
      <c r="AC1456" s="270" t="s">
        <v>9054</v>
      </c>
      <c r="AD1456" s="29">
        <v>1444</v>
      </c>
      <c r="AE1456" s="270" t="s">
        <v>9055</v>
      </c>
      <c r="AF1456" s="29">
        <v>1444</v>
      </c>
      <c r="AG1456" s="270" t="s">
        <v>9056</v>
      </c>
      <c r="AH1456" s="29">
        <v>1444</v>
      </c>
      <c r="AI1456" s="270" t="s">
        <v>9057</v>
      </c>
      <c r="AJ1456" s="29">
        <v>1445</v>
      </c>
      <c r="AK1456" s="270" t="s">
        <v>9058</v>
      </c>
      <c r="AL1456" s="30">
        <f t="shared" si="28"/>
        <v>1444</v>
      </c>
      <c r="AM1456" s="29">
        <v>1444</v>
      </c>
      <c r="AN1456" s="270">
        <v>7073577</v>
      </c>
      <c r="AO1456" s="29">
        <v>1445</v>
      </c>
      <c r="AP1456" s="270">
        <v>4183850</v>
      </c>
    </row>
    <row r="1457" spans="22:42">
      <c r="V1457" s="29">
        <v>1445</v>
      </c>
      <c r="W1457" s="270" t="s">
        <v>9059</v>
      </c>
      <c r="X1457" s="30">
        <v>1445</v>
      </c>
      <c r="Y1457" s="270" t="s">
        <v>9060</v>
      </c>
      <c r="Z1457" s="29">
        <v>1445</v>
      </c>
      <c r="AA1457" s="270" t="s">
        <v>9061</v>
      </c>
      <c r="AB1457" s="29">
        <v>1445</v>
      </c>
      <c r="AC1457" s="270" t="s">
        <v>9062</v>
      </c>
      <c r="AD1457" s="29">
        <v>1445</v>
      </c>
      <c r="AE1457" s="270" t="s">
        <v>9063</v>
      </c>
      <c r="AF1457" s="29">
        <v>1445</v>
      </c>
      <c r="AG1457" s="270" t="s">
        <v>9064</v>
      </c>
      <c r="AH1457" s="29">
        <v>1445</v>
      </c>
      <c r="AI1457" s="270" t="s">
        <v>9065</v>
      </c>
      <c r="AJ1457" s="29">
        <v>1446</v>
      </c>
      <c r="AK1457" s="270" t="s">
        <v>9066</v>
      </c>
      <c r="AL1457" s="30">
        <f t="shared" si="28"/>
        <v>1445</v>
      </c>
      <c r="AM1457" s="29">
        <v>1445</v>
      </c>
      <c r="AN1457" s="270">
        <v>7078420</v>
      </c>
      <c r="AO1457" s="29">
        <v>1446</v>
      </c>
      <c r="AP1457" s="270">
        <v>4186713</v>
      </c>
    </row>
    <row r="1458" spans="22:42">
      <c r="V1458" s="29">
        <v>1446</v>
      </c>
      <c r="W1458" s="270" t="s">
        <v>9067</v>
      </c>
      <c r="X1458" s="30">
        <v>1446</v>
      </c>
      <c r="Y1458" s="270" t="s">
        <v>9068</v>
      </c>
      <c r="Z1458" s="29">
        <v>1446</v>
      </c>
      <c r="AA1458" s="270" t="s">
        <v>9069</v>
      </c>
      <c r="AB1458" s="29">
        <v>1446</v>
      </c>
      <c r="AC1458" s="270" t="s">
        <v>9070</v>
      </c>
      <c r="AD1458" s="29">
        <v>1446</v>
      </c>
      <c r="AE1458" s="270" t="s">
        <v>9071</v>
      </c>
      <c r="AF1458" s="29">
        <v>1446</v>
      </c>
      <c r="AG1458" s="270" t="s">
        <v>9072</v>
      </c>
      <c r="AH1458" s="29">
        <v>1446</v>
      </c>
      <c r="AI1458" s="270" t="s">
        <v>9073</v>
      </c>
      <c r="AJ1458" s="29">
        <v>1447</v>
      </c>
      <c r="AK1458" s="270" t="s">
        <v>9074</v>
      </c>
      <c r="AL1458" s="30">
        <f t="shared" si="28"/>
        <v>1446</v>
      </c>
      <c r="AM1458" s="29">
        <v>1446</v>
      </c>
      <c r="AN1458" s="270">
        <v>7083264</v>
      </c>
      <c r="AO1458" s="29">
        <v>1447</v>
      </c>
      <c r="AP1458" s="270">
        <v>4189576</v>
      </c>
    </row>
    <row r="1459" spans="22:42">
      <c r="V1459" s="29">
        <v>1447</v>
      </c>
      <c r="W1459" s="270" t="s">
        <v>9075</v>
      </c>
      <c r="X1459" s="30">
        <v>1447</v>
      </c>
      <c r="Y1459" s="270" t="s">
        <v>9076</v>
      </c>
      <c r="Z1459" s="29">
        <v>1447</v>
      </c>
      <c r="AA1459" s="270" t="s">
        <v>9077</v>
      </c>
      <c r="AB1459" s="29">
        <v>1447</v>
      </c>
      <c r="AC1459" s="270" t="s">
        <v>9078</v>
      </c>
      <c r="AD1459" s="29">
        <v>1447</v>
      </c>
      <c r="AE1459" s="270" t="s">
        <v>9079</v>
      </c>
      <c r="AF1459" s="29">
        <v>1447</v>
      </c>
      <c r="AG1459" s="270" t="s">
        <v>9080</v>
      </c>
      <c r="AH1459" s="29">
        <v>1447</v>
      </c>
      <c r="AI1459" s="270" t="s">
        <v>9081</v>
      </c>
      <c r="AJ1459" s="29">
        <v>1448</v>
      </c>
      <c r="AK1459" s="270" t="s">
        <v>9082</v>
      </c>
      <c r="AL1459" s="30">
        <f t="shared" si="28"/>
        <v>1447</v>
      </c>
      <c r="AM1459" s="29">
        <v>1447</v>
      </c>
      <c r="AN1459" s="270">
        <v>7088107</v>
      </c>
      <c r="AO1459" s="29">
        <v>1448</v>
      </c>
      <c r="AP1459" s="270">
        <v>4192440</v>
      </c>
    </row>
    <row r="1460" spans="22:42">
      <c r="V1460" s="29">
        <v>1448</v>
      </c>
      <c r="W1460" s="270" t="s">
        <v>9083</v>
      </c>
      <c r="X1460" s="30">
        <v>1448</v>
      </c>
      <c r="Y1460" s="270" t="s">
        <v>9084</v>
      </c>
      <c r="Z1460" s="29">
        <v>1448</v>
      </c>
      <c r="AA1460" s="270" t="s">
        <v>9085</v>
      </c>
      <c r="AB1460" s="29">
        <v>1448</v>
      </c>
      <c r="AC1460" s="270" t="s">
        <v>9086</v>
      </c>
      <c r="AD1460" s="29">
        <v>1448</v>
      </c>
      <c r="AE1460" s="270" t="s">
        <v>9087</v>
      </c>
      <c r="AF1460" s="29">
        <v>1448</v>
      </c>
      <c r="AG1460" s="270" t="s">
        <v>9088</v>
      </c>
      <c r="AH1460" s="29">
        <v>1448</v>
      </c>
      <c r="AI1460" s="270" t="s">
        <v>9089</v>
      </c>
      <c r="AJ1460" s="29">
        <v>1449</v>
      </c>
      <c r="AK1460" s="270" t="s">
        <v>9090</v>
      </c>
      <c r="AL1460" s="30">
        <f t="shared" si="28"/>
        <v>1448</v>
      </c>
      <c r="AM1460" s="29">
        <v>1448</v>
      </c>
      <c r="AN1460" s="270">
        <v>7092951</v>
      </c>
      <c r="AO1460" s="29">
        <v>1449</v>
      </c>
      <c r="AP1460" s="270">
        <v>4195304</v>
      </c>
    </row>
    <row r="1461" spans="22:42">
      <c r="V1461" s="29">
        <v>1449</v>
      </c>
      <c r="W1461" s="270">
        <v>6025488</v>
      </c>
      <c r="X1461" s="30">
        <v>1449</v>
      </c>
      <c r="Y1461" s="270" t="s">
        <v>9091</v>
      </c>
      <c r="Z1461" s="29">
        <v>1449</v>
      </c>
      <c r="AA1461" s="270" t="s">
        <v>9092</v>
      </c>
      <c r="AB1461" s="29">
        <v>1449</v>
      </c>
      <c r="AC1461" s="270" t="s">
        <v>9093</v>
      </c>
      <c r="AD1461" s="29">
        <v>1449</v>
      </c>
      <c r="AE1461" s="270" t="s">
        <v>9094</v>
      </c>
      <c r="AF1461" s="29">
        <v>1449</v>
      </c>
      <c r="AG1461" s="270" t="s">
        <v>9095</v>
      </c>
      <c r="AH1461" s="29">
        <v>1449</v>
      </c>
      <c r="AI1461" s="270" t="s">
        <v>9096</v>
      </c>
      <c r="AJ1461" s="29">
        <v>1450</v>
      </c>
      <c r="AK1461" s="270" t="s">
        <v>9097</v>
      </c>
      <c r="AL1461" s="30">
        <f t="shared" si="28"/>
        <v>1449</v>
      </c>
      <c r="AM1461" s="29">
        <v>1449</v>
      </c>
      <c r="AN1461" s="270">
        <v>7097794</v>
      </c>
      <c r="AO1461" s="29">
        <v>1450</v>
      </c>
      <c r="AP1461" s="270">
        <v>4198168</v>
      </c>
    </row>
    <row r="1462" spans="22:42">
      <c r="V1462" s="29">
        <v>1450</v>
      </c>
      <c r="W1462" s="270" t="s">
        <v>9098</v>
      </c>
      <c r="X1462" s="30">
        <v>1450</v>
      </c>
      <c r="Y1462" s="270" t="s">
        <v>9099</v>
      </c>
      <c r="Z1462" s="29">
        <v>1450</v>
      </c>
      <c r="AA1462" s="270" t="s">
        <v>9100</v>
      </c>
      <c r="AB1462" s="29">
        <v>1450</v>
      </c>
      <c r="AC1462" s="270" t="s">
        <v>9101</v>
      </c>
      <c r="AD1462" s="29">
        <v>1450</v>
      </c>
      <c r="AE1462" s="270" t="s">
        <v>9102</v>
      </c>
      <c r="AF1462" s="29">
        <v>1450</v>
      </c>
      <c r="AG1462" s="270" t="s">
        <v>9103</v>
      </c>
      <c r="AH1462" s="29">
        <v>1450</v>
      </c>
      <c r="AI1462" s="270" t="s">
        <v>9104</v>
      </c>
      <c r="AJ1462" s="29">
        <v>1451</v>
      </c>
      <c r="AK1462" s="270" t="s">
        <v>9105</v>
      </c>
      <c r="AL1462" s="30">
        <f t="shared" si="28"/>
        <v>1450</v>
      </c>
      <c r="AM1462" s="29">
        <v>1450</v>
      </c>
      <c r="AN1462" s="270">
        <v>7102638</v>
      </c>
      <c r="AO1462" s="29">
        <v>1451</v>
      </c>
      <c r="AP1462" s="270">
        <v>4201032</v>
      </c>
    </row>
    <row r="1463" spans="22:42">
      <c r="V1463" s="29">
        <v>1451</v>
      </c>
      <c r="W1463" s="270" t="s">
        <v>9106</v>
      </c>
      <c r="X1463" s="30">
        <v>1451</v>
      </c>
      <c r="Y1463" s="270" t="s">
        <v>9107</v>
      </c>
      <c r="Z1463" s="29">
        <v>1451</v>
      </c>
      <c r="AA1463" s="270" t="s">
        <v>9108</v>
      </c>
      <c r="AB1463" s="29">
        <v>1451</v>
      </c>
      <c r="AC1463" s="270" t="s">
        <v>9109</v>
      </c>
      <c r="AD1463" s="29">
        <v>1451</v>
      </c>
      <c r="AE1463" s="270" t="s">
        <v>9110</v>
      </c>
      <c r="AF1463" s="29">
        <v>1451</v>
      </c>
      <c r="AG1463" s="270" t="s">
        <v>9111</v>
      </c>
      <c r="AH1463" s="29">
        <v>1451</v>
      </c>
      <c r="AI1463" s="270" t="s">
        <v>9112</v>
      </c>
      <c r="AJ1463" s="29">
        <v>1452</v>
      </c>
      <c r="AK1463" s="270" t="s">
        <v>9113</v>
      </c>
      <c r="AL1463" s="30">
        <f t="shared" si="28"/>
        <v>1451</v>
      </c>
      <c r="AM1463" s="29">
        <v>1451</v>
      </c>
      <c r="AN1463" s="270">
        <v>7107481</v>
      </c>
      <c r="AO1463" s="29">
        <v>1452</v>
      </c>
      <c r="AP1463" s="270">
        <v>4203896</v>
      </c>
    </row>
    <row r="1464" spans="22:42">
      <c r="V1464" s="29">
        <v>1452</v>
      </c>
      <c r="W1464" s="270" t="s">
        <v>9114</v>
      </c>
      <c r="X1464" s="30">
        <v>1452</v>
      </c>
      <c r="Y1464" s="270" t="s">
        <v>9115</v>
      </c>
      <c r="Z1464" s="29">
        <v>1452</v>
      </c>
      <c r="AA1464" s="270" t="s">
        <v>9116</v>
      </c>
      <c r="AB1464" s="29">
        <v>1452</v>
      </c>
      <c r="AC1464" s="270" t="s">
        <v>9117</v>
      </c>
      <c r="AD1464" s="29">
        <v>1452</v>
      </c>
      <c r="AE1464" s="270" t="s">
        <v>9118</v>
      </c>
      <c r="AF1464" s="29">
        <v>1452</v>
      </c>
      <c r="AG1464" s="270" t="s">
        <v>9119</v>
      </c>
      <c r="AH1464" s="29">
        <v>1452</v>
      </c>
      <c r="AI1464" s="270" t="s">
        <v>9120</v>
      </c>
      <c r="AJ1464" s="29">
        <v>1453</v>
      </c>
      <c r="AK1464" s="270" t="s">
        <v>9121</v>
      </c>
      <c r="AL1464" s="30">
        <f t="shared" si="28"/>
        <v>1452</v>
      </c>
      <c r="AM1464" s="29">
        <v>1452</v>
      </c>
      <c r="AN1464" s="270">
        <v>7112325</v>
      </c>
      <c r="AO1464" s="29">
        <v>1453</v>
      </c>
      <c r="AP1464" s="270">
        <v>4206760</v>
      </c>
    </row>
    <row r="1465" spans="22:42">
      <c r="V1465" s="29">
        <v>1453</v>
      </c>
      <c r="W1465" s="270" t="s">
        <v>9122</v>
      </c>
      <c r="X1465" s="30">
        <v>1453</v>
      </c>
      <c r="Y1465" s="270" t="s">
        <v>9123</v>
      </c>
      <c r="Z1465" s="29">
        <v>1453</v>
      </c>
      <c r="AA1465" s="270" t="s">
        <v>9124</v>
      </c>
      <c r="AB1465" s="29">
        <v>1453</v>
      </c>
      <c r="AC1465" s="270" t="s">
        <v>9125</v>
      </c>
      <c r="AD1465" s="29">
        <v>1453</v>
      </c>
      <c r="AE1465" s="270" t="s">
        <v>9126</v>
      </c>
      <c r="AF1465" s="29">
        <v>1453</v>
      </c>
      <c r="AG1465" s="270" t="s">
        <v>9127</v>
      </c>
      <c r="AH1465" s="29">
        <v>1453</v>
      </c>
      <c r="AI1465" s="270" t="s">
        <v>9128</v>
      </c>
      <c r="AJ1465" s="29">
        <v>1454</v>
      </c>
      <c r="AK1465" s="270" t="s">
        <v>9129</v>
      </c>
      <c r="AL1465" s="30">
        <f t="shared" si="28"/>
        <v>1453</v>
      </c>
      <c r="AM1465" s="29">
        <v>1453</v>
      </c>
      <c r="AN1465" s="270">
        <v>7117168</v>
      </c>
      <c r="AO1465" s="29">
        <v>1454</v>
      </c>
      <c r="AP1465" s="270">
        <v>4209624</v>
      </c>
    </row>
    <row r="1466" spans="22:42">
      <c r="V1466" s="29">
        <v>1454</v>
      </c>
      <c r="W1466" s="270" t="s">
        <v>9130</v>
      </c>
      <c r="X1466" s="30">
        <v>1454</v>
      </c>
      <c r="Y1466" s="270" t="s">
        <v>9131</v>
      </c>
      <c r="Z1466" s="29">
        <v>1454</v>
      </c>
      <c r="AA1466" s="270" t="s">
        <v>9132</v>
      </c>
      <c r="AB1466" s="29">
        <v>1454</v>
      </c>
      <c r="AC1466" s="270" t="s">
        <v>9133</v>
      </c>
      <c r="AD1466" s="29">
        <v>1454</v>
      </c>
      <c r="AE1466" s="270" t="s">
        <v>9134</v>
      </c>
      <c r="AF1466" s="29">
        <v>1454</v>
      </c>
      <c r="AG1466" s="270" t="s">
        <v>9135</v>
      </c>
      <c r="AH1466" s="29">
        <v>1454</v>
      </c>
      <c r="AI1466" s="270" t="s">
        <v>9136</v>
      </c>
      <c r="AJ1466" s="29">
        <v>1455</v>
      </c>
      <c r="AK1466" s="270" t="s">
        <v>9137</v>
      </c>
      <c r="AL1466" s="30">
        <f t="shared" si="28"/>
        <v>1454</v>
      </c>
      <c r="AM1466" s="29">
        <v>1454</v>
      </c>
      <c r="AN1466" s="270">
        <v>7122012</v>
      </c>
      <c r="AO1466" s="29">
        <v>1455</v>
      </c>
      <c r="AP1466" s="270">
        <v>4212488</v>
      </c>
    </row>
    <row r="1467" spans="22:42">
      <c r="V1467" s="29">
        <v>1455</v>
      </c>
      <c r="W1467" s="270" t="s">
        <v>9138</v>
      </c>
      <c r="X1467" s="30">
        <v>1455</v>
      </c>
      <c r="Y1467" s="270" t="s">
        <v>9139</v>
      </c>
      <c r="Z1467" s="29">
        <v>1455</v>
      </c>
      <c r="AA1467" s="270" t="s">
        <v>9140</v>
      </c>
      <c r="AB1467" s="29">
        <v>1455</v>
      </c>
      <c r="AC1467" s="270" t="s">
        <v>9141</v>
      </c>
      <c r="AD1467" s="29">
        <v>1455</v>
      </c>
      <c r="AE1467" s="270" t="s">
        <v>9142</v>
      </c>
      <c r="AF1467" s="29">
        <v>1455</v>
      </c>
      <c r="AG1467" s="270" t="s">
        <v>9143</v>
      </c>
      <c r="AH1467" s="29">
        <v>1455</v>
      </c>
      <c r="AI1467" s="270" t="s">
        <v>9144</v>
      </c>
      <c r="AJ1467" s="29">
        <v>1456</v>
      </c>
      <c r="AK1467" s="270" t="s">
        <v>9145</v>
      </c>
      <c r="AL1467" s="30">
        <f t="shared" si="28"/>
        <v>1455</v>
      </c>
      <c r="AM1467" s="29">
        <v>1455</v>
      </c>
      <c r="AN1467" s="270">
        <v>7126856</v>
      </c>
      <c r="AO1467" s="29">
        <v>1456</v>
      </c>
      <c r="AP1467" s="270">
        <v>4215352</v>
      </c>
    </row>
    <row r="1468" spans="22:42">
      <c r="V1468" s="29">
        <v>1456</v>
      </c>
      <c r="W1468" s="270" t="s">
        <v>9146</v>
      </c>
      <c r="X1468" s="30">
        <v>1456</v>
      </c>
      <c r="Y1468" s="270" t="s">
        <v>9147</v>
      </c>
      <c r="Z1468" s="29">
        <v>1456</v>
      </c>
      <c r="AA1468" s="270" t="s">
        <v>9148</v>
      </c>
      <c r="AB1468" s="29">
        <v>1456</v>
      </c>
      <c r="AC1468" s="270" t="s">
        <v>9149</v>
      </c>
      <c r="AD1468" s="29">
        <v>1456</v>
      </c>
      <c r="AE1468" s="270" t="s">
        <v>9150</v>
      </c>
      <c r="AF1468" s="29">
        <v>1456</v>
      </c>
      <c r="AG1468" s="270" t="s">
        <v>9151</v>
      </c>
      <c r="AH1468" s="29">
        <v>1456</v>
      </c>
      <c r="AI1468" s="270" t="s">
        <v>9152</v>
      </c>
      <c r="AJ1468" s="29">
        <v>1457</v>
      </c>
      <c r="AK1468" s="270" t="s">
        <v>9153</v>
      </c>
      <c r="AL1468" s="30">
        <f t="shared" si="28"/>
        <v>1456</v>
      </c>
      <c r="AM1468" s="29">
        <v>1456</v>
      </c>
      <c r="AN1468" s="270">
        <v>7131699</v>
      </c>
      <c r="AO1468" s="29">
        <v>1457</v>
      </c>
      <c r="AP1468" s="270">
        <v>4218215</v>
      </c>
    </row>
    <row r="1469" spans="22:42">
      <c r="V1469" s="29">
        <v>1457</v>
      </c>
      <c r="W1469" s="270" t="s">
        <v>9154</v>
      </c>
      <c r="X1469" s="30">
        <v>1457</v>
      </c>
      <c r="Y1469" s="270" t="s">
        <v>9155</v>
      </c>
      <c r="Z1469" s="29">
        <v>1457</v>
      </c>
      <c r="AA1469" s="270" t="s">
        <v>9156</v>
      </c>
      <c r="AB1469" s="29">
        <v>1457</v>
      </c>
      <c r="AC1469" s="270" t="s">
        <v>9157</v>
      </c>
      <c r="AD1469" s="29">
        <v>1457</v>
      </c>
      <c r="AE1469" s="270" t="s">
        <v>9158</v>
      </c>
      <c r="AF1469" s="29">
        <v>1457</v>
      </c>
      <c r="AG1469" s="270" t="s">
        <v>9159</v>
      </c>
      <c r="AH1469" s="29">
        <v>1457</v>
      </c>
      <c r="AI1469" s="270" t="s">
        <v>9160</v>
      </c>
      <c r="AJ1469" s="29">
        <v>1458</v>
      </c>
      <c r="AK1469" s="270" t="s">
        <v>9161</v>
      </c>
      <c r="AL1469" s="30">
        <f t="shared" si="28"/>
        <v>1457</v>
      </c>
      <c r="AM1469" s="29">
        <v>1457</v>
      </c>
      <c r="AN1469" s="270">
        <v>7136543</v>
      </c>
      <c r="AO1469" s="29">
        <v>1458</v>
      </c>
      <c r="AP1469" s="270">
        <v>4221079</v>
      </c>
    </row>
    <row r="1470" spans="22:42">
      <c r="V1470" s="29">
        <v>1458</v>
      </c>
      <c r="W1470" s="270" t="s">
        <v>9162</v>
      </c>
      <c r="X1470" s="30">
        <v>1458</v>
      </c>
      <c r="Y1470" s="270" t="s">
        <v>9163</v>
      </c>
      <c r="Z1470" s="29">
        <v>1458</v>
      </c>
      <c r="AA1470" s="270" t="s">
        <v>9164</v>
      </c>
      <c r="AB1470" s="29">
        <v>1458</v>
      </c>
      <c r="AC1470" s="270" t="s">
        <v>9165</v>
      </c>
      <c r="AD1470" s="29">
        <v>1458</v>
      </c>
      <c r="AE1470" s="270" t="s">
        <v>9166</v>
      </c>
      <c r="AF1470" s="29">
        <v>1458</v>
      </c>
      <c r="AG1470" s="270" t="s">
        <v>9167</v>
      </c>
      <c r="AH1470" s="29">
        <v>1458</v>
      </c>
      <c r="AI1470" s="270" t="s">
        <v>9168</v>
      </c>
      <c r="AJ1470" s="29">
        <v>1459</v>
      </c>
      <c r="AK1470" s="270" t="s">
        <v>9169</v>
      </c>
      <c r="AL1470" s="30">
        <f t="shared" si="28"/>
        <v>1458</v>
      </c>
      <c r="AM1470" s="29">
        <v>1458</v>
      </c>
      <c r="AN1470" s="270">
        <v>7141386</v>
      </c>
      <c r="AO1470" s="29">
        <v>1459</v>
      </c>
      <c r="AP1470" s="270">
        <v>4223943</v>
      </c>
    </row>
    <row r="1471" spans="22:42">
      <c r="V1471" s="29">
        <v>1459</v>
      </c>
      <c r="W1471" s="270" t="s">
        <v>9170</v>
      </c>
      <c r="X1471" s="30">
        <v>1459</v>
      </c>
      <c r="Y1471" s="270" t="s">
        <v>9171</v>
      </c>
      <c r="Z1471" s="29">
        <v>1459</v>
      </c>
      <c r="AA1471" s="270" t="s">
        <v>9172</v>
      </c>
      <c r="AB1471" s="29">
        <v>1459</v>
      </c>
      <c r="AC1471" s="270" t="s">
        <v>9173</v>
      </c>
      <c r="AD1471" s="29">
        <v>1459</v>
      </c>
      <c r="AE1471" s="270" t="s">
        <v>9174</v>
      </c>
      <c r="AF1471" s="29">
        <v>1459</v>
      </c>
      <c r="AG1471" s="270" t="s">
        <v>9175</v>
      </c>
      <c r="AH1471" s="29">
        <v>1459</v>
      </c>
      <c r="AI1471" s="270" t="s">
        <v>9176</v>
      </c>
      <c r="AJ1471" s="29">
        <v>1460</v>
      </c>
      <c r="AK1471" s="270" t="s">
        <v>9177</v>
      </c>
      <c r="AL1471" s="30">
        <f t="shared" si="28"/>
        <v>1459</v>
      </c>
      <c r="AM1471" s="29">
        <v>1459</v>
      </c>
      <c r="AN1471" s="270">
        <v>7146230</v>
      </c>
      <c r="AO1471" s="29">
        <v>1460</v>
      </c>
      <c r="AP1471" s="270">
        <v>4226807</v>
      </c>
    </row>
    <row r="1472" spans="22:42">
      <c r="V1472" s="29">
        <v>1460</v>
      </c>
      <c r="W1472" s="270" t="s">
        <v>9178</v>
      </c>
      <c r="X1472" s="30">
        <v>1460</v>
      </c>
      <c r="Y1472" s="270" t="s">
        <v>9179</v>
      </c>
      <c r="Z1472" s="29">
        <v>1460</v>
      </c>
      <c r="AA1472" s="270" t="s">
        <v>9180</v>
      </c>
      <c r="AB1472" s="29">
        <v>1460</v>
      </c>
      <c r="AC1472" s="270" t="s">
        <v>9181</v>
      </c>
      <c r="AD1472" s="29">
        <v>1460</v>
      </c>
      <c r="AE1472" s="270" t="s">
        <v>9182</v>
      </c>
      <c r="AF1472" s="29">
        <v>1460</v>
      </c>
      <c r="AG1472" s="270" t="s">
        <v>9183</v>
      </c>
      <c r="AH1472" s="29">
        <v>1460</v>
      </c>
      <c r="AI1472" s="270" t="s">
        <v>9184</v>
      </c>
      <c r="AJ1472" s="29">
        <v>1461</v>
      </c>
      <c r="AK1472" s="270" t="s">
        <v>9185</v>
      </c>
      <c r="AL1472" s="30">
        <f t="shared" si="28"/>
        <v>1460</v>
      </c>
      <c r="AM1472" s="29">
        <v>1460</v>
      </c>
      <c r="AN1472" s="270">
        <v>7151073</v>
      </c>
      <c r="AO1472" s="29">
        <v>1461</v>
      </c>
      <c r="AP1472" s="270">
        <v>4229671</v>
      </c>
    </row>
    <row r="1473" spans="22:42">
      <c r="V1473" s="29">
        <v>1461</v>
      </c>
      <c r="W1473" s="270" t="s">
        <v>9186</v>
      </c>
      <c r="X1473" s="30">
        <v>1461</v>
      </c>
      <c r="Y1473" s="270" t="s">
        <v>9187</v>
      </c>
      <c r="Z1473" s="29">
        <v>1461</v>
      </c>
      <c r="AA1473" s="270" t="s">
        <v>9188</v>
      </c>
      <c r="AB1473" s="29">
        <v>1461</v>
      </c>
      <c r="AC1473" s="270" t="s">
        <v>9189</v>
      </c>
      <c r="AD1473" s="29">
        <v>1461</v>
      </c>
      <c r="AE1473" s="270">
        <v>6073749</v>
      </c>
      <c r="AF1473" s="29">
        <v>1461</v>
      </c>
      <c r="AG1473" s="270" t="s">
        <v>9190</v>
      </c>
      <c r="AH1473" s="29">
        <v>1461</v>
      </c>
      <c r="AI1473" s="270" t="s">
        <v>9191</v>
      </c>
      <c r="AJ1473" s="29">
        <v>1462</v>
      </c>
      <c r="AK1473" s="270" t="s">
        <v>9192</v>
      </c>
      <c r="AL1473" s="30">
        <f t="shared" si="28"/>
        <v>1461</v>
      </c>
      <c r="AM1473" s="29">
        <v>1461</v>
      </c>
      <c r="AN1473" s="270">
        <v>7155917</v>
      </c>
      <c r="AO1473" s="29">
        <v>1462</v>
      </c>
      <c r="AP1473" s="270">
        <v>4232535</v>
      </c>
    </row>
    <row r="1474" spans="22:42">
      <c r="V1474" s="29">
        <v>1462</v>
      </c>
      <c r="W1474" s="270" t="s">
        <v>9193</v>
      </c>
      <c r="X1474" s="30">
        <v>1462</v>
      </c>
      <c r="Y1474" s="270" t="s">
        <v>9194</v>
      </c>
      <c r="Z1474" s="29">
        <v>1462</v>
      </c>
      <c r="AA1474" s="270" t="s">
        <v>9195</v>
      </c>
      <c r="AB1474" s="29">
        <v>1462</v>
      </c>
      <c r="AC1474" s="270" t="s">
        <v>9196</v>
      </c>
      <c r="AD1474" s="29">
        <v>1462</v>
      </c>
      <c r="AE1474" s="270" t="s">
        <v>9197</v>
      </c>
      <c r="AF1474" s="29">
        <v>1462</v>
      </c>
      <c r="AG1474" s="270" t="s">
        <v>9198</v>
      </c>
      <c r="AH1474" s="29">
        <v>1462</v>
      </c>
      <c r="AI1474" s="270" t="s">
        <v>9199</v>
      </c>
      <c r="AJ1474" s="29">
        <v>1463</v>
      </c>
      <c r="AK1474" s="270" t="s">
        <v>9200</v>
      </c>
      <c r="AL1474" s="30">
        <f t="shared" si="28"/>
        <v>1462</v>
      </c>
      <c r="AM1474" s="29">
        <v>1462</v>
      </c>
      <c r="AN1474" s="270">
        <v>7160760</v>
      </c>
      <c r="AO1474" s="29">
        <v>1463</v>
      </c>
      <c r="AP1474" s="270">
        <v>4235399</v>
      </c>
    </row>
    <row r="1475" spans="22:42">
      <c r="V1475" s="29">
        <v>1463</v>
      </c>
      <c r="W1475" s="270" t="s">
        <v>9201</v>
      </c>
      <c r="X1475" s="30">
        <v>1463</v>
      </c>
      <c r="Y1475" s="270" t="s">
        <v>9202</v>
      </c>
      <c r="Z1475" s="29">
        <v>1463</v>
      </c>
      <c r="AA1475" s="270" t="s">
        <v>9203</v>
      </c>
      <c r="AB1475" s="29">
        <v>1463</v>
      </c>
      <c r="AC1475" s="270" t="s">
        <v>9204</v>
      </c>
      <c r="AD1475" s="29">
        <v>1463</v>
      </c>
      <c r="AE1475" s="270" t="s">
        <v>9205</v>
      </c>
      <c r="AF1475" s="29">
        <v>1463</v>
      </c>
      <c r="AG1475" s="270" t="s">
        <v>9206</v>
      </c>
      <c r="AH1475" s="29">
        <v>1463</v>
      </c>
      <c r="AI1475" s="270" t="s">
        <v>9207</v>
      </c>
      <c r="AJ1475" s="29">
        <v>1464</v>
      </c>
      <c r="AK1475" s="270" t="s">
        <v>9208</v>
      </c>
      <c r="AL1475" s="30">
        <f t="shared" si="28"/>
        <v>1463</v>
      </c>
      <c r="AM1475" s="29">
        <v>1463</v>
      </c>
      <c r="AN1475" s="270">
        <v>7165604</v>
      </c>
      <c r="AO1475" s="29">
        <v>1464</v>
      </c>
      <c r="AP1475" s="270">
        <v>4238263</v>
      </c>
    </row>
    <row r="1476" spans="22:42">
      <c r="V1476" s="29">
        <v>1464</v>
      </c>
      <c r="W1476" s="270" t="s">
        <v>9209</v>
      </c>
      <c r="X1476" s="30">
        <v>1464</v>
      </c>
      <c r="Y1476" s="270" t="s">
        <v>9210</v>
      </c>
      <c r="Z1476" s="29">
        <v>1464</v>
      </c>
      <c r="AA1476" s="270" t="s">
        <v>9211</v>
      </c>
      <c r="AB1476" s="29">
        <v>1464</v>
      </c>
      <c r="AC1476" s="270" t="s">
        <v>9212</v>
      </c>
      <c r="AD1476" s="29">
        <v>1464</v>
      </c>
      <c r="AE1476" s="270" t="s">
        <v>9213</v>
      </c>
      <c r="AF1476" s="29">
        <v>1464</v>
      </c>
      <c r="AG1476" s="270" t="s">
        <v>9214</v>
      </c>
      <c r="AH1476" s="29">
        <v>1464</v>
      </c>
      <c r="AI1476" s="270" t="s">
        <v>9215</v>
      </c>
      <c r="AJ1476" s="29">
        <v>1465</v>
      </c>
      <c r="AK1476" s="270" t="s">
        <v>9216</v>
      </c>
      <c r="AL1476" s="30">
        <f t="shared" si="28"/>
        <v>1464</v>
      </c>
      <c r="AM1476" s="29">
        <v>1464</v>
      </c>
      <c r="AN1476" s="270">
        <v>7170448</v>
      </c>
      <c r="AO1476" s="29">
        <v>1465</v>
      </c>
      <c r="AP1476" s="270">
        <v>4241127</v>
      </c>
    </row>
    <row r="1477" spans="22:42">
      <c r="V1477" s="29">
        <v>1465</v>
      </c>
      <c r="W1477" s="270" t="s">
        <v>9217</v>
      </c>
      <c r="X1477" s="30">
        <v>1465</v>
      </c>
      <c r="Y1477" s="270" t="s">
        <v>9218</v>
      </c>
      <c r="Z1477" s="29">
        <v>1465</v>
      </c>
      <c r="AA1477" s="270" t="s">
        <v>9219</v>
      </c>
      <c r="AB1477" s="29">
        <v>1465</v>
      </c>
      <c r="AC1477" s="270" t="s">
        <v>9220</v>
      </c>
      <c r="AD1477" s="29">
        <v>1465</v>
      </c>
      <c r="AE1477" s="270" t="s">
        <v>9221</v>
      </c>
      <c r="AF1477" s="29">
        <v>1465</v>
      </c>
      <c r="AG1477" s="270" t="s">
        <v>9222</v>
      </c>
      <c r="AH1477" s="29">
        <v>1465</v>
      </c>
      <c r="AI1477" s="270" t="s">
        <v>9223</v>
      </c>
      <c r="AJ1477" s="29">
        <v>1466</v>
      </c>
      <c r="AK1477" s="270" t="s">
        <v>9224</v>
      </c>
      <c r="AL1477" s="30">
        <f t="shared" si="28"/>
        <v>1465</v>
      </c>
      <c r="AM1477" s="29">
        <v>1465</v>
      </c>
      <c r="AN1477" s="270">
        <v>7175291</v>
      </c>
      <c r="AO1477" s="29">
        <v>1466</v>
      </c>
      <c r="AP1477" s="270">
        <v>4243991</v>
      </c>
    </row>
    <row r="1478" spans="22:42">
      <c r="V1478" s="29">
        <v>1466</v>
      </c>
      <c r="W1478" s="270" t="s">
        <v>9225</v>
      </c>
      <c r="X1478" s="30">
        <v>1466</v>
      </c>
      <c r="Y1478" s="270" t="s">
        <v>9226</v>
      </c>
      <c r="Z1478" s="29">
        <v>1466</v>
      </c>
      <c r="AA1478" s="270" t="s">
        <v>9227</v>
      </c>
      <c r="AB1478" s="29">
        <v>1466</v>
      </c>
      <c r="AC1478" s="270" t="s">
        <v>9228</v>
      </c>
      <c r="AD1478" s="29">
        <v>1466</v>
      </c>
      <c r="AE1478" s="270" t="s">
        <v>9229</v>
      </c>
      <c r="AF1478" s="29">
        <v>1466</v>
      </c>
      <c r="AG1478" s="270" t="s">
        <v>9230</v>
      </c>
      <c r="AH1478" s="29">
        <v>1466</v>
      </c>
      <c r="AI1478" s="270" t="s">
        <v>9231</v>
      </c>
      <c r="AJ1478" s="29">
        <v>1467</v>
      </c>
      <c r="AK1478" s="270" t="s">
        <v>9232</v>
      </c>
      <c r="AL1478" s="30">
        <f t="shared" si="28"/>
        <v>1466</v>
      </c>
      <c r="AM1478" s="29">
        <v>1466</v>
      </c>
      <c r="AN1478" s="270">
        <v>7180135</v>
      </c>
      <c r="AO1478" s="29">
        <v>1467</v>
      </c>
      <c r="AP1478" s="270">
        <v>4246855</v>
      </c>
    </row>
    <row r="1479" spans="22:42">
      <c r="V1479" s="29">
        <v>1467</v>
      </c>
      <c r="W1479" s="270" t="s">
        <v>9233</v>
      </c>
      <c r="X1479" s="30">
        <v>1467</v>
      </c>
      <c r="Y1479" s="270" t="s">
        <v>9234</v>
      </c>
      <c r="Z1479" s="29">
        <v>1467</v>
      </c>
      <c r="AA1479" s="270" t="s">
        <v>9235</v>
      </c>
      <c r="AB1479" s="29">
        <v>1467</v>
      </c>
      <c r="AC1479" s="270" t="s">
        <v>9236</v>
      </c>
      <c r="AD1479" s="29">
        <v>1467</v>
      </c>
      <c r="AE1479" s="270" t="s">
        <v>9237</v>
      </c>
      <c r="AF1479" s="29">
        <v>1467</v>
      </c>
      <c r="AG1479" s="270" t="s">
        <v>9238</v>
      </c>
      <c r="AH1479" s="29">
        <v>1467</v>
      </c>
      <c r="AI1479" s="270" t="s">
        <v>9239</v>
      </c>
      <c r="AJ1479" s="29">
        <v>1468</v>
      </c>
      <c r="AK1479" s="270" t="s">
        <v>9240</v>
      </c>
      <c r="AL1479" s="30">
        <f t="shared" si="28"/>
        <v>1467</v>
      </c>
      <c r="AM1479" s="29">
        <v>1467</v>
      </c>
      <c r="AN1479" s="270">
        <v>7184978</v>
      </c>
      <c r="AO1479" s="29">
        <v>1468</v>
      </c>
      <c r="AP1479" s="270">
        <v>4249719</v>
      </c>
    </row>
    <row r="1480" spans="22:42">
      <c r="V1480" s="29">
        <v>1468</v>
      </c>
      <c r="W1480" s="270" t="s">
        <v>9241</v>
      </c>
      <c r="X1480" s="30">
        <v>1468</v>
      </c>
      <c r="Y1480" s="270" t="s">
        <v>9242</v>
      </c>
      <c r="Z1480" s="29">
        <v>1468</v>
      </c>
      <c r="AA1480" s="270" t="s">
        <v>9243</v>
      </c>
      <c r="AB1480" s="29">
        <v>1468</v>
      </c>
      <c r="AC1480" s="270" t="s">
        <v>9244</v>
      </c>
      <c r="AD1480" s="29">
        <v>1468</v>
      </c>
      <c r="AE1480" s="270" t="s">
        <v>9245</v>
      </c>
      <c r="AF1480" s="29">
        <v>1468</v>
      </c>
      <c r="AG1480" s="270" t="s">
        <v>9246</v>
      </c>
      <c r="AH1480" s="29">
        <v>1468</v>
      </c>
      <c r="AI1480" s="270" t="s">
        <v>9247</v>
      </c>
      <c r="AJ1480" s="29">
        <v>1469</v>
      </c>
      <c r="AK1480" s="270" t="s">
        <v>9248</v>
      </c>
      <c r="AL1480" s="30">
        <f t="shared" si="28"/>
        <v>1468</v>
      </c>
      <c r="AM1480" s="29">
        <v>1468</v>
      </c>
      <c r="AN1480" s="270">
        <v>7189822</v>
      </c>
      <c r="AO1480" s="29">
        <v>1469</v>
      </c>
      <c r="AP1480" s="270">
        <v>4252583</v>
      </c>
    </row>
    <row r="1481" spans="22:42">
      <c r="V1481" s="29">
        <v>1469</v>
      </c>
      <c r="W1481" s="270" t="s">
        <v>9249</v>
      </c>
      <c r="X1481" s="30">
        <v>1469</v>
      </c>
      <c r="Y1481" s="270" t="s">
        <v>9250</v>
      </c>
      <c r="Z1481" s="29">
        <v>1469</v>
      </c>
      <c r="AA1481" s="270" t="s">
        <v>9251</v>
      </c>
      <c r="AB1481" s="29">
        <v>1469</v>
      </c>
      <c r="AC1481" s="270" t="s">
        <v>9252</v>
      </c>
      <c r="AD1481" s="29">
        <v>1469</v>
      </c>
      <c r="AE1481" s="270" t="s">
        <v>9253</v>
      </c>
      <c r="AF1481" s="29">
        <v>1469</v>
      </c>
      <c r="AG1481" s="270" t="s">
        <v>9254</v>
      </c>
      <c r="AH1481" s="29">
        <v>1469</v>
      </c>
      <c r="AI1481" s="270" t="s">
        <v>9255</v>
      </c>
      <c r="AJ1481" s="29">
        <v>1470</v>
      </c>
      <c r="AK1481" s="270" t="s">
        <v>9256</v>
      </c>
      <c r="AL1481" s="30">
        <f t="shared" si="28"/>
        <v>1469</v>
      </c>
      <c r="AM1481" s="29">
        <v>1469</v>
      </c>
      <c r="AN1481" s="270">
        <v>7194665</v>
      </c>
      <c r="AO1481" s="29">
        <v>1470</v>
      </c>
      <c r="AP1481" s="270">
        <v>4255447</v>
      </c>
    </row>
    <row r="1482" spans="22:42">
      <c r="V1482" s="29">
        <v>1470</v>
      </c>
      <c r="W1482" s="270" t="s">
        <v>9257</v>
      </c>
      <c r="X1482" s="30">
        <v>1470</v>
      </c>
      <c r="Y1482" s="270" t="s">
        <v>9258</v>
      </c>
      <c r="Z1482" s="29">
        <v>1470</v>
      </c>
      <c r="AA1482" s="270" t="s">
        <v>9259</v>
      </c>
      <c r="AB1482" s="29">
        <v>1470</v>
      </c>
      <c r="AC1482" s="270" t="s">
        <v>9260</v>
      </c>
      <c r="AD1482" s="29">
        <v>1470</v>
      </c>
      <c r="AE1482" s="270" t="s">
        <v>9261</v>
      </c>
      <c r="AF1482" s="29">
        <v>1470</v>
      </c>
      <c r="AG1482" s="270" t="s">
        <v>9262</v>
      </c>
      <c r="AH1482" s="29">
        <v>1470</v>
      </c>
      <c r="AI1482" s="270" t="s">
        <v>9263</v>
      </c>
      <c r="AJ1482" s="29">
        <v>1471</v>
      </c>
      <c r="AK1482" s="270" t="s">
        <v>9264</v>
      </c>
      <c r="AL1482" s="30">
        <f t="shared" si="28"/>
        <v>1470</v>
      </c>
      <c r="AM1482" s="29">
        <v>1470</v>
      </c>
      <c r="AN1482" s="270">
        <v>7199509</v>
      </c>
      <c r="AO1482" s="29">
        <v>1471</v>
      </c>
      <c r="AP1482" s="270">
        <v>4258310</v>
      </c>
    </row>
    <row r="1483" spans="22:42">
      <c r="V1483" s="29">
        <v>1471</v>
      </c>
      <c r="W1483" s="270" t="s">
        <v>9265</v>
      </c>
      <c r="X1483" s="30">
        <v>1471</v>
      </c>
      <c r="Y1483" s="270" t="s">
        <v>9266</v>
      </c>
      <c r="Z1483" s="29">
        <v>1471</v>
      </c>
      <c r="AA1483" s="270" t="s">
        <v>9267</v>
      </c>
      <c r="AB1483" s="29">
        <v>1471</v>
      </c>
      <c r="AC1483" s="270" t="s">
        <v>9268</v>
      </c>
      <c r="AD1483" s="29">
        <v>1471</v>
      </c>
      <c r="AE1483" s="270" t="s">
        <v>9269</v>
      </c>
      <c r="AF1483" s="29">
        <v>1471</v>
      </c>
      <c r="AG1483" s="270" t="s">
        <v>9270</v>
      </c>
      <c r="AH1483" s="29">
        <v>1471</v>
      </c>
      <c r="AI1483" s="270" t="s">
        <v>9271</v>
      </c>
      <c r="AJ1483" s="29">
        <v>1472</v>
      </c>
      <c r="AK1483" s="270" t="s">
        <v>9272</v>
      </c>
      <c r="AL1483" s="30">
        <f t="shared" si="28"/>
        <v>1471</v>
      </c>
      <c r="AM1483" s="29">
        <v>1471</v>
      </c>
      <c r="AN1483" s="270">
        <v>7204352</v>
      </c>
      <c r="AO1483" s="29">
        <v>1472</v>
      </c>
      <c r="AP1483" s="270">
        <v>4261174</v>
      </c>
    </row>
    <row r="1484" spans="22:42">
      <c r="V1484" s="29">
        <v>1472</v>
      </c>
      <c r="W1484" s="270" t="s">
        <v>9273</v>
      </c>
      <c r="X1484" s="30">
        <v>1472</v>
      </c>
      <c r="Y1484" s="270" t="s">
        <v>9274</v>
      </c>
      <c r="Z1484" s="29">
        <v>1472</v>
      </c>
      <c r="AA1484" s="270" t="s">
        <v>9275</v>
      </c>
      <c r="AB1484" s="29">
        <v>1472</v>
      </c>
      <c r="AC1484" s="270" t="s">
        <v>9276</v>
      </c>
      <c r="AD1484" s="29">
        <v>1472</v>
      </c>
      <c r="AE1484" s="270" t="s">
        <v>9277</v>
      </c>
      <c r="AF1484" s="29">
        <v>1472</v>
      </c>
      <c r="AG1484" s="270" t="s">
        <v>9278</v>
      </c>
      <c r="AH1484" s="29">
        <v>1472</v>
      </c>
      <c r="AI1484" s="270" t="s">
        <v>9279</v>
      </c>
      <c r="AJ1484" s="29">
        <v>1473</v>
      </c>
      <c r="AK1484" s="270" t="s">
        <v>9280</v>
      </c>
      <c r="AL1484" s="30">
        <f t="shared" si="28"/>
        <v>1472</v>
      </c>
      <c r="AM1484" s="29">
        <v>1472</v>
      </c>
      <c r="AN1484" s="270">
        <v>7209196</v>
      </c>
      <c r="AO1484" s="29">
        <v>1473</v>
      </c>
      <c r="AP1484" s="270">
        <v>4264038</v>
      </c>
    </row>
    <row r="1485" spans="22:42">
      <c r="V1485" s="29">
        <v>1473</v>
      </c>
      <c r="W1485" s="270" t="s">
        <v>9281</v>
      </c>
      <c r="X1485" s="30">
        <v>1473</v>
      </c>
      <c r="Y1485" s="270" t="s">
        <v>9282</v>
      </c>
      <c r="Z1485" s="29">
        <v>1473</v>
      </c>
      <c r="AA1485" s="270" t="s">
        <v>9283</v>
      </c>
      <c r="AB1485" s="29">
        <v>1473</v>
      </c>
      <c r="AC1485" s="270" t="s">
        <v>9284</v>
      </c>
      <c r="AD1485" s="29">
        <v>1473</v>
      </c>
      <c r="AE1485" s="270" t="s">
        <v>9285</v>
      </c>
      <c r="AF1485" s="29">
        <v>1473</v>
      </c>
      <c r="AG1485" s="270" t="s">
        <v>9286</v>
      </c>
      <c r="AH1485" s="29">
        <v>1473</v>
      </c>
      <c r="AI1485" s="270" t="s">
        <v>9287</v>
      </c>
      <c r="AJ1485" s="29">
        <v>1474</v>
      </c>
      <c r="AK1485" s="270" t="s">
        <v>9288</v>
      </c>
      <c r="AL1485" s="30">
        <f t="shared" si="28"/>
        <v>1473</v>
      </c>
      <c r="AM1485" s="29">
        <v>1473</v>
      </c>
      <c r="AN1485" s="270">
        <v>7214039</v>
      </c>
      <c r="AO1485" s="29">
        <v>1474</v>
      </c>
      <c r="AP1485" s="270">
        <v>4266902</v>
      </c>
    </row>
    <row r="1486" spans="22:42">
      <c r="V1486" s="29">
        <v>1474</v>
      </c>
      <c r="W1486" s="270" t="s">
        <v>9289</v>
      </c>
      <c r="X1486" s="30">
        <v>1474</v>
      </c>
      <c r="Y1486" s="270" t="s">
        <v>9290</v>
      </c>
      <c r="Z1486" s="29">
        <v>1474</v>
      </c>
      <c r="AA1486" s="270" t="s">
        <v>9291</v>
      </c>
      <c r="AB1486" s="29">
        <v>1474</v>
      </c>
      <c r="AC1486" s="270" t="s">
        <v>9292</v>
      </c>
      <c r="AD1486" s="29">
        <v>1474</v>
      </c>
      <c r="AE1486" s="270" t="s">
        <v>9293</v>
      </c>
      <c r="AF1486" s="29">
        <v>1474</v>
      </c>
      <c r="AG1486" s="270" t="s">
        <v>9294</v>
      </c>
      <c r="AH1486" s="29">
        <v>1474</v>
      </c>
      <c r="AI1486" s="270" t="s">
        <v>9295</v>
      </c>
      <c r="AJ1486" s="29">
        <v>1475</v>
      </c>
      <c r="AK1486" s="270" t="s">
        <v>9296</v>
      </c>
      <c r="AL1486" s="30">
        <f t="shared" ref="AL1486:AL1549" si="29">AL1485+1</f>
        <v>1474</v>
      </c>
      <c r="AM1486" s="29">
        <v>1474</v>
      </c>
      <c r="AN1486" s="270">
        <v>7218883</v>
      </c>
      <c r="AO1486" s="29">
        <v>1475</v>
      </c>
      <c r="AP1486" s="270">
        <v>4269766</v>
      </c>
    </row>
    <row r="1487" spans="22:42">
      <c r="V1487" s="29">
        <v>1475</v>
      </c>
      <c r="W1487" s="270" t="s">
        <v>9297</v>
      </c>
      <c r="X1487" s="30">
        <v>1475</v>
      </c>
      <c r="Y1487" s="270" t="s">
        <v>9298</v>
      </c>
      <c r="Z1487" s="29">
        <v>1475</v>
      </c>
      <c r="AA1487" s="270" t="s">
        <v>9299</v>
      </c>
      <c r="AB1487" s="29">
        <v>1475</v>
      </c>
      <c r="AC1487" s="270" t="s">
        <v>9300</v>
      </c>
      <c r="AD1487" s="29">
        <v>1475</v>
      </c>
      <c r="AE1487" s="270" t="s">
        <v>9301</v>
      </c>
      <c r="AF1487" s="29">
        <v>1475</v>
      </c>
      <c r="AG1487" s="270" t="s">
        <v>9302</v>
      </c>
      <c r="AH1487" s="29">
        <v>1475</v>
      </c>
      <c r="AI1487" s="270" t="s">
        <v>9303</v>
      </c>
      <c r="AJ1487" s="29">
        <v>1476</v>
      </c>
      <c r="AK1487" s="270" t="s">
        <v>9304</v>
      </c>
      <c r="AL1487" s="30">
        <f t="shared" si="29"/>
        <v>1475</v>
      </c>
      <c r="AM1487" s="29">
        <v>1475</v>
      </c>
      <c r="AN1487" s="270">
        <v>7223727</v>
      </c>
      <c r="AO1487" s="29">
        <v>1476</v>
      </c>
      <c r="AP1487" s="270">
        <v>4272630</v>
      </c>
    </row>
    <row r="1488" spans="22:42">
      <c r="V1488" s="29">
        <v>1476</v>
      </c>
      <c r="W1488" s="270" t="s">
        <v>9305</v>
      </c>
      <c r="X1488" s="30">
        <v>1476</v>
      </c>
      <c r="Y1488" s="270" t="s">
        <v>9306</v>
      </c>
      <c r="Z1488" s="29">
        <v>1476</v>
      </c>
      <c r="AA1488" s="270" t="s">
        <v>9307</v>
      </c>
      <c r="AB1488" s="29">
        <v>1476</v>
      </c>
      <c r="AC1488" s="270" t="s">
        <v>9308</v>
      </c>
      <c r="AD1488" s="29">
        <v>1476</v>
      </c>
      <c r="AE1488" s="270" t="s">
        <v>9309</v>
      </c>
      <c r="AF1488" s="29">
        <v>1476</v>
      </c>
      <c r="AG1488" s="270" t="s">
        <v>9310</v>
      </c>
      <c r="AH1488" s="29">
        <v>1476</v>
      </c>
      <c r="AI1488" s="270" t="s">
        <v>9311</v>
      </c>
      <c r="AJ1488" s="29">
        <v>1477</v>
      </c>
      <c r="AK1488" s="270" t="s">
        <v>9312</v>
      </c>
      <c r="AL1488" s="30">
        <f t="shared" si="29"/>
        <v>1476</v>
      </c>
      <c r="AM1488" s="29">
        <v>1476</v>
      </c>
      <c r="AN1488" s="270">
        <v>7228570</v>
      </c>
      <c r="AO1488" s="29">
        <v>1477</v>
      </c>
      <c r="AP1488" s="270">
        <v>4275494</v>
      </c>
    </row>
    <row r="1489" spans="22:42">
      <c r="V1489" s="29">
        <v>1477</v>
      </c>
      <c r="W1489" s="270" t="s">
        <v>9313</v>
      </c>
      <c r="X1489" s="30">
        <v>1477</v>
      </c>
      <c r="Y1489" s="270" t="s">
        <v>9314</v>
      </c>
      <c r="Z1489" s="29">
        <v>1477</v>
      </c>
      <c r="AA1489" s="270" t="s">
        <v>9315</v>
      </c>
      <c r="AB1489" s="29">
        <v>1477</v>
      </c>
      <c r="AC1489" s="270" t="s">
        <v>9316</v>
      </c>
      <c r="AD1489" s="29">
        <v>1477</v>
      </c>
      <c r="AE1489" s="270" t="s">
        <v>9317</v>
      </c>
      <c r="AF1489" s="29">
        <v>1477</v>
      </c>
      <c r="AG1489" s="270" t="s">
        <v>9318</v>
      </c>
      <c r="AH1489" s="29">
        <v>1477</v>
      </c>
      <c r="AI1489" s="270" t="s">
        <v>9319</v>
      </c>
      <c r="AJ1489" s="29">
        <v>1478</v>
      </c>
      <c r="AK1489" s="270" t="s">
        <v>9320</v>
      </c>
      <c r="AL1489" s="30">
        <f t="shared" si="29"/>
        <v>1477</v>
      </c>
      <c r="AM1489" s="29">
        <v>1477</v>
      </c>
      <c r="AN1489" s="270">
        <v>7233414</v>
      </c>
      <c r="AO1489" s="29">
        <v>1478</v>
      </c>
      <c r="AP1489" s="270">
        <v>4278358</v>
      </c>
    </row>
    <row r="1490" spans="22:42">
      <c r="V1490" s="29">
        <v>1478</v>
      </c>
      <c r="W1490" s="270" t="s">
        <v>9321</v>
      </c>
      <c r="X1490" s="30">
        <v>1478</v>
      </c>
      <c r="Y1490" s="270" t="s">
        <v>9322</v>
      </c>
      <c r="Z1490" s="29">
        <v>1478</v>
      </c>
      <c r="AA1490" s="270" t="s">
        <v>9323</v>
      </c>
      <c r="AB1490" s="29">
        <v>1478</v>
      </c>
      <c r="AC1490" s="270" t="s">
        <v>9324</v>
      </c>
      <c r="AD1490" s="29">
        <v>1478</v>
      </c>
      <c r="AE1490" s="270" t="s">
        <v>9325</v>
      </c>
      <c r="AF1490" s="29">
        <v>1478</v>
      </c>
      <c r="AG1490" s="270" t="s">
        <v>9326</v>
      </c>
      <c r="AH1490" s="29">
        <v>1478</v>
      </c>
      <c r="AI1490" s="270" t="s">
        <v>9327</v>
      </c>
      <c r="AJ1490" s="29">
        <v>1479</v>
      </c>
      <c r="AK1490" s="270" t="s">
        <v>9328</v>
      </c>
      <c r="AL1490" s="30">
        <f t="shared" si="29"/>
        <v>1478</v>
      </c>
      <c r="AM1490" s="29">
        <v>1478</v>
      </c>
      <c r="AN1490" s="270">
        <v>7238257</v>
      </c>
      <c r="AO1490" s="29">
        <v>1479</v>
      </c>
      <c r="AP1490" s="270">
        <v>4281222</v>
      </c>
    </row>
    <row r="1491" spans="22:42">
      <c r="V1491" s="29">
        <v>1479</v>
      </c>
      <c r="W1491" s="270" t="s">
        <v>9329</v>
      </c>
      <c r="X1491" s="30">
        <v>1479</v>
      </c>
      <c r="Y1491" s="270" t="s">
        <v>9330</v>
      </c>
      <c r="Z1491" s="29">
        <v>1479</v>
      </c>
      <c r="AA1491" s="270" t="s">
        <v>9331</v>
      </c>
      <c r="AB1491" s="29">
        <v>1479</v>
      </c>
      <c r="AC1491" s="270" t="s">
        <v>9332</v>
      </c>
      <c r="AD1491" s="29">
        <v>1479</v>
      </c>
      <c r="AE1491" s="270" t="s">
        <v>9333</v>
      </c>
      <c r="AF1491" s="29">
        <v>1479</v>
      </c>
      <c r="AG1491" s="270" t="s">
        <v>9334</v>
      </c>
      <c r="AH1491" s="29">
        <v>1479</v>
      </c>
      <c r="AI1491" s="270" t="s">
        <v>9335</v>
      </c>
      <c r="AJ1491" s="29">
        <v>1480</v>
      </c>
      <c r="AK1491" s="270" t="s">
        <v>9336</v>
      </c>
      <c r="AL1491" s="30">
        <f t="shared" si="29"/>
        <v>1479</v>
      </c>
      <c r="AM1491" s="29">
        <v>1479</v>
      </c>
      <c r="AN1491" s="270">
        <v>7243101</v>
      </c>
      <c r="AO1491" s="29">
        <v>1480</v>
      </c>
      <c r="AP1491" s="270">
        <v>4284086</v>
      </c>
    </row>
    <row r="1492" spans="22:42">
      <c r="V1492" s="29">
        <v>1480</v>
      </c>
      <c r="W1492" s="270" t="s">
        <v>9337</v>
      </c>
      <c r="X1492" s="30">
        <v>1480</v>
      </c>
      <c r="Y1492" s="270" t="s">
        <v>9338</v>
      </c>
      <c r="Z1492" s="29">
        <v>1480</v>
      </c>
      <c r="AA1492" s="270" t="s">
        <v>9339</v>
      </c>
      <c r="AB1492" s="29">
        <v>1480</v>
      </c>
      <c r="AC1492" s="270" t="s">
        <v>9340</v>
      </c>
      <c r="AD1492" s="29">
        <v>1480</v>
      </c>
      <c r="AE1492" s="270" t="s">
        <v>9341</v>
      </c>
      <c r="AF1492" s="29">
        <v>1480</v>
      </c>
      <c r="AG1492" s="270" t="s">
        <v>9342</v>
      </c>
      <c r="AH1492" s="29">
        <v>1480</v>
      </c>
      <c r="AI1492" s="270" t="s">
        <v>9343</v>
      </c>
      <c r="AJ1492" s="29">
        <v>1481</v>
      </c>
      <c r="AK1492" s="270" t="s">
        <v>9344</v>
      </c>
      <c r="AL1492" s="30">
        <f t="shared" si="29"/>
        <v>1480</v>
      </c>
      <c r="AM1492" s="29">
        <v>1480</v>
      </c>
      <c r="AN1492" s="270">
        <v>7247944</v>
      </c>
      <c r="AO1492" s="29">
        <v>1481</v>
      </c>
      <c r="AP1492" s="270">
        <v>4286950</v>
      </c>
    </row>
    <row r="1493" spans="22:42">
      <c r="V1493" s="29">
        <v>1481</v>
      </c>
      <c r="W1493" s="270" t="s">
        <v>9345</v>
      </c>
      <c r="X1493" s="30">
        <v>1481</v>
      </c>
      <c r="Y1493" s="270" t="s">
        <v>9346</v>
      </c>
      <c r="Z1493" s="29">
        <v>1481</v>
      </c>
      <c r="AA1493" s="270" t="s">
        <v>9347</v>
      </c>
      <c r="AB1493" s="29">
        <v>1481</v>
      </c>
      <c r="AC1493" s="270" t="s">
        <v>9348</v>
      </c>
      <c r="AD1493" s="29">
        <v>1481</v>
      </c>
      <c r="AE1493" s="270" t="s">
        <v>9349</v>
      </c>
      <c r="AF1493" s="29">
        <v>1481</v>
      </c>
      <c r="AG1493" s="270" t="s">
        <v>9350</v>
      </c>
      <c r="AH1493" s="29">
        <v>1481</v>
      </c>
      <c r="AI1493" s="270" t="s">
        <v>9351</v>
      </c>
      <c r="AJ1493" s="29">
        <v>1482</v>
      </c>
      <c r="AK1493" s="270" t="s">
        <v>9352</v>
      </c>
      <c r="AL1493" s="30">
        <f t="shared" si="29"/>
        <v>1481</v>
      </c>
      <c r="AM1493" s="29">
        <v>1481</v>
      </c>
      <c r="AN1493" s="270">
        <v>7252788</v>
      </c>
      <c r="AO1493" s="29">
        <v>1482</v>
      </c>
      <c r="AP1493" s="270">
        <v>4289814</v>
      </c>
    </row>
    <row r="1494" spans="22:42">
      <c r="V1494" s="29">
        <v>1482</v>
      </c>
      <c r="W1494" s="270" t="s">
        <v>9353</v>
      </c>
      <c r="X1494" s="30">
        <v>1482</v>
      </c>
      <c r="Y1494" s="270" t="s">
        <v>9354</v>
      </c>
      <c r="Z1494" s="29">
        <v>1482</v>
      </c>
      <c r="AA1494" s="270" t="s">
        <v>9355</v>
      </c>
      <c r="AB1494" s="29">
        <v>1482</v>
      </c>
      <c r="AC1494" s="270" t="s">
        <v>9356</v>
      </c>
      <c r="AD1494" s="29">
        <v>1482</v>
      </c>
      <c r="AE1494" s="270" t="s">
        <v>9357</v>
      </c>
      <c r="AF1494" s="29">
        <v>1482</v>
      </c>
      <c r="AG1494" s="270" t="s">
        <v>9358</v>
      </c>
      <c r="AH1494" s="29">
        <v>1482</v>
      </c>
      <c r="AI1494" s="270" t="s">
        <v>9359</v>
      </c>
      <c r="AJ1494" s="29">
        <v>1483</v>
      </c>
      <c r="AK1494" s="270" t="s">
        <v>9360</v>
      </c>
      <c r="AL1494" s="30">
        <f t="shared" si="29"/>
        <v>1482</v>
      </c>
      <c r="AM1494" s="29">
        <v>1482</v>
      </c>
      <c r="AN1494" s="270">
        <v>7257631</v>
      </c>
      <c r="AO1494" s="29">
        <v>1483</v>
      </c>
      <c r="AP1494" s="270">
        <v>4292678</v>
      </c>
    </row>
    <row r="1495" spans="22:42">
      <c r="V1495" s="29">
        <v>1483</v>
      </c>
      <c r="W1495" s="270" t="s">
        <v>9361</v>
      </c>
      <c r="X1495" s="30">
        <v>1483</v>
      </c>
      <c r="Y1495" s="270" t="s">
        <v>9362</v>
      </c>
      <c r="Z1495" s="29">
        <v>1483</v>
      </c>
      <c r="AA1495" s="270" t="s">
        <v>9363</v>
      </c>
      <c r="AB1495" s="29">
        <v>1483</v>
      </c>
      <c r="AC1495" s="270" t="s">
        <v>9364</v>
      </c>
      <c r="AD1495" s="29">
        <v>1483</v>
      </c>
      <c r="AE1495" s="270" t="s">
        <v>9365</v>
      </c>
      <c r="AF1495" s="29">
        <v>1483</v>
      </c>
      <c r="AG1495" s="270" t="s">
        <v>9366</v>
      </c>
      <c r="AH1495" s="29">
        <v>1483</v>
      </c>
      <c r="AI1495" s="270" t="s">
        <v>9367</v>
      </c>
      <c r="AJ1495" s="29">
        <v>1484</v>
      </c>
      <c r="AK1495" s="270" t="s">
        <v>9368</v>
      </c>
      <c r="AL1495" s="30">
        <f t="shared" si="29"/>
        <v>1483</v>
      </c>
      <c r="AM1495" s="29">
        <v>1483</v>
      </c>
      <c r="AN1495" s="270">
        <v>7262475</v>
      </c>
      <c r="AO1495" s="29">
        <v>1484</v>
      </c>
      <c r="AP1495" s="270">
        <v>4295542</v>
      </c>
    </row>
    <row r="1496" spans="22:42">
      <c r="V1496" s="29">
        <v>1484</v>
      </c>
      <c r="W1496" s="270" t="s">
        <v>9369</v>
      </c>
      <c r="X1496" s="30">
        <v>1484</v>
      </c>
      <c r="Y1496" s="270" t="s">
        <v>9370</v>
      </c>
      <c r="Z1496" s="29">
        <v>1484</v>
      </c>
      <c r="AA1496" s="270" t="s">
        <v>9371</v>
      </c>
      <c r="AB1496" s="29">
        <v>1484</v>
      </c>
      <c r="AC1496" s="270" t="s">
        <v>9372</v>
      </c>
      <c r="AD1496" s="29">
        <v>1484</v>
      </c>
      <c r="AE1496" s="270" t="s">
        <v>9373</v>
      </c>
      <c r="AF1496" s="29">
        <v>1484</v>
      </c>
      <c r="AG1496" s="270" t="s">
        <v>9374</v>
      </c>
      <c r="AH1496" s="29">
        <v>1484</v>
      </c>
      <c r="AI1496" s="270" t="s">
        <v>9375</v>
      </c>
      <c r="AJ1496" s="29">
        <v>1485</v>
      </c>
      <c r="AK1496" s="270" t="s">
        <v>9376</v>
      </c>
      <c r="AL1496" s="30">
        <f t="shared" si="29"/>
        <v>1484</v>
      </c>
      <c r="AM1496" s="29">
        <v>1484</v>
      </c>
      <c r="AN1496" s="270">
        <v>7267319</v>
      </c>
      <c r="AO1496" s="29">
        <v>1485</v>
      </c>
      <c r="AP1496" s="270">
        <v>4298406</v>
      </c>
    </row>
    <row r="1497" spans="22:42">
      <c r="V1497" s="29">
        <v>1485</v>
      </c>
      <c r="W1497" s="270" t="s">
        <v>9377</v>
      </c>
      <c r="X1497" s="30">
        <v>1485</v>
      </c>
      <c r="Y1497" s="270" t="s">
        <v>9378</v>
      </c>
      <c r="Z1497" s="29">
        <v>1485</v>
      </c>
      <c r="AA1497" s="270" t="s">
        <v>9379</v>
      </c>
      <c r="AB1497" s="29">
        <v>1485</v>
      </c>
      <c r="AC1497" s="270" t="s">
        <v>9380</v>
      </c>
      <c r="AD1497" s="29">
        <v>1485</v>
      </c>
      <c r="AE1497" s="270">
        <v>6177907</v>
      </c>
      <c r="AF1497" s="29">
        <v>1485</v>
      </c>
      <c r="AG1497" s="270" t="s">
        <v>9381</v>
      </c>
      <c r="AH1497" s="29">
        <v>1485</v>
      </c>
      <c r="AI1497" s="270" t="s">
        <v>9382</v>
      </c>
      <c r="AJ1497" s="29">
        <v>1486</v>
      </c>
      <c r="AK1497" s="270" t="s">
        <v>9383</v>
      </c>
      <c r="AL1497" s="30">
        <f t="shared" si="29"/>
        <v>1485</v>
      </c>
      <c r="AM1497" s="29">
        <v>1485</v>
      </c>
      <c r="AN1497" s="270">
        <v>7272162</v>
      </c>
      <c r="AO1497" s="29">
        <v>1486</v>
      </c>
      <c r="AP1497" s="270">
        <v>4301269</v>
      </c>
    </row>
    <row r="1498" spans="22:42">
      <c r="V1498" s="29">
        <v>1486</v>
      </c>
      <c r="W1498" s="270" t="s">
        <v>9384</v>
      </c>
      <c r="X1498" s="30">
        <v>1486</v>
      </c>
      <c r="Y1498" s="270" t="s">
        <v>9385</v>
      </c>
      <c r="Z1498" s="29">
        <v>1486</v>
      </c>
      <c r="AA1498" s="270" t="s">
        <v>9386</v>
      </c>
      <c r="AB1498" s="29">
        <v>1486</v>
      </c>
      <c r="AC1498" s="270" t="s">
        <v>9387</v>
      </c>
      <c r="AD1498" s="29">
        <v>1486</v>
      </c>
      <c r="AE1498" s="270" t="s">
        <v>9388</v>
      </c>
      <c r="AF1498" s="29">
        <v>1486</v>
      </c>
      <c r="AG1498" s="270" t="s">
        <v>9389</v>
      </c>
      <c r="AH1498" s="29">
        <v>1486</v>
      </c>
      <c r="AI1498" s="270" t="s">
        <v>9390</v>
      </c>
      <c r="AJ1498" s="29">
        <v>1487</v>
      </c>
      <c r="AK1498" s="270" t="s">
        <v>9391</v>
      </c>
      <c r="AL1498" s="30">
        <f t="shared" si="29"/>
        <v>1486</v>
      </c>
      <c r="AM1498" s="29">
        <v>1486</v>
      </c>
      <c r="AN1498" s="270">
        <v>7277006</v>
      </c>
      <c r="AO1498" s="29">
        <v>1487</v>
      </c>
      <c r="AP1498" s="270">
        <v>4304133</v>
      </c>
    </row>
    <row r="1499" spans="22:42">
      <c r="V1499" s="29">
        <v>1487</v>
      </c>
      <c r="W1499" s="270" t="s">
        <v>9392</v>
      </c>
      <c r="X1499" s="30">
        <v>1487</v>
      </c>
      <c r="Y1499" s="270" t="s">
        <v>9393</v>
      </c>
      <c r="Z1499" s="29">
        <v>1487</v>
      </c>
      <c r="AA1499" s="270" t="s">
        <v>9394</v>
      </c>
      <c r="AB1499" s="29">
        <v>1487</v>
      </c>
      <c r="AC1499" s="270" t="s">
        <v>9395</v>
      </c>
      <c r="AD1499" s="29">
        <v>1487</v>
      </c>
      <c r="AE1499" s="270" t="s">
        <v>9396</v>
      </c>
      <c r="AF1499" s="29">
        <v>1487</v>
      </c>
      <c r="AG1499" s="270" t="s">
        <v>9397</v>
      </c>
      <c r="AH1499" s="29">
        <v>1487</v>
      </c>
      <c r="AI1499" s="270" t="s">
        <v>9398</v>
      </c>
      <c r="AJ1499" s="29">
        <v>1488</v>
      </c>
      <c r="AK1499" s="270" t="s">
        <v>9399</v>
      </c>
      <c r="AL1499" s="30">
        <f t="shared" si="29"/>
        <v>1487</v>
      </c>
      <c r="AM1499" s="29">
        <v>1487</v>
      </c>
      <c r="AN1499" s="270">
        <v>7281849</v>
      </c>
      <c r="AO1499" s="29">
        <v>1488</v>
      </c>
      <c r="AP1499" s="270">
        <v>4306997</v>
      </c>
    </row>
    <row r="1500" spans="22:42">
      <c r="V1500" s="29">
        <v>1488</v>
      </c>
      <c r="W1500" s="270" t="s">
        <v>9400</v>
      </c>
      <c r="X1500" s="30">
        <v>1488</v>
      </c>
      <c r="Y1500" s="270" t="s">
        <v>9401</v>
      </c>
      <c r="Z1500" s="29">
        <v>1488</v>
      </c>
      <c r="AA1500" s="270" t="s">
        <v>9402</v>
      </c>
      <c r="AB1500" s="29">
        <v>1488</v>
      </c>
      <c r="AC1500" s="270" t="s">
        <v>9403</v>
      </c>
      <c r="AD1500" s="29">
        <v>1488</v>
      </c>
      <c r="AE1500" s="270" t="s">
        <v>9404</v>
      </c>
      <c r="AF1500" s="29">
        <v>1488</v>
      </c>
      <c r="AG1500" s="270" t="s">
        <v>9405</v>
      </c>
      <c r="AH1500" s="29">
        <v>1488</v>
      </c>
      <c r="AI1500" s="270" t="s">
        <v>9406</v>
      </c>
      <c r="AJ1500" s="29">
        <v>1489</v>
      </c>
      <c r="AK1500" s="270" t="s">
        <v>9407</v>
      </c>
      <c r="AL1500" s="30">
        <f t="shared" si="29"/>
        <v>1488</v>
      </c>
      <c r="AM1500" s="29">
        <v>1488</v>
      </c>
      <c r="AN1500" s="270">
        <v>7286693</v>
      </c>
      <c r="AO1500" s="29">
        <v>1489</v>
      </c>
      <c r="AP1500" s="270">
        <v>4309861</v>
      </c>
    </row>
    <row r="1501" spans="22:42">
      <c r="V1501" s="29">
        <v>1489</v>
      </c>
      <c r="W1501" s="270" t="s">
        <v>9408</v>
      </c>
      <c r="X1501" s="30">
        <v>1489</v>
      </c>
      <c r="Y1501" s="270" t="s">
        <v>9409</v>
      </c>
      <c r="Z1501" s="29">
        <v>1489</v>
      </c>
      <c r="AA1501" s="270" t="s">
        <v>9410</v>
      </c>
      <c r="AB1501" s="29">
        <v>1489</v>
      </c>
      <c r="AC1501" s="270" t="s">
        <v>9411</v>
      </c>
      <c r="AD1501" s="29">
        <v>1489</v>
      </c>
      <c r="AE1501" s="270" t="s">
        <v>9412</v>
      </c>
      <c r="AF1501" s="29">
        <v>1489</v>
      </c>
      <c r="AG1501" s="270" t="s">
        <v>9413</v>
      </c>
      <c r="AH1501" s="29">
        <v>1489</v>
      </c>
      <c r="AI1501" s="270" t="s">
        <v>9414</v>
      </c>
      <c r="AJ1501" s="29">
        <v>1490</v>
      </c>
      <c r="AK1501" s="270" t="s">
        <v>9415</v>
      </c>
      <c r="AL1501" s="30">
        <f t="shared" si="29"/>
        <v>1489</v>
      </c>
      <c r="AM1501" s="29">
        <v>1489</v>
      </c>
      <c r="AN1501" s="270">
        <v>7291536</v>
      </c>
      <c r="AO1501" s="29">
        <v>1490</v>
      </c>
      <c r="AP1501" s="270">
        <v>4312725</v>
      </c>
    </row>
    <row r="1502" spans="22:42">
      <c r="V1502" s="29">
        <v>1490</v>
      </c>
      <c r="W1502" s="270" t="s">
        <v>9416</v>
      </c>
      <c r="X1502" s="30">
        <v>1490</v>
      </c>
      <c r="Y1502" s="270" t="s">
        <v>9417</v>
      </c>
      <c r="Z1502" s="29">
        <v>1490</v>
      </c>
      <c r="AA1502" s="270" t="s">
        <v>9418</v>
      </c>
      <c r="AB1502" s="29">
        <v>1490</v>
      </c>
      <c r="AC1502" s="270" t="s">
        <v>9419</v>
      </c>
      <c r="AD1502" s="29">
        <v>1490</v>
      </c>
      <c r="AE1502" s="270" t="s">
        <v>9420</v>
      </c>
      <c r="AF1502" s="29">
        <v>1490</v>
      </c>
      <c r="AG1502" s="270" t="s">
        <v>9421</v>
      </c>
      <c r="AH1502" s="29">
        <v>1490</v>
      </c>
      <c r="AI1502" s="270" t="s">
        <v>9422</v>
      </c>
      <c r="AJ1502" s="29">
        <v>1491</v>
      </c>
      <c r="AK1502" s="270" t="s">
        <v>9423</v>
      </c>
      <c r="AL1502" s="30">
        <f t="shared" si="29"/>
        <v>1490</v>
      </c>
      <c r="AM1502" s="29">
        <v>1490</v>
      </c>
      <c r="AN1502" s="270">
        <v>7296380</v>
      </c>
      <c r="AO1502" s="29">
        <v>1491</v>
      </c>
      <c r="AP1502" s="270">
        <v>4315589</v>
      </c>
    </row>
    <row r="1503" spans="22:42">
      <c r="V1503" s="29">
        <v>1491</v>
      </c>
      <c r="W1503" s="270" t="s">
        <v>9424</v>
      </c>
      <c r="X1503" s="30">
        <v>1491</v>
      </c>
      <c r="Y1503" s="270" t="s">
        <v>9425</v>
      </c>
      <c r="Z1503" s="29">
        <v>1491</v>
      </c>
      <c r="AA1503" s="270" t="s">
        <v>9426</v>
      </c>
      <c r="AB1503" s="29">
        <v>1491</v>
      </c>
      <c r="AC1503" s="270" t="s">
        <v>9427</v>
      </c>
      <c r="AD1503" s="29">
        <v>1491</v>
      </c>
      <c r="AE1503" s="270" t="s">
        <v>9428</v>
      </c>
      <c r="AF1503" s="29">
        <v>1491</v>
      </c>
      <c r="AG1503" s="270" t="s">
        <v>9429</v>
      </c>
      <c r="AH1503" s="29">
        <v>1491</v>
      </c>
      <c r="AI1503" s="270" t="s">
        <v>9430</v>
      </c>
      <c r="AJ1503" s="29">
        <v>1492</v>
      </c>
      <c r="AK1503" s="270" t="s">
        <v>9431</v>
      </c>
      <c r="AL1503" s="30">
        <f t="shared" si="29"/>
        <v>1491</v>
      </c>
      <c r="AM1503" s="29">
        <v>1491</v>
      </c>
      <c r="AN1503" s="270">
        <v>7301223</v>
      </c>
      <c r="AO1503" s="29">
        <v>1492</v>
      </c>
      <c r="AP1503" s="270">
        <v>4318453</v>
      </c>
    </row>
    <row r="1504" spans="22:42">
      <c r="V1504" s="29">
        <v>1492</v>
      </c>
      <c r="W1504" s="270" t="s">
        <v>9432</v>
      </c>
      <c r="X1504" s="30">
        <v>1492</v>
      </c>
      <c r="Y1504" s="270" t="s">
        <v>9433</v>
      </c>
      <c r="Z1504" s="29">
        <v>1492</v>
      </c>
      <c r="AA1504" s="270" t="s">
        <v>9434</v>
      </c>
      <c r="AB1504" s="29">
        <v>1492</v>
      </c>
      <c r="AC1504" s="270" t="s">
        <v>9435</v>
      </c>
      <c r="AD1504" s="29">
        <v>1492</v>
      </c>
      <c r="AE1504" s="270" t="s">
        <v>9436</v>
      </c>
      <c r="AF1504" s="29">
        <v>1492</v>
      </c>
      <c r="AG1504" s="270" t="s">
        <v>9437</v>
      </c>
      <c r="AH1504" s="29">
        <v>1492</v>
      </c>
      <c r="AI1504" s="270" t="s">
        <v>9438</v>
      </c>
      <c r="AJ1504" s="29">
        <v>1493</v>
      </c>
      <c r="AK1504" s="270">
        <v>2148526</v>
      </c>
      <c r="AL1504" s="30">
        <f t="shared" si="29"/>
        <v>1492</v>
      </c>
      <c r="AM1504" s="29">
        <v>1492</v>
      </c>
      <c r="AN1504" s="270">
        <v>7306067</v>
      </c>
      <c r="AO1504" s="29">
        <v>1493</v>
      </c>
      <c r="AP1504" s="270">
        <v>4321317</v>
      </c>
    </row>
    <row r="1505" spans="22:42">
      <c r="V1505" s="29">
        <v>1493</v>
      </c>
      <c r="W1505" s="270" t="s">
        <v>9439</v>
      </c>
      <c r="X1505" s="30">
        <v>1493</v>
      </c>
      <c r="Y1505" s="270" t="s">
        <v>9440</v>
      </c>
      <c r="Z1505" s="29">
        <v>1493</v>
      </c>
      <c r="AA1505" s="270" t="s">
        <v>9441</v>
      </c>
      <c r="AB1505" s="29">
        <v>1493</v>
      </c>
      <c r="AC1505" s="270" t="s">
        <v>9442</v>
      </c>
      <c r="AD1505" s="29">
        <v>1493</v>
      </c>
      <c r="AE1505" s="270" t="s">
        <v>9443</v>
      </c>
      <c r="AF1505" s="29">
        <v>1493</v>
      </c>
      <c r="AG1505" s="270" t="s">
        <v>9444</v>
      </c>
      <c r="AH1505" s="29">
        <v>1493</v>
      </c>
      <c r="AI1505" s="270" t="s">
        <v>9445</v>
      </c>
      <c r="AJ1505" s="29">
        <v>1494</v>
      </c>
      <c r="AK1505" s="270" t="s">
        <v>9446</v>
      </c>
      <c r="AL1505" s="30">
        <f t="shared" si="29"/>
        <v>1493</v>
      </c>
      <c r="AM1505" s="29">
        <v>1493</v>
      </c>
      <c r="AN1505" s="270">
        <v>7310910</v>
      </c>
      <c r="AO1505" s="29">
        <v>1494</v>
      </c>
      <c r="AP1505" s="270">
        <v>4324181</v>
      </c>
    </row>
    <row r="1506" spans="22:42">
      <c r="V1506" s="29">
        <v>1494</v>
      </c>
      <c r="W1506" s="270" t="s">
        <v>9447</v>
      </c>
      <c r="X1506" s="30">
        <v>1494</v>
      </c>
      <c r="Y1506" s="270" t="s">
        <v>9448</v>
      </c>
      <c r="Z1506" s="29">
        <v>1494</v>
      </c>
      <c r="AA1506" s="270" t="s">
        <v>9449</v>
      </c>
      <c r="AB1506" s="29">
        <v>1494</v>
      </c>
      <c r="AC1506" s="270" t="s">
        <v>9450</v>
      </c>
      <c r="AD1506" s="29">
        <v>1494</v>
      </c>
      <c r="AE1506" s="270" t="s">
        <v>9451</v>
      </c>
      <c r="AF1506" s="29">
        <v>1494</v>
      </c>
      <c r="AG1506" s="270" t="s">
        <v>9452</v>
      </c>
      <c r="AH1506" s="29">
        <v>1494</v>
      </c>
      <c r="AI1506" s="270" t="s">
        <v>9453</v>
      </c>
      <c r="AJ1506" s="29">
        <v>1495</v>
      </c>
      <c r="AK1506" s="270" t="s">
        <v>9454</v>
      </c>
      <c r="AL1506" s="30">
        <f t="shared" si="29"/>
        <v>1494</v>
      </c>
      <c r="AM1506" s="29">
        <v>1494</v>
      </c>
      <c r="AN1506" s="270">
        <v>7315754</v>
      </c>
      <c r="AO1506" s="29">
        <v>1495</v>
      </c>
      <c r="AP1506" s="270">
        <v>4327045</v>
      </c>
    </row>
    <row r="1507" spans="22:42">
      <c r="V1507" s="29">
        <v>1495</v>
      </c>
      <c r="W1507" s="270" t="s">
        <v>9455</v>
      </c>
      <c r="X1507" s="30">
        <v>1495</v>
      </c>
      <c r="Y1507" s="270" t="s">
        <v>9456</v>
      </c>
      <c r="Z1507" s="29">
        <v>1495</v>
      </c>
      <c r="AA1507" s="270" t="s">
        <v>9457</v>
      </c>
      <c r="AB1507" s="29">
        <v>1495</v>
      </c>
      <c r="AC1507" s="270" t="s">
        <v>9458</v>
      </c>
      <c r="AD1507" s="29">
        <v>1495</v>
      </c>
      <c r="AE1507" s="270" t="s">
        <v>9459</v>
      </c>
      <c r="AF1507" s="29">
        <v>1495</v>
      </c>
      <c r="AG1507" s="270" t="s">
        <v>9460</v>
      </c>
      <c r="AH1507" s="29">
        <v>1495</v>
      </c>
      <c r="AI1507" s="270" t="s">
        <v>9461</v>
      </c>
      <c r="AJ1507" s="29">
        <v>1496</v>
      </c>
      <c r="AK1507" s="270" t="s">
        <v>9462</v>
      </c>
      <c r="AL1507" s="30">
        <f t="shared" si="29"/>
        <v>1495</v>
      </c>
      <c r="AM1507" s="29">
        <v>1495</v>
      </c>
      <c r="AN1507" s="270">
        <v>7320598</v>
      </c>
      <c r="AO1507" s="29">
        <v>1496</v>
      </c>
      <c r="AP1507" s="270">
        <v>4329909</v>
      </c>
    </row>
    <row r="1508" spans="22:42">
      <c r="V1508" s="29">
        <v>1496</v>
      </c>
      <c r="W1508" s="270" t="s">
        <v>9463</v>
      </c>
      <c r="X1508" s="30">
        <v>1496</v>
      </c>
      <c r="Y1508" s="270" t="s">
        <v>9464</v>
      </c>
      <c r="Z1508" s="29">
        <v>1496</v>
      </c>
      <c r="AA1508" s="270" t="s">
        <v>9465</v>
      </c>
      <c r="AB1508" s="29">
        <v>1496</v>
      </c>
      <c r="AC1508" s="270" t="s">
        <v>9466</v>
      </c>
      <c r="AD1508" s="29">
        <v>1496</v>
      </c>
      <c r="AE1508" s="270" t="s">
        <v>9467</v>
      </c>
      <c r="AF1508" s="29">
        <v>1496</v>
      </c>
      <c r="AG1508" s="270" t="s">
        <v>9468</v>
      </c>
      <c r="AH1508" s="29">
        <v>1496</v>
      </c>
      <c r="AI1508" s="270" t="s">
        <v>9469</v>
      </c>
      <c r="AJ1508" s="29">
        <v>1497</v>
      </c>
      <c r="AK1508" s="270" t="s">
        <v>9470</v>
      </c>
      <c r="AL1508" s="30">
        <f t="shared" si="29"/>
        <v>1496</v>
      </c>
      <c r="AM1508" s="29">
        <v>1496</v>
      </c>
      <c r="AN1508" s="270">
        <v>7325441</v>
      </c>
      <c r="AO1508" s="29">
        <v>1497</v>
      </c>
      <c r="AP1508" s="270">
        <v>4332773</v>
      </c>
    </row>
    <row r="1509" spans="22:42">
      <c r="V1509" s="29">
        <v>1497</v>
      </c>
      <c r="W1509" s="270" t="s">
        <v>9471</v>
      </c>
      <c r="X1509" s="30">
        <v>1497</v>
      </c>
      <c r="Y1509" s="270" t="s">
        <v>9472</v>
      </c>
      <c r="Z1509" s="29">
        <v>1497</v>
      </c>
      <c r="AA1509" s="270" t="s">
        <v>9473</v>
      </c>
      <c r="AB1509" s="29">
        <v>1497</v>
      </c>
      <c r="AC1509" s="270" t="s">
        <v>9474</v>
      </c>
      <c r="AD1509" s="29">
        <v>1497</v>
      </c>
      <c r="AE1509" s="270" t="s">
        <v>9475</v>
      </c>
      <c r="AF1509" s="29">
        <v>1497</v>
      </c>
      <c r="AG1509" s="270" t="s">
        <v>9476</v>
      </c>
      <c r="AH1509" s="29">
        <v>1497</v>
      </c>
      <c r="AI1509" s="270" t="s">
        <v>9477</v>
      </c>
      <c r="AJ1509" s="29">
        <v>1498</v>
      </c>
      <c r="AK1509" s="270" t="s">
        <v>9478</v>
      </c>
      <c r="AL1509" s="30">
        <f t="shared" si="29"/>
        <v>1497</v>
      </c>
      <c r="AM1509" s="29">
        <v>1497</v>
      </c>
      <c r="AN1509" s="270">
        <v>7330285</v>
      </c>
      <c r="AO1509" s="29">
        <v>1498</v>
      </c>
      <c r="AP1509" s="270">
        <v>4335637</v>
      </c>
    </row>
    <row r="1510" spans="22:42">
      <c r="V1510" s="29">
        <v>1498</v>
      </c>
      <c r="W1510" s="270" t="s">
        <v>9479</v>
      </c>
      <c r="X1510" s="30">
        <v>1498</v>
      </c>
      <c r="Y1510" s="270" t="s">
        <v>9480</v>
      </c>
      <c r="Z1510" s="29">
        <v>1498</v>
      </c>
      <c r="AA1510" s="270" t="s">
        <v>9481</v>
      </c>
      <c r="AB1510" s="29">
        <v>1498</v>
      </c>
      <c r="AC1510" s="270" t="s">
        <v>9482</v>
      </c>
      <c r="AD1510" s="29">
        <v>1498</v>
      </c>
      <c r="AE1510" s="270" t="s">
        <v>9483</v>
      </c>
      <c r="AF1510" s="29">
        <v>1498</v>
      </c>
      <c r="AG1510" s="270" t="s">
        <v>9484</v>
      </c>
      <c r="AH1510" s="29">
        <v>1498</v>
      </c>
      <c r="AI1510" s="270" t="s">
        <v>9485</v>
      </c>
      <c r="AJ1510" s="29">
        <v>1499</v>
      </c>
      <c r="AK1510" s="270" t="s">
        <v>9486</v>
      </c>
      <c r="AL1510" s="30">
        <f t="shared" si="29"/>
        <v>1498</v>
      </c>
      <c r="AM1510" s="29">
        <v>1498</v>
      </c>
      <c r="AN1510" s="270">
        <v>7335128</v>
      </c>
      <c r="AO1510" s="29">
        <v>1499</v>
      </c>
      <c r="AP1510" s="270">
        <v>4338501</v>
      </c>
    </row>
    <row r="1511" spans="22:42">
      <c r="V1511" s="29">
        <v>1499</v>
      </c>
      <c r="W1511" s="270" t="s">
        <v>9487</v>
      </c>
      <c r="X1511" s="30">
        <v>1499</v>
      </c>
      <c r="Y1511" s="270" t="s">
        <v>9488</v>
      </c>
      <c r="Z1511" s="29">
        <v>1499</v>
      </c>
      <c r="AA1511" s="270" t="s">
        <v>9489</v>
      </c>
      <c r="AB1511" s="29">
        <v>1499</v>
      </c>
      <c r="AC1511" s="270" t="s">
        <v>9490</v>
      </c>
      <c r="AD1511" s="29">
        <v>1499</v>
      </c>
      <c r="AE1511" s="270" t="s">
        <v>9491</v>
      </c>
      <c r="AF1511" s="29">
        <v>1499</v>
      </c>
      <c r="AG1511" s="270" t="s">
        <v>9492</v>
      </c>
      <c r="AH1511" s="29">
        <v>1499</v>
      </c>
      <c r="AI1511" s="270">
        <f t="shared" ref="AI1511:AI1574" si="30">AI1510+645626</f>
        <v>3399828</v>
      </c>
      <c r="AJ1511" s="29">
        <v>1500</v>
      </c>
      <c r="AK1511" s="270">
        <f t="shared" ref="AK1511:AK1574" si="31">AK1510+644547</f>
        <v>3404012</v>
      </c>
      <c r="AL1511" s="30">
        <f t="shared" si="29"/>
        <v>1499</v>
      </c>
      <c r="AM1511" s="29">
        <v>1499</v>
      </c>
      <c r="AN1511" s="270">
        <v>7339972</v>
      </c>
      <c r="AO1511" s="29">
        <v>1500</v>
      </c>
      <c r="AP1511" s="270">
        <v>4341364</v>
      </c>
    </row>
    <row r="1512" spans="22:42">
      <c r="V1512" s="29">
        <v>1500</v>
      </c>
      <c r="W1512" s="270" t="s">
        <v>9493</v>
      </c>
      <c r="X1512" s="30">
        <v>1500</v>
      </c>
      <c r="Y1512" s="270" t="s">
        <v>9494</v>
      </c>
      <c r="Z1512" s="29">
        <v>1500</v>
      </c>
      <c r="AA1512" s="270" t="s">
        <v>9495</v>
      </c>
      <c r="AB1512" s="29">
        <v>1500</v>
      </c>
      <c r="AC1512" s="270" t="s">
        <v>9496</v>
      </c>
      <c r="AD1512" s="29">
        <v>1500</v>
      </c>
      <c r="AE1512" s="270" t="s">
        <v>9497</v>
      </c>
      <c r="AF1512" s="29">
        <v>1500</v>
      </c>
      <c r="AG1512" s="270" t="s">
        <v>9498</v>
      </c>
      <c r="AH1512" s="29">
        <v>1500</v>
      </c>
      <c r="AI1512" s="270">
        <f t="shared" si="30"/>
        <v>4045454</v>
      </c>
      <c r="AJ1512" s="29">
        <v>1501</v>
      </c>
      <c r="AK1512" s="270">
        <f t="shared" si="31"/>
        <v>4048559</v>
      </c>
      <c r="AL1512" s="30">
        <f t="shared" si="29"/>
        <v>1500</v>
      </c>
      <c r="AM1512" s="29">
        <v>1500</v>
      </c>
      <c r="AN1512" s="270">
        <v>7344815</v>
      </c>
      <c r="AO1512" s="29">
        <v>1501</v>
      </c>
      <c r="AP1512" s="270">
        <v>4344228</v>
      </c>
    </row>
    <row r="1513" spans="22:42">
      <c r="V1513" s="29">
        <v>1501</v>
      </c>
      <c r="W1513" s="270" t="s">
        <v>9499</v>
      </c>
      <c r="X1513" s="30">
        <v>1501</v>
      </c>
      <c r="Y1513" s="270" t="s">
        <v>9500</v>
      </c>
      <c r="Z1513" s="29">
        <v>1501</v>
      </c>
      <c r="AA1513" s="270" t="s">
        <v>9501</v>
      </c>
      <c r="AB1513" s="29">
        <v>1501</v>
      </c>
      <c r="AC1513" s="270" t="s">
        <v>9502</v>
      </c>
      <c r="AD1513" s="29">
        <v>1501</v>
      </c>
      <c r="AE1513" s="270" t="s">
        <v>9503</v>
      </c>
      <c r="AF1513" s="29">
        <v>1501</v>
      </c>
      <c r="AG1513" s="270" t="s">
        <v>9504</v>
      </c>
      <c r="AH1513" s="29">
        <v>1501</v>
      </c>
      <c r="AI1513" s="270">
        <f t="shared" si="30"/>
        <v>4691080</v>
      </c>
      <c r="AJ1513" s="29">
        <v>1502</v>
      </c>
      <c r="AK1513" s="270">
        <f t="shared" si="31"/>
        <v>4693106</v>
      </c>
      <c r="AL1513" s="30">
        <f t="shared" si="29"/>
        <v>1501</v>
      </c>
      <c r="AM1513" s="29">
        <v>1501</v>
      </c>
      <c r="AN1513" s="270">
        <v>7349659</v>
      </c>
      <c r="AO1513" s="29">
        <v>1502</v>
      </c>
      <c r="AP1513" s="270">
        <v>4347092</v>
      </c>
    </row>
    <row r="1514" spans="22:42">
      <c r="V1514" s="29">
        <v>1502</v>
      </c>
      <c r="W1514" s="270" t="s">
        <v>9505</v>
      </c>
      <c r="X1514" s="30">
        <v>1502</v>
      </c>
      <c r="Y1514" s="270" t="s">
        <v>9506</v>
      </c>
      <c r="Z1514" s="29">
        <v>1502</v>
      </c>
      <c r="AA1514" s="270" t="s">
        <v>9507</v>
      </c>
      <c r="AB1514" s="29">
        <v>1502</v>
      </c>
      <c r="AC1514" s="270" t="s">
        <v>9508</v>
      </c>
      <c r="AD1514" s="29">
        <v>1502</v>
      </c>
      <c r="AE1514" s="270" t="s">
        <v>9509</v>
      </c>
      <c r="AF1514" s="29">
        <v>1502</v>
      </c>
      <c r="AG1514" s="270" t="s">
        <v>9510</v>
      </c>
      <c r="AH1514" s="29">
        <v>1502</v>
      </c>
      <c r="AI1514" s="270">
        <f t="shared" si="30"/>
        <v>5336706</v>
      </c>
      <c r="AJ1514" s="29">
        <v>1503</v>
      </c>
      <c r="AK1514" s="270">
        <f t="shared" si="31"/>
        <v>5337653</v>
      </c>
      <c r="AL1514" s="30">
        <f t="shared" si="29"/>
        <v>1502</v>
      </c>
      <c r="AM1514" s="29">
        <v>1502</v>
      </c>
      <c r="AN1514" s="270">
        <v>7354502</v>
      </c>
      <c r="AO1514" s="29">
        <v>1503</v>
      </c>
      <c r="AP1514" s="270">
        <v>4349956</v>
      </c>
    </row>
    <row r="1515" spans="22:42">
      <c r="V1515" s="29">
        <v>1503</v>
      </c>
      <c r="W1515" s="270" t="s">
        <v>9511</v>
      </c>
      <c r="X1515" s="30">
        <v>1503</v>
      </c>
      <c r="Y1515" s="270" t="s">
        <v>9512</v>
      </c>
      <c r="Z1515" s="29">
        <v>1503</v>
      </c>
      <c r="AA1515" s="270" t="s">
        <v>9513</v>
      </c>
      <c r="AB1515" s="29">
        <v>1503</v>
      </c>
      <c r="AC1515" s="270" t="s">
        <v>9514</v>
      </c>
      <c r="AD1515" s="29">
        <v>1503</v>
      </c>
      <c r="AE1515" s="270" t="s">
        <v>9515</v>
      </c>
      <c r="AF1515" s="29">
        <v>1503</v>
      </c>
      <c r="AG1515" s="270" t="s">
        <v>9516</v>
      </c>
      <c r="AH1515" s="29">
        <v>1503</v>
      </c>
      <c r="AI1515" s="270">
        <f t="shared" si="30"/>
        <v>5982332</v>
      </c>
      <c r="AJ1515" s="29">
        <v>1504</v>
      </c>
      <c r="AK1515" s="270">
        <f t="shared" si="31"/>
        <v>5982200</v>
      </c>
      <c r="AL1515" s="30">
        <f t="shared" si="29"/>
        <v>1503</v>
      </c>
      <c r="AM1515" s="29">
        <v>1503</v>
      </c>
      <c r="AN1515" s="270">
        <v>7359346</v>
      </c>
      <c r="AO1515" s="29">
        <v>1504</v>
      </c>
      <c r="AP1515" s="270">
        <v>4352820</v>
      </c>
    </row>
    <row r="1516" spans="22:42">
      <c r="V1516" s="29">
        <v>1504</v>
      </c>
      <c r="W1516" s="270" t="s">
        <v>9517</v>
      </c>
      <c r="X1516" s="30">
        <v>1504</v>
      </c>
      <c r="Y1516" s="270" t="s">
        <v>9518</v>
      </c>
      <c r="Z1516" s="29">
        <v>1504</v>
      </c>
      <c r="AA1516" s="270" t="s">
        <v>9519</v>
      </c>
      <c r="AB1516" s="29">
        <v>1504</v>
      </c>
      <c r="AC1516" s="270" t="s">
        <v>9520</v>
      </c>
      <c r="AD1516" s="29">
        <v>1504</v>
      </c>
      <c r="AE1516" s="270" t="s">
        <v>9521</v>
      </c>
      <c r="AF1516" s="29">
        <v>1504</v>
      </c>
      <c r="AG1516" s="270" t="s">
        <v>9522</v>
      </c>
      <c r="AH1516" s="29">
        <v>1504</v>
      </c>
      <c r="AI1516" s="270">
        <f t="shared" si="30"/>
        <v>6627958</v>
      </c>
      <c r="AJ1516" s="29">
        <v>1505</v>
      </c>
      <c r="AK1516" s="270">
        <f t="shared" si="31"/>
        <v>6626747</v>
      </c>
      <c r="AL1516" s="30">
        <f t="shared" si="29"/>
        <v>1504</v>
      </c>
      <c r="AM1516" s="29">
        <v>1504</v>
      </c>
      <c r="AN1516" s="270">
        <v>7364190</v>
      </c>
      <c r="AO1516" s="29">
        <v>1505</v>
      </c>
      <c r="AP1516" s="270">
        <v>4355684</v>
      </c>
    </row>
    <row r="1517" spans="22:42">
      <c r="V1517" s="29">
        <v>1505</v>
      </c>
      <c r="W1517" s="270" t="s">
        <v>9523</v>
      </c>
      <c r="X1517" s="30">
        <v>1505</v>
      </c>
      <c r="Y1517" s="270" t="s">
        <v>9524</v>
      </c>
      <c r="Z1517" s="29">
        <v>1505</v>
      </c>
      <c r="AA1517" s="270" t="s">
        <v>9525</v>
      </c>
      <c r="AB1517" s="29">
        <v>1505</v>
      </c>
      <c r="AC1517" s="270" t="s">
        <v>9526</v>
      </c>
      <c r="AD1517" s="29">
        <v>1505</v>
      </c>
      <c r="AE1517" s="270">
        <v>6260399</v>
      </c>
      <c r="AF1517" s="29">
        <v>1505</v>
      </c>
      <c r="AG1517" s="270" t="s">
        <v>9527</v>
      </c>
      <c r="AH1517" s="29">
        <v>1505</v>
      </c>
      <c r="AI1517" s="270">
        <f t="shared" si="30"/>
        <v>7273584</v>
      </c>
      <c r="AJ1517" s="29">
        <v>1506</v>
      </c>
      <c r="AK1517" s="270">
        <f t="shared" si="31"/>
        <v>7271294</v>
      </c>
      <c r="AL1517" s="30">
        <f t="shared" si="29"/>
        <v>1505</v>
      </c>
      <c r="AM1517" s="29">
        <v>1505</v>
      </c>
      <c r="AN1517" s="270">
        <v>7369033</v>
      </c>
      <c r="AO1517" s="29">
        <v>1506</v>
      </c>
      <c r="AP1517" s="270">
        <v>4358548</v>
      </c>
    </row>
    <row r="1518" spans="22:42">
      <c r="V1518" s="29">
        <v>1506</v>
      </c>
      <c r="W1518" s="270" t="s">
        <v>9528</v>
      </c>
      <c r="X1518" s="30">
        <v>1506</v>
      </c>
      <c r="Y1518" s="270" t="s">
        <v>9529</v>
      </c>
      <c r="Z1518" s="29">
        <v>1506</v>
      </c>
      <c r="AA1518" s="270" t="s">
        <v>9530</v>
      </c>
      <c r="AB1518" s="29">
        <v>1506</v>
      </c>
      <c r="AC1518" s="270" t="s">
        <v>9531</v>
      </c>
      <c r="AD1518" s="29">
        <v>1506</v>
      </c>
      <c r="AE1518" s="270" t="s">
        <v>9532</v>
      </c>
      <c r="AF1518" s="29">
        <v>1506</v>
      </c>
      <c r="AG1518" s="270" t="s">
        <v>9533</v>
      </c>
      <c r="AH1518" s="29">
        <v>1506</v>
      </c>
      <c r="AI1518" s="270">
        <f t="shared" si="30"/>
        <v>7919210</v>
      </c>
      <c r="AJ1518" s="29">
        <v>1507</v>
      </c>
      <c r="AK1518" s="270">
        <f t="shared" si="31"/>
        <v>7915841</v>
      </c>
      <c r="AL1518" s="30">
        <f t="shared" si="29"/>
        <v>1506</v>
      </c>
      <c r="AM1518" s="29">
        <v>1506</v>
      </c>
      <c r="AN1518" s="270">
        <v>7373877</v>
      </c>
      <c r="AO1518" s="29">
        <v>1507</v>
      </c>
      <c r="AP1518" s="270">
        <v>4361412</v>
      </c>
    </row>
    <row r="1519" spans="22:42">
      <c r="V1519" s="29">
        <v>1507</v>
      </c>
      <c r="W1519" s="270" t="s">
        <v>9534</v>
      </c>
      <c r="X1519" s="30">
        <v>1507</v>
      </c>
      <c r="Y1519" s="270" t="s">
        <v>9535</v>
      </c>
      <c r="Z1519" s="29">
        <v>1507</v>
      </c>
      <c r="AA1519" s="270" t="s">
        <v>9536</v>
      </c>
      <c r="AB1519" s="29">
        <v>1507</v>
      </c>
      <c r="AC1519" s="270" t="s">
        <v>9537</v>
      </c>
      <c r="AD1519" s="29">
        <v>1507</v>
      </c>
      <c r="AE1519" s="270" t="s">
        <v>9538</v>
      </c>
      <c r="AF1519" s="29">
        <v>1507</v>
      </c>
      <c r="AG1519" s="270" t="s">
        <v>9539</v>
      </c>
      <c r="AH1519" s="29">
        <v>1507</v>
      </c>
      <c r="AI1519" s="270">
        <f t="shared" si="30"/>
        <v>8564836</v>
      </c>
      <c r="AJ1519" s="29">
        <v>1508</v>
      </c>
      <c r="AK1519" s="270">
        <f t="shared" si="31"/>
        <v>8560388</v>
      </c>
      <c r="AL1519" s="30">
        <f t="shared" si="29"/>
        <v>1507</v>
      </c>
      <c r="AM1519" s="29">
        <v>1507</v>
      </c>
      <c r="AN1519" s="270">
        <v>7378720</v>
      </c>
      <c r="AO1519" s="29">
        <v>1508</v>
      </c>
      <c r="AP1519" s="270">
        <v>4364276</v>
      </c>
    </row>
    <row r="1520" spans="22:42">
      <c r="V1520" s="29">
        <v>1508</v>
      </c>
      <c r="W1520" s="270" t="s">
        <v>9540</v>
      </c>
      <c r="X1520" s="30">
        <v>1508</v>
      </c>
      <c r="Y1520" s="270" t="s">
        <v>9541</v>
      </c>
      <c r="Z1520" s="29">
        <v>1508</v>
      </c>
      <c r="AA1520" s="270" t="s">
        <v>9542</v>
      </c>
      <c r="AB1520" s="29">
        <v>1508</v>
      </c>
      <c r="AC1520" s="270" t="s">
        <v>9543</v>
      </c>
      <c r="AD1520" s="29">
        <v>1508</v>
      </c>
      <c r="AE1520" s="270" t="s">
        <v>9544</v>
      </c>
      <c r="AF1520" s="29">
        <v>1508</v>
      </c>
      <c r="AG1520" s="270" t="s">
        <v>9545</v>
      </c>
      <c r="AH1520" s="29">
        <v>1508</v>
      </c>
      <c r="AI1520" s="270">
        <f t="shared" si="30"/>
        <v>9210462</v>
      </c>
      <c r="AJ1520" s="29">
        <v>1509</v>
      </c>
      <c r="AK1520" s="270">
        <f t="shared" si="31"/>
        <v>9204935</v>
      </c>
      <c r="AL1520" s="30">
        <f t="shared" si="29"/>
        <v>1508</v>
      </c>
      <c r="AM1520" s="29">
        <v>1508</v>
      </c>
      <c r="AN1520" s="270">
        <v>7383564</v>
      </c>
      <c r="AO1520" s="29">
        <v>1509</v>
      </c>
      <c r="AP1520" s="270">
        <v>4367140</v>
      </c>
    </row>
    <row r="1521" spans="22:42">
      <c r="V1521" s="29">
        <v>1509</v>
      </c>
      <c r="W1521" s="270" t="s">
        <v>9546</v>
      </c>
      <c r="X1521" s="30">
        <v>1509</v>
      </c>
      <c r="Y1521" s="270" t="s">
        <v>9547</v>
      </c>
      <c r="Z1521" s="29">
        <v>1509</v>
      </c>
      <c r="AA1521" s="270" t="s">
        <v>9548</v>
      </c>
      <c r="AB1521" s="29">
        <v>1509</v>
      </c>
      <c r="AC1521" s="270" t="s">
        <v>9549</v>
      </c>
      <c r="AD1521" s="29">
        <v>1509</v>
      </c>
      <c r="AE1521" s="270" t="s">
        <v>9550</v>
      </c>
      <c r="AF1521" s="29">
        <v>1509</v>
      </c>
      <c r="AG1521" s="270" t="s">
        <v>9551</v>
      </c>
      <c r="AH1521" s="29">
        <v>1509</v>
      </c>
      <c r="AI1521" s="270">
        <f t="shared" si="30"/>
        <v>9856088</v>
      </c>
      <c r="AJ1521" s="29">
        <v>1510</v>
      </c>
      <c r="AK1521" s="270">
        <f t="shared" si="31"/>
        <v>9849482</v>
      </c>
      <c r="AL1521" s="30">
        <f t="shared" si="29"/>
        <v>1509</v>
      </c>
      <c r="AM1521" s="29">
        <v>1509</v>
      </c>
      <c r="AN1521" s="270">
        <v>7388407</v>
      </c>
      <c r="AO1521" s="29">
        <v>1510</v>
      </c>
      <c r="AP1521" s="270">
        <v>4370004</v>
      </c>
    </row>
    <row r="1522" spans="22:42">
      <c r="V1522" s="29">
        <v>1510</v>
      </c>
      <c r="W1522" s="270" t="s">
        <v>9552</v>
      </c>
      <c r="X1522" s="30">
        <v>1510</v>
      </c>
      <c r="Y1522" s="270" t="s">
        <v>9553</v>
      </c>
      <c r="Z1522" s="29">
        <v>1510</v>
      </c>
      <c r="AA1522" s="270" t="s">
        <v>9554</v>
      </c>
      <c r="AB1522" s="29">
        <v>1510</v>
      </c>
      <c r="AC1522" s="270" t="s">
        <v>9555</v>
      </c>
      <c r="AD1522" s="29">
        <v>1510</v>
      </c>
      <c r="AE1522" s="270" t="s">
        <v>9556</v>
      </c>
      <c r="AF1522" s="29">
        <v>1510</v>
      </c>
      <c r="AG1522" s="270">
        <v>627061</v>
      </c>
      <c r="AH1522" s="29">
        <v>1510</v>
      </c>
      <c r="AI1522" s="270">
        <f t="shared" si="30"/>
        <v>10501714</v>
      </c>
      <c r="AJ1522" s="29">
        <v>1511</v>
      </c>
      <c r="AK1522" s="270">
        <f t="shared" si="31"/>
        <v>10494029</v>
      </c>
      <c r="AL1522" s="30">
        <f t="shared" si="29"/>
        <v>1510</v>
      </c>
      <c r="AM1522" s="29">
        <v>1510</v>
      </c>
      <c r="AN1522" s="270">
        <v>7393251</v>
      </c>
      <c r="AO1522" s="29">
        <v>1511</v>
      </c>
      <c r="AP1522" s="270">
        <v>4372868</v>
      </c>
    </row>
    <row r="1523" spans="22:42">
      <c r="V1523" s="29">
        <v>1511</v>
      </c>
      <c r="W1523" s="270" t="s">
        <v>9557</v>
      </c>
      <c r="X1523" s="30">
        <v>1511</v>
      </c>
      <c r="Y1523" s="270" t="s">
        <v>9558</v>
      </c>
      <c r="Z1523" s="29">
        <v>1511</v>
      </c>
      <c r="AA1523" s="270" t="s">
        <v>9559</v>
      </c>
      <c r="AB1523" s="29">
        <v>1511</v>
      </c>
      <c r="AC1523" s="270" t="s">
        <v>9560</v>
      </c>
      <c r="AD1523" s="29">
        <v>1511</v>
      </c>
      <c r="AE1523" s="270" t="s">
        <v>9561</v>
      </c>
      <c r="AF1523" s="29">
        <v>1511</v>
      </c>
      <c r="AG1523" s="270" t="s">
        <v>9562</v>
      </c>
      <c r="AH1523" s="29">
        <v>1511</v>
      </c>
      <c r="AI1523" s="270">
        <f t="shared" si="30"/>
        <v>11147340</v>
      </c>
      <c r="AJ1523" s="29">
        <v>1512</v>
      </c>
      <c r="AK1523" s="270">
        <f t="shared" si="31"/>
        <v>11138576</v>
      </c>
      <c r="AL1523" s="30">
        <f t="shared" si="29"/>
        <v>1511</v>
      </c>
      <c r="AM1523" s="29">
        <v>1511</v>
      </c>
      <c r="AN1523" s="270">
        <v>7398094</v>
      </c>
      <c r="AO1523" s="29">
        <v>1512</v>
      </c>
      <c r="AP1523" s="270">
        <v>4375732</v>
      </c>
    </row>
    <row r="1524" spans="22:42">
      <c r="V1524" s="29">
        <v>1512</v>
      </c>
      <c r="W1524" s="270" t="s">
        <v>9563</v>
      </c>
      <c r="X1524" s="30">
        <v>1512</v>
      </c>
      <c r="Y1524" s="270" t="s">
        <v>9564</v>
      </c>
      <c r="Z1524" s="29">
        <v>1512</v>
      </c>
      <c r="AA1524" s="270" t="s">
        <v>9565</v>
      </c>
      <c r="AB1524" s="29">
        <v>1512</v>
      </c>
      <c r="AC1524" s="270" t="s">
        <v>9566</v>
      </c>
      <c r="AD1524" s="29">
        <v>1512</v>
      </c>
      <c r="AE1524" s="270" t="s">
        <v>9567</v>
      </c>
      <c r="AF1524" s="29">
        <v>1512</v>
      </c>
      <c r="AG1524" s="270" t="s">
        <v>9568</v>
      </c>
      <c r="AH1524" s="29">
        <v>1512</v>
      </c>
      <c r="AI1524" s="270">
        <f t="shared" si="30"/>
        <v>11792966</v>
      </c>
      <c r="AJ1524" s="29">
        <v>1513</v>
      </c>
      <c r="AK1524" s="270">
        <f t="shared" si="31"/>
        <v>11783123</v>
      </c>
      <c r="AL1524" s="30">
        <f t="shared" si="29"/>
        <v>1512</v>
      </c>
      <c r="AM1524" s="29">
        <v>1512</v>
      </c>
      <c r="AN1524" s="270">
        <v>7402938</v>
      </c>
      <c r="AO1524" s="29">
        <v>1513</v>
      </c>
      <c r="AP1524" s="270">
        <v>4378596</v>
      </c>
    </row>
    <row r="1525" spans="22:42">
      <c r="V1525" s="29">
        <v>1513</v>
      </c>
      <c r="W1525" s="270" t="s">
        <v>9569</v>
      </c>
      <c r="X1525" s="30">
        <v>1513</v>
      </c>
      <c r="Y1525" s="270" t="s">
        <v>9570</v>
      </c>
      <c r="Z1525" s="29">
        <v>1513</v>
      </c>
      <c r="AA1525" s="270" t="s">
        <v>9571</v>
      </c>
      <c r="AB1525" s="29">
        <v>1513</v>
      </c>
      <c r="AC1525" s="270" t="s">
        <v>9572</v>
      </c>
      <c r="AD1525" s="29">
        <v>1513</v>
      </c>
      <c r="AE1525" s="270">
        <v>6288158</v>
      </c>
      <c r="AF1525" s="29">
        <v>1513</v>
      </c>
      <c r="AG1525" s="270" t="s">
        <v>9573</v>
      </c>
      <c r="AH1525" s="29">
        <v>1513</v>
      </c>
      <c r="AI1525" s="270">
        <f t="shared" si="30"/>
        <v>12438592</v>
      </c>
      <c r="AJ1525" s="29">
        <v>1514</v>
      </c>
      <c r="AK1525" s="270">
        <f t="shared" si="31"/>
        <v>12427670</v>
      </c>
      <c r="AL1525" s="30">
        <f t="shared" si="29"/>
        <v>1513</v>
      </c>
      <c r="AM1525" s="29">
        <v>1513</v>
      </c>
      <c r="AN1525" s="270">
        <v>7407781</v>
      </c>
      <c r="AO1525" s="29">
        <v>1514</v>
      </c>
      <c r="AP1525" s="270">
        <v>4381459</v>
      </c>
    </row>
    <row r="1526" spans="22:42">
      <c r="V1526" s="29">
        <v>1514</v>
      </c>
      <c r="W1526" s="270" t="s">
        <v>9574</v>
      </c>
      <c r="X1526" s="30">
        <v>1514</v>
      </c>
      <c r="Y1526" s="270" t="s">
        <v>9575</v>
      </c>
      <c r="Z1526" s="29">
        <v>1514</v>
      </c>
      <c r="AA1526" s="270" t="s">
        <v>9576</v>
      </c>
      <c r="AB1526" s="29">
        <v>1514</v>
      </c>
      <c r="AC1526" s="270" t="s">
        <v>9577</v>
      </c>
      <c r="AD1526" s="29">
        <v>1514</v>
      </c>
      <c r="AE1526" s="270" t="s">
        <v>9578</v>
      </c>
      <c r="AF1526" s="29">
        <v>1514</v>
      </c>
      <c r="AG1526" s="270" t="s">
        <v>9579</v>
      </c>
      <c r="AH1526" s="29">
        <v>1514</v>
      </c>
      <c r="AI1526" s="270">
        <f t="shared" si="30"/>
        <v>13084218</v>
      </c>
      <c r="AJ1526" s="29">
        <v>1515</v>
      </c>
      <c r="AK1526" s="270">
        <f t="shared" si="31"/>
        <v>13072217</v>
      </c>
      <c r="AL1526" s="30">
        <f t="shared" si="29"/>
        <v>1514</v>
      </c>
      <c r="AM1526" s="29">
        <v>1514</v>
      </c>
      <c r="AN1526" s="270">
        <v>7412625</v>
      </c>
      <c r="AO1526" s="29">
        <v>1515</v>
      </c>
      <c r="AP1526" s="270">
        <v>4384323</v>
      </c>
    </row>
    <row r="1527" spans="22:42">
      <c r="V1527" s="29">
        <v>1515</v>
      </c>
      <c r="W1527" s="270" t="s">
        <v>9580</v>
      </c>
      <c r="X1527" s="30">
        <v>1515</v>
      </c>
      <c r="Y1527" s="270" t="s">
        <v>9581</v>
      </c>
      <c r="Z1527" s="29">
        <v>1515</v>
      </c>
      <c r="AA1527" s="270" t="s">
        <v>9582</v>
      </c>
      <c r="AB1527" s="29">
        <v>1515</v>
      </c>
      <c r="AC1527" s="270" t="s">
        <v>9583</v>
      </c>
      <c r="AD1527" s="29">
        <v>1515</v>
      </c>
      <c r="AE1527" s="270" t="s">
        <v>9584</v>
      </c>
      <c r="AF1527" s="29">
        <v>1515</v>
      </c>
      <c r="AG1527" s="270" t="s">
        <v>9585</v>
      </c>
      <c r="AH1527" s="29">
        <v>1515</v>
      </c>
      <c r="AI1527" s="270">
        <f t="shared" si="30"/>
        <v>13729844</v>
      </c>
      <c r="AJ1527" s="29">
        <v>1516</v>
      </c>
      <c r="AK1527" s="270">
        <f t="shared" si="31"/>
        <v>13716764</v>
      </c>
      <c r="AL1527" s="30">
        <f t="shared" si="29"/>
        <v>1515</v>
      </c>
      <c r="AM1527" s="29">
        <v>1515</v>
      </c>
      <c r="AN1527" s="270">
        <v>7417469</v>
      </c>
      <c r="AO1527" s="29">
        <v>1516</v>
      </c>
      <c r="AP1527" s="270">
        <v>4387187</v>
      </c>
    </row>
    <row r="1528" spans="22:42">
      <c r="V1528" s="29">
        <v>1516</v>
      </c>
      <c r="W1528" s="270" t="s">
        <v>9586</v>
      </c>
      <c r="X1528" s="30">
        <v>1516</v>
      </c>
      <c r="Y1528" s="270" t="s">
        <v>9587</v>
      </c>
      <c r="Z1528" s="29">
        <v>1516</v>
      </c>
      <c r="AA1528" s="270" t="s">
        <v>9588</v>
      </c>
      <c r="AB1528" s="29">
        <v>1516</v>
      </c>
      <c r="AC1528" s="270" t="s">
        <v>9589</v>
      </c>
      <c r="AD1528" s="29">
        <v>1516</v>
      </c>
      <c r="AE1528" s="270" t="s">
        <v>9590</v>
      </c>
      <c r="AF1528" s="29">
        <v>1516</v>
      </c>
      <c r="AG1528" s="270" t="s">
        <v>9591</v>
      </c>
      <c r="AH1528" s="29">
        <v>1516</v>
      </c>
      <c r="AI1528" s="270">
        <f t="shared" si="30"/>
        <v>14375470</v>
      </c>
      <c r="AJ1528" s="29">
        <v>1517</v>
      </c>
      <c r="AK1528" s="270">
        <f t="shared" si="31"/>
        <v>14361311</v>
      </c>
      <c r="AL1528" s="30">
        <f t="shared" si="29"/>
        <v>1516</v>
      </c>
      <c r="AM1528" s="29">
        <v>1516</v>
      </c>
      <c r="AN1528" s="270">
        <v>7422312</v>
      </c>
      <c r="AO1528" s="29">
        <v>1517</v>
      </c>
      <c r="AP1528" s="270">
        <v>4390051</v>
      </c>
    </row>
    <row r="1529" spans="22:42">
      <c r="V1529" s="29">
        <v>1517</v>
      </c>
      <c r="W1529" s="270" t="s">
        <v>9592</v>
      </c>
      <c r="X1529" s="30">
        <v>1517</v>
      </c>
      <c r="Y1529" s="270" t="s">
        <v>9593</v>
      </c>
      <c r="Z1529" s="29">
        <v>1517</v>
      </c>
      <c r="AA1529" s="270" t="s">
        <v>9594</v>
      </c>
      <c r="AB1529" s="29">
        <v>1517</v>
      </c>
      <c r="AC1529" s="270" t="s">
        <v>9595</v>
      </c>
      <c r="AD1529" s="29">
        <v>1517</v>
      </c>
      <c r="AE1529" s="270" t="s">
        <v>9596</v>
      </c>
      <c r="AF1529" s="29">
        <v>1517</v>
      </c>
      <c r="AG1529" s="270" t="s">
        <v>9597</v>
      </c>
      <c r="AH1529" s="29">
        <v>1517</v>
      </c>
      <c r="AI1529" s="270">
        <f t="shared" si="30"/>
        <v>15021096</v>
      </c>
      <c r="AJ1529" s="29">
        <v>1518</v>
      </c>
      <c r="AK1529" s="270">
        <f t="shared" si="31"/>
        <v>15005858</v>
      </c>
      <c r="AL1529" s="30">
        <f t="shared" si="29"/>
        <v>1517</v>
      </c>
      <c r="AM1529" s="29">
        <v>1517</v>
      </c>
      <c r="AN1529" s="270">
        <v>7427156</v>
      </c>
      <c r="AO1529" s="29">
        <v>1518</v>
      </c>
      <c r="AP1529" s="270">
        <v>4392915</v>
      </c>
    </row>
    <row r="1530" spans="22:42">
      <c r="V1530" s="29">
        <v>1518</v>
      </c>
      <c r="W1530" s="270" t="s">
        <v>9598</v>
      </c>
      <c r="X1530" s="30">
        <v>1518</v>
      </c>
      <c r="Y1530" s="270" t="s">
        <v>9599</v>
      </c>
      <c r="Z1530" s="29">
        <v>1518</v>
      </c>
      <c r="AA1530" s="270" t="s">
        <v>9600</v>
      </c>
      <c r="AB1530" s="29">
        <v>1518</v>
      </c>
      <c r="AC1530" s="270" t="s">
        <v>9601</v>
      </c>
      <c r="AD1530" s="29">
        <v>1518</v>
      </c>
      <c r="AE1530" s="270" t="s">
        <v>9602</v>
      </c>
      <c r="AF1530" s="29">
        <v>1518</v>
      </c>
      <c r="AG1530" s="270" t="s">
        <v>9603</v>
      </c>
      <c r="AH1530" s="29">
        <v>1518</v>
      </c>
      <c r="AI1530" s="270">
        <f t="shared" si="30"/>
        <v>15666722</v>
      </c>
      <c r="AJ1530" s="29">
        <v>1519</v>
      </c>
      <c r="AK1530" s="270">
        <f t="shared" si="31"/>
        <v>15650405</v>
      </c>
      <c r="AL1530" s="30">
        <f t="shared" si="29"/>
        <v>1518</v>
      </c>
      <c r="AM1530" s="29">
        <v>1518</v>
      </c>
      <c r="AN1530" s="270">
        <v>7431999</v>
      </c>
      <c r="AO1530" s="29">
        <v>1519</v>
      </c>
      <c r="AP1530" s="270">
        <v>4395779</v>
      </c>
    </row>
    <row r="1531" spans="22:42">
      <c r="V1531" s="29">
        <v>1519</v>
      </c>
      <c r="W1531" s="270" t="s">
        <v>9604</v>
      </c>
      <c r="X1531" s="30">
        <v>1519</v>
      </c>
      <c r="Y1531" s="270" t="s">
        <v>9605</v>
      </c>
      <c r="Z1531" s="29">
        <v>1519</v>
      </c>
      <c r="AA1531" s="270" t="s">
        <v>9606</v>
      </c>
      <c r="AB1531" s="29">
        <v>1519</v>
      </c>
      <c r="AC1531" s="270" t="s">
        <v>9607</v>
      </c>
      <c r="AD1531" s="29">
        <v>1519</v>
      </c>
      <c r="AE1531" s="270" t="s">
        <v>9608</v>
      </c>
      <c r="AF1531" s="29">
        <v>1519</v>
      </c>
      <c r="AG1531" s="270" t="s">
        <v>9609</v>
      </c>
      <c r="AH1531" s="29">
        <v>1519</v>
      </c>
      <c r="AI1531" s="270">
        <f t="shared" si="30"/>
        <v>16312348</v>
      </c>
      <c r="AJ1531" s="29">
        <v>1520</v>
      </c>
      <c r="AK1531" s="270">
        <f t="shared" si="31"/>
        <v>16294952</v>
      </c>
      <c r="AL1531" s="30">
        <f t="shared" si="29"/>
        <v>1519</v>
      </c>
      <c r="AM1531" s="29">
        <v>1519</v>
      </c>
      <c r="AN1531" s="270">
        <v>7436843</v>
      </c>
      <c r="AO1531" s="29">
        <v>1520</v>
      </c>
      <c r="AP1531" s="270">
        <v>4398643</v>
      </c>
    </row>
    <row r="1532" spans="22:42">
      <c r="V1532" s="29">
        <v>1520</v>
      </c>
      <c r="W1532" s="270" t="s">
        <v>9610</v>
      </c>
      <c r="X1532" s="30">
        <v>1520</v>
      </c>
      <c r="Y1532" s="270" t="s">
        <v>9611</v>
      </c>
      <c r="Z1532" s="29">
        <v>1520</v>
      </c>
      <c r="AA1532" s="270" t="s">
        <v>9612</v>
      </c>
      <c r="AB1532" s="29">
        <v>1520</v>
      </c>
      <c r="AC1532" s="270" t="s">
        <v>9613</v>
      </c>
      <c r="AD1532" s="29">
        <v>1520</v>
      </c>
      <c r="AE1532" s="270" t="s">
        <v>9614</v>
      </c>
      <c r="AF1532" s="29">
        <v>1520</v>
      </c>
      <c r="AG1532" s="270" t="s">
        <v>9615</v>
      </c>
      <c r="AH1532" s="29">
        <v>1520</v>
      </c>
      <c r="AI1532" s="270">
        <f t="shared" si="30"/>
        <v>16957974</v>
      </c>
      <c r="AJ1532" s="29">
        <v>1521</v>
      </c>
      <c r="AK1532" s="270">
        <f t="shared" si="31"/>
        <v>16939499</v>
      </c>
      <c r="AL1532" s="30">
        <f t="shared" si="29"/>
        <v>1520</v>
      </c>
      <c r="AM1532" s="29">
        <v>1520</v>
      </c>
      <c r="AN1532" s="270">
        <v>7441686</v>
      </c>
      <c r="AO1532" s="29">
        <v>1521</v>
      </c>
      <c r="AP1532" s="270">
        <v>4401507</v>
      </c>
    </row>
    <row r="1533" spans="22:42">
      <c r="V1533" s="29">
        <v>1521</v>
      </c>
      <c r="W1533" s="270" t="s">
        <v>9616</v>
      </c>
      <c r="X1533" s="30">
        <v>1521</v>
      </c>
      <c r="Y1533" s="270" t="s">
        <v>9617</v>
      </c>
      <c r="Z1533" s="29">
        <v>1521</v>
      </c>
      <c r="AA1533" s="270" t="s">
        <v>9618</v>
      </c>
      <c r="AB1533" s="29">
        <v>1521</v>
      </c>
      <c r="AC1533" s="270" t="s">
        <v>9619</v>
      </c>
      <c r="AD1533" s="29">
        <v>1521</v>
      </c>
      <c r="AE1533" s="270">
        <v>6326393</v>
      </c>
      <c r="AF1533" s="29">
        <v>1521</v>
      </c>
      <c r="AG1533" s="270" t="s">
        <v>9620</v>
      </c>
      <c r="AH1533" s="29">
        <v>1521</v>
      </c>
      <c r="AI1533" s="270">
        <f t="shared" si="30"/>
        <v>17603600</v>
      </c>
      <c r="AJ1533" s="29">
        <v>1522</v>
      </c>
      <c r="AK1533" s="270">
        <f t="shared" si="31"/>
        <v>17584046</v>
      </c>
      <c r="AL1533" s="30">
        <f t="shared" si="29"/>
        <v>1521</v>
      </c>
      <c r="AM1533" s="29">
        <v>1521</v>
      </c>
      <c r="AN1533" s="270">
        <v>7446530</v>
      </c>
      <c r="AO1533" s="29">
        <v>1522</v>
      </c>
      <c r="AP1533" s="270">
        <v>4404371</v>
      </c>
    </row>
    <row r="1534" spans="22:42">
      <c r="V1534" s="29">
        <v>1522</v>
      </c>
      <c r="W1534" s="270" t="s">
        <v>9621</v>
      </c>
      <c r="X1534" s="30">
        <v>1522</v>
      </c>
      <c r="Y1534" s="270" t="s">
        <v>9622</v>
      </c>
      <c r="Z1534" s="29">
        <v>1522</v>
      </c>
      <c r="AA1534" s="270" t="s">
        <v>9623</v>
      </c>
      <c r="AB1534" s="29">
        <v>1522</v>
      </c>
      <c r="AC1534" s="270" t="s">
        <v>9624</v>
      </c>
      <c r="AD1534" s="29">
        <v>1522</v>
      </c>
      <c r="AE1534" s="270" t="s">
        <v>9625</v>
      </c>
      <c r="AF1534" s="29">
        <v>1522</v>
      </c>
      <c r="AG1534" s="270" t="s">
        <v>9626</v>
      </c>
      <c r="AH1534" s="29">
        <v>1522</v>
      </c>
      <c r="AI1534" s="270">
        <f t="shared" si="30"/>
        <v>18249226</v>
      </c>
      <c r="AJ1534" s="29">
        <v>1523</v>
      </c>
      <c r="AK1534" s="270">
        <f t="shared" si="31"/>
        <v>18228593</v>
      </c>
      <c r="AL1534" s="30">
        <f t="shared" si="29"/>
        <v>1522</v>
      </c>
      <c r="AM1534" s="29">
        <v>1522</v>
      </c>
      <c r="AN1534" s="270">
        <v>7451373</v>
      </c>
      <c r="AO1534" s="29">
        <v>1523</v>
      </c>
      <c r="AP1534" s="270">
        <v>4407235</v>
      </c>
    </row>
    <row r="1535" spans="22:42">
      <c r="V1535" s="29">
        <v>1523</v>
      </c>
      <c r="W1535" s="270" t="s">
        <v>9627</v>
      </c>
      <c r="X1535" s="30">
        <v>1523</v>
      </c>
      <c r="Y1535" s="270" t="s">
        <v>9628</v>
      </c>
      <c r="Z1535" s="29">
        <v>1523</v>
      </c>
      <c r="AA1535" s="270" t="s">
        <v>9629</v>
      </c>
      <c r="AB1535" s="29">
        <v>1523</v>
      </c>
      <c r="AC1535" s="270" t="s">
        <v>9630</v>
      </c>
      <c r="AD1535" s="29">
        <v>1523</v>
      </c>
      <c r="AE1535" s="270" t="s">
        <v>9631</v>
      </c>
      <c r="AF1535" s="29">
        <v>1523</v>
      </c>
      <c r="AG1535" s="270" t="s">
        <v>9632</v>
      </c>
      <c r="AH1535" s="29">
        <v>1523</v>
      </c>
      <c r="AI1535" s="270">
        <f t="shared" si="30"/>
        <v>18894852</v>
      </c>
      <c r="AJ1535" s="29">
        <v>1524</v>
      </c>
      <c r="AK1535" s="270">
        <f t="shared" si="31"/>
        <v>18873140</v>
      </c>
      <c r="AL1535" s="30">
        <f t="shared" si="29"/>
        <v>1523</v>
      </c>
      <c r="AM1535" s="29">
        <v>1523</v>
      </c>
      <c r="AN1535" s="270">
        <v>7456217</v>
      </c>
      <c r="AO1535" s="29">
        <v>1524</v>
      </c>
      <c r="AP1535" s="270">
        <v>4410099</v>
      </c>
    </row>
    <row r="1536" spans="22:42">
      <c r="V1536" s="29">
        <v>1524</v>
      </c>
      <c r="W1536" s="270" t="s">
        <v>9633</v>
      </c>
      <c r="X1536" s="30">
        <v>1524</v>
      </c>
      <c r="Y1536" s="270" t="s">
        <v>9634</v>
      </c>
      <c r="Z1536" s="29">
        <v>1524</v>
      </c>
      <c r="AA1536" s="270" t="s">
        <v>9635</v>
      </c>
      <c r="AB1536" s="29">
        <v>1524</v>
      </c>
      <c r="AC1536" s="270" t="s">
        <v>9636</v>
      </c>
      <c r="AD1536" s="29">
        <v>1524</v>
      </c>
      <c r="AE1536" s="270" t="s">
        <v>9637</v>
      </c>
      <c r="AF1536" s="29">
        <v>1524</v>
      </c>
      <c r="AG1536" s="270" t="s">
        <v>9638</v>
      </c>
      <c r="AH1536" s="29">
        <v>1524</v>
      </c>
      <c r="AI1536" s="270">
        <f t="shared" si="30"/>
        <v>19540478</v>
      </c>
      <c r="AJ1536" s="29">
        <v>1525</v>
      </c>
      <c r="AK1536" s="270">
        <f t="shared" si="31"/>
        <v>19517687</v>
      </c>
      <c r="AL1536" s="30">
        <f t="shared" si="29"/>
        <v>1524</v>
      </c>
      <c r="AM1536" s="29">
        <v>1524</v>
      </c>
      <c r="AN1536" s="270">
        <v>7461061</v>
      </c>
      <c r="AO1536" s="29">
        <v>1525</v>
      </c>
      <c r="AP1536" s="270">
        <v>4412963</v>
      </c>
    </row>
    <row r="1537" spans="22:42">
      <c r="V1537" s="29">
        <v>1525</v>
      </c>
      <c r="W1537" s="270" t="s">
        <v>9639</v>
      </c>
      <c r="X1537" s="30">
        <v>1525</v>
      </c>
      <c r="Y1537" s="270" t="s">
        <v>9640</v>
      </c>
      <c r="Z1537" s="29">
        <v>1525</v>
      </c>
      <c r="AA1537" s="270" t="s">
        <v>9641</v>
      </c>
      <c r="AB1537" s="29">
        <v>1525</v>
      </c>
      <c r="AC1537" s="270" t="s">
        <v>9642</v>
      </c>
      <c r="AD1537" s="29">
        <v>1525</v>
      </c>
      <c r="AE1537" s="270" t="s">
        <v>9643</v>
      </c>
      <c r="AF1537" s="29">
        <v>1525</v>
      </c>
      <c r="AG1537" s="270" t="s">
        <v>9644</v>
      </c>
      <c r="AH1537" s="29">
        <v>1525</v>
      </c>
      <c r="AI1537" s="270">
        <f t="shared" si="30"/>
        <v>20186104</v>
      </c>
      <c r="AJ1537" s="29">
        <v>1526</v>
      </c>
      <c r="AK1537" s="270">
        <f t="shared" si="31"/>
        <v>20162234</v>
      </c>
      <c r="AL1537" s="30">
        <f t="shared" si="29"/>
        <v>1525</v>
      </c>
      <c r="AM1537" s="29">
        <v>1525</v>
      </c>
      <c r="AN1537" s="270">
        <v>7465904</v>
      </c>
      <c r="AO1537" s="29">
        <v>1526</v>
      </c>
      <c r="AP1537" s="270">
        <v>4415827</v>
      </c>
    </row>
    <row r="1538" spans="22:42">
      <c r="V1538" s="29">
        <v>1526</v>
      </c>
      <c r="W1538" s="270" t="s">
        <v>9645</v>
      </c>
      <c r="X1538" s="30">
        <v>1526</v>
      </c>
      <c r="Y1538" s="270" t="s">
        <v>9646</v>
      </c>
      <c r="Z1538" s="29">
        <v>1526</v>
      </c>
      <c r="AA1538" s="270" t="s">
        <v>9647</v>
      </c>
      <c r="AB1538" s="29">
        <v>1526</v>
      </c>
      <c r="AC1538" s="270" t="s">
        <v>9648</v>
      </c>
      <c r="AD1538" s="29">
        <v>1526</v>
      </c>
      <c r="AE1538" s="270" t="s">
        <v>9649</v>
      </c>
      <c r="AF1538" s="29">
        <v>1526</v>
      </c>
      <c r="AG1538" s="270" t="s">
        <v>9650</v>
      </c>
      <c r="AH1538" s="29">
        <v>1526</v>
      </c>
      <c r="AI1538" s="270">
        <f t="shared" si="30"/>
        <v>20831730</v>
      </c>
      <c r="AJ1538" s="29">
        <v>1527</v>
      </c>
      <c r="AK1538" s="270">
        <f t="shared" si="31"/>
        <v>20806781</v>
      </c>
      <c r="AL1538" s="30">
        <f t="shared" si="29"/>
        <v>1526</v>
      </c>
      <c r="AM1538" s="29">
        <v>1526</v>
      </c>
      <c r="AN1538" s="270">
        <v>7470748</v>
      </c>
      <c r="AO1538" s="29">
        <v>1527</v>
      </c>
      <c r="AP1538" s="270">
        <v>4418691</v>
      </c>
    </row>
    <row r="1539" spans="22:42">
      <c r="V1539" s="29">
        <v>1527</v>
      </c>
      <c r="W1539" s="270" t="s">
        <v>9651</v>
      </c>
      <c r="X1539" s="30">
        <v>1527</v>
      </c>
      <c r="Y1539" s="270" t="s">
        <v>9652</v>
      </c>
      <c r="Z1539" s="29">
        <v>1527</v>
      </c>
      <c r="AA1539" s="270" t="s">
        <v>9653</v>
      </c>
      <c r="AB1539" s="29">
        <v>1527</v>
      </c>
      <c r="AC1539" s="270" t="s">
        <v>9654</v>
      </c>
      <c r="AD1539" s="29">
        <v>1527</v>
      </c>
      <c r="AE1539" s="270" t="s">
        <v>9655</v>
      </c>
      <c r="AF1539" s="29">
        <v>1527</v>
      </c>
      <c r="AG1539" s="270" t="s">
        <v>9656</v>
      </c>
      <c r="AH1539" s="29">
        <v>1527</v>
      </c>
      <c r="AI1539" s="270">
        <f t="shared" si="30"/>
        <v>21477356</v>
      </c>
      <c r="AJ1539" s="29">
        <v>1528</v>
      </c>
      <c r="AK1539" s="270">
        <f t="shared" si="31"/>
        <v>21451328</v>
      </c>
      <c r="AL1539" s="30">
        <f t="shared" si="29"/>
        <v>1527</v>
      </c>
      <c r="AM1539" s="29">
        <v>1527</v>
      </c>
      <c r="AN1539" s="270">
        <v>7475591</v>
      </c>
      <c r="AO1539" s="29">
        <v>1528</v>
      </c>
      <c r="AP1539" s="270">
        <v>4421555</v>
      </c>
    </row>
    <row r="1540" spans="22:42">
      <c r="V1540" s="29">
        <v>1528</v>
      </c>
      <c r="W1540" s="270" t="s">
        <v>9657</v>
      </c>
      <c r="X1540" s="30">
        <v>1528</v>
      </c>
      <c r="Y1540" s="270" t="s">
        <v>9658</v>
      </c>
      <c r="Z1540" s="29">
        <v>1528</v>
      </c>
      <c r="AA1540" s="270" t="s">
        <v>9659</v>
      </c>
      <c r="AB1540" s="29">
        <v>1528</v>
      </c>
      <c r="AC1540" s="270" t="s">
        <v>9660</v>
      </c>
      <c r="AD1540" s="29">
        <v>1528</v>
      </c>
      <c r="AE1540" s="270" t="s">
        <v>9661</v>
      </c>
      <c r="AF1540" s="29">
        <v>1528</v>
      </c>
      <c r="AG1540" s="270" t="s">
        <v>9662</v>
      </c>
      <c r="AH1540" s="29">
        <v>1528</v>
      </c>
      <c r="AI1540" s="270">
        <f t="shared" si="30"/>
        <v>22122982</v>
      </c>
      <c r="AJ1540" s="29">
        <v>1529</v>
      </c>
      <c r="AK1540" s="270">
        <f t="shared" si="31"/>
        <v>22095875</v>
      </c>
      <c r="AL1540" s="30">
        <f t="shared" si="29"/>
        <v>1528</v>
      </c>
      <c r="AM1540" s="29">
        <v>1528</v>
      </c>
      <c r="AN1540" s="270">
        <v>7480435</v>
      </c>
      <c r="AO1540" s="29">
        <v>1529</v>
      </c>
      <c r="AP1540" s="270">
        <v>4424418</v>
      </c>
    </row>
    <row r="1541" spans="22:42">
      <c r="V1541" s="29">
        <v>1529</v>
      </c>
      <c r="W1541" s="270" t="s">
        <v>9663</v>
      </c>
      <c r="X1541" s="30">
        <v>1529</v>
      </c>
      <c r="Y1541" s="270" t="s">
        <v>9664</v>
      </c>
      <c r="Z1541" s="29">
        <v>1529</v>
      </c>
      <c r="AA1541" s="270" t="s">
        <v>9665</v>
      </c>
      <c r="AB1541" s="29">
        <v>1529</v>
      </c>
      <c r="AC1541" s="270" t="s">
        <v>9666</v>
      </c>
      <c r="AD1541" s="29">
        <v>1529</v>
      </c>
      <c r="AE1541" s="270" t="s">
        <v>9667</v>
      </c>
      <c r="AF1541" s="29">
        <v>1529</v>
      </c>
      <c r="AG1541" s="270" t="s">
        <v>9668</v>
      </c>
      <c r="AH1541" s="29">
        <v>1529</v>
      </c>
      <c r="AI1541" s="270">
        <f t="shared" si="30"/>
        <v>22768608</v>
      </c>
      <c r="AJ1541" s="29">
        <v>1530</v>
      </c>
      <c r="AK1541" s="270">
        <f t="shared" si="31"/>
        <v>22740422</v>
      </c>
      <c r="AL1541" s="30">
        <f t="shared" si="29"/>
        <v>1529</v>
      </c>
      <c r="AM1541" s="29">
        <v>1529</v>
      </c>
      <c r="AN1541" s="270">
        <v>7485278</v>
      </c>
      <c r="AO1541" s="29">
        <v>1530</v>
      </c>
      <c r="AP1541" s="270">
        <v>4427282</v>
      </c>
    </row>
    <row r="1542" spans="22:42">
      <c r="V1542" s="29">
        <v>1530</v>
      </c>
      <c r="W1542" s="270" t="s">
        <v>9669</v>
      </c>
      <c r="X1542" s="30">
        <v>1530</v>
      </c>
      <c r="Y1542" s="270" t="s">
        <v>9670</v>
      </c>
      <c r="Z1542" s="29">
        <v>1530</v>
      </c>
      <c r="AA1542" s="270" t="s">
        <v>9671</v>
      </c>
      <c r="AB1542" s="29">
        <v>1530</v>
      </c>
      <c r="AC1542" s="270" t="s">
        <v>9672</v>
      </c>
      <c r="AD1542" s="29">
        <v>1530</v>
      </c>
      <c r="AE1542" s="270" t="s">
        <v>9673</v>
      </c>
      <c r="AF1542" s="29">
        <v>1530</v>
      </c>
      <c r="AG1542" s="270" t="s">
        <v>9674</v>
      </c>
      <c r="AH1542" s="29">
        <v>1530</v>
      </c>
      <c r="AI1542" s="270">
        <f t="shared" si="30"/>
        <v>23414234</v>
      </c>
      <c r="AJ1542" s="29">
        <v>1531</v>
      </c>
      <c r="AK1542" s="270">
        <f t="shared" si="31"/>
        <v>23384969</v>
      </c>
      <c r="AL1542" s="30">
        <f t="shared" si="29"/>
        <v>1530</v>
      </c>
      <c r="AM1542" s="29">
        <v>1530</v>
      </c>
      <c r="AN1542" s="270">
        <v>7490122</v>
      </c>
      <c r="AO1542" s="29">
        <v>1531</v>
      </c>
      <c r="AP1542" s="270">
        <v>4430146</v>
      </c>
    </row>
    <row r="1543" spans="22:42">
      <c r="V1543" s="29">
        <v>1531</v>
      </c>
      <c r="W1543" s="270" t="s">
        <v>9675</v>
      </c>
      <c r="X1543" s="30">
        <v>1531</v>
      </c>
      <c r="Y1543" s="270" t="s">
        <v>9676</v>
      </c>
      <c r="Z1543" s="29">
        <v>1531</v>
      </c>
      <c r="AA1543" s="270" t="s">
        <v>9677</v>
      </c>
      <c r="AB1543" s="29">
        <v>1531</v>
      </c>
      <c r="AC1543" s="270" t="s">
        <v>9678</v>
      </c>
      <c r="AD1543" s="29">
        <v>1531</v>
      </c>
      <c r="AE1543" s="270" t="s">
        <v>9679</v>
      </c>
      <c r="AF1543" s="29">
        <v>1531</v>
      </c>
      <c r="AG1543" s="270" t="s">
        <v>9680</v>
      </c>
      <c r="AH1543" s="29">
        <v>1531</v>
      </c>
      <c r="AI1543" s="270">
        <f t="shared" si="30"/>
        <v>24059860</v>
      </c>
      <c r="AJ1543" s="29">
        <v>1532</v>
      </c>
      <c r="AK1543" s="270">
        <f t="shared" si="31"/>
        <v>24029516</v>
      </c>
      <c r="AL1543" s="30">
        <f t="shared" si="29"/>
        <v>1531</v>
      </c>
      <c r="AM1543" s="29">
        <v>1531</v>
      </c>
      <c r="AN1543" s="270">
        <v>7494965</v>
      </c>
      <c r="AO1543" s="29">
        <v>1532</v>
      </c>
      <c r="AP1543" s="270">
        <v>4433010</v>
      </c>
    </row>
    <row r="1544" spans="22:42">
      <c r="V1544" s="29">
        <v>1532</v>
      </c>
      <c r="W1544" s="270" t="s">
        <v>9681</v>
      </c>
      <c r="X1544" s="30">
        <v>1532</v>
      </c>
      <c r="Y1544" s="270" t="s">
        <v>9682</v>
      </c>
      <c r="Z1544" s="29">
        <v>1532</v>
      </c>
      <c r="AA1544" s="270" t="s">
        <v>9683</v>
      </c>
      <c r="AB1544" s="29">
        <v>1532</v>
      </c>
      <c r="AC1544" s="270" t="s">
        <v>9684</v>
      </c>
      <c r="AD1544" s="29">
        <v>1532</v>
      </c>
      <c r="AE1544" s="270" t="s">
        <v>9685</v>
      </c>
      <c r="AF1544" s="29">
        <v>1532</v>
      </c>
      <c r="AG1544" s="270" t="s">
        <v>9686</v>
      </c>
      <c r="AH1544" s="29">
        <v>1532</v>
      </c>
      <c r="AI1544" s="270">
        <f t="shared" si="30"/>
        <v>24705486</v>
      </c>
      <c r="AJ1544" s="29">
        <v>1533</v>
      </c>
      <c r="AK1544" s="270">
        <f t="shared" si="31"/>
        <v>24674063</v>
      </c>
      <c r="AL1544" s="30">
        <f t="shared" si="29"/>
        <v>1532</v>
      </c>
      <c r="AM1544" s="29">
        <v>1532</v>
      </c>
      <c r="AN1544" s="270">
        <v>7499809</v>
      </c>
      <c r="AO1544" s="29">
        <v>1533</v>
      </c>
      <c r="AP1544" s="270">
        <v>4435874</v>
      </c>
    </row>
    <row r="1545" spans="22:42">
      <c r="V1545" s="29">
        <v>1533</v>
      </c>
      <c r="W1545" s="270" t="s">
        <v>9687</v>
      </c>
      <c r="X1545" s="30">
        <v>1533</v>
      </c>
      <c r="Y1545" s="270" t="s">
        <v>9688</v>
      </c>
      <c r="Z1545" s="29">
        <v>1533</v>
      </c>
      <c r="AA1545" s="270" t="s">
        <v>9689</v>
      </c>
      <c r="AB1545" s="29">
        <v>1533</v>
      </c>
      <c r="AC1545" s="270" t="s">
        <v>9690</v>
      </c>
      <c r="AD1545" s="29">
        <v>1533</v>
      </c>
      <c r="AE1545" s="270" t="s">
        <v>9691</v>
      </c>
      <c r="AF1545" s="29">
        <v>1533</v>
      </c>
      <c r="AG1545" s="270" t="s">
        <v>9692</v>
      </c>
      <c r="AH1545" s="29">
        <v>1533</v>
      </c>
      <c r="AI1545" s="270">
        <f t="shared" si="30"/>
        <v>25351112</v>
      </c>
      <c r="AJ1545" s="29">
        <v>1534</v>
      </c>
      <c r="AK1545" s="270">
        <f t="shared" si="31"/>
        <v>25318610</v>
      </c>
      <c r="AL1545" s="30">
        <f t="shared" si="29"/>
        <v>1533</v>
      </c>
      <c r="AM1545" s="29">
        <v>1533</v>
      </c>
      <c r="AN1545" s="270">
        <v>7504652</v>
      </c>
      <c r="AO1545" s="29">
        <v>1534</v>
      </c>
      <c r="AP1545" s="270">
        <v>4438738</v>
      </c>
    </row>
    <row r="1546" spans="22:42">
      <c r="V1546" s="29">
        <v>1534</v>
      </c>
      <c r="W1546" s="270" t="s">
        <v>9693</v>
      </c>
      <c r="X1546" s="30">
        <v>1534</v>
      </c>
      <c r="Y1546" s="270" t="s">
        <v>9694</v>
      </c>
      <c r="Z1546" s="29">
        <v>1534</v>
      </c>
      <c r="AA1546" s="270" t="s">
        <v>9695</v>
      </c>
      <c r="AB1546" s="29">
        <v>1534</v>
      </c>
      <c r="AC1546" s="270" t="s">
        <v>9696</v>
      </c>
      <c r="AD1546" s="29">
        <v>1534</v>
      </c>
      <c r="AE1546" s="270" t="s">
        <v>9697</v>
      </c>
      <c r="AF1546" s="29">
        <v>1534</v>
      </c>
      <c r="AG1546" s="270" t="s">
        <v>9698</v>
      </c>
      <c r="AH1546" s="29">
        <v>1534</v>
      </c>
      <c r="AI1546" s="270">
        <f t="shared" si="30"/>
        <v>25996738</v>
      </c>
      <c r="AJ1546" s="29">
        <v>1535</v>
      </c>
      <c r="AK1546" s="270">
        <f t="shared" si="31"/>
        <v>25963157</v>
      </c>
      <c r="AL1546" s="30">
        <f t="shared" si="29"/>
        <v>1534</v>
      </c>
      <c r="AM1546" s="29">
        <v>1534</v>
      </c>
      <c r="AN1546" s="270">
        <v>7509496</v>
      </c>
      <c r="AO1546" s="29">
        <v>1535</v>
      </c>
      <c r="AP1546" s="270">
        <v>4441602</v>
      </c>
    </row>
    <row r="1547" spans="22:42">
      <c r="V1547" s="29">
        <v>1535</v>
      </c>
      <c r="W1547" s="270" t="s">
        <v>9699</v>
      </c>
      <c r="X1547" s="30">
        <v>1535</v>
      </c>
      <c r="Y1547" s="270" t="s">
        <v>9700</v>
      </c>
      <c r="Z1547" s="29">
        <v>1535</v>
      </c>
      <c r="AA1547" s="270" t="s">
        <v>9701</v>
      </c>
      <c r="AB1547" s="29">
        <v>1535</v>
      </c>
      <c r="AC1547" s="270" t="s">
        <v>9702</v>
      </c>
      <c r="AD1547" s="29">
        <v>1535</v>
      </c>
      <c r="AE1547" s="270" t="s">
        <v>9703</v>
      </c>
      <c r="AF1547" s="29">
        <v>1535</v>
      </c>
      <c r="AG1547" s="270" t="s">
        <v>9704</v>
      </c>
      <c r="AH1547" s="29">
        <v>1535</v>
      </c>
      <c r="AI1547" s="270">
        <f t="shared" si="30"/>
        <v>26642364</v>
      </c>
      <c r="AJ1547" s="29">
        <v>1536</v>
      </c>
      <c r="AK1547" s="270">
        <f t="shared" si="31"/>
        <v>26607704</v>
      </c>
      <c r="AL1547" s="30">
        <f t="shared" si="29"/>
        <v>1535</v>
      </c>
      <c r="AM1547" s="29">
        <v>1535</v>
      </c>
      <c r="AN1547" s="270">
        <v>7514340</v>
      </c>
      <c r="AO1547" s="29">
        <v>1536</v>
      </c>
      <c r="AP1547" s="270">
        <v>4444466</v>
      </c>
    </row>
    <row r="1548" spans="22:42">
      <c r="V1548" s="29">
        <v>1536</v>
      </c>
      <c r="W1548" s="270" t="s">
        <v>9705</v>
      </c>
      <c r="X1548" s="30">
        <v>1536</v>
      </c>
      <c r="Y1548" s="270" t="s">
        <v>9706</v>
      </c>
      <c r="Z1548" s="29">
        <v>1536</v>
      </c>
      <c r="AA1548" s="270" t="s">
        <v>9707</v>
      </c>
      <c r="AB1548" s="29">
        <v>1536</v>
      </c>
      <c r="AC1548" s="270" t="s">
        <v>9708</v>
      </c>
      <c r="AD1548" s="29">
        <v>1536</v>
      </c>
      <c r="AE1548" s="270" t="s">
        <v>9709</v>
      </c>
      <c r="AF1548" s="29">
        <v>1536</v>
      </c>
      <c r="AG1548" s="270" t="s">
        <v>9710</v>
      </c>
      <c r="AH1548" s="29">
        <v>1536</v>
      </c>
      <c r="AI1548" s="270">
        <f t="shared" si="30"/>
        <v>27287990</v>
      </c>
      <c r="AJ1548" s="29">
        <v>1537</v>
      </c>
      <c r="AK1548" s="270">
        <f t="shared" si="31"/>
        <v>27252251</v>
      </c>
      <c r="AL1548" s="30">
        <f t="shared" si="29"/>
        <v>1536</v>
      </c>
      <c r="AM1548" s="29">
        <v>1536</v>
      </c>
      <c r="AN1548" s="270">
        <v>7519183</v>
      </c>
      <c r="AO1548" s="29">
        <v>1537</v>
      </c>
      <c r="AP1548" s="270">
        <v>4447330</v>
      </c>
    </row>
    <row r="1549" spans="22:42">
      <c r="V1549" s="29">
        <v>1537</v>
      </c>
      <c r="W1549" s="270" t="s">
        <v>9711</v>
      </c>
      <c r="X1549" s="30">
        <v>1537</v>
      </c>
      <c r="Y1549" s="270" t="s">
        <v>9712</v>
      </c>
      <c r="Z1549" s="29">
        <v>1537</v>
      </c>
      <c r="AA1549" s="270" t="s">
        <v>9713</v>
      </c>
      <c r="AB1549" s="29">
        <v>1537</v>
      </c>
      <c r="AC1549" s="270" t="s">
        <v>9714</v>
      </c>
      <c r="AD1549" s="29">
        <v>1537</v>
      </c>
      <c r="AE1549" s="270" t="s">
        <v>9715</v>
      </c>
      <c r="AF1549" s="29">
        <v>1537</v>
      </c>
      <c r="AG1549" s="270" t="s">
        <v>9716</v>
      </c>
      <c r="AH1549" s="29">
        <v>1537</v>
      </c>
      <c r="AI1549" s="270">
        <f t="shared" si="30"/>
        <v>27933616</v>
      </c>
      <c r="AJ1549" s="29">
        <v>1538</v>
      </c>
      <c r="AK1549" s="270">
        <f t="shared" si="31"/>
        <v>27896798</v>
      </c>
      <c r="AL1549" s="30">
        <f t="shared" si="29"/>
        <v>1537</v>
      </c>
      <c r="AM1549" s="29">
        <v>1537</v>
      </c>
      <c r="AN1549" s="270">
        <v>7524027</v>
      </c>
      <c r="AO1549" s="29">
        <v>1538</v>
      </c>
      <c r="AP1549" s="270">
        <v>4450194</v>
      </c>
    </row>
    <row r="1550" spans="22:42">
      <c r="V1550" s="29">
        <v>1538</v>
      </c>
      <c r="W1550" s="270" t="s">
        <v>9717</v>
      </c>
      <c r="X1550" s="30">
        <v>1538</v>
      </c>
      <c r="Y1550" s="270" t="s">
        <v>9718</v>
      </c>
      <c r="Z1550" s="29">
        <v>1538</v>
      </c>
      <c r="AA1550" s="270" t="s">
        <v>9719</v>
      </c>
      <c r="AB1550" s="29">
        <v>1538</v>
      </c>
      <c r="AC1550" s="270" t="s">
        <v>9720</v>
      </c>
      <c r="AD1550" s="29">
        <v>1538</v>
      </c>
      <c r="AE1550" s="270" t="s">
        <v>9721</v>
      </c>
      <c r="AF1550" s="29">
        <v>1538</v>
      </c>
      <c r="AG1550" s="270" t="s">
        <v>9722</v>
      </c>
      <c r="AH1550" s="29">
        <v>1538</v>
      </c>
      <c r="AI1550" s="270">
        <f t="shared" si="30"/>
        <v>28579242</v>
      </c>
      <c r="AJ1550" s="29">
        <v>1539</v>
      </c>
      <c r="AK1550" s="270">
        <f t="shared" si="31"/>
        <v>28541345</v>
      </c>
      <c r="AL1550" s="30">
        <f t="shared" ref="AL1550:AL1613" si="32">AL1549+1</f>
        <v>1538</v>
      </c>
      <c r="AM1550" s="29">
        <v>1538</v>
      </c>
      <c r="AN1550" s="270">
        <v>7528870</v>
      </c>
      <c r="AO1550" s="29">
        <v>1539</v>
      </c>
      <c r="AP1550" s="270">
        <v>4453058</v>
      </c>
    </row>
    <row r="1551" spans="22:42">
      <c r="V1551" s="29">
        <v>1539</v>
      </c>
      <c r="W1551" s="270" t="s">
        <v>9723</v>
      </c>
      <c r="X1551" s="30">
        <v>1539</v>
      </c>
      <c r="Y1551" s="270" t="s">
        <v>9724</v>
      </c>
      <c r="Z1551" s="29">
        <v>1539</v>
      </c>
      <c r="AA1551" s="270" t="s">
        <v>9725</v>
      </c>
      <c r="AB1551" s="29">
        <v>1539</v>
      </c>
      <c r="AC1551" s="270" t="s">
        <v>9726</v>
      </c>
      <c r="AD1551" s="29">
        <v>1539</v>
      </c>
      <c r="AE1551" s="270" t="s">
        <v>9727</v>
      </c>
      <c r="AF1551" s="29">
        <v>1539</v>
      </c>
      <c r="AG1551" s="270" t="s">
        <v>9728</v>
      </c>
      <c r="AH1551" s="29">
        <v>1539</v>
      </c>
      <c r="AI1551" s="270">
        <f t="shared" si="30"/>
        <v>29224868</v>
      </c>
      <c r="AJ1551" s="29">
        <v>1540</v>
      </c>
      <c r="AK1551" s="270">
        <f t="shared" si="31"/>
        <v>29185892</v>
      </c>
      <c r="AL1551" s="30">
        <f t="shared" si="32"/>
        <v>1539</v>
      </c>
      <c r="AM1551" s="29">
        <v>1539</v>
      </c>
      <c r="AN1551" s="270">
        <v>7533714</v>
      </c>
      <c r="AO1551" s="29">
        <v>1540</v>
      </c>
      <c r="AP1551" s="270">
        <v>4455922</v>
      </c>
    </row>
    <row r="1552" spans="22:42">
      <c r="V1552" s="29">
        <v>1540</v>
      </c>
      <c r="W1552" s="270" t="s">
        <v>9729</v>
      </c>
      <c r="X1552" s="30">
        <v>1540</v>
      </c>
      <c r="Y1552" s="270" t="s">
        <v>9730</v>
      </c>
      <c r="Z1552" s="29">
        <v>1540</v>
      </c>
      <c r="AA1552" s="270" t="s">
        <v>9731</v>
      </c>
      <c r="AB1552" s="29">
        <v>1540</v>
      </c>
      <c r="AC1552" s="270" t="s">
        <v>9732</v>
      </c>
      <c r="AD1552" s="29">
        <v>1540</v>
      </c>
      <c r="AE1552" s="270" t="s">
        <v>9733</v>
      </c>
      <c r="AF1552" s="29">
        <v>1540</v>
      </c>
      <c r="AG1552" s="270" t="s">
        <v>9734</v>
      </c>
      <c r="AH1552" s="29">
        <v>1540</v>
      </c>
      <c r="AI1552" s="270">
        <f t="shared" si="30"/>
        <v>29870494</v>
      </c>
      <c r="AJ1552" s="29">
        <v>1541</v>
      </c>
      <c r="AK1552" s="270">
        <f t="shared" si="31"/>
        <v>29830439</v>
      </c>
      <c r="AL1552" s="30">
        <f t="shared" si="32"/>
        <v>1540</v>
      </c>
      <c r="AM1552" s="29">
        <v>1540</v>
      </c>
      <c r="AN1552" s="270">
        <v>7538557</v>
      </c>
      <c r="AO1552" s="29">
        <v>1541</v>
      </c>
      <c r="AP1552" s="270">
        <v>4458786</v>
      </c>
    </row>
    <row r="1553" spans="22:42">
      <c r="V1553" s="29">
        <v>1541</v>
      </c>
      <c r="W1553" s="270" t="s">
        <v>9735</v>
      </c>
      <c r="X1553" s="30">
        <v>1541</v>
      </c>
      <c r="Y1553" s="270" t="s">
        <v>9736</v>
      </c>
      <c r="Z1553" s="29">
        <v>1541</v>
      </c>
      <c r="AA1553" s="270" t="s">
        <v>9737</v>
      </c>
      <c r="AB1553" s="29">
        <v>1541</v>
      </c>
      <c r="AC1553" s="270" t="s">
        <v>9738</v>
      </c>
      <c r="AD1553" s="29">
        <v>1541</v>
      </c>
      <c r="AE1553" s="270" t="s">
        <v>9739</v>
      </c>
      <c r="AF1553" s="29">
        <v>1541</v>
      </c>
      <c r="AG1553" s="270" t="s">
        <v>9740</v>
      </c>
      <c r="AH1553" s="29">
        <v>1541</v>
      </c>
      <c r="AI1553" s="270">
        <f t="shared" si="30"/>
        <v>30516120</v>
      </c>
      <c r="AJ1553" s="29">
        <v>1542</v>
      </c>
      <c r="AK1553" s="270">
        <f t="shared" si="31"/>
        <v>30474986</v>
      </c>
      <c r="AL1553" s="30">
        <f t="shared" si="32"/>
        <v>1541</v>
      </c>
      <c r="AM1553" s="29">
        <v>1541</v>
      </c>
      <c r="AN1553" s="270">
        <v>7543401</v>
      </c>
      <c r="AO1553" s="29">
        <v>1542</v>
      </c>
      <c r="AP1553" s="270">
        <v>4461650</v>
      </c>
    </row>
    <row r="1554" spans="22:42">
      <c r="V1554" s="29">
        <v>1542</v>
      </c>
      <c r="W1554" s="270" t="s">
        <v>9741</v>
      </c>
      <c r="X1554" s="30">
        <v>1542</v>
      </c>
      <c r="Y1554" s="270" t="s">
        <v>9742</v>
      </c>
      <c r="Z1554" s="29">
        <v>1542</v>
      </c>
      <c r="AA1554" s="270" t="s">
        <v>9743</v>
      </c>
      <c r="AB1554" s="29">
        <v>1542</v>
      </c>
      <c r="AC1554" s="270" t="s">
        <v>9744</v>
      </c>
      <c r="AD1554" s="29">
        <v>1542</v>
      </c>
      <c r="AE1554" s="270" t="s">
        <v>9745</v>
      </c>
      <c r="AF1554" s="29">
        <v>1542</v>
      </c>
      <c r="AG1554" s="270" t="s">
        <v>9746</v>
      </c>
      <c r="AH1554" s="29">
        <v>1542</v>
      </c>
      <c r="AI1554" s="270">
        <f t="shared" si="30"/>
        <v>31161746</v>
      </c>
      <c r="AJ1554" s="29">
        <v>1543</v>
      </c>
      <c r="AK1554" s="270">
        <f t="shared" si="31"/>
        <v>31119533</v>
      </c>
      <c r="AL1554" s="30">
        <f t="shared" si="32"/>
        <v>1542</v>
      </c>
      <c r="AM1554" s="29">
        <v>1542</v>
      </c>
      <c r="AN1554" s="270">
        <v>7548244</v>
      </c>
      <c r="AO1554" s="29">
        <v>1543</v>
      </c>
      <c r="AP1554" s="270">
        <v>4464513</v>
      </c>
    </row>
    <row r="1555" spans="22:42">
      <c r="V1555" s="29">
        <v>1543</v>
      </c>
      <c r="W1555" s="270" t="s">
        <v>9747</v>
      </c>
      <c r="X1555" s="30">
        <v>1543</v>
      </c>
      <c r="Y1555" s="270" t="s">
        <v>9748</v>
      </c>
      <c r="Z1555" s="29">
        <v>1543</v>
      </c>
      <c r="AA1555" s="270" t="s">
        <v>9749</v>
      </c>
      <c r="AB1555" s="29">
        <v>1543</v>
      </c>
      <c r="AC1555" s="270" t="s">
        <v>9750</v>
      </c>
      <c r="AD1555" s="29">
        <v>1543</v>
      </c>
      <c r="AE1555" s="270" t="s">
        <v>9751</v>
      </c>
      <c r="AF1555" s="29">
        <v>1543</v>
      </c>
      <c r="AG1555" s="270" t="s">
        <v>9752</v>
      </c>
      <c r="AH1555" s="29">
        <v>1543</v>
      </c>
      <c r="AI1555" s="270">
        <f t="shared" si="30"/>
        <v>31807372</v>
      </c>
      <c r="AJ1555" s="29">
        <v>1544</v>
      </c>
      <c r="AK1555" s="270">
        <f t="shared" si="31"/>
        <v>31764080</v>
      </c>
      <c r="AL1555" s="30">
        <f t="shared" si="32"/>
        <v>1543</v>
      </c>
      <c r="AM1555" s="29">
        <v>1543</v>
      </c>
      <c r="AN1555" s="270">
        <v>7553088</v>
      </c>
      <c r="AO1555" s="29">
        <v>1544</v>
      </c>
      <c r="AP1555" s="270">
        <v>4467377</v>
      </c>
    </row>
    <row r="1556" spans="22:42">
      <c r="V1556" s="29">
        <v>1544</v>
      </c>
      <c r="W1556" s="270" t="s">
        <v>9753</v>
      </c>
      <c r="X1556" s="30">
        <v>1544</v>
      </c>
      <c r="Y1556" s="270" t="s">
        <v>9754</v>
      </c>
      <c r="Z1556" s="29">
        <v>1544</v>
      </c>
      <c r="AA1556" s="270" t="s">
        <v>9755</v>
      </c>
      <c r="AB1556" s="29">
        <v>1544</v>
      </c>
      <c r="AC1556" s="270" t="s">
        <v>9756</v>
      </c>
      <c r="AD1556" s="29">
        <v>1544</v>
      </c>
      <c r="AE1556" s="270" t="s">
        <v>9757</v>
      </c>
      <c r="AF1556" s="29">
        <v>1544</v>
      </c>
      <c r="AG1556" s="270" t="s">
        <v>9758</v>
      </c>
      <c r="AH1556" s="29">
        <v>1544</v>
      </c>
      <c r="AI1556" s="270">
        <f t="shared" si="30"/>
        <v>32452998</v>
      </c>
      <c r="AJ1556" s="29">
        <v>1545</v>
      </c>
      <c r="AK1556" s="270">
        <f t="shared" si="31"/>
        <v>32408627</v>
      </c>
      <c r="AL1556" s="30">
        <f t="shared" si="32"/>
        <v>1544</v>
      </c>
      <c r="AM1556" s="29">
        <v>1544</v>
      </c>
      <c r="AN1556" s="270">
        <v>7557932</v>
      </c>
      <c r="AO1556" s="29">
        <v>1545</v>
      </c>
      <c r="AP1556" s="270">
        <v>4470241</v>
      </c>
    </row>
    <row r="1557" spans="22:42">
      <c r="V1557" s="29">
        <v>1545</v>
      </c>
      <c r="W1557" s="270" t="s">
        <v>9759</v>
      </c>
      <c r="X1557" s="30">
        <v>1545</v>
      </c>
      <c r="Y1557" s="270" t="s">
        <v>9760</v>
      </c>
      <c r="Z1557" s="29">
        <v>1545</v>
      </c>
      <c r="AA1557" s="270" t="s">
        <v>9761</v>
      </c>
      <c r="AB1557" s="29">
        <v>1545</v>
      </c>
      <c r="AC1557" s="270" t="s">
        <v>9762</v>
      </c>
      <c r="AD1557" s="29">
        <v>1545</v>
      </c>
      <c r="AE1557" s="270" t="s">
        <v>9763</v>
      </c>
      <c r="AF1557" s="29">
        <v>1545</v>
      </c>
      <c r="AG1557" s="270" t="s">
        <v>9764</v>
      </c>
      <c r="AH1557" s="29">
        <v>1545</v>
      </c>
      <c r="AI1557" s="270">
        <f t="shared" si="30"/>
        <v>33098624</v>
      </c>
      <c r="AJ1557" s="29">
        <v>1546</v>
      </c>
      <c r="AK1557" s="270">
        <f t="shared" si="31"/>
        <v>33053174</v>
      </c>
      <c r="AL1557" s="30">
        <f t="shared" si="32"/>
        <v>1545</v>
      </c>
      <c r="AM1557" s="29">
        <v>1545</v>
      </c>
      <c r="AN1557" s="270">
        <v>7562775</v>
      </c>
      <c r="AO1557" s="29">
        <v>1546</v>
      </c>
      <c r="AP1557" s="270">
        <v>4473105</v>
      </c>
    </row>
    <row r="1558" spans="22:42">
      <c r="V1558" s="29">
        <v>1546</v>
      </c>
      <c r="W1558" s="270" t="s">
        <v>9765</v>
      </c>
      <c r="X1558" s="30">
        <v>1546</v>
      </c>
      <c r="Y1558" s="270" t="s">
        <v>9766</v>
      </c>
      <c r="Z1558" s="29">
        <v>1546</v>
      </c>
      <c r="AA1558" s="270" t="s">
        <v>9767</v>
      </c>
      <c r="AB1558" s="29">
        <v>1546</v>
      </c>
      <c r="AC1558" s="270" t="s">
        <v>9768</v>
      </c>
      <c r="AD1558" s="29">
        <v>1546</v>
      </c>
      <c r="AE1558" s="270" t="s">
        <v>9769</v>
      </c>
      <c r="AF1558" s="29">
        <v>1546</v>
      </c>
      <c r="AG1558" s="270" t="s">
        <v>9770</v>
      </c>
      <c r="AH1558" s="29">
        <v>1546</v>
      </c>
      <c r="AI1558" s="270">
        <f t="shared" si="30"/>
        <v>33744250</v>
      </c>
      <c r="AJ1558" s="29">
        <v>1547</v>
      </c>
      <c r="AK1558" s="270">
        <f t="shared" si="31"/>
        <v>33697721</v>
      </c>
      <c r="AL1558" s="30">
        <f t="shared" si="32"/>
        <v>1546</v>
      </c>
      <c r="AM1558" s="29">
        <v>1546</v>
      </c>
      <c r="AN1558" s="270">
        <v>7567619</v>
      </c>
      <c r="AO1558" s="29">
        <v>1547</v>
      </c>
      <c r="AP1558" s="270">
        <v>4475969</v>
      </c>
    </row>
    <row r="1559" spans="22:42">
      <c r="V1559" s="29">
        <v>1547</v>
      </c>
      <c r="W1559" s="270" t="s">
        <v>9771</v>
      </c>
      <c r="X1559" s="30">
        <v>1547</v>
      </c>
      <c r="Y1559" s="270" t="s">
        <v>9772</v>
      </c>
      <c r="Z1559" s="29">
        <v>1547</v>
      </c>
      <c r="AA1559" s="270" t="s">
        <v>9773</v>
      </c>
      <c r="AB1559" s="29">
        <v>1547</v>
      </c>
      <c r="AC1559" s="270" t="s">
        <v>9774</v>
      </c>
      <c r="AD1559" s="29">
        <v>1547</v>
      </c>
      <c r="AE1559" s="270" t="s">
        <v>9775</v>
      </c>
      <c r="AF1559" s="29">
        <v>1547</v>
      </c>
      <c r="AG1559" s="270" t="s">
        <v>9776</v>
      </c>
      <c r="AH1559" s="29">
        <v>1547</v>
      </c>
      <c r="AI1559" s="270">
        <f t="shared" si="30"/>
        <v>34389876</v>
      </c>
      <c r="AJ1559" s="29">
        <v>1548</v>
      </c>
      <c r="AK1559" s="270">
        <f t="shared" si="31"/>
        <v>34342268</v>
      </c>
      <c r="AL1559" s="30">
        <f t="shared" si="32"/>
        <v>1547</v>
      </c>
      <c r="AM1559" s="29">
        <v>1547</v>
      </c>
      <c r="AN1559" s="270">
        <v>7572462</v>
      </c>
      <c r="AO1559" s="29">
        <v>1548</v>
      </c>
      <c r="AP1559" s="270">
        <v>4478833</v>
      </c>
    </row>
    <row r="1560" spans="22:42">
      <c r="V1560" s="29">
        <v>1548</v>
      </c>
      <c r="W1560" s="270" t="s">
        <v>9777</v>
      </c>
      <c r="X1560" s="30">
        <v>1548</v>
      </c>
      <c r="Y1560" s="270" t="s">
        <v>9778</v>
      </c>
      <c r="Z1560" s="29">
        <v>1548</v>
      </c>
      <c r="AA1560" s="270" t="s">
        <v>9779</v>
      </c>
      <c r="AB1560" s="29">
        <v>1548</v>
      </c>
      <c r="AC1560" s="270" t="s">
        <v>9780</v>
      </c>
      <c r="AD1560" s="29">
        <v>1548</v>
      </c>
      <c r="AE1560" s="270" t="s">
        <v>9781</v>
      </c>
      <c r="AF1560" s="29">
        <v>1548</v>
      </c>
      <c r="AG1560" s="270" t="s">
        <v>9782</v>
      </c>
      <c r="AH1560" s="29">
        <v>1548</v>
      </c>
      <c r="AI1560" s="270">
        <f t="shared" si="30"/>
        <v>35035502</v>
      </c>
      <c r="AJ1560" s="29">
        <v>1549</v>
      </c>
      <c r="AK1560" s="270">
        <f t="shared" si="31"/>
        <v>34986815</v>
      </c>
      <c r="AL1560" s="30">
        <f t="shared" si="32"/>
        <v>1548</v>
      </c>
      <c r="AM1560" s="29">
        <v>1548</v>
      </c>
      <c r="AN1560" s="270">
        <v>7577306</v>
      </c>
      <c r="AO1560" s="29">
        <v>1549</v>
      </c>
      <c r="AP1560" s="270">
        <v>4481697</v>
      </c>
    </row>
    <row r="1561" spans="22:42">
      <c r="V1561" s="29">
        <v>1549</v>
      </c>
      <c r="W1561" s="270" t="s">
        <v>9783</v>
      </c>
      <c r="X1561" s="30">
        <v>1549</v>
      </c>
      <c r="Y1561" s="270" t="s">
        <v>9784</v>
      </c>
      <c r="Z1561" s="29">
        <v>1549</v>
      </c>
      <c r="AA1561" s="270" t="s">
        <v>9785</v>
      </c>
      <c r="AB1561" s="29">
        <v>1549</v>
      </c>
      <c r="AC1561" s="270" t="s">
        <v>9786</v>
      </c>
      <c r="AD1561" s="29">
        <v>1549</v>
      </c>
      <c r="AE1561" s="270" t="s">
        <v>9787</v>
      </c>
      <c r="AF1561" s="29">
        <v>1549</v>
      </c>
      <c r="AG1561" s="270" t="s">
        <v>9788</v>
      </c>
      <c r="AH1561" s="29">
        <v>1549</v>
      </c>
      <c r="AI1561" s="270">
        <f t="shared" si="30"/>
        <v>35681128</v>
      </c>
      <c r="AJ1561" s="29">
        <v>1550</v>
      </c>
      <c r="AK1561" s="270">
        <f t="shared" si="31"/>
        <v>35631362</v>
      </c>
      <c r="AL1561" s="30">
        <f t="shared" si="32"/>
        <v>1549</v>
      </c>
      <c r="AM1561" s="29">
        <v>1549</v>
      </c>
      <c r="AN1561" s="270">
        <v>7582149</v>
      </c>
      <c r="AO1561" s="29">
        <v>1550</v>
      </c>
      <c r="AP1561" s="270">
        <v>4484561</v>
      </c>
    </row>
    <row r="1562" spans="22:42">
      <c r="V1562" s="29">
        <v>1550</v>
      </c>
      <c r="W1562" s="270" t="s">
        <v>9789</v>
      </c>
      <c r="X1562" s="30">
        <v>1550</v>
      </c>
      <c r="Y1562" s="270" t="s">
        <v>9790</v>
      </c>
      <c r="Z1562" s="29">
        <v>1550</v>
      </c>
      <c r="AA1562" s="270" t="s">
        <v>9791</v>
      </c>
      <c r="AB1562" s="29">
        <v>1550</v>
      </c>
      <c r="AC1562" s="270" t="s">
        <v>9792</v>
      </c>
      <c r="AD1562" s="29">
        <v>1550</v>
      </c>
      <c r="AE1562" s="270" t="s">
        <v>9793</v>
      </c>
      <c r="AF1562" s="29">
        <v>1550</v>
      </c>
      <c r="AG1562" s="270" t="s">
        <v>9794</v>
      </c>
      <c r="AH1562" s="29">
        <v>1550</v>
      </c>
      <c r="AI1562" s="270">
        <f t="shared" si="30"/>
        <v>36326754</v>
      </c>
      <c r="AJ1562" s="29">
        <v>1551</v>
      </c>
      <c r="AK1562" s="270">
        <f t="shared" si="31"/>
        <v>36275909</v>
      </c>
      <c r="AL1562" s="30">
        <f t="shared" si="32"/>
        <v>1550</v>
      </c>
      <c r="AM1562" s="29">
        <v>1550</v>
      </c>
      <c r="AN1562" s="270">
        <v>7586993</v>
      </c>
      <c r="AO1562" s="29">
        <v>1551</v>
      </c>
      <c r="AP1562" s="270">
        <v>4487425</v>
      </c>
    </row>
    <row r="1563" spans="22:42">
      <c r="V1563" s="29">
        <v>1551</v>
      </c>
      <c r="W1563" s="270" t="s">
        <v>9795</v>
      </c>
      <c r="X1563" s="30">
        <v>1551</v>
      </c>
      <c r="Y1563" s="270" t="s">
        <v>9796</v>
      </c>
      <c r="Z1563" s="29">
        <v>1551</v>
      </c>
      <c r="AA1563" s="270" t="s">
        <v>9797</v>
      </c>
      <c r="AB1563" s="29">
        <v>1551</v>
      </c>
      <c r="AC1563" s="270" t="s">
        <v>9798</v>
      </c>
      <c r="AD1563" s="29">
        <v>1551</v>
      </c>
      <c r="AE1563" s="270" t="s">
        <v>9799</v>
      </c>
      <c r="AF1563" s="29">
        <v>1551</v>
      </c>
      <c r="AG1563" s="270" t="s">
        <v>9800</v>
      </c>
      <c r="AH1563" s="29">
        <v>1551</v>
      </c>
      <c r="AI1563" s="270">
        <f t="shared" si="30"/>
        <v>36972380</v>
      </c>
      <c r="AJ1563" s="29">
        <v>1552</v>
      </c>
      <c r="AK1563" s="270">
        <f t="shared" si="31"/>
        <v>36920456</v>
      </c>
      <c r="AL1563" s="30">
        <f t="shared" si="32"/>
        <v>1551</v>
      </c>
      <c r="AM1563" s="29">
        <v>1551</v>
      </c>
      <c r="AN1563" s="270">
        <v>7591836</v>
      </c>
      <c r="AO1563" s="29">
        <v>1552</v>
      </c>
      <c r="AP1563" s="270">
        <v>4490289</v>
      </c>
    </row>
    <row r="1564" spans="22:42">
      <c r="V1564" s="29">
        <v>1552</v>
      </c>
      <c r="W1564" s="270" t="s">
        <v>9801</v>
      </c>
      <c r="X1564" s="30">
        <v>1552</v>
      </c>
      <c r="Y1564" s="270" t="s">
        <v>9802</v>
      </c>
      <c r="Z1564" s="29">
        <v>1552</v>
      </c>
      <c r="AA1564" s="270" t="s">
        <v>9803</v>
      </c>
      <c r="AB1564" s="29">
        <v>1552</v>
      </c>
      <c r="AC1564" s="270" t="s">
        <v>9804</v>
      </c>
      <c r="AD1564" s="29">
        <v>1552</v>
      </c>
      <c r="AE1564" s="270" t="s">
        <v>9805</v>
      </c>
      <c r="AF1564" s="29">
        <v>1552</v>
      </c>
      <c r="AG1564" s="270" t="s">
        <v>9806</v>
      </c>
      <c r="AH1564" s="29">
        <v>1552</v>
      </c>
      <c r="AI1564" s="270">
        <f t="shared" si="30"/>
        <v>37618006</v>
      </c>
      <c r="AJ1564" s="29">
        <v>1553</v>
      </c>
      <c r="AK1564" s="270">
        <f t="shared" si="31"/>
        <v>37565003</v>
      </c>
      <c r="AL1564" s="30">
        <f t="shared" si="32"/>
        <v>1552</v>
      </c>
      <c r="AM1564" s="29">
        <v>1552</v>
      </c>
      <c r="AN1564" s="270">
        <v>7596680</v>
      </c>
      <c r="AO1564" s="29">
        <v>1553</v>
      </c>
      <c r="AP1564" s="270">
        <v>4493153</v>
      </c>
    </row>
    <row r="1565" spans="22:42">
      <c r="V1565" s="29">
        <v>1553</v>
      </c>
      <c r="W1565" s="270" t="s">
        <v>9807</v>
      </c>
      <c r="X1565" s="30">
        <v>1553</v>
      </c>
      <c r="Y1565" s="270" t="s">
        <v>9808</v>
      </c>
      <c r="Z1565" s="29">
        <v>1553</v>
      </c>
      <c r="AA1565" s="270" t="s">
        <v>9809</v>
      </c>
      <c r="AB1565" s="29">
        <v>1553</v>
      </c>
      <c r="AC1565" s="270" t="s">
        <v>9810</v>
      </c>
      <c r="AD1565" s="29">
        <v>1553</v>
      </c>
      <c r="AE1565" s="270" t="s">
        <v>9811</v>
      </c>
      <c r="AF1565" s="29">
        <v>1553</v>
      </c>
      <c r="AG1565" s="270" t="s">
        <v>9812</v>
      </c>
      <c r="AH1565" s="29">
        <v>1553</v>
      </c>
      <c r="AI1565" s="270">
        <f t="shared" si="30"/>
        <v>38263632</v>
      </c>
      <c r="AJ1565" s="29">
        <v>1554</v>
      </c>
      <c r="AK1565" s="270">
        <f t="shared" si="31"/>
        <v>38209550</v>
      </c>
      <c r="AL1565" s="30">
        <f t="shared" si="32"/>
        <v>1553</v>
      </c>
      <c r="AM1565" s="29">
        <v>1553</v>
      </c>
      <c r="AN1565" s="270">
        <v>7601523</v>
      </c>
      <c r="AO1565" s="29">
        <v>1554</v>
      </c>
      <c r="AP1565" s="270">
        <v>4496017</v>
      </c>
    </row>
    <row r="1566" spans="22:42">
      <c r="V1566" s="29">
        <v>1554</v>
      </c>
      <c r="W1566" s="270" t="s">
        <v>9813</v>
      </c>
      <c r="X1566" s="30">
        <v>1554</v>
      </c>
      <c r="Y1566" s="270" t="s">
        <v>9814</v>
      </c>
      <c r="Z1566" s="29">
        <v>1554</v>
      </c>
      <c r="AA1566" s="270" t="s">
        <v>9815</v>
      </c>
      <c r="AB1566" s="29">
        <v>1554</v>
      </c>
      <c r="AC1566" s="270" t="s">
        <v>9816</v>
      </c>
      <c r="AD1566" s="29">
        <v>1554</v>
      </c>
      <c r="AE1566" s="270" t="s">
        <v>9817</v>
      </c>
      <c r="AF1566" s="29">
        <v>1554</v>
      </c>
      <c r="AG1566" s="270" t="s">
        <v>9818</v>
      </c>
      <c r="AH1566" s="29">
        <v>1554</v>
      </c>
      <c r="AI1566" s="270">
        <f t="shared" si="30"/>
        <v>38909258</v>
      </c>
      <c r="AJ1566" s="29">
        <v>1555</v>
      </c>
      <c r="AK1566" s="270">
        <f t="shared" si="31"/>
        <v>38854097</v>
      </c>
      <c r="AL1566" s="30">
        <f t="shared" si="32"/>
        <v>1554</v>
      </c>
      <c r="AM1566" s="29">
        <v>1554</v>
      </c>
      <c r="AN1566" s="270">
        <v>7606367</v>
      </c>
      <c r="AO1566" s="29">
        <v>1555</v>
      </c>
      <c r="AP1566" s="270">
        <v>4498881</v>
      </c>
    </row>
    <row r="1567" spans="22:42">
      <c r="V1567" s="29">
        <v>1555</v>
      </c>
      <c r="W1567" s="270" t="s">
        <v>9819</v>
      </c>
      <c r="X1567" s="30">
        <v>1555</v>
      </c>
      <c r="Y1567" s="270" t="s">
        <v>9820</v>
      </c>
      <c r="Z1567" s="29">
        <v>1555</v>
      </c>
      <c r="AA1567" s="270" t="s">
        <v>9821</v>
      </c>
      <c r="AB1567" s="29">
        <v>1555</v>
      </c>
      <c r="AC1567" s="270" t="s">
        <v>9822</v>
      </c>
      <c r="AD1567" s="29">
        <v>1555</v>
      </c>
      <c r="AE1567" s="270" t="s">
        <v>9823</v>
      </c>
      <c r="AF1567" s="29">
        <v>1555</v>
      </c>
      <c r="AG1567" s="270" t="s">
        <v>9824</v>
      </c>
      <c r="AH1567" s="29">
        <v>1555</v>
      </c>
      <c r="AI1567" s="270">
        <f t="shared" si="30"/>
        <v>39554884</v>
      </c>
      <c r="AJ1567" s="29">
        <v>1556</v>
      </c>
      <c r="AK1567" s="270">
        <f t="shared" si="31"/>
        <v>39498644</v>
      </c>
      <c r="AL1567" s="30">
        <f t="shared" si="32"/>
        <v>1555</v>
      </c>
      <c r="AM1567" s="29">
        <v>1555</v>
      </c>
      <c r="AN1567" s="270">
        <v>7611211</v>
      </c>
      <c r="AO1567" s="29">
        <v>1556</v>
      </c>
      <c r="AP1567" s="270">
        <v>4501745</v>
      </c>
    </row>
    <row r="1568" spans="22:42">
      <c r="V1568" s="29">
        <v>1556</v>
      </c>
      <c r="W1568" s="270" t="s">
        <v>9825</v>
      </c>
      <c r="X1568" s="30">
        <v>1556</v>
      </c>
      <c r="Y1568" s="270" t="s">
        <v>9826</v>
      </c>
      <c r="Z1568" s="29">
        <v>1556</v>
      </c>
      <c r="AA1568" s="270" t="s">
        <v>9827</v>
      </c>
      <c r="AB1568" s="29">
        <v>1556</v>
      </c>
      <c r="AC1568" s="270" t="s">
        <v>9828</v>
      </c>
      <c r="AD1568" s="29">
        <v>1556</v>
      </c>
      <c r="AE1568" s="270" t="s">
        <v>9829</v>
      </c>
      <c r="AF1568" s="29">
        <v>1556</v>
      </c>
      <c r="AG1568" s="270" t="s">
        <v>9830</v>
      </c>
      <c r="AH1568" s="29">
        <v>1556</v>
      </c>
      <c r="AI1568" s="270">
        <f t="shared" si="30"/>
        <v>40200510</v>
      </c>
      <c r="AJ1568" s="29">
        <v>1557</v>
      </c>
      <c r="AK1568" s="270">
        <f t="shared" si="31"/>
        <v>40143191</v>
      </c>
      <c r="AL1568" s="30">
        <f t="shared" si="32"/>
        <v>1556</v>
      </c>
      <c r="AM1568" s="29">
        <v>1556</v>
      </c>
      <c r="AN1568" s="270">
        <v>7616054</v>
      </c>
      <c r="AO1568" s="29">
        <v>1557</v>
      </c>
      <c r="AP1568" s="270">
        <v>4504608</v>
      </c>
    </row>
    <row r="1569" spans="22:42">
      <c r="V1569" s="29">
        <v>1557</v>
      </c>
      <c r="W1569" s="270" t="s">
        <v>9831</v>
      </c>
      <c r="X1569" s="30">
        <v>1557</v>
      </c>
      <c r="Y1569" s="270" t="s">
        <v>9832</v>
      </c>
      <c r="Z1569" s="29">
        <v>1557</v>
      </c>
      <c r="AA1569" s="270" t="s">
        <v>9833</v>
      </c>
      <c r="AB1569" s="29">
        <v>1557</v>
      </c>
      <c r="AC1569" s="270" t="s">
        <v>9834</v>
      </c>
      <c r="AD1569" s="29">
        <v>1557</v>
      </c>
      <c r="AE1569" s="270" t="s">
        <v>9835</v>
      </c>
      <c r="AF1569" s="29">
        <v>1557</v>
      </c>
      <c r="AG1569" s="270" t="s">
        <v>9836</v>
      </c>
      <c r="AH1569" s="29">
        <v>1557</v>
      </c>
      <c r="AI1569" s="270">
        <f t="shared" si="30"/>
        <v>40846136</v>
      </c>
      <c r="AJ1569" s="29">
        <v>1558</v>
      </c>
      <c r="AK1569" s="270">
        <f t="shared" si="31"/>
        <v>40787738</v>
      </c>
      <c r="AL1569" s="30">
        <f t="shared" si="32"/>
        <v>1557</v>
      </c>
      <c r="AM1569" s="29">
        <v>1557</v>
      </c>
      <c r="AN1569" s="270">
        <v>7620898</v>
      </c>
      <c r="AO1569" s="29">
        <v>1558</v>
      </c>
      <c r="AP1569" s="270">
        <v>4507472</v>
      </c>
    </row>
    <row r="1570" spans="22:42">
      <c r="V1570" s="29">
        <v>1558</v>
      </c>
      <c r="W1570" s="270" t="s">
        <v>9837</v>
      </c>
      <c r="X1570" s="30">
        <v>1558</v>
      </c>
      <c r="Y1570" s="270" t="s">
        <v>9838</v>
      </c>
      <c r="Z1570" s="29">
        <v>1558</v>
      </c>
      <c r="AA1570" s="270" t="s">
        <v>9839</v>
      </c>
      <c r="AB1570" s="29">
        <v>1558</v>
      </c>
      <c r="AC1570" s="270" t="s">
        <v>9840</v>
      </c>
      <c r="AD1570" s="29">
        <v>1558</v>
      </c>
      <c r="AE1570" s="270" t="s">
        <v>9841</v>
      </c>
      <c r="AF1570" s="29">
        <v>1558</v>
      </c>
      <c r="AG1570" s="270" t="s">
        <v>9842</v>
      </c>
      <c r="AH1570" s="29">
        <v>1558</v>
      </c>
      <c r="AI1570" s="270">
        <f t="shared" si="30"/>
        <v>41491762</v>
      </c>
      <c r="AJ1570" s="29">
        <v>1559</v>
      </c>
      <c r="AK1570" s="270">
        <f t="shared" si="31"/>
        <v>41432285</v>
      </c>
      <c r="AL1570" s="30">
        <f t="shared" si="32"/>
        <v>1558</v>
      </c>
      <c r="AM1570" s="29">
        <v>1558</v>
      </c>
      <c r="AN1570" s="270">
        <v>7625741</v>
      </c>
      <c r="AO1570" s="29">
        <v>1559</v>
      </c>
      <c r="AP1570" s="270">
        <v>4510336</v>
      </c>
    </row>
    <row r="1571" spans="22:42">
      <c r="V1571" s="29">
        <v>1559</v>
      </c>
      <c r="W1571" s="270" t="s">
        <v>9843</v>
      </c>
      <c r="X1571" s="30">
        <v>1559</v>
      </c>
      <c r="Y1571" s="270" t="s">
        <v>9844</v>
      </c>
      <c r="Z1571" s="29">
        <v>1559</v>
      </c>
      <c r="AA1571" s="270" t="s">
        <v>9845</v>
      </c>
      <c r="AB1571" s="29">
        <v>1559</v>
      </c>
      <c r="AC1571" s="270" t="s">
        <v>9846</v>
      </c>
      <c r="AD1571" s="29">
        <v>1559</v>
      </c>
      <c r="AE1571" s="270" t="s">
        <v>9847</v>
      </c>
      <c r="AF1571" s="29">
        <v>1559</v>
      </c>
      <c r="AG1571" s="270" t="s">
        <v>9848</v>
      </c>
      <c r="AH1571" s="29">
        <v>1559</v>
      </c>
      <c r="AI1571" s="270">
        <f t="shared" si="30"/>
        <v>42137388</v>
      </c>
      <c r="AJ1571" s="29">
        <v>1560</v>
      </c>
      <c r="AK1571" s="270">
        <f t="shared" si="31"/>
        <v>42076832</v>
      </c>
      <c r="AL1571" s="30">
        <f t="shared" si="32"/>
        <v>1559</v>
      </c>
      <c r="AM1571" s="29">
        <v>1559</v>
      </c>
      <c r="AN1571" s="270">
        <v>7630585</v>
      </c>
      <c r="AO1571" s="29">
        <v>1560</v>
      </c>
      <c r="AP1571" s="270">
        <v>4513200</v>
      </c>
    </row>
    <row r="1572" spans="22:42">
      <c r="V1572" s="29">
        <v>1560</v>
      </c>
      <c r="W1572" s="270" t="s">
        <v>9849</v>
      </c>
      <c r="X1572" s="30">
        <v>1560</v>
      </c>
      <c r="Y1572" s="270" t="s">
        <v>9850</v>
      </c>
      <c r="Z1572" s="29">
        <v>1560</v>
      </c>
      <c r="AA1572" s="270" t="s">
        <v>9851</v>
      </c>
      <c r="AB1572" s="29">
        <v>1560</v>
      </c>
      <c r="AC1572" s="270" t="s">
        <v>9852</v>
      </c>
      <c r="AD1572" s="29">
        <v>1560</v>
      </c>
      <c r="AE1572" s="270" t="s">
        <v>9853</v>
      </c>
      <c r="AF1572" s="29">
        <v>1560</v>
      </c>
      <c r="AG1572" s="270" t="s">
        <v>9854</v>
      </c>
      <c r="AH1572" s="29">
        <v>1560</v>
      </c>
      <c r="AI1572" s="270">
        <f t="shared" si="30"/>
        <v>42783014</v>
      </c>
      <c r="AJ1572" s="29">
        <v>1561</v>
      </c>
      <c r="AK1572" s="270">
        <f t="shared" si="31"/>
        <v>42721379</v>
      </c>
      <c r="AL1572" s="30">
        <f t="shared" si="32"/>
        <v>1560</v>
      </c>
      <c r="AM1572" s="29">
        <v>1560</v>
      </c>
      <c r="AN1572" s="270">
        <v>7635428</v>
      </c>
      <c r="AO1572" s="29">
        <v>1561</v>
      </c>
      <c r="AP1572" s="270">
        <v>4516064</v>
      </c>
    </row>
    <row r="1573" spans="22:42">
      <c r="V1573" s="29">
        <v>1561</v>
      </c>
      <c r="W1573" s="270" t="s">
        <v>9855</v>
      </c>
      <c r="X1573" s="30">
        <v>1561</v>
      </c>
      <c r="Y1573" s="270" t="s">
        <v>9856</v>
      </c>
      <c r="Z1573" s="29">
        <v>1561</v>
      </c>
      <c r="AA1573" s="270" t="s">
        <v>9857</v>
      </c>
      <c r="AB1573" s="29">
        <v>1561</v>
      </c>
      <c r="AC1573" s="270" t="s">
        <v>9858</v>
      </c>
      <c r="AD1573" s="29">
        <v>1561</v>
      </c>
      <c r="AE1573" s="270" t="s">
        <v>9859</v>
      </c>
      <c r="AF1573" s="29">
        <v>1561</v>
      </c>
      <c r="AG1573" s="270" t="s">
        <v>9860</v>
      </c>
      <c r="AH1573" s="29">
        <v>1561</v>
      </c>
      <c r="AI1573" s="270">
        <f t="shared" si="30"/>
        <v>43428640</v>
      </c>
      <c r="AJ1573" s="29">
        <v>1562</v>
      </c>
      <c r="AK1573" s="270">
        <f t="shared" si="31"/>
        <v>43365926</v>
      </c>
      <c r="AL1573" s="30">
        <f t="shared" si="32"/>
        <v>1561</v>
      </c>
      <c r="AM1573" s="29">
        <v>1561</v>
      </c>
      <c r="AN1573" s="270">
        <v>7640272</v>
      </c>
      <c r="AO1573" s="29">
        <v>1562</v>
      </c>
      <c r="AP1573" s="270">
        <v>4518928</v>
      </c>
    </row>
    <row r="1574" spans="22:42">
      <c r="V1574" s="29">
        <v>1562</v>
      </c>
      <c r="W1574" s="270" t="s">
        <v>9861</v>
      </c>
      <c r="X1574" s="30">
        <v>1562</v>
      </c>
      <c r="Y1574" s="270" t="s">
        <v>9862</v>
      </c>
      <c r="Z1574" s="29">
        <v>1562</v>
      </c>
      <c r="AA1574" s="270" t="s">
        <v>9863</v>
      </c>
      <c r="AB1574" s="29">
        <v>1562</v>
      </c>
      <c r="AC1574" s="270" t="s">
        <v>9864</v>
      </c>
      <c r="AD1574" s="29">
        <v>1562</v>
      </c>
      <c r="AE1574" s="270" t="s">
        <v>9865</v>
      </c>
      <c r="AF1574" s="29">
        <v>1562</v>
      </c>
      <c r="AG1574" s="270" t="s">
        <v>9866</v>
      </c>
      <c r="AH1574" s="29">
        <v>1562</v>
      </c>
      <c r="AI1574" s="270">
        <f t="shared" si="30"/>
        <v>44074266</v>
      </c>
      <c r="AJ1574" s="29">
        <v>1563</v>
      </c>
      <c r="AK1574" s="270">
        <f t="shared" si="31"/>
        <v>44010473</v>
      </c>
      <c r="AL1574" s="30">
        <f t="shared" si="32"/>
        <v>1562</v>
      </c>
      <c r="AM1574" s="29">
        <v>1562</v>
      </c>
      <c r="AN1574" s="270">
        <v>7645115</v>
      </c>
      <c r="AO1574" s="29">
        <v>1563</v>
      </c>
      <c r="AP1574" s="270">
        <v>4521792</v>
      </c>
    </row>
    <row r="1575" spans="22:42">
      <c r="V1575" s="29">
        <v>1563</v>
      </c>
      <c r="W1575" s="270" t="s">
        <v>9867</v>
      </c>
      <c r="X1575" s="30">
        <v>1563</v>
      </c>
      <c r="Y1575" s="270" t="s">
        <v>9868</v>
      </c>
      <c r="Z1575" s="29">
        <v>1563</v>
      </c>
      <c r="AA1575" s="270" t="s">
        <v>9869</v>
      </c>
      <c r="AB1575" s="29">
        <v>1563</v>
      </c>
      <c r="AC1575" s="270" t="s">
        <v>9870</v>
      </c>
      <c r="AD1575" s="29">
        <v>1563</v>
      </c>
      <c r="AE1575" s="270" t="s">
        <v>9871</v>
      </c>
      <c r="AF1575" s="29">
        <v>1563</v>
      </c>
      <c r="AG1575" s="270" t="s">
        <v>9872</v>
      </c>
      <c r="AH1575" s="29">
        <v>1563</v>
      </c>
      <c r="AI1575" s="270">
        <f t="shared" ref="AI1575:AI1638" si="33">AI1574+645626</f>
        <v>44719892</v>
      </c>
      <c r="AJ1575" s="29">
        <v>1564</v>
      </c>
      <c r="AK1575" s="270">
        <f t="shared" ref="AK1575:AK1638" si="34">AK1574+644547</f>
        <v>44655020</v>
      </c>
      <c r="AL1575" s="30">
        <f t="shared" si="32"/>
        <v>1563</v>
      </c>
      <c r="AM1575" s="29">
        <v>1563</v>
      </c>
      <c r="AN1575" s="270">
        <v>7649959</v>
      </c>
      <c r="AO1575" s="29">
        <v>1564</v>
      </c>
      <c r="AP1575" s="270">
        <v>4524656</v>
      </c>
    </row>
    <row r="1576" spans="22:42">
      <c r="V1576" s="29">
        <v>1564</v>
      </c>
      <c r="W1576" s="270" t="s">
        <v>9873</v>
      </c>
      <c r="X1576" s="30">
        <v>1564</v>
      </c>
      <c r="Y1576" s="270" t="s">
        <v>9874</v>
      </c>
      <c r="Z1576" s="29">
        <v>1564</v>
      </c>
      <c r="AA1576" s="270" t="s">
        <v>9875</v>
      </c>
      <c r="AB1576" s="29">
        <v>1564</v>
      </c>
      <c r="AC1576" s="270" t="s">
        <v>9876</v>
      </c>
      <c r="AD1576" s="29">
        <v>1564</v>
      </c>
      <c r="AE1576" s="270" t="s">
        <v>9877</v>
      </c>
      <c r="AF1576" s="29">
        <v>1564</v>
      </c>
      <c r="AG1576" s="270" t="s">
        <v>9878</v>
      </c>
      <c r="AH1576" s="29">
        <v>1564</v>
      </c>
      <c r="AI1576" s="270">
        <f t="shared" si="33"/>
        <v>45365518</v>
      </c>
      <c r="AJ1576" s="29">
        <v>1565</v>
      </c>
      <c r="AK1576" s="270">
        <f t="shared" si="34"/>
        <v>45299567</v>
      </c>
      <c r="AL1576" s="30">
        <f t="shared" si="32"/>
        <v>1564</v>
      </c>
      <c r="AM1576" s="29">
        <v>1564</v>
      </c>
      <c r="AN1576" s="270">
        <v>7654803</v>
      </c>
      <c r="AO1576" s="29">
        <v>1565</v>
      </c>
      <c r="AP1576" s="270">
        <v>4527520</v>
      </c>
    </row>
    <row r="1577" spans="22:42">
      <c r="V1577" s="29">
        <v>1565</v>
      </c>
      <c r="W1577" s="270" t="s">
        <v>9879</v>
      </c>
      <c r="X1577" s="30">
        <v>1565</v>
      </c>
      <c r="Y1577" s="270" t="s">
        <v>9880</v>
      </c>
      <c r="Z1577" s="29">
        <v>1565</v>
      </c>
      <c r="AA1577" s="270" t="s">
        <v>9881</v>
      </c>
      <c r="AB1577" s="29">
        <v>1565</v>
      </c>
      <c r="AC1577" s="270" t="s">
        <v>9882</v>
      </c>
      <c r="AD1577" s="29">
        <v>1565</v>
      </c>
      <c r="AE1577" s="270" t="s">
        <v>9883</v>
      </c>
      <c r="AF1577" s="29">
        <v>1565</v>
      </c>
      <c r="AG1577" s="270" t="s">
        <v>9884</v>
      </c>
      <c r="AH1577" s="29">
        <v>1565</v>
      </c>
      <c r="AI1577" s="270">
        <f t="shared" si="33"/>
        <v>46011144</v>
      </c>
      <c r="AJ1577" s="29">
        <v>1566</v>
      </c>
      <c r="AK1577" s="270">
        <f t="shared" si="34"/>
        <v>45944114</v>
      </c>
      <c r="AL1577" s="30">
        <f t="shared" si="32"/>
        <v>1565</v>
      </c>
      <c r="AM1577" s="29">
        <v>1565</v>
      </c>
      <c r="AN1577" s="270">
        <v>7659646</v>
      </c>
      <c r="AO1577" s="29">
        <v>1566</v>
      </c>
      <c r="AP1577" s="270">
        <v>4530384</v>
      </c>
    </row>
    <row r="1578" spans="22:42">
      <c r="V1578" s="29">
        <v>1566</v>
      </c>
      <c r="W1578" s="270" t="s">
        <v>9885</v>
      </c>
      <c r="X1578" s="30">
        <v>1566</v>
      </c>
      <c r="Y1578" s="270" t="s">
        <v>9886</v>
      </c>
      <c r="Z1578" s="29">
        <v>1566</v>
      </c>
      <c r="AA1578" s="270" t="s">
        <v>9887</v>
      </c>
      <c r="AB1578" s="29">
        <v>1566</v>
      </c>
      <c r="AC1578" s="270" t="s">
        <v>9888</v>
      </c>
      <c r="AD1578" s="29">
        <v>1566</v>
      </c>
      <c r="AE1578" s="270" t="s">
        <v>9889</v>
      </c>
      <c r="AF1578" s="29">
        <v>1566</v>
      </c>
      <c r="AG1578" s="270" t="s">
        <v>9890</v>
      </c>
      <c r="AH1578" s="29">
        <v>1566</v>
      </c>
      <c r="AI1578" s="270">
        <f t="shared" si="33"/>
        <v>46656770</v>
      </c>
      <c r="AJ1578" s="29">
        <v>1567</v>
      </c>
      <c r="AK1578" s="270">
        <f t="shared" si="34"/>
        <v>46588661</v>
      </c>
      <c r="AL1578" s="30">
        <f t="shared" si="32"/>
        <v>1566</v>
      </c>
      <c r="AM1578" s="29">
        <v>1566</v>
      </c>
      <c r="AN1578" s="270">
        <v>7664490</v>
      </c>
      <c r="AO1578" s="29">
        <v>1567</v>
      </c>
      <c r="AP1578" s="270">
        <v>4533248</v>
      </c>
    </row>
    <row r="1579" spans="22:42">
      <c r="V1579" s="29">
        <v>1567</v>
      </c>
      <c r="W1579" s="270" t="s">
        <v>9891</v>
      </c>
      <c r="X1579" s="30">
        <v>1567</v>
      </c>
      <c r="Y1579" s="270" t="s">
        <v>9892</v>
      </c>
      <c r="Z1579" s="29">
        <v>1567</v>
      </c>
      <c r="AA1579" s="270" t="s">
        <v>9893</v>
      </c>
      <c r="AB1579" s="29">
        <v>1567</v>
      </c>
      <c r="AC1579" s="270" t="s">
        <v>9894</v>
      </c>
      <c r="AD1579" s="29">
        <v>1567</v>
      </c>
      <c r="AE1579" s="270" t="s">
        <v>9895</v>
      </c>
      <c r="AF1579" s="29">
        <v>1567</v>
      </c>
      <c r="AG1579" s="270" t="s">
        <v>9896</v>
      </c>
      <c r="AH1579" s="29">
        <v>1567</v>
      </c>
      <c r="AI1579" s="270">
        <f t="shared" si="33"/>
        <v>47302396</v>
      </c>
      <c r="AJ1579" s="29">
        <v>1568</v>
      </c>
      <c r="AK1579" s="270">
        <f t="shared" si="34"/>
        <v>47233208</v>
      </c>
      <c r="AL1579" s="30">
        <f t="shared" si="32"/>
        <v>1567</v>
      </c>
      <c r="AM1579" s="29">
        <v>1567</v>
      </c>
      <c r="AN1579" s="270">
        <v>7669333</v>
      </c>
      <c r="AO1579" s="29">
        <v>1568</v>
      </c>
      <c r="AP1579" s="270">
        <v>4536112</v>
      </c>
    </row>
    <row r="1580" spans="22:42">
      <c r="V1580" s="29">
        <v>1568</v>
      </c>
      <c r="W1580" s="270" t="s">
        <v>9897</v>
      </c>
      <c r="X1580" s="30">
        <v>1568</v>
      </c>
      <c r="Y1580" s="270" t="s">
        <v>9898</v>
      </c>
      <c r="Z1580" s="29">
        <v>1568</v>
      </c>
      <c r="AA1580" s="270" t="s">
        <v>9899</v>
      </c>
      <c r="AB1580" s="29">
        <v>1568</v>
      </c>
      <c r="AC1580" s="270" t="s">
        <v>9900</v>
      </c>
      <c r="AD1580" s="29">
        <v>1568</v>
      </c>
      <c r="AE1580" s="270" t="s">
        <v>9901</v>
      </c>
      <c r="AF1580" s="29">
        <v>1568</v>
      </c>
      <c r="AG1580" s="270" t="s">
        <v>9902</v>
      </c>
      <c r="AH1580" s="29">
        <v>1568</v>
      </c>
      <c r="AI1580" s="270">
        <f t="shared" si="33"/>
        <v>47948022</v>
      </c>
      <c r="AJ1580" s="29">
        <v>1569</v>
      </c>
      <c r="AK1580" s="270">
        <f t="shared" si="34"/>
        <v>47877755</v>
      </c>
      <c r="AL1580" s="30">
        <f t="shared" si="32"/>
        <v>1568</v>
      </c>
      <c r="AM1580" s="29">
        <v>1568</v>
      </c>
      <c r="AN1580" s="270">
        <v>7674177</v>
      </c>
      <c r="AO1580" s="29">
        <v>1569</v>
      </c>
      <c r="AP1580" s="270">
        <v>4538976</v>
      </c>
    </row>
    <row r="1581" spans="22:42">
      <c r="V1581" s="29">
        <v>1569</v>
      </c>
      <c r="W1581" s="270" t="s">
        <v>9903</v>
      </c>
      <c r="X1581" s="30">
        <v>1569</v>
      </c>
      <c r="Y1581" s="270" t="s">
        <v>9904</v>
      </c>
      <c r="Z1581" s="29">
        <v>1569</v>
      </c>
      <c r="AA1581" s="270" t="s">
        <v>9905</v>
      </c>
      <c r="AB1581" s="29">
        <v>1569</v>
      </c>
      <c r="AC1581" s="270" t="s">
        <v>9906</v>
      </c>
      <c r="AD1581" s="29">
        <v>1569</v>
      </c>
      <c r="AE1581" s="270" t="s">
        <v>9907</v>
      </c>
      <c r="AF1581" s="29">
        <v>1569</v>
      </c>
      <c r="AG1581" s="270" t="s">
        <v>9908</v>
      </c>
      <c r="AH1581" s="29">
        <v>1569</v>
      </c>
      <c r="AI1581" s="270">
        <f t="shared" si="33"/>
        <v>48593648</v>
      </c>
      <c r="AJ1581" s="29">
        <v>1570</v>
      </c>
      <c r="AK1581" s="270">
        <f t="shared" si="34"/>
        <v>48522302</v>
      </c>
      <c r="AL1581" s="30">
        <f t="shared" si="32"/>
        <v>1569</v>
      </c>
      <c r="AM1581" s="29">
        <v>1569</v>
      </c>
      <c r="AN1581" s="270">
        <v>7679020</v>
      </c>
      <c r="AO1581" s="29">
        <v>1570</v>
      </c>
      <c r="AP1581" s="270">
        <v>4541840</v>
      </c>
    </row>
    <row r="1582" spans="22:42">
      <c r="V1582" s="29">
        <v>1570</v>
      </c>
      <c r="W1582" s="270" t="s">
        <v>9909</v>
      </c>
      <c r="X1582" s="30">
        <v>1570</v>
      </c>
      <c r="Y1582" s="270" t="s">
        <v>9910</v>
      </c>
      <c r="Z1582" s="29">
        <v>1570</v>
      </c>
      <c r="AA1582" s="270" t="s">
        <v>9911</v>
      </c>
      <c r="AB1582" s="29">
        <v>1570</v>
      </c>
      <c r="AC1582" s="270" t="s">
        <v>9912</v>
      </c>
      <c r="AD1582" s="29">
        <v>1570</v>
      </c>
      <c r="AE1582" s="270" t="s">
        <v>9913</v>
      </c>
      <c r="AF1582" s="29">
        <v>1570</v>
      </c>
      <c r="AG1582" s="270" t="s">
        <v>9914</v>
      </c>
      <c r="AH1582" s="29">
        <v>1570</v>
      </c>
      <c r="AI1582" s="270">
        <f t="shared" si="33"/>
        <v>49239274</v>
      </c>
      <c r="AJ1582" s="29">
        <v>1571</v>
      </c>
      <c r="AK1582" s="270">
        <f t="shared" si="34"/>
        <v>49166849</v>
      </c>
      <c r="AL1582" s="30">
        <f t="shared" si="32"/>
        <v>1570</v>
      </c>
      <c r="AM1582" s="29">
        <v>1570</v>
      </c>
      <c r="AN1582" s="270">
        <v>7683864</v>
      </c>
      <c r="AO1582" s="29">
        <v>1571</v>
      </c>
      <c r="AP1582" s="270">
        <v>4544703</v>
      </c>
    </row>
    <row r="1583" spans="22:42">
      <c r="V1583" s="29">
        <v>1571</v>
      </c>
      <c r="W1583" s="270" t="s">
        <v>9915</v>
      </c>
      <c r="X1583" s="30">
        <v>1571</v>
      </c>
      <c r="Y1583" s="270" t="s">
        <v>9916</v>
      </c>
      <c r="Z1583" s="29">
        <v>1571</v>
      </c>
      <c r="AA1583" s="270" t="s">
        <v>9917</v>
      </c>
      <c r="AB1583" s="29">
        <v>1571</v>
      </c>
      <c r="AC1583" s="270" t="s">
        <v>9918</v>
      </c>
      <c r="AD1583" s="29">
        <v>1571</v>
      </c>
      <c r="AE1583" s="270" t="s">
        <v>9919</v>
      </c>
      <c r="AF1583" s="29">
        <v>1571</v>
      </c>
      <c r="AG1583" s="270" t="s">
        <v>9920</v>
      </c>
      <c r="AH1583" s="29">
        <v>1571</v>
      </c>
      <c r="AI1583" s="270">
        <f t="shared" si="33"/>
        <v>49884900</v>
      </c>
      <c r="AJ1583" s="29">
        <v>1572</v>
      </c>
      <c r="AK1583" s="270">
        <f t="shared" si="34"/>
        <v>49811396</v>
      </c>
      <c r="AL1583" s="30">
        <f t="shared" si="32"/>
        <v>1571</v>
      </c>
      <c r="AM1583" s="29">
        <v>1571</v>
      </c>
      <c r="AN1583" s="270">
        <v>7688707</v>
      </c>
      <c r="AO1583" s="29">
        <v>1572</v>
      </c>
      <c r="AP1583" s="270">
        <v>4547567</v>
      </c>
    </row>
    <row r="1584" spans="22:42">
      <c r="V1584" s="29">
        <v>1572</v>
      </c>
      <c r="W1584" s="270" t="s">
        <v>9921</v>
      </c>
      <c r="X1584" s="30">
        <v>1572</v>
      </c>
      <c r="Y1584" s="270" t="s">
        <v>9922</v>
      </c>
      <c r="Z1584" s="29">
        <v>1572</v>
      </c>
      <c r="AA1584" s="270" t="s">
        <v>9923</v>
      </c>
      <c r="AB1584" s="29">
        <v>1572</v>
      </c>
      <c r="AC1584" s="270" t="s">
        <v>9924</v>
      </c>
      <c r="AD1584" s="29">
        <v>1572</v>
      </c>
      <c r="AE1584" s="270" t="s">
        <v>9925</v>
      </c>
      <c r="AF1584" s="29">
        <v>1572</v>
      </c>
      <c r="AG1584" s="270" t="s">
        <v>9926</v>
      </c>
      <c r="AH1584" s="29">
        <v>1572</v>
      </c>
      <c r="AI1584" s="270">
        <f t="shared" si="33"/>
        <v>50530526</v>
      </c>
      <c r="AJ1584" s="29">
        <v>1573</v>
      </c>
      <c r="AK1584" s="270">
        <f t="shared" si="34"/>
        <v>50455943</v>
      </c>
      <c r="AL1584" s="30">
        <f t="shared" si="32"/>
        <v>1572</v>
      </c>
      <c r="AM1584" s="29">
        <v>1572</v>
      </c>
      <c r="AN1584" s="270">
        <v>7693551</v>
      </c>
      <c r="AO1584" s="29">
        <v>1573</v>
      </c>
      <c r="AP1584" s="270">
        <v>4550431</v>
      </c>
    </row>
    <row r="1585" spans="22:42">
      <c r="V1585" s="29">
        <v>1573</v>
      </c>
      <c r="W1585" s="270" t="s">
        <v>9927</v>
      </c>
      <c r="X1585" s="30">
        <v>1573</v>
      </c>
      <c r="Y1585" s="270" t="s">
        <v>9928</v>
      </c>
      <c r="Z1585" s="29">
        <v>1573</v>
      </c>
      <c r="AA1585" s="270" t="s">
        <v>9929</v>
      </c>
      <c r="AB1585" s="29">
        <v>1573</v>
      </c>
      <c r="AC1585" s="270" t="s">
        <v>9930</v>
      </c>
      <c r="AD1585" s="29">
        <v>1573</v>
      </c>
      <c r="AE1585" s="270" t="s">
        <v>9931</v>
      </c>
      <c r="AF1585" s="29">
        <v>1573</v>
      </c>
      <c r="AG1585" s="270" t="s">
        <v>9932</v>
      </c>
      <c r="AH1585" s="29">
        <v>1573</v>
      </c>
      <c r="AI1585" s="270">
        <f t="shared" si="33"/>
        <v>51176152</v>
      </c>
      <c r="AJ1585" s="29">
        <v>1574</v>
      </c>
      <c r="AK1585" s="270">
        <f t="shared" si="34"/>
        <v>51100490</v>
      </c>
      <c r="AL1585" s="30">
        <f t="shared" si="32"/>
        <v>1573</v>
      </c>
      <c r="AM1585" s="29">
        <v>1573</v>
      </c>
      <c r="AN1585" s="270">
        <v>7698394</v>
      </c>
      <c r="AO1585" s="29">
        <v>1574</v>
      </c>
      <c r="AP1585" s="270">
        <v>4553295</v>
      </c>
    </row>
    <row r="1586" spans="22:42">
      <c r="V1586" s="29">
        <v>1574</v>
      </c>
      <c r="W1586" s="270" t="s">
        <v>9933</v>
      </c>
      <c r="X1586" s="30">
        <v>1574</v>
      </c>
      <c r="Y1586" s="270" t="s">
        <v>9934</v>
      </c>
      <c r="Z1586" s="29">
        <v>1574</v>
      </c>
      <c r="AA1586" s="270" t="s">
        <v>9935</v>
      </c>
      <c r="AB1586" s="29">
        <v>1574</v>
      </c>
      <c r="AC1586" s="270" t="s">
        <v>9936</v>
      </c>
      <c r="AD1586" s="29">
        <v>1574</v>
      </c>
      <c r="AE1586" s="270" t="s">
        <v>9937</v>
      </c>
      <c r="AF1586" s="29">
        <v>1574</v>
      </c>
      <c r="AG1586" s="270" t="s">
        <v>9938</v>
      </c>
      <c r="AH1586" s="29">
        <v>1574</v>
      </c>
      <c r="AI1586" s="270">
        <f t="shared" si="33"/>
        <v>51821778</v>
      </c>
      <c r="AJ1586" s="29">
        <v>1575</v>
      </c>
      <c r="AK1586" s="270">
        <f t="shared" si="34"/>
        <v>51745037</v>
      </c>
      <c r="AL1586" s="30">
        <f t="shared" si="32"/>
        <v>1574</v>
      </c>
      <c r="AM1586" s="29">
        <v>1574</v>
      </c>
      <c r="AN1586" s="270">
        <v>7703238</v>
      </c>
      <c r="AO1586" s="29">
        <v>1575</v>
      </c>
      <c r="AP1586" s="270">
        <v>4556159</v>
      </c>
    </row>
    <row r="1587" spans="22:42">
      <c r="V1587" s="29">
        <v>1575</v>
      </c>
      <c r="W1587" s="270" t="s">
        <v>9939</v>
      </c>
      <c r="X1587" s="30">
        <v>1575</v>
      </c>
      <c r="Y1587" s="270" t="s">
        <v>9940</v>
      </c>
      <c r="Z1587" s="29">
        <v>1575</v>
      </c>
      <c r="AA1587" s="270" t="s">
        <v>9941</v>
      </c>
      <c r="AB1587" s="29">
        <v>1575</v>
      </c>
      <c r="AC1587" s="270" t="s">
        <v>9942</v>
      </c>
      <c r="AD1587" s="29">
        <v>1575</v>
      </c>
      <c r="AE1587" s="270" t="s">
        <v>9943</v>
      </c>
      <c r="AF1587" s="29">
        <v>1575</v>
      </c>
      <c r="AG1587" s="270" t="s">
        <v>9944</v>
      </c>
      <c r="AH1587" s="29">
        <v>1575</v>
      </c>
      <c r="AI1587" s="270">
        <f t="shared" si="33"/>
        <v>52467404</v>
      </c>
      <c r="AJ1587" s="29">
        <v>1576</v>
      </c>
      <c r="AK1587" s="270">
        <f t="shared" si="34"/>
        <v>52389584</v>
      </c>
      <c r="AL1587" s="30">
        <f t="shared" si="32"/>
        <v>1575</v>
      </c>
      <c r="AM1587" s="29">
        <v>1575</v>
      </c>
      <c r="AN1587" s="270">
        <v>7708082</v>
      </c>
      <c r="AO1587" s="29">
        <v>1576</v>
      </c>
      <c r="AP1587" s="270">
        <v>4559023</v>
      </c>
    </row>
    <row r="1588" spans="22:42">
      <c r="V1588" s="29">
        <v>1576</v>
      </c>
      <c r="W1588" s="270" t="s">
        <v>9945</v>
      </c>
      <c r="X1588" s="30">
        <v>1576</v>
      </c>
      <c r="Y1588" s="270" t="s">
        <v>9946</v>
      </c>
      <c r="Z1588" s="29">
        <v>1576</v>
      </c>
      <c r="AA1588" s="270" t="s">
        <v>9947</v>
      </c>
      <c r="AB1588" s="29">
        <v>1576</v>
      </c>
      <c r="AC1588" s="270" t="s">
        <v>9948</v>
      </c>
      <c r="AD1588" s="29">
        <v>1576</v>
      </c>
      <c r="AE1588" s="270" t="s">
        <v>9949</v>
      </c>
      <c r="AF1588" s="29">
        <v>1576</v>
      </c>
      <c r="AG1588" s="270" t="s">
        <v>9950</v>
      </c>
      <c r="AH1588" s="29">
        <v>1576</v>
      </c>
      <c r="AI1588" s="270">
        <f t="shared" si="33"/>
        <v>53113030</v>
      </c>
      <c r="AJ1588" s="29">
        <v>1577</v>
      </c>
      <c r="AK1588" s="270">
        <f t="shared" si="34"/>
        <v>53034131</v>
      </c>
      <c r="AL1588" s="30">
        <f t="shared" si="32"/>
        <v>1576</v>
      </c>
      <c r="AM1588" s="29">
        <v>1576</v>
      </c>
      <c r="AN1588" s="270">
        <v>7712925</v>
      </c>
      <c r="AO1588" s="29">
        <v>1577</v>
      </c>
      <c r="AP1588" s="270">
        <v>4561887</v>
      </c>
    </row>
    <row r="1589" spans="22:42">
      <c r="V1589" s="29">
        <v>1577</v>
      </c>
      <c r="W1589" s="270" t="s">
        <v>9951</v>
      </c>
      <c r="X1589" s="30">
        <v>1577</v>
      </c>
      <c r="Y1589" s="270" t="s">
        <v>9952</v>
      </c>
      <c r="Z1589" s="29">
        <v>1577</v>
      </c>
      <c r="AA1589" s="270" t="s">
        <v>9953</v>
      </c>
      <c r="AB1589" s="29">
        <v>1577</v>
      </c>
      <c r="AC1589" s="270" t="s">
        <v>9954</v>
      </c>
      <c r="AD1589" s="29">
        <v>1577</v>
      </c>
      <c r="AE1589" s="270" t="s">
        <v>9955</v>
      </c>
      <c r="AF1589" s="29">
        <v>1577</v>
      </c>
      <c r="AG1589" s="270" t="s">
        <v>9956</v>
      </c>
      <c r="AH1589" s="29">
        <v>1577</v>
      </c>
      <c r="AI1589" s="270">
        <f t="shared" si="33"/>
        <v>53758656</v>
      </c>
      <c r="AJ1589" s="29">
        <v>1578</v>
      </c>
      <c r="AK1589" s="270">
        <f t="shared" si="34"/>
        <v>53678678</v>
      </c>
      <c r="AL1589" s="30">
        <f t="shared" si="32"/>
        <v>1577</v>
      </c>
      <c r="AM1589" s="29">
        <v>1577</v>
      </c>
      <c r="AN1589" s="270">
        <v>7717769</v>
      </c>
      <c r="AO1589" s="29">
        <v>1578</v>
      </c>
      <c r="AP1589" s="270">
        <v>4564751</v>
      </c>
    </row>
    <row r="1590" spans="22:42">
      <c r="V1590" s="29">
        <v>1578</v>
      </c>
      <c r="W1590" s="270" t="s">
        <v>9957</v>
      </c>
      <c r="X1590" s="30">
        <v>1578</v>
      </c>
      <c r="Y1590" s="270" t="s">
        <v>9958</v>
      </c>
      <c r="Z1590" s="29">
        <v>1578</v>
      </c>
      <c r="AA1590" s="270" t="s">
        <v>9959</v>
      </c>
      <c r="AB1590" s="29">
        <v>1578</v>
      </c>
      <c r="AC1590" s="270" t="s">
        <v>9960</v>
      </c>
      <c r="AD1590" s="29">
        <v>1578</v>
      </c>
      <c r="AE1590" s="270" t="s">
        <v>9961</v>
      </c>
      <c r="AF1590" s="29">
        <v>1578</v>
      </c>
      <c r="AG1590" s="270" t="s">
        <v>9962</v>
      </c>
      <c r="AH1590" s="29">
        <v>1578</v>
      </c>
      <c r="AI1590" s="270">
        <f t="shared" si="33"/>
        <v>54404282</v>
      </c>
      <c r="AJ1590" s="29">
        <v>1579</v>
      </c>
      <c r="AK1590" s="270">
        <f t="shared" si="34"/>
        <v>54323225</v>
      </c>
      <c r="AL1590" s="30">
        <f t="shared" si="32"/>
        <v>1578</v>
      </c>
      <c r="AM1590" s="29">
        <v>1578</v>
      </c>
      <c r="AN1590" s="270">
        <v>7722612</v>
      </c>
      <c r="AO1590" s="29">
        <v>1579</v>
      </c>
      <c r="AP1590" s="270">
        <v>4567615</v>
      </c>
    </row>
    <row r="1591" spans="22:42">
      <c r="V1591" s="29">
        <v>1579</v>
      </c>
      <c r="W1591" s="270" t="s">
        <v>9963</v>
      </c>
      <c r="X1591" s="30">
        <v>1579</v>
      </c>
      <c r="Y1591" s="270" t="s">
        <v>9964</v>
      </c>
      <c r="Z1591" s="29">
        <v>1579</v>
      </c>
      <c r="AA1591" s="270" t="s">
        <v>9965</v>
      </c>
      <c r="AB1591" s="29">
        <v>1579</v>
      </c>
      <c r="AC1591" s="270" t="s">
        <v>9966</v>
      </c>
      <c r="AD1591" s="29">
        <v>1579</v>
      </c>
      <c r="AE1591" s="270" t="s">
        <v>9967</v>
      </c>
      <c r="AF1591" s="29">
        <v>1579</v>
      </c>
      <c r="AG1591" s="270" t="s">
        <v>9968</v>
      </c>
      <c r="AH1591" s="29">
        <v>1579</v>
      </c>
      <c r="AI1591" s="270">
        <f t="shared" si="33"/>
        <v>55049908</v>
      </c>
      <c r="AJ1591" s="29">
        <v>1580</v>
      </c>
      <c r="AK1591" s="270">
        <f t="shared" si="34"/>
        <v>54967772</v>
      </c>
      <c r="AL1591" s="30">
        <f t="shared" si="32"/>
        <v>1579</v>
      </c>
      <c r="AM1591" s="29">
        <v>1579</v>
      </c>
      <c r="AN1591" s="270">
        <v>7727456</v>
      </c>
      <c r="AO1591" s="29">
        <v>1580</v>
      </c>
      <c r="AP1591" s="270">
        <v>4570479</v>
      </c>
    </row>
    <row r="1592" spans="22:42">
      <c r="V1592" s="29">
        <v>1580</v>
      </c>
      <c r="W1592" s="270" t="s">
        <v>9969</v>
      </c>
      <c r="X1592" s="30">
        <v>1580</v>
      </c>
      <c r="Y1592" s="270" t="s">
        <v>9970</v>
      </c>
      <c r="Z1592" s="29">
        <v>1580</v>
      </c>
      <c r="AA1592" s="270" t="s">
        <v>9971</v>
      </c>
      <c r="AB1592" s="29">
        <v>1580</v>
      </c>
      <c r="AC1592" s="270" t="s">
        <v>9972</v>
      </c>
      <c r="AD1592" s="29">
        <v>1580</v>
      </c>
      <c r="AE1592" s="270" t="s">
        <v>9973</v>
      </c>
      <c r="AF1592" s="29">
        <v>1580</v>
      </c>
      <c r="AG1592" s="270" t="s">
        <v>9974</v>
      </c>
      <c r="AH1592" s="29">
        <v>1580</v>
      </c>
      <c r="AI1592" s="270">
        <f t="shared" si="33"/>
        <v>55695534</v>
      </c>
      <c r="AJ1592" s="29">
        <v>1581</v>
      </c>
      <c r="AK1592" s="270">
        <f t="shared" si="34"/>
        <v>55612319</v>
      </c>
      <c r="AL1592" s="30">
        <f t="shared" si="32"/>
        <v>1580</v>
      </c>
      <c r="AM1592" s="29">
        <v>1580</v>
      </c>
      <c r="AN1592" s="270">
        <v>7732299</v>
      </c>
      <c r="AO1592" s="29">
        <v>1581</v>
      </c>
      <c r="AP1592" s="270">
        <v>4573343</v>
      </c>
    </row>
    <row r="1593" spans="22:42">
      <c r="V1593" s="29">
        <v>1581</v>
      </c>
      <c r="W1593" s="270" t="s">
        <v>9975</v>
      </c>
      <c r="X1593" s="30">
        <v>1581</v>
      </c>
      <c r="Y1593" s="270" t="s">
        <v>9976</v>
      </c>
      <c r="Z1593" s="29">
        <v>1581</v>
      </c>
      <c r="AA1593" s="270" t="s">
        <v>9977</v>
      </c>
      <c r="AB1593" s="29">
        <v>1581</v>
      </c>
      <c r="AC1593" s="270" t="s">
        <v>9978</v>
      </c>
      <c r="AD1593" s="29">
        <v>1581</v>
      </c>
      <c r="AE1593" s="270" t="s">
        <v>9979</v>
      </c>
      <c r="AF1593" s="29">
        <v>1581</v>
      </c>
      <c r="AG1593" s="270" t="s">
        <v>9980</v>
      </c>
      <c r="AH1593" s="29">
        <v>1581</v>
      </c>
      <c r="AI1593" s="270">
        <f t="shared" si="33"/>
        <v>56341160</v>
      </c>
      <c r="AJ1593" s="29">
        <v>1582</v>
      </c>
      <c r="AK1593" s="270">
        <f t="shared" si="34"/>
        <v>56256866</v>
      </c>
      <c r="AL1593" s="30">
        <f t="shared" si="32"/>
        <v>1581</v>
      </c>
      <c r="AM1593" s="29">
        <v>1581</v>
      </c>
      <c r="AN1593" s="270">
        <v>7737143</v>
      </c>
      <c r="AO1593" s="29">
        <v>1582</v>
      </c>
      <c r="AP1593" s="270">
        <v>4576207</v>
      </c>
    </row>
    <row r="1594" spans="22:42">
      <c r="V1594" s="29">
        <v>1582</v>
      </c>
      <c r="W1594" s="270" t="s">
        <v>9981</v>
      </c>
      <c r="X1594" s="30">
        <v>1582</v>
      </c>
      <c r="Y1594" s="270" t="s">
        <v>9982</v>
      </c>
      <c r="Z1594" s="29">
        <v>1582</v>
      </c>
      <c r="AA1594" s="270" t="s">
        <v>9983</v>
      </c>
      <c r="AB1594" s="29">
        <v>1582</v>
      </c>
      <c r="AC1594" s="270" t="s">
        <v>9984</v>
      </c>
      <c r="AD1594" s="29">
        <v>1582</v>
      </c>
      <c r="AE1594" s="270" t="s">
        <v>9985</v>
      </c>
      <c r="AF1594" s="29">
        <v>1582</v>
      </c>
      <c r="AG1594" s="270" t="s">
        <v>9986</v>
      </c>
      <c r="AH1594" s="29">
        <v>1582</v>
      </c>
      <c r="AI1594" s="270">
        <f t="shared" si="33"/>
        <v>56986786</v>
      </c>
      <c r="AJ1594" s="29">
        <v>1583</v>
      </c>
      <c r="AK1594" s="270">
        <f t="shared" si="34"/>
        <v>56901413</v>
      </c>
      <c r="AL1594" s="30">
        <f t="shared" si="32"/>
        <v>1582</v>
      </c>
      <c r="AM1594" s="29">
        <v>1582</v>
      </c>
      <c r="AN1594" s="270">
        <v>7741986</v>
      </c>
      <c r="AO1594" s="29">
        <v>1583</v>
      </c>
      <c r="AP1594" s="270">
        <v>4579071</v>
      </c>
    </row>
    <row r="1595" spans="22:42">
      <c r="V1595" s="29">
        <v>1583</v>
      </c>
      <c r="W1595" s="270" t="s">
        <v>9987</v>
      </c>
      <c r="X1595" s="30">
        <v>1583</v>
      </c>
      <c r="Y1595" s="270" t="s">
        <v>9988</v>
      </c>
      <c r="Z1595" s="29">
        <v>1583</v>
      </c>
      <c r="AA1595" s="270" t="s">
        <v>9989</v>
      </c>
      <c r="AB1595" s="29">
        <v>1583</v>
      </c>
      <c r="AC1595" s="270" t="s">
        <v>9990</v>
      </c>
      <c r="AD1595" s="29">
        <v>1583</v>
      </c>
      <c r="AE1595" s="270" t="s">
        <v>9991</v>
      </c>
      <c r="AF1595" s="29">
        <v>1583</v>
      </c>
      <c r="AG1595" s="270" t="s">
        <v>9992</v>
      </c>
      <c r="AH1595" s="29">
        <v>1583</v>
      </c>
      <c r="AI1595" s="270">
        <f t="shared" si="33"/>
        <v>57632412</v>
      </c>
      <c r="AJ1595" s="29">
        <v>1584</v>
      </c>
      <c r="AK1595" s="270">
        <f t="shared" si="34"/>
        <v>57545960</v>
      </c>
      <c r="AL1595" s="30">
        <f t="shared" si="32"/>
        <v>1583</v>
      </c>
      <c r="AM1595" s="29">
        <v>1583</v>
      </c>
      <c r="AN1595" s="270">
        <v>7746830</v>
      </c>
      <c r="AO1595" s="29">
        <v>1584</v>
      </c>
      <c r="AP1595" s="270">
        <v>4581935</v>
      </c>
    </row>
    <row r="1596" spans="22:42">
      <c r="V1596" s="29">
        <v>1584</v>
      </c>
      <c r="W1596" s="270" t="s">
        <v>9993</v>
      </c>
      <c r="X1596" s="30">
        <v>1584</v>
      </c>
      <c r="Y1596" s="270" t="s">
        <v>9994</v>
      </c>
      <c r="Z1596" s="29">
        <v>1584</v>
      </c>
      <c r="AA1596" s="270" t="s">
        <v>9995</v>
      </c>
      <c r="AB1596" s="29">
        <v>1584</v>
      </c>
      <c r="AC1596" s="270" t="s">
        <v>9996</v>
      </c>
      <c r="AD1596" s="29">
        <v>1584</v>
      </c>
      <c r="AE1596" s="270" t="s">
        <v>9997</v>
      </c>
      <c r="AF1596" s="29">
        <v>1584</v>
      </c>
      <c r="AG1596" s="270" t="s">
        <v>9998</v>
      </c>
      <c r="AH1596" s="29">
        <v>1584</v>
      </c>
      <c r="AI1596" s="270">
        <f t="shared" si="33"/>
        <v>58278038</v>
      </c>
      <c r="AJ1596" s="29">
        <v>1585</v>
      </c>
      <c r="AK1596" s="270">
        <f t="shared" si="34"/>
        <v>58190507</v>
      </c>
      <c r="AL1596" s="30">
        <f t="shared" si="32"/>
        <v>1584</v>
      </c>
      <c r="AM1596" s="29">
        <v>1584</v>
      </c>
      <c r="AN1596" s="270">
        <v>7751674</v>
      </c>
      <c r="AO1596" s="29">
        <v>1585</v>
      </c>
      <c r="AP1596" s="270">
        <v>4584799</v>
      </c>
    </row>
    <row r="1597" spans="22:42">
      <c r="V1597" s="29">
        <v>1585</v>
      </c>
      <c r="W1597" s="270" t="s">
        <v>9999</v>
      </c>
      <c r="X1597" s="30">
        <v>1585</v>
      </c>
      <c r="Y1597" s="270" t="s">
        <v>10000</v>
      </c>
      <c r="Z1597" s="29">
        <v>1585</v>
      </c>
      <c r="AA1597" s="270" t="s">
        <v>10001</v>
      </c>
      <c r="AB1597" s="29">
        <v>1585</v>
      </c>
      <c r="AC1597" s="270" t="s">
        <v>10002</v>
      </c>
      <c r="AD1597" s="29">
        <v>1585</v>
      </c>
      <c r="AE1597" s="270" t="s">
        <v>10003</v>
      </c>
      <c r="AF1597" s="29">
        <v>1585</v>
      </c>
      <c r="AG1597" s="270" t="s">
        <v>10004</v>
      </c>
      <c r="AH1597" s="29">
        <v>1585</v>
      </c>
      <c r="AI1597" s="270">
        <f t="shared" si="33"/>
        <v>58923664</v>
      </c>
      <c r="AJ1597" s="29">
        <v>1586</v>
      </c>
      <c r="AK1597" s="270">
        <f t="shared" si="34"/>
        <v>58835054</v>
      </c>
      <c r="AL1597" s="30">
        <f t="shared" si="32"/>
        <v>1585</v>
      </c>
      <c r="AM1597" s="29">
        <v>1585</v>
      </c>
      <c r="AN1597" s="270">
        <v>7756517</v>
      </c>
      <c r="AO1597" s="29">
        <v>1586</v>
      </c>
      <c r="AP1597" s="270">
        <v>4587662</v>
      </c>
    </row>
    <row r="1598" spans="22:42">
      <c r="V1598" s="29">
        <v>1586</v>
      </c>
      <c r="W1598" s="270" t="s">
        <v>10005</v>
      </c>
      <c r="X1598" s="30">
        <v>1586</v>
      </c>
      <c r="Y1598" s="270" t="s">
        <v>10006</v>
      </c>
      <c r="Z1598" s="29">
        <v>1586</v>
      </c>
      <c r="AA1598" s="270" t="s">
        <v>10007</v>
      </c>
      <c r="AB1598" s="29">
        <v>1586</v>
      </c>
      <c r="AC1598" s="270" t="s">
        <v>10008</v>
      </c>
      <c r="AD1598" s="29">
        <v>1586</v>
      </c>
      <c r="AE1598" s="270" t="s">
        <v>10009</v>
      </c>
      <c r="AF1598" s="29">
        <v>1586</v>
      </c>
      <c r="AG1598" s="270" t="s">
        <v>10010</v>
      </c>
      <c r="AH1598" s="29">
        <v>1586</v>
      </c>
      <c r="AI1598" s="270">
        <f t="shared" si="33"/>
        <v>59569290</v>
      </c>
      <c r="AJ1598" s="29">
        <v>1587</v>
      </c>
      <c r="AK1598" s="270">
        <f t="shared" si="34"/>
        <v>59479601</v>
      </c>
      <c r="AL1598" s="30">
        <f t="shared" si="32"/>
        <v>1586</v>
      </c>
      <c r="AM1598" s="29">
        <v>1586</v>
      </c>
      <c r="AN1598" s="270">
        <v>7761361</v>
      </c>
      <c r="AO1598" s="29">
        <v>1587</v>
      </c>
      <c r="AP1598" s="270">
        <v>4590526</v>
      </c>
    </row>
    <row r="1599" spans="22:42">
      <c r="V1599" s="29">
        <v>1587</v>
      </c>
      <c r="W1599" s="270" t="s">
        <v>10011</v>
      </c>
      <c r="X1599" s="30">
        <v>1587</v>
      </c>
      <c r="Y1599" s="270" t="s">
        <v>10012</v>
      </c>
      <c r="Z1599" s="29">
        <v>1587</v>
      </c>
      <c r="AA1599" s="270" t="s">
        <v>10013</v>
      </c>
      <c r="AB1599" s="29">
        <v>1587</v>
      </c>
      <c r="AC1599" s="270" t="s">
        <v>10014</v>
      </c>
      <c r="AD1599" s="29">
        <v>1587</v>
      </c>
      <c r="AE1599" s="270" t="s">
        <v>10015</v>
      </c>
      <c r="AF1599" s="29">
        <v>1587</v>
      </c>
      <c r="AG1599" s="270" t="s">
        <v>10016</v>
      </c>
      <c r="AH1599" s="29">
        <v>1587</v>
      </c>
      <c r="AI1599" s="270">
        <f t="shared" si="33"/>
        <v>60214916</v>
      </c>
      <c r="AJ1599" s="29">
        <v>1588</v>
      </c>
      <c r="AK1599" s="270">
        <f t="shared" si="34"/>
        <v>60124148</v>
      </c>
      <c r="AL1599" s="30">
        <f t="shared" si="32"/>
        <v>1587</v>
      </c>
      <c r="AM1599" s="29">
        <v>1587</v>
      </c>
      <c r="AN1599" s="270">
        <v>7766204</v>
      </c>
      <c r="AO1599" s="29">
        <v>1588</v>
      </c>
      <c r="AP1599" s="270">
        <v>4593390</v>
      </c>
    </row>
    <row r="1600" spans="22:42">
      <c r="V1600" s="29">
        <v>1588</v>
      </c>
      <c r="W1600" s="270" t="s">
        <v>10017</v>
      </c>
      <c r="X1600" s="30">
        <v>1588</v>
      </c>
      <c r="Y1600" s="270" t="s">
        <v>10018</v>
      </c>
      <c r="Z1600" s="29">
        <v>1588</v>
      </c>
      <c r="AA1600" s="270" t="s">
        <v>10019</v>
      </c>
      <c r="AB1600" s="29">
        <v>1588</v>
      </c>
      <c r="AC1600" s="270" t="s">
        <v>10020</v>
      </c>
      <c r="AD1600" s="29">
        <v>1588</v>
      </c>
      <c r="AE1600" s="270" t="s">
        <v>10021</v>
      </c>
      <c r="AF1600" s="29">
        <v>1588</v>
      </c>
      <c r="AG1600" s="270" t="s">
        <v>10022</v>
      </c>
      <c r="AH1600" s="29">
        <v>1588</v>
      </c>
      <c r="AI1600" s="270">
        <f t="shared" si="33"/>
        <v>60860542</v>
      </c>
      <c r="AJ1600" s="29">
        <v>1589</v>
      </c>
      <c r="AK1600" s="270">
        <f t="shared" si="34"/>
        <v>60768695</v>
      </c>
      <c r="AL1600" s="30">
        <f t="shared" si="32"/>
        <v>1588</v>
      </c>
      <c r="AM1600" s="29">
        <v>1588</v>
      </c>
      <c r="AN1600" s="270">
        <v>7771048</v>
      </c>
      <c r="AO1600" s="29">
        <v>1589</v>
      </c>
      <c r="AP1600" s="270">
        <v>4596254</v>
      </c>
    </row>
    <row r="1601" spans="22:42">
      <c r="V1601" s="29">
        <v>1589</v>
      </c>
      <c r="W1601" s="270" t="s">
        <v>10023</v>
      </c>
      <c r="X1601" s="30">
        <v>1589</v>
      </c>
      <c r="Y1601" s="270" t="s">
        <v>10024</v>
      </c>
      <c r="Z1601" s="29">
        <v>1589</v>
      </c>
      <c r="AA1601" s="270" t="s">
        <v>10025</v>
      </c>
      <c r="AB1601" s="29">
        <v>1589</v>
      </c>
      <c r="AC1601" s="270" t="s">
        <v>10026</v>
      </c>
      <c r="AD1601" s="29">
        <v>1589</v>
      </c>
      <c r="AE1601" s="270" t="s">
        <v>10027</v>
      </c>
      <c r="AF1601" s="29">
        <v>1589</v>
      </c>
      <c r="AG1601" s="270" t="s">
        <v>10028</v>
      </c>
      <c r="AH1601" s="29">
        <v>1589</v>
      </c>
      <c r="AI1601" s="270">
        <f t="shared" si="33"/>
        <v>61506168</v>
      </c>
      <c r="AJ1601" s="29">
        <v>1590</v>
      </c>
      <c r="AK1601" s="270">
        <f t="shared" si="34"/>
        <v>61413242</v>
      </c>
      <c r="AL1601" s="30">
        <f t="shared" si="32"/>
        <v>1589</v>
      </c>
      <c r="AM1601" s="29">
        <v>1589</v>
      </c>
      <c r="AN1601" s="270">
        <v>7775891</v>
      </c>
      <c r="AO1601" s="29">
        <v>1590</v>
      </c>
      <c r="AP1601" s="270">
        <v>4599118</v>
      </c>
    </row>
    <row r="1602" spans="22:42">
      <c r="V1602" s="29">
        <v>1590</v>
      </c>
      <c r="W1602" s="270" t="s">
        <v>10029</v>
      </c>
      <c r="X1602" s="30">
        <v>1590</v>
      </c>
      <c r="Y1602" s="270" t="s">
        <v>10030</v>
      </c>
      <c r="Z1602" s="29">
        <v>1590</v>
      </c>
      <c r="AA1602" s="270" t="s">
        <v>10031</v>
      </c>
      <c r="AB1602" s="29">
        <v>1590</v>
      </c>
      <c r="AC1602" s="270" t="s">
        <v>10032</v>
      </c>
      <c r="AD1602" s="29">
        <v>1590</v>
      </c>
      <c r="AE1602" s="270" t="s">
        <v>10033</v>
      </c>
      <c r="AF1602" s="29">
        <v>1590</v>
      </c>
      <c r="AG1602" s="270" t="s">
        <v>10034</v>
      </c>
      <c r="AH1602" s="29">
        <v>1590</v>
      </c>
      <c r="AI1602" s="270">
        <f t="shared" si="33"/>
        <v>62151794</v>
      </c>
      <c r="AJ1602" s="29">
        <v>1591</v>
      </c>
      <c r="AK1602" s="270">
        <f t="shared" si="34"/>
        <v>62057789</v>
      </c>
      <c r="AL1602" s="30">
        <f t="shared" si="32"/>
        <v>1590</v>
      </c>
      <c r="AM1602" s="29">
        <v>1590</v>
      </c>
      <c r="AN1602" s="270">
        <v>7780735</v>
      </c>
      <c r="AO1602" s="29">
        <v>1591</v>
      </c>
      <c r="AP1602" s="270">
        <v>4601982</v>
      </c>
    </row>
    <row r="1603" spans="22:42">
      <c r="V1603" s="29">
        <v>1591</v>
      </c>
      <c r="W1603" s="270" t="s">
        <v>10035</v>
      </c>
      <c r="X1603" s="30">
        <v>1591</v>
      </c>
      <c r="Y1603" s="270" t="s">
        <v>10036</v>
      </c>
      <c r="Z1603" s="29">
        <v>1591</v>
      </c>
      <c r="AA1603" s="270" t="s">
        <v>10037</v>
      </c>
      <c r="AB1603" s="29">
        <v>1591</v>
      </c>
      <c r="AC1603" s="270" t="s">
        <v>10038</v>
      </c>
      <c r="AD1603" s="29">
        <v>1591</v>
      </c>
      <c r="AE1603" s="270" t="s">
        <v>10039</v>
      </c>
      <c r="AF1603" s="29">
        <v>1591</v>
      </c>
      <c r="AG1603" s="270" t="s">
        <v>10040</v>
      </c>
      <c r="AH1603" s="29">
        <v>1591</v>
      </c>
      <c r="AI1603" s="270">
        <f t="shared" si="33"/>
        <v>62797420</v>
      </c>
      <c r="AJ1603" s="29">
        <v>1592</v>
      </c>
      <c r="AK1603" s="270">
        <f t="shared" si="34"/>
        <v>62702336</v>
      </c>
      <c r="AL1603" s="30">
        <f t="shared" si="32"/>
        <v>1591</v>
      </c>
      <c r="AM1603" s="29">
        <v>1591</v>
      </c>
      <c r="AN1603" s="270">
        <v>7785578</v>
      </c>
      <c r="AO1603" s="29">
        <v>1592</v>
      </c>
      <c r="AP1603" s="270">
        <v>4604846</v>
      </c>
    </row>
    <row r="1604" spans="22:42">
      <c r="V1604" s="29">
        <v>1592</v>
      </c>
      <c r="W1604" s="270" t="s">
        <v>10041</v>
      </c>
      <c r="X1604" s="30">
        <v>1592</v>
      </c>
      <c r="Y1604" s="270" t="s">
        <v>10042</v>
      </c>
      <c r="Z1604" s="29">
        <v>1592</v>
      </c>
      <c r="AA1604" s="270" t="s">
        <v>10043</v>
      </c>
      <c r="AB1604" s="29">
        <v>1592</v>
      </c>
      <c r="AC1604" s="270" t="s">
        <v>10044</v>
      </c>
      <c r="AD1604" s="29">
        <v>1592</v>
      </c>
      <c r="AE1604" s="270" t="s">
        <v>10045</v>
      </c>
      <c r="AF1604" s="29">
        <v>1592</v>
      </c>
      <c r="AG1604" s="270" t="s">
        <v>10046</v>
      </c>
      <c r="AH1604" s="29">
        <v>1592</v>
      </c>
      <c r="AI1604" s="270">
        <f t="shared" si="33"/>
        <v>63443046</v>
      </c>
      <c r="AJ1604" s="29">
        <v>1593</v>
      </c>
      <c r="AK1604" s="270">
        <f t="shared" si="34"/>
        <v>63346883</v>
      </c>
      <c r="AL1604" s="30">
        <f t="shared" si="32"/>
        <v>1592</v>
      </c>
      <c r="AM1604" s="29">
        <v>1592</v>
      </c>
      <c r="AN1604" s="270">
        <v>7790422</v>
      </c>
      <c r="AO1604" s="29">
        <v>1593</v>
      </c>
      <c r="AP1604" s="270">
        <v>4607710</v>
      </c>
    </row>
    <row r="1605" spans="22:42">
      <c r="V1605" s="29">
        <v>1593</v>
      </c>
      <c r="W1605" s="270" t="s">
        <v>10047</v>
      </c>
      <c r="X1605" s="30">
        <v>1593</v>
      </c>
      <c r="Y1605" s="270" t="s">
        <v>10048</v>
      </c>
      <c r="Z1605" s="29">
        <v>1593</v>
      </c>
      <c r="AA1605" s="270" t="s">
        <v>10049</v>
      </c>
      <c r="AB1605" s="29">
        <v>1593</v>
      </c>
      <c r="AC1605" s="270" t="s">
        <v>10050</v>
      </c>
      <c r="AD1605" s="29">
        <v>1593</v>
      </c>
      <c r="AE1605" s="270" t="s">
        <v>10051</v>
      </c>
      <c r="AF1605" s="29">
        <v>1593</v>
      </c>
      <c r="AG1605" s="270" t="s">
        <v>10052</v>
      </c>
      <c r="AH1605" s="29">
        <v>1593</v>
      </c>
      <c r="AI1605" s="270">
        <f t="shared" si="33"/>
        <v>64088672</v>
      </c>
      <c r="AJ1605" s="29">
        <v>1594</v>
      </c>
      <c r="AK1605" s="270">
        <f t="shared" si="34"/>
        <v>63991430</v>
      </c>
      <c r="AL1605" s="30">
        <f t="shared" si="32"/>
        <v>1593</v>
      </c>
      <c r="AM1605" s="29">
        <v>1593</v>
      </c>
      <c r="AN1605" s="270">
        <v>7795265</v>
      </c>
      <c r="AO1605" s="29">
        <v>1594</v>
      </c>
      <c r="AP1605" s="270">
        <v>4610574</v>
      </c>
    </row>
    <row r="1606" spans="22:42">
      <c r="V1606" s="29">
        <v>1594</v>
      </c>
      <c r="W1606" s="270" t="s">
        <v>10053</v>
      </c>
      <c r="X1606" s="30">
        <v>1594</v>
      </c>
      <c r="Y1606" s="270" t="s">
        <v>10054</v>
      </c>
      <c r="Z1606" s="29">
        <v>1594</v>
      </c>
      <c r="AA1606" s="270" t="s">
        <v>10055</v>
      </c>
      <c r="AB1606" s="29">
        <v>1594</v>
      </c>
      <c r="AC1606" s="270" t="s">
        <v>10056</v>
      </c>
      <c r="AD1606" s="29">
        <v>1594</v>
      </c>
      <c r="AE1606" s="270" t="s">
        <v>10057</v>
      </c>
      <c r="AF1606" s="29">
        <v>1594</v>
      </c>
      <c r="AG1606" s="270" t="s">
        <v>10058</v>
      </c>
      <c r="AH1606" s="29">
        <v>1594</v>
      </c>
      <c r="AI1606" s="270">
        <f t="shared" si="33"/>
        <v>64734298</v>
      </c>
      <c r="AJ1606" s="29">
        <v>1595</v>
      </c>
      <c r="AK1606" s="270">
        <f t="shared" si="34"/>
        <v>64635977</v>
      </c>
      <c r="AL1606" s="30">
        <f t="shared" si="32"/>
        <v>1594</v>
      </c>
      <c r="AM1606" s="29">
        <v>1594</v>
      </c>
      <c r="AN1606" s="270">
        <v>7800109</v>
      </c>
      <c r="AO1606" s="29">
        <v>1595</v>
      </c>
      <c r="AP1606" s="270">
        <v>4613438</v>
      </c>
    </row>
    <row r="1607" spans="22:42">
      <c r="V1607" s="29">
        <v>1595</v>
      </c>
      <c r="W1607" s="270" t="s">
        <v>10059</v>
      </c>
      <c r="X1607" s="30">
        <v>1595</v>
      </c>
      <c r="Y1607" s="270" t="s">
        <v>10060</v>
      </c>
      <c r="Z1607" s="29">
        <v>1595</v>
      </c>
      <c r="AA1607" s="270" t="s">
        <v>10061</v>
      </c>
      <c r="AB1607" s="29">
        <v>1595</v>
      </c>
      <c r="AC1607" s="270" t="s">
        <v>10062</v>
      </c>
      <c r="AD1607" s="29">
        <v>1595</v>
      </c>
      <c r="AE1607" s="270" t="s">
        <v>10063</v>
      </c>
      <c r="AF1607" s="29">
        <v>1595</v>
      </c>
      <c r="AG1607" s="270" t="s">
        <v>10064</v>
      </c>
      <c r="AH1607" s="29">
        <v>1595</v>
      </c>
      <c r="AI1607" s="270">
        <f t="shared" si="33"/>
        <v>65379924</v>
      </c>
      <c r="AJ1607" s="29">
        <v>1596</v>
      </c>
      <c r="AK1607" s="270">
        <f t="shared" si="34"/>
        <v>65280524</v>
      </c>
      <c r="AL1607" s="30">
        <f t="shared" si="32"/>
        <v>1595</v>
      </c>
      <c r="AM1607" s="29">
        <v>1595</v>
      </c>
      <c r="AN1607" s="270">
        <v>7804953</v>
      </c>
      <c r="AO1607" s="29">
        <v>1596</v>
      </c>
      <c r="AP1607" s="270">
        <v>4616302</v>
      </c>
    </row>
    <row r="1608" spans="22:42">
      <c r="V1608" s="29">
        <v>1596</v>
      </c>
      <c r="W1608" s="270" t="s">
        <v>10065</v>
      </c>
      <c r="X1608" s="30">
        <v>1596</v>
      </c>
      <c r="Y1608" s="270" t="s">
        <v>10066</v>
      </c>
      <c r="Z1608" s="29">
        <v>1596</v>
      </c>
      <c r="AA1608" s="270" t="s">
        <v>10067</v>
      </c>
      <c r="AB1608" s="29">
        <v>1596</v>
      </c>
      <c r="AC1608" s="270" t="s">
        <v>10068</v>
      </c>
      <c r="AD1608" s="29">
        <v>1596</v>
      </c>
      <c r="AE1608" s="270" t="s">
        <v>10069</v>
      </c>
      <c r="AF1608" s="29">
        <v>1596</v>
      </c>
      <c r="AG1608" s="270" t="s">
        <v>10070</v>
      </c>
      <c r="AH1608" s="29">
        <v>1596</v>
      </c>
      <c r="AI1608" s="270">
        <f t="shared" si="33"/>
        <v>66025550</v>
      </c>
      <c r="AJ1608" s="29">
        <v>1597</v>
      </c>
      <c r="AK1608" s="270">
        <f t="shared" si="34"/>
        <v>65925071</v>
      </c>
      <c r="AL1608" s="30">
        <f t="shared" si="32"/>
        <v>1596</v>
      </c>
      <c r="AM1608" s="29">
        <v>1596</v>
      </c>
      <c r="AN1608" s="270">
        <v>7809796</v>
      </c>
      <c r="AO1608" s="29">
        <v>1597</v>
      </c>
      <c r="AP1608" s="270">
        <v>4619166</v>
      </c>
    </row>
    <row r="1609" spans="22:42">
      <c r="V1609" s="29">
        <v>1597</v>
      </c>
      <c r="W1609" s="270" t="s">
        <v>10071</v>
      </c>
      <c r="X1609" s="30">
        <v>1597</v>
      </c>
      <c r="Y1609" s="270" t="s">
        <v>10072</v>
      </c>
      <c r="Z1609" s="29">
        <v>1597</v>
      </c>
      <c r="AA1609" s="270" t="s">
        <v>10073</v>
      </c>
      <c r="AB1609" s="29">
        <v>1597</v>
      </c>
      <c r="AC1609" s="270" t="s">
        <v>10074</v>
      </c>
      <c r="AD1609" s="29">
        <v>1597</v>
      </c>
      <c r="AE1609" s="270" t="s">
        <v>10075</v>
      </c>
      <c r="AF1609" s="29">
        <v>1597</v>
      </c>
      <c r="AG1609" s="270" t="s">
        <v>10076</v>
      </c>
      <c r="AH1609" s="29">
        <v>1597</v>
      </c>
      <c r="AI1609" s="270">
        <f t="shared" si="33"/>
        <v>66671176</v>
      </c>
      <c r="AJ1609" s="29">
        <v>1598</v>
      </c>
      <c r="AK1609" s="270">
        <f t="shared" si="34"/>
        <v>66569618</v>
      </c>
      <c r="AL1609" s="30">
        <f t="shared" si="32"/>
        <v>1597</v>
      </c>
      <c r="AM1609" s="29">
        <v>1597</v>
      </c>
      <c r="AN1609" s="270">
        <v>7814640</v>
      </c>
      <c r="AO1609" s="29">
        <v>1598</v>
      </c>
      <c r="AP1609" s="270">
        <v>4622030</v>
      </c>
    </row>
    <row r="1610" spans="22:42">
      <c r="V1610" s="29">
        <v>1598</v>
      </c>
      <c r="W1610" s="270" t="s">
        <v>10077</v>
      </c>
      <c r="X1610" s="30">
        <v>1598</v>
      </c>
      <c r="Y1610" s="270" t="s">
        <v>10078</v>
      </c>
      <c r="Z1610" s="29">
        <v>1598</v>
      </c>
      <c r="AA1610" s="270" t="s">
        <v>10079</v>
      </c>
      <c r="AB1610" s="29">
        <v>1598</v>
      </c>
      <c r="AC1610" s="270" t="s">
        <v>10080</v>
      </c>
      <c r="AD1610" s="29">
        <v>1598</v>
      </c>
      <c r="AE1610" s="270" t="s">
        <v>10081</v>
      </c>
      <c r="AF1610" s="29">
        <v>1598</v>
      </c>
      <c r="AG1610" s="270" t="s">
        <v>10082</v>
      </c>
      <c r="AH1610" s="29">
        <v>1598</v>
      </c>
      <c r="AI1610" s="270">
        <f t="shared" si="33"/>
        <v>67316802</v>
      </c>
      <c r="AJ1610" s="29">
        <v>1599</v>
      </c>
      <c r="AK1610" s="270">
        <f t="shared" si="34"/>
        <v>67214165</v>
      </c>
      <c r="AL1610" s="30">
        <f t="shared" si="32"/>
        <v>1598</v>
      </c>
      <c r="AM1610" s="29">
        <v>1598</v>
      </c>
      <c r="AN1610" s="270">
        <v>7819483</v>
      </c>
      <c r="AO1610" s="29">
        <v>1599</v>
      </c>
      <c r="AP1610" s="270">
        <v>4624894</v>
      </c>
    </row>
    <row r="1611" spans="22:42">
      <c r="V1611" s="29">
        <v>1599</v>
      </c>
      <c r="W1611" s="270" t="s">
        <v>10083</v>
      </c>
      <c r="X1611" s="30">
        <v>1599</v>
      </c>
      <c r="Y1611" s="270" t="s">
        <v>10084</v>
      </c>
      <c r="Z1611" s="29">
        <v>1599</v>
      </c>
      <c r="AA1611" s="270" t="s">
        <v>10085</v>
      </c>
      <c r="AB1611" s="29">
        <v>1599</v>
      </c>
      <c r="AC1611" s="270" t="s">
        <v>10086</v>
      </c>
      <c r="AD1611" s="29">
        <v>1599</v>
      </c>
      <c r="AE1611" s="270" t="s">
        <v>10087</v>
      </c>
      <c r="AF1611" s="29">
        <v>1599</v>
      </c>
      <c r="AG1611" s="270" t="s">
        <v>10088</v>
      </c>
      <c r="AH1611" s="29">
        <v>1599</v>
      </c>
      <c r="AI1611" s="270">
        <f t="shared" si="33"/>
        <v>67962428</v>
      </c>
      <c r="AJ1611" s="29">
        <v>1600</v>
      </c>
      <c r="AK1611" s="270">
        <f t="shared" si="34"/>
        <v>67858712</v>
      </c>
      <c r="AL1611" s="30">
        <f t="shared" si="32"/>
        <v>1599</v>
      </c>
      <c r="AM1611" s="29">
        <v>1599</v>
      </c>
      <c r="AN1611" s="270">
        <v>7824327</v>
      </c>
      <c r="AO1611" s="29">
        <v>1600</v>
      </c>
      <c r="AP1611" s="270">
        <v>4627757</v>
      </c>
    </row>
    <row r="1612" spans="22:42">
      <c r="V1612" s="29">
        <v>1600</v>
      </c>
      <c r="W1612" s="270" t="s">
        <v>10089</v>
      </c>
      <c r="X1612" s="30">
        <v>1600</v>
      </c>
      <c r="Y1612" s="270" t="s">
        <v>10090</v>
      </c>
      <c r="Z1612" s="29">
        <v>1600</v>
      </c>
      <c r="AA1612" s="270" t="s">
        <v>10091</v>
      </c>
      <c r="AB1612" s="29">
        <v>1600</v>
      </c>
      <c r="AC1612" s="270" t="s">
        <v>10092</v>
      </c>
      <c r="AD1612" s="29">
        <v>1600</v>
      </c>
      <c r="AE1612" s="270" t="s">
        <v>10093</v>
      </c>
      <c r="AF1612" s="29">
        <v>1600</v>
      </c>
      <c r="AG1612" s="270" t="s">
        <v>10094</v>
      </c>
      <c r="AH1612" s="29">
        <v>1600</v>
      </c>
      <c r="AI1612" s="270">
        <f t="shared" si="33"/>
        <v>68608054</v>
      </c>
      <c r="AJ1612" s="29">
        <v>1601</v>
      </c>
      <c r="AK1612" s="270">
        <f t="shared" si="34"/>
        <v>68503259</v>
      </c>
      <c r="AL1612" s="30">
        <f t="shared" si="32"/>
        <v>1600</v>
      </c>
      <c r="AM1612" s="29">
        <v>1600</v>
      </c>
      <c r="AN1612" s="270">
        <v>7829170</v>
      </c>
      <c r="AO1612" s="29">
        <v>1601</v>
      </c>
      <c r="AP1612" s="270">
        <v>4630621</v>
      </c>
    </row>
    <row r="1613" spans="22:42">
      <c r="V1613" s="29">
        <v>1601</v>
      </c>
      <c r="W1613" s="270" t="s">
        <v>10095</v>
      </c>
      <c r="X1613" s="30">
        <v>1601</v>
      </c>
      <c r="Y1613" s="270" t="s">
        <v>10096</v>
      </c>
      <c r="Z1613" s="29">
        <v>1601</v>
      </c>
      <c r="AA1613" s="270" t="s">
        <v>10097</v>
      </c>
      <c r="AB1613" s="29">
        <v>1601</v>
      </c>
      <c r="AC1613" s="270" t="s">
        <v>10098</v>
      </c>
      <c r="AD1613" s="29">
        <v>1601</v>
      </c>
      <c r="AE1613" s="270" t="s">
        <v>10099</v>
      </c>
      <c r="AF1613" s="29">
        <v>1601</v>
      </c>
      <c r="AG1613" s="270" t="s">
        <v>10100</v>
      </c>
      <c r="AH1613" s="29">
        <v>1601</v>
      </c>
      <c r="AI1613" s="270">
        <f t="shared" si="33"/>
        <v>69253680</v>
      </c>
      <c r="AJ1613" s="29">
        <v>1602</v>
      </c>
      <c r="AK1613" s="270">
        <f t="shared" si="34"/>
        <v>69147806</v>
      </c>
      <c r="AL1613" s="30">
        <f t="shared" si="32"/>
        <v>1601</v>
      </c>
      <c r="AM1613" s="29">
        <v>1601</v>
      </c>
      <c r="AN1613" s="270">
        <v>7834014</v>
      </c>
      <c r="AO1613" s="29">
        <v>1602</v>
      </c>
      <c r="AP1613" s="270">
        <v>4633485</v>
      </c>
    </row>
    <row r="1614" spans="22:42">
      <c r="V1614" s="29">
        <v>1602</v>
      </c>
      <c r="W1614" s="270" t="s">
        <v>10101</v>
      </c>
      <c r="X1614" s="30">
        <v>1602</v>
      </c>
      <c r="Y1614" s="270" t="s">
        <v>10102</v>
      </c>
      <c r="Z1614" s="29">
        <v>1602</v>
      </c>
      <c r="AA1614" s="270" t="s">
        <v>10103</v>
      </c>
      <c r="AB1614" s="29">
        <v>1602</v>
      </c>
      <c r="AC1614" s="270" t="s">
        <v>10104</v>
      </c>
      <c r="AD1614" s="29">
        <v>1602</v>
      </c>
      <c r="AE1614" s="270" t="s">
        <v>10105</v>
      </c>
      <c r="AF1614" s="29">
        <v>1602</v>
      </c>
      <c r="AG1614" s="270" t="s">
        <v>10106</v>
      </c>
      <c r="AH1614" s="29">
        <v>1602</v>
      </c>
      <c r="AI1614" s="270">
        <f t="shared" si="33"/>
        <v>69899306</v>
      </c>
      <c r="AJ1614" s="29">
        <v>1603</v>
      </c>
      <c r="AK1614" s="270">
        <f t="shared" si="34"/>
        <v>69792353</v>
      </c>
      <c r="AL1614" s="30">
        <f t="shared" ref="AL1614:AL1677" si="35">AL1613+1</f>
        <v>1602</v>
      </c>
      <c r="AM1614" s="29">
        <v>1602</v>
      </c>
      <c r="AN1614" s="270">
        <v>7838857</v>
      </c>
      <c r="AO1614" s="29">
        <v>1603</v>
      </c>
      <c r="AP1614" s="270">
        <v>4636349</v>
      </c>
    </row>
    <row r="1615" spans="22:42">
      <c r="V1615" s="29">
        <v>1603</v>
      </c>
      <c r="W1615" s="270" t="s">
        <v>10107</v>
      </c>
      <c r="X1615" s="30">
        <v>1603</v>
      </c>
      <c r="Y1615" s="270" t="s">
        <v>10108</v>
      </c>
      <c r="Z1615" s="29">
        <v>1603</v>
      </c>
      <c r="AA1615" s="270" t="s">
        <v>10109</v>
      </c>
      <c r="AB1615" s="29">
        <v>1603</v>
      </c>
      <c r="AC1615" s="270" t="s">
        <v>10110</v>
      </c>
      <c r="AD1615" s="29">
        <v>1603</v>
      </c>
      <c r="AE1615" s="270" t="s">
        <v>10111</v>
      </c>
      <c r="AF1615" s="29">
        <v>1603</v>
      </c>
      <c r="AG1615" s="270" t="s">
        <v>10112</v>
      </c>
      <c r="AH1615" s="29">
        <v>1603</v>
      </c>
      <c r="AI1615" s="270">
        <f t="shared" si="33"/>
        <v>70544932</v>
      </c>
      <c r="AJ1615" s="29">
        <v>1604</v>
      </c>
      <c r="AK1615" s="270">
        <f t="shared" si="34"/>
        <v>70436900</v>
      </c>
      <c r="AL1615" s="30">
        <f t="shared" si="35"/>
        <v>1603</v>
      </c>
      <c r="AM1615" s="29">
        <v>1603</v>
      </c>
      <c r="AN1615" s="270">
        <v>7843701</v>
      </c>
      <c r="AO1615" s="29">
        <v>1604</v>
      </c>
      <c r="AP1615" s="270">
        <v>4639213</v>
      </c>
    </row>
    <row r="1616" spans="22:42">
      <c r="V1616" s="29">
        <v>1604</v>
      </c>
      <c r="W1616" s="270" t="s">
        <v>10113</v>
      </c>
      <c r="X1616" s="30">
        <v>1604</v>
      </c>
      <c r="Y1616" s="270" t="s">
        <v>10114</v>
      </c>
      <c r="Z1616" s="29">
        <v>1604</v>
      </c>
      <c r="AA1616" s="270" t="s">
        <v>10115</v>
      </c>
      <c r="AB1616" s="29">
        <v>1604</v>
      </c>
      <c r="AC1616" s="270" t="s">
        <v>10116</v>
      </c>
      <c r="AD1616" s="29">
        <v>1604</v>
      </c>
      <c r="AE1616" s="270" t="s">
        <v>10117</v>
      </c>
      <c r="AF1616" s="29">
        <v>1604</v>
      </c>
      <c r="AG1616" s="270" t="s">
        <v>10118</v>
      </c>
      <c r="AH1616" s="29">
        <v>1604</v>
      </c>
      <c r="AI1616" s="270">
        <f t="shared" si="33"/>
        <v>71190558</v>
      </c>
      <c r="AJ1616" s="29">
        <v>1605</v>
      </c>
      <c r="AK1616" s="270">
        <f t="shared" si="34"/>
        <v>71081447</v>
      </c>
      <c r="AL1616" s="30">
        <f t="shared" si="35"/>
        <v>1604</v>
      </c>
      <c r="AM1616" s="29">
        <v>1604</v>
      </c>
      <c r="AN1616" s="270">
        <v>7848545</v>
      </c>
      <c r="AO1616" s="29">
        <v>1605</v>
      </c>
      <c r="AP1616" s="270">
        <v>4642077</v>
      </c>
    </row>
    <row r="1617" spans="22:42">
      <c r="V1617" s="29">
        <v>1605</v>
      </c>
      <c r="W1617" s="270" t="s">
        <v>10119</v>
      </c>
      <c r="X1617" s="30">
        <v>1605</v>
      </c>
      <c r="Y1617" s="270" t="s">
        <v>10120</v>
      </c>
      <c r="Z1617" s="29">
        <v>1605</v>
      </c>
      <c r="AA1617" s="270" t="s">
        <v>10121</v>
      </c>
      <c r="AB1617" s="29">
        <v>1605</v>
      </c>
      <c r="AC1617" s="270" t="s">
        <v>10122</v>
      </c>
      <c r="AD1617" s="29">
        <v>1605</v>
      </c>
      <c r="AE1617" s="270" t="s">
        <v>10123</v>
      </c>
      <c r="AF1617" s="29">
        <v>1605</v>
      </c>
      <c r="AG1617" s="270" t="s">
        <v>10124</v>
      </c>
      <c r="AH1617" s="29">
        <v>1605</v>
      </c>
      <c r="AI1617" s="270">
        <f t="shared" si="33"/>
        <v>71836184</v>
      </c>
      <c r="AJ1617" s="29">
        <v>1606</v>
      </c>
      <c r="AK1617" s="270">
        <f t="shared" si="34"/>
        <v>71725994</v>
      </c>
      <c r="AL1617" s="30">
        <f t="shared" si="35"/>
        <v>1605</v>
      </c>
      <c r="AM1617" s="29">
        <v>1605</v>
      </c>
      <c r="AN1617" s="270">
        <v>7853388</v>
      </c>
      <c r="AO1617" s="29">
        <v>1606</v>
      </c>
      <c r="AP1617" s="270">
        <v>4644941</v>
      </c>
    </row>
    <row r="1618" spans="22:42">
      <c r="V1618" s="29">
        <v>1606</v>
      </c>
      <c r="W1618" s="270" t="s">
        <v>10125</v>
      </c>
      <c r="X1618" s="30">
        <v>1606</v>
      </c>
      <c r="Y1618" s="270" t="s">
        <v>10126</v>
      </c>
      <c r="Z1618" s="29">
        <v>1606</v>
      </c>
      <c r="AA1618" s="270" t="s">
        <v>10127</v>
      </c>
      <c r="AB1618" s="29">
        <v>1606</v>
      </c>
      <c r="AC1618" s="270" t="s">
        <v>10128</v>
      </c>
      <c r="AD1618" s="29">
        <v>1606</v>
      </c>
      <c r="AE1618" s="270" t="s">
        <v>10129</v>
      </c>
      <c r="AF1618" s="29">
        <v>1606</v>
      </c>
      <c r="AG1618" s="270" t="s">
        <v>10130</v>
      </c>
      <c r="AH1618" s="29">
        <v>1606</v>
      </c>
      <c r="AI1618" s="270">
        <f t="shared" si="33"/>
        <v>72481810</v>
      </c>
      <c r="AJ1618" s="29">
        <v>1607</v>
      </c>
      <c r="AK1618" s="270">
        <f t="shared" si="34"/>
        <v>72370541</v>
      </c>
      <c r="AL1618" s="30">
        <f t="shared" si="35"/>
        <v>1606</v>
      </c>
      <c r="AM1618" s="29">
        <v>1606</v>
      </c>
      <c r="AN1618" s="270">
        <v>7858232</v>
      </c>
      <c r="AO1618" s="29">
        <v>1607</v>
      </c>
      <c r="AP1618" s="270">
        <v>4647805</v>
      </c>
    </row>
    <row r="1619" spans="22:42">
      <c r="V1619" s="29">
        <v>1607</v>
      </c>
      <c r="W1619" s="270" t="s">
        <v>10131</v>
      </c>
      <c r="X1619" s="30">
        <v>1607</v>
      </c>
      <c r="Y1619" s="270" t="s">
        <v>10132</v>
      </c>
      <c r="Z1619" s="29">
        <v>1607</v>
      </c>
      <c r="AA1619" s="270" t="s">
        <v>10133</v>
      </c>
      <c r="AB1619" s="29">
        <v>1607</v>
      </c>
      <c r="AC1619" s="270" t="s">
        <v>10134</v>
      </c>
      <c r="AD1619" s="29">
        <v>1607</v>
      </c>
      <c r="AE1619" s="270" t="s">
        <v>10135</v>
      </c>
      <c r="AF1619" s="29">
        <v>1607</v>
      </c>
      <c r="AG1619" s="270" t="s">
        <v>10136</v>
      </c>
      <c r="AH1619" s="29">
        <v>1607</v>
      </c>
      <c r="AI1619" s="270">
        <f t="shared" si="33"/>
        <v>73127436</v>
      </c>
      <c r="AJ1619" s="29">
        <v>1608</v>
      </c>
      <c r="AK1619" s="270">
        <f t="shared" si="34"/>
        <v>73015088</v>
      </c>
      <c r="AL1619" s="30">
        <f t="shared" si="35"/>
        <v>1607</v>
      </c>
      <c r="AM1619" s="29">
        <v>1607</v>
      </c>
      <c r="AN1619" s="270">
        <v>7863075</v>
      </c>
      <c r="AO1619" s="29">
        <v>1608</v>
      </c>
      <c r="AP1619" s="270">
        <v>4650669</v>
      </c>
    </row>
    <row r="1620" spans="22:42">
      <c r="V1620" s="29">
        <v>1608</v>
      </c>
      <c r="W1620" s="270" t="s">
        <v>10137</v>
      </c>
      <c r="X1620" s="30">
        <v>1608</v>
      </c>
      <c r="Y1620" s="270" t="s">
        <v>10138</v>
      </c>
      <c r="Z1620" s="29">
        <v>1608</v>
      </c>
      <c r="AA1620" s="270" t="s">
        <v>10139</v>
      </c>
      <c r="AB1620" s="29">
        <v>1608</v>
      </c>
      <c r="AC1620" s="270" t="s">
        <v>10140</v>
      </c>
      <c r="AD1620" s="29">
        <v>1608</v>
      </c>
      <c r="AE1620" s="270" t="s">
        <v>10141</v>
      </c>
      <c r="AF1620" s="29">
        <v>1608</v>
      </c>
      <c r="AG1620" s="270" t="s">
        <v>10142</v>
      </c>
      <c r="AH1620" s="29">
        <v>1608</v>
      </c>
      <c r="AI1620" s="270">
        <f t="shared" si="33"/>
        <v>73773062</v>
      </c>
      <c r="AJ1620" s="29">
        <v>1609</v>
      </c>
      <c r="AK1620" s="270">
        <f t="shared" si="34"/>
        <v>73659635</v>
      </c>
      <c r="AL1620" s="30">
        <f t="shared" si="35"/>
        <v>1608</v>
      </c>
      <c r="AM1620" s="29">
        <v>1608</v>
      </c>
      <c r="AN1620" s="270">
        <v>7867919</v>
      </c>
      <c r="AO1620" s="29">
        <v>1609</v>
      </c>
      <c r="AP1620" s="270">
        <v>4653533</v>
      </c>
    </row>
    <row r="1621" spans="22:42">
      <c r="V1621" s="29">
        <v>1609</v>
      </c>
      <c r="W1621" s="270" t="s">
        <v>10143</v>
      </c>
      <c r="X1621" s="30">
        <v>1609</v>
      </c>
      <c r="Y1621" s="270" t="s">
        <v>10144</v>
      </c>
      <c r="Z1621" s="29">
        <v>1609</v>
      </c>
      <c r="AA1621" s="270" t="s">
        <v>10145</v>
      </c>
      <c r="AB1621" s="29">
        <v>1609</v>
      </c>
      <c r="AC1621" s="270" t="s">
        <v>10146</v>
      </c>
      <c r="AD1621" s="29">
        <v>1609</v>
      </c>
      <c r="AE1621" s="270" t="s">
        <v>10147</v>
      </c>
      <c r="AF1621" s="29">
        <v>1609</v>
      </c>
      <c r="AG1621" s="270" t="s">
        <v>10148</v>
      </c>
      <c r="AH1621" s="29">
        <v>1609</v>
      </c>
      <c r="AI1621" s="270">
        <f t="shared" si="33"/>
        <v>74418688</v>
      </c>
      <c r="AJ1621" s="29">
        <v>1610</v>
      </c>
      <c r="AK1621" s="270">
        <f t="shared" si="34"/>
        <v>74304182</v>
      </c>
      <c r="AL1621" s="30">
        <f t="shared" si="35"/>
        <v>1609</v>
      </c>
      <c r="AM1621" s="29">
        <v>1609</v>
      </c>
      <c r="AN1621" s="270">
        <v>7872762</v>
      </c>
      <c r="AO1621" s="29">
        <v>1610</v>
      </c>
      <c r="AP1621" s="270">
        <v>4656397</v>
      </c>
    </row>
    <row r="1622" spans="22:42">
      <c r="V1622" s="29">
        <v>1610</v>
      </c>
      <c r="W1622" s="270" t="s">
        <v>10149</v>
      </c>
      <c r="X1622" s="30">
        <v>1610</v>
      </c>
      <c r="Y1622" s="270" t="s">
        <v>10150</v>
      </c>
      <c r="Z1622" s="29">
        <v>1610</v>
      </c>
      <c r="AA1622" s="270" t="s">
        <v>10151</v>
      </c>
      <c r="AB1622" s="29">
        <v>1610</v>
      </c>
      <c r="AC1622" s="270" t="s">
        <v>10152</v>
      </c>
      <c r="AD1622" s="29">
        <v>1610</v>
      </c>
      <c r="AE1622" s="270" t="s">
        <v>10153</v>
      </c>
      <c r="AF1622" s="29">
        <v>1610</v>
      </c>
      <c r="AG1622" s="270" t="s">
        <v>10154</v>
      </c>
      <c r="AH1622" s="29">
        <v>1610</v>
      </c>
      <c r="AI1622" s="270">
        <f t="shared" si="33"/>
        <v>75064314</v>
      </c>
      <c r="AJ1622" s="29">
        <v>1611</v>
      </c>
      <c r="AK1622" s="270">
        <f t="shared" si="34"/>
        <v>74948729</v>
      </c>
      <c r="AL1622" s="30">
        <f t="shared" si="35"/>
        <v>1610</v>
      </c>
      <c r="AM1622" s="29">
        <v>1610</v>
      </c>
      <c r="AN1622" s="270">
        <v>7877606</v>
      </c>
      <c r="AO1622" s="29">
        <v>1611</v>
      </c>
      <c r="AP1622" s="270">
        <v>4659261</v>
      </c>
    </row>
    <row r="1623" spans="22:42">
      <c r="V1623" s="29">
        <v>1611</v>
      </c>
      <c r="W1623" s="270" t="s">
        <v>10155</v>
      </c>
      <c r="X1623" s="30">
        <v>1611</v>
      </c>
      <c r="Y1623" s="270" t="s">
        <v>10156</v>
      </c>
      <c r="Z1623" s="29">
        <v>1611</v>
      </c>
      <c r="AA1623" s="270" t="s">
        <v>10157</v>
      </c>
      <c r="AB1623" s="29">
        <v>1611</v>
      </c>
      <c r="AC1623" s="270" t="s">
        <v>10158</v>
      </c>
      <c r="AD1623" s="29">
        <v>1611</v>
      </c>
      <c r="AE1623" s="270" t="s">
        <v>10159</v>
      </c>
      <c r="AF1623" s="29">
        <v>1611</v>
      </c>
      <c r="AG1623" s="270" t="s">
        <v>10160</v>
      </c>
      <c r="AH1623" s="29">
        <v>1611</v>
      </c>
      <c r="AI1623" s="270">
        <f t="shared" si="33"/>
        <v>75709940</v>
      </c>
      <c r="AJ1623" s="29">
        <v>1612</v>
      </c>
      <c r="AK1623" s="270">
        <f t="shared" si="34"/>
        <v>75593276</v>
      </c>
      <c r="AL1623" s="30">
        <f t="shared" si="35"/>
        <v>1611</v>
      </c>
      <c r="AM1623" s="29">
        <v>1611</v>
      </c>
      <c r="AN1623" s="270">
        <v>7882449</v>
      </c>
      <c r="AO1623" s="29">
        <v>1612</v>
      </c>
      <c r="AP1623" s="270">
        <v>4662125</v>
      </c>
    </row>
    <row r="1624" spans="22:42">
      <c r="V1624" s="29">
        <v>1612</v>
      </c>
      <c r="W1624" s="270" t="s">
        <v>10161</v>
      </c>
      <c r="X1624" s="30">
        <v>1612</v>
      </c>
      <c r="Y1624" s="270" t="s">
        <v>10162</v>
      </c>
      <c r="Z1624" s="29">
        <v>1612</v>
      </c>
      <c r="AA1624" s="270" t="s">
        <v>10163</v>
      </c>
      <c r="AB1624" s="29">
        <v>1612</v>
      </c>
      <c r="AC1624" s="270" t="s">
        <v>10164</v>
      </c>
      <c r="AD1624" s="29">
        <v>1612</v>
      </c>
      <c r="AE1624" s="270" t="s">
        <v>10165</v>
      </c>
      <c r="AF1624" s="29">
        <v>1612</v>
      </c>
      <c r="AG1624" s="270" t="s">
        <v>10166</v>
      </c>
      <c r="AH1624" s="29">
        <v>1612</v>
      </c>
      <c r="AI1624" s="270">
        <f t="shared" si="33"/>
        <v>76355566</v>
      </c>
      <c r="AJ1624" s="29">
        <v>1613</v>
      </c>
      <c r="AK1624" s="270">
        <f t="shared" si="34"/>
        <v>76237823</v>
      </c>
      <c r="AL1624" s="30">
        <f t="shared" si="35"/>
        <v>1612</v>
      </c>
      <c r="AM1624" s="29">
        <v>1612</v>
      </c>
      <c r="AN1624" s="270">
        <v>7887293</v>
      </c>
      <c r="AO1624" s="29">
        <v>1613</v>
      </c>
      <c r="AP1624" s="270">
        <v>4664989</v>
      </c>
    </row>
    <row r="1625" spans="22:42">
      <c r="V1625" s="29">
        <v>1613</v>
      </c>
      <c r="W1625" s="270" t="s">
        <v>10167</v>
      </c>
      <c r="X1625" s="30">
        <v>1613</v>
      </c>
      <c r="Y1625" s="270" t="s">
        <v>10168</v>
      </c>
      <c r="Z1625" s="29">
        <v>1613</v>
      </c>
      <c r="AA1625" s="270" t="s">
        <v>10169</v>
      </c>
      <c r="AB1625" s="29">
        <v>1613</v>
      </c>
      <c r="AC1625" s="270" t="s">
        <v>10170</v>
      </c>
      <c r="AD1625" s="29">
        <v>1613</v>
      </c>
      <c r="AE1625" s="270" t="s">
        <v>10171</v>
      </c>
      <c r="AF1625" s="29">
        <v>1613</v>
      </c>
      <c r="AG1625" s="270" t="s">
        <v>10172</v>
      </c>
      <c r="AH1625" s="29">
        <v>1613</v>
      </c>
      <c r="AI1625" s="270">
        <f t="shared" si="33"/>
        <v>77001192</v>
      </c>
      <c r="AJ1625" s="29">
        <v>1614</v>
      </c>
      <c r="AK1625" s="270">
        <f t="shared" si="34"/>
        <v>76882370</v>
      </c>
      <c r="AL1625" s="30">
        <f t="shared" si="35"/>
        <v>1613</v>
      </c>
      <c r="AM1625" s="29">
        <v>1613</v>
      </c>
      <c r="AN1625" s="270">
        <v>7892136</v>
      </c>
      <c r="AO1625" s="29">
        <v>1614</v>
      </c>
      <c r="AP1625" s="270">
        <v>4667852</v>
      </c>
    </row>
    <row r="1626" spans="22:42">
      <c r="V1626" s="29">
        <v>1614</v>
      </c>
      <c r="W1626" s="270" t="s">
        <v>10173</v>
      </c>
      <c r="X1626" s="30">
        <v>1614</v>
      </c>
      <c r="Y1626" s="270" t="s">
        <v>10174</v>
      </c>
      <c r="Z1626" s="29">
        <v>1614</v>
      </c>
      <c r="AA1626" s="270" t="s">
        <v>10175</v>
      </c>
      <c r="AB1626" s="29">
        <v>1614</v>
      </c>
      <c r="AC1626" s="270" t="s">
        <v>10176</v>
      </c>
      <c r="AD1626" s="29">
        <v>1614</v>
      </c>
      <c r="AE1626" s="270" t="s">
        <v>10177</v>
      </c>
      <c r="AF1626" s="29">
        <v>1614</v>
      </c>
      <c r="AG1626" s="270" t="s">
        <v>10178</v>
      </c>
      <c r="AH1626" s="29">
        <v>1614</v>
      </c>
      <c r="AI1626" s="270">
        <f t="shared" si="33"/>
        <v>77646818</v>
      </c>
      <c r="AJ1626" s="29">
        <v>1615</v>
      </c>
      <c r="AK1626" s="270">
        <f t="shared" si="34"/>
        <v>77526917</v>
      </c>
      <c r="AL1626" s="30">
        <f t="shared" si="35"/>
        <v>1614</v>
      </c>
      <c r="AM1626" s="29">
        <v>1614</v>
      </c>
      <c r="AN1626" s="270">
        <v>7896980</v>
      </c>
      <c r="AO1626" s="29">
        <v>1615</v>
      </c>
      <c r="AP1626" s="270">
        <v>4670716</v>
      </c>
    </row>
    <row r="1627" spans="22:42">
      <c r="V1627" s="29">
        <v>1615</v>
      </c>
      <c r="W1627" s="270" t="s">
        <v>10179</v>
      </c>
      <c r="X1627" s="30">
        <v>1615</v>
      </c>
      <c r="Y1627" s="270" t="s">
        <v>10180</v>
      </c>
      <c r="Z1627" s="29">
        <v>1615</v>
      </c>
      <c r="AA1627" s="270" t="s">
        <v>10181</v>
      </c>
      <c r="AB1627" s="29">
        <v>1615</v>
      </c>
      <c r="AC1627" s="270" t="s">
        <v>10182</v>
      </c>
      <c r="AD1627" s="29">
        <v>1615</v>
      </c>
      <c r="AE1627" s="270" t="s">
        <v>10183</v>
      </c>
      <c r="AF1627" s="29">
        <v>1615</v>
      </c>
      <c r="AG1627" s="270" t="s">
        <v>10184</v>
      </c>
      <c r="AH1627" s="29">
        <v>1615</v>
      </c>
      <c r="AI1627" s="270">
        <f t="shared" si="33"/>
        <v>78292444</v>
      </c>
      <c r="AJ1627" s="29">
        <v>1616</v>
      </c>
      <c r="AK1627" s="270">
        <f t="shared" si="34"/>
        <v>78171464</v>
      </c>
      <c r="AL1627" s="30">
        <f t="shared" si="35"/>
        <v>1615</v>
      </c>
      <c r="AM1627" s="29">
        <v>1615</v>
      </c>
      <c r="AN1627" s="270">
        <v>7901824</v>
      </c>
      <c r="AO1627" s="29">
        <v>1616</v>
      </c>
      <c r="AP1627" s="270">
        <v>4673580</v>
      </c>
    </row>
    <row r="1628" spans="22:42">
      <c r="V1628" s="29">
        <v>1616</v>
      </c>
      <c r="W1628" s="270" t="s">
        <v>10185</v>
      </c>
      <c r="X1628" s="30">
        <v>1616</v>
      </c>
      <c r="Y1628" s="270" t="s">
        <v>10186</v>
      </c>
      <c r="Z1628" s="29">
        <v>1616</v>
      </c>
      <c r="AA1628" s="270" t="s">
        <v>10187</v>
      </c>
      <c r="AB1628" s="29">
        <v>1616</v>
      </c>
      <c r="AC1628" s="270" t="s">
        <v>10188</v>
      </c>
      <c r="AD1628" s="29">
        <v>1616</v>
      </c>
      <c r="AE1628" s="270" t="s">
        <v>10189</v>
      </c>
      <c r="AF1628" s="29">
        <v>1616</v>
      </c>
      <c r="AG1628" s="270" t="s">
        <v>10190</v>
      </c>
      <c r="AH1628" s="29">
        <v>1616</v>
      </c>
      <c r="AI1628" s="270">
        <f t="shared" si="33"/>
        <v>78938070</v>
      </c>
      <c r="AJ1628" s="29">
        <v>1617</v>
      </c>
      <c r="AK1628" s="270">
        <f t="shared" si="34"/>
        <v>78816011</v>
      </c>
      <c r="AL1628" s="30">
        <f t="shared" si="35"/>
        <v>1616</v>
      </c>
      <c r="AM1628" s="29">
        <v>1616</v>
      </c>
      <c r="AN1628" s="270">
        <v>7906667</v>
      </c>
      <c r="AO1628" s="29">
        <v>1617</v>
      </c>
      <c r="AP1628" s="270">
        <v>4676444</v>
      </c>
    </row>
    <row r="1629" spans="22:42">
      <c r="V1629" s="29">
        <v>1617</v>
      </c>
      <c r="W1629" s="270" t="s">
        <v>10191</v>
      </c>
      <c r="X1629" s="30">
        <v>1617</v>
      </c>
      <c r="Y1629" s="270" t="s">
        <v>10192</v>
      </c>
      <c r="Z1629" s="29">
        <v>1617</v>
      </c>
      <c r="AA1629" s="270" t="s">
        <v>10193</v>
      </c>
      <c r="AB1629" s="29">
        <v>1617</v>
      </c>
      <c r="AC1629" s="270" t="s">
        <v>10194</v>
      </c>
      <c r="AD1629" s="29">
        <v>1617</v>
      </c>
      <c r="AE1629" s="270" t="s">
        <v>10195</v>
      </c>
      <c r="AF1629" s="29">
        <v>1617</v>
      </c>
      <c r="AG1629" s="270" t="s">
        <v>10196</v>
      </c>
      <c r="AH1629" s="29">
        <v>1617</v>
      </c>
      <c r="AI1629" s="270">
        <f t="shared" si="33"/>
        <v>79583696</v>
      </c>
      <c r="AJ1629" s="29">
        <v>1618</v>
      </c>
      <c r="AK1629" s="270">
        <f t="shared" si="34"/>
        <v>79460558</v>
      </c>
      <c r="AL1629" s="30">
        <f t="shared" si="35"/>
        <v>1617</v>
      </c>
      <c r="AM1629" s="29">
        <v>1617</v>
      </c>
      <c r="AN1629" s="270">
        <v>7911511</v>
      </c>
      <c r="AO1629" s="29">
        <v>1618</v>
      </c>
      <c r="AP1629" s="270">
        <v>4679308</v>
      </c>
    </row>
    <row r="1630" spans="22:42">
      <c r="V1630" s="29">
        <v>1618</v>
      </c>
      <c r="W1630" s="270" t="s">
        <v>10197</v>
      </c>
      <c r="X1630" s="30">
        <v>1618</v>
      </c>
      <c r="Y1630" s="270" t="s">
        <v>10198</v>
      </c>
      <c r="Z1630" s="29">
        <v>1618</v>
      </c>
      <c r="AA1630" s="270" t="s">
        <v>10199</v>
      </c>
      <c r="AB1630" s="29">
        <v>1618</v>
      </c>
      <c r="AC1630" s="270" t="s">
        <v>10200</v>
      </c>
      <c r="AD1630" s="29">
        <v>1618</v>
      </c>
      <c r="AE1630" s="270" t="s">
        <v>10201</v>
      </c>
      <c r="AF1630" s="29">
        <v>1618</v>
      </c>
      <c r="AG1630" s="270" t="s">
        <v>10202</v>
      </c>
      <c r="AH1630" s="29">
        <v>1618</v>
      </c>
      <c r="AI1630" s="270">
        <f t="shared" si="33"/>
        <v>80229322</v>
      </c>
      <c r="AJ1630" s="29">
        <v>1619</v>
      </c>
      <c r="AK1630" s="270">
        <f t="shared" si="34"/>
        <v>80105105</v>
      </c>
      <c r="AL1630" s="30">
        <f t="shared" si="35"/>
        <v>1618</v>
      </c>
      <c r="AM1630" s="29">
        <v>1618</v>
      </c>
      <c r="AN1630" s="270">
        <v>7916354</v>
      </c>
      <c r="AO1630" s="29">
        <v>1619</v>
      </c>
      <c r="AP1630" s="270">
        <v>4682172</v>
      </c>
    </row>
    <row r="1631" spans="22:42">
      <c r="V1631" s="29">
        <v>1619</v>
      </c>
      <c r="W1631" s="270" t="s">
        <v>10203</v>
      </c>
      <c r="X1631" s="30">
        <v>1619</v>
      </c>
      <c r="Y1631" s="270" t="s">
        <v>10204</v>
      </c>
      <c r="Z1631" s="29">
        <v>1619</v>
      </c>
      <c r="AA1631" s="270" t="s">
        <v>10205</v>
      </c>
      <c r="AB1631" s="29">
        <v>1619</v>
      </c>
      <c r="AC1631" s="270" t="s">
        <v>10206</v>
      </c>
      <c r="AD1631" s="29">
        <v>1619</v>
      </c>
      <c r="AE1631" s="270" t="s">
        <v>10207</v>
      </c>
      <c r="AF1631" s="29">
        <v>1619</v>
      </c>
      <c r="AG1631" s="270" t="s">
        <v>10208</v>
      </c>
      <c r="AH1631" s="29">
        <v>1619</v>
      </c>
      <c r="AI1631" s="270">
        <f t="shared" si="33"/>
        <v>80874948</v>
      </c>
      <c r="AJ1631" s="29">
        <v>1620</v>
      </c>
      <c r="AK1631" s="270">
        <f t="shared" si="34"/>
        <v>80749652</v>
      </c>
      <c r="AL1631" s="30">
        <f t="shared" si="35"/>
        <v>1619</v>
      </c>
      <c r="AM1631" s="29">
        <v>1619</v>
      </c>
      <c r="AN1631" s="270">
        <v>7921198</v>
      </c>
      <c r="AO1631" s="29">
        <v>1620</v>
      </c>
      <c r="AP1631" s="270">
        <v>4685036</v>
      </c>
    </row>
    <row r="1632" spans="22:42">
      <c r="V1632" s="29">
        <v>1620</v>
      </c>
      <c r="W1632" s="270" t="s">
        <v>10209</v>
      </c>
      <c r="X1632" s="30">
        <v>1620</v>
      </c>
      <c r="Y1632" s="270" t="s">
        <v>10210</v>
      </c>
      <c r="Z1632" s="29">
        <v>1620</v>
      </c>
      <c r="AA1632" s="270" t="s">
        <v>10211</v>
      </c>
      <c r="AB1632" s="29">
        <v>1620</v>
      </c>
      <c r="AC1632" s="270" t="s">
        <v>10212</v>
      </c>
      <c r="AD1632" s="29">
        <v>1620</v>
      </c>
      <c r="AE1632" s="270" t="s">
        <v>10213</v>
      </c>
      <c r="AF1632" s="29">
        <v>1620</v>
      </c>
      <c r="AG1632" s="270" t="s">
        <v>10214</v>
      </c>
      <c r="AH1632" s="29">
        <v>1620</v>
      </c>
      <c r="AI1632" s="270">
        <f t="shared" si="33"/>
        <v>81520574</v>
      </c>
      <c r="AJ1632" s="29">
        <v>1621</v>
      </c>
      <c r="AK1632" s="270">
        <f t="shared" si="34"/>
        <v>81394199</v>
      </c>
      <c r="AL1632" s="30">
        <f t="shared" si="35"/>
        <v>1620</v>
      </c>
      <c r="AM1632" s="29">
        <v>1620</v>
      </c>
      <c r="AN1632" s="270">
        <v>7926041</v>
      </c>
      <c r="AO1632" s="29">
        <v>1621</v>
      </c>
      <c r="AP1632" s="270">
        <v>4687900</v>
      </c>
    </row>
    <row r="1633" spans="22:42">
      <c r="V1633" s="29">
        <v>1621</v>
      </c>
      <c r="W1633" s="270" t="s">
        <v>10215</v>
      </c>
      <c r="X1633" s="30">
        <v>1621</v>
      </c>
      <c r="Y1633" s="270" t="s">
        <v>10216</v>
      </c>
      <c r="Z1633" s="29">
        <v>1621</v>
      </c>
      <c r="AA1633" s="270" t="s">
        <v>10217</v>
      </c>
      <c r="AB1633" s="29">
        <v>1621</v>
      </c>
      <c r="AC1633" s="270" t="s">
        <v>10218</v>
      </c>
      <c r="AD1633" s="29">
        <v>1621</v>
      </c>
      <c r="AE1633" s="270" t="s">
        <v>10219</v>
      </c>
      <c r="AF1633" s="29">
        <v>1621</v>
      </c>
      <c r="AG1633" s="270" t="s">
        <v>10220</v>
      </c>
      <c r="AH1633" s="29">
        <v>1621</v>
      </c>
      <c r="AI1633" s="270">
        <f t="shared" si="33"/>
        <v>82166200</v>
      </c>
      <c r="AJ1633" s="29">
        <v>1622</v>
      </c>
      <c r="AK1633" s="270">
        <f t="shared" si="34"/>
        <v>82038746</v>
      </c>
      <c r="AL1633" s="30">
        <f t="shared" si="35"/>
        <v>1621</v>
      </c>
      <c r="AM1633" s="29">
        <v>1621</v>
      </c>
      <c r="AN1633" s="270">
        <v>7930885</v>
      </c>
      <c r="AO1633" s="29">
        <v>1622</v>
      </c>
      <c r="AP1633" s="270">
        <v>4690764</v>
      </c>
    </row>
    <row r="1634" spans="22:42">
      <c r="V1634" s="29">
        <v>1622</v>
      </c>
      <c r="W1634" s="270" t="s">
        <v>10221</v>
      </c>
      <c r="X1634" s="30">
        <v>1622</v>
      </c>
      <c r="Y1634" s="270" t="s">
        <v>10222</v>
      </c>
      <c r="Z1634" s="29">
        <v>1622</v>
      </c>
      <c r="AA1634" s="270" t="s">
        <v>10223</v>
      </c>
      <c r="AB1634" s="29">
        <v>1622</v>
      </c>
      <c r="AC1634" s="270" t="s">
        <v>10224</v>
      </c>
      <c r="AD1634" s="29">
        <v>1622</v>
      </c>
      <c r="AE1634" s="270" t="s">
        <v>10225</v>
      </c>
      <c r="AF1634" s="29">
        <v>1622</v>
      </c>
      <c r="AG1634" s="270" t="s">
        <v>10226</v>
      </c>
      <c r="AH1634" s="29">
        <v>1622</v>
      </c>
      <c r="AI1634" s="270">
        <f t="shared" si="33"/>
        <v>82811826</v>
      </c>
      <c r="AJ1634" s="29">
        <v>1623</v>
      </c>
      <c r="AK1634" s="270">
        <f t="shared" si="34"/>
        <v>82683293</v>
      </c>
      <c r="AL1634" s="30">
        <f t="shared" si="35"/>
        <v>1622</v>
      </c>
      <c r="AM1634" s="29">
        <v>1622</v>
      </c>
      <c r="AN1634" s="270">
        <v>7935728</v>
      </c>
      <c r="AO1634" s="29">
        <v>1623</v>
      </c>
      <c r="AP1634" s="270">
        <v>4693628</v>
      </c>
    </row>
    <row r="1635" spans="22:42">
      <c r="V1635" s="29">
        <v>1623</v>
      </c>
      <c r="W1635" s="270" t="s">
        <v>10227</v>
      </c>
      <c r="X1635" s="30">
        <v>1623</v>
      </c>
      <c r="Y1635" s="270" t="s">
        <v>10228</v>
      </c>
      <c r="Z1635" s="29">
        <v>1623</v>
      </c>
      <c r="AA1635" s="270" t="s">
        <v>10229</v>
      </c>
      <c r="AB1635" s="29">
        <v>1623</v>
      </c>
      <c r="AC1635" s="270" t="s">
        <v>10230</v>
      </c>
      <c r="AD1635" s="29">
        <v>1623</v>
      </c>
      <c r="AE1635" s="270" t="s">
        <v>10231</v>
      </c>
      <c r="AF1635" s="29">
        <v>1623</v>
      </c>
      <c r="AG1635" s="270" t="s">
        <v>10232</v>
      </c>
      <c r="AH1635" s="29">
        <v>1623</v>
      </c>
      <c r="AI1635" s="270">
        <f t="shared" si="33"/>
        <v>83457452</v>
      </c>
      <c r="AJ1635" s="29">
        <v>1624</v>
      </c>
      <c r="AK1635" s="270">
        <f t="shared" si="34"/>
        <v>83327840</v>
      </c>
      <c r="AL1635" s="30">
        <f t="shared" si="35"/>
        <v>1623</v>
      </c>
      <c r="AM1635" s="29">
        <v>1623</v>
      </c>
      <c r="AN1635" s="270">
        <v>7940572</v>
      </c>
      <c r="AO1635" s="29">
        <v>1624</v>
      </c>
      <c r="AP1635" s="270">
        <v>4696492</v>
      </c>
    </row>
    <row r="1636" spans="22:42">
      <c r="V1636" s="29">
        <v>1624</v>
      </c>
      <c r="W1636" s="270" t="s">
        <v>10233</v>
      </c>
      <c r="X1636" s="30">
        <v>1624</v>
      </c>
      <c r="Y1636" s="270" t="s">
        <v>10234</v>
      </c>
      <c r="Z1636" s="29">
        <v>1624</v>
      </c>
      <c r="AA1636" s="270" t="s">
        <v>10235</v>
      </c>
      <c r="AB1636" s="29">
        <v>1624</v>
      </c>
      <c r="AC1636" s="270" t="s">
        <v>10236</v>
      </c>
      <c r="AD1636" s="29">
        <v>1624</v>
      </c>
      <c r="AE1636" s="270" t="s">
        <v>10237</v>
      </c>
      <c r="AF1636" s="29">
        <v>1624</v>
      </c>
      <c r="AG1636" s="270" t="s">
        <v>10238</v>
      </c>
      <c r="AH1636" s="29">
        <v>1624</v>
      </c>
      <c r="AI1636" s="270">
        <f t="shared" si="33"/>
        <v>84103078</v>
      </c>
      <c r="AJ1636" s="29">
        <v>1625</v>
      </c>
      <c r="AK1636" s="270">
        <f t="shared" si="34"/>
        <v>83972387</v>
      </c>
      <c r="AL1636" s="30">
        <f t="shared" si="35"/>
        <v>1624</v>
      </c>
      <c r="AM1636" s="29">
        <v>1624</v>
      </c>
      <c r="AN1636" s="270">
        <v>7945416</v>
      </c>
      <c r="AO1636" s="29">
        <v>1625</v>
      </c>
      <c r="AP1636" s="270">
        <v>4699356</v>
      </c>
    </row>
    <row r="1637" spans="22:42">
      <c r="V1637" s="29">
        <v>1625</v>
      </c>
      <c r="W1637" s="270" t="s">
        <v>10239</v>
      </c>
      <c r="X1637" s="30">
        <v>1625</v>
      </c>
      <c r="Y1637" s="270" t="s">
        <v>10240</v>
      </c>
      <c r="Z1637" s="29">
        <v>1625</v>
      </c>
      <c r="AA1637" s="270" t="s">
        <v>10241</v>
      </c>
      <c r="AB1637" s="29">
        <v>1625</v>
      </c>
      <c r="AC1637" s="270" t="s">
        <v>10242</v>
      </c>
      <c r="AD1637" s="29">
        <v>1625</v>
      </c>
      <c r="AE1637" s="270" t="s">
        <v>10243</v>
      </c>
      <c r="AF1637" s="29">
        <v>1625</v>
      </c>
      <c r="AG1637" s="270" t="s">
        <v>10244</v>
      </c>
      <c r="AH1637" s="29">
        <v>1625</v>
      </c>
      <c r="AI1637" s="270">
        <f t="shared" si="33"/>
        <v>84748704</v>
      </c>
      <c r="AJ1637" s="29">
        <v>1626</v>
      </c>
      <c r="AK1637" s="270">
        <f t="shared" si="34"/>
        <v>84616934</v>
      </c>
      <c r="AL1637" s="30">
        <f t="shared" si="35"/>
        <v>1625</v>
      </c>
      <c r="AM1637" s="29">
        <v>1625</v>
      </c>
      <c r="AN1637" s="270">
        <v>7950259</v>
      </c>
      <c r="AO1637" s="29">
        <v>1626</v>
      </c>
      <c r="AP1637" s="270">
        <v>4702220</v>
      </c>
    </row>
    <row r="1638" spans="22:42">
      <c r="V1638" s="29">
        <v>1626</v>
      </c>
      <c r="W1638" s="270" t="s">
        <v>10245</v>
      </c>
      <c r="X1638" s="30">
        <v>1626</v>
      </c>
      <c r="Y1638" s="270" t="s">
        <v>10246</v>
      </c>
      <c r="Z1638" s="29">
        <v>1626</v>
      </c>
      <c r="AA1638" s="270" t="s">
        <v>10247</v>
      </c>
      <c r="AB1638" s="29">
        <v>1626</v>
      </c>
      <c r="AC1638" s="270" t="s">
        <v>10248</v>
      </c>
      <c r="AD1638" s="29">
        <v>1626</v>
      </c>
      <c r="AE1638" s="270" t="s">
        <v>10249</v>
      </c>
      <c r="AF1638" s="29">
        <v>1626</v>
      </c>
      <c r="AG1638" s="270" t="s">
        <v>10250</v>
      </c>
      <c r="AH1638" s="29">
        <v>1626</v>
      </c>
      <c r="AI1638" s="270">
        <f t="shared" si="33"/>
        <v>85394330</v>
      </c>
      <c r="AJ1638" s="29">
        <v>1627</v>
      </c>
      <c r="AK1638" s="270">
        <f t="shared" si="34"/>
        <v>85261481</v>
      </c>
      <c r="AL1638" s="30">
        <f t="shared" si="35"/>
        <v>1626</v>
      </c>
      <c r="AM1638" s="29">
        <v>1626</v>
      </c>
      <c r="AN1638" s="270">
        <v>7955103</v>
      </c>
      <c r="AO1638" s="29">
        <v>1627</v>
      </c>
      <c r="AP1638" s="270">
        <v>4705084</v>
      </c>
    </row>
    <row r="1639" spans="22:42">
      <c r="V1639" s="29">
        <v>1627</v>
      </c>
      <c r="W1639" s="270" t="s">
        <v>10251</v>
      </c>
      <c r="X1639" s="30">
        <v>1627</v>
      </c>
      <c r="Y1639" s="270" t="s">
        <v>10252</v>
      </c>
      <c r="Z1639" s="29">
        <v>1627</v>
      </c>
      <c r="AA1639" s="270" t="s">
        <v>10253</v>
      </c>
      <c r="AB1639" s="29">
        <v>1627</v>
      </c>
      <c r="AC1639" s="270" t="s">
        <v>10254</v>
      </c>
      <c r="AD1639" s="29">
        <v>1627</v>
      </c>
      <c r="AE1639" s="270" t="s">
        <v>10255</v>
      </c>
      <c r="AF1639" s="29">
        <v>1627</v>
      </c>
      <c r="AG1639" s="270" t="s">
        <v>10256</v>
      </c>
      <c r="AH1639" s="29">
        <v>1627</v>
      </c>
      <c r="AI1639" s="270">
        <f t="shared" ref="AI1639:AI1696" si="36">AI1638+645626</f>
        <v>86039956</v>
      </c>
      <c r="AJ1639" s="29">
        <v>1628</v>
      </c>
      <c r="AK1639" s="270">
        <f t="shared" ref="AK1639:AK1692" si="37">AK1638+644547</f>
        <v>85906028</v>
      </c>
      <c r="AL1639" s="30">
        <f t="shared" si="35"/>
        <v>1627</v>
      </c>
      <c r="AM1639" s="29">
        <v>1627</v>
      </c>
      <c r="AN1639" s="270">
        <v>7959946</v>
      </c>
      <c r="AO1639" s="29">
        <v>1628</v>
      </c>
      <c r="AP1639" s="270">
        <v>4707947</v>
      </c>
    </row>
    <row r="1640" spans="22:42">
      <c r="V1640" s="29">
        <v>1628</v>
      </c>
      <c r="W1640" s="270" t="s">
        <v>10257</v>
      </c>
      <c r="X1640" s="30">
        <v>1628</v>
      </c>
      <c r="Y1640" s="270" t="s">
        <v>10258</v>
      </c>
      <c r="Z1640" s="29">
        <v>1628</v>
      </c>
      <c r="AA1640" s="270" t="s">
        <v>10259</v>
      </c>
      <c r="AB1640" s="29">
        <v>1628</v>
      </c>
      <c r="AC1640" s="270" t="s">
        <v>10260</v>
      </c>
      <c r="AD1640" s="29">
        <v>1628</v>
      </c>
      <c r="AE1640" s="270" t="s">
        <v>10261</v>
      </c>
      <c r="AF1640" s="29">
        <v>1628</v>
      </c>
      <c r="AG1640" s="270" t="s">
        <v>10262</v>
      </c>
      <c r="AH1640" s="29">
        <v>1628</v>
      </c>
      <c r="AI1640" s="270">
        <f t="shared" si="36"/>
        <v>86685582</v>
      </c>
      <c r="AJ1640" s="29">
        <v>1629</v>
      </c>
      <c r="AK1640" s="270">
        <f t="shared" si="37"/>
        <v>86550575</v>
      </c>
      <c r="AL1640" s="30">
        <f t="shared" si="35"/>
        <v>1628</v>
      </c>
      <c r="AM1640" s="29">
        <v>1628</v>
      </c>
      <c r="AN1640" s="270">
        <v>7964790</v>
      </c>
      <c r="AO1640" s="29">
        <v>1629</v>
      </c>
      <c r="AP1640" s="270">
        <v>4710811</v>
      </c>
    </row>
    <row r="1641" spans="22:42">
      <c r="V1641" s="29">
        <v>1629</v>
      </c>
      <c r="W1641" s="270" t="s">
        <v>10263</v>
      </c>
      <c r="X1641" s="30">
        <v>1629</v>
      </c>
      <c r="Y1641" s="270" t="s">
        <v>10264</v>
      </c>
      <c r="Z1641" s="29">
        <v>1629</v>
      </c>
      <c r="AA1641" s="270" t="s">
        <v>10265</v>
      </c>
      <c r="AB1641" s="29">
        <v>1629</v>
      </c>
      <c r="AC1641" s="270" t="s">
        <v>10266</v>
      </c>
      <c r="AD1641" s="29">
        <v>1629</v>
      </c>
      <c r="AE1641" s="270" t="s">
        <v>10267</v>
      </c>
      <c r="AF1641" s="29">
        <v>1629</v>
      </c>
      <c r="AG1641" s="270" t="s">
        <v>10268</v>
      </c>
      <c r="AH1641" s="29">
        <v>1629</v>
      </c>
      <c r="AI1641" s="270">
        <f t="shared" si="36"/>
        <v>87331208</v>
      </c>
      <c r="AJ1641" s="29">
        <v>1630</v>
      </c>
      <c r="AK1641" s="270">
        <f t="shared" si="37"/>
        <v>87195122</v>
      </c>
      <c r="AL1641" s="30">
        <f t="shared" si="35"/>
        <v>1629</v>
      </c>
      <c r="AM1641" s="29">
        <v>1629</v>
      </c>
      <c r="AN1641" s="270">
        <v>7969633</v>
      </c>
      <c r="AO1641" s="29">
        <v>1630</v>
      </c>
      <c r="AP1641" s="270">
        <v>4713675</v>
      </c>
    </row>
    <row r="1642" spans="22:42">
      <c r="V1642" s="29">
        <v>1630</v>
      </c>
      <c r="W1642" s="270" t="s">
        <v>10269</v>
      </c>
      <c r="X1642" s="30">
        <v>1630</v>
      </c>
      <c r="Y1642" s="270" t="s">
        <v>10270</v>
      </c>
      <c r="Z1642" s="29">
        <v>1630</v>
      </c>
      <c r="AA1642" s="270" t="s">
        <v>10271</v>
      </c>
      <c r="AB1642" s="29">
        <v>1630</v>
      </c>
      <c r="AC1642" s="270" t="s">
        <v>10272</v>
      </c>
      <c r="AD1642" s="29">
        <v>1630</v>
      </c>
      <c r="AE1642" s="270" t="s">
        <v>10273</v>
      </c>
      <c r="AF1642" s="29">
        <v>1630</v>
      </c>
      <c r="AG1642" s="270" t="s">
        <v>10274</v>
      </c>
      <c r="AH1642" s="29">
        <v>1630</v>
      </c>
      <c r="AI1642" s="270">
        <f t="shared" si="36"/>
        <v>87976834</v>
      </c>
      <c r="AJ1642" s="29">
        <v>1631</v>
      </c>
      <c r="AK1642" s="270">
        <f t="shared" si="37"/>
        <v>87839669</v>
      </c>
      <c r="AL1642" s="30">
        <f t="shared" si="35"/>
        <v>1630</v>
      </c>
      <c r="AM1642" s="29">
        <v>1630</v>
      </c>
      <c r="AN1642" s="270">
        <v>7974477</v>
      </c>
      <c r="AO1642" s="29">
        <v>1631</v>
      </c>
      <c r="AP1642" s="270">
        <v>4716539</v>
      </c>
    </row>
    <row r="1643" spans="22:42">
      <c r="V1643" s="29">
        <v>1631</v>
      </c>
      <c r="W1643" s="270" t="s">
        <v>10275</v>
      </c>
      <c r="X1643" s="30">
        <v>1631</v>
      </c>
      <c r="Y1643" s="270" t="s">
        <v>10276</v>
      </c>
      <c r="Z1643" s="29">
        <v>1631</v>
      </c>
      <c r="AA1643" s="270" t="s">
        <v>10277</v>
      </c>
      <c r="AB1643" s="29">
        <v>1631</v>
      </c>
      <c r="AC1643" s="270" t="s">
        <v>10278</v>
      </c>
      <c r="AD1643" s="29">
        <v>1631</v>
      </c>
      <c r="AE1643" s="270" t="s">
        <v>10279</v>
      </c>
      <c r="AF1643" s="29">
        <v>1631</v>
      </c>
      <c r="AG1643" s="270" t="s">
        <v>10280</v>
      </c>
      <c r="AH1643" s="29">
        <v>1631</v>
      </c>
      <c r="AI1643" s="270">
        <f t="shared" si="36"/>
        <v>88622460</v>
      </c>
      <c r="AJ1643" s="29">
        <v>1632</v>
      </c>
      <c r="AK1643" s="270">
        <f t="shared" si="37"/>
        <v>88484216</v>
      </c>
      <c r="AL1643" s="30">
        <f t="shared" si="35"/>
        <v>1631</v>
      </c>
      <c r="AM1643" s="29">
        <v>1631</v>
      </c>
      <c r="AN1643" s="270">
        <v>7979320</v>
      </c>
      <c r="AO1643" s="29">
        <v>1632</v>
      </c>
      <c r="AP1643" s="270">
        <v>4719403</v>
      </c>
    </row>
    <row r="1644" spans="22:42">
      <c r="V1644" s="29">
        <v>1632</v>
      </c>
      <c r="W1644" s="270" t="s">
        <v>10281</v>
      </c>
      <c r="X1644" s="30">
        <v>1632</v>
      </c>
      <c r="Y1644" s="270" t="s">
        <v>10282</v>
      </c>
      <c r="Z1644" s="29">
        <v>1632</v>
      </c>
      <c r="AA1644" s="270" t="s">
        <v>10283</v>
      </c>
      <c r="AB1644" s="29">
        <v>1632</v>
      </c>
      <c r="AC1644" s="270" t="s">
        <v>10284</v>
      </c>
      <c r="AD1644" s="29">
        <v>1632</v>
      </c>
      <c r="AE1644" s="270" t="s">
        <v>10285</v>
      </c>
      <c r="AF1644" s="29">
        <v>1632</v>
      </c>
      <c r="AG1644" s="270" t="s">
        <v>10286</v>
      </c>
      <c r="AH1644" s="29">
        <v>1632</v>
      </c>
      <c r="AI1644" s="270">
        <f t="shared" si="36"/>
        <v>89268086</v>
      </c>
      <c r="AJ1644" s="29">
        <v>1633</v>
      </c>
      <c r="AK1644" s="270">
        <f t="shared" si="37"/>
        <v>89128763</v>
      </c>
      <c r="AL1644" s="30">
        <f t="shared" si="35"/>
        <v>1632</v>
      </c>
      <c r="AM1644" s="29">
        <v>1632</v>
      </c>
      <c r="AN1644" s="270">
        <v>7984164</v>
      </c>
      <c r="AO1644" s="29">
        <v>1633</v>
      </c>
      <c r="AP1644" s="270">
        <v>4722267</v>
      </c>
    </row>
    <row r="1645" spans="22:42">
      <c r="V1645" s="29">
        <v>1633</v>
      </c>
      <c r="W1645" s="270" t="s">
        <v>10287</v>
      </c>
      <c r="X1645" s="30">
        <v>1633</v>
      </c>
      <c r="Y1645" s="270" t="s">
        <v>10288</v>
      </c>
      <c r="Z1645" s="29">
        <v>1633</v>
      </c>
      <c r="AA1645" s="270" t="s">
        <v>10289</v>
      </c>
      <c r="AB1645" s="29">
        <v>1633</v>
      </c>
      <c r="AC1645" s="270" t="s">
        <v>10290</v>
      </c>
      <c r="AD1645" s="29">
        <v>1633</v>
      </c>
      <c r="AE1645" s="270" t="s">
        <v>10291</v>
      </c>
      <c r="AF1645" s="29">
        <v>1633</v>
      </c>
      <c r="AG1645" s="270" t="s">
        <v>10292</v>
      </c>
      <c r="AH1645" s="29">
        <v>1633</v>
      </c>
      <c r="AI1645" s="270">
        <f t="shared" si="36"/>
        <v>89913712</v>
      </c>
      <c r="AJ1645" s="29">
        <v>1634</v>
      </c>
      <c r="AK1645" s="270">
        <f t="shared" si="37"/>
        <v>89773310</v>
      </c>
      <c r="AL1645" s="30">
        <f t="shared" si="35"/>
        <v>1633</v>
      </c>
      <c r="AM1645" s="29">
        <v>1633</v>
      </c>
      <c r="AN1645" s="270">
        <v>7989007</v>
      </c>
      <c r="AO1645" s="29">
        <v>1634</v>
      </c>
      <c r="AP1645" s="270">
        <v>4725131</v>
      </c>
    </row>
    <row r="1646" spans="22:42">
      <c r="V1646" s="29">
        <v>1634</v>
      </c>
      <c r="W1646" s="270" t="s">
        <v>10293</v>
      </c>
      <c r="X1646" s="30">
        <v>1634</v>
      </c>
      <c r="Y1646" s="270" t="s">
        <v>10294</v>
      </c>
      <c r="Z1646" s="29">
        <v>1634</v>
      </c>
      <c r="AA1646" s="270" t="s">
        <v>10295</v>
      </c>
      <c r="AB1646" s="29">
        <v>1634</v>
      </c>
      <c r="AC1646" s="270" t="s">
        <v>10296</v>
      </c>
      <c r="AD1646" s="29">
        <v>1634</v>
      </c>
      <c r="AE1646" s="270" t="s">
        <v>10297</v>
      </c>
      <c r="AF1646" s="29">
        <v>1634</v>
      </c>
      <c r="AG1646" s="270" t="s">
        <v>10298</v>
      </c>
      <c r="AH1646" s="29">
        <v>1634</v>
      </c>
      <c r="AI1646" s="270">
        <f t="shared" si="36"/>
        <v>90559338</v>
      </c>
      <c r="AJ1646" s="29">
        <v>1635</v>
      </c>
      <c r="AK1646" s="270">
        <f t="shared" si="37"/>
        <v>90417857</v>
      </c>
      <c r="AL1646" s="30">
        <f t="shared" si="35"/>
        <v>1634</v>
      </c>
      <c r="AM1646" s="29">
        <v>1634</v>
      </c>
      <c r="AN1646" s="270">
        <v>7993851</v>
      </c>
      <c r="AO1646" s="29">
        <v>1635</v>
      </c>
      <c r="AP1646" s="270">
        <v>4727995</v>
      </c>
    </row>
    <row r="1647" spans="22:42">
      <c r="V1647" s="29">
        <v>1635</v>
      </c>
      <c r="W1647" s="270" t="s">
        <v>10299</v>
      </c>
      <c r="X1647" s="30">
        <v>1635</v>
      </c>
      <c r="Y1647" s="270" t="s">
        <v>10300</v>
      </c>
      <c r="Z1647" s="29">
        <v>1635</v>
      </c>
      <c r="AA1647" s="270" t="s">
        <v>10301</v>
      </c>
      <c r="AB1647" s="29">
        <v>1635</v>
      </c>
      <c r="AC1647" s="270" t="s">
        <v>10302</v>
      </c>
      <c r="AD1647" s="29">
        <v>1635</v>
      </c>
      <c r="AE1647" s="270" t="s">
        <v>10303</v>
      </c>
      <c r="AF1647" s="29">
        <v>1635</v>
      </c>
      <c r="AG1647" s="270" t="s">
        <v>10304</v>
      </c>
      <c r="AH1647" s="29">
        <v>1635</v>
      </c>
      <c r="AI1647" s="270">
        <f t="shared" si="36"/>
        <v>91204964</v>
      </c>
      <c r="AJ1647" s="29">
        <v>1636</v>
      </c>
      <c r="AK1647" s="270">
        <f t="shared" si="37"/>
        <v>91062404</v>
      </c>
      <c r="AL1647" s="30">
        <f t="shared" si="35"/>
        <v>1635</v>
      </c>
      <c r="AM1647" s="29">
        <v>1635</v>
      </c>
      <c r="AN1647" s="270">
        <v>7998695</v>
      </c>
      <c r="AO1647" s="29">
        <v>1636</v>
      </c>
      <c r="AP1647" s="270">
        <v>4730859</v>
      </c>
    </row>
    <row r="1648" spans="22:42">
      <c r="V1648" s="29">
        <v>1636</v>
      </c>
      <c r="W1648" s="270" t="s">
        <v>10305</v>
      </c>
      <c r="X1648" s="30">
        <v>1636</v>
      </c>
      <c r="Y1648" s="270" t="s">
        <v>10306</v>
      </c>
      <c r="Z1648" s="29">
        <v>1636</v>
      </c>
      <c r="AA1648" s="270" t="s">
        <v>10307</v>
      </c>
      <c r="AB1648" s="29">
        <v>1636</v>
      </c>
      <c r="AC1648" s="270" t="s">
        <v>10308</v>
      </c>
      <c r="AD1648" s="29">
        <v>1636</v>
      </c>
      <c r="AE1648" s="270" t="s">
        <v>10309</v>
      </c>
      <c r="AF1648" s="29">
        <v>1636</v>
      </c>
      <c r="AG1648" s="270" t="s">
        <v>10310</v>
      </c>
      <c r="AH1648" s="29">
        <v>1636</v>
      </c>
      <c r="AI1648" s="270">
        <f t="shared" si="36"/>
        <v>91850590</v>
      </c>
      <c r="AJ1648" s="29">
        <v>1637</v>
      </c>
      <c r="AK1648" s="270">
        <f t="shared" si="37"/>
        <v>91706951</v>
      </c>
      <c r="AL1648" s="30">
        <f t="shared" si="35"/>
        <v>1636</v>
      </c>
      <c r="AM1648" s="29">
        <v>1636</v>
      </c>
      <c r="AN1648" s="270">
        <v>8003538</v>
      </c>
      <c r="AO1648" s="29">
        <v>1637</v>
      </c>
      <c r="AP1648" s="270">
        <v>4733723</v>
      </c>
    </row>
    <row r="1649" spans="22:42">
      <c r="V1649" s="29">
        <v>1637</v>
      </c>
      <c r="W1649" s="270" t="s">
        <v>10311</v>
      </c>
      <c r="X1649" s="30">
        <v>1637</v>
      </c>
      <c r="Y1649" s="270" t="s">
        <v>10312</v>
      </c>
      <c r="Z1649" s="29">
        <v>1637</v>
      </c>
      <c r="AA1649" s="270" t="s">
        <v>10313</v>
      </c>
      <c r="AB1649" s="29">
        <v>1637</v>
      </c>
      <c r="AC1649" s="270" t="s">
        <v>10314</v>
      </c>
      <c r="AD1649" s="29">
        <v>1637</v>
      </c>
      <c r="AE1649" s="270" t="s">
        <v>10315</v>
      </c>
      <c r="AF1649" s="29">
        <v>1637</v>
      </c>
      <c r="AG1649" s="270" t="s">
        <v>10316</v>
      </c>
      <c r="AH1649" s="29">
        <v>1637</v>
      </c>
      <c r="AI1649" s="270">
        <f t="shared" si="36"/>
        <v>92496216</v>
      </c>
      <c r="AJ1649" s="29">
        <v>1638</v>
      </c>
      <c r="AK1649" s="270">
        <f t="shared" si="37"/>
        <v>92351498</v>
      </c>
      <c r="AL1649" s="30">
        <f t="shared" si="35"/>
        <v>1637</v>
      </c>
      <c r="AM1649" s="29">
        <v>1637</v>
      </c>
      <c r="AN1649" s="270">
        <v>8008382</v>
      </c>
      <c r="AO1649" s="29">
        <v>1638</v>
      </c>
      <c r="AP1649" s="270">
        <v>4736587</v>
      </c>
    </row>
    <row r="1650" spans="22:42">
      <c r="V1650" s="29">
        <v>1638</v>
      </c>
      <c r="W1650" s="270" t="s">
        <v>10317</v>
      </c>
      <c r="X1650" s="30">
        <v>1638</v>
      </c>
      <c r="Y1650" s="270" t="s">
        <v>10318</v>
      </c>
      <c r="Z1650" s="29">
        <v>1638</v>
      </c>
      <c r="AA1650" s="270" t="s">
        <v>10319</v>
      </c>
      <c r="AB1650" s="29">
        <v>1638</v>
      </c>
      <c r="AC1650" s="270" t="s">
        <v>10320</v>
      </c>
      <c r="AD1650" s="29">
        <v>1638</v>
      </c>
      <c r="AE1650" s="270" t="s">
        <v>10321</v>
      </c>
      <c r="AF1650" s="29">
        <v>1638</v>
      </c>
      <c r="AG1650" s="270" t="s">
        <v>10322</v>
      </c>
      <c r="AH1650" s="29">
        <v>1638</v>
      </c>
      <c r="AI1650" s="270">
        <f t="shared" si="36"/>
        <v>93141842</v>
      </c>
      <c r="AJ1650" s="29">
        <v>1639</v>
      </c>
      <c r="AK1650" s="270">
        <f t="shared" si="37"/>
        <v>92996045</v>
      </c>
      <c r="AL1650" s="30">
        <f t="shared" si="35"/>
        <v>1638</v>
      </c>
      <c r="AM1650" s="29">
        <v>1638</v>
      </c>
      <c r="AN1650" s="270">
        <v>8013225</v>
      </c>
      <c r="AO1650" s="29">
        <v>1639</v>
      </c>
      <c r="AP1650" s="270">
        <v>4739451</v>
      </c>
    </row>
    <row r="1651" spans="22:42">
      <c r="V1651" s="29">
        <v>1639</v>
      </c>
      <c r="W1651" s="270" t="s">
        <v>10323</v>
      </c>
      <c r="X1651" s="30">
        <v>1639</v>
      </c>
      <c r="Y1651" s="270" t="s">
        <v>10324</v>
      </c>
      <c r="Z1651" s="29">
        <v>1639</v>
      </c>
      <c r="AA1651" s="270" t="s">
        <v>10325</v>
      </c>
      <c r="AB1651" s="29">
        <v>1639</v>
      </c>
      <c r="AC1651" s="270" t="s">
        <v>10326</v>
      </c>
      <c r="AD1651" s="29">
        <v>1639</v>
      </c>
      <c r="AE1651" s="270" t="s">
        <v>10327</v>
      </c>
      <c r="AF1651" s="29">
        <v>1639</v>
      </c>
      <c r="AG1651" s="270" t="s">
        <v>10328</v>
      </c>
      <c r="AH1651" s="29">
        <v>1639</v>
      </c>
      <c r="AI1651" s="270">
        <f t="shared" si="36"/>
        <v>93787468</v>
      </c>
      <c r="AJ1651" s="29">
        <v>1640</v>
      </c>
      <c r="AK1651" s="270">
        <f t="shared" si="37"/>
        <v>93640592</v>
      </c>
      <c r="AL1651" s="30">
        <f t="shared" si="35"/>
        <v>1639</v>
      </c>
      <c r="AM1651" s="29">
        <v>1639</v>
      </c>
      <c r="AN1651" s="270">
        <v>8018069</v>
      </c>
      <c r="AO1651" s="29">
        <v>1640</v>
      </c>
      <c r="AP1651" s="270">
        <v>4742315</v>
      </c>
    </row>
    <row r="1652" spans="22:42">
      <c r="V1652" s="29">
        <v>1640</v>
      </c>
      <c r="W1652" s="270" t="s">
        <v>10329</v>
      </c>
      <c r="X1652" s="30">
        <v>1640</v>
      </c>
      <c r="Y1652" s="270" t="s">
        <v>10330</v>
      </c>
      <c r="Z1652" s="29">
        <v>1640</v>
      </c>
      <c r="AA1652" s="270" t="s">
        <v>10331</v>
      </c>
      <c r="AB1652" s="29">
        <v>1640</v>
      </c>
      <c r="AC1652" s="270" t="s">
        <v>10332</v>
      </c>
      <c r="AD1652" s="29">
        <v>1640</v>
      </c>
      <c r="AE1652" s="270" t="s">
        <v>10333</v>
      </c>
      <c r="AF1652" s="29">
        <v>1640</v>
      </c>
      <c r="AG1652" s="270" t="s">
        <v>10334</v>
      </c>
      <c r="AH1652" s="29">
        <v>1640</v>
      </c>
      <c r="AI1652" s="270">
        <f t="shared" si="36"/>
        <v>94433094</v>
      </c>
      <c r="AJ1652" s="29">
        <v>1641</v>
      </c>
      <c r="AK1652" s="270">
        <f t="shared" si="37"/>
        <v>94285139</v>
      </c>
      <c r="AL1652" s="30">
        <f t="shared" si="35"/>
        <v>1640</v>
      </c>
      <c r="AM1652" s="29">
        <v>1640</v>
      </c>
      <c r="AN1652" s="270">
        <v>8022912</v>
      </c>
      <c r="AO1652" s="29">
        <v>1641</v>
      </c>
      <c r="AP1652" s="270">
        <v>4745179</v>
      </c>
    </row>
    <row r="1653" spans="22:42">
      <c r="V1653" s="29">
        <v>1641</v>
      </c>
      <c r="W1653" s="270" t="s">
        <v>10335</v>
      </c>
      <c r="X1653" s="30">
        <v>1641</v>
      </c>
      <c r="Y1653" s="270" t="s">
        <v>10336</v>
      </c>
      <c r="Z1653" s="29">
        <v>1641</v>
      </c>
      <c r="AA1653" s="270" t="s">
        <v>10337</v>
      </c>
      <c r="AB1653" s="29">
        <v>1641</v>
      </c>
      <c r="AC1653" s="270" t="s">
        <v>10338</v>
      </c>
      <c r="AD1653" s="29">
        <v>1641</v>
      </c>
      <c r="AE1653" s="270" t="s">
        <v>10339</v>
      </c>
      <c r="AF1653" s="29">
        <v>1641</v>
      </c>
      <c r="AG1653" s="270" t="s">
        <v>10340</v>
      </c>
      <c r="AH1653" s="29">
        <v>1641</v>
      </c>
      <c r="AI1653" s="270">
        <f t="shared" si="36"/>
        <v>95078720</v>
      </c>
      <c r="AJ1653" s="29">
        <v>1642</v>
      </c>
      <c r="AK1653" s="270">
        <f t="shared" si="37"/>
        <v>94929686</v>
      </c>
      <c r="AL1653" s="30">
        <f t="shared" si="35"/>
        <v>1641</v>
      </c>
      <c r="AM1653" s="29">
        <v>1641</v>
      </c>
      <c r="AN1653" s="270">
        <v>8027756</v>
      </c>
      <c r="AO1653" s="29">
        <v>1642</v>
      </c>
      <c r="AP1653" s="270">
        <v>4748043</v>
      </c>
    </row>
    <row r="1654" spans="22:42">
      <c r="V1654" s="29">
        <v>1642</v>
      </c>
      <c r="W1654" s="270" t="s">
        <v>10341</v>
      </c>
      <c r="X1654" s="30">
        <v>1642</v>
      </c>
      <c r="Y1654" s="270" t="s">
        <v>10342</v>
      </c>
      <c r="Z1654" s="29">
        <v>1642</v>
      </c>
      <c r="AA1654" s="270" t="s">
        <v>10343</v>
      </c>
      <c r="AB1654" s="29">
        <v>1642</v>
      </c>
      <c r="AC1654" s="270" t="s">
        <v>10344</v>
      </c>
      <c r="AD1654" s="29">
        <v>1642</v>
      </c>
      <c r="AE1654" s="270" t="s">
        <v>10345</v>
      </c>
      <c r="AF1654" s="29">
        <v>1642</v>
      </c>
      <c r="AG1654" s="270" t="s">
        <v>10346</v>
      </c>
      <c r="AH1654" s="29">
        <v>1642</v>
      </c>
      <c r="AI1654" s="270">
        <f t="shared" si="36"/>
        <v>95724346</v>
      </c>
      <c r="AJ1654" s="29">
        <v>1643</v>
      </c>
      <c r="AK1654" s="270">
        <f t="shared" si="37"/>
        <v>95574233</v>
      </c>
      <c r="AL1654" s="30">
        <f t="shared" si="35"/>
        <v>1642</v>
      </c>
      <c r="AM1654" s="29">
        <v>1642</v>
      </c>
      <c r="AN1654" s="270">
        <v>8032599</v>
      </c>
      <c r="AO1654" s="29">
        <v>1643</v>
      </c>
      <c r="AP1654" s="270">
        <v>4750906</v>
      </c>
    </row>
    <row r="1655" spans="22:42">
      <c r="V1655" s="29">
        <v>1643</v>
      </c>
      <c r="W1655" s="270" t="s">
        <v>10347</v>
      </c>
      <c r="X1655" s="30">
        <v>1643</v>
      </c>
      <c r="Y1655" s="270" t="s">
        <v>10348</v>
      </c>
      <c r="Z1655" s="29">
        <v>1643</v>
      </c>
      <c r="AA1655" s="270" t="s">
        <v>10349</v>
      </c>
      <c r="AB1655" s="29">
        <v>1643</v>
      </c>
      <c r="AC1655" s="270" t="s">
        <v>10350</v>
      </c>
      <c r="AD1655" s="29">
        <v>1643</v>
      </c>
      <c r="AE1655" s="270" t="s">
        <v>10351</v>
      </c>
      <c r="AF1655" s="29">
        <v>1643</v>
      </c>
      <c r="AG1655" s="270" t="s">
        <v>10352</v>
      </c>
      <c r="AH1655" s="29">
        <v>1643</v>
      </c>
      <c r="AI1655" s="270">
        <f t="shared" si="36"/>
        <v>96369972</v>
      </c>
      <c r="AJ1655" s="29">
        <v>1644</v>
      </c>
      <c r="AK1655" s="270">
        <f t="shared" si="37"/>
        <v>96218780</v>
      </c>
      <c r="AL1655" s="30">
        <f t="shared" si="35"/>
        <v>1643</v>
      </c>
      <c r="AM1655" s="29">
        <v>1643</v>
      </c>
      <c r="AN1655" s="270">
        <v>8037443</v>
      </c>
      <c r="AO1655" s="29">
        <v>1644</v>
      </c>
      <c r="AP1655" s="270">
        <v>4753770</v>
      </c>
    </row>
    <row r="1656" spans="22:42">
      <c r="V1656" s="29">
        <v>1644</v>
      </c>
      <c r="W1656" s="270" t="s">
        <v>10353</v>
      </c>
      <c r="X1656" s="30">
        <v>1644</v>
      </c>
      <c r="Y1656" s="270" t="s">
        <v>10354</v>
      </c>
      <c r="Z1656" s="29">
        <v>1644</v>
      </c>
      <c r="AA1656" s="270" t="s">
        <v>10355</v>
      </c>
      <c r="AB1656" s="29">
        <v>1644</v>
      </c>
      <c r="AC1656" s="270" t="s">
        <v>10356</v>
      </c>
      <c r="AD1656" s="29">
        <v>1644</v>
      </c>
      <c r="AE1656" s="270" t="s">
        <v>10357</v>
      </c>
      <c r="AF1656" s="29">
        <v>1644</v>
      </c>
      <c r="AG1656" s="270" t="s">
        <v>10358</v>
      </c>
      <c r="AH1656" s="29">
        <v>1644</v>
      </c>
      <c r="AI1656" s="270">
        <f t="shared" si="36"/>
        <v>97015598</v>
      </c>
      <c r="AJ1656" s="29">
        <v>1645</v>
      </c>
      <c r="AK1656" s="270">
        <f t="shared" si="37"/>
        <v>96863327</v>
      </c>
      <c r="AL1656" s="30">
        <f t="shared" si="35"/>
        <v>1644</v>
      </c>
      <c r="AM1656" s="29">
        <v>1644</v>
      </c>
      <c r="AN1656" s="270">
        <v>8042287</v>
      </c>
      <c r="AO1656" s="29">
        <v>1645</v>
      </c>
      <c r="AP1656" s="270">
        <v>4756634</v>
      </c>
    </row>
    <row r="1657" spans="22:42">
      <c r="V1657" s="29">
        <v>1645</v>
      </c>
      <c r="W1657" s="270" t="s">
        <v>10359</v>
      </c>
      <c r="X1657" s="30">
        <v>1645</v>
      </c>
      <c r="Y1657" s="270" t="s">
        <v>10360</v>
      </c>
      <c r="Z1657" s="29">
        <v>1645</v>
      </c>
      <c r="AA1657" s="270" t="s">
        <v>10361</v>
      </c>
      <c r="AB1657" s="29">
        <v>1645</v>
      </c>
      <c r="AC1657" s="270" t="s">
        <v>10362</v>
      </c>
      <c r="AD1657" s="29">
        <v>1645</v>
      </c>
      <c r="AE1657" s="270" t="s">
        <v>10363</v>
      </c>
      <c r="AF1657" s="29">
        <v>1645</v>
      </c>
      <c r="AG1657" s="270" t="s">
        <v>10364</v>
      </c>
      <c r="AH1657" s="29">
        <v>1645</v>
      </c>
      <c r="AI1657" s="270">
        <f t="shared" si="36"/>
        <v>97661224</v>
      </c>
      <c r="AJ1657" s="29">
        <v>1646</v>
      </c>
      <c r="AK1657" s="270">
        <f t="shared" si="37"/>
        <v>97507874</v>
      </c>
      <c r="AL1657" s="30">
        <f t="shared" si="35"/>
        <v>1645</v>
      </c>
      <c r="AM1657" s="29">
        <v>1645</v>
      </c>
      <c r="AN1657" s="270">
        <v>8047130</v>
      </c>
      <c r="AO1657" s="29">
        <v>1646</v>
      </c>
      <c r="AP1657" s="270">
        <v>4759498</v>
      </c>
    </row>
    <row r="1658" spans="22:42">
      <c r="V1658" s="29">
        <v>1646</v>
      </c>
      <c r="W1658" s="270" t="s">
        <v>10365</v>
      </c>
      <c r="X1658" s="30">
        <v>1646</v>
      </c>
      <c r="Y1658" s="270" t="s">
        <v>10366</v>
      </c>
      <c r="Z1658" s="29">
        <v>1646</v>
      </c>
      <c r="AA1658" s="270" t="s">
        <v>10367</v>
      </c>
      <c r="AB1658" s="29">
        <v>1646</v>
      </c>
      <c r="AC1658" s="270" t="s">
        <v>10368</v>
      </c>
      <c r="AD1658" s="29">
        <v>1646</v>
      </c>
      <c r="AE1658" s="270" t="s">
        <v>10369</v>
      </c>
      <c r="AF1658" s="29">
        <v>1646</v>
      </c>
      <c r="AG1658" s="270" t="s">
        <v>10370</v>
      </c>
      <c r="AH1658" s="29">
        <v>1646</v>
      </c>
      <c r="AI1658" s="270">
        <f t="shared" si="36"/>
        <v>98306850</v>
      </c>
      <c r="AJ1658" s="29">
        <v>1647</v>
      </c>
      <c r="AK1658" s="270">
        <f t="shared" si="37"/>
        <v>98152421</v>
      </c>
      <c r="AL1658" s="30">
        <f t="shared" si="35"/>
        <v>1646</v>
      </c>
      <c r="AM1658" s="29">
        <v>1646</v>
      </c>
      <c r="AN1658" s="270">
        <v>8051974</v>
      </c>
      <c r="AO1658" s="29">
        <v>1647</v>
      </c>
      <c r="AP1658" s="270">
        <v>4762362</v>
      </c>
    </row>
    <row r="1659" spans="22:42">
      <c r="V1659" s="29">
        <v>1647</v>
      </c>
      <c r="W1659" s="270" t="s">
        <v>10371</v>
      </c>
      <c r="X1659" s="30">
        <v>1647</v>
      </c>
      <c r="Y1659" s="270" t="s">
        <v>10372</v>
      </c>
      <c r="Z1659" s="29">
        <v>1647</v>
      </c>
      <c r="AA1659" s="270" t="s">
        <v>10373</v>
      </c>
      <c r="AB1659" s="29">
        <v>1647</v>
      </c>
      <c r="AC1659" s="270" t="s">
        <v>10374</v>
      </c>
      <c r="AD1659" s="29">
        <v>1647</v>
      </c>
      <c r="AE1659" s="270" t="s">
        <v>10375</v>
      </c>
      <c r="AF1659" s="29">
        <v>1647</v>
      </c>
      <c r="AG1659" s="270" t="s">
        <v>10376</v>
      </c>
      <c r="AH1659" s="29">
        <v>1647</v>
      </c>
      <c r="AI1659" s="270">
        <f t="shared" si="36"/>
        <v>98952476</v>
      </c>
      <c r="AJ1659" s="29">
        <v>1648</v>
      </c>
      <c r="AK1659" s="270">
        <f t="shared" si="37"/>
        <v>98796968</v>
      </c>
      <c r="AL1659" s="30">
        <f t="shared" si="35"/>
        <v>1647</v>
      </c>
      <c r="AM1659" s="29">
        <v>1647</v>
      </c>
      <c r="AN1659" s="270">
        <v>8056817</v>
      </c>
      <c r="AO1659" s="29">
        <v>1648</v>
      </c>
      <c r="AP1659" s="270">
        <v>4765226</v>
      </c>
    </row>
    <row r="1660" spans="22:42">
      <c r="V1660" s="29">
        <v>1648</v>
      </c>
      <c r="W1660" s="270" t="s">
        <v>10377</v>
      </c>
      <c r="X1660" s="30">
        <v>1648</v>
      </c>
      <c r="Y1660" s="270" t="s">
        <v>10378</v>
      </c>
      <c r="Z1660" s="29">
        <v>1648</v>
      </c>
      <c r="AA1660" s="270" t="s">
        <v>10379</v>
      </c>
      <c r="AB1660" s="29">
        <v>1648</v>
      </c>
      <c r="AC1660" s="270" t="s">
        <v>10380</v>
      </c>
      <c r="AD1660" s="29">
        <v>1648</v>
      </c>
      <c r="AE1660" s="270" t="s">
        <v>10381</v>
      </c>
      <c r="AF1660" s="29">
        <v>1648</v>
      </c>
      <c r="AG1660" s="270" t="s">
        <v>10382</v>
      </c>
      <c r="AH1660" s="29">
        <v>1648</v>
      </c>
      <c r="AI1660" s="270">
        <f t="shared" si="36"/>
        <v>99598102</v>
      </c>
      <c r="AJ1660" s="29">
        <v>1649</v>
      </c>
      <c r="AK1660" s="270">
        <f t="shared" si="37"/>
        <v>99441515</v>
      </c>
      <c r="AL1660" s="30">
        <f t="shared" si="35"/>
        <v>1648</v>
      </c>
      <c r="AM1660" s="29">
        <v>1648</v>
      </c>
      <c r="AN1660" s="270">
        <v>8061661</v>
      </c>
      <c r="AO1660" s="29">
        <v>1649</v>
      </c>
      <c r="AP1660" s="270">
        <v>4768090</v>
      </c>
    </row>
    <row r="1661" spans="22:42">
      <c r="V1661" s="29">
        <v>1649</v>
      </c>
      <c r="W1661" s="270" t="s">
        <v>10383</v>
      </c>
      <c r="X1661" s="30">
        <v>1649</v>
      </c>
      <c r="Y1661" s="270" t="s">
        <v>10384</v>
      </c>
      <c r="Z1661" s="29">
        <v>1649</v>
      </c>
      <c r="AA1661" s="270" t="s">
        <v>10385</v>
      </c>
      <c r="AB1661" s="29">
        <v>1649</v>
      </c>
      <c r="AC1661" s="270" t="s">
        <v>10386</v>
      </c>
      <c r="AD1661" s="29">
        <v>1649</v>
      </c>
      <c r="AE1661" s="270" t="s">
        <v>10387</v>
      </c>
      <c r="AF1661" s="29">
        <v>1649</v>
      </c>
      <c r="AG1661" s="270" t="s">
        <v>10388</v>
      </c>
      <c r="AH1661" s="29">
        <v>1649</v>
      </c>
      <c r="AI1661" s="270">
        <f t="shared" si="36"/>
        <v>100243728</v>
      </c>
      <c r="AJ1661" s="29">
        <v>1650</v>
      </c>
      <c r="AK1661" s="270">
        <f t="shared" si="37"/>
        <v>100086062</v>
      </c>
      <c r="AL1661" s="30">
        <f t="shared" si="35"/>
        <v>1649</v>
      </c>
      <c r="AM1661" s="29">
        <v>1649</v>
      </c>
      <c r="AN1661" s="270">
        <v>8066504</v>
      </c>
      <c r="AO1661" s="29">
        <v>1650</v>
      </c>
      <c r="AP1661" s="270">
        <v>4770954</v>
      </c>
    </row>
    <row r="1662" spans="22:42">
      <c r="V1662" s="29">
        <v>1650</v>
      </c>
      <c r="W1662" s="270" t="s">
        <v>10389</v>
      </c>
      <c r="X1662" s="30">
        <v>1650</v>
      </c>
      <c r="Y1662" s="270" t="s">
        <v>10390</v>
      </c>
      <c r="Z1662" s="29">
        <v>1650</v>
      </c>
      <c r="AA1662" s="270" t="s">
        <v>10391</v>
      </c>
      <c r="AB1662" s="29">
        <v>1650</v>
      </c>
      <c r="AC1662" s="270" t="s">
        <v>10392</v>
      </c>
      <c r="AD1662" s="29">
        <v>1650</v>
      </c>
      <c r="AE1662" s="270" t="s">
        <v>10393</v>
      </c>
      <c r="AF1662" s="29">
        <v>1650</v>
      </c>
      <c r="AG1662" s="270" t="s">
        <v>10394</v>
      </c>
      <c r="AH1662" s="29">
        <v>1650</v>
      </c>
      <c r="AI1662" s="270">
        <f t="shared" si="36"/>
        <v>100889354</v>
      </c>
      <c r="AJ1662" s="29">
        <v>1651</v>
      </c>
      <c r="AK1662" s="270">
        <f t="shared" si="37"/>
        <v>100730609</v>
      </c>
      <c r="AL1662" s="30">
        <f t="shared" si="35"/>
        <v>1650</v>
      </c>
      <c r="AM1662" s="29">
        <v>1650</v>
      </c>
      <c r="AN1662" s="270">
        <v>8071348</v>
      </c>
      <c r="AO1662" s="29">
        <v>1651</v>
      </c>
      <c r="AP1662" s="270">
        <v>4773818</v>
      </c>
    </row>
    <row r="1663" spans="22:42">
      <c r="V1663" s="29">
        <v>1651</v>
      </c>
      <c r="W1663" s="270" t="s">
        <v>10395</v>
      </c>
      <c r="X1663" s="30">
        <v>1651</v>
      </c>
      <c r="Y1663" s="270" t="s">
        <v>10396</v>
      </c>
      <c r="Z1663" s="29">
        <v>1651</v>
      </c>
      <c r="AA1663" s="270" t="s">
        <v>10397</v>
      </c>
      <c r="AB1663" s="29">
        <v>1651</v>
      </c>
      <c r="AC1663" s="270" t="s">
        <v>10398</v>
      </c>
      <c r="AD1663" s="29">
        <v>1651</v>
      </c>
      <c r="AE1663" s="270" t="s">
        <v>10399</v>
      </c>
      <c r="AF1663" s="29">
        <v>1651</v>
      </c>
      <c r="AG1663" s="270" t="s">
        <v>10400</v>
      </c>
      <c r="AH1663" s="29">
        <v>1651</v>
      </c>
      <c r="AI1663" s="270">
        <f t="shared" si="36"/>
        <v>101534980</v>
      </c>
      <c r="AJ1663" s="29">
        <v>1652</v>
      </c>
      <c r="AK1663" s="270">
        <f t="shared" si="37"/>
        <v>101375156</v>
      </c>
      <c r="AL1663" s="30">
        <f t="shared" si="35"/>
        <v>1651</v>
      </c>
      <c r="AM1663" s="29">
        <v>1651</v>
      </c>
      <c r="AN1663" s="270">
        <v>8076191</v>
      </c>
      <c r="AO1663" s="29">
        <v>1652</v>
      </c>
      <c r="AP1663" s="270">
        <v>4776682</v>
      </c>
    </row>
    <row r="1664" spans="22:42">
      <c r="V1664" s="29">
        <v>1652</v>
      </c>
      <c r="W1664" s="270" t="s">
        <v>10401</v>
      </c>
      <c r="X1664" s="30">
        <v>1652</v>
      </c>
      <c r="Y1664" s="270" t="s">
        <v>10402</v>
      </c>
      <c r="Z1664" s="29">
        <v>1652</v>
      </c>
      <c r="AA1664" s="270" t="s">
        <v>10403</v>
      </c>
      <c r="AB1664" s="29">
        <v>1652</v>
      </c>
      <c r="AC1664" s="270" t="s">
        <v>10404</v>
      </c>
      <c r="AD1664" s="29">
        <v>1652</v>
      </c>
      <c r="AE1664" s="270" t="s">
        <v>10405</v>
      </c>
      <c r="AF1664" s="29">
        <v>1652</v>
      </c>
      <c r="AG1664" s="270" t="s">
        <v>10406</v>
      </c>
      <c r="AH1664" s="29">
        <v>1652</v>
      </c>
      <c r="AI1664" s="270">
        <f t="shared" si="36"/>
        <v>102180606</v>
      </c>
      <c r="AJ1664" s="29">
        <v>1653</v>
      </c>
      <c r="AK1664" s="270">
        <f t="shared" si="37"/>
        <v>102019703</v>
      </c>
      <c r="AL1664" s="30">
        <f t="shared" si="35"/>
        <v>1652</v>
      </c>
      <c r="AM1664" s="29">
        <v>1652</v>
      </c>
      <c r="AN1664" s="270">
        <v>8081035</v>
      </c>
      <c r="AO1664" s="29">
        <v>1653</v>
      </c>
      <c r="AP1664" s="270">
        <v>4779546</v>
      </c>
    </row>
    <row r="1665" spans="22:42">
      <c r="V1665" s="29">
        <v>1653</v>
      </c>
      <c r="W1665" s="270" t="s">
        <v>10407</v>
      </c>
      <c r="X1665" s="30">
        <v>1653</v>
      </c>
      <c r="Y1665" s="270" t="s">
        <v>10408</v>
      </c>
      <c r="Z1665" s="29">
        <v>1653</v>
      </c>
      <c r="AA1665" s="270" t="s">
        <v>10409</v>
      </c>
      <c r="AB1665" s="29">
        <v>1653</v>
      </c>
      <c r="AC1665" s="270" t="s">
        <v>10410</v>
      </c>
      <c r="AD1665" s="29">
        <v>1653</v>
      </c>
      <c r="AE1665" s="270" t="s">
        <v>10411</v>
      </c>
      <c r="AF1665" s="29">
        <v>1653</v>
      </c>
      <c r="AG1665" s="270" t="s">
        <v>10412</v>
      </c>
      <c r="AH1665" s="29">
        <v>1653</v>
      </c>
      <c r="AI1665" s="270">
        <f t="shared" si="36"/>
        <v>102826232</v>
      </c>
      <c r="AJ1665" s="29">
        <v>1654</v>
      </c>
      <c r="AK1665" s="270">
        <f t="shared" si="37"/>
        <v>102664250</v>
      </c>
      <c r="AL1665" s="30">
        <f t="shared" si="35"/>
        <v>1653</v>
      </c>
      <c r="AM1665" s="29">
        <v>1653</v>
      </c>
      <c r="AN1665" s="270">
        <v>8085878</v>
      </c>
      <c r="AO1665" s="29">
        <v>1654</v>
      </c>
      <c r="AP1665" s="270">
        <v>4782410</v>
      </c>
    </row>
    <row r="1666" spans="22:42">
      <c r="V1666" s="29">
        <v>1654</v>
      </c>
      <c r="W1666" s="270" t="s">
        <v>10413</v>
      </c>
      <c r="X1666" s="30">
        <v>1654</v>
      </c>
      <c r="Y1666" s="270" t="s">
        <v>10414</v>
      </c>
      <c r="Z1666" s="29">
        <v>1654</v>
      </c>
      <c r="AA1666" s="270" t="s">
        <v>10415</v>
      </c>
      <c r="AB1666" s="29">
        <v>1654</v>
      </c>
      <c r="AC1666" s="270" t="s">
        <v>10416</v>
      </c>
      <c r="AD1666" s="29">
        <v>1654</v>
      </c>
      <c r="AE1666" s="270" t="s">
        <v>10417</v>
      </c>
      <c r="AF1666" s="29">
        <v>1654</v>
      </c>
      <c r="AG1666" s="270" t="s">
        <v>10418</v>
      </c>
      <c r="AH1666" s="29">
        <v>1654</v>
      </c>
      <c r="AI1666" s="270">
        <f t="shared" si="36"/>
        <v>103471858</v>
      </c>
      <c r="AJ1666" s="29">
        <v>1655</v>
      </c>
      <c r="AK1666" s="270">
        <f t="shared" si="37"/>
        <v>103308797</v>
      </c>
      <c r="AL1666" s="30">
        <f t="shared" si="35"/>
        <v>1654</v>
      </c>
      <c r="AM1666" s="29">
        <v>1654</v>
      </c>
      <c r="AN1666" s="270">
        <v>8090722</v>
      </c>
      <c r="AO1666" s="29">
        <v>1655</v>
      </c>
      <c r="AP1666" s="270">
        <v>4785274</v>
      </c>
    </row>
    <row r="1667" spans="22:42">
      <c r="V1667" s="29">
        <v>1655</v>
      </c>
      <c r="W1667" s="270" t="s">
        <v>10419</v>
      </c>
      <c r="X1667" s="30">
        <v>1655</v>
      </c>
      <c r="Y1667" s="270" t="s">
        <v>10420</v>
      </c>
      <c r="Z1667" s="29">
        <v>1655</v>
      </c>
      <c r="AA1667" s="270" t="s">
        <v>10421</v>
      </c>
      <c r="AB1667" s="29">
        <v>1655</v>
      </c>
      <c r="AC1667" s="270" t="s">
        <v>10422</v>
      </c>
      <c r="AD1667" s="29">
        <v>1655</v>
      </c>
      <c r="AE1667" s="270" t="s">
        <v>10423</v>
      </c>
      <c r="AF1667" s="29">
        <v>1655</v>
      </c>
      <c r="AG1667" s="270" t="s">
        <v>10424</v>
      </c>
      <c r="AH1667" s="29">
        <v>1655</v>
      </c>
      <c r="AI1667" s="270">
        <f t="shared" si="36"/>
        <v>104117484</v>
      </c>
      <c r="AJ1667" s="29">
        <v>1656</v>
      </c>
      <c r="AK1667" s="270">
        <f t="shared" si="37"/>
        <v>103953344</v>
      </c>
      <c r="AL1667" s="30">
        <f t="shared" si="35"/>
        <v>1655</v>
      </c>
      <c r="AM1667" s="29">
        <v>1655</v>
      </c>
      <c r="AN1667" s="270">
        <v>8095566</v>
      </c>
      <c r="AO1667" s="29">
        <v>1656</v>
      </c>
      <c r="AP1667" s="270">
        <v>4788138</v>
      </c>
    </row>
    <row r="1668" spans="22:42">
      <c r="V1668" s="29">
        <v>1656</v>
      </c>
      <c r="W1668" s="270" t="s">
        <v>10425</v>
      </c>
      <c r="X1668" s="30">
        <v>1656</v>
      </c>
      <c r="Y1668" s="270" t="s">
        <v>10426</v>
      </c>
      <c r="Z1668" s="29">
        <v>1656</v>
      </c>
      <c r="AA1668" s="270" t="s">
        <v>10427</v>
      </c>
      <c r="AB1668" s="29">
        <v>1656</v>
      </c>
      <c r="AC1668" s="270" t="s">
        <v>10428</v>
      </c>
      <c r="AD1668" s="29">
        <v>1656</v>
      </c>
      <c r="AE1668" s="270" t="s">
        <v>10429</v>
      </c>
      <c r="AF1668" s="29">
        <v>1656</v>
      </c>
      <c r="AG1668" s="270" t="s">
        <v>10430</v>
      </c>
      <c r="AH1668" s="29">
        <v>1656</v>
      </c>
      <c r="AI1668" s="270">
        <f t="shared" si="36"/>
        <v>104763110</v>
      </c>
      <c r="AJ1668" s="29">
        <v>1657</v>
      </c>
      <c r="AK1668" s="270">
        <f t="shared" si="37"/>
        <v>104597891</v>
      </c>
      <c r="AL1668" s="30">
        <f t="shared" si="35"/>
        <v>1656</v>
      </c>
      <c r="AM1668" s="29">
        <v>1656</v>
      </c>
      <c r="AN1668" s="270">
        <v>8100409</v>
      </c>
      <c r="AO1668" s="29">
        <v>1657</v>
      </c>
      <c r="AP1668" s="270">
        <v>4791001</v>
      </c>
    </row>
    <row r="1669" spans="22:42">
      <c r="V1669" s="29">
        <v>1657</v>
      </c>
      <c r="W1669" s="270" t="s">
        <v>10431</v>
      </c>
      <c r="X1669" s="30">
        <v>1657</v>
      </c>
      <c r="Y1669" s="270" t="s">
        <v>10432</v>
      </c>
      <c r="Z1669" s="29">
        <v>1657</v>
      </c>
      <c r="AA1669" s="270" t="s">
        <v>10433</v>
      </c>
      <c r="AB1669" s="29">
        <v>1657</v>
      </c>
      <c r="AC1669" s="270" t="s">
        <v>10434</v>
      </c>
      <c r="AD1669" s="29">
        <v>1657</v>
      </c>
      <c r="AE1669" s="270" t="s">
        <v>10435</v>
      </c>
      <c r="AF1669" s="29">
        <v>1657</v>
      </c>
      <c r="AG1669" s="270" t="s">
        <v>10436</v>
      </c>
      <c r="AH1669" s="29">
        <v>1657</v>
      </c>
      <c r="AI1669" s="270">
        <f t="shared" si="36"/>
        <v>105408736</v>
      </c>
      <c r="AJ1669" s="29">
        <v>1658</v>
      </c>
      <c r="AK1669" s="270">
        <f t="shared" si="37"/>
        <v>105242438</v>
      </c>
      <c r="AL1669" s="30">
        <f t="shared" si="35"/>
        <v>1657</v>
      </c>
      <c r="AM1669" s="29">
        <v>1657</v>
      </c>
      <c r="AN1669" s="270">
        <v>8105253</v>
      </c>
      <c r="AO1669" s="29">
        <v>1658</v>
      </c>
      <c r="AP1669" s="270">
        <v>4793865</v>
      </c>
    </row>
    <row r="1670" spans="22:42">
      <c r="V1670" s="29">
        <v>1658</v>
      </c>
      <c r="W1670" s="270" t="s">
        <v>10437</v>
      </c>
      <c r="X1670" s="30">
        <v>1658</v>
      </c>
      <c r="Y1670" s="270" t="s">
        <v>10438</v>
      </c>
      <c r="Z1670" s="29">
        <v>1658</v>
      </c>
      <c r="AA1670" s="270" t="s">
        <v>10439</v>
      </c>
      <c r="AB1670" s="29">
        <v>1658</v>
      </c>
      <c r="AC1670" s="270" t="s">
        <v>10440</v>
      </c>
      <c r="AD1670" s="29">
        <v>1658</v>
      </c>
      <c r="AE1670" s="270" t="s">
        <v>10441</v>
      </c>
      <c r="AF1670" s="29">
        <v>1658</v>
      </c>
      <c r="AG1670" s="270" t="s">
        <v>10442</v>
      </c>
      <c r="AH1670" s="29">
        <v>1658</v>
      </c>
      <c r="AI1670" s="270">
        <f t="shared" si="36"/>
        <v>106054362</v>
      </c>
      <c r="AJ1670" s="29">
        <v>1659</v>
      </c>
      <c r="AK1670" s="270">
        <f t="shared" si="37"/>
        <v>105886985</v>
      </c>
      <c r="AL1670" s="30">
        <f t="shared" si="35"/>
        <v>1658</v>
      </c>
      <c r="AM1670" s="29">
        <v>1658</v>
      </c>
      <c r="AN1670" s="270">
        <v>8110096</v>
      </c>
      <c r="AO1670" s="29">
        <v>1659</v>
      </c>
      <c r="AP1670" s="270">
        <v>4796729</v>
      </c>
    </row>
    <row r="1671" spans="22:42">
      <c r="V1671" s="29">
        <v>1659</v>
      </c>
      <c r="W1671" s="270" t="s">
        <v>10443</v>
      </c>
      <c r="X1671" s="30">
        <v>1659</v>
      </c>
      <c r="Y1671" s="270" t="s">
        <v>10444</v>
      </c>
      <c r="Z1671" s="29">
        <v>1659</v>
      </c>
      <c r="AA1671" s="270" t="s">
        <v>10445</v>
      </c>
      <c r="AB1671" s="29">
        <v>1659</v>
      </c>
      <c r="AC1671" s="270" t="s">
        <v>10446</v>
      </c>
      <c r="AD1671" s="29">
        <v>1659</v>
      </c>
      <c r="AE1671" s="270" t="s">
        <v>10447</v>
      </c>
      <c r="AF1671" s="29">
        <v>1659</v>
      </c>
      <c r="AG1671" s="270" t="s">
        <v>10448</v>
      </c>
      <c r="AH1671" s="29">
        <v>1659</v>
      </c>
      <c r="AI1671" s="270">
        <f t="shared" si="36"/>
        <v>106699988</v>
      </c>
      <c r="AJ1671" s="29">
        <v>1660</v>
      </c>
      <c r="AK1671" s="270">
        <f t="shared" si="37"/>
        <v>106531532</v>
      </c>
      <c r="AL1671" s="30">
        <f t="shared" si="35"/>
        <v>1659</v>
      </c>
      <c r="AM1671" s="29">
        <v>1659</v>
      </c>
      <c r="AN1671" s="270">
        <v>8114940</v>
      </c>
      <c r="AO1671" s="29">
        <v>1660</v>
      </c>
      <c r="AP1671" s="270">
        <v>4799593</v>
      </c>
    </row>
    <row r="1672" spans="22:42">
      <c r="V1672" s="29">
        <v>1660</v>
      </c>
      <c r="W1672" s="270" t="s">
        <v>10449</v>
      </c>
      <c r="X1672" s="30">
        <v>1660</v>
      </c>
      <c r="Y1672" s="270" t="s">
        <v>10450</v>
      </c>
      <c r="Z1672" s="29">
        <v>1660</v>
      </c>
      <c r="AA1672" s="270" t="s">
        <v>10451</v>
      </c>
      <c r="AB1672" s="29">
        <v>1660</v>
      </c>
      <c r="AC1672" s="270" t="s">
        <v>10452</v>
      </c>
      <c r="AD1672" s="29">
        <v>1660</v>
      </c>
      <c r="AE1672" s="270" t="s">
        <v>10453</v>
      </c>
      <c r="AF1672" s="29">
        <v>1660</v>
      </c>
      <c r="AG1672" s="270" t="s">
        <v>10454</v>
      </c>
      <c r="AH1672" s="29">
        <v>1660</v>
      </c>
      <c r="AI1672" s="270">
        <f t="shared" si="36"/>
        <v>107345614</v>
      </c>
      <c r="AJ1672" s="29">
        <v>1661</v>
      </c>
      <c r="AK1672" s="270">
        <f t="shared" si="37"/>
        <v>107176079</v>
      </c>
      <c r="AL1672" s="30">
        <f t="shared" si="35"/>
        <v>1660</v>
      </c>
      <c r="AM1672" s="29">
        <v>1660</v>
      </c>
      <c r="AN1672" s="270">
        <v>8119783</v>
      </c>
      <c r="AO1672" s="29">
        <v>1661</v>
      </c>
      <c r="AP1672" s="270">
        <v>4802457</v>
      </c>
    </row>
    <row r="1673" spans="22:42">
      <c r="V1673" s="29">
        <v>1661</v>
      </c>
      <c r="W1673" s="270" t="s">
        <v>10455</v>
      </c>
      <c r="X1673" s="30">
        <v>1661</v>
      </c>
      <c r="Y1673" s="270" t="s">
        <v>10456</v>
      </c>
      <c r="Z1673" s="29">
        <v>1661</v>
      </c>
      <c r="AA1673" s="270" t="s">
        <v>10457</v>
      </c>
      <c r="AB1673" s="29">
        <v>1661</v>
      </c>
      <c r="AC1673" s="270" t="s">
        <v>10458</v>
      </c>
      <c r="AD1673" s="29">
        <v>1661</v>
      </c>
      <c r="AE1673" s="270" t="s">
        <v>10459</v>
      </c>
      <c r="AF1673" s="29">
        <v>1661</v>
      </c>
      <c r="AG1673" s="270" t="s">
        <v>10460</v>
      </c>
      <c r="AH1673" s="29">
        <v>1661</v>
      </c>
      <c r="AI1673" s="270">
        <f t="shared" si="36"/>
        <v>107991240</v>
      </c>
      <c r="AJ1673" s="29">
        <v>1662</v>
      </c>
      <c r="AK1673" s="270">
        <f t="shared" si="37"/>
        <v>107820626</v>
      </c>
      <c r="AL1673" s="30">
        <f t="shared" si="35"/>
        <v>1661</v>
      </c>
      <c r="AM1673" s="29">
        <v>1661</v>
      </c>
      <c r="AN1673" s="270">
        <v>8124627</v>
      </c>
      <c r="AO1673" s="29">
        <v>1662</v>
      </c>
      <c r="AP1673" s="270">
        <v>4805321</v>
      </c>
    </row>
    <row r="1674" spans="22:42">
      <c r="V1674" s="29">
        <v>1662</v>
      </c>
      <c r="W1674" s="270" t="s">
        <v>10461</v>
      </c>
      <c r="X1674" s="30">
        <v>1662</v>
      </c>
      <c r="Y1674" s="270" t="s">
        <v>10462</v>
      </c>
      <c r="Z1674" s="29">
        <v>1662</v>
      </c>
      <c r="AA1674" s="270" t="s">
        <v>10463</v>
      </c>
      <c r="AB1674" s="29">
        <v>1662</v>
      </c>
      <c r="AC1674" s="270" t="s">
        <v>10464</v>
      </c>
      <c r="AD1674" s="29">
        <v>1662</v>
      </c>
      <c r="AE1674" s="270" t="s">
        <v>10465</v>
      </c>
      <c r="AF1674" s="29">
        <v>1662</v>
      </c>
      <c r="AG1674" s="270" t="s">
        <v>10466</v>
      </c>
      <c r="AH1674" s="29">
        <v>1662</v>
      </c>
      <c r="AI1674" s="270">
        <f t="shared" si="36"/>
        <v>108636866</v>
      </c>
      <c r="AJ1674" s="29">
        <v>1663</v>
      </c>
      <c r="AK1674" s="270">
        <f t="shared" si="37"/>
        <v>108465173</v>
      </c>
      <c r="AL1674" s="30">
        <f t="shared" si="35"/>
        <v>1662</v>
      </c>
      <c r="AM1674" s="29">
        <v>1662</v>
      </c>
      <c r="AN1674" s="270">
        <v>8129470</v>
      </c>
      <c r="AO1674" s="29">
        <v>1663</v>
      </c>
      <c r="AP1674" s="270">
        <v>4808185</v>
      </c>
    </row>
    <row r="1675" spans="22:42">
      <c r="V1675" s="29">
        <v>1663</v>
      </c>
      <c r="W1675" s="270" t="s">
        <v>10467</v>
      </c>
      <c r="X1675" s="30">
        <v>1663</v>
      </c>
      <c r="Y1675" s="270" t="s">
        <v>10468</v>
      </c>
      <c r="Z1675" s="29">
        <v>1663</v>
      </c>
      <c r="AA1675" s="270" t="s">
        <v>10469</v>
      </c>
      <c r="AB1675" s="29">
        <v>1663</v>
      </c>
      <c r="AC1675" s="270" t="s">
        <v>10470</v>
      </c>
      <c r="AD1675" s="29">
        <v>1663</v>
      </c>
      <c r="AE1675" s="270" t="s">
        <v>10471</v>
      </c>
      <c r="AF1675" s="29">
        <v>1663</v>
      </c>
      <c r="AG1675" s="270" t="s">
        <v>10472</v>
      </c>
      <c r="AH1675" s="29">
        <v>1663</v>
      </c>
      <c r="AI1675" s="270">
        <f t="shared" si="36"/>
        <v>109282492</v>
      </c>
      <c r="AJ1675" s="29">
        <v>1664</v>
      </c>
      <c r="AK1675" s="270">
        <f t="shared" si="37"/>
        <v>109109720</v>
      </c>
      <c r="AL1675" s="30">
        <f t="shared" si="35"/>
        <v>1663</v>
      </c>
      <c r="AM1675" s="29">
        <v>1663</v>
      </c>
      <c r="AN1675" s="270">
        <v>8134314</v>
      </c>
      <c r="AO1675" s="29">
        <v>1664</v>
      </c>
      <c r="AP1675" s="270">
        <v>4811049</v>
      </c>
    </row>
    <row r="1676" spans="22:42">
      <c r="V1676" s="29">
        <v>1664</v>
      </c>
      <c r="W1676" s="270" t="s">
        <v>10473</v>
      </c>
      <c r="X1676" s="30">
        <v>1664</v>
      </c>
      <c r="Y1676" s="270" t="s">
        <v>10474</v>
      </c>
      <c r="Z1676" s="29">
        <v>1664</v>
      </c>
      <c r="AA1676" s="270" t="s">
        <v>10475</v>
      </c>
      <c r="AB1676" s="29">
        <v>1664</v>
      </c>
      <c r="AC1676" s="270" t="s">
        <v>10476</v>
      </c>
      <c r="AD1676" s="29">
        <v>1664</v>
      </c>
      <c r="AE1676" s="270" t="s">
        <v>10477</v>
      </c>
      <c r="AF1676" s="29">
        <v>1664</v>
      </c>
      <c r="AG1676" s="270" t="s">
        <v>10478</v>
      </c>
      <c r="AH1676" s="29">
        <v>1664</v>
      </c>
      <c r="AI1676" s="270">
        <f t="shared" si="36"/>
        <v>109928118</v>
      </c>
      <c r="AJ1676" s="29">
        <v>1665</v>
      </c>
      <c r="AK1676" s="270">
        <f t="shared" si="37"/>
        <v>109754267</v>
      </c>
      <c r="AL1676" s="30">
        <f t="shared" si="35"/>
        <v>1664</v>
      </c>
      <c r="AM1676" s="29">
        <v>1664</v>
      </c>
      <c r="AN1676" s="270">
        <v>8139158</v>
      </c>
      <c r="AO1676" s="29">
        <v>1665</v>
      </c>
      <c r="AP1676" s="270">
        <v>4813913</v>
      </c>
    </row>
    <row r="1677" spans="22:42">
      <c r="V1677" s="29">
        <v>1665</v>
      </c>
      <c r="W1677" s="270" t="s">
        <v>10479</v>
      </c>
      <c r="X1677" s="30">
        <v>1665</v>
      </c>
      <c r="Y1677" s="270" t="s">
        <v>10480</v>
      </c>
      <c r="Z1677" s="29">
        <v>1665</v>
      </c>
      <c r="AA1677" s="270" t="s">
        <v>10481</v>
      </c>
      <c r="AB1677" s="29">
        <v>1665</v>
      </c>
      <c r="AC1677" s="270" t="s">
        <v>10482</v>
      </c>
      <c r="AD1677" s="29">
        <v>1665</v>
      </c>
      <c r="AE1677" s="270" t="s">
        <v>10483</v>
      </c>
      <c r="AF1677" s="29">
        <v>1665</v>
      </c>
      <c r="AG1677" s="270" t="s">
        <v>10484</v>
      </c>
      <c r="AH1677" s="29">
        <v>1665</v>
      </c>
      <c r="AI1677" s="270">
        <f t="shared" si="36"/>
        <v>110573744</v>
      </c>
      <c r="AJ1677" s="29">
        <v>1666</v>
      </c>
      <c r="AK1677" s="270">
        <f t="shared" si="37"/>
        <v>110398814</v>
      </c>
      <c r="AL1677" s="30">
        <f t="shared" si="35"/>
        <v>1665</v>
      </c>
      <c r="AM1677" s="29">
        <v>1665</v>
      </c>
      <c r="AN1677" s="270">
        <v>8144001</v>
      </c>
      <c r="AO1677" s="29">
        <v>1666</v>
      </c>
      <c r="AP1677" s="270">
        <v>4816777</v>
      </c>
    </row>
    <row r="1678" spans="22:42">
      <c r="V1678" s="29">
        <v>1666</v>
      </c>
      <c r="W1678" s="270" t="s">
        <v>10485</v>
      </c>
      <c r="X1678" s="30">
        <v>1666</v>
      </c>
      <c r="Y1678" s="270" t="s">
        <v>10486</v>
      </c>
      <c r="Z1678" s="29">
        <v>1666</v>
      </c>
      <c r="AA1678" s="270" t="s">
        <v>10487</v>
      </c>
      <c r="AB1678" s="29">
        <v>1666</v>
      </c>
      <c r="AC1678" s="270" t="s">
        <v>10488</v>
      </c>
      <c r="AD1678" s="29">
        <v>1666</v>
      </c>
      <c r="AE1678" s="270" t="s">
        <v>10489</v>
      </c>
      <c r="AF1678" s="29">
        <v>1666</v>
      </c>
      <c r="AG1678" s="270" t="s">
        <v>10490</v>
      </c>
      <c r="AH1678" s="29">
        <v>1666</v>
      </c>
      <c r="AI1678" s="270">
        <f t="shared" si="36"/>
        <v>111219370</v>
      </c>
      <c r="AJ1678" s="29">
        <v>1667</v>
      </c>
      <c r="AK1678" s="270">
        <f t="shared" si="37"/>
        <v>111043361</v>
      </c>
      <c r="AL1678" s="30">
        <f t="shared" ref="AL1678:AL1692" si="38">AL1677+1</f>
        <v>1666</v>
      </c>
      <c r="AM1678" s="29">
        <v>1666</v>
      </c>
      <c r="AN1678" s="270">
        <v>8148845</v>
      </c>
      <c r="AO1678" s="29">
        <v>1667</v>
      </c>
      <c r="AP1678" s="270">
        <v>4819641</v>
      </c>
    </row>
    <row r="1679" spans="22:42">
      <c r="V1679" s="29">
        <v>1667</v>
      </c>
      <c r="W1679" s="270" t="s">
        <v>10491</v>
      </c>
      <c r="X1679" s="30">
        <v>1667</v>
      </c>
      <c r="Y1679" s="270" t="s">
        <v>10492</v>
      </c>
      <c r="Z1679" s="29">
        <v>1667</v>
      </c>
      <c r="AA1679" s="270" t="s">
        <v>10493</v>
      </c>
      <c r="AB1679" s="29">
        <v>1667</v>
      </c>
      <c r="AC1679" s="270" t="s">
        <v>10494</v>
      </c>
      <c r="AD1679" s="29">
        <v>1667</v>
      </c>
      <c r="AE1679" s="270" t="s">
        <v>10495</v>
      </c>
      <c r="AF1679" s="29">
        <v>1667</v>
      </c>
      <c r="AG1679" s="270" t="s">
        <v>10496</v>
      </c>
      <c r="AH1679" s="29">
        <v>1667</v>
      </c>
      <c r="AI1679" s="270">
        <f t="shared" si="36"/>
        <v>111864996</v>
      </c>
      <c r="AJ1679" s="29">
        <v>1668</v>
      </c>
      <c r="AK1679" s="270">
        <f t="shared" si="37"/>
        <v>111687908</v>
      </c>
      <c r="AL1679" s="30">
        <f t="shared" si="38"/>
        <v>1667</v>
      </c>
      <c r="AM1679" s="29">
        <v>1667</v>
      </c>
      <c r="AN1679" s="270">
        <v>8153688</v>
      </c>
      <c r="AO1679" s="29">
        <v>1668</v>
      </c>
      <c r="AP1679" s="270">
        <v>4822505</v>
      </c>
    </row>
    <row r="1680" spans="22:42">
      <c r="V1680" s="29">
        <v>1668</v>
      </c>
      <c r="W1680" s="270" t="s">
        <v>10497</v>
      </c>
      <c r="X1680" s="30">
        <v>1668</v>
      </c>
      <c r="Y1680" s="270" t="s">
        <v>10498</v>
      </c>
      <c r="Z1680" s="29">
        <v>1668</v>
      </c>
      <c r="AA1680" s="270" t="s">
        <v>10499</v>
      </c>
      <c r="AB1680" s="29">
        <v>1668</v>
      </c>
      <c r="AC1680" s="270" t="s">
        <v>10500</v>
      </c>
      <c r="AD1680" s="29">
        <v>1668</v>
      </c>
      <c r="AE1680" s="270" t="s">
        <v>10501</v>
      </c>
      <c r="AF1680" s="29">
        <v>1668</v>
      </c>
      <c r="AG1680" s="270" t="s">
        <v>10502</v>
      </c>
      <c r="AH1680" s="29">
        <v>1668</v>
      </c>
      <c r="AI1680" s="270">
        <f t="shared" si="36"/>
        <v>112510622</v>
      </c>
      <c r="AJ1680" s="29">
        <v>1669</v>
      </c>
      <c r="AK1680" s="270">
        <f t="shared" si="37"/>
        <v>112332455</v>
      </c>
      <c r="AL1680" s="30">
        <f t="shared" si="38"/>
        <v>1668</v>
      </c>
      <c r="AM1680" s="29">
        <v>1668</v>
      </c>
      <c r="AN1680" s="270">
        <v>8158532</v>
      </c>
      <c r="AO1680" s="29">
        <v>1669</v>
      </c>
      <c r="AP1680" s="270">
        <v>4825369</v>
      </c>
    </row>
    <row r="1681" spans="22:42">
      <c r="V1681" s="29">
        <v>1669</v>
      </c>
      <c r="W1681" s="270" t="s">
        <v>10503</v>
      </c>
      <c r="X1681" s="30">
        <v>1669</v>
      </c>
      <c r="Y1681" s="270" t="s">
        <v>10504</v>
      </c>
      <c r="Z1681" s="29">
        <v>1669</v>
      </c>
      <c r="AA1681" s="270" t="s">
        <v>10505</v>
      </c>
      <c r="AB1681" s="29">
        <v>1669</v>
      </c>
      <c r="AC1681" s="270" t="s">
        <v>10506</v>
      </c>
      <c r="AD1681" s="29">
        <v>1669</v>
      </c>
      <c r="AE1681" s="270" t="s">
        <v>10507</v>
      </c>
      <c r="AF1681" s="29">
        <v>1669</v>
      </c>
      <c r="AG1681" s="270" t="s">
        <v>10508</v>
      </c>
      <c r="AH1681" s="29">
        <v>1669</v>
      </c>
      <c r="AI1681" s="270">
        <f t="shared" si="36"/>
        <v>113156248</v>
      </c>
      <c r="AJ1681" s="29">
        <v>1670</v>
      </c>
      <c r="AK1681" s="270">
        <f t="shared" si="37"/>
        <v>112977002</v>
      </c>
      <c r="AL1681" s="30">
        <f t="shared" si="38"/>
        <v>1669</v>
      </c>
      <c r="AM1681" s="29">
        <v>1669</v>
      </c>
      <c r="AN1681" s="270">
        <v>8163375</v>
      </c>
      <c r="AO1681" s="29">
        <v>1670</v>
      </c>
      <c r="AP1681" s="270">
        <v>4828233</v>
      </c>
    </row>
    <row r="1682" spans="22:42">
      <c r="V1682" s="29">
        <v>1670</v>
      </c>
      <c r="W1682" s="270" t="s">
        <v>10509</v>
      </c>
      <c r="X1682" s="30">
        <v>1670</v>
      </c>
      <c r="Y1682" s="270" t="s">
        <v>10510</v>
      </c>
      <c r="Z1682" s="29">
        <v>1670</v>
      </c>
      <c r="AA1682" s="270" t="s">
        <v>10511</v>
      </c>
      <c r="AB1682" s="29">
        <v>1670</v>
      </c>
      <c r="AC1682" s="270" t="s">
        <v>10512</v>
      </c>
      <c r="AD1682" s="29">
        <v>1670</v>
      </c>
      <c r="AE1682" s="270" t="s">
        <v>10513</v>
      </c>
      <c r="AF1682" s="29">
        <v>1670</v>
      </c>
      <c r="AG1682" s="270" t="s">
        <v>10514</v>
      </c>
      <c r="AH1682" s="29">
        <v>1670</v>
      </c>
      <c r="AI1682" s="270">
        <f t="shared" si="36"/>
        <v>113801874</v>
      </c>
      <c r="AJ1682" s="29">
        <v>1671</v>
      </c>
      <c r="AK1682" s="270">
        <f t="shared" si="37"/>
        <v>113621549</v>
      </c>
      <c r="AL1682" s="30">
        <f t="shared" si="38"/>
        <v>1670</v>
      </c>
      <c r="AM1682" s="29">
        <v>1670</v>
      </c>
      <c r="AN1682" s="270">
        <v>8168219</v>
      </c>
      <c r="AO1682" s="29">
        <v>1671</v>
      </c>
      <c r="AP1682" s="270">
        <v>4831096</v>
      </c>
    </row>
    <row r="1683" spans="22:42">
      <c r="V1683" s="29">
        <v>1671</v>
      </c>
      <c r="W1683" s="270" t="s">
        <v>10515</v>
      </c>
      <c r="X1683" s="30">
        <v>1671</v>
      </c>
      <c r="Y1683" s="270" t="s">
        <v>10516</v>
      </c>
      <c r="Z1683" s="29">
        <v>1671</v>
      </c>
      <c r="AA1683" s="270" t="s">
        <v>10517</v>
      </c>
      <c r="AB1683" s="29">
        <v>1671</v>
      </c>
      <c r="AC1683" s="270" t="s">
        <v>10518</v>
      </c>
      <c r="AD1683" s="29">
        <v>1671</v>
      </c>
      <c r="AE1683" s="270" t="s">
        <v>10519</v>
      </c>
      <c r="AF1683" s="29">
        <v>1671</v>
      </c>
      <c r="AG1683" s="270" t="s">
        <v>10520</v>
      </c>
      <c r="AH1683" s="29">
        <v>1671</v>
      </c>
      <c r="AI1683" s="270">
        <f t="shared" si="36"/>
        <v>114447500</v>
      </c>
      <c r="AJ1683" s="29">
        <v>1672</v>
      </c>
      <c r="AK1683" s="270">
        <f t="shared" si="37"/>
        <v>114266096</v>
      </c>
      <c r="AL1683" s="30">
        <f t="shared" si="38"/>
        <v>1671</v>
      </c>
      <c r="AM1683" s="29">
        <v>1671</v>
      </c>
      <c r="AN1683" s="270">
        <v>8173062</v>
      </c>
      <c r="AO1683" s="29">
        <v>1672</v>
      </c>
      <c r="AP1683" s="270">
        <v>4833960</v>
      </c>
    </row>
    <row r="1684" spans="22:42">
      <c r="V1684" s="29">
        <v>1672</v>
      </c>
      <c r="W1684" s="270" t="s">
        <v>10521</v>
      </c>
      <c r="X1684" s="30">
        <v>1672</v>
      </c>
      <c r="Y1684" s="270" t="s">
        <v>10522</v>
      </c>
      <c r="Z1684" s="29">
        <v>1672</v>
      </c>
      <c r="AA1684" s="270" t="s">
        <v>10523</v>
      </c>
      <c r="AB1684" s="29">
        <v>1672</v>
      </c>
      <c r="AC1684" s="270" t="s">
        <v>10524</v>
      </c>
      <c r="AD1684" s="29">
        <v>1672</v>
      </c>
      <c r="AE1684" s="270" t="s">
        <v>10525</v>
      </c>
      <c r="AF1684" s="29">
        <v>1672</v>
      </c>
      <c r="AG1684" s="270" t="s">
        <v>10526</v>
      </c>
      <c r="AH1684" s="29">
        <v>1672</v>
      </c>
      <c r="AI1684" s="270">
        <f t="shared" si="36"/>
        <v>115093126</v>
      </c>
      <c r="AJ1684" s="29">
        <v>1673</v>
      </c>
      <c r="AK1684" s="270">
        <f t="shared" si="37"/>
        <v>114910643</v>
      </c>
      <c r="AL1684" s="30">
        <f t="shared" si="38"/>
        <v>1672</v>
      </c>
      <c r="AM1684" s="29">
        <v>1672</v>
      </c>
      <c r="AN1684" s="270">
        <v>8177906</v>
      </c>
      <c r="AO1684" s="29">
        <v>1673</v>
      </c>
      <c r="AP1684" s="270">
        <v>4836824</v>
      </c>
    </row>
    <row r="1685" spans="22:42">
      <c r="V1685" s="29">
        <v>1673</v>
      </c>
      <c r="W1685" s="270" t="s">
        <v>10527</v>
      </c>
      <c r="X1685" s="30">
        <v>1673</v>
      </c>
      <c r="Y1685" s="270" t="s">
        <v>10528</v>
      </c>
      <c r="Z1685" s="29">
        <v>1673</v>
      </c>
      <c r="AA1685" s="270" t="s">
        <v>10529</v>
      </c>
      <c r="AB1685" s="29">
        <v>1673</v>
      </c>
      <c r="AC1685" s="270" t="s">
        <v>10530</v>
      </c>
      <c r="AD1685" s="29">
        <v>1673</v>
      </c>
      <c r="AE1685" s="270" t="s">
        <v>10531</v>
      </c>
      <c r="AF1685" s="29">
        <v>1673</v>
      </c>
      <c r="AG1685" s="270" t="s">
        <v>10532</v>
      </c>
      <c r="AH1685" s="29">
        <v>1673</v>
      </c>
      <c r="AI1685" s="270">
        <f t="shared" si="36"/>
        <v>115738752</v>
      </c>
      <c r="AJ1685" s="29">
        <v>1674</v>
      </c>
      <c r="AK1685" s="270">
        <f t="shared" si="37"/>
        <v>115555190</v>
      </c>
      <c r="AL1685" s="30">
        <f t="shared" si="38"/>
        <v>1673</v>
      </c>
      <c r="AM1685" s="29">
        <v>1673</v>
      </c>
      <c r="AN1685" s="270">
        <v>8182749</v>
      </c>
      <c r="AO1685" s="29">
        <v>1674</v>
      </c>
      <c r="AP1685" s="270">
        <v>4839688</v>
      </c>
    </row>
    <row r="1686" spans="22:42">
      <c r="V1686" s="29">
        <v>1674</v>
      </c>
      <c r="W1686" s="270" t="s">
        <v>10500</v>
      </c>
      <c r="X1686" s="30">
        <v>1674</v>
      </c>
      <c r="Y1686" s="270" t="s">
        <v>10533</v>
      </c>
      <c r="Z1686" s="29">
        <v>1674</v>
      </c>
      <c r="AA1686" s="270" t="s">
        <v>10534</v>
      </c>
      <c r="AB1686" s="29">
        <v>1674</v>
      </c>
      <c r="AC1686" s="270" t="s">
        <v>10535</v>
      </c>
      <c r="AD1686" s="29">
        <v>1674</v>
      </c>
      <c r="AE1686" s="270" t="s">
        <v>10536</v>
      </c>
      <c r="AF1686" s="29">
        <v>1674</v>
      </c>
      <c r="AG1686" s="270" t="s">
        <v>10537</v>
      </c>
      <c r="AH1686" s="29">
        <v>1674</v>
      </c>
      <c r="AI1686" s="270">
        <f t="shared" si="36"/>
        <v>116384378</v>
      </c>
      <c r="AJ1686" s="29">
        <v>1675</v>
      </c>
      <c r="AK1686" s="270">
        <f t="shared" si="37"/>
        <v>116199737</v>
      </c>
      <c r="AL1686" s="30">
        <f t="shared" si="38"/>
        <v>1674</v>
      </c>
      <c r="AM1686" s="29">
        <v>1674</v>
      </c>
      <c r="AN1686" s="270">
        <v>8187593</v>
      </c>
      <c r="AO1686" s="29">
        <v>1675</v>
      </c>
      <c r="AP1686" s="270">
        <v>4842552</v>
      </c>
    </row>
    <row r="1687" spans="22:42">
      <c r="V1687" s="29">
        <v>1675</v>
      </c>
      <c r="W1687" s="270" t="s">
        <v>10506</v>
      </c>
      <c r="X1687" s="30">
        <v>1675</v>
      </c>
      <c r="Y1687" s="270" t="s">
        <v>10538</v>
      </c>
      <c r="Z1687" s="29">
        <v>1675</v>
      </c>
      <c r="AA1687" s="270" t="s">
        <v>10539</v>
      </c>
      <c r="AB1687" s="29">
        <v>1675</v>
      </c>
      <c r="AC1687" s="270" t="s">
        <v>10540</v>
      </c>
      <c r="AD1687" s="29">
        <v>1675</v>
      </c>
      <c r="AE1687" s="270" t="s">
        <v>10541</v>
      </c>
      <c r="AF1687" s="29">
        <v>1675</v>
      </c>
      <c r="AG1687" s="270" t="s">
        <v>10542</v>
      </c>
      <c r="AH1687" s="29">
        <v>1675</v>
      </c>
      <c r="AI1687" s="270">
        <f t="shared" si="36"/>
        <v>117030004</v>
      </c>
      <c r="AJ1687" s="29">
        <v>1676</v>
      </c>
      <c r="AK1687" s="270">
        <f t="shared" si="37"/>
        <v>116844284</v>
      </c>
      <c r="AL1687" s="30">
        <f t="shared" si="38"/>
        <v>1675</v>
      </c>
      <c r="AM1687" s="29">
        <v>1675</v>
      </c>
      <c r="AN1687" s="270">
        <v>8192437</v>
      </c>
      <c r="AO1687" s="29">
        <v>1676</v>
      </c>
      <c r="AP1687" s="270">
        <v>4845416</v>
      </c>
    </row>
    <row r="1688" spans="22:42">
      <c r="V1688" s="29">
        <v>1676</v>
      </c>
      <c r="W1688" s="270" t="s">
        <v>10543</v>
      </c>
      <c r="X1688" s="30">
        <v>1676</v>
      </c>
      <c r="Y1688" s="270" t="s">
        <v>10544</v>
      </c>
      <c r="Z1688" s="29">
        <v>1676</v>
      </c>
      <c r="AA1688" s="270" t="s">
        <v>10545</v>
      </c>
      <c r="AB1688" s="29">
        <v>1676</v>
      </c>
      <c r="AC1688" s="270" t="s">
        <v>10546</v>
      </c>
      <c r="AD1688" s="29">
        <v>1676</v>
      </c>
      <c r="AE1688" s="270" t="s">
        <v>10547</v>
      </c>
      <c r="AF1688" s="29">
        <v>1676</v>
      </c>
      <c r="AG1688" s="270" t="s">
        <v>10548</v>
      </c>
      <c r="AH1688" s="29">
        <v>1676</v>
      </c>
      <c r="AI1688" s="270">
        <f t="shared" si="36"/>
        <v>117675630</v>
      </c>
      <c r="AJ1688" s="29">
        <v>1677</v>
      </c>
      <c r="AK1688" s="270">
        <f t="shared" si="37"/>
        <v>117488831</v>
      </c>
      <c r="AL1688" s="30">
        <f t="shared" si="38"/>
        <v>1676</v>
      </c>
      <c r="AM1688" s="29">
        <v>1676</v>
      </c>
      <c r="AN1688" s="270">
        <v>8197280</v>
      </c>
      <c r="AO1688" s="29">
        <v>1677</v>
      </c>
      <c r="AP1688" s="270">
        <v>4848280</v>
      </c>
    </row>
    <row r="1689" spans="22:42">
      <c r="V1689" s="29">
        <v>1677</v>
      </c>
      <c r="W1689" s="270" t="s">
        <v>10549</v>
      </c>
      <c r="X1689" s="30">
        <v>1677</v>
      </c>
      <c r="Y1689" s="270" t="s">
        <v>10550</v>
      </c>
      <c r="Z1689" s="29">
        <v>1677</v>
      </c>
      <c r="AA1689" s="270" t="s">
        <v>10551</v>
      </c>
      <c r="AB1689" s="29">
        <v>1677</v>
      </c>
      <c r="AC1689" s="270" t="s">
        <v>10552</v>
      </c>
      <c r="AD1689" s="29">
        <v>1677</v>
      </c>
      <c r="AE1689" s="270" t="s">
        <v>10553</v>
      </c>
      <c r="AF1689" s="29">
        <v>1677</v>
      </c>
      <c r="AG1689" s="270" t="s">
        <v>10554</v>
      </c>
      <c r="AH1689" s="29">
        <v>1677</v>
      </c>
      <c r="AI1689" s="270">
        <f t="shared" si="36"/>
        <v>118321256</v>
      </c>
      <c r="AJ1689" s="29">
        <v>1678</v>
      </c>
      <c r="AK1689" s="270">
        <f t="shared" si="37"/>
        <v>118133378</v>
      </c>
      <c r="AL1689" s="30">
        <f t="shared" si="38"/>
        <v>1677</v>
      </c>
      <c r="AM1689" s="29">
        <v>1677</v>
      </c>
      <c r="AN1689" s="270">
        <v>8202124</v>
      </c>
      <c r="AO1689" s="29">
        <v>1678</v>
      </c>
      <c r="AP1689" s="270">
        <v>4851144</v>
      </c>
    </row>
    <row r="1690" spans="22:42">
      <c r="V1690" s="29">
        <v>1678</v>
      </c>
      <c r="W1690" s="270" t="s">
        <v>10555</v>
      </c>
      <c r="X1690" s="30">
        <v>1678</v>
      </c>
      <c r="Y1690" s="270" t="s">
        <v>10556</v>
      </c>
      <c r="Z1690" s="29">
        <v>1678</v>
      </c>
      <c r="AA1690" s="270" t="s">
        <v>10557</v>
      </c>
      <c r="AB1690" s="29">
        <v>1678</v>
      </c>
      <c r="AC1690" s="270" t="s">
        <v>10558</v>
      </c>
      <c r="AD1690" s="29">
        <v>1678</v>
      </c>
      <c r="AE1690" s="270" t="s">
        <v>10559</v>
      </c>
      <c r="AF1690" s="29">
        <v>1678</v>
      </c>
      <c r="AG1690" s="270" t="s">
        <v>10560</v>
      </c>
      <c r="AH1690" s="29">
        <v>1678</v>
      </c>
      <c r="AI1690" s="270">
        <f t="shared" si="36"/>
        <v>118966882</v>
      </c>
      <c r="AJ1690" s="29">
        <v>1679</v>
      </c>
      <c r="AK1690" s="270">
        <f t="shared" si="37"/>
        <v>118777925</v>
      </c>
      <c r="AL1690" s="30">
        <f t="shared" si="38"/>
        <v>1678</v>
      </c>
      <c r="AM1690" s="29">
        <v>1678</v>
      </c>
      <c r="AN1690" s="270">
        <v>8206967</v>
      </c>
      <c r="AO1690" s="29">
        <v>1679</v>
      </c>
      <c r="AP1690" s="270">
        <v>4854008</v>
      </c>
    </row>
    <row r="1691" spans="22:42">
      <c r="V1691" s="29">
        <v>1679</v>
      </c>
      <c r="W1691" s="270" t="s">
        <v>10561</v>
      </c>
      <c r="X1691" s="30">
        <v>1679</v>
      </c>
      <c r="Y1691" s="270" t="s">
        <v>10562</v>
      </c>
      <c r="Z1691" s="29">
        <v>1679</v>
      </c>
      <c r="AA1691" s="270" t="s">
        <v>10563</v>
      </c>
      <c r="AB1691" s="29">
        <v>1679</v>
      </c>
      <c r="AC1691" s="270" t="s">
        <v>10564</v>
      </c>
      <c r="AD1691" s="29">
        <v>1679</v>
      </c>
      <c r="AE1691" s="270" t="s">
        <v>10565</v>
      </c>
      <c r="AF1691" s="29">
        <v>1679</v>
      </c>
      <c r="AG1691" s="270" t="s">
        <v>10566</v>
      </c>
      <c r="AH1691" s="29">
        <v>1679</v>
      </c>
      <c r="AI1691" s="270">
        <f t="shared" si="36"/>
        <v>119612508</v>
      </c>
      <c r="AJ1691" s="29">
        <v>1680</v>
      </c>
      <c r="AK1691" s="270">
        <f t="shared" si="37"/>
        <v>119422472</v>
      </c>
      <c r="AL1691" s="30">
        <f t="shared" si="38"/>
        <v>1679</v>
      </c>
      <c r="AM1691" s="29">
        <v>1679</v>
      </c>
      <c r="AN1691" s="270">
        <v>8211811</v>
      </c>
      <c r="AO1691" s="29">
        <v>1680</v>
      </c>
      <c r="AP1691" s="270">
        <v>4856872</v>
      </c>
    </row>
    <row r="1692" spans="22:42">
      <c r="V1692" s="29">
        <v>1680</v>
      </c>
      <c r="W1692" s="270" t="s">
        <v>10567</v>
      </c>
      <c r="X1692" s="30">
        <v>1680</v>
      </c>
      <c r="Y1692" s="270" t="s">
        <v>10568</v>
      </c>
      <c r="Z1692" s="29">
        <v>1680</v>
      </c>
      <c r="AA1692" s="270" t="s">
        <v>10569</v>
      </c>
      <c r="AB1692" s="29">
        <v>1680</v>
      </c>
      <c r="AC1692" s="270" t="s">
        <v>10570</v>
      </c>
      <c r="AD1692" s="29">
        <v>1680</v>
      </c>
      <c r="AE1692" s="270" t="s">
        <v>10571</v>
      </c>
      <c r="AF1692" s="29">
        <v>1680</v>
      </c>
      <c r="AG1692" s="270" t="s">
        <v>10572</v>
      </c>
      <c r="AH1692" s="29">
        <v>1680</v>
      </c>
      <c r="AI1692" s="270">
        <f t="shared" si="36"/>
        <v>120258134</v>
      </c>
      <c r="AJ1692" s="29">
        <v>1681</v>
      </c>
      <c r="AK1692" s="270">
        <f t="shared" si="37"/>
        <v>120067019</v>
      </c>
      <c r="AL1692" s="30">
        <f t="shared" si="38"/>
        <v>1680</v>
      </c>
      <c r="AM1692" s="29">
        <v>1680</v>
      </c>
      <c r="AN1692" s="270">
        <v>8216654</v>
      </c>
      <c r="AO1692" s="29">
        <v>1681</v>
      </c>
      <c r="AP1692" s="270">
        <v>4859736</v>
      </c>
    </row>
    <row r="1693" spans="22:42">
      <c r="V1693" s="29">
        <v>1681</v>
      </c>
      <c r="W1693" s="270">
        <v>6981995</v>
      </c>
      <c r="X1693" s="30">
        <v>1681</v>
      </c>
      <c r="Y1693" s="270" t="s">
        <v>10573</v>
      </c>
      <c r="Z1693" s="29">
        <v>1681</v>
      </c>
      <c r="AA1693" s="270" t="s">
        <v>10574</v>
      </c>
      <c r="AB1693" s="29">
        <v>1681</v>
      </c>
      <c r="AC1693" s="270" t="s">
        <v>10575</v>
      </c>
      <c r="AD1693" s="29">
        <v>1681</v>
      </c>
      <c r="AE1693" s="270" t="s">
        <v>10576</v>
      </c>
      <c r="AF1693" s="29">
        <v>1681</v>
      </c>
      <c r="AG1693" s="270" t="s">
        <v>10577</v>
      </c>
      <c r="AH1693" s="29">
        <v>1681</v>
      </c>
      <c r="AI1693" s="270">
        <f t="shared" si="36"/>
        <v>120903760</v>
      </c>
      <c r="AJ1693" s="29"/>
      <c r="AK1693" s="270"/>
      <c r="AL1693" s="30"/>
      <c r="AM1693" s="29">
        <v>1681</v>
      </c>
      <c r="AN1693" s="270">
        <v>8221499</v>
      </c>
      <c r="AO1693" s="29">
        <v>1682</v>
      </c>
      <c r="AP1693" s="270">
        <v>4862600</v>
      </c>
    </row>
    <row r="1694" spans="22:42">
      <c r="V1694" s="29">
        <v>1682</v>
      </c>
      <c r="W1694" s="270" t="s">
        <v>10578</v>
      </c>
      <c r="X1694" s="30">
        <v>1682</v>
      </c>
      <c r="Y1694" s="270" t="s">
        <v>10579</v>
      </c>
      <c r="Z1694" s="29">
        <v>1682</v>
      </c>
      <c r="AA1694" s="270" t="s">
        <v>10580</v>
      </c>
      <c r="AB1694" s="29">
        <v>1682</v>
      </c>
      <c r="AC1694" s="270" t="s">
        <v>10581</v>
      </c>
      <c r="AD1694" s="29">
        <v>1682</v>
      </c>
      <c r="AE1694" s="270" t="s">
        <v>10582</v>
      </c>
      <c r="AF1694" s="29">
        <v>1682</v>
      </c>
      <c r="AG1694" s="270" t="s">
        <v>10583</v>
      </c>
      <c r="AH1694" s="29">
        <v>1682</v>
      </c>
      <c r="AI1694" s="270">
        <f t="shared" si="36"/>
        <v>121549386</v>
      </c>
      <c r="AJ1694" s="29"/>
      <c r="AK1694" s="270"/>
      <c r="AL1694" s="30"/>
      <c r="AM1694" s="29">
        <v>1682</v>
      </c>
      <c r="AN1694" s="270">
        <v>8226343</v>
      </c>
      <c r="AO1694" s="29">
        <v>1683</v>
      </c>
      <c r="AP1694" s="270">
        <v>4865464</v>
      </c>
    </row>
    <row r="1695" spans="22:42">
      <c r="V1695" s="29">
        <v>1683</v>
      </c>
      <c r="W1695" s="270" t="s">
        <v>10584</v>
      </c>
      <c r="X1695" s="30">
        <v>1683</v>
      </c>
      <c r="Y1695" s="270" t="s">
        <v>10585</v>
      </c>
      <c r="Z1695" s="29">
        <v>1683</v>
      </c>
      <c r="AA1695" s="270" t="s">
        <v>10586</v>
      </c>
      <c r="AB1695" s="29">
        <v>1683</v>
      </c>
      <c r="AC1695" s="270" t="s">
        <v>10587</v>
      </c>
      <c r="AD1695" s="29">
        <v>1683</v>
      </c>
      <c r="AE1695" s="270" t="s">
        <v>10588</v>
      </c>
      <c r="AF1695" s="29">
        <v>1683</v>
      </c>
      <c r="AG1695" s="270" t="s">
        <v>10589</v>
      </c>
      <c r="AH1695" s="29">
        <v>1683</v>
      </c>
      <c r="AI1695" s="270">
        <f t="shared" si="36"/>
        <v>122195012</v>
      </c>
      <c r="AJ1695" s="29"/>
      <c r="AK1695" s="270"/>
      <c r="AL1695" s="30"/>
      <c r="AM1695" s="29">
        <v>1683</v>
      </c>
      <c r="AN1695" s="270">
        <v>8231187</v>
      </c>
      <c r="AO1695" s="29">
        <v>1684</v>
      </c>
      <c r="AP1695" s="270">
        <v>4868328</v>
      </c>
    </row>
    <row r="1696" spans="22:42">
      <c r="V1696" s="29">
        <v>1684</v>
      </c>
      <c r="W1696" s="270" t="s">
        <v>10590</v>
      </c>
      <c r="X1696" s="30">
        <v>1684</v>
      </c>
      <c r="Y1696" s="270" t="s">
        <v>10591</v>
      </c>
      <c r="Z1696" s="29">
        <v>1684</v>
      </c>
      <c r="AA1696" s="270" t="s">
        <v>10592</v>
      </c>
      <c r="AB1696" s="29">
        <v>1684</v>
      </c>
      <c r="AC1696" s="270" t="s">
        <v>10593</v>
      </c>
      <c r="AD1696" s="29">
        <v>1684</v>
      </c>
      <c r="AE1696" s="270" t="s">
        <v>10594</v>
      </c>
      <c r="AF1696" s="29">
        <v>1684</v>
      </c>
      <c r="AG1696" s="270" t="s">
        <v>10595</v>
      </c>
      <c r="AH1696" s="29">
        <v>1684</v>
      </c>
      <c r="AI1696" s="270">
        <f t="shared" si="36"/>
        <v>122840638</v>
      </c>
      <c r="AJ1696" s="29"/>
      <c r="AK1696" s="270"/>
      <c r="AL1696" s="30"/>
      <c r="AM1696" s="29">
        <v>1684</v>
      </c>
      <c r="AN1696" s="270">
        <v>8236032</v>
      </c>
      <c r="AO1696" s="29">
        <v>1685</v>
      </c>
      <c r="AP1696" s="270">
        <v>4871192</v>
      </c>
    </row>
    <row r="1697" spans="22:42">
      <c r="V1697" s="29">
        <v>1685</v>
      </c>
      <c r="W1697" s="265" t="s">
        <v>10596</v>
      </c>
      <c r="X1697" s="30">
        <v>1685</v>
      </c>
      <c r="Y1697" s="265" t="s">
        <v>10597</v>
      </c>
      <c r="Z1697" s="29">
        <v>1685</v>
      </c>
      <c r="AA1697" s="265" t="s">
        <v>10598</v>
      </c>
      <c r="AB1697" s="29">
        <v>1685</v>
      </c>
      <c r="AC1697" s="265" t="s">
        <v>10599</v>
      </c>
      <c r="AD1697" s="29">
        <v>1685</v>
      </c>
      <c r="AE1697" s="265" t="s">
        <v>10600</v>
      </c>
      <c r="AF1697" s="29">
        <v>1685</v>
      </c>
      <c r="AG1697" s="265" t="s">
        <v>10601</v>
      </c>
      <c r="AH1697" s="33"/>
      <c r="AI1697" s="265"/>
      <c r="AJ1697" s="33"/>
      <c r="AK1697" s="265"/>
      <c r="AM1697" s="33">
        <v>1685</v>
      </c>
      <c r="AN1697" s="265">
        <v>8240876</v>
      </c>
      <c r="AO1697" s="29">
        <v>1686</v>
      </c>
      <c r="AP1697" s="265">
        <v>4874055</v>
      </c>
    </row>
    <row r="1698" spans="22:42">
      <c r="V1698" s="29">
        <v>1686</v>
      </c>
      <c r="W1698" s="265" t="s">
        <v>10602</v>
      </c>
      <c r="X1698" s="30">
        <v>1686</v>
      </c>
      <c r="Y1698" s="265" t="s">
        <v>10603</v>
      </c>
      <c r="Z1698" s="29">
        <v>1686</v>
      </c>
      <c r="AA1698" s="265" t="s">
        <v>10604</v>
      </c>
      <c r="AB1698" s="29">
        <v>1686</v>
      </c>
      <c r="AC1698" s="265" t="s">
        <v>10605</v>
      </c>
      <c r="AD1698" s="29">
        <v>1686</v>
      </c>
      <c r="AE1698" s="265" t="s">
        <v>10606</v>
      </c>
      <c r="AF1698" s="29">
        <v>1686</v>
      </c>
      <c r="AG1698" s="265" t="s">
        <v>10607</v>
      </c>
      <c r="AH1698" s="33"/>
      <c r="AI1698" s="265"/>
      <c r="AJ1698" s="33"/>
      <c r="AK1698" s="265"/>
      <c r="AM1698" s="33">
        <v>1686</v>
      </c>
      <c r="AN1698" s="265">
        <v>8245720</v>
      </c>
      <c r="AO1698" s="29">
        <v>1687</v>
      </c>
      <c r="AP1698" s="265">
        <v>4876919</v>
      </c>
    </row>
    <row r="1699" spans="22:42">
      <c r="V1699" s="29">
        <v>1687</v>
      </c>
      <c r="W1699" s="265" t="s">
        <v>10608</v>
      </c>
      <c r="X1699" s="30">
        <v>1687</v>
      </c>
      <c r="Y1699" s="265" t="s">
        <v>10609</v>
      </c>
      <c r="Z1699" s="29">
        <v>1687</v>
      </c>
      <c r="AA1699" s="265" t="s">
        <v>10610</v>
      </c>
      <c r="AB1699" s="29">
        <v>1687</v>
      </c>
      <c r="AC1699" s="265" t="s">
        <v>10611</v>
      </c>
      <c r="AD1699" s="29">
        <v>1687</v>
      </c>
      <c r="AE1699" s="265" t="s">
        <v>10612</v>
      </c>
      <c r="AF1699" s="29">
        <v>1687</v>
      </c>
      <c r="AG1699" s="265" t="s">
        <v>10613</v>
      </c>
      <c r="AH1699" s="33"/>
      <c r="AI1699" s="265"/>
      <c r="AJ1699" s="33"/>
      <c r="AK1699" s="265"/>
      <c r="AM1699" s="33">
        <v>1687</v>
      </c>
      <c r="AN1699" s="265">
        <v>8250565</v>
      </c>
      <c r="AO1699" s="29">
        <v>1688</v>
      </c>
      <c r="AP1699" s="265">
        <v>4879783</v>
      </c>
    </row>
    <row r="1700" spans="22:42">
      <c r="V1700" s="29">
        <v>1688</v>
      </c>
      <c r="W1700" s="265" t="s">
        <v>10614</v>
      </c>
      <c r="X1700" s="30">
        <v>1688</v>
      </c>
      <c r="Y1700" s="265" t="s">
        <v>10615</v>
      </c>
      <c r="Z1700" s="29">
        <v>1688</v>
      </c>
      <c r="AA1700" s="265" t="s">
        <v>10616</v>
      </c>
      <c r="AB1700" s="29">
        <v>1688</v>
      </c>
      <c r="AC1700" s="265" t="s">
        <v>10617</v>
      </c>
      <c r="AD1700" s="29">
        <v>1688</v>
      </c>
      <c r="AE1700" s="265" t="s">
        <v>10618</v>
      </c>
      <c r="AF1700" s="29">
        <v>1688</v>
      </c>
      <c r="AG1700" s="265" t="s">
        <v>10619</v>
      </c>
      <c r="AH1700" s="33"/>
      <c r="AI1700" s="265"/>
      <c r="AJ1700" s="33"/>
      <c r="AK1700" s="265"/>
      <c r="AM1700" s="33">
        <v>1688</v>
      </c>
      <c r="AN1700" s="265">
        <v>8255409</v>
      </c>
      <c r="AO1700" s="29">
        <v>1689</v>
      </c>
      <c r="AP1700" s="265">
        <v>4882647</v>
      </c>
    </row>
    <row r="1701" spans="22:42">
      <c r="V1701" s="29">
        <v>1689</v>
      </c>
      <c r="W1701" s="265" t="s">
        <v>10620</v>
      </c>
      <c r="X1701" s="30">
        <v>1689</v>
      </c>
      <c r="Y1701" s="265" t="s">
        <v>10621</v>
      </c>
      <c r="Z1701" s="29">
        <v>1689</v>
      </c>
      <c r="AA1701" s="265" t="s">
        <v>10622</v>
      </c>
      <c r="AB1701" s="29">
        <v>1689</v>
      </c>
      <c r="AC1701" s="265" t="s">
        <v>10623</v>
      </c>
      <c r="AD1701" s="29">
        <v>1689</v>
      </c>
      <c r="AE1701" s="265" t="s">
        <v>10624</v>
      </c>
      <c r="AF1701" s="29">
        <v>1689</v>
      </c>
      <c r="AG1701" s="265" t="s">
        <v>10625</v>
      </c>
      <c r="AH1701" s="33"/>
      <c r="AI1701" s="265"/>
      <c r="AJ1701" s="33"/>
      <c r="AK1701" s="265"/>
      <c r="AM1701" s="33">
        <v>1689</v>
      </c>
      <c r="AN1701" s="265">
        <v>8260254</v>
      </c>
      <c r="AO1701" s="29">
        <v>1690</v>
      </c>
      <c r="AP1701" s="265">
        <v>4885511</v>
      </c>
    </row>
    <row r="1702" spans="22:42">
      <c r="V1702" s="29">
        <v>1690</v>
      </c>
      <c r="W1702" s="265" t="s">
        <v>10626</v>
      </c>
      <c r="X1702" s="30">
        <v>1690</v>
      </c>
      <c r="Y1702" s="265" t="s">
        <v>10627</v>
      </c>
      <c r="Z1702" s="29">
        <v>1690</v>
      </c>
      <c r="AA1702" s="265" t="s">
        <v>10628</v>
      </c>
      <c r="AB1702" s="29">
        <v>1690</v>
      </c>
      <c r="AC1702" s="265" t="s">
        <v>10629</v>
      </c>
      <c r="AD1702" s="29">
        <v>1690</v>
      </c>
      <c r="AE1702" s="265" t="s">
        <v>10630</v>
      </c>
      <c r="AF1702" s="29">
        <v>1690</v>
      </c>
      <c r="AG1702" s="265" t="s">
        <v>10631</v>
      </c>
      <c r="AH1702" s="33"/>
      <c r="AI1702" s="265"/>
      <c r="AJ1702" s="33"/>
      <c r="AK1702" s="265"/>
      <c r="AM1702" s="33">
        <v>1690</v>
      </c>
      <c r="AN1702" s="265">
        <v>8265098</v>
      </c>
      <c r="AO1702" s="29">
        <v>1691</v>
      </c>
      <c r="AP1702" s="265">
        <v>4888375</v>
      </c>
    </row>
    <row r="1703" spans="22:42">
      <c r="V1703" s="29">
        <v>1691</v>
      </c>
      <c r="W1703" s="265" t="s">
        <v>10632</v>
      </c>
      <c r="X1703" s="30">
        <v>1691</v>
      </c>
      <c r="Y1703" s="265" t="s">
        <v>10633</v>
      </c>
      <c r="Z1703" s="29">
        <v>1691</v>
      </c>
      <c r="AA1703" s="265" t="s">
        <v>10634</v>
      </c>
      <c r="AB1703" s="29">
        <v>1691</v>
      </c>
      <c r="AC1703" s="265" t="s">
        <v>10635</v>
      </c>
      <c r="AD1703" s="29">
        <v>1691</v>
      </c>
      <c r="AE1703" s="265" t="s">
        <v>10636</v>
      </c>
      <c r="AF1703" s="29">
        <v>1691</v>
      </c>
      <c r="AG1703" s="265" t="s">
        <v>10637</v>
      </c>
      <c r="AH1703" s="33"/>
      <c r="AI1703" s="265"/>
      <c r="AJ1703" s="33"/>
      <c r="AK1703" s="265"/>
      <c r="AM1703" s="33">
        <v>1691</v>
      </c>
      <c r="AN1703" s="265">
        <v>8269942</v>
      </c>
      <c r="AO1703" s="29">
        <v>1692</v>
      </c>
      <c r="AP1703" s="265">
        <v>4891238</v>
      </c>
    </row>
    <row r="1704" spans="22:42">
      <c r="V1704" s="29">
        <v>1692</v>
      </c>
      <c r="W1704" s="265" t="s">
        <v>10638</v>
      </c>
      <c r="X1704" s="30">
        <v>1692</v>
      </c>
      <c r="Y1704" s="265" t="s">
        <v>10639</v>
      </c>
      <c r="Z1704" s="29">
        <v>1692</v>
      </c>
      <c r="AA1704" s="265" t="s">
        <v>10640</v>
      </c>
      <c r="AB1704" s="29">
        <v>1692</v>
      </c>
      <c r="AC1704" s="265" t="s">
        <v>10641</v>
      </c>
      <c r="AD1704" s="29">
        <v>1692</v>
      </c>
      <c r="AE1704" s="265" t="s">
        <v>10642</v>
      </c>
      <c r="AF1704" s="29">
        <v>1692</v>
      </c>
      <c r="AG1704" s="265" t="s">
        <v>10643</v>
      </c>
      <c r="AH1704" s="33"/>
      <c r="AI1704" s="265"/>
      <c r="AJ1704" s="33"/>
      <c r="AK1704" s="265"/>
      <c r="AM1704" s="33">
        <v>1692</v>
      </c>
      <c r="AN1704" s="265">
        <v>8274787</v>
      </c>
      <c r="AO1704" s="29">
        <v>1693</v>
      </c>
      <c r="AP1704" s="265">
        <v>4894102</v>
      </c>
    </row>
    <row r="1705" spans="22:42">
      <c r="V1705" s="29">
        <v>1693</v>
      </c>
      <c r="W1705" s="265" t="s">
        <v>10644</v>
      </c>
      <c r="X1705" s="30">
        <v>1693</v>
      </c>
      <c r="Y1705" s="265" t="s">
        <v>10645</v>
      </c>
      <c r="Z1705" s="29">
        <v>1693</v>
      </c>
      <c r="AA1705" s="265" t="s">
        <v>10646</v>
      </c>
      <c r="AB1705" s="29">
        <v>1693</v>
      </c>
      <c r="AC1705" s="265" t="s">
        <v>10647</v>
      </c>
      <c r="AD1705" s="29">
        <v>1693</v>
      </c>
      <c r="AE1705" s="265" t="s">
        <v>10648</v>
      </c>
      <c r="AF1705" s="29">
        <v>1693</v>
      </c>
      <c r="AG1705" s="265" t="s">
        <v>10649</v>
      </c>
      <c r="AH1705" s="33"/>
      <c r="AI1705" s="265"/>
      <c r="AJ1705" s="33"/>
      <c r="AK1705" s="265"/>
      <c r="AM1705" s="33">
        <v>1693</v>
      </c>
      <c r="AN1705" s="265">
        <v>8279631</v>
      </c>
      <c r="AO1705" s="29">
        <v>1694</v>
      </c>
      <c r="AP1705" s="265">
        <v>4896965</v>
      </c>
    </row>
    <row r="1706" spans="22:42">
      <c r="V1706" s="29">
        <v>1694</v>
      </c>
      <c r="W1706" s="265" t="s">
        <v>10650</v>
      </c>
      <c r="X1706" s="30">
        <v>1694</v>
      </c>
      <c r="Y1706" s="265" t="s">
        <v>10651</v>
      </c>
      <c r="Z1706" s="29">
        <v>1694</v>
      </c>
      <c r="AA1706" s="265" t="s">
        <v>10652</v>
      </c>
      <c r="AB1706" s="29">
        <v>1694</v>
      </c>
      <c r="AC1706" s="265" t="s">
        <v>10653</v>
      </c>
      <c r="AD1706" s="29">
        <v>1694</v>
      </c>
      <c r="AE1706" s="265" t="s">
        <v>10654</v>
      </c>
      <c r="AF1706" s="29">
        <v>1694</v>
      </c>
      <c r="AG1706" s="265" t="s">
        <v>10655</v>
      </c>
      <c r="AH1706" s="33"/>
      <c r="AI1706" s="265"/>
      <c r="AJ1706" s="33"/>
      <c r="AK1706" s="265"/>
      <c r="AM1706" s="33">
        <v>1694</v>
      </c>
      <c r="AN1706" s="265">
        <v>8284475</v>
      </c>
      <c r="AO1706" s="29">
        <v>1695</v>
      </c>
      <c r="AP1706" s="265">
        <v>4899828</v>
      </c>
    </row>
    <row r="1707" spans="22:42">
      <c r="V1707" s="29">
        <v>1695</v>
      </c>
      <c r="W1707" s="265" t="s">
        <v>10656</v>
      </c>
      <c r="X1707" s="30">
        <v>1695</v>
      </c>
      <c r="Y1707" s="265" t="s">
        <v>10657</v>
      </c>
      <c r="Z1707" s="29">
        <v>1695</v>
      </c>
      <c r="AA1707" s="265" t="s">
        <v>10658</v>
      </c>
      <c r="AB1707" s="29">
        <v>1695</v>
      </c>
      <c r="AC1707" s="265" t="s">
        <v>10659</v>
      </c>
      <c r="AD1707" s="29">
        <v>1695</v>
      </c>
      <c r="AE1707" s="265" t="s">
        <v>10660</v>
      </c>
      <c r="AF1707" s="29">
        <v>1695</v>
      </c>
      <c r="AG1707" s="265" t="s">
        <v>10661</v>
      </c>
      <c r="AH1707" s="33"/>
      <c r="AI1707" s="265"/>
      <c r="AJ1707" s="33"/>
      <c r="AK1707" s="265"/>
      <c r="AM1707" s="33">
        <v>1695</v>
      </c>
      <c r="AN1707" s="265">
        <v>8289320</v>
      </c>
      <c r="AO1707" s="29">
        <v>1696</v>
      </c>
      <c r="AP1707" s="265">
        <v>4902691</v>
      </c>
    </row>
    <row r="1708" spans="22:42">
      <c r="V1708" s="29">
        <v>1696</v>
      </c>
      <c r="W1708" s="265" t="s">
        <v>10662</v>
      </c>
      <c r="X1708" s="30">
        <v>1696</v>
      </c>
      <c r="Y1708" s="265" t="s">
        <v>10663</v>
      </c>
      <c r="Z1708" s="29">
        <v>1696</v>
      </c>
      <c r="AA1708" s="265" t="s">
        <v>10664</v>
      </c>
      <c r="AB1708" s="29">
        <v>1696</v>
      </c>
      <c r="AC1708" s="265" t="s">
        <v>10665</v>
      </c>
      <c r="AD1708" s="29">
        <v>1696</v>
      </c>
      <c r="AE1708" s="265" t="s">
        <v>10666</v>
      </c>
      <c r="AF1708" s="29">
        <v>1696</v>
      </c>
      <c r="AG1708" s="265" t="s">
        <v>10667</v>
      </c>
      <c r="AH1708" s="33"/>
      <c r="AI1708" s="265"/>
      <c r="AJ1708" s="33"/>
      <c r="AK1708" s="265"/>
      <c r="AM1708" s="33">
        <v>1696</v>
      </c>
      <c r="AN1708" s="265">
        <v>8294164</v>
      </c>
      <c r="AO1708" s="29">
        <v>1697</v>
      </c>
      <c r="AP1708" s="265">
        <v>4905555</v>
      </c>
    </row>
    <row r="1709" spans="22:42">
      <c r="V1709" s="29">
        <v>1697</v>
      </c>
      <c r="W1709" s="265" t="s">
        <v>10668</v>
      </c>
      <c r="X1709" s="30">
        <v>1697</v>
      </c>
      <c r="Y1709" s="265" t="s">
        <v>10669</v>
      </c>
      <c r="Z1709" s="29">
        <v>1697</v>
      </c>
      <c r="AA1709" s="265" t="s">
        <v>10670</v>
      </c>
      <c r="AB1709" s="29">
        <v>1697</v>
      </c>
      <c r="AC1709" s="265" t="s">
        <v>10671</v>
      </c>
      <c r="AD1709" s="29">
        <v>1697</v>
      </c>
      <c r="AE1709" s="265" t="s">
        <v>10672</v>
      </c>
      <c r="AF1709" s="29">
        <v>1697</v>
      </c>
      <c r="AG1709" s="265" t="s">
        <v>10673</v>
      </c>
      <c r="AH1709" s="33"/>
      <c r="AI1709" s="265"/>
      <c r="AJ1709" s="33"/>
      <c r="AK1709" s="265"/>
      <c r="AM1709" s="33">
        <v>1697</v>
      </c>
      <c r="AN1709" s="265">
        <v>8299008</v>
      </c>
      <c r="AO1709" s="29">
        <v>1698</v>
      </c>
      <c r="AP1709" s="265">
        <v>4908418</v>
      </c>
    </row>
    <row r="1710" spans="22:42">
      <c r="V1710" s="29">
        <v>1698</v>
      </c>
      <c r="W1710" s="265" t="s">
        <v>10674</v>
      </c>
      <c r="X1710" s="30">
        <v>1698</v>
      </c>
      <c r="Y1710" s="265" t="s">
        <v>10675</v>
      </c>
      <c r="Z1710" s="29">
        <v>1698</v>
      </c>
      <c r="AA1710" s="265" t="s">
        <v>10676</v>
      </c>
      <c r="AB1710" s="33"/>
      <c r="AC1710" s="265"/>
      <c r="AD1710" s="29">
        <v>1698</v>
      </c>
      <c r="AE1710" s="265" t="s">
        <v>10677</v>
      </c>
      <c r="AF1710" s="29">
        <v>1698</v>
      </c>
      <c r="AG1710" s="265" t="s">
        <v>10678</v>
      </c>
      <c r="AH1710" s="33"/>
      <c r="AI1710" s="265"/>
      <c r="AJ1710" s="33"/>
      <c r="AK1710" s="265"/>
      <c r="AM1710" s="33">
        <v>1698</v>
      </c>
      <c r="AN1710" s="265">
        <v>8303853</v>
      </c>
      <c r="AO1710" s="29">
        <v>1699</v>
      </c>
      <c r="AP1710" s="265">
        <v>4911281</v>
      </c>
    </row>
    <row r="1711" spans="22:42">
      <c r="V1711" s="29">
        <v>1699</v>
      </c>
      <c r="W1711" s="265" t="s">
        <v>10679</v>
      </c>
      <c r="X1711" s="30">
        <v>1699</v>
      </c>
      <c r="Y1711" s="265" t="s">
        <v>10680</v>
      </c>
      <c r="Z1711" s="29">
        <v>1699</v>
      </c>
      <c r="AA1711" s="265" t="s">
        <v>10681</v>
      </c>
      <c r="AB1711" s="33"/>
      <c r="AC1711" s="265"/>
      <c r="AD1711" s="29">
        <v>1699</v>
      </c>
      <c r="AE1711" s="265" t="s">
        <v>10682</v>
      </c>
      <c r="AF1711" s="29">
        <v>1699</v>
      </c>
      <c r="AG1711" s="265" t="s">
        <v>10683</v>
      </c>
      <c r="AH1711" s="33"/>
      <c r="AI1711" s="265"/>
      <c r="AJ1711" s="33"/>
      <c r="AK1711" s="265"/>
      <c r="AM1711" s="33">
        <v>1699</v>
      </c>
      <c r="AN1711" s="265">
        <v>8308697</v>
      </c>
      <c r="AO1711" s="29">
        <v>1700</v>
      </c>
      <c r="AP1711" s="265">
        <v>4914145</v>
      </c>
    </row>
    <row r="1712" spans="22:42">
      <c r="V1712" s="29">
        <v>1700</v>
      </c>
      <c r="W1712" s="265" t="s">
        <v>10684</v>
      </c>
      <c r="X1712" s="30">
        <v>1700</v>
      </c>
      <c r="Y1712" s="265" t="s">
        <v>10685</v>
      </c>
      <c r="Z1712" s="29">
        <v>1700</v>
      </c>
      <c r="AA1712" s="265" t="s">
        <v>10686</v>
      </c>
      <c r="AB1712" s="33"/>
      <c r="AC1712" s="265"/>
      <c r="AD1712" s="29">
        <v>1700</v>
      </c>
      <c r="AE1712" s="265" t="s">
        <v>10687</v>
      </c>
      <c r="AF1712" s="29">
        <v>1700</v>
      </c>
      <c r="AG1712" s="265" t="s">
        <v>10688</v>
      </c>
      <c r="AH1712" s="33"/>
      <c r="AI1712" s="265"/>
      <c r="AJ1712" s="33"/>
      <c r="AK1712" s="265"/>
      <c r="AM1712" s="33">
        <v>1700</v>
      </c>
      <c r="AN1712" s="265">
        <v>8313542</v>
      </c>
      <c r="AO1712" s="29">
        <v>1701</v>
      </c>
      <c r="AP1712" s="265">
        <v>4917008</v>
      </c>
    </row>
    <row r="1713" spans="22:42">
      <c r="V1713" s="29">
        <v>1701</v>
      </c>
      <c r="W1713" s="265" t="s">
        <v>10689</v>
      </c>
      <c r="X1713" s="30">
        <v>1701</v>
      </c>
      <c r="Y1713" s="265" t="s">
        <v>10690</v>
      </c>
      <c r="Z1713" s="29">
        <v>1701</v>
      </c>
      <c r="AA1713" s="265" t="s">
        <v>10691</v>
      </c>
      <c r="AB1713" s="33"/>
      <c r="AC1713" s="265"/>
      <c r="AD1713" s="33"/>
      <c r="AE1713" s="265"/>
      <c r="AF1713" s="29">
        <v>1701</v>
      </c>
      <c r="AG1713" s="265" t="s">
        <v>10692</v>
      </c>
      <c r="AH1713" s="33"/>
      <c r="AI1713" s="265"/>
      <c r="AJ1713" s="33"/>
      <c r="AK1713" s="265"/>
      <c r="AM1713" s="33">
        <v>1701</v>
      </c>
      <c r="AN1713" s="265">
        <v>8318386</v>
      </c>
      <c r="AO1713" s="29">
        <v>1702</v>
      </c>
      <c r="AP1713" s="265">
        <v>4919871</v>
      </c>
    </row>
    <row r="1714" spans="22:42">
      <c r="V1714" s="29">
        <v>1702</v>
      </c>
      <c r="W1714" s="265" t="s">
        <v>10693</v>
      </c>
      <c r="Z1714" s="33"/>
      <c r="AA1714" s="265"/>
      <c r="AB1714" s="33"/>
      <c r="AC1714" s="265"/>
      <c r="AD1714" s="33"/>
      <c r="AE1714" s="265"/>
      <c r="AF1714" s="29">
        <v>1702</v>
      </c>
      <c r="AG1714" s="265" t="s">
        <v>10694</v>
      </c>
      <c r="AH1714" s="33"/>
      <c r="AI1714" s="265"/>
      <c r="AJ1714" s="33"/>
      <c r="AK1714" s="265"/>
      <c r="AM1714" s="33">
        <v>1702</v>
      </c>
      <c r="AN1714" s="265">
        <v>8323230</v>
      </c>
      <c r="AO1714" s="29">
        <v>1703</v>
      </c>
      <c r="AP1714" s="265">
        <v>4922734</v>
      </c>
    </row>
    <row r="1715" spans="22:42">
      <c r="Z1715" s="33"/>
      <c r="AA1715" s="265"/>
      <c r="AB1715" s="33"/>
      <c r="AC1715" s="265"/>
      <c r="AD1715" s="33"/>
      <c r="AE1715" s="265"/>
      <c r="AF1715" s="29">
        <v>1703</v>
      </c>
      <c r="AG1715" s="265" t="s">
        <v>10695</v>
      </c>
      <c r="AH1715" s="33"/>
      <c r="AI1715" s="265"/>
      <c r="AJ1715" s="33"/>
      <c r="AK1715" s="265"/>
      <c r="AM1715" s="33">
        <v>1703</v>
      </c>
      <c r="AN1715" s="265">
        <v>8328075</v>
      </c>
      <c r="AO1715" s="29">
        <v>1704</v>
      </c>
      <c r="AP1715" s="265">
        <v>4925598</v>
      </c>
    </row>
    <row r="1716" spans="22:42">
      <c r="AM1716" s="19">
        <v>1704</v>
      </c>
      <c r="AN1716" s="266">
        <v>8332919</v>
      </c>
      <c r="AO1716" s="29">
        <v>1705</v>
      </c>
      <c r="AP1716" s="266">
        <v>4928461</v>
      </c>
    </row>
    <row r="1717" spans="22:42">
      <c r="AM1717" s="19">
        <v>1705</v>
      </c>
      <c r="AN1717" s="266">
        <v>8337763</v>
      </c>
      <c r="AO1717" s="29">
        <v>1706</v>
      </c>
      <c r="AP1717" s="266">
        <v>4931324</v>
      </c>
    </row>
    <row r="1718" spans="22:42">
      <c r="AM1718" s="19">
        <v>1706</v>
      </c>
      <c r="AN1718" s="266">
        <v>8342608</v>
      </c>
      <c r="AO1718" s="29">
        <v>1707</v>
      </c>
      <c r="AP1718" s="266">
        <v>4934188</v>
      </c>
    </row>
    <row r="1719" spans="22:42">
      <c r="AM1719" s="19">
        <v>1707</v>
      </c>
      <c r="AN1719" s="266">
        <v>8347452</v>
      </c>
      <c r="AO1719" s="29">
        <v>1708</v>
      </c>
      <c r="AP1719" s="266">
        <v>4937051</v>
      </c>
    </row>
    <row r="1720" spans="22:42">
      <c r="AM1720" s="19">
        <v>1708</v>
      </c>
      <c r="AN1720" s="266">
        <v>8352296</v>
      </c>
      <c r="AO1720" s="29">
        <v>1709</v>
      </c>
      <c r="AP1720" s="266">
        <v>4939914</v>
      </c>
    </row>
    <row r="1721" spans="22:42">
      <c r="AM1721" s="19">
        <v>1709</v>
      </c>
      <c r="AN1721" s="266">
        <v>8357141</v>
      </c>
      <c r="AO1721" s="29">
        <v>1710</v>
      </c>
      <c r="AP1721" s="266">
        <v>4942777</v>
      </c>
    </row>
    <row r="1722" spans="22:42">
      <c r="AM1722" s="19">
        <v>1710</v>
      </c>
      <c r="AN1722" s="266">
        <v>8361985</v>
      </c>
      <c r="AO1722" s="29">
        <v>1711</v>
      </c>
      <c r="AP1722" s="266">
        <v>4945641</v>
      </c>
    </row>
    <row r="1723" spans="22:42">
      <c r="AM1723" s="19">
        <v>1711</v>
      </c>
      <c r="AN1723" s="266">
        <v>8366829</v>
      </c>
      <c r="AO1723" s="29">
        <v>1712</v>
      </c>
      <c r="AP1723" s="266">
        <v>4948504</v>
      </c>
    </row>
    <row r="1724" spans="22:42">
      <c r="AM1724" s="19">
        <v>1712</v>
      </c>
      <c r="AN1724" s="266">
        <v>8371674</v>
      </c>
      <c r="AO1724" s="29">
        <v>1713</v>
      </c>
      <c r="AP1724" s="266">
        <v>4951367</v>
      </c>
    </row>
    <row r="1725" spans="22:42">
      <c r="AM1725" s="19">
        <v>1713</v>
      </c>
      <c r="AN1725" s="266">
        <v>8376518</v>
      </c>
      <c r="AO1725" s="29">
        <v>1714</v>
      </c>
      <c r="AP1725" s="266">
        <v>4954231</v>
      </c>
    </row>
    <row r="1726" spans="22:42">
      <c r="AM1726" s="19">
        <v>1714</v>
      </c>
      <c r="AN1726" s="266">
        <v>8381363</v>
      </c>
      <c r="AO1726" s="29">
        <v>1715</v>
      </c>
      <c r="AP1726" s="266">
        <v>4957094</v>
      </c>
    </row>
    <row r="1727" spans="22:42">
      <c r="AM1727" s="19">
        <v>1715</v>
      </c>
      <c r="AN1727" s="266">
        <v>8386207</v>
      </c>
      <c r="AO1727" s="29">
        <v>1716</v>
      </c>
      <c r="AP1727" s="266">
        <v>4959957</v>
      </c>
    </row>
    <row r="1728" spans="22:42">
      <c r="AM1728" s="19">
        <v>1716</v>
      </c>
      <c r="AN1728" s="266">
        <v>8391051</v>
      </c>
      <c r="AO1728" s="29">
        <v>1717</v>
      </c>
      <c r="AP1728" s="266">
        <v>4962820</v>
      </c>
    </row>
    <row r="1729" spans="39:42">
      <c r="AM1729" s="19">
        <v>1717</v>
      </c>
      <c r="AN1729" s="266">
        <v>8395896</v>
      </c>
      <c r="AO1729" s="29">
        <v>1718</v>
      </c>
      <c r="AP1729" s="266">
        <v>4965684</v>
      </c>
    </row>
    <row r="1730" spans="39:42">
      <c r="AM1730" s="19">
        <v>1718</v>
      </c>
      <c r="AN1730" s="266">
        <v>8400740</v>
      </c>
      <c r="AO1730" s="29">
        <v>1719</v>
      </c>
      <c r="AP1730" s="266">
        <v>4968547</v>
      </c>
    </row>
    <row r="1731" spans="39:42">
      <c r="AM1731" s="19">
        <v>1719</v>
      </c>
      <c r="AN1731" s="266">
        <v>8405584</v>
      </c>
      <c r="AO1731" s="29">
        <v>1720</v>
      </c>
      <c r="AP1731" s="266">
        <v>4971410</v>
      </c>
    </row>
    <row r="1732" spans="39:42">
      <c r="AM1732" s="19">
        <v>1720</v>
      </c>
      <c r="AN1732" s="266">
        <v>8410429</v>
      </c>
      <c r="AO1732" s="29">
        <v>1721</v>
      </c>
      <c r="AP1732" s="266">
        <v>4974273</v>
      </c>
    </row>
    <row r="1733" spans="39:42">
      <c r="AM1733" s="19">
        <v>1721</v>
      </c>
      <c r="AN1733" s="266">
        <v>8415273</v>
      </c>
      <c r="AO1733" s="29">
        <v>1722</v>
      </c>
      <c r="AP1733" s="266">
        <v>4977137</v>
      </c>
    </row>
    <row r="1734" spans="39:42">
      <c r="AM1734" s="19">
        <v>1722</v>
      </c>
      <c r="AN1734" s="266">
        <v>8420117</v>
      </c>
      <c r="AO1734" s="29">
        <v>1723</v>
      </c>
      <c r="AP1734" s="266">
        <v>4980000</v>
      </c>
    </row>
    <row r="1735" spans="39:42">
      <c r="AM1735" s="19">
        <v>1723</v>
      </c>
      <c r="AN1735" s="266">
        <v>8424962</v>
      </c>
      <c r="AO1735" s="29">
        <v>1724</v>
      </c>
      <c r="AP1735" s="266">
        <v>4982863</v>
      </c>
    </row>
    <row r="1736" spans="39:42">
      <c r="AM1736" s="19">
        <v>1724</v>
      </c>
      <c r="AN1736" s="266">
        <v>8429806</v>
      </c>
      <c r="AO1736" s="29">
        <v>1725</v>
      </c>
      <c r="AP1736" s="266">
        <v>4985727</v>
      </c>
    </row>
    <row r="1737" spans="39:42">
      <c r="AM1737" s="19">
        <v>1725</v>
      </c>
      <c r="AN1737" s="266">
        <v>8434651</v>
      </c>
      <c r="AO1737" s="29">
        <v>1726</v>
      </c>
      <c r="AP1737" s="266">
        <v>4988590</v>
      </c>
    </row>
    <row r="1738" spans="39:42">
      <c r="AM1738" s="19">
        <v>1726</v>
      </c>
      <c r="AN1738" s="266">
        <v>8439495</v>
      </c>
      <c r="AO1738" s="29">
        <v>1727</v>
      </c>
      <c r="AP1738" s="266">
        <v>4991453</v>
      </c>
    </row>
    <row r="1739" spans="39:42">
      <c r="AM1739" s="19">
        <v>1727</v>
      </c>
      <c r="AN1739" s="266">
        <v>8444339</v>
      </c>
      <c r="AO1739" s="29">
        <v>1728</v>
      </c>
      <c r="AP1739" s="266">
        <v>4994316</v>
      </c>
    </row>
    <row r="1740" spans="39:42">
      <c r="AM1740" s="19">
        <v>1728</v>
      </c>
      <c r="AN1740" s="266">
        <v>8449184</v>
      </c>
      <c r="AO1740" s="29">
        <v>1729</v>
      </c>
      <c r="AP1740" s="266">
        <v>4997180</v>
      </c>
    </row>
    <row r="1741" spans="39:42">
      <c r="AM1741" s="19">
        <v>1729</v>
      </c>
      <c r="AN1741" s="266">
        <v>8454028</v>
      </c>
      <c r="AO1741" s="29">
        <v>1730</v>
      </c>
      <c r="AP1741" s="266">
        <v>5000043</v>
      </c>
    </row>
    <row r="1742" spans="39:42">
      <c r="AM1742" s="19">
        <v>1730</v>
      </c>
      <c r="AN1742" s="266">
        <v>8458872</v>
      </c>
      <c r="AO1742" s="29">
        <v>1731</v>
      </c>
      <c r="AP1742" s="266">
        <v>5002906</v>
      </c>
    </row>
    <row r="1743" spans="39:42">
      <c r="AM1743" s="19">
        <v>1731</v>
      </c>
      <c r="AN1743" s="266">
        <v>8463717</v>
      </c>
      <c r="AO1743" s="29">
        <v>1732</v>
      </c>
      <c r="AP1743" s="266">
        <v>5005770</v>
      </c>
    </row>
    <row r="1744" spans="39:42">
      <c r="AM1744" s="19">
        <v>1732</v>
      </c>
      <c r="AN1744" s="266">
        <v>8468561</v>
      </c>
      <c r="AO1744" s="29">
        <v>1733</v>
      </c>
      <c r="AP1744" s="266">
        <v>5008633</v>
      </c>
    </row>
    <row r="1745" spans="39:42">
      <c r="AM1745" s="19">
        <v>1733</v>
      </c>
      <c r="AN1745" s="266">
        <v>8473405</v>
      </c>
      <c r="AO1745" s="29">
        <v>1734</v>
      </c>
      <c r="AP1745" s="266">
        <v>5011496</v>
      </c>
    </row>
    <row r="1746" spans="39:42">
      <c r="AM1746" s="19">
        <v>1734</v>
      </c>
      <c r="AN1746" s="266">
        <v>8478250</v>
      </c>
      <c r="AO1746" s="29">
        <v>1735</v>
      </c>
      <c r="AP1746" s="266">
        <v>5014359</v>
      </c>
    </row>
    <row r="1747" spans="39:42">
      <c r="AM1747" s="19">
        <v>1735</v>
      </c>
      <c r="AN1747" s="266">
        <v>8483094</v>
      </c>
      <c r="AO1747" s="29">
        <v>1736</v>
      </c>
      <c r="AP1747" s="266">
        <v>5017223</v>
      </c>
    </row>
    <row r="1748" spans="39:42">
      <c r="AM1748" s="19">
        <v>1736</v>
      </c>
      <c r="AN1748" s="266">
        <v>8487938</v>
      </c>
      <c r="AO1748" s="29">
        <v>1737</v>
      </c>
      <c r="AP1748" s="266">
        <v>5020086</v>
      </c>
    </row>
    <row r="1749" spans="39:42">
      <c r="AM1749" s="19">
        <v>1737</v>
      </c>
      <c r="AN1749" s="266">
        <v>8492783</v>
      </c>
      <c r="AO1749" s="29">
        <v>1738</v>
      </c>
      <c r="AP1749" s="266">
        <v>5022949</v>
      </c>
    </row>
    <row r="1750" spans="39:42">
      <c r="AM1750" s="19">
        <v>1738</v>
      </c>
      <c r="AN1750" s="266">
        <v>8497627</v>
      </c>
      <c r="AO1750" s="29">
        <v>1739</v>
      </c>
      <c r="AP1750" s="266">
        <v>5025813</v>
      </c>
    </row>
    <row r="1751" spans="39:42">
      <c r="AM1751" s="19">
        <v>1739</v>
      </c>
      <c r="AN1751" s="266">
        <v>8502472</v>
      </c>
      <c r="AO1751" s="29">
        <v>1740</v>
      </c>
      <c r="AP1751" s="266">
        <v>5028676</v>
      </c>
    </row>
    <row r="1752" spans="39:42">
      <c r="AM1752" s="19">
        <v>1740</v>
      </c>
      <c r="AN1752" s="266">
        <v>8507316</v>
      </c>
      <c r="AO1752" s="29">
        <v>1741</v>
      </c>
      <c r="AP1752" s="266">
        <v>5031539</v>
      </c>
    </row>
    <row r="1753" spans="39:42">
      <c r="AM1753" s="19">
        <v>1741</v>
      </c>
      <c r="AN1753" s="266">
        <v>8512160</v>
      </c>
      <c r="AO1753" s="29">
        <v>1742</v>
      </c>
      <c r="AP1753" s="266">
        <v>5034402</v>
      </c>
    </row>
    <row r="1754" spans="39:42">
      <c r="AM1754" s="19">
        <v>1742</v>
      </c>
      <c r="AN1754" s="266">
        <v>8517005</v>
      </c>
      <c r="AO1754" s="29">
        <v>1743</v>
      </c>
      <c r="AP1754" s="266">
        <v>5037266</v>
      </c>
    </row>
    <row r="1755" spans="39:42">
      <c r="AM1755" s="19">
        <v>1743</v>
      </c>
      <c r="AN1755" s="266">
        <v>8521849</v>
      </c>
      <c r="AO1755" s="29">
        <v>1744</v>
      </c>
      <c r="AP1755" s="266">
        <v>5040129</v>
      </c>
    </row>
    <row r="1756" spans="39:42">
      <c r="AM1756" s="19">
        <v>1744</v>
      </c>
      <c r="AN1756" s="266">
        <v>8526693</v>
      </c>
      <c r="AO1756" s="29">
        <v>1745</v>
      </c>
      <c r="AP1756" s="266">
        <v>5042992</v>
      </c>
    </row>
    <row r="1757" spans="39:42">
      <c r="AM1757" s="19">
        <v>1745</v>
      </c>
      <c r="AN1757" s="266">
        <v>8531538</v>
      </c>
      <c r="AO1757" s="29">
        <v>1746</v>
      </c>
      <c r="AP1757" s="266">
        <v>5045855</v>
      </c>
    </row>
    <row r="1758" spans="39:42">
      <c r="AM1758" s="19">
        <v>1746</v>
      </c>
      <c r="AN1758" s="266">
        <v>8536382</v>
      </c>
      <c r="AO1758" s="29">
        <v>1747</v>
      </c>
      <c r="AP1758" s="266">
        <v>5048719</v>
      </c>
    </row>
    <row r="1759" spans="39:42">
      <c r="AM1759" s="19">
        <v>1747</v>
      </c>
      <c r="AN1759" s="266">
        <v>8541226</v>
      </c>
      <c r="AO1759" s="29">
        <v>1748</v>
      </c>
      <c r="AP1759" s="266">
        <v>5051582</v>
      </c>
    </row>
    <row r="1760" spans="39:42">
      <c r="AM1760" s="19">
        <v>1748</v>
      </c>
      <c r="AN1760" s="266">
        <v>8546071</v>
      </c>
      <c r="AO1760" s="29">
        <v>1749</v>
      </c>
      <c r="AP1760" s="266">
        <v>5054445</v>
      </c>
    </row>
    <row r="1761" spans="39:42">
      <c r="AM1761" s="19">
        <v>1749</v>
      </c>
      <c r="AN1761" s="266">
        <v>8550915</v>
      </c>
      <c r="AO1761" s="29">
        <v>1750</v>
      </c>
      <c r="AP1761" s="266">
        <v>5057309</v>
      </c>
    </row>
    <row r="1762" spans="39:42">
      <c r="AM1762" s="19">
        <v>1750</v>
      </c>
      <c r="AN1762" s="266">
        <v>8555760</v>
      </c>
      <c r="AO1762" s="29">
        <v>1751</v>
      </c>
      <c r="AP1762" s="266">
        <v>5060172</v>
      </c>
    </row>
    <row r="1763" spans="39:42">
      <c r="AM1763" s="19">
        <v>1751</v>
      </c>
      <c r="AN1763" s="266">
        <v>8560604</v>
      </c>
      <c r="AO1763" s="29">
        <v>1752</v>
      </c>
      <c r="AP1763" s="266">
        <v>5063035</v>
      </c>
    </row>
    <row r="1764" spans="39:42">
      <c r="AM1764" s="19">
        <v>1752</v>
      </c>
      <c r="AN1764" s="266">
        <v>8565448</v>
      </c>
      <c r="AO1764" s="29">
        <v>1753</v>
      </c>
      <c r="AP1764" s="266">
        <v>5065898</v>
      </c>
    </row>
    <row r="1765" spans="39:42">
      <c r="AM1765" s="19">
        <v>1753</v>
      </c>
      <c r="AN1765" s="266">
        <v>8570293</v>
      </c>
      <c r="AO1765" s="29">
        <v>1754</v>
      </c>
      <c r="AP1765" s="266">
        <v>5068762</v>
      </c>
    </row>
    <row r="1766" spans="39:42">
      <c r="AM1766" s="19">
        <v>1754</v>
      </c>
      <c r="AN1766" s="266">
        <v>8575137</v>
      </c>
      <c r="AO1766" s="29">
        <v>1755</v>
      </c>
      <c r="AP1766" s="266">
        <v>5071625</v>
      </c>
    </row>
    <row r="1767" spans="39:42">
      <c r="AM1767" s="19">
        <v>1755</v>
      </c>
      <c r="AN1767" s="266">
        <v>8579981</v>
      </c>
      <c r="AO1767" s="29">
        <v>1756</v>
      </c>
      <c r="AP1767" s="266">
        <v>5074488</v>
      </c>
    </row>
    <row r="1768" spans="39:42">
      <c r="AM1768" s="19">
        <v>1756</v>
      </c>
      <c r="AN1768" s="266">
        <v>8584826</v>
      </c>
      <c r="AO1768" s="29">
        <v>1757</v>
      </c>
      <c r="AP1768" s="266">
        <v>5077352</v>
      </c>
    </row>
    <row r="1769" spans="39:42">
      <c r="AM1769" s="19">
        <v>1757</v>
      </c>
      <c r="AN1769" s="266">
        <v>8589670</v>
      </c>
      <c r="AO1769" s="29">
        <v>1758</v>
      </c>
      <c r="AP1769" s="266">
        <v>5080215</v>
      </c>
    </row>
    <row r="1770" spans="39:42">
      <c r="AM1770" s="19">
        <v>1758</v>
      </c>
      <c r="AN1770" s="266">
        <v>8594514</v>
      </c>
      <c r="AO1770" s="29">
        <v>1759</v>
      </c>
      <c r="AP1770" s="266">
        <v>5083078</v>
      </c>
    </row>
    <row r="1771" spans="39:42">
      <c r="AM1771" s="19">
        <v>1759</v>
      </c>
      <c r="AN1771" s="266">
        <v>8599359</v>
      </c>
      <c r="AO1771" s="29">
        <v>1760</v>
      </c>
      <c r="AP1771" s="266">
        <v>5085941</v>
      </c>
    </row>
    <row r="1772" spans="39:42">
      <c r="AM1772" s="19">
        <v>1760</v>
      </c>
      <c r="AN1772" s="266">
        <v>8604203</v>
      </c>
      <c r="AO1772" s="29">
        <v>1761</v>
      </c>
      <c r="AP1772" s="266">
        <v>5088805</v>
      </c>
    </row>
    <row r="1773" spans="39:42">
      <c r="AM1773" s="19">
        <v>1761</v>
      </c>
      <c r="AN1773" s="266">
        <v>8609047</v>
      </c>
      <c r="AO1773" s="29">
        <v>1762</v>
      </c>
      <c r="AP1773" s="266">
        <v>5091668</v>
      </c>
    </row>
    <row r="1774" spans="39:42">
      <c r="AM1774" s="19">
        <v>1762</v>
      </c>
      <c r="AN1774" s="266">
        <v>8613892</v>
      </c>
      <c r="AO1774" s="29">
        <v>1763</v>
      </c>
      <c r="AP1774" s="266">
        <v>5094531</v>
      </c>
    </row>
    <row r="1775" spans="39:42">
      <c r="AM1775" s="19">
        <v>1763</v>
      </c>
      <c r="AN1775" s="266">
        <v>8618736</v>
      </c>
      <c r="AO1775" s="29">
        <v>1764</v>
      </c>
      <c r="AP1775" s="266">
        <v>5097395</v>
      </c>
    </row>
    <row r="1776" spans="39:42">
      <c r="AM1776" s="19">
        <v>1764</v>
      </c>
      <c r="AN1776" s="266">
        <v>8623581</v>
      </c>
      <c r="AO1776" s="29">
        <v>1765</v>
      </c>
      <c r="AP1776" s="266">
        <v>5100258</v>
      </c>
    </row>
    <row r="1777" spans="39:42">
      <c r="AM1777" s="19">
        <v>1765</v>
      </c>
      <c r="AN1777" s="266">
        <v>8628425</v>
      </c>
      <c r="AO1777" s="29">
        <v>1766</v>
      </c>
      <c r="AP1777" s="266">
        <v>5103121</v>
      </c>
    </row>
    <row r="1778" spans="39:42">
      <c r="AM1778" s="19">
        <v>1766</v>
      </c>
      <c r="AN1778" s="266">
        <v>8633269</v>
      </c>
      <c r="AO1778" s="29">
        <v>1767</v>
      </c>
      <c r="AP1778" s="266">
        <v>5105984</v>
      </c>
    </row>
    <row r="1779" spans="39:42">
      <c r="AM1779" s="19">
        <v>1767</v>
      </c>
      <c r="AN1779" s="266">
        <v>8638114</v>
      </c>
      <c r="AO1779" s="29">
        <v>1768</v>
      </c>
      <c r="AP1779" s="266">
        <v>5108848</v>
      </c>
    </row>
    <row r="1780" spans="39:42">
      <c r="AM1780" s="19">
        <v>1768</v>
      </c>
      <c r="AN1780" s="266">
        <v>8642958</v>
      </c>
      <c r="AO1780" s="29">
        <v>1769</v>
      </c>
      <c r="AP1780" s="266">
        <v>5111711</v>
      </c>
    </row>
    <row r="1781" spans="39:42">
      <c r="AM1781" s="19">
        <v>1769</v>
      </c>
      <c r="AN1781" s="266">
        <v>8647802</v>
      </c>
      <c r="AO1781" s="29">
        <v>1770</v>
      </c>
      <c r="AP1781" s="266">
        <v>5114574</v>
      </c>
    </row>
    <row r="1782" spans="39:42">
      <c r="AM1782" s="19">
        <v>1770</v>
      </c>
      <c r="AN1782" s="266">
        <v>8652647</v>
      </c>
      <c r="AO1782" s="29">
        <v>1771</v>
      </c>
      <c r="AP1782" s="266">
        <v>5117437</v>
      </c>
    </row>
    <row r="1783" spans="39:42">
      <c r="AM1783" s="19">
        <v>1771</v>
      </c>
      <c r="AN1783" s="266">
        <v>8657491</v>
      </c>
      <c r="AO1783" s="29">
        <v>1772</v>
      </c>
      <c r="AP1783" s="266">
        <v>5120301</v>
      </c>
    </row>
    <row r="1784" spans="39:42">
      <c r="AM1784" s="19">
        <v>1772</v>
      </c>
      <c r="AN1784" s="266">
        <v>8662335</v>
      </c>
      <c r="AO1784" s="29">
        <v>1773</v>
      </c>
      <c r="AP1784" s="266">
        <v>5123164</v>
      </c>
    </row>
    <row r="1785" spans="39:42">
      <c r="AM1785" s="19">
        <v>1773</v>
      </c>
      <c r="AN1785" s="266">
        <v>8667180</v>
      </c>
      <c r="AO1785" s="29">
        <v>1774</v>
      </c>
      <c r="AP1785" s="266">
        <v>5126027</v>
      </c>
    </row>
    <row r="1786" spans="39:42">
      <c r="AM1786" s="19">
        <v>1774</v>
      </c>
      <c r="AN1786" s="266">
        <v>8672024</v>
      </c>
      <c r="AO1786" s="29">
        <v>1775</v>
      </c>
      <c r="AP1786" s="266">
        <v>5128891</v>
      </c>
    </row>
    <row r="1787" spans="39:42">
      <c r="AM1787" s="19">
        <v>1775</v>
      </c>
      <c r="AN1787" s="266">
        <v>8676869</v>
      </c>
      <c r="AO1787" s="29">
        <v>1776</v>
      </c>
      <c r="AP1787" s="266">
        <v>5131754</v>
      </c>
    </row>
    <row r="1788" spans="39:42">
      <c r="AM1788" s="19">
        <v>1776</v>
      </c>
      <c r="AN1788" s="266">
        <v>8681713</v>
      </c>
      <c r="AO1788" s="29">
        <v>1777</v>
      </c>
      <c r="AP1788" s="266">
        <v>5134617</v>
      </c>
    </row>
    <row r="1789" spans="39:42">
      <c r="AM1789" s="19">
        <v>1777</v>
      </c>
      <c r="AN1789" s="266">
        <v>8686557</v>
      </c>
      <c r="AO1789" s="29">
        <v>1778</v>
      </c>
      <c r="AP1789" s="266">
        <v>5137480</v>
      </c>
    </row>
    <row r="1790" spans="39:42">
      <c r="AM1790" s="19">
        <v>1778</v>
      </c>
      <c r="AN1790" s="266">
        <v>8691402</v>
      </c>
      <c r="AO1790" s="29">
        <v>1779</v>
      </c>
      <c r="AP1790" s="266">
        <v>5140344</v>
      </c>
    </row>
    <row r="1791" spans="39:42">
      <c r="AM1791" s="19">
        <v>1779</v>
      </c>
      <c r="AN1791" s="266">
        <v>8696246</v>
      </c>
      <c r="AO1791" s="29">
        <v>1780</v>
      </c>
      <c r="AP1791" s="266">
        <v>5143207</v>
      </c>
    </row>
    <row r="1792" spans="39:42">
      <c r="AM1792" s="19">
        <v>1780</v>
      </c>
      <c r="AN1792" s="266">
        <v>8701090</v>
      </c>
      <c r="AO1792" s="29">
        <v>1781</v>
      </c>
      <c r="AP1792" s="266">
        <v>5146070</v>
      </c>
    </row>
    <row r="1793" spans="39:42">
      <c r="AM1793" s="19">
        <v>1781</v>
      </c>
      <c r="AN1793" s="266">
        <v>8705935</v>
      </c>
      <c r="AO1793" s="29">
        <v>1782</v>
      </c>
      <c r="AP1793" s="266">
        <v>5148934</v>
      </c>
    </row>
    <row r="1794" spans="39:42">
      <c r="AM1794" s="19">
        <v>1782</v>
      </c>
      <c r="AN1794" s="266">
        <v>8710779</v>
      </c>
      <c r="AO1794" s="29">
        <v>1783</v>
      </c>
      <c r="AP1794" s="266">
        <v>5151797</v>
      </c>
    </row>
    <row r="1795" spans="39:42">
      <c r="AM1795" s="19">
        <v>1783</v>
      </c>
      <c r="AN1795" s="266">
        <v>8715623</v>
      </c>
      <c r="AO1795" s="29">
        <v>1784</v>
      </c>
      <c r="AP1795" s="266">
        <v>5154660</v>
      </c>
    </row>
    <row r="1796" spans="39:42">
      <c r="AM1796" s="19">
        <v>1784</v>
      </c>
      <c r="AN1796" s="266">
        <v>8720468</v>
      </c>
      <c r="AO1796" s="29">
        <v>1785</v>
      </c>
      <c r="AP1796" s="266">
        <v>5157523</v>
      </c>
    </row>
    <row r="1797" spans="39:42">
      <c r="AM1797" s="19">
        <v>1785</v>
      </c>
      <c r="AN1797" s="266">
        <v>8725312</v>
      </c>
      <c r="AO1797" s="29">
        <v>1786</v>
      </c>
      <c r="AP1797" s="266">
        <v>5160387</v>
      </c>
    </row>
    <row r="1798" spans="39:42">
      <c r="AM1798" s="19">
        <v>1786</v>
      </c>
      <c r="AN1798" s="266">
        <v>8730156</v>
      </c>
      <c r="AO1798" s="29">
        <v>1787</v>
      </c>
      <c r="AP1798" s="266">
        <v>5163250</v>
      </c>
    </row>
    <row r="1799" spans="39:42">
      <c r="AM1799" s="19">
        <v>1787</v>
      </c>
      <c r="AN1799" s="266">
        <v>8735001</v>
      </c>
      <c r="AO1799" s="29">
        <v>1788</v>
      </c>
      <c r="AP1799" s="266">
        <v>5166113</v>
      </c>
    </row>
    <row r="1800" spans="39:42">
      <c r="AM1800" s="19">
        <v>1788</v>
      </c>
      <c r="AN1800" s="266">
        <v>8739845</v>
      </c>
      <c r="AO1800" s="29">
        <v>1789</v>
      </c>
      <c r="AP1800" s="266">
        <v>5168977</v>
      </c>
    </row>
    <row r="1801" spans="39:42">
      <c r="AM1801" s="19">
        <v>1789</v>
      </c>
      <c r="AN1801" s="266">
        <v>8744690</v>
      </c>
      <c r="AO1801" s="29">
        <v>1790</v>
      </c>
      <c r="AP1801" s="266">
        <v>5171840</v>
      </c>
    </row>
    <row r="1802" spans="39:42">
      <c r="AM1802" s="19">
        <v>1790</v>
      </c>
      <c r="AN1802" s="266">
        <v>8749534</v>
      </c>
      <c r="AO1802" s="29">
        <v>1791</v>
      </c>
      <c r="AP1802" s="266">
        <v>5174703</v>
      </c>
    </row>
    <row r="1803" spans="39:42">
      <c r="AM1803" s="19">
        <v>1791</v>
      </c>
      <c r="AN1803" s="266">
        <v>8754378</v>
      </c>
      <c r="AO1803" s="29">
        <v>1792</v>
      </c>
      <c r="AP1803" s="266">
        <v>5177566</v>
      </c>
    </row>
    <row r="1804" spans="39:42">
      <c r="AM1804" s="19">
        <v>1792</v>
      </c>
      <c r="AN1804" s="266">
        <v>8759223</v>
      </c>
      <c r="AO1804" s="29">
        <v>1793</v>
      </c>
      <c r="AP1804" s="266">
        <v>5180430</v>
      </c>
    </row>
    <row r="1805" spans="39:42">
      <c r="AM1805" s="19">
        <v>1793</v>
      </c>
      <c r="AN1805" s="266">
        <v>8764067</v>
      </c>
      <c r="AO1805" s="29">
        <v>1794</v>
      </c>
      <c r="AP1805" s="266">
        <v>5183293</v>
      </c>
    </row>
    <row r="1806" spans="39:42">
      <c r="AM1806" s="19">
        <v>1794</v>
      </c>
      <c r="AN1806" s="266">
        <v>8768911</v>
      </c>
      <c r="AO1806" s="29">
        <v>1795</v>
      </c>
      <c r="AP1806" s="266">
        <v>5186156</v>
      </c>
    </row>
    <row r="1807" spans="39:42">
      <c r="AM1807" s="19">
        <v>1795</v>
      </c>
      <c r="AN1807" s="266">
        <v>8773756</v>
      </c>
      <c r="AO1807" s="29">
        <v>1796</v>
      </c>
      <c r="AP1807" s="266">
        <v>5189019</v>
      </c>
    </row>
    <row r="1808" spans="39:42">
      <c r="AM1808" s="19">
        <v>1796</v>
      </c>
      <c r="AN1808" s="266">
        <v>8778600</v>
      </c>
      <c r="AO1808" s="29">
        <v>1797</v>
      </c>
      <c r="AP1808" s="266">
        <v>5191883</v>
      </c>
    </row>
    <row r="1809" spans="39:42">
      <c r="AM1809" s="19">
        <v>1797</v>
      </c>
      <c r="AN1809" s="266">
        <v>8783444</v>
      </c>
      <c r="AO1809" s="29">
        <v>1798</v>
      </c>
      <c r="AP1809" s="266">
        <v>5194746</v>
      </c>
    </row>
    <row r="1810" spans="39:42">
      <c r="AM1810" s="19">
        <v>1798</v>
      </c>
      <c r="AN1810" s="266">
        <v>8788289</v>
      </c>
      <c r="AO1810" s="29">
        <v>1799</v>
      </c>
      <c r="AP1810" s="266">
        <v>5197609</v>
      </c>
    </row>
    <row r="1811" spans="39:42">
      <c r="AM1811" s="19">
        <v>1799</v>
      </c>
      <c r="AN1811" s="266">
        <v>8793133</v>
      </c>
      <c r="AO1811" s="29">
        <v>1800</v>
      </c>
      <c r="AP1811" s="266">
        <v>5200473</v>
      </c>
    </row>
    <row r="1812" spans="39:42">
      <c r="AM1812" s="19">
        <v>1800</v>
      </c>
      <c r="AN1812" s="266">
        <v>8797978</v>
      </c>
      <c r="AO1812" s="29">
        <v>1801</v>
      </c>
      <c r="AP1812" s="266">
        <v>5203336</v>
      </c>
    </row>
    <row r="1813" spans="39:42">
      <c r="AM1813" s="19">
        <v>1801</v>
      </c>
      <c r="AN1813" s="266">
        <v>8802822</v>
      </c>
      <c r="AO1813" s="29">
        <v>1802</v>
      </c>
      <c r="AP1813" s="266">
        <v>5206199</v>
      </c>
    </row>
    <row r="1814" spans="39:42">
      <c r="AM1814" s="19">
        <v>1802</v>
      </c>
      <c r="AN1814" s="266">
        <v>8807666</v>
      </c>
      <c r="AO1814" s="29">
        <v>1803</v>
      </c>
      <c r="AP1814" s="266">
        <v>5209062</v>
      </c>
    </row>
    <row r="1815" spans="39:42">
      <c r="AM1815" s="19">
        <v>1803</v>
      </c>
      <c r="AN1815" s="266">
        <v>8812511</v>
      </c>
      <c r="AO1815" s="29">
        <v>1804</v>
      </c>
      <c r="AP1815" s="266">
        <v>5211926</v>
      </c>
    </row>
    <row r="1816" spans="39:42">
      <c r="AM1816" s="19">
        <v>1804</v>
      </c>
      <c r="AN1816" s="266">
        <v>8817355</v>
      </c>
      <c r="AO1816" s="29">
        <v>1805</v>
      </c>
      <c r="AP1816" s="266">
        <v>5214789</v>
      </c>
    </row>
    <row r="1817" spans="39:42">
      <c r="AM1817" s="19">
        <v>1805</v>
      </c>
      <c r="AN1817" s="266">
        <v>8822199</v>
      </c>
      <c r="AO1817" s="29">
        <v>1806</v>
      </c>
      <c r="AP1817" s="266">
        <v>5217652</v>
      </c>
    </row>
    <row r="1818" spans="39:42">
      <c r="AM1818" s="19">
        <v>1806</v>
      </c>
      <c r="AN1818" s="266">
        <v>8827044</v>
      </c>
      <c r="AO1818" s="29">
        <v>1807</v>
      </c>
      <c r="AP1818" s="266">
        <v>5220516</v>
      </c>
    </row>
    <row r="1819" spans="39:42">
      <c r="AM1819" s="19">
        <v>1807</v>
      </c>
      <c r="AN1819" s="266">
        <v>8831888</v>
      </c>
      <c r="AO1819" s="29">
        <v>1808</v>
      </c>
      <c r="AP1819" s="266">
        <v>5223379</v>
      </c>
    </row>
    <row r="1820" spans="39:42">
      <c r="AM1820" s="19">
        <v>1808</v>
      </c>
      <c r="AN1820" s="266">
        <v>8836732</v>
      </c>
      <c r="AO1820" s="29">
        <v>1809</v>
      </c>
      <c r="AP1820" s="266">
        <v>5226242</v>
      </c>
    </row>
    <row r="1821" spans="39:42">
      <c r="AM1821" s="19">
        <v>1809</v>
      </c>
      <c r="AN1821" s="266">
        <v>8841577</v>
      </c>
      <c r="AO1821" s="29">
        <v>1810</v>
      </c>
      <c r="AP1821" s="266">
        <v>5229105</v>
      </c>
    </row>
    <row r="1822" spans="39:42">
      <c r="AM1822" s="19">
        <v>1810</v>
      </c>
      <c r="AN1822" s="266">
        <v>8846421</v>
      </c>
      <c r="AO1822" s="29">
        <v>1811</v>
      </c>
      <c r="AP1822" s="266">
        <v>5231969</v>
      </c>
    </row>
    <row r="1823" spans="39:42">
      <c r="AM1823" s="19">
        <v>1811</v>
      </c>
      <c r="AN1823" s="266">
        <v>8851265</v>
      </c>
      <c r="AO1823" s="29">
        <v>1812</v>
      </c>
      <c r="AP1823" s="266">
        <v>5234832</v>
      </c>
    </row>
    <row r="1824" spans="39:42">
      <c r="AM1824" s="19">
        <v>1812</v>
      </c>
      <c r="AN1824" s="266">
        <v>8856110</v>
      </c>
      <c r="AO1824" s="29">
        <v>1813</v>
      </c>
      <c r="AP1824" s="266">
        <v>5237695</v>
      </c>
    </row>
    <row r="1825" spans="39:42">
      <c r="AM1825" s="19">
        <v>1813</v>
      </c>
      <c r="AN1825" s="266">
        <v>8860954</v>
      </c>
      <c r="AO1825" s="29">
        <v>1814</v>
      </c>
      <c r="AP1825" s="266">
        <v>5240559</v>
      </c>
    </row>
    <row r="1826" spans="39:42">
      <c r="AM1826" s="19">
        <v>1814</v>
      </c>
      <c r="AN1826" s="266">
        <v>8865799</v>
      </c>
      <c r="AO1826" s="29">
        <v>1815</v>
      </c>
      <c r="AP1826" s="266">
        <v>5243422</v>
      </c>
    </row>
    <row r="1827" spans="39:42">
      <c r="AM1827" s="19">
        <v>1815</v>
      </c>
      <c r="AN1827" s="266">
        <v>8870643</v>
      </c>
      <c r="AO1827" s="29">
        <v>1816</v>
      </c>
      <c r="AP1827" s="266">
        <v>5246285</v>
      </c>
    </row>
    <row r="1828" spans="39:42">
      <c r="AM1828" s="19">
        <v>1816</v>
      </c>
      <c r="AN1828" s="266">
        <v>8875487</v>
      </c>
      <c r="AO1828" s="29">
        <v>1817</v>
      </c>
      <c r="AP1828" s="266">
        <v>5249148</v>
      </c>
    </row>
    <row r="1829" spans="39:42">
      <c r="AM1829" s="19">
        <v>1817</v>
      </c>
      <c r="AN1829" s="266">
        <v>8880332</v>
      </c>
      <c r="AO1829" s="29">
        <v>1818</v>
      </c>
      <c r="AP1829" s="266">
        <v>5252012</v>
      </c>
    </row>
    <row r="1830" spans="39:42">
      <c r="AM1830" s="19">
        <v>1818</v>
      </c>
      <c r="AN1830" s="266">
        <v>8885176</v>
      </c>
      <c r="AO1830" s="29">
        <v>1819</v>
      </c>
      <c r="AP1830" s="266">
        <v>5254875</v>
      </c>
    </row>
    <row r="1831" spans="39:42">
      <c r="AM1831" s="19">
        <v>1819</v>
      </c>
      <c r="AN1831" s="266">
        <v>8890020</v>
      </c>
      <c r="AO1831" s="29">
        <v>1820</v>
      </c>
      <c r="AP1831" s="266">
        <v>5257738</v>
      </c>
    </row>
    <row r="1832" spans="39:42">
      <c r="AM1832" s="19">
        <v>1820</v>
      </c>
      <c r="AN1832" s="266">
        <v>8894865</v>
      </c>
      <c r="AO1832" s="29">
        <v>1821</v>
      </c>
      <c r="AP1832" s="266">
        <v>5260601</v>
      </c>
    </row>
    <row r="1833" spans="39:42">
      <c r="AM1833" s="19">
        <v>1821</v>
      </c>
      <c r="AN1833" s="266">
        <v>8899709</v>
      </c>
      <c r="AO1833" s="29">
        <v>1822</v>
      </c>
      <c r="AP1833" s="266">
        <v>5263465</v>
      </c>
    </row>
    <row r="1834" spans="39:42">
      <c r="AM1834" s="19">
        <v>1822</v>
      </c>
      <c r="AN1834" s="266">
        <v>8904553</v>
      </c>
      <c r="AO1834" s="29">
        <v>1823</v>
      </c>
      <c r="AP1834" s="266">
        <v>5266328</v>
      </c>
    </row>
    <row r="1835" spans="39:42">
      <c r="AM1835" s="19">
        <v>1823</v>
      </c>
      <c r="AN1835" s="266">
        <v>8909398</v>
      </c>
      <c r="AO1835" s="29">
        <v>1824</v>
      </c>
      <c r="AP1835" s="266">
        <v>5269191</v>
      </c>
    </row>
    <row r="1836" spans="39:42">
      <c r="AM1836" s="19">
        <v>1824</v>
      </c>
      <c r="AN1836" s="266">
        <v>8914242</v>
      </c>
      <c r="AO1836" s="29">
        <v>1825</v>
      </c>
      <c r="AP1836" s="266">
        <v>5272055</v>
      </c>
    </row>
    <row r="1837" spans="39:42">
      <c r="AM1837" s="19">
        <v>1825</v>
      </c>
      <c r="AN1837" s="266">
        <v>8919087</v>
      </c>
      <c r="AO1837" s="29">
        <v>1826</v>
      </c>
      <c r="AP1837" s="266">
        <v>5274918</v>
      </c>
    </row>
    <row r="1838" spans="39:42">
      <c r="AM1838" s="19">
        <v>1826</v>
      </c>
      <c r="AN1838" s="266">
        <v>8923931</v>
      </c>
      <c r="AO1838" s="29">
        <v>1827</v>
      </c>
      <c r="AP1838" s="266">
        <v>5277781</v>
      </c>
    </row>
    <row r="1839" spans="39:42">
      <c r="AM1839" s="19">
        <v>1827</v>
      </c>
      <c r="AN1839" s="266">
        <v>8928775</v>
      </c>
      <c r="AO1839" s="29">
        <v>1828</v>
      </c>
      <c r="AP1839" s="266">
        <v>5280644</v>
      </c>
    </row>
    <row r="1840" spans="39:42">
      <c r="AM1840" s="19">
        <v>1828</v>
      </c>
      <c r="AN1840" s="266">
        <v>8933620</v>
      </c>
      <c r="AO1840" s="29">
        <v>1829</v>
      </c>
      <c r="AP1840" s="266">
        <v>5283508</v>
      </c>
    </row>
    <row r="1841" spans="39:42">
      <c r="AM1841" s="19">
        <v>1829</v>
      </c>
      <c r="AN1841" s="266">
        <v>8938464</v>
      </c>
      <c r="AO1841" s="29">
        <v>1830</v>
      </c>
      <c r="AP1841" s="266">
        <v>5286371</v>
      </c>
    </row>
    <row r="1842" spans="39:42">
      <c r="AM1842" s="19">
        <v>1830</v>
      </c>
      <c r="AN1842" s="266">
        <v>8943308</v>
      </c>
      <c r="AO1842" s="29">
        <v>1831</v>
      </c>
      <c r="AP1842" s="266">
        <v>5289234</v>
      </c>
    </row>
    <row r="1843" spans="39:42">
      <c r="AM1843" s="19">
        <v>1831</v>
      </c>
      <c r="AN1843" s="266">
        <v>8948153</v>
      </c>
      <c r="AO1843" s="29">
        <v>1832</v>
      </c>
      <c r="AP1843" s="266">
        <v>5292098</v>
      </c>
    </row>
    <row r="1844" spans="39:42">
      <c r="AM1844" s="19">
        <v>1832</v>
      </c>
      <c r="AN1844" s="266">
        <v>8952997</v>
      </c>
      <c r="AO1844" s="29">
        <v>1833</v>
      </c>
      <c r="AP1844" s="266">
        <v>5294961</v>
      </c>
    </row>
    <row r="1845" spans="39:42">
      <c r="AM1845" s="19">
        <v>1833</v>
      </c>
      <c r="AN1845" s="266">
        <v>8957841</v>
      </c>
      <c r="AO1845" s="29">
        <v>1834</v>
      </c>
      <c r="AP1845" s="266">
        <v>5297824</v>
      </c>
    </row>
    <row r="1846" spans="39:42">
      <c r="AM1846" s="19">
        <v>1834</v>
      </c>
      <c r="AN1846" s="266">
        <v>8962686</v>
      </c>
      <c r="AO1846" s="29">
        <v>1835</v>
      </c>
      <c r="AP1846" s="266">
        <v>5300687</v>
      </c>
    </row>
    <row r="1847" spans="39:42">
      <c r="AM1847" s="19">
        <v>1835</v>
      </c>
      <c r="AN1847" s="266">
        <v>8967530</v>
      </c>
      <c r="AO1847" s="29">
        <v>1836</v>
      </c>
      <c r="AP1847" s="266">
        <v>5303551</v>
      </c>
    </row>
    <row r="1848" spans="39:42">
      <c r="AM1848" s="19">
        <v>1836</v>
      </c>
      <c r="AN1848" s="266">
        <v>8972374</v>
      </c>
      <c r="AO1848" s="29">
        <v>1837</v>
      </c>
      <c r="AP1848" s="266">
        <v>5306414</v>
      </c>
    </row>
    <row r="1849" spans="39:42">
      <c r="AM1849" s="19">
        <v>1837</v>
      </c>
      <c r="AN1849" s="266">
        <v>8977219</v>
      </c>
      <c r="AO1849" s="29">
        <v>1838</v>
      </c>
      <c r="AP1849" s="266">
        <v>5309277</v>
      </c>
    </row>
    <row r="1850" spans="39:42">
      <c r="AM1850" s="19">
        <v>1838</v>
      </c>
      <c r="AN1850" s="266">
        <v>8982063</v>
      </c>
      <c r="AO1850" s="29">
        <v>1839</v>
      </c>
      <c r="AP1850" s="266">
        <v>5312141</v>
      </c>
    </row>
    <row r="1851" spans="39:42">
      <c r="AM1851" s="19">
        <v>1839</v>
      </c>
      <c r="AN1851" s="266">
        <v>8986908</v>
      </c>
      <c r="AO1851" s="29">
        <v>1840</v>
      </c>
      <c r="AP1851" s="266">
        <v>5315004</v>
      </c>
    </row>
    <row r="1852" spans="39:42">
      <c r="AM1852" s="19">
        <v>1840</v>
      </c>
      <c r="AN1852" s="266">
        <v>8991752</v>
      </c>
      <c r="AO1852" s="29">
        <v>1841</v>
      </c>
      <c r="AP1852" s="266">
        <v>5317867</v>
      </c>
    </row>
    <row r="1853" spans="39:42">
      <c r="AM1853" s="19">
        <v>1841</v>
      </c>
      <c r="AN1853" s="266">
        <v>8996596</v>
      </c>
      <c r="AO1853" s="29">
        <v>1842</v>
      </c>
      <c r="AP1853" s="266">
        <v>5320730</v>
      </c>
    </row>
    <row r="1854" spans="39:42">
      <c r="AM1854" s="19">
        <v>1842</v>
      </c>
      <c r="AN1854" s="266">
        <v>9001441</v>
      </c>
      <c r="AO1854" s="29">
        <v>1843</v>
      </c>
      <c r="AP1854" s="266">
        <v>5323594</v>
      </c>
    </row>
    <row r="1855" spans="39:42">
      <c r="AM1855" s="19">
        <v>1843</v>
      </c>
      <c r="AN1855" s="266">
        <v>9006285</v>
      </c>
      <c r="AO1855" s="29">
        <v>1844</v>
      </c>
      <c r="AP1855" s="266">
        <v>5326457</v>
      </c>
    </row>
    <row r="1856" spans="39:42">
      <c r="AM1856" s="19">
        <v>1844</v>
      </c>
      <c r="AN1856" s="266">
        <v>9011129</v>
      </c>
      <c r="AO1856" s="29">
        <v>1845</v>
      </c>
      <c r="AP1856" s="266">
        <v>5329320</v>
      </c>
    </row>
    <row r="1857" spans="39:42">
      <c r="AM1857" s="19">
        <v>1845</v>
      </c>
      <c r="AN1857" s="266">
        <v>9015974</v>
      </c>
      <c r="AO1857" s="29">
        <v>1846</v>
      </c>
      <c r="AP1857" s="266">
        <v>5332183</v>
      </c>
    </row>
    <row r="1858" spans="39:42">
      <c r="AM1858" s="19">
        <v>1846</v>
      </c>
      <c r="AN1858" s="266">
        <v>9020818</v>
      </c>
      <c r="AO1858" s="29">
        <v>1847</v>
      </c>
      <c r="AP1858" s="266">
        <v>5335047</v>
      </c>
    </row>
    <row r="1859" spans="39:42">
      <c r="AM1859" s="19">
        <v>1847</v>
      </c>
      <c r="AN1859" s="266">
        <v>9025662</v>
      </c>
      <c r="AO1859" s="29">
        <v>1848</v>
      </c>
      <c r="AP1859" s="266">
        <v>5337910</v>
      </c>
    </row>
    <row r="1860" spans="39:42">
      <c r="AM1860" s="19">
        <v>1848</v>
      </c>
      <c r="AN1860" s="266">
        <v>9030507</v>
      </c>
      <c r="AO1860" s="29">
        <v>1849</v>
      </c>
      <c r="AP1860" s="266">
        <v>5340773</v>
      </c>
    </row>
    <row r="1861" spans="39:42">
      <c r="AM1861" s="19">
        <v>1849</v>
      </c>
      <c r="AN1861" s="266">
        <v>9035351</v>
      </c>
      <c r="AO1861" s="29">
        <v>1850</v>
      </c>
      <c r="AP1861" s="266">
        <v>5343637</v>
      </c>
    </row>
    <row r="1862" spans="39:42">
      <c r="AM1862" s="19">
        <v>1850</v>
      </c>
      <c r="AN1862" s="266">
        <v>9040196</v>
      </c>
      <c r="AO1862" s="29">
        <v>1851</v>
      </c>
      <c r="AP1862" s="266">
        <v>5346500</v>
      </c>
    </row>
    <row r="1863" spans="39:42">
      <c r="AM1863" s="19">
        <v>1851</v>
      </c>
      <c r="AN1863" s="266">
        <v>9045040</v>
      </c>
      <c r="AO1863" s="29">
        <v>1852</v>
      </c>
      <c r="AP1863" s="266">
        <v>5349363</v>
      </c>
    </row>
    <row r="1864" spans="39:42">
      <c r="AM1864" s="19">
        <v>1852</v>
      </c>
      <c r="AN1864" s="266">
        <v>9049884</v>
      </c>
      <c r="AO1864" s="29">
        <v>1853</v>
      </c>
      <c r="AP1864" s="266">
        <v>5352226</v>
      </c>
    </row>
    <row r="1865" spans="39:42">
      <c r="AM1865" s="19">
        <v>1853</v>
      </c>
      <c r="AN1865" s="266">
        <v>9054729</v>
      </c>
      <c r="AO1865" s="29">
        <v>1854</v>
      </c>
      <c r="AP1865" s="266">
        <v>5355090</v>
      </c>
    </row>
    <row r="1866" spans="39:42">
      <c r="AM1866" s="19">
        <v>1854</v>
      </c>
      <c r="AN1866" s="266">
        <v>9059573</v>
      </c>
      <c r="AO1866" s="29">
        <v>1855</v>
      </c>
      <c r="AP1866" s="266">
        <v>5357953</v>
      </c>
    </row>
    <row r="1867" spans="39:42">
      <c r="AM1867" s="19">
        <v>1855</v>
      </c>
      <c r="AN1867" s="266">
        <v>9064417</v>
      </c>
      <c r="AO1867" s="29">
        <v>1856</v>
      </c>
      <c r="AP1867" s="266">
        <v>5360816</v>
      </c>
    </row>
    <row r="1868" spans="39:42">
      <c r="AM1868" s="19">
        <v>1856</v>
      </c>
      <c r="AN1868" s="266">
        <v>9069262</v>
      </c>
      <c r="AO1868" s="29">
        <v>1857</v>
      </c>
      <c r="AP1868" s="266">
        <v>5363680</v>
      </c>
    </row>
    <row r="1869" spans="39:42">
      <c r="AM1869" s="19">
        <v>1857</v>
      </c>
      <c r="AN1869" s="266">
        <v>9074106</v>
      </c>
      <c r="AO1869" s="29">
        <v>1858</v>
      </c>
      <c r="AP1869" s="266">
        <v>5366543</v>
      </c>
    </row>
    <row r="1870" spans="39:42">
      <c r="AM1870" s="19">
        <v>1858</v>
      </c>
      <c r="AN1870" s="266">
        <v>9078950</v>
      </c>
      <c r="AO1870" s="29">
        <v>1859</v>
      </c>
      <c r="AP1870" s="266">
        <v>5369406</v>
      </c>
    </row>
    <row r="1871" spans="39:42">
      <c r="AM1871" s="19">
        <v>1859</v>
      </c>
      <c r="AN1871" s="266">
        <v>9083795</v>
      </c>
      <c r="AO1871" s="29">
        <v>1860</v>
      </c>
      <c r="AP1871" s="266">
        <v>5372269</v>
      </c>
    </row>
    <row r="1872" spans="39:42">
      <c r="AM1872" s="19">
        <v>1860</v>
      </c>
      <c r="AN1872" s="266">
        <v>9088639</v>
      </c>
      <c r="AO1872" s="29">
        <v>1861</v>
      </c>
      <c r="AP1872" s="266">
        <v>5375133</v>
      </c>
    </row>
    <row r="1873" spans="39:42">
      <c r="AM1873" s="19">
        <v>1861</v>
      </c>
      <c r="AN1873" s="266">
        <v>9093483</v>
      </c>
      <c r="AO1873" s="29">
        <v>1862</v>
      </c>
      <c r="AP1873" s="266">
        <v>5377996</v>
      </c>
    </row>
    <row r="1874" spans="39:42">
      <c r="AM1874" s="19">
        <v>1862</v>
      </c>
      <c r="AN1874" s="266">
        <v>9098328</v>
      </c>
      <c r="AO1874" s="29">
        <v>1863</v>
      </c>
      <c r="AP1874" s="266">
        <v>5380859</v>
      </c>
    </row>
    <row r="1875" spans="39:42">
      <c r="AM1875" s="19">
        <v>1863</v>
      </c>
      <c r="AN1875" s="266">
        <v>9103172</v>
      </c>
      <c r="AO1875" s="29">
        <v>1864</v>
      </c>
      <c r="AP1875" s="266">
        <v>5383723</v>
      </c>
    </row>
    <row r="1876" spans="39:42">
      <c r="AM1876" s="19">
        <v>1864</v>
      </c>
      <c r="AN1876" s="266">
        <v>9108017</v>
      </c>
      <c r="AO1876" s="29">
        <v>1865</v>
      </c>
      <c r="AP1876" s="266">
        <v>5386586</v>
      </c>
    </row>
    <row r="1877" spans="39:42">
      <c r="AM1877" s="19">
        <v>1865</v>
      </c>
      <c r="AN1877" s="266">
        <v>9112861</v>
      </c>
      <c r="AO1877" s="29">
        <v>1866</v>
      </c>
      <c r="AP1877" s="266">
        <v>5389449</v>
      </c>
    </row>
    <row r="1878" spans="39:42">
      <c r="AM1878" s="19">
        <v>1866</v>
      </c>
      <c r="AN1878" s="266">
        <v>9117705</v>
      </c>
      <c r="AO1878" s="29">
        <v>1867</v>
      </c>
      <c r="AP1878" s="266">
        <v>5392312</v>
      </c>
    </row>
    <row r="1879" spans="39:42">
      <c r="AM1879" s="19">
        <v>1867</v>
      </c>
      <c r="AN1879" s="266">
        <v>9122550</v>
      </c>
      <c r="AO1879" s="29">
        <v>1868</v>
      </c>
      <c r="AP1879" s="266">
        <v>5395176</v>
      </c>
    </row>
    <row r="1880" spans="39:42">
      <c r="AM1880" s="19">
        <v>1868</v>
      </c>
      <c r="AN1880" s="266">
        <v>9127394</v>
      </c>
      <c r="AO1880" s="29">
        <v>1869</v>
      </c>
      <c r="AP1880" s="266">
        <v>5398039</v>
      </c>
    </row>
    <row r="1881" spans="39:42">
      <c r="AM1881" s="19">
        <v>1869</v>
      </c>
      <c r="AN1881" s="266">
        <v>9132238</v>
      </c>
      <c r="AO1881" s="29">
        <v>1870</v>
      </c>
      <c r="AP1881" s="266">
        <v>5400902</v>
      </c>
    </row>
    <row r="1882" spans="39:42">
      <c r="AM1882" s="19">
        <v>1870</v>
      </c>
      <c r="AN1882" s="266">
        <v>9137083</v>
      </c>
      <c r="AO1882" s="29">
        <v>1871</v>
      </c>
      <c r="AP1882" s="266">
        <v>5403765</v>
      </c>
    </row>
    <row r="1883" spans="39:42">
      <c r="AM1883" s="19">
        <v>1871</v>
      </c>
      <c r="AN1883" s="266">
        <v>9141927</v>
      </c>
      <c r="AO1883" s="29">
        <v>1872</v>
      </c>
      <c r="AP1883" s="266">
        <v>5406629</v>
      </c>
    </row>
    <row r="1884" spans="39:42">
      <c r="AM1884" s="19">
        <v>1872</v>
      </c>
      <c r="AN1884" s="266">
        <v>9146771</v>
      </c>
      <c r="AO1884" s="29">
        <v>1873</v>
      </c>
      <c r="AP1884" s="266">
        <v>5409492</v>
      </c>
    </row>
    <row r="1885" spans="39:42">
      <c r="AM1885" s="19">
        <v>1873</v>
      </c>
      <c r="AN1885" s="266">
        <v>9151616</v>
      </c>
      <c r="AO1885" s="29">
        <v>1874</v>
      </c>
      <c r="AP1885" s="266">
        <v>5412355</v>
      </c>
    </row>
    <row r="1886" spans="39:42">
      <c r="AM1886" s="19">
        <v>1874</v>
      </c>
      <c r="AN1886" s="266">
        <v>9156460</v>
      </c>
      <c r="AO1886" s="29">
        <v>1875</v>
      </c>
      <c r="AP1886" s="266">
        <v>5415219</v>
      </c>
    </row>
    <row r="1887" spans="39:42">
      <c r="AM1887" s="19">
        <v>1875</v>
      </c>
      <c r="AN1887" s="266">
        <v>9161305</v>
      </c>
      <c r="AO1887" s="29">
        <v>1876</v>
      </c>
      <c r="AP1887" s="266">
        <v>5418082</v>
      </c>
    </row>
    <row r="1888" spans="39:42">
      <c r="AM1888" s="19">
        <v>1876</v>
      </c>
      <c r="AN1888" s="266">
        <v>9166149</v>
      </c>
      <c r="AO1888" s="29">
        <v>1877</v>
      </c>
      <c r="AP1888" s="266">
        <v>5420945</v>
      </c>
    </row>
    <row r="1889" spans="39:42">
      <c r="AM1889" s="19">
        <v>1877</v>
      </c>
      <c r="AN1889" s="266">
        <v>9170993</v>
      </c>
      <c r="AO1889" s="29">
        <v>1878</v>
      </c>
      <c r="AP1889" s="266">
        <v>5423808</v>
      </c>
    </row>
    <row r="1890" spans="39:42">
      <c r="AM1890" s="19">
        <v>1878</v>
      </c>
      <c r="AN1890" s="266">
        <v>9175838</v>
      </c>
      <c r="AO1890" s="29">
        <v>1879</v>
      </c>
      <c r="AP1890" s="266">
        <v>5426672</v>
      </c>
    </row>
    <row r="1891" spans="39:42">
      <c r="AM1891" s="19">
        <v>1879</v>
      </c>
      <c r="AN1891" s="266">
        <v>9180682</v>
      </c>
      <c r="AO1891" s="29">
        <v>1880</v>
      </c>
      <c r="AP1891" s="266">
        <v>5429535</v>
      </c>
    </row>
    <row r="1892" spans="39:42">
      <c r="AM1892" s="19">
        <v>1880</v>
      </c>
      <c r="AN1892" s="266">
        <v>9185526</v>
      </c>
      <c r="AO1892" s="29">
        <v>1881</v>
      </c>
      <c r="AP1892" s="266">
        <v>5432398</v>
      </c>
    </row>
    <row r="1893" spans="39:42">
      <c r="AM1893" s="19">
        <v>1881</v>
      </c>
      <c r="AN1893" s="266">
        <v>9190371</v>
      </c>
      <c r="AO1893" s="29">
        <v>1882</v>
      </c>
      <c r="AP1893" s="266">
        <v>5435262</v>
      </c>
    </row>
    <row r="1894" spans="39:42">
      <c r="AM1894" s="19">
        <v>1882</v>
      </c>
      <c r="AN1894" s="266">
        <v>9195215</v>
      </c>
      <c r="AO1894" s="29">
        <v>1883</v>
      </c>
      <c r="AP1894" s="266">
        <v>5438125</v>
      </c>
    </row>
    <row r="1895" spans="39:42">
      <c r="AM1895" s="19">
        <v>1883</v>
      </c>
      <c r="AN1895" s="266">
        <v>9200059</v>
      </c>
      <c r="AO1895" s="29">
        <v>1884</v>
      </c>
      <c r="AP1895" s="266">
        <v>5440988</v>
      </c>
    </row>
    <row r="1896" spans="39:42">
      <c r="AM1896" s="19">
        <v>1884</v>
      </c>
      <c r="AN1896" s="266">
        <v>9204904</v>
      </c>
      <c r="AO1896" s="29">
        <v>1885</v>
      </c>
      <c r="AP1896" s="266">
        <v>5443851</v>
      </c>
    </row>
    <row r="1897" spans="39:42">
      <c r="AM1897" s="19">
        <v>1885</v>
      </c>
      <c r="AN1897" s="266">
        <v>9209748</v>
      </c>
      <c r="AO1897" s="29">
        <v>1886</v>
      </c>
      <c r="AP1897" s="266">
        <v>5446715</v>
      </c>
    </row>
    <row r="1898" spans="39:42">
      <c r="AM1898" s="19">
        <v>1886</v>
      </c>
      <c r="AN1898" s="266">
        <v>9214592</v>
      </c>
      <c r="AO1898" s="29">
        <v>1887</v>
      </c>
      <c r="AP1898" s="266">
        <v>5449578</v>
      </c>
    </row>
    <row r="1899" spans="39:42">
      <c r="AM1899" s="19">
        <v>1887</v>
      </c>
      <c r="AN1899" s="266">
        <v>9219437</v>
      </c>
      <c r="AO1899" s="29">
        <v>1888</v>
      </c>
      <c r="AP1899" s="266">
        <v>5452441</v>
      </c>
    </row>
    <row r="1900" spans="39:42">
      <c r="AM1900" s="19">
        <v>1888</v>
      </c>
      <c r="AN1900" s="266">
        <v>9224281</v>
      </c>
      <c r="AO1900" s="29">
        <v>1889</v>
      </c>
      <c r="AP1900" s="266">
        <v>5455305</v>
      </c>
    </row>
    <row r="1901" spans="39:42">
      <c r="AM1901" s="19">
        <v>1889</v>
      </c>
      <c r="AN1901" s="266">
        <v>9229126</v>
      </c>
      <c r="AO1901" s="29">
        <v>1890</v>
      </c>
      <c r="AP1901" s="266">
        <v>5458168</v>
      </c>
    </row>
    <row r="1902" spans="39:42">
      <c r="AM1902" s="19">
        <v>1890</v>
      </c>
      <c r="AN1902" s="266">
        <v>9233970</v>
      </c>
      <c r="AO1902" s="29">
        <v>1891</v>
      </c>
      <c r="AP1902" s="266">
        <v>5461031</v>
      </c>
    </row>
    <row r="1903" spans="39:42">
      <c r="AM1903" s="19">
        <v>1891</v>
      </c>
      <c r="AN1903" s="266">
        <v>9238814</v>
      </c>
      <c r="AO1903" s="29">
        <v>1892</v>
      </c>
      <c r="AP1903" s="266">
        <v>5463894</v>
      </c>
    </row>
    <row r="1904" spans="39:42">
      <c r="AM1904" s="19">
        <v>1892</v>
      </c>
      <c r="AN1904" s="266">
        <v>9243659</v>
      </c>
      <c r="AO1904" s="29">
        <v>1893</v>
      </c>
      <c r="AP1904" s="266">
        <v>5466758</v>
      </c>
    </row>
    <row r="1905" spans="39:42">
      <c r="AM1905" s="19">
        <v>1893</v>
      </c>
      <c r="AN1905" s="266">
        <v>9248503</v>
      </c>
      <c r="AO1905" s="29">
        <v>1894</v>
      </c>
      <c r="AP1905" s="266">
        <v>5469621</v>
      </c>
    </row>
    <row r="1906" spans="39:42">
      <c r="AM1906" s="19">
        <v>1894</v>
      </c>
      <c r="AN1906" s="266">
        <v>9253347</v>
      </c>
      <c r="AO1906" s="29">
        <v>1895</v>
      </c>
      <c r="AP1906" s="266">
        <v>5472484</v>
      </c>
    </row>
    <row r="1907" spans="39:42">
      <c r="AM1907" s="19">
        <v>1895</v>
      </c>
      <c r="AN1907" s="266">
        <v>9258192</v>
      </c>
      <c r="AO1907" s="29">
        <v>1896</v>
      </c>
      <c r="AP1907" s="266">
        <v>5475347</v>
      </c>
    </row>
    <row r="1908" spans="39:42">
      <c r="AM1908" s="19">
        <v>1896</v>
      </c>
      <c r="AN1908" s="266">
        <v>9263036</v>
      </c>
      <c r="AO1908" s="29">
        <v>1897</v>
      </c>
      <c r="AP1908" s="266">
        <v>5478211</v>
      </c>
    </row>
    <row r="1909" spans="39:42">
      <c r="AM1909" s="19">
        <v>1897</v>
      </c>
      <c r="AN1909" s="266">
        <v>9267880</v>
      </c>
      <c r="AO1909" s="29">
        <v>1898</v>
      </c>
      <c r="AP1909" s="266">
        <v>5481074</v>
      </c>
    </row>
    <row r="1910" spans="39:42">
      <c r="AM1910" s="19">
        <v>1898</v>
      </c>
      <c r="AN1910" s="266">
        <v>9272725</v>
      </c>
      <c r="AO1910" s="29">
        <v>1899</v>
      </c>
      <c r="AP1910" s="266">
        <v>5483937</v>
      </c>
    </row>
    <row r="1911" spans="39:42">
      <c r="AM1911" s="19">
        <v>1899</v>
      </c>
      <c r="AN1911" s="266">
        <v>9277569</v>
      </c>
      <c r="AO1911" s="29">
        <v>1900</v>
      </c>
      <c r="AP1911" s="266">
        <v>5486801</v>
      </c>
    </row>
    <row r="1912" spans="39:42">
      <c r="AM1912" s="19">
        <v>1900</v>
      </c>
      <c r="AN1912" s="266">
        <v>9282414</v>
      </c>
      <c r="AO1912" s="29">
        <v>1901</v>
      </c>
      <c r="AP1912" s="266">
        <v>5489664</v>
      </c>
    </row>
    <row r="1913" spans="39:42">
      <c r="AM1913" s="19">
        <v>1901</v>
      </c>
      <c r="AN1913" s="266">
        <v>9287258</v>
      </c>
      <c r="AO1913" s="29">
        <v>1902</v>
      </c>
      <c r="AP1913" s="266">
        <v>5492527</v>
      </c>
    </row>
    <row r="1914" spans="39:42">
      <c r="AM1914" s="19">
        <v>1902</v>
      </c>
      <c r="AN1914" s="266">
        <v>9292102</v>
      </c>
      <c r="AO1914" s="29">
        <v>1903</v>
      </c>
      <c r="AP1914" s="266">
        <v>5495390</v>
      </c>
    </row>
    <row r="1915" spans="39:42">
      <c r="AM1915" s="19">
        <v>1903</v>
      </c>
      <c r="AN1915" s="266">
        <v>9296947</v>
      </c>
      <c r="AO1915" s="29">
        <v>1904</v>
      </c>
      <c r="AP1915" s="266">
        <v>5498254</v>
      </c>
    </row>
    <row r="1916" spans="39:42">
      <c r="AM1916" s="19">
        <v>1904</v>
      </c>
      <c r="AN1916" s="266">
        <v>9301791</v>
      </c>
      <c r="AO1916" s="29">
        <v>1905</v>
      </c>
      <c r="AP1916" s="266">
        <v>5501117</v>
      </c>
    </row>
    <row r="1917" spans="39:42">
      <c r="AM1917" s="19">
        <v>1905</v>
      </c>
      <c r="AN1917" s="266">
        <v>9306635</v>
      </c>
      <c r="AO1917" s="29">
        <v>1906</v>
      </c>
      <c r="AP1917" s="266">
        <v>5503980</v>
      </c>
    </row>
    <row r="1918" spans="39:42">
      <c r="AM1918" s="19">
        <v>1906</v>
      </c>
      <c r="AN1918" s="266">
        <v>9311480</v>
      </c>
      <c r="AO1918" s="29">
        <v>1907</v>
      </c>
      <c r="AP1918" s="266">
        <v>5506844</v>
      </c>
    </row>
    <row r="1919" spans="39:42">
      <c r="AM1919" s="19">
        <v>1907</v>
      </c>
      <c r="AN1919" s="266">
        <v>9316324</v>
      </c>
      <c r="AO1919" s="29">
        <v>1908</v>
      </c>
      <c r="AP1919" s="266">
        <v>5509707</v>
      </c>
    </row>
    <row r="1920" spans="39:42">
      <c r="AM1920" s="19">
        <v>1908</v>
      </c>
      <c r="AN1920" s="266">
        <v>9321168</v>
      </c>
      <c r="AO1920" s="29">
        <v>1909</v>
      </c>
      <c r="AP1920" s="266">
        <v>5512570</v>
      </c>
    </row>
    <row r="1921" spans="39:42">
      <c r="AM1921" s="19">
        <v>1909</v>
      </c>
      <c r="AN1921" s="266">
        <v>9326013</v>
      </c>
      <c r="AO1921" s="29">
        <v>1910</v>
      </c>
      <c r="AP1921" s="266">
        <v>5515433</v>
      </c>
    </row>
    <row r="1922" spans="39:42">
      <c r="AM1922" s="19">
        <v>1910</v>
      </c>
      <c r="AN1922" s="266">
        <v>9330857</v>
      </c>
      <c r="AO1922" s="29">
        <v>1911</v>
      </c>
      <c r="AP1922" s="266">
        <v>5518297</v>
      </c>
    </row>
    <row r="1923" spans="39:42">
      <c r="AM1923" s="19">
        <v>1911</v>
      </c>
      <c r="AN1923" s="266">
        <v>9335701</v>
      </c>
      <c r="AO1923" s="29">
        <v>1912</v>
      </c>
      <c r="AP1923" s="266">
        <v>5521160</v>
      </c>
    </row>
    <row r="1924" spans="39:42">
      <c r="AM1924" s="19">
        <v>1912</v>
      </c>
      <c r="AN1924" s="266">
        <v>9340546</v>
      </c>
      <c r="AO1924" s="29">
        <v>1913</v>
      </c>
      <c r="AP1924" s="266">
        <v>5524023</v>
      </c>
    </row>
    <row r="1925" spans="39:42">
      <c r="AM1925" s="19">
        <v>1913</v>
      </c>
      <c r="AN1925" s="266">
        <v>9345390</v>
      </c>
      <c r="AO1925" s="29">
        <v>1914</v>
      </c>
      <c r="AP1925" s="266">
        <v>5526887</v>
      </c>
    </row>
    <row r="1926" spans="39:42">
      <c r="AM1926" s="19">
        <v>1914</v>
      </c>
      <c r="AN1926" s="266">
        <v>9350235</v>
      </c>
      <c r="AO1926" s="29">
        <v>1915</v>
      </c>
      <c r="AP1926" s="266">
        <v>5529750</v>
      </c>
    </row>
    <row r="1927" spans="39:42">
      <c r="AM1927" s="19">
        <v>1915</v>
      </c>
      <c r="AN1927" s="266">
        <v>9355079</v>
      </c>
      <c r="AO1927" s="29">
        <v>1916</v>
      </c>
      <c r="AP1927" s="266">
        <v>5532613</v>
      </c>
    </row>
    <row r="1928" spans="39:42">
      <c r="AM1928" s="19">
        <v>1916</v>
      </c>
      <c r="AN1928" s="266">
        <v>9359923</v>
      </c>
      <c r="AO1928" s="29">
        <v>1917</v>
      </c>
      <c r="AP1928" s="266">
        <v>5535476</v>
      </c>
    </row>
    <row r="1929" spans="39:42">
      <c r="AM1929" s="19">
        <v>1917</v>
      </c>
      <c r="AN1929" s="266">
        <v>9364768</v>
      </c>
      <c r="AO1929" s="29">
        <v>1918</v>
      </c>
      <c r="AP1929" s="266">
        <v>5538340</v>
      </c>
    </row>
    <row r="1930" spans="39:42">
      <c r="AM1930" s="19">
        <v>1918</v>
      </c>
      <c r="AN1930" s="266">
        <v>9369612</v>
      </c>
      <c r="AO1930" s="29">
        <v>1919</v>
      </c>
      <c r="AP1930" s="266">
        <v>5541203</v>
      </c>
    </row>
    <row r="1931" spans="39:42">
      <c r="AM1931" s="19">
        <v>1919</v>
      </c>
      <c r="AN1931" s="266">
        <v>9374456</v>
      </c>
      <c r="AO1931" s="29">
        <v>1920</v>
      </c>
      <c r="AP1931" s="266">
        <v>5544066</v>
      </c>
    </row>
    <row r="1932" spans="39:42">
      <c r="AM1932" s="19">
        <v>1920</v>
      </c>
      <c r="AN1932" s="266">
        <v>9379301</v>
      </c>
      <c r="AO1932" s="29">
        <v>1921</v>
      </c>
      <c r="AP1932" s="266">
        <v>5546929</v>
      </c>
    </row>
    <row r="1933" spans="39:42">
      <c r="AM1933" s="19">
        <v>1921</v>
      </c>
      <c r="AN1933" s="266">
        <v>9384145</v>
      </c>
      <c r="AO1933" s="29">
        <v>1922</v>
      </c>
      <c r="AP1933" s="266">
        <v>5549793</v>
      </c>
    </row>
    <row r="1934" spans="39:42">
      <c r="AM1934" s="19">
        <v>1922</v>
      </c>
      <c r="AN1934" s="266">
        <v>9388989</v>
      </c>
      <c r="AO1934" s="29">
        <v>1923</v>
      </c>
      <c r="AP1934" s="266">
        <v>5552656</v>
      </c>
    </row>
    <row r="1935" spans="39:42">
      <c r="AM1935" s="19">
        <v>1923</v>
      </c>
      <c r="AN1935" s="266">
        <v>9393834</v>
      </c>
      <c r="AO1935" s="29">
        <v>1924</v>
      </c>
      <c r="AP1935" s="266">
        <v>5555519</v>
      </c>
    </row>
    <row r="1936" spans="39:42">
      <c r="AM1936" s="19">
        <v>1924</v>
      </c>
      <c r="AN1936" s="266">
        <v>9398678</v>
      </c>
      <c r="AO1936" s="29">
        <v>1925</v>
      </c>
      <c r="AP1936" s="266">
        <v>5558383</v>
      </c>
    </row>
    <row r="1937" spans="39:42">
      <c r="AM1937" s="19">
        <v>1925</v>
      </c>
      <c r="AN1937" s="266">
        <v>9403523</v>
      </c>
      <c r="AO1937" s="29">
        <v>1926</v>
      </c>
      <c r="AP1937" s="266">
        <v>5561246</v>
      </c>
    </row>
    <row r="1938" spans="39:42">
      <c r="AM1938" s="19">
        <v>1926</v>
      </c>
      <c r="AN1938" s="266">
        <v>9408367</v>
      </c>
      <c r="AO1938" s="29">
        <v>1927</v>
      </c>
      <c r="AP1938" s="266">
        <v>5564109</v>
      </c>
    </row>
    <row r="1939" spans="39:42">
      <c r="AM1939" s="19">
        <v>1927</v>
      </c>
      <c r="AN1939" s="266">
        <v>9413212</v>
      </c>
      <c r="AO1939" s="29">
        <v>1928</v>
      </c>
      <c r="AP1939" s="266">
        <v>5566972</v>
      </c>
    </row>
    <row r="1940" spans="39:42">
      <c r="AM1940" s="19">
        <v>1928</v>
      </c>
      <c r="AN1940" s="266">
        <v>9418057</v>
      </c>
      <c r="AO1940" s="29">
        <v>1929</v>
      </c>
      <c r="AP1940" s="266">
        <v>5569836</v>
      </c>
    </row>
    <row r="1941" spans="39:42">
      <c r="AM1941" s="19">
        <v>1929</v>
      </c>
      <c r="AN1941" s="266">
        <v>9422901</v>
      </c>
      <c r="AO1941" s="29">
        <v>1930</v>
      </c>
      <c r="AP1941" s="266">
        <v>5572699</v>
      </c>
    </row>
    <row r="1942" spans="39:42">
      <c r="AM1942" s="19">
        <v>1930</v>
      </c>
      <c r="AN1942" s="266">
        <v>9427746</v>
      </c>
      <c r="AO1942" s="29">
        <v>1931</v>
      </c>
      <c r="AP1942" s="266">
        <v>5575562</v>
      </c>
    </row>
    <row r="1943" spans="39:42">
      <c r="AM1943" s="19">
        <v>1931</v>
      </c>
      <c r="AN1943" s="266">
        <v>9432591</v>
      </c>
      <c r="AO1943" s="29">
        <v>1932</v>
      </c>
      <c r="AP1943" s="266">
        <v>5578426</v>
      </c>
    </row>
    <row r="1944" spans="39:42">
      <c r="AM1944" s="19">
        <v>1932</v>
      </c>
      <c r="AN1944" s="266">
        <v>9437436</v>
      </c>
      <c r="AO1944" s="29">
        <v>1933</v>
      </c>
      <c r="AP1944" s="266">
        <v>5581289</v>
      </c>
    </row>
    <row r="1945" spans="39:42">
      <c r="AM1945" s="19">
        <v>1933</v>
      </c>
      <c r="AN1945" s="266">
        <v>9442280</v>
      </c>
      <c r="AO1945" s="29">
        <v>1934</v>
      </c>
      <c r="AP1945" s="266">
        <v>5584152</v>
      </c>
    </row>
    <row r="1946" spans="39:42">
      <c r="AM1946" s="19">
        <v>1934</v>
      </c>
      <c r="AN1946" s="266">
        <v>9447125</v>
      </c>
      <c r="AO1946" s="29">
        <v>1935</v>
      </c>
      <c r="AP1946" s="266">
        <v>5587015</v>
      </c>
    </row>
    <row r="1947" spans="39:42">
      <c r="AM1947" s="19">
        <v>1935</v>
      </c>
      <c r="AN1947" s="266">
        <v>9451970</v>
      </c>
      <c r="AO1947" s="29">
        <v>1936</v>
      </c>
      <c r="AP1947" s="266">
        <v>5589880</v>
      </c>
    </row>
    <row r="1948" spans="39:42">
      <c r="AM1948" s="19">
        <v>1936</v>
      </c>
      <c r="AN1948" s="266">
        <v>9456815</v>
      </c>
      <c r="AO1948" s="29">
        <v>1937</v>
      </c>
      <c r="AP1948" s="266">
        <v>5592744</v>
      </c>
    </row>
    <row r="1949" spans="39:42">
      <c r="AM1949" s="19">
        <v>1937</v>
      </c>
      <c r="AN1949" s="266">
        <v>9461659</v>
      </c>
      <c r="AO1949" s="29">
        <v>1938</v>
      </c>
      <c r="AP1949" s="266">
        <v>5595608</v>
      </c>
    </row>
    <row r="1950" spans="39:42">
      <c r="AM1950" s="19">
        <v>1938</v>
      </c>
      <c r="AN1950" s="266">
        <v>9466504</v>
      </c>
      <c r="AO1950" s="29">
        <v>1939</v>
      </c>
      <c r="AP1950" s="266">
        <v>5598472</v>
      </c>
    </row>
    <row r="1951" spans="39:42">
      <c r="AM1951" s="19">
        <v>1939</v>
      </c>
      <c r="AN1951" s="266">
        <v>9471349</v>
      </c>
      <c r="AO1951" s="29">
        <v>1940</v>
      </c>
      <c r="AP1951" s="266">
        <v>5601336</v>
      </c>
    </row>
    <row r="1952" spans="39:42">
      <c r="AM1952" s="19">
        <v>1940</v>
      </c>
      <c r="AN1952" s="266">
        <v>9476193</v>
      </c>
      <c r="AO1952" s="29">
        <v>1941</v>
      </c>
      <c r="AP1952" s="266">
        <v>5604201</v>
      </c>
    </row>
    <row r="1953" spans="39:42">
      <c r="AM1953" s="19">
        <v>1941</v>
      </c>
      <c r="AN1953" s="266">
        <v>9481038</v>
      </c>
      <c r="AO1953" s="29">
        <v>1942</v>
      </c>
      <c r="AP1953" s="266">
        <v>5607065</v>
      </c>
    </row>
    <row r="1954" spans="39:42">
      <c r="AM1954" s="19">
        <v>1942</v>
      </c>
      <c r="AN1954" s="266">
        <v>9485883</v>
      </c>
      <c r="AO1954" s="29">
        <v>1943</v>
      </c>
      <c r="AP1954" s="266">
        <v>5609929</v>
      </c>
    </row>
    <row r="1955" spans="39:42">
      <c r="AM1955" s="19">
        <v>1943</v>
      </c>
      <c r="AN1955" s="266">
        <v>9490728</v>
      </c>
      <c r="AO1955" s="29">
        <v>1944</v>
      </c>
      <c r="AP1955" s="266">
        <v>5612793</v>
      </c>
    </row>
    <row r="1956" spans="39:42">
      <c r="AM1956" s="19">
        <v>1944</v>
      </c>
      <c r="AN1956" s="266">
        <v>9495572</v>
      </c>
      <c r="AO1956" s="29">
        <v>1945</v>
      </c>
      <c r="AP1956" s="266">
        <v>5615658</v>
      </c>
    </row>
    <row r="1957" spans="39:42">
      <c r="AM1957" s="19">
        <v>1945</v>
      </c>
      <c r="AN1957" s="266">
        <v>9500417</v>
      </c>
      <c r="AO1957" s="29">
        <v>1946</v>
      </c>
      <c r="AP1957" s="266">
        <v>5618522</v>
      </c>
    </row>
    <row r="1958" spans="39:42">
      <c r="AM1958" s="19">
        <v>1946</v>
      </c>
      <c r="AN1958" s="266">
        <v>9505262</v>
      </c>
      <c r="AO1958" s="29">
        <v>1947</v>
      </c>
      <c r="AP1958" s="266">
        <v>5621386</v>
      </c>
    </row>
    <row r="1959" spans="39:42">
      <c r="AM1959" s="19">
        <v>1947</v>
      </c>
      <c r="AN1959" s="266">
        <v>9510107</v>
      </c>
      <c r="AO1959" s="29">
        <v>1948</v>
      </c>
      <c r="AP1959" s="266">
        <v>5624250</v>
      </c>
    </row>
    <row r="1960" spans="39:42">
      <c r="AM1960" s="19">
        <v>1948</v>
      </c>
      <c r="AN1960" s="266">
        <v>9514951</v>
      </c>
      <c r="AO1960" s="29">
        <v>1949</v>
      </c>
      <c r="AP1960" s="266">
        <v>5627114</v>
      </c>
    </row>
    <row r="1961" spans="39:42">
      <c r="AM1961" s="19">
        <v>1949</v>
      </c>
      <c r="AN1961" s="266">
        <v>9519796</v>
      </c>
      <c r="AO1961" s="29">
        <v>1950</v>
      </c>
      <c r="AP1961" s="266">
        <v>5629979</v>
      </c>
    </row>
    <row r="1962" spans="39:42">
      <c r="AM1962" s="19">
        <v>1950</v>
      </c>
      <c r="AN1962" s="266">
        <v>9524641</v>
      </c>
      <c r="AO1962" s="29">
        <v>1951</v>
      </c>
      <c r="AP1962" s="266">
        <v>5632843</v>
      </c>
    </row>
    <row r="1963" spans="39:42">
      <c r="AM1963" s="19">
        <v>1951</v>
      </c>
      <c r="AN1963" s="266">
        <v>9529485</v>
      </c>
      <c r="AO1963" s="29">
        <v>1952</v>
      </c>
      <c r="AP1963" s="266">
        <v>5635707</v>
      </c>
    </row>
    <row r="1964" spans="39:42">
      <c r="AM1964" s="19">
        <v>1952</v>
      </c>
      <c r="AN1964" s="266">
        <v>9534330</v>
      </c>
      <c r="AO1964" s="29">
        <v>1953</v>
      </c>
      <c r="AP1964" s="266">
        <v>5638571</v>
      </c>
    </row>
    <row r="1965" spans="39:42">
      <c r="AM1965" s="19">
        <v>1953</v>
      </c>
      <c r="AN1965" s="266">
        <v>9539175</v>
      </c>
      <c r="AO1965" s="29">
        <v>1954</v>
      </c>
      <c r="AP1965" s="266">
        <v>5641435</v>
      </c>
    </row>
    <row r="1966" spans="39:42">
      <c r="AM1966" s="19">
        <v>1954</v>
      </c>
      <c r="AN1966" s="266">
        <v>9544020</v>
      </c>
      <c r="AO1966" s="29">
        <v>1955</v>
      </c>
      <c r="AP1966" s="266">
        <v>5644300</v>
      </c>
    </row>
    <row r="1967" spans="39:42">
      <c r="AM1967" s="19">
        <v>1955</v>
      </c>
      <c r="AN1967" s="266">
        <v>9548864</v>
      </c>
      <c r="AO1967" s="29">
        <v>1956</v>
      </c>
      <c r="AP1967" s="266">
        <v>5647164</v>
      </c>
    </row>
    <row r="1968" spans="39:42">
      <c r="AM1968" s="19">
        <v>1956</v>
      </c>
      <c r="AN1968" s="266">
        <v>9553709</v>
      </c>
      <c r="AO1968" s="29">
        <v>1957</v>
      </c>
      <c r="AP1968" s="266">
        <v>5650028</v>
      </c>
    </row>
    <row r="1969" spans="39:42">
      <c r="AM1969" s="19">
        <v>1957</v>
      </c>
      <c r="AN1969" s="266">
        <v>9558554</v>
      </c>
      <c r="AO1969" s="29">
        <v>1958</v>
      </c>
      <c r="AP1969" s="266">
        <v>5652892</v>
      </c>
    </row>
    <row r="1970" spans="39:42">
      <c r="AM1970" s="19">
        <v>1958</v>
      </c>
      <c r="AN1970" s="266">
        <v>9563399</v>
      </c>
      <c r="AO1970" s="29">
        <v>1959</v>
      </c>
      <c r="AP1970" s="266">
        <v>5655756</v>
      </c>
    </row>
    <row r="1971" spans="39:42">
      <c r="AM1971" s="19">
        <v>1959</v>
      </c>
      <c r="AN1971" s="266">
        <v>9568243</v>
      </c>
      <c r="AO1971" s="29">
        <v>1960</v>
      </c>
      <c r="AP1971" s="266">
        <v>5658621</v>
      </c>
    </row>
    <row r="1972" spans="39:42">
      <c r="AM1972" s="19">
        <v>1960</v>
      </c>
      <c r="AN1972" s="266">
        <v>9573088</v>
      </c>
      <c r="AO1972" s="29">
        <v>1961</v>
      </c>
      <c r="AP1972" s="266">
        <v>5661485</v>
      </c>
    </row>
    <row r="1973" spans="39:42">
      <c r="AM1973" s="19">
        <v>1961</v>
      </c>
      <c r="AN1973" s="266">
        <v>9577933</v>
      </c>
      <c r="AO1973" s="29">
        <v>1962</v>
      </c>
      <c r="AP1973" s="266">
        <v>5664349</v>
      </c>
    </row>
    <row r="1974" spans="39:42">
      <c r="AM1974" s="19">
        <v>1962</v>
      </c>
      <c r="AN1974" s="266">
        <v>9582778</v>
      </c>
      <c r="AO1974" s="29">
        <v>1963</v>
      </c>
      <c r="AP1974" s="266">
        <v>5667213</v>
      </c>
    </row>
    <row r="1975" spans="39:42">
      <c r="AM1975" s="19">
        <v>1963</v>
      </c>
      <c r="AN1975" s="266">
        <v>9587622</v>
      </c>
      <c r="AO1975" s="29">
        <v>1964</v>
      </c>
      <c r="AP1975" s="266">
        <v>5670078</v>
      </c>
    </row>
    <row r="1976" spans="39:42">
      <c r="AM1976" s="19">
        <v>1964</v>
      </c>
      <c r="AN1976" s="266">
        <v>9592467</v>
      </c>
      <c r="AO1976" s="29">
        <v>1965</v>
      </c>
      <c r="AP1976" s="266">
        <v>5672942</v>
      </c>
    </row>
    <row r="1977" spans="39:42">
      <c r="AM1977" s="19">
        <v>1965</v>
      </c>
      <c r="AN1977" s="266">
        <v>9597312</v>
      </c>
      <c r="AO1977" s="29">
        <v>1966</v>
      </c>
      <c r="AP1977" s="266">
        <v>5675806</v>
      </c>
    </row>
    <row r="1978" spans="39:42">
      <c r="AM1978" s="19">
        <v>1966</v>
      </c>
      <c r="AN1978" s="266">
        <v>9602156</v>
      </c>
      <c r="AO1978" s="29">
        <v>1967</v>
      </c>
      <c r="AP1978" s="266">
        <v>5678670</v>
      </c>
    </row>
    <row r="1979" spans="39:42">
      <c r="AM1979" s="19">
        <v>1967</v>
      </c>
      <c r="AN1979" s="266">
        <v>9607001</v>
      </c>
      <c r="AO1979" s="29">
        <v>1968</v>
      </c>
      <c r="AP1979" s="266">
        <v>5681534</v>
      </c>
    </row>
    <row r="1980" spans="39:42">
      <c r="AM1980" s="19">
        <v>1968</v>
      </c>
      <c r="AN1980" s="266">
        <v>9611846</v>
      </c>
      <c r="AO1980" s="29">
        <v>1969</v>
      </c>
      <c r="AP1980" s="266">
        <v>5684399</v>
      </c>
    </row>
    <row r="1981" spans="39:42">
      <c r="AM1981" s="19">
        <v>1969</v>
      </c>
      <c r="AN1981" s="266">
        <v>9616691</v>
      </c>
      <c r="AO1981" s="29">
        <v>1970</v>
      </c>
      <c r="AP1981" s="266">
        <v>5687263</v>
      </c>
    </row>
    <row r="1982" spans="39:42">
      <c r="AM1982" s="19">
        <v>1970</v>
      </c>
      <c r="AN1982" s="266">
        <v>9621535</v>
      </c>
      <c r="AO1982" s="29">
        <v>1971</v>
      </c>
      <c r="AP1982" s="266">
        <v>5690127</v>
      </c>
    </row>
    <row r="1983" spans="39:42">
      <c r="AM1983" s="19">
        <v>1971</v>
      </c>
      <c r="AN1983" s="266">
        <v>9626380</v>
      </c>
      <c r="AO1983" s="29">
        <v>1972</v>
      </c>
      <c r="AP1983" s="266">
        <v>5692991</v>
      </c>
    </row>
    <row r="1984" spans="39:42">
      <c r="AM1984" s="19">
        <v>1972</v>
      </c>
      <c r="AN1984" s="266">
        <v>9631225</v>
      </c>
      <c r="AO1984" s="29">
        <v>1973</v>
      </c>
      <c r="AP1984" s="266">
        <v>5695855</v>
      </c>
    </row>
    <row r="1985" spans="39:42">
      <c r="AM1985" s="19">
        <v>1973</v>
      </c>
      <c r="AN1985" s="266">
        <v>9636070</v>
      </c>
      <c r="AO1985" s="29">
        <v>1974</v>
      </c>
      <c r="AP1985" s="266">
        <v>5698720</v>
      </c>
    </row>
    <row r="1986" spans="39:42">
      <c r="AM1986" s="19">
        <v>1974</v>
      </c>
      <c r="AN1986" s="266">
        <v>9640914</v>
      </c>
      <c r="AO1986" s="29">
        <v>1975</v>
      </c>
      <c r="AP1986" s="266">
        <v>5701584</v>
      </c>
    </row>
    <row r="1987" spans="39:42">
      <c r="AM1987" s="19">
        <v>1975</v>
      </c>
      <c r="AN1987" s="266">
        <v>9645759</v>
      </c>
      <c r="AO1987" s="29">
        <v>1976</v>
      </c>
      <c r="AP1987" s="266">
        <v>5704448</v>
      </c>
    </row>
    <row r="1988" spans="39:42">
      <c r="AM1988" s="19">
        <v>1976</v>
      </c>
      <c r="AN1988" s="266">
        <v>9650604</v>
      </c>
      <c r="AO1988" s="29">
        <v>1977</v>
      </c>
      <c r="AP1988" s="266">
        <v>5707312</v>
      </c>
    </row>
    <row r="1989" spans="39:42">
      <c r="AM1989" s="19">
        <v>1977</v>
      </c>
      <c r="AN1989" s="266">
        <v>9655448</v>
      </c>
      <c r="AO1989" s="29">
        <v>1978</v>
      </c>
      <c r="AP1989" s="266">
        <v>5710176</v>
      </c>
    </row>
    <row r="1990" spans="39:42">
      <c r="AM1990" s="19">
        <v>1978</v>
      </c>
      <c r="AN1990" s="266">
        <v>9660293</v>
      </c>
      <c r="AO1990" s="29">
        <v>1979</v>
      </c>
      <c r="AP1990" s="266">
        <v>5713041</v>
      </c>
    </row>
    <row r="1991" spans="39:42">
      <c r="AM1991" s="19">
        <v>1979</v>
      </c>
      <c r="AN1991" s="266">
        <v>9665138</v>
      </c>
      <c r="AO1991" s="29">
        <v>1980</v>
      </c>
      <c r="AP1991" s="266">
        <v>5715905</v>
      </c>
    </row>
    <row r="1992" spans="39:42">
      <c r="AM1992" s="19">
        <v>1980</v>
      </c>
      <c r="AN1992" s="266">
        <v>9669983</v>
      </c>
      <c r="AO1992" s="29">
        <v>1981</v>
      </c>
      <c r="AP1992" s="266">
        <v>5718769</v>
      </c>
    </row>
    <row r="1993" spans="39:42">
      <c r="AM1993" s="19">
        <v>1981</v>
      </c>
      <c r="AN1993" s="266">
        <v>9674827</v>
      </c>
      <c r="AO1993" s="29">
        <v>1982</v>
      </c>
      <c r="AP1993" s="266">
        <v>5721633</v>
      </c>
    </row>
    <row r="1994" spans="39:42">
      <c r="AM1994" s="19">
        <v>1982</v>
      </c>
      <c r="AN1994" s="266">
        <v>9679672</v>
      </c>
      <c r="AO1994" s="29">
        <v>1983</v>
      </c>
      <c r="AP1994" s="266">
        <v>5724497</v>
      </c>
    </row>
    <row r="1995" spans="39:42">
      <c r="AM1995" s="19">
        <v>1983</v>
      </c>
      <c r="AN1995" s="266">
        <v>9684517</v>
      </c>
      <c r="AO1995" s="29">
        <v>1984</v>
      </c>
      <c r="AP1995" s="266">
        <v>5727362</v>
      </c>
    </row>
    <row r="1996" spans="39:42">
      <c r="AM1996" s="19">
        <v>1984</v>
      </c>
      <c r="AN1996" s="266">
        <v>9689362</v>
      </c>
      <c r="AO1996" s="29">
        <v>1985</v>
      </c>
      <c r="AP1996" s="266">
        <v>5730226</v>
      </c>
    </row>
    <row r="1997" spans="39:42">
      <c r="AM1997" s="19">
        <v>1985</v>
      </c>
      <c r="AN1997" s="266">
        <v>9694206</v>
      </c>
      <c r="AO1997" s="29">
        <v>1986</v>
      </c>
      <c r="AP1997" s="266">
        <v>5733090</v>
      </c>
    </row>
    <row r="1998" spans="39:42">
      <c r="AM1998" s="19">
        <v>1986</v>
      </c>
      <c r="AN1998" s="266">
        <v>9699051</v>
      </c>
      <c r="AO1998" s="29">
        <v>1987</v>
      </c>
      <c r="AP1998" s="266">
        <v>5735954</v>
      </c>
    </row>
    <row r="1999" spans="39:42">
      <c r="AM1999" s="19">
        <v>1987</v>
      </c>
      <c r="AN1999" s="266">
        <v>9703896</v>
      </c>
      <c r="AO1999" s="29">
        <v>1988</v>
      </c>
      <c r="AP1999" s="266">
        <v>5738819</v>
      </c>
    </row>
    <row r="2000" spans="39:42">
      <c r="AM2000" s="19">
        <v>1988</v>
      </c>
      <c r="AN2000" s="266">
        <v>9708740</v>
      </c>
      <c r="AO2000" s="29">
        <v>1989</v>
      </c>
      <c r="AP2000" s="266">
        <v>5741683</v>
      </c>
    </row>
    <row r="2001" spans="39:42">
      <c r="AM2001" s="19">
        <v>1989</v>
      </c>
      <c r="AN2001" s="266">
        <v>9713585</v>
      </c>
      <c r="AO2001" s="29">
        <v>1990</v>
      </c>
      <c r="AP2001" s="266">
        <v>5744547</v>
      </c>
    </row>
    <row r="2002" spans="39:42">
      <c r="AM2002" s="19">
        <v>1990</v>
      </c>
      <c r="AN2002" s="266">
        <v>9718430</v>
      </c>
      <c r="AO2002" s="29">
        <v>1991</v>
      </c>
      <c r="AP2002" s="266">
        <v>5747411</v>
      </c>
    </row>
    <row r="2003" spans="39:42">
      <c r="AM2003" s="19">
        <v>1991</v>
      </c>
      <c r="AN2003" s="266">
        <v>9723275</v>
      </c>
      <c r="AO2003" s="29">
        <v>1992</v>
      </c>
      <c r="AP2003" s="266">
        <v>5750275</v>
      </c>
    </row>
    <row r="2004" spans="39:42">
      <c r="AM2004" s="19">
        <v>1992</v>
      </c>
      <c r="AN2004" s="266">
        <v>9728119</v>
      </c>
      <c r="AO2004" s="29">
        <v>1993</v>
      </c>
      <c r="AP2004" s="266">
        <v>5753140</v>
      </c>
    </row>
    <row r="2005" spans="39:42">
      <c r="AM2005" s="19">
        <v>1993</v>
      </c>
      <c r="AN2005" s="266">
        <v>9732964</v>
      </c>
      <c r="AO2005" s="29">
        <v>1994</v>
      </c>
      <c r="AP2005" s="266">
        <v>5756004</v>
      </c>
    </row>
    <row r="2006" spans="39:42">
      <c r="AM2006" s="19">
        <v>1994</v>
      </c>
      <c r="AN2006" s="266">
        <v>9737809</v>
      </c>
      <c r="AO2006" s="29">
        <v>1995</v>
      </c>
      <c r="AP2006" s="266">
        <v>5758868</v>
      </c>
    </row>
    <row r="2007" spans="39:42">
      <c r="AM2007" s="19">
        <v>1995</v>
      </c>
      <c r="AN2007" s="266">
        <v>9742654</v>
      </c>
      <c r="AO2007" s="29">
        <v>1996</v>
      </c>
      <c r="AP2007" s="266">
        <v>5761732</v>
      </c>
    </row>
    <row r="2008" spans="39:42">
      <c r="AM2008" s="19">
        <v>1996</v>
      </c>
      <c r="AN2008" s="266">
        <v>9747498</v>
      </c>
      <c r="AO2008" s="29">
        <v>1997</v>
      </c>
      <c r="AP2008" s="266">
        <v>5764596</v>
      </c>
    </row>
    <row r="2009" spans="39:42">
      <c r="AM2009" s="19">
        <v>1997</v>
      </c>
      <c r="AN2009" s="266">
        <v>9752343</v>
      </c>
      <c r="AO2009" s="29">
        <v>1998</v>
      </c>
      <c r="AP2009" s="266">
        <v>5767461</v>
      </c>
    </row>
    <row r="2010" spans="39:42">
      <c r="AM2010" s="19">
        <v>1998</v>
      </c>
      <c r="AN2010" s="266">
        <v>9757188</v>
      </c>
      <c r="AO2010" s="29">
        <v>1999</v>
      </c>
      <c r="AP2010" s="266">
        <v>5770325</v>
      </c>
    </row>
    <row r="2011" spans="39:42">
      <c r="AM2011" s="19">
        <v>1999</v>
      </c>
      <c r="AN2011" s="266">
        <v>9762033</v>
      </c>
      <c r="AO2011" s="29">
        <v>2000</v>
      </c>
      <c r="AP2011" s="266">
        <v>5773189</v>
      </c>
    </row>
    <row r="2012" spans="39:42">
      <c r="AM2012" s="19">
        <v>2000</v>
      </c>
      <c r="AN2012" s="266">
        <v>9766877</v>
      </c>
      <c r="AO2012" s="29">
        <v>2001</v>
      </c>
      <c r="AP2012" s="266">
        <v>5776053</v>
      </c>
    </row>
    <row r="2013" spans="39:42">
      <c r="AM2013" s="19">
        <v>2001</v>
      </c>
      <c r="AN2013" s="266">
        <v>9771722</v>
      </c>
      <c r="AO2013" s="29">
        <v>2002</v>
      </c>
      <c r="AP2013" s="266">
        <v>5778917</v>
      </c>
    </row>
    <row r="2014" spans="39:42">
      <c r="AM2014" s="19">
        <v>2002</v>
      </c>
      <c r="AN2014" s="266">
        <v>9776567</v>
      </c>
      <c r="AO2014" s="29">
        <v>2003</v>
      </c>
      <c r="AP2014" s="266">
        <v>5781782</v>
      </c>
    </row>
    <row r="2015" spans="39:42">
      <c r="AM2015" s="19">
        <v>2003</v>
      </c>
      <c r="AN2015" s="266">
        <v>9781411</v>
      </c>
      <c r="AO2015" s="29">
        <v>2004</v>
      </c>
      <c r="AP2015" s="266">
        <v>5784646</v>
      </c>
    </row>
    <row r="2016" spans="39:42">
      <c r="AM2016" s="19">
        <v>2004</v>
      </c>
      <c r="AN2016" s="266">
        <v>9786256</v>
      </c>
      <c r="AO2016" s="29">
        <v>2005</v>
      </c>
      <c r="AP2016" s="266">
        <v>5787510</v>
      </c>
    </row>
    <row r="2017" spans="39:42">
      <c r="AM2017" s="19">
        <v>2005</v>
      </c>
      <c r="AN2017" s="266">
        <v>9791101</v>
      </c>
      <c r="AO2017" s="29">
        <v>2006</v>
      </c>
      <c r="AP2017" s="266">
        <v>5790374</v>
      </c>
    </row>
    <row r="2018" spans="39:42">
      <c r="AM2018" s="19">
        <v>2006</v>
      </c>
      <c r="AN2018" s="266">
        <v>9795946</v>
      </c>
      <c r="AO2018" s="29">
        <v>2007</v>
      </c>
      <c r="AP2018" s="266">
        <v>5793239</v>
      </c>
    </row>
    <row r="2019" spans="39:42">
      <c r="AM2019" s="19">
        <v>2007</v>
      </c>
      <c r="AN2019" s="266">
        <v>9800790</v>
      </c>
      <c r="AO2019" s="29">
        <v>2008</v>
      </c>
      <c r="AP2019" s="266">
        <v>5796103</v>
      </c>
    </row>
    <row r="2020" spans="39:42">
      <c r="AM2020" s="19">
        <v>2008</v>
      </c>
      <c r="AN2020" s="266">
        <v>9805635</v>
      </c>
      <c r="AO2020" s="29">
        <v>2009</v>
      </c>
      <c r="AP2020" s="266">
        <v>5798967</v>
      </c>
    </row>
    <row r="2021" spans="39:42">
      <c r="AM2021" s="19">
        <v>2009</v>
      </c>
      <c r="AN2021" s="266">
        <v>9810480</v>
      </c>
      <c r="AO2021" s="29">
        <v>2010</v>
      </c>
      <c r="AP2021" s="266">
        <v>5801831</v>
      </c>
    </row>
    <row r="2022" spans="39:42">
      <c r="AM2022" s="19">
        <v>2010</v>
      </c>
      <c r="AN2022" s="266">
        <v>9815325</v>
      </c>
      <c r="AO2022" s="29">
        <v>2011</v>
      </c>
      <c r="AP2022" s="266">
        <v>5804695</v>
      </c>
    </row>
    <row r="2023" spans="39:42">
      <c r="AM2023" s="19">
        <v>2011</v>
      </c>
      <c r="AN2023" s="266">
        <v>9820169</v>
      </c>
      <c r="AO2023" s="29">
        <v>2012</v>
      </c>
      <c r="AP2023" s="266">
        <v>5807560</v>
      </c>
    </row>
    <row r="2024" spans="39:42">
      <c r="AM2024" s="19">
        <v>2012</v>
      </c>
      <c r="AN2024" s="266">
        <v>9825014</v>
      </c>
      <c r="AO2024" s="29">
        <v>2013</v>
      </c>
      <c r="AP2024" s="266">
        <v>5810424</v>
      </c>
    </row>
    <row r="2025" spans="39:42">
      <c r="AM2025" s="19">
        <v>2013</v>
      </c>
      <c r="AN2025" s="266">
        <v>9829859</v>
      </c>
      <c r="AO2025" s="29">
        <v>2014</v>
      </c>
      <c r="AP2025" s="266">
        <v>5813288</v>
      </c>
    </row>
    <row r="2026" spans="39:42">
      <c r="AM2026" s="19">
        <v>2014</v>
      </c>
      <c r="AN2026" s="266">
        <v>9834703</v>
      </c>
      <c r="AO2026" s="29">
        <v>2015</v>
      </c>
      <c r="AP2026" s="266">
        <v>5816152</v>
      </c>
    </row>
    <row r="2027" spans="39:42">
      <c r="AM2027" s="19">
        <v>2015</v>
      </c>
      <c r="AN2027" s="266">
        <v>9839548</v>
      </c>
      <c r="AO2027" s="29">
        <v>2016</v>
      </c>
      <c r="AP2027" s="266">
        <v>5819016</v>
      </c>
    </row>
    <row r="2028" spans="39:42">
      <c r="AM2028" s="19">
        <v>2016</v>
      </c>
      <c r="AN2028" s="266">
        <v>9844393</v>
      </c>
      <c r="AO2028" s="29">
        <v>2017</v>
      </c>
      <c r="AP2028" s="266">
        <v>5821881</v>
      </c>
    </row>
    <row r="2029" spans="39:42">
      <c r="AM2029" s="19">
        <v>2017</v>
      </c>
      <c r="AN2029" s="266">
        <v>9849238</v>
      </c>
      <c r="AO2029" s="29">
        <v>2018</v>
      </c>
      <c r="AP2029" s="266">
        <v>5824745</v>
      </c>
    </row>
    <row r="2030" spans="39:42">
      <c r="AM2030" s="19">
        <v>2018</v>
      </c>
      <c r="AN2030" s="266">
        <v>9854082</v>
      </c>
      <c r="AO2030" s="29">
        <v>2019</v>
      </c>
      <c r="AP2030" s="266">
        <v>5827609</v>
      </c>
    </row>
    <row r="2031" spans="39:42">
      <c r="AM2031" s="19">
        <v>2019</v>
      </c>
      <c r="AN2031" s="266">
        <v>9858927</v>
      </c>
      <c r="AO2031" s="29">
        <v>2020</v>
      </c>
      <c r="AP2031" s="266">
        <v>5830473</v>
      </c>
    </row>
    <row r="2032" spans="39:42">
      <c r="AM2032" s="19">
        <v>2020</v>
      </c>
      <c r="AN2032" s="266">
        <v>9863772</v>
      </c>
      <c r="AO2032" s="29">
        <v>2021</v>
      </c>
      <c r="AP2032" s="266">
        <v>5833337</v>
      </c>
    </row>
    <row r="2033" spans="39:42">
      <c r="AM2033" s="19">
        <v>2021</v>
      </c>
      <c r="AN2033" s="266">
        <v>9868617</v>
      </c>
      <c r="AO2033" s="29">
        <v>2022</v>
      </c>
      <c r="AP2033" s="266">
        <v>5836202</v>
      </c>
    </row>
    <row r="2034" spans="39:42">
      <c r="AM2034" s="19">
        <v>2022</v>
      </c>
      <c r="AN2034" s="266">
        <v>9873461</v>
      </c>
      <c r="AO2034" s="29">
        <v>2023</v>
      </c>
      <c r="AP2034" s="266">
        <v>5839066</v>
      </c>
    </row>
    <row r="2035" spans="39:42">
      <c r="AM2035" s="19">
        <v>2023</v>
      </c>
      <c r="AN2035" s="266">
        <v>9878306</v>
      </c>
      <c r="AO2035" s="29">
        <v>2024</v>
      </c>
      <c r="AP2035" s="266">
        <v>5841930</v>
      </c>
    </row>
    <row r="2036" spans="39:42">
      <c r="AM2036" s="19">
        <v>2024</v>
      </c>
      <c r="AN2036" s="266">
        <v>9883151</v>
      </c>
      <c r="AO2036" s="29">
        <v>2025</v>
      </c>
      <c r="AP2036" s="266">
        <v>5844794</v>
      </c>
    </row>
    <row r="2037" spans="39:42">
      <c r="AM2037" s="19">
        <v>2025</v>
      </c>
      <c r="AN2037" s="266">
        <v>9887996</v>
      </c>
      <c r="AO2037" s="29">
        <v>2026</v>
      </c>
      <c r="AP2037" s="266">
        <v>5847659</v>
      </c>
    </row>
    <row r="2038" spans="39:42">
      <c r="AM2038" s="19">
        <v>2026</v>
      </c>
      <c r="AN2038" s="266">
        <v>9892840</v>
      </c>
      <c r="AO2038" s="29">
        <v>2027</v>
      </c>
      <c r="AP2038" s="266">
        <v>5850523</v>
      </c>
    </row>
    <row r="2039" spans="39:42">
      <c r="AM2039" s="19">
        <v>2027</v>
      </c>
      <c r="AN2039" s="266">
        <v>9897685</v>
      </c>
      <c r="AO2039" s="29">
        <v>2028</v>
      </c>
      <c r="AP2039" s="266">
        <v>5853387</v>
      </c>
    </row>
    <row r="2040" spans="39:42">
      <c r="AM2040" s="19">
        <v>2028</v>
      </c>
      <c r="AN2040" s="266">
        <v>9902530</v>
      </c>
      <c r="AO2040" s="29">
        <v>2029</v>
      </c>
      <c r="AP2040" s="266">
        <v>5856251</v>
      </c>
    </row>
    <row r="2041" spans="39:42">
      <c r="AM2041" s="19">
        <v>2029</v>
      </c>
      <c r="AN2041" s="266">
        <v>9907374</v>
      </c>
      <c r="AO2041" s="29">
        <v>2030</v>
      </c>
      <c r="AP2041" s="266">
        <v>5859115</v>
      </c>
    </row>
    <row r="2042" spans="39:42">
      <c r="AM2042" s="19">
        <v>2030</v>
      </c>
      <c r="AN2042" s="266">
        <v>9912219</v>
      </c>
      <c r="AO2042" s="29">
        <v>2031</v>
      </c>
      <c r="AP2042" s="266">
        <v>5861980</v>
      </c>
    </row>
    <row r="2043" spans="39:42">
      <c r="AM2043" s="19">
        <v>2031</v>
      </c>
      <c r="AN2043" s="266">
        <v>9917064</v>
      </c>
      <c r="AO2043" s="29">
        <v>2032</v>
      </c>
      <c r="AP2043" s="266">
        <v>5864844</v>
      </c>
    </row>
    <row r="2044" spans="39:42">
      <c r="AM2044" s="19">
        <v>2032</v>
      </c>
      <c r="AN2044" s="266">
        <v>9921909</v>
      </c>
      <c r="AO2044" s="29">
        <v>2033</v>
      </c>
      <c r="AP2044" s="266">
        <v>5867708</v>
      </c>
    </row>
    <row r="2045" spans="39:42">
      <c r="AM2045" s="19">
        <v>2033</v>
      </c>
      <c r="AN2045" s="266">
        <v>9926753</v>
      </c>
      <c r="AO2045" s="29">
        <v>2034</v>
      </c>
      <c r="AP2045" s="266">
        <v>5870572</v>
      </c>
    </row>
    <row r="2046" spans="39:42">
      <c r="AM2046" s="19">
        <v>2034</v>
      </c>
      <c r="AN2046" s="266">
        <v>9931598</v>
      </c>
      <c r="AO2046" s="29">
        <v>2035</v>
      </c>
      <c r="AP2046" s="266">
        <v>5873436</v>
      </c>
    </row>
    <row r="2047" spans="39:42">
      <c r="AM2047" s="19">
        <v>2035</v>
      </c>
      <c r="AN2047" s="266">
        <v>9936443</v>
      </c>
      <c r="AO2047" s="29">
        <v>2036</v>
      </c>
      <c r="AP2047" s="266">
        <v>5876301</v>
      </c>
    </row>
    <row r="2048" spans="39:42">
      <c r="AM2048" s="19">
        <v>2036</v>
      </c>
      <c r="AN2048" s="266">
        <v>9941288</v>
      </c>
      <c r="AO2048" s="29">
        <v>2037</v>
      </c>
      <c r="AP2048" s="266">
        <v>5879165</v>
      </c>
    </row>
    <row r="2049" spans="39:42">
      <c r="AM2049" s="19">
        <v>2037</v>
      </c>
      <c r="AN2049" s="266">
        <v>9946132</v>
      </c>
      <c r="AO2049" s="29">
        <v>2038</v>
      </c>
      <c r="AP2049" s="266">
        <v>5882029</v>
      </c>
    </row>
    <row r="2050" spans="39:42">
      <c r="AM2050" s="19">
        <v>2038</v>
      </c>
      <c r="AN2050" s="266">
        <v>9950977</v>
      </c>
      <c r="AO2050" s="29">
        <v>2039</v>
      </c>
      <c r="AP2050" s="266">
        <v>5884893</v>
      </c>
    </row>
    <row r="2051" spans="39:42">
      <c r="AM2051" s="19">
        <v>2039</v>
      </c>
      <c r="AN2051" s="266">
        <v>9955822</v>
      </c>
      <c r="AO2051" s="29">
        <v>2040</v>
      </c>
      <c r="AP2051" s="266">
        <v>5887757</v>
      </c>
    </row>
    <row r="2052" spans="39:42">
      <c r="AM2052" s="19">
        <v>2040</v>
      </c>
      <c r="AN2052" s="266">
        <v>9960666</v>
      </c>
      <c r="AO2052" s="29">
        <v>2041</v>
      </c>
      <c r="AP2052" s="266">
        <v>5890622</v>
      </c>
    </row>
    <row r="2053" spans="39:42">
      <c r="AM2053" s="19">
        <v>2041</v>
      </c>
      <c r="AN2053" s="266">
        <v>9965511</v>
      </c>
      <c r="AO2053" s="29">
        <v>2042</v>
      </c>
      <c r="AP2053" s="266">
        <v>5893486</v>
      </c>
    </row>
    <row r="2054" spans="39:42">
      <c r="AM2054" s="19">
        <v>2042</v>
      </c>
      <c r="AN2054" s="266">
        <v>9970356</v>
      </c>
      <c r="AO2054" s="29">
        <v>2043</v>
      </c>
      <c r="AP2054" s="266">
        <v>5896350</v>
      </c>
    </row>
    <row r="2055" spans="39:42">
      <c r="AM2055" s="19">
        <v>2043</v>
      </c>
      <c r="AN2055" s="266">
        <v>9975201</v>
      </c>
      <c r="AO2055" s="29">
        <v>2044</v>
      </c>
      <c r="AP2055" s="266">
        <v>5899214</v>
      </c>
    </row>
    <row r="2056" spans="39:42">
      <c r="AM2056" s="19">
        <v>2044</v>
      </c>
      <c r="AN2056" s="266">
        <v>9980045</v>
      </c>
      <c r="AO2056" s="29">
        <v>2045</v>
      </c>
      <c r="AP2056" s="266">
        <v>5902079</v>
      </c>
    </row>
    <row r="2057" spans="39:42">
      <c r="AM2057" s="19">
        <v>2045</v>
      </c>
      <c r="AN2057" s="266">
        <v>9984890</v>
      </c>
      <c r="AO2057" s="29">
        <v>2046</v>
      </c>
      <c r="AP2057" s="266">
        <v>5904943</v>
      </c>
    </row>
    <row r="2058" spans="39:42">
      <c r="AM2058" s="19">
        <v>2046</v>
      </c>
      <c r="AN2058" s="266">
        <v>9989735</v>
      </c>
      <c r="AO2058" s="29">
        <v>2047</v>
      </c>
      <c r="AP2058" s="266">
        <v>5907807</v>
      </c>
    </row>
    <row r="2059" spans="39:42">
      <c r="AM2059" s="19">
        <v>2047</v>
      </c>
      <c r="AN2059" s="266">
        <v>9994580</v>
      </c>
      <c r="AO2059" s="29">
        <v>2048</v>
      </c>
      <c r="AP2059" s="266">
        <v>5910671</v>
      </c>
    </row>
    <row r="2060" spans="39:42">
      <c r="AM2060" s="19">
        <v>2048</v>
      </c>
      <c r="AN2060" s="266">
        <v>9999424</v>
      </c>
      <c r="AO2060" s="29">
        <v>2049</v>
      </c>
      <c r="AP2060" s="266">
        <v>5913535</v>
      </c>
    </row>
    <row r="2061" spans="39:42">
      <c r="AM2061" s="19">
        <v>2049</v>
      </c>
      <c r="AN2061" s="266">
        <v>10004269</v>
      </c>
      <c r="AO2061" s="29">
        <v>2050</v>
      </c>
      <c r="AP2061" s="266">
        <v>5916400</v>
      </c>
    </row>
    <row r="2062" spans="39:42">
      <c r="AM2062" s="19">
        <v>2050</v>
      </c>
      <c r="AN2062" s="266">
        <v>10009114</v>
      </c>
      <c r="AO2062" s="29">
        <v>2051</v>
      </c>
      <c r="AP2062" s="266">
        <v>5919264</v>
      </c>
    </row>
    <row r="2063" spans="39:42">
      <c r="AM2063" s="19">
        <v>2051</v>
      </c>
      <c r="AN2063" s="266">
        <v>10013958</v>
      </c>
      <c r="AO2063" s="29">
        <v>2052</v>
      </c>
      <c r="AP2063" s="266">
        <v>5922128</v>
      </c>
    </row>
    <row r="2064" spans="39:42">
      <c r="AM2064" s="19">
        <v>2052</v>
      </c>
      <c r="AN2064" s="266">
        <v>10018803</v>
      </c>
      <c r="AO2064" s="29">
        <v>2053</v>
      </c>
      <c r="AP2064" s="266">
        <v>5924992</v>
      </c>
    </row>
    <row r="2065" spans="39:42">
      <c r="AM2065" s="19">
        <v>2053</v>
      </c>
      <c r="AN2065" s="266">
        <v>10023648</v>
      </c>
      <c r="AO2065" s="29">
        <v>2054</v>
      </c>
      <c r="AP2065" s="266">
        <v>5927856</v>
      </c>
    </row>
    <row r="2066" spans="39:42">
      <c r="AM2066" s="19">
        <v>2054</v>
      </c>
      <c r="AN2066" s="266">
        <v>10028493</v>
      </c>
      <c r="AO2066" s="29">
        <v>2055</v>
      </c>
      <c r="AP2066" s="266">
        <v>5930721</v>
      </c>
    </row>
    <row r="2067" spans="39:42">
      <c r="AM2067" s="19">
        <v>2055</v>
      </c>
      <c r="AN2067" s="266">
        <v>10033337</v>
      </c>
      <c r="AO2067" s="29">
        <v>2056</v>
      </c>
      <c r="AP2067" s="266">
        <v>5933585</v>
      </c>
    </row>
    <row r="2068" spans="39:42">
      <c r="AM2068" s="19">
        <v>2056</v>
      </c>
      <c r="AN2068" s="266">
        <v>10038182</v>
      </c>
      <c r="AO2068" s="29">
        <v>2057</v>
      </c>
      <c r="AP2068" s="266">
        <v>5936449</v>
      </c>
    </row>
    <row r="2069" spans="39:42">
      <c r="AM2069" s="19">
        <v>2057</v>
      </c>
      <c r="AN2069" s="266">
        <v>10043027</v>
      </c>
      <c r="AO2069" s="29">
        <v>2058</v>
      </c>
      <c r="AP2069" s="266">
        <v>5939313</v>
      </c>
    </row>
    <row r="2070" spans="39:42">
      <c r="AM2070" s="19">
        <v>2058</v>
      </c>
      <c r="AN2070" s="266">
        <v>10047872</v>
      </c>
      <c r="AO2070" s="29">
        <v>2059</v>
      </c>
      <c r="AP2070" s="266">
        <v>5942177</v>
      </c>
    </row>
    <row r="2071" spans="39:42">
      <c r="AM2071" s="19">
        <v>2059</v>
      </c>
      <c r="AN2071" s="266">
        <v>10052716</v>
      </c>
      <c r="AO2071" s="29">
        <v>2060</v>
      </c>
      <c r="AP2071" s="266">
        <v>5945042</v>
      </c>
    </row>
    <row r="2072" spans="39:42">
      <c r="AM2072" s="19">
        <v>2060</v>
      </c>
      <c r="AN2072" s="266">
        <v>10057561</v>
      </c>
      <c r="AO2072" s="29">
        <v>2061</v>
      </c>
      <c r="AP2072" s="266">
        <v>5947906</v>
      </c>
    </row>
    <row r="2073" spans="39:42">
      <c r="AM2073" s="19">
        <v>2061</v>
      </c>
      <c r="AN2073" s="266">
        <v>10062406</v>
      </c>
      <c r="AO2073" s="29">
        <v>2062</v>
      </c>
      <c r="AP2073" s="266">
        <v>5950770</v>
      </c>
    </row>
    <row r="2074" spans="39:42">
      <c r="AM2074" s="19">
        <v>2062</v>
      </c>
      <c r="AN2074" s="266">
        <v>10067251</v>
      </c>
      <c r="AO2074" s="29">
        <v>2063</v>
      </c>
      <c r="AP2074" s="266">
        <v>5953634</v>
      </c>
    </row>
    <row r="2075" spans="39:42">
      <c r="AM2075" s="19">
        <v>2063</v>
      </c>
      <c r="AN2075" s="266">
        <v>10072095</v>
      </c>
      <c r="AO2075" s="29">
        <v>2064</v>
      </c>
      <c r="AP2075" s="266">
        <v>5956499</v>
      </c>
    </row>
    <row r="2076" spans="39:42">
      <c r="AM2076" s="19">
        <v>2064</v>
      </c>
      <c r="AN2076" s="266">
        <v>10076940</v>
      </c>
      <c r="AO2076" s="29">
        <v>2065</v>
      </c>
      <c r="AP2076" s="266">
        <v>5959363</v>
      </c>
    </row>
    <row r="2077" spans="39:42">
      <c r="AM2077" s="19">
        <v>2065</v>
      </c>
      <c r="AN2077" s="266">
        <v>10081785</v>
      </c>
      <c r="AO2077" s="29">
        <v>2066</v>
      </c>
      <c r="AP2077" s="266">
        <v>5962227</v>
      </c>
    </row>
    <row r="2078" spans="39:42">
      <c r="AM2078" s="19">
        <v>2066</v>
      </c>
      <c r="AN2078" s="266">
        <v>10086629</v>
      </c>
      <c r="AO2078" s="29">
        <v>2067</v>
      </c>
      <c r="AP2078" s="266">
        <v>5965091</v>
      </c>
    </row>
    <row r="2079" spans="39:42">
      <c r="AM2079" s="19">
        <v>2067</v>
      </c>
      <c r="AN2079" s="266">
        <v>10091474</v>
      </c>
      <c r="AO2079" s="29">
        <v>2068</v>
      </c>
      <c r="AP2079" s="266">
        <v>5967955</v>
      </c>
    </row>
    <row r="2080" spans="39:42">
      <c r="AM2080" s="19">
        <v>2068</v>
      </c>
      <c r="AN2080" s="266">
        <v>10096319</v>
      </c>
      <c r="AO2080" s="29">
        <v>2069</v>
      </c>
      <c r="AP2080" s="266">
        <v>5970820</v>
      </c>
    </row>
    <row r="2081" spans="39:42">
      <c r="AM2081" s="19">
        <v>2069</v>
      </c>
      <c r="AN2081" s="266">
        <v>10101164</v>
      </c>
      <c r="AO2081" s="29">
        <v>2070</v>
      </c>
      <c r="AP2081" s="266">
        <v>5973684</v>
      </c>
    </row>
    <row r="2082" spans="39:42">
      <c r="AM2082" s="19">
        <v>2070</v>
      </c>
      <c r="AN2082" s="266">
        <v>10106008</v>
      </c>
      <c r="AO2082" s="29">
        <v>2071</v>
      </c>
      <c r="AP2082" s="266">
        <v>5976548</v>
      </c>
    </row>
    <row r="2083" spans="39:42">
      <c r="AM2083" s="19">
        <v>2071</v>
      </c>
      <c r="AN2083" s="266">
        <v>10110853</v>
      </c>
      <c r="AO2083" s="29">
        <v>2072</v>
      </c>
      <c r="AP2083" s="266">
        <v>5979412</v>
      </c>
    </row>
    <row r="2084" spans="39:42">
      <c r="AM2084" s="19">
        <v>2072</v>
      </c>
      <c r="AN2084" s="266">
        <v>10115698</v>
      </c>
      <c r="AO2084" s="29">
        <v>2073</v>
      </c>
      <c r="AP2084" s="266">
        <v>5982276</v>
      </c>
    </row>
    <row r="2085" spans="39:42">
      <c r="AM2085" s="19">
        <v>2073</v>
      </c>
      <c r="AN2085" s="266">
        <v>10120543</v>
      </c>
      <c r="AO2085" s="29">
        <v>2074</v>
      </c>
      <c r="AP2085" s="266">
        <v>5985141</v>
      </c>
    </row>
    <row r="2086" spans="39:42">
      <c r="AM2086" s="19">
        <v>2074</v>
      </c>
      <c r="AN2086" s="266">
        <v>10125387</v>
      </c>
      <c r="AO2086" s="29">
        <v>2075</v>
      </c>
      <c r="AP2086" s="266">
        <v>5988005</v>
      </c>
    </row>
    <row r="2087" spans="39:42">
      <c r="AM2087" s="19">
        <v>2075</v>
      </c>
      <c r="AN2087" s="266">
        <v>10130232</v>
      </c>
      <c r="AO2087" s="29">
        <v>2076</v>
      </c>
      <c r="AP2087" s="266">
        <v>5990869</v>
      </c>
    </row>
    <row r="2088" spans="39:42">
      <c r="AM2088" s="19">
        <v>2076</v>
      </c>
      <c r="AN2088" s="266">
        <v>10135077</v>
      </c>
      <c r="AO2088" s="29">
        <v>2077</v>
      </c>
      <c r="AP2088" s="266">
        <v>5993733</v>
      </c>
    </row>
    <row r="2089" spans="39:42">
      <c r="AM2089" s="19">
        <v>2077</v>
      </c>
      <c r="AN2089" s="266">
        <v>10139921</v>
      </c>
      <c r="AO2089" s="29">
        <v>2078</v>
      </c>
      <c r="AP2089" s="266">
        <v>5996597</v>
      </c>
    </row>
    <row r="2090" spans="39:42">
      <c r="AM2090" s="19">
        <v>2078</v>
      </c>
      <c r="AN2090" s="266">
        <v>10144766</v>
      </c>
      <c r="AO2090" s="29">
        <v>2079</v>
      </c>
      <c r="AP2090" s="266">
        <v>5999462</v>
      </c>
    </row>
    <row r="2091" spans="39:42">
      <c r="AM2091" s="19">
        <v>2079</v>
      </c>
      <c r="AN2091" s="266">
        <v>10149611</v>
      </c>
      <c r="AO2091" s="29">
        <v>2080</v>
      </c>
      <c r="AP2091" s="266">
        <v>6002326</v>
      </c>
    </row>
    <row r="2092" spans="39:42">
      <c r="AM2092" s="19">
        <v>2080</v>
      </c>
      <c r="AN2092" s="266">
        <v>10154456</v>
      </c>
      <c r="AO2092" s="29">
        <v>2081</v>
      </c>
      <c r="AP2092" s="266">
        <v>6005190</v>
      </c>
    </row>
    <row r="2093" spans="39:42">
      <c r="AM2093" s="19">
        <v>2081</v>
      </c>
      <c r="AN2093" s="266">
        <v>10159300</v>
      </c>
      <c r="AO2093" s="29">
        <v>2082</v>
      </c>
      <c r="AP2093" s="266">
        <v>6008054</v>
      </c>
    </row>
    <row r="2094" spans="39:42">
      <c r="AM2094" s="19">
        <v>2082</v>
      </c>
      <c r="AN2094" s="266">
        <v>10164145</v>
      </c>
      <c r="AO2094" s="29">
        <v>2083</v>
      </c>
      <c r="AP2094" s="266">
        <v>6010918</v>
      </c>
    </row>
    <row r="2095" spans="39:42">
      <c r="AM2095" s="19">
        <v>2083</v>
      </c>
      <c r="AN2095" s="266">
        <v>10168990</v>
      </c>
      <c r="AO2095" s="29">
        <v>2084</v>
      </c>
      <c r="AP2095" s="266">
        <v>6013783</v>
      </c>
    </row>
    <row r="2096" spans="39:42">
      <c r="AM2096" s="19">
        <v>2084</v>
      </c>
      <c r="AN2096" s="266">
        <v>10173835</v>
      </c>
      <c r="AO2096" s="29">
        <v>2085</v>
      </c>
      <c r="AP2096" s="266">
        <v>6016647</v>
      </c>
    </row>
    <row r="2097" spans="39:42">
      <c r="AM2097" s="19">
        <v>2085</v>
      </c>
      <c r="AN2097" s="266">
        <v>10178679</v>
      </c>
      <c r="AO2097" s="29">
        <v>2086</v>
      </c>
      <c r="AP2097" s="266">
        <v>6019511</v>
      </c>
    </row>
    <row r="2098" spans="39:42">
      <c r="AM2098" s="19">
        <v>2086</v>
      </c>
      <c r="AN2098" s="266">
        <v>10183524</v>
      </c>
      <c r="AO2098" s="29">
        <v>2087</v>
      </c>
      <c r="AP2098" s="266">
        <v>6022375</v>
      </c>
    </row>
    <row r="2099" spans="39:42">
      <c r="AM2099" s="19">
        <v>2087</v>
      </c>
      <c r="AN2099" s="266">
        <v>10188369</v>
      </c>
      <c r="AO2099" s="29">
        <v>2088</v>
      </c>
      <c r="AP2099" s="266">
        <v>6025240</v>
      </c>
    </row>
    <row r="2100" spans="39:42">
      <c r="AM2100" s="19">
        <v>2088</v>
      </c>
      <c r="AN2100" s="266">
        <v>10193213</v>
      </c>
      <c r="AO2100" s="29">
        <v>2089</v>
      </c>
      <c r="AP2100" s="266">
        <v>6028104</v>
      </c>
    </row>
    <row r="2101" spans="39:42">
      <c r="AM2101" s="19">
        <v>2089</v>
      </c>
      <c r="AN2101" s="266">
        <v>10198058</v>
      </c>
      <c r="AO2101" s="29">
        <v>2090</v>
      </c>
      <c r="AP2101" s="266">
        <v>6030968</v>
      </c>
    </row>
    <row r="2102" spans="39:42">
      <c r="AM2102" s="19">
        <v>2090</v>
      </c>
      <c r="AN2102" s="266">
        <v>10202903</v>
      </c>
      <c r="AO2102" s="29">
        <v>2091</v>
      </c>
      <c r="AP2102" s="266">
        <v>6033832</v>
      </c>
    </row>
    <row r="2103" spans="39:42">
      <c r="AM2103" s="19">
        <v>2091</v>
      </c>
      <c r="AN2103" s="266">
        <v>10207748</v>
      </c>
      <c r="AO2103" s="29">
        <v>2092</v>
      </c>
      <c r="AP2103" s="266">
        <v>6036696</v>
      </c>
    </row>
    <row r="2104" spans="39:42">
      <c r="AM2104" s="19">
        <v>2092</v>
      </c>
      <c r="AN2104" s="266">
        <v>10212592</v>
      </c>
      <c r="AO2104" s="29">
        <v>2093</v>
      </c>
      <c r="AP2104" s="266">
        <v>6039561</v>
      </c>
    </row>
    <row r="2105" spans="39:42">
      <c r="AM2105" s="19">
        <v>2093</v>
      </c>
      <c r="AN2105" s="266">
        <v>10217437</v>
      </c>
      <c r="AO2105" s="29">
        <v>2094</v>
      </c>
      <c r="AP2105" s="266">
        <v>6042425</v>
      </c>
    </row>
    <row r="2106" spans="39:42">
      <c r="AM2106" s="19">
        <v>2094</v>
      </c>
      <c r="AN2106" s="266">
        <v>10222282</v>
      </c>
      <c r="AO2106" s="29">
        <v>2095</v>
      </c>
      <c r="AP2106" s="266">
        <v>6045289</v>
      </c>
    </row>
    <row r="2107" spans="39:42">
      <c r="AM2107" s="19">
        <v>2095</v>
      </c>
      <c r="AN2107" s="266">
        <v>10227127</v>
      </c>
      <c r="AO2107" s="29">
        <v>2096</v>
      </c>
      <c r="AP2107" s="266">
        <v>6048153</v>
      </c>
    </row>
    <row r="2108" spans="39:42">
      <c r="AM2108" s="19">
        <v>2096</v>
      </c>
      <c r="AN2108" s="266">
        <v>10231971</v>
      </c>
      <c r="AO2108" s="29">
        <v>2097</v>
      </c>
      <c r="AP2108" s="266">
        <v>6051017</v>
      </c>
    </row>
    <row r="2109" spans="39:42">
      <c r="AM2109" s="19">
        <v>2097</v>
      </c>
      <c r="AN2109" s="266">
        <v>10236816</v>
      </c>
      <c r="AO2109" s="29">
        <v>2098</v>
      </c>
      <c r="AP2109" s="266">
        <v>6053882</v>
      </c>
    </row>
    <row r="2110" spans="39:42">
      <c r="AM2110" s="19">
        <v>2098</v>
      </c>
      <c r="AN2110" s="266">
        <v>10241661</v>
      </c>
      <c r="AO2110" s="29">
        <v>2099</v>
      </c>
      <c r="AP2110" s="266">
        <v>6056746</v>
      </c>
    </row>
    <row r="2111" spans="39:42">
      <c r="AM2111" s="19">
        <v>2099</v>
      </c>
      <c r="AN2111" s="266">
        <v>10246506</v>
      </c>
      <c r="AO2111" s="29">
        <v>2100</v>
      </c>
      <c r="AP2111" s="266">
        <v>6059610</v>
      </c>
    </row>
    <row r="2112" spans="39:42">
      <c r="AM2112" s="19">
        <v>2100</v>
      </c>
      <c r="AN2112" s="266">
        <v>10251350</v>
      </c>
      <c r="AO2112" s="29">
        <v>2101</v>
      </c>
      <c r="AP2112" s="266">
        <v>6062474</v>
      </c>
    </row>
    <row r="2113" spans="39:42">
      <c r="AM2113" s="19">
        <v>2101</v>
      </c>
      <c r="AN2113" s="266">
        <v>10256195</v>
      </c>
      <c r="AO2113" s="29">
        <v>2102</v>
      </c>
      <c r="AP2113" s="266">
        <v>6065338</v>
      </c>
    </row>
    <row r="2114" spans="39:42">
      <c r="AM2114" s="19">
        <v>2102</v>
      </c>
      <c r="AN2114" s="266">
        <v>10261040</v>
      </c>
      <c r="AO2114" s="29">
        <v>2103</v>
      </c>
      <c r="AP2114" s="266">
        <v>6068203</v>
      </c>
    </row>
    <row r="2115" spans="39:42">
      <c r="AM2115" s="19">
        <v>2103</v>
      </c>
      <c r="AN2115" s="266">
        <v>10265884</v>
      </c>
      <c r="AO2115" s="29">
        <v>2104</v>
      </c>
      <c r="AP2115" s="266">
        <v>6071067</v>
      </c>
    </row>
    <row r="2116" spans="39:42">
      <c r="AM2116" s="19">
        <v>2104</v>
      </c>
      <c r="AN2116" s="266">
        <v>10270729</v>
      </c>
      <c r="AO2116" s="29">
        <v>2105</v>
      </c>
      <c r="AP2116" s="266">
        <v>6073931</v>
      </c>
    </row>
    <row r="2117" spans="39:42">
      <c r="AM2117" s="19">
        <v>2105</v>
      </c>
      <c r="AN2117" s="266">
        <v>10275574</v>
      </c>
      <c r="AO2117" s="29">
        <v>2106</v>
      </c>
      <c r="AP2117" s="266">
        <v>6076795</v>
      </c>
    </row>
    <row r="2118" spans="39:42">
      <c r="AM2118" s="19">
        <v>2106</v>
      </c>
      <c r="AN2118" s="266">
        <v>10280419</v>
      </c>
      <c r="AO2118" s="29">
        <v>2107</v>
      </c>
      <c r="AP2118" s="266">
        <v>6079660</v>
      </c>
    </row>
    <row r="2119" spans="39:42">
      <c r="AM2119" s="19">
        <v>2107</v>
      </c>
      <c r="AN2119" s="266">
        <v>10285263</v>
      </c>
      <c r="AO2119" s="29">
        <v>2108</v>
      </c>
      <c r="AP2119" s="266">
        <v>6082524</v>
      </c>
    </row>
    <row r="2120" spans="39:42">
      <c r="AM2120" s="19">
        <v>2108</v>
      </c>
      <c r="AN2120" s="266">
        <v>10290108</v>
      </c>
      <c r="AO2120" s="29">
        <v>2109</v>
      </c>
      <c r="AP2120" s="266">
        <v>6085388</v>
      </c>
    </row>
    <row r="2121" spans="39:42">
      <c r="AM2121" s="19">
        <v>2109</v>
      </c>
      <c r="AN2121" s="266">
        <v>10294953</v>
      </c>
      <c r="AO2121" s="29">
        <v>2110</v>
      </c>
      <c r="AP2121" s="266">
        <v>6088252</v>
      </c>
    </row>
    <row r="2122" spans="39:42">
      <c r="AM2122" s="19">
        <v>2110</v>
      </c>
      <c r="AN2122" s="266">
        <v>10299798</v>
      </c>
      <c r="AO2122" s="29">
        <v>2111</v>
      </c>
      <c r="AP2122" s="266">
        <v>6091116</v>
      </c>
    </row>
    <row r="2123" spans="39:42">
      <c r="AM2123" s="19">
        <v>2111</v>
      </c>
      <c r="AN2123" s="266">
        <v>10304642</v>
      </c>
      <c r="AO2123" s="29">
        <v>2112</v>
      </c>
      <c r="AP2123" s="266">
        <v>6093981</v>
      </c>
    </row>
    <row r="2124" spans="39:42">
      <c r="AM2124" s="19">
        <v>2112</v>
      </c>
      <c r="AN2124" s="266">
        <v>10309487</v>
      </c>
      <c r="AO2124" s="29">
        <v>2113</v>
      </c>
      <c r="AP2124" s="266">
        <v>6096845</v>
      </c>
    </row>
    <row r="2125" spans="39:42">
      <c r="AM2125" s="19">
        <v>2113</v>
      </c>
      <c r="AN2125" s="266">
        <v>10314332</v>
      </c>
      <c r="AO2125" s="29">
        <v>2114</v>
      </c>
      <c r="AP2125" s="266">
        <v>6099709</v>
      </c>
    </row>
    <row r="2126" spans="39:42">
      <c r="AM2126" s="19">
        <v>2114</v>
      </c>
      <c r="AN2126" s="266">
        <v>10319176</v>
      </c>
      <c r="AO2126" s="29">
        <v>2115</v>
      </c>
      <c r="AP2126" s="266">
        <v>6102573</v>
      </c>
    </row>
    <row r="2127" spans="39:42">
      <c r="AM2127" s="19">
        <v>2115</v>
      </c>
      <c r="AN2127" s="266">
        <v>10324021</v>
      </c>
      <c r="AO2127" s="29">
        <v>2116</v>
      </c>
      <c r="AP2127" s="266">
        <v>6105437</v>
      </c>
    </row>
    <row r="2128" spans="39:42">
      <c r="AM2128" s="19">
        <v>2116</v>
      </c>
      <c r="AN2128" s="266">
        <v>10328866</v>
      </c>
      <c r="AO2128" s="29">
        <v>2117</v>
      </c>
      <c r="AP2128" s="266">
        <v>6108302</v>
      </c>
    </row>
    <row r="2129" spans="39:42">
      <c r="AM2129" s="19">
        <v>2117</v>
      </c>
      <c r="AN2129" s="266">
        <v>10333711</v>
      </c>
      <c r="AO2129" s="29">
        <v>2118</v>
      </c>
      <c r="AP2129" s="266">
        <v>6111166</v>
      </c>
    </row>
    <row r="2130" spans="39:42">
      <c r="AM2130" s="19">
        <v>2118</v>
      </c>
      <c r="AN2130" s="266">
        <v>10338555</v>
      </c>
      <c r="AO2130" s="29">
        <v>2119</v>
      </c>
      <c r="AP2130" s="266">
        <v>6114030</v>
      </c>
    </row>
    <row r="2131" spans="39:42">
      <c r="AM2131" s="19">
        <v>2119</v>
      </c>
      <c r="AN2131" s="266">
        <v>10343400</v>
      </c>
      <c r="AO2131" s="29">
        <v>2120</v>
      </c>
      <c r="AP2131" s="266">
        <v>6116894</v>
      </c>
    </row>
    <row r="2132" spans="39:42">
      <c r="AM2132" s="19">
        <v>2120</v>
      </c>
      <c r="AN2132" s="266">
        <v>10348245</v>
      </c>
      <c r="AO2132" s="29">
        <v>2121</v>
      </c>
      <c r="AP2132" s="266">
        <v>6119758</v>
      </c>
    </row>
    <row r="2133" spans="39:42">
      <c r="AM2133" s="19">
        <v>2121</v>
      </c>
      <c r="AN2133" s="266">
        <v>10353090</v>
      </c>
      <c r="AO2133" s="29">
        <v>2122</v>
      </c>
      <c r="AP2133" s="266">
        <v>6122623</v>
      </c>
    </row>
    <row r="2134" spans="39:42">
      <c r="AM2134" s="19">
        <v>2122</v>
      </c>
      <c r="AN2134" s="266">
        <v>10357934</v>
      </c>
      <c r="AO2134" s="29">
        <v>2123</v>
      </c>
      <c r="AP2134" s="266">
        <v>6125487</v>
      </c>
    </row>
    <row r="2135" spans="39:42">
      <c r="AM2135" s="19">
        <v>2123</v>
      </c>
      <c r="AN2135" s="266">
        <v>10362779</v>
      </c>
      <c r="AO2135" s="29">
        <v>2124</v>
      </c>
      <c r="AP2135" s="266">
        <v>6128351</v>
      </c>
    </row>
    <row r="2136" spans="39:42">
      <c r="AM2136" s="19">
        <v>2124</v>
      </c>
      <c r="AN2136" s="266">
        <v>10367624</v>
      </c>
      <c r="AO2136" s="29">
        <v>2125</v>
      </c>
      <c r="AP2136" s="266">
        <v>6131215</v>
      </c>
    </row>
    <row r="2137" spans="39:42">
      <c r="AM2137" s="19">
        <v>2125</v>
      </c>
      <c r="AN2137" s="266">
        <v>10372469</v>
      </c>
      <c r="AO2137" s="29">
        <v>2126</v>
      </c>
      <c r="AP2137" s="266">
        <v>6134080</v>
      </c>
    </row>
    <row r="2138" spans="39:42">
      <c r="AM2138" s="19">
        <v>2126</v>
      </c>
      <c r="AN2138" s="266">
        <v>10377313</v>
      </c>
      <c r="AO2138" s="29">
        <v>2127</v>
      </c>
      <c r="AP2138" s="266">
        <v>6136944</v>
      </c>
    </row>
    <row r="2139" spans="39:42">
      <c r="AM2139" s="19">
        <v>2127</v>
      </c>
      <c r="AN2139" s="266">
        <v>10382158</v>
      </c>
      <c r="AO2139" s="29">
        <v>2128</v>
      </c>
      <c r="AP2139" s="266">
        <v>6139808</v>
      </c>
    </row>
    <row r="2140" spans="39:42">
      <c r="AM2140" s="19">
        <v>2128</v>
      </c>
      <c r="AN2140" s="266">
        <v>10387003</v>
      </c>
      <c r="AO2140" s="29">
        <v>2129</v>
      </c>
      <c r="AP2140" s="266">
        <v>6142672</v>
      </c>
    </row>
    <row r="2141" spans="39:42">
      <c r="AM2141" s="19">
        <v>2129</v>
      </c>
      <c r="AN2141" s="266">
        <v>10391847</v>
      </c>
      <c r="AO2141" s="29">
        <v>2130</v>
      </c>
      <c r="AP2141" s="266">
        <v>6145536</v>
      </c>
    </row>
    <row r="2142" spans="39:42">
      <c r="AM2142" s="19">
        <v>2130</v>
      </c>
      <c r="AN2142" s="266">
        <v>10396692</v>
      </c>
      <c r="AO2142" s="29">
        <v>2131</v>
      </c>
      <c r="AP2142" s="266">
        <v>6148401</v>
      </c>
    </row>
    <row r="2143" spans="39:42">
      <c r="AM2143" s="19">
        <v>2131</v>
      </c>
      <c r="AN2143" s="266">
        <v>10401537</v>
      </c>
      <c r="AO2143" s="29">
        <v>2132</v>
      </c>
      <c r="AP2143" s="266">
        <v>6151265</v>
      </c>
    </row>
    <row r="2144" spans="39:42">
      <c r="AM2144" s="19">
        <v>2132</v>
      </c>
      <c r="AN2144" s="266">
        <v>10406382</v>
      </c>
      <c r="AO2144" s="29">
        <v>2133</v>
      </c>
      <c r="AP2144" s="266">
        <v>6154129</v>
      </c>
    </row>
    <row r="2145" spans="39:42">
      <c r="AM2145" s="19">
        <v>2133</v>
      </c>
      <c r="AN2145" s="266">
        <v>10411226</v>
      </c>
      <c r="AO2145" s="29">
        <v>2134</v>
      </c>
      <c r="AP2145" s="266">
        <v>6156993</v>
      </c>
    </row>
    <row r="2146" spans="39:42">
      <c r="AM2146" s="19">
        <v>2134</v>
      </c>
      <c r="AN2146" s="266">
        <v>10416071</v>
      </c>
      <c r="AO2146" s="29">
        <v>2135</v>
      </c>
      <c r="AP2146" s="266">
        <v>6159857</v>
      </c>
    </row>
    <row r="2147" spans="39:42">
      <c r="AM2147" s="19">
        <v>2135</v>
      </c>
      <c r="AN2147" s="266">
        <v>10420916</v>
      </c>
      <c r="AO2147" s="29">
        <v>2136</v>
      </c>
      <c r="AP2147" s="266">
        <v>6162722</v>
      </c>
    </row>
    <row r="2148" spans="39:42">
      <c r="AM2148" s="19">
        <v>2136</v>
      </c>
      <c r="AN2148" s="266">
        <v>10425761</v>
      </c>
      <c r="AO2148" s="29">
        <v>2137</v>
      </c>
      <c r="AP2148" s="266">
        <v>6165586</v>
      </c>
    </row>
    <row r="2149" spans="39:42">
      <c r="AM2149" s="19">
        <v>2137</v>
      </c>
      <c r="AN2149" s="266">
        <v>10430605</v>
      </c>
      <c r="AO2149" s="29">
        <v>2138</v>
      </c>
      <c r="AP2149" s="266">
        <v>6168450</v>
      </c>
    </row>
    <row r="2150" spans="39:42">
      <c r="AM2150" s="19">
        <v>2138</v>
      </c>
      <c r="AN2150" s="266">
        <v>10435450</v>
      </c>
      <c r="AO2150" s="29">
        <v>2139</v>
      </c>
      <c r="AP2150" s="266">
        <v>6171314</v>
      </c>
    </row>
    <row r="2151" spans="39:42">
      <c r="AM2151" s="19">
        <v>2139</v>
      </c>
      <c r="AN2151" s="266">
        <v>10440295</v>
      </c>
      <c r="AO2151" s="29">
        <v>2140</v>
      </c>
      <c r="AP2151" s="266">
        <v>6174178</v>
      </c>
    </row>
    <row r="2152" spans="39:42">
      <c r="AM2152" s="19">
        <v>2140</v>
      </c>
      <c r="AN2152" s="266">
        <v>10445139</v>
      </c>
      <c r="AO2152" s="29">
        <v>2141</v>
      </c>
      <c r="AP2152" s="266">
        <v>6177043</v>
      </c>
    </row>
    <row r="2153" spans="39:42">
      <c r="AM2153" s="19">
        <v>2141</v>
      </c>
      <c r="AN2153" s="266">
        <v>10449984</v>
      </c>
      <c r="AO2153" s="29">
        <v>2142</v>
      </c>
      <c r="AP2153" s="266">
        <v>6179907</v>
      </c>
    </row>
    <row r="2154" spans="39:42">
      <c r="AM2154" s="19">
        <v>2142</v>
      </c>
      <c r="AN2154" s="266">
        <v>10454829</v>
      </c>
      <c r="AO2154" s="29">
        <v>2143</v>
      </c>
      <c r="AP2154" s="266">
        <v>6182771</v>
      </c>
    </row>
    <row r="2155" spans="39:42">
      <c r="AM2155" s="19">
        <v>2143</v>
      </c>
      <c r="AN2155" s="266">
        <v>10459674</v>
      </c>
      <c r="AO2155" s="29">
        <v>2144</v>
      </c>
      <c r="AP2155" s="266">
        <v>6185635</v>
      </c>
    </row>
    <row r="2156" spans="39:42">
      <c r="AM2156" s="19">
        <v>2144</v>
      </c>
      <c r="AN2156" s="266">
        <v>10464518</v>
      </c>
      <c r="AO2156" s="29">
        <v>2145</v>
      </c>
      <c r="AP2156" s="266">
        <v>6188500</v>
      </c>
    </row>
    <row r="2157" spans="39:42">
      <c r="AM2157" s="19">
        <v>2145</v>
      </c>
      <c r="AN2157" s="266">
        <v>10469363</v>
      </c>
      <c r="AO2157" s="29">
        <v>2146</v>
      </c>
      <c r="AP2157" s="266">
        <v>6191364</v>
      </c>
    </row>
    <row r="2158" spans="39:42">
      <c r="AM2158" s="19">
        <v>2146</v>
      </c>
      <c r="AN2158" s="266">
        <v>10474208</v>
      </c>
      <c r="AO2158" s="29">
        <v>2147</v>
      </c>
      <c r="AP2158" s="266">
        <v>6194228</v>
      </c>
    </row>
    <row r="2159" spans="39:42">
      <c r="AM2159" s="19">
        <v>2147</v>
      </c>
      <c r="AN2159" s="266">
        <v>10479053</v>
      </c>
      <c r="AO2159" s="29">
        <v>2148</v>
      </c>
      <c r="AP2159" s="266">
        <v>6197092</v>
      </c>
    </row>
    <row r="2160" spans="39:42">
      <c r="AM2160" s="19">
        <v>2148</v>
      </c>
      <c r="AN2160" s="266">
        <v>10483897</v>
      </c>
      <c r="AO2160" s="29">
        <v>2149</v>
      </c>
      <c r="AP2160" s="266">
        <v>6199956</v>
      </c>
    </row>
    <row r="2161" spans="39:42">
      <c r="AM2161" s="19">
        <v>2149</v>
      </c>
      <c r="AN2161" s="266">
        <v>10488742</v>
      </c>
      <c r="AO2161" s="29">
        <v>2150</v>
      </c>
      <c r="AP2161" s="266">
        <v>6202821</v>
      </c>
    </row>
    <row r="2162" spans="39:42">
      <c r="AM2162" s="19">
        <v>2150</v>
      </c>
      <c r="AN2162" s="266">
        <v>10493587</v>
      </c>
      <c r="AO2162" s="29">
        <v>2151</v>
      </c>
      <c r="AP2162" s="266">
        <v>6205685</v>
      </c>
    </row>
    <row r="2163" spans="39:42">
      <c r="AM2163" s="19">
        <v>2151</v>
      </c>
      <c r="AN2163" s="266">
        <v>10498431</v>
      </c>
      <c r="AO2163" s="29">
        <v>2152</v>
      </c>
      <c r="AP2163" s="266">
        <v>6208549</v>
      </c>
    </row>
    <row r="2164" spans="39:42">
      <c r="AM2164" s="19">
        <v>2152</v>
      </c>
      <c r="AN2164" s="266">
        <v>10503276</v>
      </c>
      <c r="AO2164" s="29">
        <v>2153</v>
      </c>
      <c r="AP2164" s="266">
        <v>6211413</v>
      </c>
    </row>
    <row r="2165" spans="39:42">
      <c r="AM2165" s="19">
        <v>2153</v>
      </c>
      <c r="AN2165" s="266">
        <v>10508121</v>
      </c>
      <c r="AO2165" s="29">
        <v>2154</v>
      </c>
      <c r="AP2165" s="266">
        <v>6214277</v>
      </c>
    </row>
    <row r="2166" spans="39:42">
      <c r="AM2166" s="19">
        <v>2154</v>
      </c>
      <c r="AN2166" s="266">
        <v>10512966</v>
      </c>
      <c r="AO2166" s="29">
        <v>2155</v>
      </c>
      <c r="AP2166" s="266">
        <v>6217142</v>
      </c>
    </row>
    <row r="2167" spans="39:42">
      <c r="AM2167" s="19">
        <v>2155</v>
      </c>
      <c r="AN2167" s="266">
        <v>10517810</v>
      </c>
      <c r="AO2167" s="29">
        <v>2156</v>
      </c>
      <c r="AP2167" s="266">
        <v>6220006</v>
      </c>
    </row>
    <row r="2168" spans="39:42">
      <c r="AM2168" s="19">
        <v>2156</v>
      </c>
      <c r="AN2168" s="266">
        <v>10522655</v>
      </c>
      <c r="AO2168" s="29">
        <v>2157</v>
      </c>
      <c r="AP2168" s="266">
        <v>6222870</v>
      </c>
    </row>
    <row r="2169" spans="39:42">
      <c r="AM2169" s="19">
        <v>2157</v>
      </c>
      <c r="AN2169" s="266">
        <v>10527500</v>
      </c>
      <c r="AO2169" s="29">
        <v>2158</v>
      </c>
      <c r="AP2169" s="266">
        <v>6225734</v>
      </c>
    </row>
    <row r="2170" spans="39:42">
      <c r="AM2170" s="19">
        <v>2158</v>
      </c>
      <c r="AN2170" s="266">
        <v>10532345</v>
      </c>
      <c r="AO2170" s="29">
        <v>2159</v>
      </c>
      <c r="AP2170" s="266">
        <v>6228598</v>
      </c>
    </row>
    <row r="2171" spans="39:42">
      <c r="AM2171" s="19">
        <v>2159</v>
      </c>
      <c r="AN2171" s="266">
        <v>10537189</v>
      </c>
      <c r="AO2171" s="29">
        <v>2160</v>
      </c>
      <c r="AP2171" s="266">
        <v>6231463</v>
      </c>
    </row>
    <row r="2172" spans="39:42">
      <c r="AM2172" s="19">
        <v>2160</v>
      </c>
      <c r="AN2172" s="266">
        <v>10542034</v>
      </c>
      <c r="AO2172" s="29">
        <v>2161</v>
      </c>
      <c r="AP2172" s="266">
        <v>6234327</v>
      </c>
    </row>
    <row r="2173" spans="39:42">
      <c r="AM2173" s="19">
        <v>2161</v>
      </c>
      <c r="AN2173" s="266">
        <v>10546879</v>
      </c>
      <c r="AO2173" s="29">
        <v>2162</v>
      </c>
      <c r="AP2173" s="266">
        <v>6237191</v>
      </c>
    </row>
    <row r="2174" spans="39:42">
      <c r="AM2174" s="19">
        <v>2162</v>
      </c>
      <c r="AN2174" s="266">
        <v>10551724</v>
      </c>
      <c r="AO2174" s="29">
        <v>2163</v>
      </c>
      <c r="AP2174" s="266">
        <v>6240055</v>
      </c>
    </row>
    <row r="2175" spans="39:42">
      <c r="AM2175" s="19">
        <v>2163</v>
      </c>
      <c r="AN2175" s="266">
        <v>10556568</v>
      </c>
      <c r="AO2175" s="29">
        <v>2164</v>
      </c>
      <c r="AP2175" s="266">
        <v>6242920</v>
      </c>
    </row>
    <row r="2176" spans="39:42">
      <c r="AM2176" s="19">
        <v>2164</v>
      </c>
      <c r="AN2176" s="266">
        <v>10561413</v>
      </c>
      <c r="AO2176" s="29">
        <v>2165</v>
      </c>
      <c r="AP2176" s="266">
        <v>6245784</v>
      </c>
    </row>
    <row r="2177" spans="39:42">
      <c r="AM2177" s="19">
        <v>2165</v>
      </c>
      <c r="AN2177" s="266">
        <v>10566258</v>
      </c>
      <c r="AO2177" s="29">
        <v>2166</v>
      </c>
      <c r="AP2177" s="266">
        <v>6248648</v>
      </c>
    </row>
    <row r="2178" spans="39:42">
      <c r="AM2178" s="19">
        <v>2166</v>
      </c>
      <c r="AN2178" s="266">
        <v>10571102</v>
      </c>
      <c r="AO2178" s="29">
        <v>2167</v>
      </c>
      <c r="AP2178" s="266">
        <v>6251512</v>
      </c>
    </row>
    <row r="2179" spans="39:42">
      <c r="AM2179" s="19">
        <v>2167</v>
      </c>
      <c r="AN2179" s="266">
        <v>10575947</v>
      </c>
      <c r="AO2179" s="29">
        <v>2168</v>
      </c>
      <c r="AP2179" s="266">
        <v>6254376</v>
      </c>
    </row>
    <row r="2180" spans="39:42">
      <c r="AM2180" s="19">
        <v>2168</v>
      </c>
      <c r="AN2180" s="266">
        <v>10580792</v>
      </c>
      <c r="AO2180" s="29">
        <v>2169</v>
      </c>
      <c r="AP2180" s="266">
        <v>6257241</v>
      </c>
    </row>
    <row r="2181" spans="39:42">
      <c r="AO2181" s="29">
        <v>2170</v>
      </c>
      <c r="AP2181" s="266">
        <v>6260105</v>
      </c>
    </row>
    <row r="2182" spans="39:42">
      <c r="AO2182" s="29">
        <v>2171</v>
      </c>
      <c r="AP2182" s="266">
        <v>6262969</v>
      </c>
    </row>
    <row r="2183" spans="39:42">
      <c r="AO2183" s="29">
        <v>2172</v>
      </c>
      <c r="AP2183" s="266">
        <v>6265833</v>
      </c>
    </row>
    <row r="2184" spans="39:42">
      <c r="AO2184" s="29">
        <v>2173</v>
      </c>
      <c r="AP2184" s="266">
        <v>6268697</v>
      </c>
    </row>
    <row r="2185" spans="39:42">
      <c r="AO2185" s="29">
        <v>2174</v>
      </c>
      <c r="AP2185" s="266">
        <v>6271562</v>
      </c>
    </row>
    <row r="2186" spans="39:42">
      <c r="AO2186" s="29">
        <v>2175</v>
      </c>
      <c r="AP2186" s="266">
        <v>6274426</v>
      </c>
    </row>
    <row r="2187" spans="39:42">
      <c r="AO2187" s="29">
        <v>2176</v>
      </c>
      <c r="AP2187" s="266">
        <v>6277290</v>
      </c>
    </row>
    <row r="2188" spans="39:42">
      <c r="AO2188" s="29">
        <v>2177</v>
      </c>
      <c r="AP2188" s="266">
        <v>6280154</v>
      </c>
    </row>
    <row r="2189" spans="39:42">
      <c r="AO2189" s="29">
        <v>2178</v>
      </c>
      <c r="AP2189" s="266">
        <v>6283018</v>
      </c>
    </row>
    <row r="2190" spans="39:42">
      <c r="AO2190" s="29">
        <v>2179</v>
      </c>
      <c r="AP2190" s="266">
        <v>6285883</v>
      </c>
    </row>
    <row r="2191" spans="39:42">
      <c r="AO2191" s="29">
        <v>2180</v>
      </c>
      <c r="AP2191" s="266">
        <v>6288743</v>
      </c>
    </row>
    <row r="2192" spans="39:42">
      <c r="AO2192" s="29">
        <v>2181</v>
      </c>
      <c r="AP2192" s="266">
        <v>6291604</v>
      </c>
    </row>
    <row r="2193" spans="41:42">
      <c r="AO2193" s="29">
        <v>2182</v>
      </c>
      <c r="AP2193" s="266">
        <v>6294465</v>
      </c>
    </row>
    <row r="2194" spans="41:42">
      <c r="AO2194" s="29">
        <v>2183</v>
      </c>
      <c r="AP2194" s="266">
        <v>6297326</v>
      </c>
    </row>
    <row r="2195" spans="41:42">
      <c r="AO2195" s="29">
        <v>2184</v>
      </c>
      <c r="AP2195" s="266">
        <v>6300187</v>
      </c>
    </row>
    <row r="2196" spans="41:42">
      <c r="AO2196" s="29">
        <v>2185</v>
      </c>
      <c r="AP2196" s="266">
        <v>6303048</v>
      </c>
    </row>
    <row r="2197" spans="41:42">
      <c r="AO2197" s="29">
        <v>2186</v>
      </c>
      <c r="AP2197" s="266">
        <v>6305908</v>
      </c>
    </row>
    <row r="2198" spans="41:42">
      <c r="AO2198" s="29">
        <v>2187</v>
      </c>
      <c r="AP2198" s="266">
        <v>6308769</v>
      </c>
    </row>
    <row r="2199" spans="41:42">
      <c r="AO2199" s="29">
        <v>2188</v>
      </c>
      <c r="AP2199" s="266">
        <v>6311630</v>
      </c>
    </row>
    <row r="2200" spans="41:42">
      <c r="AO2200" s="29">
        <v>2189</v>
      </c>
      <c r="AP2200" s="266">
        <v>6314491</v>
      </c>
    </row>
    <row r="2201" spans="41:42">
      <c r="AO2201" s="29">
        <v>2190</v>
      </c>
      <c r="AP2201" s="266">
        <v>6317352</v>
      </c>
    </row>
    <row r="2202" spans="41:42">
      <c r="AO2202" s="29">
        <v>2191</v>
      </c>
      <c r="AP2202" s="266">
        <v>6320212</v>
      </c>
    </row>
    <row r="2203" spans="41:42">
      <c r="AO2203" s="29">
        <v>2192</v>
      </c>
      <c r="AP2203" s="266">
        <v>6323073</v>
      </c>
    </row>
    <row r="2204" spans="41:42">
      <c r="AO2204" s="29">
        <v>2193</v>
      </c>
      <c r="AP2204" s="266">
        <v>6325934</v>
      </c>
    </row>
    <row r="2205" spans="41:42">
      <c r="AO2205" s="29">
        <v>2194</v>
      </c>
      <c r="AP2205" s="266">
        <v>6328795</v>
      </c>
    </row>
    <row r="2206" spans="41:42">
      <c r="AO2206" s="29">
        <v>2195</v>
      </c>
      <c r="AP2206" s="266">
        <v>6331656</v>
      </c>
    </row>
    <row r="2207" spans="41:42">
      <c r="AO2207" s="29">
        <v>2196</v>
      </c>
      <c r="AP2207" s="266">
        <v>6334516</v>
      </c>
    </row>
    <row r="2208" spans="41:42">
      <c r="AO2208" s="29">
        <v>2197</v>
      </c>
      <c r="AP2208" s="266">
        <v>6337377</v>
      </c>
    </row>
    <row r="2209" spans="41:42">
      <c r="AO2209" s="29">
        <v>2198</v>
      </c>
      <c r="AP2209" s="266">
        <v>6340238</v>
      </c>
    </row>
    <row r="2210" spans="41:42">
      <c r="AO2210" s="29">
        <v>2199</v>
      </c>
      <c r="AP2210" s="266">
        <v>6343099</v>
      </c>
    </row>
    <row r="2211" spans="41:42">
      <c r="AO2211" s="29">
        <v>2200</v>
      </c>
      <c r="AP2211" s="266">
        <v>6345960</v>
      </c>
    </row>
    <row r="2212" spans="41:42">
      <c r="AO2212" s="29">
        <v>2201</v>
      </c>
      <c r="AP2212" s="266">
        <v>6348820</v>
      </c>
    </row>
    <row r="2213" spans="41:42">
      <c r="AO2213" s="29">
        <v>2202</v>
      </c>
      <c r="AP2213" s="266">
        <v>6351681</v>
      </c>
    </row>
    <row r="2214" spans="41:42">
      <c r="AO2214" s="29">
        <v>2203</v>
      </c>
      <c r="AP2214" s="266">
        <v>6354542</v>
      </c>
    </row>
    <row r="2215" spans="41:42">
      <c r="AO2215" s="29">
        <v>2204</v>
      </c>
      <c r="AP2215" s="266">
        <v>6357403</v>
      </c>
    </row>
    <row r="2216" spans="41:42">
      <c r="AO2216" s="29">
        <v>2205</v>
      </c>
      <c r="AP2216" s="266">
        <v>6360264</v>
      </c>
    </row>
    <row r="2217" spans="41:42">
      <c r="AO2217" s="29">
        <v>2206</v>
      </c>
      <c r="AP2217" s="266">
        <v>6363125</v>
      </c>
    </row>
    <row r="2218" spans="41:42">
      <c r="AO2218" s="29">
        <v>2207</v>
      </c>
      <c r="AP2218" s="266">
        <v>6365985</v>
      </c>
    </row>
    <row r="2219" spans="41:42">
      <c r="AO2219" s="29">
        <v>2208</v>
      </c>
      <c r="AP2219" s="266">
        <v>6368846</v>
      </c>
    </row>
    <row r="2220" spans="41:42">
      <c r="AO2220" s="29">
        <v>2209</v>
      </c>
      <c r="AP2220" s="266">
        <v>6371707</v>
      </c>
    </row>
    <row r="2221" spans="41:42">
      <c r="AO2221" s="29">
        <v>2210</v>
      </c>
      <c r="AP2221" s="266">
        <v>6374568</v>
      </c>
    </row>
    <row r="2222" spans="41:42">
      <c r="AO2222" s="29">
        <v>2211</v>
      </c>
      <c r="AP2222" s="266">
        <v>6377429</v>
      </c>
    </row>
    <row r="2223" spans="41:42">
      <c r="AO2223" s="29">
        <v>2212</v>
      </c>
      <c r="AP2223" s="266">
        <v>6380289</v>
      </c>
    </row>
    <row r="2224" spans="41:42">
      <c r="AO2224" s="29">
        <v>2213</v>
      </c>
      <c r="AP2224" s="266">
        <v>6383150</v>
      </c>
    </row>
    <row r="2225" spans="41:42">
      <c r="AO2225" s="29">
        <v>2214</v>
      </c>
      <c r="AP2225" s="266">
        <v>6386011</v>
      </c>
    </row>
    <row r="2226" spans="41:42">
      <c r="AO2226" s="29">
        <v>2215</v>
      </c>
      <c r="AP2226" s="266">
        <v>6388872</v>
      </c>
    </row>
    <row r="2227" spans="41:42">
      <c r="AO2227" s="29">
        <v>2216</v>
      </c>
      <c r="AP2227" s="266">
        <v>6391733</v>
      </c>
    </row>
    <row r="2228" spans="41:42">
      <c r="AO2228" s="29">
        <v>2217</v>
      </c>
      <c r="AP2228" s="266">
        <v>6394593</v>
      </c>
    </row>
    <row r="2229" spans="41:42">
      <c r="AO2229" s="29">
        <v>2218</v>
      </c>
      <c r="AP2229" s="266">
        <v>6397454</v>
      </c>
    </row>
    <row r="2230" spans="41:42">
      <c r="AO2230" s="29">
        <v>2219</v>
      </c>
      <c r="AP2230" s="266">
        <v>6400315</v>
      </c>
    </row>
    <row r="2231" spans="41:42">
      <c r="AO2231" s="29">
        <v>2220</v>
      </c>
      <c r="AP2231" s="266">
        <v>6403176</v>
      </c>
    </row>
    <row r="2232" spans="41:42">
      <c r="AO2232" s="29">
        <v>2221</v>
      </c>
      <c r="AP2232" s="266">
        <v>6406037</v>
      </c>
    </row>
    <row r="2233" spans="41:42">
      <c r="AO2233" s="29">
        <v>2222</v>
      </c>
      <c r="AP2233" s="266">
        <v>6408897</v>
      </c>
    </row>
    <row r="2234" spans="41:42">
      <c r="AO2234" s="29">
        <v>2223</v>
      </c>
      <c r="AP2234" s="266">
        <v>6411758</v>
      </c>
    </row>
    <row r="2235" spans="41:42">
      <c r="AO2235" s="29">
        <v>2224</v>
      </c>
      <c r="AP2235" s="266">
        <v>6414619</v>
      </c>
    </row>
    <row r="2236" spans="41:42">
      <c r="AO2236" s="29">
        <v>2225</v>
      </c>
      <c r="AP2236" s="266">
        <v>6417480</v>
      </c>
    </row>
    <row r="2237" spans="41:42">
      <c r="AO2237" s="29">
        <v>2226</v>
      </c>
      <c r="AP2237" s="266">
        <v>6420341</v>
      </c>
    </row>
    <row r="2238" spans="41:42">
      <c r="AO2238" s="29">
        <v>2227</v>
      </c>
      <c r="AP2238" s="266">
        <v>6423202</v>
      </c>
    </row>
    <row r="2239" spans="41:42">
      <c r="AO2239" s="29">
        <v>2228</v>
      </c>
      <c r="AP2239" s="266">
        <v>6426062</v>
      </c>
    </row>
    <row r="2240" spans="41:42">
      <c r="AO2240" s="29">
        <v>2229</v>
      </c>
      <c r="AP2240" s="266">
        <v>6428923</v>
      </c>
    </row>
    <row r="2241" spans="41:42">
      <c r="AO2241" s="29">
        <v>2230</v>
      </c>
      <c r="AP2241" s="266">
        <v>6431784</v>
      </c>
    </row>
    <row r="2242" spans="41:42">
      <c r="AO2242" s="29">
        <v>2231</v>
      </c>
      <c r="AP2242" s="266">
        <v>6434645</v>
      </c>
    </row>
    <row r="2243" spans="41:42">
      <c r="AO2243" s="29">
        <v>2232</v>
      </c>
      <c r="AP2243" s="266">
        <v>6437506</v>
      </c>
    </row>
    <row r="2244" spans="41:42">
      <c r="AO2244" s="29">
        <v>2233</v>
      </c>
      <c r="AP2244" s="266">
        <v>6440366</v>
      </c>
    </row>
    <row r="2245" spans="41:42">
      <c r="AO2245" s="29">
        <v>2234</v>
      </c>
      <c r="AP2245" s="266">
        <v>6443227</v>
      </c>
    </row>
    <row r="2246" spans="41:42">
      <c r="AO2246" s="29">
        <v>2235</v>
      </c>
      <c r="AP2246" s="266">
        <v>6446088</v>
      </c>
    </row>
    <row r="2247" spans="41:42">
      <c r="AO2247" s="29">
        <v>2236</v>
      </c>
      <c r="AP2247" s="266">
        <v>6448949</v>
      </c>
    </row>
    <row r="2248" spans="41:42">
      <c r="AO2248" s="29">
        <v>2237</v>
      </c>
      <c r="AP2248" s="266">
        <v>6451810</v>
      </c>
    </row>
    <row r="2249" spans="41:42">
      <c r="AO2249" s="29">
        <v>2238</v>
      </c>
      <c r="AP2249" s="266">
        <v>6454670</v>
      </c>
    </row>
    <row r="2250" spans="41:42">
      <c r="AO2250" s="29">
        <v>2239</v>
      </c>
      <c r="AP2250" s="266">
        <v>6457531</v>
      </c>
    </row>
    <row r="2251" spans="41:42">
      <c r="AO2251" s="29">
        <v>2240</v>
      </c>
      <c r="AP2251" s="266">
        <v>6460392</v>
      </c>
    </row>
    <row r="2252" spans="41:42">
      <c r="AO2252" s="29">
        <v>2241</v>
      </c>
      <c r="AP2252" s="266">
        <v>6463253</v>
      </c>
    </row>
    <row r="2253" spans="41:42">
      <c r="AO2253" s="29">
        <v>2242</v>
      </c>
      <c r="AP2253" s="266">
        <v>6466114</v>
      </c>
    </row>
    <row r="2254" spans="41:42">
      <c r="AO2254" s="29">
        <v>2243</v>
      </c>
      <c r="AP2254" s="266">
        <v>6468974</v>
      </c>
    </row>
    <row r="2255" spans="41:42">
      <c r="AO2255" s="29">
        <v>2244</v>
      </c>
      <c r="AP2255" s="266">
        <v>6471835</v>
      </c>
    </row>
    <row r="2256" spans="41:42">
      <c r="AO2256" s="29">
        <v>2245</v>
      </c>
      <c r="AP2256" s="266">
        <v>6474696</v>
      </c>
    </row>
    <row r="2257" spans="41:42">
      <c r="AO2257" s="29">
        <v>2246</v>
      </c>
      <c r="AP2257" s="266">
        <v>6477557</v>
      </c>
    </row>
  </sheetData>
  <autoFilter ref="V11:AK2257" xr:uid="{00000000-0009-0000-0000-000005000000}"/>
  <mergeCells count="40">
    <mergeCell ref="F10:F11"/>
    <mergeCell ref="A10:A11"/>
    <mergeCell ref="B10:B11"/>
    <mergeCell ref="C10:C11"/>
    <mergeCell ref="D10:D11"/>
    <mergeCell ref="E10:E11"/>
    <mergeCell ref="A23:A24"/>
    <mergeCell ref="B23:B24"/>
    <mergeCell ref="C23:C24"/>
    <mergeCell ref="D23:D24"/>
    <mergeCell ref="E23:E24"/>
    <mergeCell ref="F23:F24"/>
    <mergeCell ref="H13:S13"/>
    <mergeCell ref="H14:H15"/>
    <mergeCell ref="I14:I15"/>
    <mergeCell ref="J14:J15"/>
    <mergeCell ref="K14:S14"/>
    <mergeCell ref="J52:J53"/>
    <mergeCell ref="K52:S52"/>
    <mergeCell ref="H30:S30"/>
    <mergeCell ref="H31:H32"/>
    <mergeCell ref="I31:I32"/>
    <mergeCell ref="J31:J32"/>
    <mergeCell ref="K31:S31"/>
    <mergeCell ref="L10:S12"/>
    <mergeCell ref="F51:F52"/>
    <mergeCell ref="A38:A39"/>
    <mergeCell ref="B38:B39"/>
    <mergeCell ref="C38:C39"/>
    <mergeCell ref="D38:D39"/>
    <mergeCell ref="E38:E39"/>
    <mergeCell ref="F38:F39"/>
    <mergeCell ref="A51:A52"/>
    <mergeCell ref="B51:B52"/>
    <mergeCell ref="C51:C52"/>
    <mergeCell ref="D51:D52"/>
    <mergeCell ref="E51:E52"/>
    <mergeCell ref="H51:S51"/>
    <mergeCell ref="H52:H53"/>
    <mergeCell ref="I52:I53"/>
  </mergeCells>
  <dataValidations count="2">
    <dataValidation type="list" allowBlank="1" showInputMessage="1" showErrorMessage="1" sqref="A25:A34 A40:A49 A53:A62" xr:uid="{00000000-0002-0000-0500-000000000000}">
      <formula1>"TQ-01,TQ-02,TQ-03,TQ-04,TQ-05,TQ-06,TQ-14,TQ-15,TQ-17,TQ-28"</formula1>
    </dataValidation>
    <dataValidation type="list" allowBlank="1" showInputMessage="1" showErrorMessage="1" sqref="A12:A22" xr:uid="{00000000-0002-0000-0500-000001000000}">
      <formula1>"TQ-01,TQ-02,TQ-03,TQ-04,TQ-05,TQ-06,TQ-14,TQ-15,TQ-17,TQ-28,TQ-30"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">
    <tabColor rgb="FF652B91"/>
  </sheetPr>
  <dimension ref="A1:AT1696"/>
  <sheetViews>
    <sheetView showGridLines="0" showRowColHeaders="0" topLeftCell="A4" zoomScaleNormal="100" workbookViewId="0">
      <selection activeCell="D17" sqref="D17"/>
    </sheetView>
  </sheetViews>
  <sheetFormatPr defaultRowHeight="15"/>
  <cols>
    <col min="1" max="1" width="9.140625" customWidth="1"/>
    <col min="2" max="2" width="16.7109375" customWidth="1"/>
    <col min="3" max="3" width="36.28515625" customWidth="1"/>
    <col min="4" max="4" width="35.42578125" customWidth="1"/>
    <col min="5" max="5" width="17.7109375" customWidth="1"/>
    <col min="6" max="6" width="9.42578125" customWidth="1"/>
    <col min="7" max="7" width="9.140625" customWidth="1"/>
    <col min="8" max="8" width="9.140625" style="20"/>
    <col min="9" max="9" width="16.7109375" style="20" bestFit="1" customWidth="1"/>
    <col min="10" max="10" width="15.42578125" style="20" bestFit="1" customWidth="1"/>
    <col min="11" max="21" width="9.140625" style="20"/>
    <col min="22" max="22" width="12" style="19" customWidth="1"/>
    <col min="23" max="23" width="13.7109375" style="33" customWidth="1"/>
    <col min="24" max="24" width="4" style="19" hidden="1" customWidth="1"/>
    <col min="25" max="25" width="8.140625" style="19" customWidth="1"/>
    <col min="26" max="26" width="12.5703125" style="33" customWidth="1"/>
    <col min="27" max="27" width="4" style="19" hidden="1" customWidth="1"/>
    <col min="28" max="29" width="9.140625" style="19" customWidth="1"/>
    <col min="30" max="30" width="4" style="19" hidden="1" customWidth="1"/>
    <col min="31" max="32" width="9.140625" style="19" customWidth="1"/>
    <col min="33" max="33" width="4" style="19" hidden="1" customWidth="1"/>
    <col min="34" max="35" width="9.140625" style="19" customWidth="1"/>
    <col min="36" max="36" width="4" style="19" hidden="1" customWidth="1"/>
    <col min="37" max="38" width="9.140625" style="19" customWidth="1"/>
    <col min="39" max="39" width="4" style="19" hidden="1" customWidth="1"/>
    <col min="40" max="41" width="9.140625" style="19" customWidth="1"/>
    <col min="42" max="42" width="4" style="19" hidden="1" customWidth="1"/>
    <col min="43" max="43" width="5.28515625" style="19" customWidth="1"/>
    <col min="44" max="44" width="9.140625" style="19" customWidth="1"/>
    <col min="45" max="46" width="4" style="251" hidden="1" customWidth="1"/>
  </cols>
  <sheetData>
    <row r="1" spans="1:46">
      <c r="A1" s="249"/>
      <c r="B1" s="249"/>
      <c r="C1" s="249"/>
      <c r="D1" s="249"/>
      <c r="E1" s="249"/>
      <c r="F1" s="249"/>
      <c r="G1" s="249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</row>
    <row r="2" spans="1:46">
      <c r="A2" s="249"/>
      <c r="B2" s="249"/>
      <c r="C2" s="249"/>
      <c r="D2" s="249"/>
      <c r="E2" s="249"/>
      <c r="F2" s="249"/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</row>
    <row r="3" spans="1:46">
      <c r="A3" s="249"/>
      <c r="B3" s="249"/>
      <c r="C3" s="249"/>
      <c r="D3" s="249"/>
      <c r="E3" s="249"/>
      <c r="F3" s="249"/>
      <c r="G3" s="249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</row>
    <row r="4" spans="1:46">
      <c r="A4" s="1"/>
      <c r="B4" s="1"/>
      <c r="C4" s="1"/>
      <c r="D4" s="1"/>
      <c r="E4" s="1"/>
      <c r="F4" s="1"/>
      <c r="G4" s="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</row>
    <row r="5" spans="1:46">
      <c r="A5" s="1"/>
      <c r="B5" s="1"/>
      <c r="C5" s="1"/>
      <c r="D5" s="1"/>
      <c r="E5" s="1"/>
      <c r="F5" s="1"/>
      <c r="G5" s="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</row>
    <row r="6" spans="1:46" ht="15.75" thickBot="1">
      <c r="A6" s="2"/>
      <c r="B6" s="2"/>
      <c r="C6" s="2"/>
      <c r="D6" s="2"/>
      <c r="E6" s="2"/>
      <c r="F6" s="2"/>
      <c r="G6" s="2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</row>
    <row r="7" spans="1:46" ht="15.75" thickTop="1"/>
    <row r="9" spans="1:46">
      <c r="A9" s="520" t="s">
        <v>10696</v>
      </c>
      <c r="B9" s="520"/>
      <c r="C9" s="520"/>
      <c r="D9" s="520"/>
      <c r="E9" s="520"/>
      <c r="F9" s="520"/>
    </row>
    <row r="10" spans="1:46" ht="20.25" customHeight="1">
      <c r="A10" s="521" t="s">
        <v>3</v>
      </c>
      <c r="B10" s="522" t="s">
        <v>42</v>
      </c>
      <c r="C10" s="523" t="s">
        <v>43</v>
      </c>
      <c r="D10" s="523" t="s">
        <v>44</v>
      </c>
      <c r="E10" s="523" t="s">
        <v>45</v>
      </c>
      <c r="F10" s="523" t="s">
        <v>46</v>
      </c>
      <c r="G10" s="22"/>
      <c r="V10" s="35" t="s">
        <v>47</v>
      </c>
      <c r="W10" s="35"/>
      <c r="X10" s="252"/>
      <c r="Y10" s="35" t="s">
        <v>48</v>
      </c>
      <c r="Z10" s="35"/>
      <c r="AA10" s="252"/>
      <c r="AB10" s="35" t="s">
        <v>49</v>
      </c>
      <c r="AC10" s="35"/>
      <c r="AD10" s="252"/>
      <c r="AE10" s="35" t="s">
        <v>50</v>
      </c>
      <c r="AF10" s="35"/>
      <c r="AG10" s="252"/>
      <c r="AH10" s="35" t="s">
        <v>51</v>
      </c>
      <c r="AI10" s="35"/>
      <c r="AJ10" s="252"/>
      <c r="AK10" s="35" t="s">
        <v>52</v>
      </c>
      <c r="AL10" s="35"/>
      <c r="AM10" s="252"/>
      <c r="AN10" s="35" t="s">
        <v>66</v>
      </c>
      <c r="AO10" s="35"/>
      <c r="AP10" s="252"/>
      <c r="AQ10" s="35" t="s">
        <v>67</v>
      </c>
      <c r="AR10" s="35"/>
      <c r="AS10" s="253"/>
      <c r="AT10" s="253"/>
    </row>
    <row r="11" spans="1:46" ht="23.25" customHeight="1">
      <c r="A11" s="521"/>
      <c r="B11" s="522"/>
      <c r="C11" s="523"/>
      <c r="D11" s="523"/>
      <c r="E11" s="523"/>
      <c r="F11" s="523"/>
      <c r="G11" s="22"/>
      <c r="V11" s="36" t="s">
        <v>53</v>
      </c>
      <c r="W11" s="37" t="s">
        <v>54</v>
      </c>
      <c r="X11" s="36" t="s">
        <v>53</v>
      </c>
      <c r="Y11" s="36" t="s">
        <v>53</v>
      </c>
      <c r="Z11" s="37" t="s">
        <v>54</v>
      </c>
      <c r="AA11" s="36" t="s">
        <v>53</v>
      </c>
      <c r="AB11" s="36" t="s">
        <v>53</v>
      </c>
      <c r="AC11" s="37" t="s">
        <v>54</v>
      </c>
      <c r="AD11" s="36" t="s">
        <v>53</v>
      </c>
      <c r="AE11" s="36" t="s">
        <v>53</v>
      </c>
      <c r="AF11" s="37" t="s">
        <v>54</v>
      </c>
      <c r="AG11" s="36" t="s">
        <v>53</v>
      </c>
      <c r="AH11" s="36" t="s">
        <v>53</v>
      </c>
      <c r="AI11" s="37" t="s">
        <v>54</v>
      </c>
      <c r="AJ11" s="36" t="s">
        <v>53</v>
      </c>
      <c r="AK11" s="36" t="s">
        <v>53</v>
      </c>
      <c r="AL11" s="37" t="s">
        <v>54</v>
      </c>
      <c r="AM11" s="36" t="s">
        <v>53</v>
      </c>
      <c r="AN11" s="36" t="s">
        <v>53</v>
      </c>
      <c r="AO11" s="37" t="s">
        <v>54</v>
      </c>
      <c r="AP11" s="36" t="s">
        <v>53</v>
      </c>
      <c r="AQ11" s="36" t="s">
        <v>53</v>
      </c>
      <c r="AR11" s="37" t="s">
        <v>54</v>
      </c>
      <c r="AS11" s="253" t="s">
        <v>53</v>
      </c>
      <c r="AT11" s="254" t="s">
        <v>53</v>
      </c>
    </row>
    <row r="12" spans="1:46" ht="15.75">
      <c r="A12" s="23" t="s">
        <v>55</v>
      </c>
      <c r="B12" s="24">
        <f>LANÇAR_CACL!$G$21</f>
        <v>1570</v>
      </c>
      <c r="C12" s="25">
        <f>IFERROR(NOT(INT(B12)=B12)*INDEX($K$16:$S$28,MATCH(B12,$I$16:$I$28,1),MATCH(--RIGHT(B12),$K$15:$S$15,0)),)</f>
        <v>0</v>
      </c>
      <c r="D12" s="26">
        <f>IF(F12=0,"",VLOOKUP($F12,$V:$W,2,0))</f>
        <v>10171974.510000082</v>
      </c>
      <c r="E12" s="26">
        <f t="shared" ref="E12:E19" si="0">IFERROR(C12+D12,)</f>
        <v>10171974.510000082</v>
      </c>
      <c r="F12" s="25">
        <f t="shared" ref="F12:F19" si="1">ROUNDDOWN(B12,0)</f>
        <v>1570</v>
      </c>
      <c r="G12" s="27"/>
      <c r="U12" s="28"/>
      <c r="V12" s="30">
        <v>0</v>
      </c>
      <c r="W12" s="29">
        <v>72233</v>
      </c>
      <c r="X12" s="30">
        <v>0</v>
      </c>
      <c r="Y12" s="30">
        <v>0</v>
      </c>
      <c r="Z12" s="29">
        <v>72344</v>
      </c>
      <c r="AA12" s="30">
        <v>0</v>
      </c>
      <c r="AB12" s="30">
        <v>0</v>
      </c>
      <c r="AC12" s="29">
        <v>69949</v>
      </c>
      <c r="AD12" s="30">
        <v>0</v>
      </c>
      <c r="AE12" s="30">
        <v>0</v>
      </c>
      <c r="AF12" s="29">
        <v>78044</v>
      </c>
      <c r="AG12" s="30">
        <v>0</v>
      </c>
      <c r="AH12" s="30">
        <v>0</v>
      </c>
      <c r="AI12" s="29">
        <v>65161</v>
      </c>
      <c r="AJ12" s="30">
        <v>0</v>
      </c>
      <c r="AK12" s="30">
        <v>0</v>
      </c>
      <c r="AL12" s="29">
        <v>70199</v>
      </c>
      <c r="AM12" s="30">
        <v>0</v>
      </c>
      <c r="AN12" s="30">
        <v>0</v>
      </c>
      <c r="AO12" s="29">
        <v>81242</v>
      </c>
      <c r="AP12" s="30">
        <v>0</v>
      </c>
      <c r="AQ12" s="30">
        <v>0</v>
      </c>
      <c r="AR12" s="29">
        <v>84185</v>
      </c>
      <c r="AS12" s="253">
        <v>0</v>
      </c>
      <c r="AT12" s="254">
        <v>0</v>
      </c>
    </row>
    <row r="13" spans="1:46" ht="15.75">
      <c r="A13" s="23" t="s">
        <v>56</v>
      </c>
      <c r="B13" s="24">
        <f>LANÇAR_CACL!$G$21</f>
        <v>1570</v>
      </c>
      <c r="C13" s="25">
        <f>IFERROR(NOT(INT(B13)=B13)*INDEX($K$33:$S$45,MATCH(B13,$I$33:$I$45,1),MATCH(--RIGHT(B13),$K$32:$S$32,0)),)</f>
        <v>0</v>
      </c>
      <c r="D13" s="26">
        <f>IF(F13=0,"",VLOOKUP($F13,$Y:$Z,2,0))</f>
        <v>10201888.3699999</v>
      </c>
      <c r="E13" s="26">
        <f t="shared" si="0"/>
        <v>10201888.3699999</v>
      </c>
      <c r="F13" s="25">
        <f t="shared" si="1"/>
        <v>1570</v>
      </c>
      <c r="G13" s="27"/>
      <c r="H13" s="518" t="s">
        <v>47</v>
      </c>
      <c r="I13" s="518"/>
      <c r="J13" s="518"/>
      <c r="K13" s="518"/>
      <c r="L13" s="518"/>
      <c r="M13" s="518"/>
      <c r="N13" s="518"/>
      <c r="O13" s="518"/>
      <c r="P13" s="518"/>
      <c r="Q13" s="518"/>
      <c r="R13" s="518"/>
      <c r="S13" s="518"/>
      <c r="U13" s="28"/>
      <c r="V13" s="30">
        <f t="shared" ref="V13:V29" si="2">V12+1</f>
        <v>1</v>
      </c>
      <c r="W13" s="29">
        <f>W12+6431.97</f>
        <v>78664.97</v>
      </c>
      <c r="X13" s="30">
        <f t="shared" ref="X13:X29" si="3">X12+1</f>
        <v>1</v>
      </c>
      <c r="Y13" s="30">
        <f t="shared" ref="Y13:AD28" si="4">Y12+1</f>
        <v>1</v>
      </c>
      <c r="Z13" s="29">
        <f t="shared" ref="Z13:Z58" si="5">Z12+6450</f>
        <v>78794</v>
      </c>
      <c r="AA13" s="30">
        <f t="shared" si="4"/>
        <v>1</v>
      </c>
      <c r="AB13" s="30">
        <f>AB12+1</f>
        <v>1</v>
      </c>
      <c r="AC13" s="29">
        <f>AC12+6429.27</f>
        <v>76378.27</v>
      </c>
      <c r="AD13" s="30">
        <f>AD12+1</f>
        <v>1</v>
      </c>
      <c r="AE13" s="30">
        <f t="shared" ref="AE13:AJ28" si="6">AE12+1</f>
        <v>1</v>
      </c>
      <c r="AF13" s="29">
        <f t="shared" ref="AF13:AF56" si="7">AF12+6454.51</f>
        <v>84498.51</v>
      </c>
      <c r="AG13" s="30">
        <f t="shared" si="6"/>
        <v>1</v>
      </c>
      <c r="AH13" s="30">
        <f>AH12+1</f>
        <v>1</v>
      </c>
      <c r="AI13" s="29">
        <f>AI12+6429.72</f>
        <v>71590.720000000001</v>
      </c>
      <c r="AJ13" s="30">
        <f>AJ12+1</f>
        <v>1</v>
      </c>
      <c r="AK13" s="30">
        <f t="shared" ref="AK13:AT28" si="8">AK12+1</f>
        <v>1</v>
      </c>
      <c r="AL13" s="29">
        <f t="shared" ref="AL13:AL60" si="9">AL12+6453.61</f>
        <v>76652.61</v>
      </c>
      <c r="AM13" s="30">
        <f t="shared" si="8"/>
        <v>1</v>
      </c>
      <c r="AN13" s="30">
        <f>AN12+1</f>
        <v>1</v>
      </c>
      <c r="AO13" s="29">
        <f>AO12+6447.26</f>
        <v>87689.26</v>
      </c>
      <c r="AP13" s="30">
        <f>AP12+1</f>
        <v>1</v>
      </c>
      <c r="AQ13" s="30">
        <f>AQ12+1</f>
        <v>1</v>
      </c>
      <c r="AR13" s="29">
        <f>AR12+6436.46</f>
        <v>90621.46</v>
      </c>
      <c r="AS13" s="253">
        <f>AS12+1</f>
        <v>1</v>
      </c>
      <c r="AT13" s="254">
        <f>AT12+1</f>
        <v>1</v>
      </c>
    </row>
    <row r="14" spans="1:46" ht="15.75">
      <c r="A14" s="23" t="s">
        <v>39</v>
      </c>
      <c r="B14" s="24">
        <f>LANÇAR_CACL!$G$21</f>
        <v>1570</v>
      </c>
      <c r="C14" s="25">
        <f>IFERROR(NOT(INT(B14)=B14)*INDEX($K$50:$S$62,MATCH(B14,$I$50:$I$62,1),MATCH(--RIGHT(B14),$K$49:$S$49,0)),)</f>
        <v>0</v>
      </c>
      <c r="D14" s="26">
        <f>IF(F14=0,"",VLOOKUP($F14,$AB:$AC,2,0))</f>
        <v>10165922.510000151</v>
      </c>
      <c r="E14" s="26">
        <f t="shared" si="0"/>
        <v>10165922.510000151</v>
      </c>
      <c r="F14" s="25">
        <f t="shared" si="1"/>
        <v>1570</v>
      </c>
      <c r="G14" s="27"/>
      <c r="H14" s="525" t="s">
        <v>57</v>
      </c>
      <c r="I14" s="525" t="s">
        <v>58</v>
      </c>
      <c r="J14" s="525" t="s">
        <v>59</v>
      </c>
      <c r="K14" s="526" t="s">
        <v>60</v>
      </c>
      <c r="L14" s="526"/>
      <c r="M14" s="526"/>
      <c r="N14" s="526"/>
      <c r="O14" s="526"/>
      <c r="P14" s="526"/>
      <c r="Q14" s="526"/>
      <c r="R14" s="526"/>
      <c r="S14" s="526"/>
      <c r="U14" s="28"/>
      <c r="V14" s="30">
        <f t="shared" si="2"/>
        <v>2</v>
      </c>
      <c r="W14" s="29">
        <f t="shared" ref="W14:W50" si="10">W13+6431.97</f>
        <v>85096.94</v>
      </c>
      <c r="X14" s="30">
        <f t="shared" si="3"/>
        <v>2</v>
      </c>
      <c r="Y14" s="30">
        <f t="shared" si="4"/>
        <v>2</v>
      </c>
      <c r="Z14" s="29">
        <f t="shared" si="5"/>
        <v>85244</v>
      </c>
      <c r="AA14" s="30">
        <f t="shared" si="4"/>
        <v>2</v>
      </c>
      <c r="AB14" s="30">
        <f t="shared" si="4"/>
        <v>2</v>
      </c>
      <c r="AC14" s="29">
        <f t="shared" ref="AC14:AC51" si="11">AC13+6429.27</f>
        <v>82807.540000000008</v>
      </c>
      <c r="AD14" s="30">
        <f t="shared" si="4"/>
        <v>2</v>
      </c>
      <c r="AE14" s="30">
        <f t="shared" si="6"/>
        <v>2</v>
      </c>
      <c r="AF14" s="29">
        <f t="shared" si="7"/>
        <v>90953.01999999999</v>
      </c>
      <c r="AG14" s="30">
        <f t="shared" si="6"/>
        <v>2</v>
      </c>
      <c r="AH14" s="30">
        <f t="shared" si="6"/>
        <v>2</v>
      </c>
      <c r="AI14" s="29">
        <f t="shared" ref="AI14:AI51" si="12">AI13+6429.72</f>
        <v>78020.44</v>
      </c>
      <c r="AJ14" s="30">
        <f t="shared" si="6"/>
        <v>2</v>
      </c>
      <c r="AK14" s="30">
        <f t="shared" si="8"/>
        <v>2</v>
      </c>
      <c r="AL14" s="29">
        <f t="shared" si="9"/>
        <v>83106.22</v>
      </c>
      <c r="AM14" s="30">
        <f t="shared" si="8"/>
        <v>2</v>
      </c>
      <c r="AN14" s="30">
        <f t="shared" si="8"/>
        <v>2</v>
      </c>
      <c r="AO14" s="29">
        <f t="shared" ref="AO14:AO53" si="13">AO13+6447.26</f>
        <v>94136.51999999999</v>
      </c>
      <c r="AP14" s="30">
        <f t="shared" si="8"/>
        <v>2</v>
      </c>
      <c r="AQ14" s="30">
        <f t="shared" si="8"/>
        <v>2</v>
      </c>
      <c r="AR14" s="29">
        <f t="shared" ref="AR14:AR49" si="14">AR13+6436.46</f>
        <v>97057.920000000013</v>
      </c>
      <c r="AS14" s="253">
        <f t="shared" si="8"/>
        <v>2</v>
      </c>
      <c r="AT14" s="254">
        <f t="shared" si="8"/>
        <v>2</v>
      </c>
    </row>
    <row r="15" spans="1:46" ht="15.75">
      <c r="A15" s="23" t="s">
        <v>61</v>
      </c>
      <c r="B15" s="24">
        <f>LANÇAR_CACL!$G$21</f>
        <v>1570</v>
      </c>
      <c r="C15" s="25">
        <f>IFERROR(NOT(INT(B15)=B15)*INDEX($K$67:$S$79,MATCH(B15,$I$67:$I$79,1),MATCH(--RIGHT(B15),$K$66:$S$66,0)),)</f>
        <v>0</v>
      </c>
      <c r="D15" s="26">
        <f>IF(F15=0,"",VLOOKUP($F15,$AE:$AF,2,0))</f>
        <v>10214681.970000032</v>
      </c>
      <c r="E15" s="26">
        <f t="shared" si="0"/>
        <v>10214681.970000032</v>
      </c>
      <c r="F15" s="25">
        <f t="shared" si="1"/>
        <v>1570</v>
      </c>
      <c r="G15" s="27"/>
      <c r="H15" s="525"/>
      <c r="I15" s="525"/>
      <c r="J15" s="525"/>
      <c r="K15" s="248">
        <v>1</v>
      </c>
      <c r="L15" s="248">
        <v>2</v>
      </c>
      <c r="M15" s="248">
        <v>3</v>
      </c>
      <c r="N15" s="248">
        <v>4</v>
      </c>
      <c r="O15" s="248">
        <v>5</v>
      </c>
      <c r="P15" s="248">
        <v>6</v>
      </c>
      <c r="Q15" s="248">
        <v>7</v>
      </c>
      <c r="R15" s="248">
        <v>8</v>
      </c>
      <c r="S15" s="248">
        <v>9</v>
      </c>
      <c r="U15" s="28"/>
      <c r="V15" s="30">
        <f t="shared" si="2"/>
        <v>3</v>
      </c>
      <c r="W15" s="29">
        <f t="shared" si="10"/>
        <v>91528.91</v>
      </c>
      <c r="X15" s="30">
        <f t="shared" si="3"/>
        <v>3</v>
      </c>
      <c r="Y15" s="30">
        <f t="shared" si="4"/>
        <v>3</v>
      </c>
      <c r="Z15" s="29">
        <f t="shared" si="5"/>
        <v>91694</v>
      </c>
      <c r="AA15" s="30">
        <f t="shared" si="4"/>
        <v>3</v>
      </c>
      <c r="AB15" s="30">
        <f t="shared" si="4"/>
        <v>3</v>
      </c>
      <c r="AC15" s="29">
        <f t="shared" si="11"/>
        <v>89236.810000000012</v>
      </c>
      <c r="AD15" s="30">
        <f t="shared" si="4"/>
        <v>3</v>
      </c>
      <c r="AE15" s="30">
        <f t="shared" si="6"/>
        <v>3</v>
      </c>
      <c r="AF15" s="29">
        <f t="shared" si="7"/>
        <v>97407.529999999984</v>
      </c>
      <c r="AG15" s="30">
        <f t="shared" si="6"/>
        <v>3</v>
      </c>
      <c r="AH15" s="30">
        <f t="shared" si="6"/>
        <v>3</v>
      </c>
      <c r="AI15" s="29">
        <f t="shared" si="12"/>
        <v>84450.16</v>
      </c>
      <c r="AJ15" s="30">
        <f t="shared" si="6"/>
        <v>3</v>
      </c>
      <c r="AK15" s="30">
        <f t="shared" si="8"/>
        <v>3</v>
      </c>
      <c r="AL15" s="29">
        <f t="shared" si="9"/>
        <v>89559.83</v>
      </c>
      <c r="AM15" s="30">
        <f t="shared" si="8"/>
        <v>3</v>
      </c>
      <c r="AN15" s="30">
        <f t="shared" si="8"/>
        <v>3</v>
      </c>
      <c r="AO15" s="29">
        <f t="shared" si="13"/>
        <v>100583.77999999998</v>
      </c>
      <c r="AP15" s="30">
        <f t="shared" si="8"/>
        <v>3</v>
      </c>
      <c r="AQ15" s="30">
        <f t="shared" si="8"/>
        <v>3</v>
      </c>
      <c r="AR15" s="29">
        <f t="shared" si="14"/>
        <v>103494.38000000002</v>
      </c>
      <c r="AS15" s="253">
        <f t="shared" si="8"/>
        <v>3</v>
      </c>
      <c r="AT15" s="254">
        <f t="shared" si="8"/>
        <v>3</v>
      </c>
    </row>
    <row r="16" spans="1:46" ht="19.5" customHeight="1">
      <c r="A16" s="23" t="s">
        <v>40</v>
      </c>
      <c r="B16" s="24">
        <f>LANÇAR_CACL!$G$21</f>
        <v>1570</v>
      </c>
      <c r="C16" s="25">
        <f>IFERROR(NOT(INT(B16)=B16)*INDEX($K$84:$S$96,MATCH(B16,$I$84:$I$96,1),MATCH(--RIGHT(B16),$K$83:$S$83,0)),)</f>
        <v>0</v>
      </c>
      <c r="D16" s="26">
        <f>IF(F16=0,"",VLOOKUP($F16,$AH:$AI,2,0))</f>
        <v>10161841.010000082</v>
      </c>
      <c r="E16" s="26">
        <f t="shared" si="0"/>
        <v>10161841.010000082</v>
      </c>
      <c r="F16" s="25">
        <f t="shared" si="1"/>
        <v>1570</v>
      </c>
      <c r="G16" s="27"/>
      <c r="H16" s="31">
        <v>1</v>
      </c>
      <c r="I16" s="31">
        <v>0</v>
      </c>
      <c r="J16" s="31">
        <v>38</v>
      </c>
      <c r="K16" s="31">
        <v>643</v>
      </c>
      <c r="L16" s="31">
        <v>1286</v>
      </c>
      <c r="M16" s="31">
        <v>1930</v>
      </c>
      <c r="N16" s="31">
        <v>2573</v>
      </c>
      <c r="O16" s="31">
        <v>3216</v>
      </c>
      <c r="P16" s="31">
        <v>3859</v>
      </c>
      <c r="Q16" s="31">
        <v>4502</v>
      </c>
      <c r="R16" s="31">
        <v>5146</v>
      </c>
      <c r="S16" s="31">
        <v>5789</v>
      </c>
      <c r="U16" s="28"/>
      <c r="V16" s="30">
        <f t="shared" si="2"/>
        <v>4</v>
      </c>
      <c r="W16" s="29">
        <f t="shared" si="10"/>
        <v>97960.88</v>
      </c>
      <c r="X16" s="30">
        <f t="shared" si="3"/>
        <v>4</v>
      </c>
      <c r="Y16" s="30">
        <f t="shared" si="4"/>
        <v>4</v>
      </c>
      <c r="Z16" s="29">
        <f t="shared" si="5"/>
        <v>98144</v>
      </c>
      <c r="AA16" s="30">
        <f t="shared" si="4"/>
        <v>4</v>
      </c>
      <c r="AB16" s="30">
        <f t="shared" si="4"/>
        <v>4</v>
      </c>
      <c r="AC16" s="29">
        <f t="shared" si="11"/>
        <v>95666.080000000016</v>
      </c>
      <c r="AD16" s="30">
        <f t="shared" si="4"/>
        <v>4</v>
      </c>
      <c r="AE16" s="30">
        <f t="shared" si="6"/>
        <v>4</v>
      </c>
      <c r="AF16" s="29">
        <f t="shared" si="7"/>
        <v>103862.03999999998</v>
      </c>
      <c r="AG16" s="30">
        <f t="shared" si="6"/>
        <v>4</v>
      </c>
      <c r="AH16" s="30">
        <f t="shared" si="6"/>
        <v>4</v>
      </c>
      <c r="AI16" s="29">
        <f t="shared" si="12"/>
        <v>90879.88</v>
      </c>
      <c r="AJ16" s="30">
        <f t="shared" si="6"/>
        <v>4</v>
      </c>
      <c r="AK16" s="30">
        <f t="shared" si="8"/>
        <v>4</v>
      </c>
      <c r="AL16" s="29">
        <f t="shared" si="9"/>
        <v>96013.440000000002</v>
      </c>
      <c r="AM16" s="30">
        <f t="shared" si="8"/>
        <v>4</v>
      </c>
      <c r="AN16" s="30">
        <f t="shared" si="8"/>
        <v>4</v>
      </c>
      <c r="AO16" s="29">
        <f t="shared" si="13"/>
        <v>107031.03999999998</v>
      </c>
      <c r="AP16" s="30">
        <f t="shared" si="8"/>
        <v>4</v>
      </c>
      <c r="AQ16" s="30">
        <f t="shared" si="8"/>
        <v>4</v>
      </c>
      <c r="AR16" s="29">
        <f t="shared" si="14"/>
        <v>109930.84000000003</v>
      </c>
      <c r="AS16" s="253">
        <f t="shared" si="8"/>
        <v>4</v>
      </c>
      <c r="AT16" s="254">
        <f t="shared" si="8"/>
        <v>4</v>
      </c>
    </row>
    <row r="17" spans="1:46" ht="15.75">
      <c r="A17" s="23" t="s">
        <v>41</v>
      </c>
      <c r="B17" s="24">
        <f>LANÇAR_CACL!$G$21</f>
        <v>1570</v>
      </c>
      <c r="C17" s="25">
        <f>IFERROR(NOT(INT(B17)=B17)*INDEX($K$101:$S$113,MATCH(B17,$I$101:$I$113,1),MATCH(--RIGHT(B17),$K$100:$S$100,0)),)</f>
        <v>0</v>
      </c>
      <c r="D17" s="26">
        <f>IF(F17=0,"",VLOOKUP($F17,$AK:$AL,2,0))</f>
        <v>10205380.910000047</v>
      </c>
      <c r="E17" s="26">
        <f t="shared" si="0"/>
        <v>10205380.910000047</v>
      </c>
      <c r="F17" s="25">
        <f t="shared" si="1"/>
        <v>1570</v>
      </c>
      <c r="G17" s="27"/>
      <c r="H17" s="31">
        <v>1</v>
      </c>
      <c r="I17" s="31">
        <v>38</v>
      </c>
      <c r="J17" s="31">
        <v>45</v>
      </c>
      <c r="K17" s="31">
        <v>643</v>
      </c>
      <c r="L17" s="31">
        <v>1287</v>
      </c>
      <c r="M17" s="31">
        <v>1930</v>
      </c>
      <c r="N17" s="31">
        <v>2573</v>
      </c>
      <c r="O17" s="31">
        <v>3217</v>
      </c>
      <c r="P17" s="31">
        <v>3860</v>
      </c>
      <c r="Q17" s="31">
        <v>4504</v>
      </c>
      <c r="R17" s="31">
        <v>5147</v>
      </c>
      <c r="S17" s="31">
        <v>5790</v>
      </c>
      <c r="U17" s="28"/>
      <c r="V17" s="30">
        <f t="shared" si="2"/>
        <v>5</v>
      </c>
      <c r="W17" s="29">
        <f t="shared" si="10"/>
        <v>104392.85</v>
      </c>
      <c r="X17" s="30">
        <f t="shared" si="3"/>
        <v>5</v>
      </c>
      <c r="Y17" s="30">
        <f t="shared" si="4"/>
        <v>5</v>
      </c>
      <c r="Z17" s="29">
        <f t="shared" si="5"/>
        <v>104594</v>
      </c>
      <c r="AA17" s="30">
        <f t="shared" si="4"/>
        <v>5</v>
      </c>
      <c r="AB17" s="30">
        <f t="shared" si="4"/>
        <v>5</v>
      </c>
      <c r="AC17" s="29">
        <f t="shared" si="11"/>
        <v>102095.35000000002</v>
      </c>
      <c r="AD17" s="30">
        <f t="shared" si="4"/>
        <v>5</v>
      </c>
      <c r="AE17" s="30">
        <f t="shared" si="6"/>
        <v>5</v>
      </c>
      <c r="AF17" s="29">
        <f t="shared" si="7"/>
        <v>110316.54999999997</v>
      </c>
      <c r="AG17" s="30">
        <f t="shared" si="6"/>
        <v>5</v>
      </c>
      <c r="AH17" s="30">
        <f t="shared" si="6"/>
        <v>5</v>
      </c>
      <c r="AI17" s="29">
        <f t="shared" si="12"/>
        <v>97309.6</v>
      </c>
      <c r="AJ17" s="30">
        <f t="shared" si="6"/>
        <v>5</v>
      </c>
      <c r="AK17" s="30">
        <f t="shared" si="8"/>
        <v>5</v>
      </c>
      <c r="AL17" s="29">
        <f t="shared" si="9"/>
        <v>102467.05</v>
      </c>
      <c r="AM17" s="30">
        <f t="shared" si="8"/>
        <v>5</v>
      </c>
      <c r="AN17" s="30">
        <f t="shared" si="8"/>
        <v>5</v>
      </c>
      <c r="AO17" s="29">
        <f t="shared" si="13"/>
        <v>113478.29999999997</v>
      </c>
      <c r="AP17" s="30">
        <f t="shared" si="8"/>
        <v>5</v>
      </c>
      <c r="AQ17" s="30">
        <f t="shared" si="8"/>
        <v>5</v>
      </c>
      <c r="AR17" s="29">
        <f t="shared" si="14"/>
        <v>116367.30000000003</v>
      </c>
      <c r="AS17" s="253">
        <f t="shared" si="8"/>
        <v>5</v>
      </c>
      <c r="AT17" s="254">
        <f t="shared" si="8"/>
        <v>5</v>
      </c>
    </row>
    <row r="18" spans="1:46" ht="15.75">
      <c r="A18" s="23" t="s">
        <v>68</v>
      </c>
      <c r="B18" s="24">
        <f>LANÇAR_CACL!$G$21</f>
        <v>1570</v>
      </c>
      <c r="C18" s="25">
        <f>IFERROR(NOT(INT(B18)=B18)*INDEX($K$118:$S$130,MATCH(B18,$I$118:$I$130,1),MATCH(--RIGHT(B18),$K$117:$S$117,0)),)</f>
        <v>0</v>
      </c>
      <c r="D18" s="26">
        <f>IF(F18=0,"",VLOOKUP($F18,$AN:$AO,2,0))</f>
        <v>10205441.810000068</v>
      </c>
      <c r="E18" s="26">
        <f t="shared" si="0"/>
        <v>10205441.810000068</v>
      </c>
      <c r="F18" s="25">
        <f t="shared" si="1"/>
        <v>1570</v>
      </c>
      <c r="G18" s="27"/>
      <c r="H18" s="31">
        <v>1</v>
      </c>
      <c r="I18" s="31">
        <v>45</v>
      </c>
      <c r="J18" s="31">
        <v>99</v>
      </c>
      <c r="K18" s="31">
        <v>644</v>
      </c>
      <c r="L18" s="31">
        <v>1288</v>
      </c>
      <c r="M18" s="31">
        <v>1931</v>
      </c>
      <c r="N18" s="31">
        <v>2575</v>
      </c>
      <c r="O18" s="31">
        <v>3219</v>
      </c>
      <c r="P18" s="31">
        <v>3863</v>
      </c>
      <c r="Q18" s="31">
        <v>4506</v>
      </c>
      <c r="R18" s="31"/>
      <c r="S18" s="31">
        <v>5794</v>
      </c>
      <c r="U18" s="28"/>
      <c r="V18" s="30">
        <f t="shared" si="2"/>
        <v>6</v>
      </c>
      <c r="W18" s="29">
        <f t="shared" si="10"/>
        <v>110824.82</v>
      </c>
      <c r="X18" s="30">
        <f t="shared" si="3"/>
        <v>6</v>
      </c>
      <c r="Y18" s="30">
        <f t="shared" si="4"/>
        <v>6</v>
      </c>
      <c r="Z18" s="29">
        <f t="shared" si="5"/>
        <v>111044</v>
      </c>
      <c r="AA18" s="30">
        <f t="shared" si="4"/>
        <v>6</v>
      </c>
      <c r="AB18" s="30">
        <f t="shared" si="4"/>
        <v>6</v>
      </c>
      <c r="AC18" s="29">
        <f t="shared" si="11"/>
        <v>108524.62000000002</v>
      </c>
      <c r="AD18" s="30">
        <f t="shared" si="4"/>
        <v>6</v>
      </c>
      <c r="AE18" s="30">
        <f t="shared" si="6"/>
        <v>6</v>
      </c>
      <c r="AF18" s="29">
        <f t="shared" si="7"/>
        <v>116771.05999999997</v>
      </c>
      <c r="AG18" s="30">
        <f t="shared" si="6"/>
        <v>6</v>
      </c>
      <c r="AH18" s="30">
        <f t="shared" si="6"/>
        <v>6</v>
      </c>
      <c r="AI18" s="29">
        <f t="shared" si="12"/>
        <v>103739.32</v>
      </c>
      <c r="AJ18" s="30">
        <f t="shared" si="6"/>
        <v>6</v>
      </c>
      <c r="AK18" s="30">
        <f t="shared" si="8"/>
        <v>6</v>
      </c>
      <c r="AL18" s="29">
        <f t="shared" si="9"/>
        <v>108920.66</v>
      </c>
      <c r="AM18" s="30">
        <f t="shared" si="8"/>
        <v>6</v>
      </c>
      <c r="AN18" s="30">
        <f t="shared" si="8"/>
        <v>6</v>
      </c>
      <c r="AO18" s="29">
        <f t="shared" si="13"/>
        <v>119925.55999999997</v>
      </c>
      <c r="AP18" s="30">
        <f t="shared" si="8"/>
        <v>6</v>
      </c>
      <c r="AQ18" s="30">
        <f t="shared" si="8"/>
        <v>6</v>
      </c>
      <c r="AR18" s="29">
        <f t="shared" si="14"/>
        <v>122803.76000000004</v>
      </c>
      <c r="AS18" s="253">
        <f t="shared" si="8"/>
        <v>6</v>
      </c>
      <c r="AT18" s="254">
        <f t="shared" si="8"/>
        <v>6</v>
      </c>
    </row>
    <row r="19" spans="1:46" ht="15.75">
      <c r="A19" s="23" t="s">
        <v>4</v>
      </c>
      <c r="B19" s="24">
        <f>LANÇAR_CACL!$G$21</f>
        <v>1570</v>
      </c>
      <c r="C19" s="25">
        <f>IFERROR(NOT(INT(B19)=B19)*INDEX($K$135:$S$147,MATCH(B19,$I$135:$I$147,1),MATCH(--RIGHT(B19),$K$134:$S$134,0)),)</f>
        <v>0</v>
      </c>
      <c r="D19" s="26">
        <f>IF(F19=0,"",VLOOKUP($F19,$AQ:$AR,2,0))</f>
        <v>10191470.979999848</v>
      </c>
      <c r="E19" s="26">
        <f t="shared" si="0"/>
        <v>10191470.979999848</v>
      </c>
      <c r="F19" s="25">
        <f t="shared" si="1"/>
        <v>1570</v>
      </c>
      <c r="G19" s="27"/>
      <c r="H19" s="31">
        <v>1</v>
      </c>
      <c r="I19" s="31">
        <v>99</v>
      </c>
      <c r="J19" s="31">
        <v>119</v>
      </c>
      <c r="K19" s="31">
        <v>644</v>
      </c>
      <c r="L19" s="31">
        <v>1287</v>
      </c>
      <c r="M19" s="31">
        <v>1931</v>
      </c>
      <c r="N19" s="31">
        <v>2574</v>
      </c>
      <c r="O19" s="31">
        <v>3218</v>
      </c>
      <c r="P19" s="31">
        <v>3862</v>
      </c>
      <c r="Q19" s="31">
        <v>4505</v>
      </c>
      <c r="R19" s="31">
        <v>5149</v>
      </c>
      <c r="S19" s="31">
        <v>5792</v>
      </c>
      <c r="U19" s="28"/>
      <c r="V19" s="30">
        <f t="shared" si="2"/>
        <v>7</v>
      </c>
      <c r="W19" s="29">
        <f t="shared" si="10"/>
        <v>117256.79000000001</v>
      </c>
      <c r="X19" s="30">
        <f t="shared" si="3"/>
        <v>7</v>
      </c>
      <c r="Y19" s="30">
        <f t="shared" si="4"/>
        <v>7</v>
      </c>
      <c r="Z19" s="29">
        <f t="shared" si="5"/>
        <v>117494</v>
      </c>
      <c r="AA19" s="30">
        <f t="shared" si="4"/>
        <v>7</v>
      </c>
      <c r="AB19" s="30">
        <f t="shared" si="4"/>
        <v>7</v>
      </c>
      <c r="AC19" s="29">
        <f t="shared" si="11"/>
        <v>114953.89000000003</v>
      </c>
      <c r="AD19" s="30">
        <f t="shared" si="4"/>
        <v>7</v>
      </c>
      <c r="AE19" s="30">
        <f t="shared" si="6"/>
        <v>7</v>
      </c>
      <c r="AF19" s="29">
        <f t="shared" si="7"/>
        <v>123225.56999999996</v>
      </c>
      <c r="AG19" s="30">
        <f t="shared" si="6"/>
        <v>7</v>
      </c>
      <c r="AH19" s="30">
        <f t="shared" si="6"/>
        <v>7</v>
      </c>
      <c r="AI19" s="29">
        <f t="shared" si="12"/>
        <v>110169.04000000001</v>
      </c>
      <c r="AJ19" s="30">
        <f t="shared" si="6"/>
        <v>7</v>
      </c>
      <c r="AK19" s="30">
        <f t="shared" si="8"/>
        <v>7</v>
      </c>
      <c r="AL19" s="29">
        <f t="shared" si="9"/>
        <v>115374.27</v>
      </c>
      <c r="AM19" s="30">
        <f t="shared" si="8"/>
        <v>7</v>
      </c>
      <c r="AN19" s="30">
        <f t="shared" si="8"/>
        <v>7</v>
      </c>
      <c r="AO19" s="29">
        <f t="shared" si="13"/>
        <v>126372.81999999996</v>
      </c>
      <c r="AP19" s="30">
        <f t="shared" si="8"/>
        <v>7</v>
      </c>
      <c r="AQ19" s="30">
        <f t="shared" si="8"/>
        <v>7</v>
      </c>
      <c r="AR19" s="29">
        <f t="shared" si="14"/>
        <v>129240.22000000004</v>
      </c>
      <c r="AS19" s="253">
        <f t="shared" si="8"/>
        <v>7</v>
      </c>
      <c r="AT19" s="254">
        <f t="shared" si="8"/>
        <v>7</v>
      </c>
    </row>
    <row r="20" spans="1:46" ht="15.75">
      <c r="B20" s="38"/>
      <c r="C20" s="38"/>
      <c r="H20" s="31">
        <v>1</v>
      </c>
      <c r="I20" s="31">
        <v>119</v>
      </c>
      <c r="J20" s="31">
        <v>127</v>
      </c>
      <c r="K20" s="31">
        <v>643</v>
      </c>
      <c r="L20" s="31">
        <v>1286</v>
      </c>
      <c r="M20" s="31">
        <v>1930</v>
      </c>
      <c r="N20" s="31">
        <v>2573</v>
      </c>
      <c r="O20" s="31">
        <v>3216</v>
      </c>
      <c r="P20" s="31">
        <v>3859</v>
      </c>
      <c r="Q20" s="31">
        <v>4502</v>
      </c>
      <c r="R20" s="31">
        <v>5146</v>
      </c>
      <c r="S20" s="31">
        <v>5789</v>
      </c>
      <c r="U20" s="28"/>
      <c r="V20" s="30">
        <f t="shared" si="2"/>
        <v>8</v>
      </c>
      <c r="W20" s="29">
        <f>W19+6431.97</f>
        <v>123688.76000000001</v>
      </c>
      <c r="X20" s="30">
        <f t="shared" si="3"/>
        <v>8</v>
      </c>
      <c r="Y20" s="30">
        <f t="shared" si="4"/>
        <v>8</v>
      </c>
      <c r="Z20" s="29">
        <f t="shared" si="5"/>
        <v>123944</v>
      </c>
      <c r="AA20" s="30">
        <f t="shared" si="4"/>
        <v>8</v>
      </c>
      <c r="AB20" s="30">
        <f t="shared" si="4"/>
        <v>8</v>
      </c>
      <c r="AC20" s="29">
        <f t="shared" si="11"/>
        <v>121383.16000000003</v>
      </c>
      <c r="AD20" s="30">
        <f t="shared" si="4"/>
        <v>8</v>
      </c>
      <c r="AE20" s="30">
        <f t="shared" si="6"/>
        <v>8</v>
      </c>
      <c r="AF20" s="29">
        <f t="shared" si="7"/>
        <v>129680.07999999996</v>
      </c>
      <c r="AG20" s="30">
        <f t="shared" si="6"/>
        <v>8</v>
      </c>
      <c r="AH20" s="30">
        <f t="shared" si="6"/>
        <v>8</v>
      </c>
      <c r="AI20" s="29">
        <f t="shared" si="12"/>
        <v>116598.76000000001</v>
      </c>
      <c r="AJ20" s="30">
        <f t="shared" si="6"/>
        <v>8</v>
      </c>
      <c r="AK20" s="30">
        <f t="shared" si="8"/>
        <v>8</v>
      </c>
      <c r="AL20" s="29">
        <f t="shared" si="9"/>
        <v>121827.88</v>
      </c>
      <c r="AM20" s="30">
        <f t="shared" si="8"/>
        <v>8</v>
      </c>
      <c r="AN20" s="30">
        <f t="shared" si="8"/>
        <v>8</v>
      </c>
      <c r="AO20" s="29">
        <f t="shared" si="13"/>
        <v>132820.07999999996</v>
      </c>
      <c r="AP20" s="30">
        <f t="shared" si="8"/>
        <v>8</v>
      </c>
      <c r="AQ20" s="30">
        <f t="shared" si="8"/>
        <v>8</v>
      </c>
      <c r="AR20" s="29">
        <f t="shared" si="14"/>
        <v>135676.68000000005</v>
      </c>
      <c r="AS20" s="253">
        <f t="shared" si="8"/>
        <v>8</v>
      </c>
      <c r="AT20" s="254">
        <f t="shared" si="8"/>
        <v>8</v>
      </c>
    </row>
    <row r="21" spans="1:46" ht="15.75" customHeight="1">
      <c r="A21" s="520" t="s">
        <v>10697</v>
      </c>
      <c r="B21" s="520"/>
      <c r="C21" s="520"/>
      <c r="D21" s="520"/>
      <c r="E21" s="520"/>
      <c r="F21" s="520"/>
      <c r="H21" s="31">
        <v>1</v>
      </c>
      <c r="I21" s="31">
        <v>127</v>
      </c>
      <c r="J21" s="31">
        <v>137</v>
      </c>
      <c r="K21" s="31">
        <v>607</v>
      </c>
      <c r="L21" s="31">
        <v>1215</v>
      </c>
      <c r="M21" s="31">
        <v>1822</v>
      </c>
      <c r="N21" s="31">
        <v>2430</v>
      </c>
      <c r="O21" s="31">
        <v>3037</v>
      </c>
      <c r="P21" s="31">
        <v>3644</v>
      </c>
      <c r="Q21" s="31">
        <v>4552</v>
      </c>
      <c r="R21" s="31">
        <v>4859</v>
      </c>
      <c r="S21" s="31">
        <v>5467</v>
      </c>
      <c r="V21" s="30">
        <f t="shared" si="2"/>
        <v>9</v>
      </c>
      <c r="W21" s="29">
        <f t="shared" si="10"/>
        <v>130120.73000000001</v>
      </c>
      <c r="X21" s="30">
        <f t="shared" si="3"/>
        <v>9</v>
      </c>
      <c r="Y21" s="30">
        <f t="shared" si="4"/>
        <v>9</v>
      </c>
      <c r="Z21" s="29">
        <f t="shared" si="5"/>
        <v>130394</v>
      </c>
      <c r="AA21" s="30">
        <f t="shared" si="4"/>
        <v>9</v>
      </c>
      <c r="AB21" s="30">
        <f t="shared" si="4"/>
        <v>9</v>
      </c>
      <c r="AC21" s="29">
        <f t="shared" si="11"/>
        <v>127812.43000000004</v>
      </c>
      <c r="AD21" s="30">
        <f t="shared" si="4"/>
        <v>9</v>
      </c>
      <c r="AE21" s="30">
        <f t="shared" si="6"/>
        <v>9</v>
      </c>
      <c r="AF21" s="29">
        <f t="shared" si="7"/>
        <v>136134.58999999997</v>
      </c>
      <c r="AG21" s="30">
        <f t="shared" si="6"/>
        <v>9</v>
      </c>
      <c r="AH21" s="30">
        <f t="shared" si="6"/>
        <v>9</v>
      </c>
      <c r="AI21" s="29">
        <f t="shared" si="12"/>
        <v>123028.48000000001</v>
      </c>
      <c r="AJ21" s="30">
        <f t="shared" si="6"/>
        <v>9</v>
      </c>
      <c r="AK21" s="30">
        <f t="shared" si="8"/>
        <v>9</v>
      </c>
      <c r="AL21" s="29">
        <f t="shared" si="9"/>
        <v>128281.49</v>
      </c>
      <c r="AM21" s="30">
        <f t="shared" si="8"/>
        <v>9</v>
      </c>
      <c r="AN21" s="30">
        <f t="shared" si="8"/>
        <v>9</v>
      </c>
      <c r="AO21" s="29">
        <f t="shared" si="13"/>
        <v>139267.33999999997</v>
      </c>
      <c r="AP21" s="30">
        <f t="shared" si="8"/>
        <v>9</v>
      </c>
      <c r="AQ21" s="30">
        <f t="shared" si="8"/>
        <v>9</v>
      </c>
      <c r="AR21" s="29">
        <f t="shared" si="14"/>
        <v>142113.14000000004</v>
      </c>
      <c r="AS21" s="253">
        <f t="shared" si="8"/>
        <v>9</v>
      </c>
      <c r="AT21" s="254">
        <f t="shared" si="8"/>
        <v>9</v>
      </c>
    </row>
    <row r="22" spans="1:46" ht="15" customHeight="1">
      <c r="A22" s="521" t="s">
        <v>3</v>
      </c>
      <c r="B22" s="522" t="s">
        <v>42</v>
      </c>
      <c r="C22" s="523" t="s">
        <v>43</v>
      </c>
      <c r="D22" s="523" t="s">
        <v>44</v>
      </c>
      <c r="E22" s="523" t="s">
        <v>45</v>
      </c>
      <c r="F22" s="523"/>
      <c r="H22" s="31">
        <v>1</v>
      </c>
      <c r="I22" s="31">
        <v>137</v>
      </c>
      <c r="J22" s="31">
        <v>234</v>
      </c>
      <c r="K22" s="31">
        <v>643</v>
      </c>
      <c r="L22" s="31">
        <v>1286</v>
      </c>
      <c r="M22" s="31">
        <v>1930</v>
      </c>
      <c r="N22" s="31">
        <v>2573</v>
      </c>
      <c r="O22" s="31">
        <v>3216</v>
      </c>
      <c r="P22" s="31">
        <v>3859</v>
      </c>
      <c r="Q22" s="31">
        <v>4502</v>
      </c>
      <c r="R22" s="31">
        <v>5146</v>
      </c>
      <c r="S22" s="31">
        <v>5789</v>
      </c>
      <c r="U22" s="32"/>
      <c r="V22" s="30">
        <f t="shared" si="2"/>
        <v>10</v>
      </c>
      <c r="W22" s="29">
        <f t="shared" si="10"/>
        <v>136552.70000000001</v>
      </c>
      <c r="X22" s="30">
        <f t="shared" si="3"/>
        <v>10</v>
      </c>
      <c r="Y22" s="30">
        <f t="shared" si="4"/>
        <v>10</v>
      </c>
      <c r="Z22" s="29">
        <f t="shared" si="5"/>
        <v>136844</v>
      </c>
      <c r="AA22" s="30">
        <f t="shared" si="4"/>
        <v>10</v>
      </c>
      <c r="AB22" s="30">
        <f t="shared" si="4"/>
        <v>10</v>
      </c>
      <c r="AC22" s="29">
        <f t="shared" si="11"/>
        <v>134241.70000000004</v>
      </c>
      <c r="AD22" s="30">
        <f t="shared" si="4"/>
        <v>10</v>
      </c>
      <c r="AE22" s="30">
        <f t="shared" si="6"/>
        <v>10</v>
      </c>
      <c r="AF22" s="29">
        <f t="shared" si="7"/>
        <v>142589.09999999998</v>
      </c>
      <c r="AG22" s="30">
        <f t="shared" si="6"/>
        <v>10</v>
      </c>
      <c r="AH22" s="30">
        <f t="shared" si="6"/>
        <v>10</v>
      </c>
      <c r="AI22" s="29">
        <f t="shared" si="12"/>
        <v>129458.20000000001</v>
      </c>
      <c r="AJ22" s="30">
        <f t="shared" si="6"/>
        <v>10</v>
      </c>
      <c r="AK22" s="30">
        <f t="shared" si="8"/>
        <v>10</v>
      </c>
      <c r="AL22" s="29">
        <f t="shared" si="9"/>
        <v>134735.1</v>
      </c>
      <c r="AM22" s="30">
        <f t="shared" si="8"/>
        <v>10</v>
      </c>
      <c r="AN22" s="30">
        <f t="shared" si="8"/>
        <v>10</v>
      </c>
      <c r="AO22" s="29">
        <f t="shared" si="13"/>
        <v>145714.59999999998</v>
      </c>
      <c r="AP22" s="30">
        <f t="shared" si="8"/>
        <v>10</v>
      </c>
      <c r="AQ22" s="30">
        <f t="shared" si="8"/>
        <v>10</v>
      </c>
      <c r="AR22" s="29">
        <f t="shared" si="14"/>
        <v>148549.60000000003</v>
      </c>
      <c r="AS22" s="253">
        <f t="shared" si="8"/>
        <v>10</v>
      </c>
      <c r="AT22" s="254">
        <f t="shared" si="8"/>
        <v>10</v>
      </c>
    </row>
    <row r="23" spans="1:46">
      <c r="A23" s="521"/>
      <c r="B23" s="522"/>
      <c r="C23" s="523"/>
      <c r="D23" s="523"/>
      <c r="E23" s="523"/>
      <c r="F23" s="523"/>
      <c r="H23" s="31">
        <v>2</v>
      </c>
      <c r="I23" s="31">
        <v>234</v>
      </c>
      <c r="J23" s="31">
        <v>474</v>
      </c>
      <c r="K23" s="31">
        <v>643</v>
      </c>
      <c r="L23" s="31">
        <v>1287</v>
      </c>
      <c r="M23" s="31">
        <v>1930</v>
      </c>
      <c r="N23" s="31">
        <v>2573</v>
      </c>
      <c r="O23" s="31">
        <v>3216</v>
      </c>
      <c r="P23" s="31">
        <v>3860</v>
      </c>
      <c r="Q23" s="31">
        <v>4503</v>
      </c>
      <c r="R23" s="31">
        <v>5146</v>
      </c>
      <c r="S23" s="31">
        <v>5789</v>
      </c>
      <c r="U23" s="32"/>
      <c r="V23" s="30">
        <f t="shared" si="2"/>
        <v>11</v>
      </c>
      <c r="W23" s="29">
        <f t="shared" si="10"/>
        <v>142984.67000000001</v>
      </c>
      <c r="X23" s="30">
        <f t="shared" si="3"/>
        <v>11</v>
      </c>
      <c r="Y23" s="30">
        <f t="shared" si="4"/>
        <v>11</v>
      </c>
      <c r="Z23" s="29">
        <f t="shared" si="5"/>
        <v>143294</v>
      </c>
      <c r="AA23" s="30">
        <f t="shared" si="4"/>
        <v>11</v>
      </c>
      <c r="AB23" s="30">
        <f t="shared" si="4"/>
        <v>11</v>
      </c>
      <c r="AC23" s="29">
        <f t="shared" si="11"/>
        <v>140670.97000000003</v>
      </c>
      <c r="AD23" s="30">
        <f t="shared" si="4"/>
        <v>11</v>
      </c>
      <c r="AE23" s="30">
        <f t="shared" si="6"/>
        <v>11</v>
      </c>
      <c r="AF23" s="29">
        <f t="shared" si="7"/>
        <v>149043.60999999999</v>
      </c>
      <c r="AG23" s="30">
        <f t="shared" si="6"/>
        <v>11</v>
      </c>
      <c r="AH23" s="30">
        <f t="shared" si="6"/>
        <v>11</v>
      </c>
      <c r="AI23" s="29">
        <f t="shared" si="12"/>
        <v>135887.92000000001</v>
      </c>
      <c r="AJ23" s="30">
        <f t="shared" si="6"/>
        <v>11</v>
      </c>
      <c r="AK23" s="30">
        <f t="shared" si="8"/>
        <v>11</v>
      </c>
      <c r="AL23" s="29">
        <f t="shared" si="9"/>
        <v>141188.71</v>
      </c>
      <c r="AM23" s="30">
        <f t="shared" si="8"/>
        <v>11</v>
      </c>
      <c r="AN23" s="30">
        <f t="shared" si="8"/>
        <v>11</v>
      </c>
      <c r="AO23" s="29">
        <f t="shared" si="13"/>
        <v>152161.85999999999</v>
      </c>
      <c r="AP23" s="30">
        <f t="shared" si="8"/>
        <v>11</v>
      </c>
      <c r="AQ23" s="30">
        <f t="shared" si="8"/>
        <v>11</v>
      </c>
      <c r="AR23" s="29">
        <f t="shared" si="14"/>
        <v>154986.06000000003</v>
      </c>
      <c r="AS23" s="253">
        <f t="shared" si="8"/>
        <v>11</v>
      </c>
      <c r="AT23" s="254">
        <f t="shared" si="8"/>
        <v>11</v>
      </c>
    </row>
    <row r="24" spans="1:46" ht="15.75">
      <c r="A24" s="23" t="s">
        <v>55</v>
      </c>
      <c r="B24" s="24">
        <f>LANÇAR_CACL!$H$21</f>
        <v>367.5</v>
      </c>
      <c r="C24" s="25">
        <f>IFERROR(NOT(INT(B24)=B24)*INDEX($K$16:$S$28,MATCH(B24,$I$16:$I$28,1),MATCH(--RIGHT(B24),$K$15:$S$15,0)),)</f>
        <v>3216</v>
      </c>
      <c r="D24" s="26">
        <f>IF(F24=0,"",VLOOKUP($F24,$V:$W,2,0))</f>
        <v>2429686.3500000061</v>
      </c>
      <c r="E24" s="26">
        <f t="shared" ref="E24:E31" si="15">IFERROR(C24+D24,)</f>
        <v>2432902.3500000061</v>
      </c>
      <c r="F24" s="25">
        <f t="shared" ref="F24:F31" si="16">ROUNDDOWN(B24,0)</f>
        <v>367</v>
      </c>
      <c r="H24" s="31">
        <v>3</v>
      </c>
      <c r="I24" s="31">
        <v>474</v>
      </c>
      <c r="J24" s="31">
        <v>714</v>
      </c>
      <c r="K24" s="31">
        <v>643</v>
      </c>
      <c r="L24" s="31">
        <v>1287</v>
      </c>
      <c r="M24" s="31">
        <v>1930</v>
      </c>
      <c r="N24" s="31">
        <v>2573</v>
      </c>
      <c r="O24" s="31">
        <v>3217</v>
      </c>
      <c r="P24" s="31">
        <v>3860</v>
      </c>
      <c r="Q24" s="31">
        <v>4504</v>
      </c>
      <c r="R24" s="31">
        <v>5147</v>
      </c>
      <c r="S24" s="31">
        <v>5790</v>
      </c>
      <c r="U24" s="32"/>
      <c r="V24" s="30">
        <f t="shared" si="2"/>
        <v>12</v>
      </c>
      <c r="W24" s="29">
        <f t="shared" si="10"/>
        <v>149416.64000000001</v>
      </c>
      <c r="X24" s="30">
        <f t="shared" si="3"/>
        <v>12</v>
      </c>
      <c r="Y24" s="30">
        <f t="shared" si="4"/>
        <v>12</v>
      </c>
      <c r="Z24" s="29">
        <f t="shared" si="5"/>
        <v>149744</v>
      </c>
      <c r="AA24" s="30">
        <f t="shared" si="4"/>
        <v>12</v>
      </c>
      <c r="AB24" s="30">
        <f t="shared" si="4"/>
        <v>12</v>
      </c>
      <c r="AC24" s="29">
        <f t="shared" si="11"/>
        <v>147100.24000000002</v>
      </c>
      <c r="AD24" s="30">
        <f t="shared" si="4"/>
        <v>12</v>
      </c>
      <c r="AE24" s="30">
        <f t="shared" si="6"/>
        <v>12</v>
      </c>
      <c r="AF24" s="29">
        <f t="shared" si="7"/>
        <v>155498.12</v>
      </c>
      <c r="AG24" s="30">
        <f t="shared" si="6"/>
        <v>12</v>
      </c>
      <c r="AH24" s="30">
        <f t="shared" si="6"/>
        <v>12</v>
      </c>
      <c r="AI24" s="29">
        <f t="shared" si="12"/>
        <v>142317.64000000001</v>
      </c>
      <c r="AJ24" s="30">
        <f t="shared" si="6"/>
        <v>12</v>
      </c>
      <c r="AK24" s="30">
        <f t="shared" si="8"/>
        <v>12</v>
      </c>
      <c r="AL24" s="29">
        <f t="shared" si="9"/>
        <v>147642.31999999998</v>
      </c>
      <c r="AM24" s="30">
        <f t="shared" si="8"/>
        <v>12</v>
      </c>
      <c r="AN24" s="30">
        <f t="shared" si="8"/>
        <v>12</v>
      </c>
      <c r="AO24" s="29">
        <f t="shared" si="13"/>
        <v>158609.12</v>
      </c>
      <c r="AP24" s="30">
        <f t="shared" si="8"/>
        <v>12</v>
      </c>
      <c r="AQ24" s="30">
        <f t="shared" si="8"/>
        <v>12</v>
      </c>
      <c r="AR24" s="29">
        <f t="shared" si="14"/>
        <v>161422.52000000002</v>
      </c>
      <c r="AS24" s="253">
        <f t="shared" si="8"/>
        <v>12</v>
      </c>
      <c r="AT24" s="254">
        <f t="shared" si="8"/>
        <v>12</v>
      </c>
    </row>
    <row r="25" spans="1:46" ht="15.75">
      <c r="A25" s="23" t="s">
        <v>56</v>
      </c>
      <c r="B25" s="24">
        <f>LANÇAR_CACL!$H$21</f>
        <v>367.5</v>
      </c>
      <c r="C25" s="25">
        <f>IFERROR(NOT(INT(B25)=B25)*INDEX($K$33:$S$45,MATCH(B25,$I$33:$I$45,1),MATCH(--RIGHT(B25),$K$32:$S$32,0)),)</f>
        <v>3226</v>
      </c>
      <c r="D25" s="26">
        <f>IF(F25=0,"",VLOOKUP($F25,$Y:$Z,2,0))</f>
        <v>2436521.7799999937</v>
      </c>
      <c r="E25" s="26">
        <f t="shared" si="15"/>
        <v>2439747.7799999937</v>
      </c>
      <c r="F25" s="25">
        <f t="shared" si="16"/>
        <v>367</v>
      </c>
      <c r="H25" s="31">
        <v>4</v>
      </c>
      <c r="I25" s="31">
        <v>714</v>
      </c>
      <c r="J25" s="31">
        <v>954</v>
      </c>
      <c r="K25" s="31">
        <v>643</v>
      </c>
      <c r="L25" s="31">
        <v>1287</v>
      </c>
      <c r="M25" s="31">
        <v>1930</v>
      </c>
      <c r="N25" s="31">
        <v>2574</v>
      </c>
      <c r="O25" s="31">
        <v>3217</v>
      </c>
      <c r="P25" s="31">
        <v>3861</v>
      </c>
      <c r="Q25" s="31">
        <v>4504</v>
      </c>
      <c r="R25" s="31">
        <v>5148</v>
      </c>
      <c r="S25" s="31">
        <v>5791</v>
      </c>
      <c r="U25" s="32"/>
      <c r="V25" s="30">
        <f t="shared" si="2"/>
        <v>13</v>
      </c>
      <c r="W25" s="29">
        <f t="shared" si="10"/>
        <v>155848.61000000002</v>
      </c>
      <c r="X25" s="30">
        <f t="shared" si="3"/>
        <v>13</v>
      </c>
      <c r="Y25" s="30">
        <f t="shared" si="4"/>
        <v>13</v>
      </c>
      <c r="Z25" s="29">
        <f t="shared" si="5"/>
        <v>156194</v>
      </c>
      <c r="AA25" s="30">
        <f t="shared" si="4"/>
        <v>13</v>
      </c>
      <c r="AB25" s="30">
        <f t="shared" si="4"/>
        <v>13</v>
      </c>
      <c r="AC25" s="29">
        <f t="shared" si="11"/>
        <v>153529.51</v>
      </c>
      <c r="AD25" s="30">
        <f t="shared" si="4"/>
        <v>13</v>
      </c>
      <c r="AE25" s="30">
        <f t="shared" si="6"/>
        <v>13</v>
      </c>
      <c r="AF25" s="29">
        <f t="shared" si="7"/>
        <v>161952.63</v>
      </c>
      <c r="AG25" s="30">
        <f t="shared" si="6"/>
        <v>13</v>
      </c>
      <c r="AH25" s="30">
        <f t="shared" si="6"/>
        <v>13</v>
      </c>
      <c r="AI25" s="29">
        <f t="shared" si="12"/>
        <v>148747.36000000002</v>
      </c>
      <c r="AJ25" s="30">
        <f t="shared" si="6"/>
        <v>13</v>
      </c>
      <c r="AK25" s="30">
        <f t="shared" si="8"/>
        <v>13</v>
      </c>
      <c r="AL25" s="29">
        <f t="shared" si="9"/>
        <v>154095.92999999996</v>
      </c>
      <c r="AM25" s="30">
        <f t="shared" si="8"/>
        <v>13</v>
      </c>
      <c r="AN25" s="30">
        <f t="shared" si="8"/>
        <v>13</v>
      </c>
      <c r="AO25" s="29">
        <f t="shared" si="13"/>
        <v>165056.38</v>
      </c>
      <c r="AP25" s="30">
        <f t="shared" si="8"/>
        <v>13</v>
      </c>
      <c r="AQ25" s="30">
        <f t="shared" si="8"/>
        <v>13</v>
      </c>
      <c r="AR25" s="29">
        <f t="shared" si="14"/>
        <v>167858.98</v>
      </c>
      <c r="AS25" s="253">
        <f t="shared" si="8"/>
        <v>13</v>
      </c>
      <c r="AT25" s="254">
        <f t="shared" si="8"/>
        <v>13</v>
      </c>
    </row>
    <row r="26" spans="1:46" ht="15.75">
      <c r="A26" s="23" t="s">
        <v>39</v>
      </c>
      <c r="B26" s="24">
        <f>LANÇAR_CACL!$H$21</f>
        <v>367.5</v>
      </c>
      <c r="C26" s="25">
        <f>IFERROR(NOT(INT(B26)=B26)*INDEX($K$50:$S$62,MATCH(B26,$I$50:$I$62,1),MATCH(--RIGHT(B26),$K$49:$S$49,0)),)</f>
        <v>3215</v>
      </c>
      <c r="D26" s="26">
        <f>IF(F26=0,"",VLOOKUP($F26,$AB:$AC,2,0))</f>
        <v>2426410.7000000025</v>
      </c>
      <c r="E26" s="26">
        <f t="shared" si="15"/>
        <v>2429625.7000000025</v>
      </c>
      <c r="F26" s="25">
        <f t="shared" si="16"/>
        <v>367</v>
      </c>
      <c r="H26" s="31">
        <v>5</v>
      </c>
      <c r="I26" s="31">
        <v>954</v>
      </c>
      <c r="J26" s="31">
        <v>1194</v>
      </c>
      <c r="K26" s="31">
        <v>644</v>
      </c>
      <c r="L26" s="31">
        <v>1287</v>
      </c>
      <c r="M26" s="31">
        <v>1931</v>
      </c>
      <c r="N26" s="31">
        <v>2575</v>
      </c>
      <c r="O26" s="31">
        <v>3218</v>
      </c>
      <c r="P26" s="31">
        <v>3862</v>
      </c>
      <c r="Q26" s="31">
        <v>4506</v>
      </c>
      <c r="R26" s="31">
        <v>5149</v>
      </c>
      <c r="S26" s="31">
        <v>5793</v>
      </c>
      <c r="U26" s="32"/>
      <c r="V26" s="30">
        <f t="shared" si="2"/>
        <v>14</v>
      </c>
      <c r="W26" s="29">
        <f t="shared" si="10"/>
        <v>162280.58000000002</v>
      </c>
      <c r="X26" s="30">
        <f t="shared" si="3"/>
        <v>14</v>
      </c>
      <c r="Y26" s="30">
        <f t="shared" si="4"/>
        <v>14</v>
      </c>
      <c r="Z26" s="29">
        <f t="shared" si="5"/>
        <v>162644</v>
      </c>
      <c r="AA26" s="30">
        <f t="shared" si="4"/>
        <v>14</v>
      </c>
      <c r="AB26" s="30">
        <f t="shared" si="4"/>
        <v>14</v>
      </c>
      <c r="AC26" s="29">
        <f t="shared" si="11"/>
        <v>159958.78</v>
      </c>
      <c r="AD26" s="30">
        <f t="shared" si="4"/>
        <v>14</v>
      </c>
      <c r="AE26" s="30">
        <f t="shared" si="6"/>
        <v>14</v>
      </c>
      <c r="AF26" s="29">
        <f t="shared" si="7"/>
        <v>168407.14</v>
      </c>
      <c r="AG26" s="30">
        <f t="shared" si="6"/>
        <v>14</v>
      </c>
      <c r="AH26" s="30">
        <f t="shared" si="6"/>
        <v>14</v>
      </c>
      <c r="AI26" s="29">
        <f t="shared" si="12"/>
        <v>155177.08000000002</v>
      </c>
      <c r="AJ26" s="30">
        <f t="shared" si="6"/>
        <v>14</v>
      </c>
      <c r="AK26" s="30">
        <f t="shared" si="8"/>
        <v>14</v>
      </c>
      <c r="AL26" s="29">
        <f t="shared" si="9"/>
        <v>160549.53999999995</v>
      </c>
      <c r="AM26" s="30">
        <f t="shared" si="8"/>
        <v>14</v>
      </c>
      <c r="AN26" s="30">
        <f t="shared" si="8"/>
        <v>14</v>
      </c>
      <c r="AO26" s="29">
        <f t="shared" si="13"/>
        <v>171503.64</v>
      </c>
      <c r="AP26" s="30">
        <f t="shared" si="8"/>
        <v>14</v>
      </c>
      <c r="AQ26" s="30">
        <f t="shared" si="8"/>
        <v>14</v>
      </c>
      <c r="AR26" s="29">
        <f t="shared" si="14"/>
        <v>174295.44</v>
      </c>
      <c r="AS26" s="253">
        <f t="shared" si="8"/>
        <v>14</v>
      </c>
      <c r="AT26" s="254">
        <f t="shared" si="8"/>
        <v>14</v>
      </c>
    </row>
    <row r="27" spans="1:46" ht="15.75">
      <c r="A27" s="23" t="s">
        <v>61</v>
      </c>
      <c r="B27" s="24">
        <f>LANÇAR_CACL!$H$21</f>
        <v>367.5</v>
      </c>
      <c r="C27" s="25">
        <f>IFERROR(NOT(INT(B27)=B27)*INDEX($K$67:$S$79,MATCH(B27,$I$67:$I$79,1),MATCH(--RIGHT(B27),$K$66:$S$66,0)),)</f>
        <v>3228</v>
      </c>
      <c r="D27" s="26">
        <f>IF(F27=0,"",VLOOKUP($F27,$AE:$AF,2,0))</f>
        <v>2443878.1699999901</v>
      </c>
      <c r="E27" s="26">
        <f t="shared" si="15"/>
        <v>2447106.1699999901</v>
      </c>
      <c r="F27" s="25">
        <f t="shared" si="16"/>
        <v>367</v>
      </c>
      <c r="H27" s="31">
        <v>6</v>
      </c>
      <c r="I27" s="31">
        <v>1194</v>
      </c>
      <c r="J27" s="31">
        <v>1434</v>
      </c>
      <c r="K27" s="31">
        <v>644</v>
      </c>
      <c r="L27" s="31">
        <v>1287</v>
      </c>
      <c r="M27" s="31">
        <v>1931</v>
      </c>
      <c r="N27" s="31">
        <v>2575</v>
      </c>
      <c r="O27" s="31">
        <v>3218</v>
      </c>
      <c r="P27" s="31">
        <v>3862</v>
      </c>
      <c r="Q27" s="31">
        <v>4506</v>
      </c>
      <c r="R27" s="31">
        <v>5149</v>
      </c>
      <c r="S27" s="31">
        <v>5793</v>
      </c>
      <c r="U27" s="32"/>
      <c r="V27" s="30">
        <f t="shared" si="2"/>
        <v>15</v>
      </c>
      <c r="W27" s="29">
        <f t="shared" si="10"/>
        <v>168712.55000000002</v>
      </c>
      <c r="X27" s="30">
        <f t="shared" si="3"/>
        <v>15</v>
      </c>
      <c r="Y27" s="30">
        <f t="shared" si="4"/>
        <v>15</v>
      </c>
      <c r="Z27" s="29">
        <f t="shared" si="5"/>
        <v>169094</v>
      </c>
      <c r="AA27" s="30">
        <f t="shared" si="4"/>
        <v>15</v>
      </c>
      <c r="AB27" s="30">
        <f t="shared" si="4"/>
        <v>15</v>
      </c>
      <c r="AC27" s="29">
        <f t="shared" si="11"/>
        <v>166388.04999999999</v>
      </c>
      <c r="AD27" s="30">
        <f t="shared" si="4"/>
        <v>15</v>
      </c>
      <c r="AE27" s="30">
        <f t="shared" si="6"/>
        <v>15</v>
      </c>
      <c r="AF27" s="29">
        <f t="shared" si="7"/>
        <v>174861.65000000002</v>
      </c>
      <c r="AG27" s="30">
        <f t="shared" si="6"/>
        <v>15</v>
      </c>
      <c r="AH27" s="30">
        <f t="shared" si="6"/>
        <v>15</v>
      </c>
      <c r="AI27" s="29">
        <f t="shared" si="12"/>
        <v>161606.80000000002</v>
      </c>
      <c r="AJ27" s="30">
        <f t="shared" si="6"/>
        <v>15</v>
      </c>
      <c r="AK27" s="30">
        <f t="shared" si="8"/>
        <v>15</v>
      </c>
      <c r="AL27" s="29">
        <f t="shared" si="9"/>
        <v>167003.14999999994</v>
      </c>
      <c r="AM27" s="30">
        <f t="shared" si="8"/>
        <v>15</v>
      </c>
      <c r="AN27" s="30">
        <f t="shared" si="8"/>
        <v>15</v>
      </c>
      <c r="AO27" s="29">
        <f t="shared" si="13"/>
        <v>177950.90000000002</v>
      </c>
      <c r="AP27" s="30">
        <f t="shared" si="8"/>
        <v>15</v>
      </c>
      <c r="AQ27" s="30">
        <f t="shared" si="8"/>
        <v>15</v>
      </c>
      <c r="AR27" s="29">
        <f t="shared" si="14"/>
        <v>180731.9</v>
      </c>
      <c r="AS27" s="253">
        <f t="shared" si="8"/>
        <v>15</v>
      </c>
      <c r="AT27" s="254">
        <f t="shared" si="8"/>
        <v>15</v>
      </c>
    </row>
    <row r="28" spans="1:46" ht="15.75">
      <c r="A28" s="23" t="s">
        <v>40</v>
      </c>
      <c r="B28" s="24">
        <f>LANÇAR_CACL!$H$21</f>
        <v>367.5</v>
      </c>
      <c r="C28" s="25">
        <f>IFERROR(NOT(INT(B28)=B28)*INDEX($K$84:$S$96,MATCH(B28,$I$84:$I$96,1),MATCH(--RIGHT(B28),$K$83:$S$83,0)),)</f>
        <v>3215</v>
      </c>
      <c r="D28" s="26">
        <f>IF(F28=0,"",VLOOKUP($F28,$AH:$AI,2,0))</f>
        <v>2421787.8500000061</v>
      </c>
      <c r="E28" s="26">
        <f t="shared" si="15"/>
        <v>2425002.8500000061</v>
      </c>
      <c r="F28" s="25">
        <f t="shared" si="16"/>
        <v>367</v>
      </c>
      <c r="H28" s="31">
        <v>7</v>
      </c>
      <c r="I28" s="31">
        <v>1434</v>
      </c>
      <c r="J28" s="31">
        <v>1681</v>
      </c>
      <c r="K28" s="31">
        <v>644</v>
      </c>
      <c r="L28" s="31">
        <v>1288</v>
      </c>
      <c r="M28" s="31">
        <v>1932</v>
      </c>
      <c r="N28" s="31">
        <v>2576</v>
      </c>
      <c r="O28" s="31">
        <v>3220</v>
      </c>
      <c r="P28" s="31">
        <v>3865</v>
      </c>
      <c r="Q28" s="31">
        <v>4509</v>
      </c>
      <c r="R28" s="31">
        <v>5153</v>
      </c>
      <c r="S28" s="31">
        <v>5797</v>
      </c>
      <c r="U28" s="32"/>
      <c r="V28" s="30">
        <f t="shared" si="2"/>
        <v>16</v>
      </c>
      <c r="W28" s="29">
        <f t="shared" si="10"/>
        <v>175144.52000000002</v>
      </c>
      <c r="X28" s="30">
        <f t="shared" si="3"/>
        <v>16</v>
      </c>
      <c r="Y28" s="30">
        <f t="shared" si="4"/>
        <v>16</v>
      </c>
      <c r="Z28" s="29">
        <f t="shared" si="5"/>
        <v>175544</v>
      </c>
      <c r="AA28" s="30">
        <f t="shared" si="4"/>
        <v>16</v>
      </c>
      <c r="AB28" s="30">
        <f t="shared" si="4"/>
        <v>16</v>
      </c>
      <c r="AC28" s="29">
        <f t="shared" si="11"/>
        <v>172817.31999999998</v>
      </c>
      <c r="AD28" s="30">
        <f t="shared" si="4"/>
        <v>16</v>
      </c>
      <c r="AE28" s="30">
        <f t="shared" si="6"/>
        <v>16</v>
      </c>
      <c r="AF28" s="29">
        <f t="shared" si="7"/>
        <v>181316.16000000003</v>
      </c>
      <c r="AG28" s="30">
        <f t="shared" si="6"/>
        <v>16</v>
      </c>
      <c r="AH28" s="30">
        <f t="shared" si="6"/>
        <v>16</v>
      </c>
      <c r="AI28" s="29">
        <f t="shared" si="12"/>
        <v>168036.52000000002</v>
      </c>
      <c r="AJ28" s="30">
        <f t="shared" si="6"/>
        <v>16</v>
      </c>
      <c r="AK28" s="30">
        <f t="shared" si="8"/>
        <v>16</v>
      </c>
      <c r="AL28" s="29">
        <f t="shared" si="9"/>
        <v>173456.75999999992</v>
      </c>
      <c r="AM28" s="30">
        <f t="shared" si="8"/>
        <v>16</v>
      </c>
      <c r="AN28" s="30">
        <f t="shared" si="8"/>
        <v>16</v>
      </c>
      <c r="AO28" s="29">
        <f t="shared" si="13"/>
        <v>184398.16000000003</v>
      </c>
      <c r="AP28" s="30">
        <f t="shared" si="8"/>
        <v>16</v>
      </c>
      <c r="AQ28" s="30">
        <f t="shared" si="8"/>
        <v>16</v>
      </c>
      <c r="AR28" s="29">
        <f t="shared" si="14"/>
        <v>187168.36</v>
      </c>
      <c r="AS28" s="253">
        <f t="shared" si="8"/>
        <v>16</v>
      </c>
      <c r="AT28" s="254">
        <f t="shared" si="8"/>
        <v>16</v>
      </c>
    </row>
    <row r="29" spans="1:46" ht="15.75">
      <c r="A29" s="23" t="s">
        <v>41</v>
      </c>
      <c r="B29" s="24">
        <f>LANÇAR_CACL!$H$21</f>
        <v>367.5</v>
      </c>
      <c r="C29" s="25">
        <f>IFERROR(NOT(INT(B29)=B29)*INDEX($K$101:$S$113,MATCH(B29,$I$101:$I$113,1),MATCH(--RIGHT(B29),$K$100:$S$100,0)),)</f>
        <v>3227</v>
      </c>
      <c r="D29" s="26">
        <f>IF(F29=0,"",VLOOKUP($F29,$AK:$AL,2,0))</f>
        <v>2435697.7899999949</v>
      </c>
      <c r="E29" s="26">
        <f t="shared" si="15"/>
        <v>2438924.7899999949</v>
      </c>
      <c r="F29" s="25">
        <f t="shared" si="16"/>
        <v>367</v>
      </c>
      <c r="U29" s="32"/>
      <c r="V29" s="30">
        <f t="shared" si="2"/>
        <v>17</v>
      </c>
      <c r="W29" s="29">
        <f t="shared" si="10"/>
        <v>181576.49000000002</v>
      </c>
      <c r="X29" s="30">
        <f t="shared" si="3"/>
        <v>17</v>
      </c>
      <c r="Y29" s="30">
        <f>Y28+1</f>
        <v>17</v>
      </c>
      <c r="Z29" s="29">
        <f t="shared" si="5"/>
        <v>181994</v>
      </c>
      <c r="AA29" s="30">
        <f>AA28+1</f>
        <v>17</v>
      </c>
      <c r="AB29" s="30">
        <f>AB28+1</f>
        <v>17</v>
      </c>
      <c r="AC29" s="29">
        <f t="shared" si="11"/>
        <v>179246.58999999997</v>
      </c>
      <c r="AD29" s="30">
        <f>AD28+1</f>
        <v>17</v>
      </c>
      <c r="AE29" s="30">
        <f>AE28+1</f>
        <v>17</v>
      </c>
      <c r="AF29" s="29">
        <f t="shared" si="7"/>
        <v>187770.67000000004</v>
      </c>
      <c r="AG29" s="30">
        <f>AG28+1</f>
        <v>17</v>
      </c>
      <c r="AH29" s="30">
        <f>AH28+1</f>
        <v>17</v>
      </c>
      <c r="AI29" s="29">
        <f t="shared" si="12"/>
        <v>174466.24000000002</v>
      </c>
      <c r="AJ29" s="30">
        <f>AJ28+1</f>
        <v>17</v>
      </c>
      <c r="AK29" s="30">
        <f>AK28+1</f>
        <v>17</v>
      </c>
      <c r="AL29" s="29">
        <f t="shared" si="9"/>
        <v>179910.36999999991</v>
      </c>
      <c r="AM29" s="30">
        <f t="shared" ref="AK29:AT44" si="17">AM28+1</f>
        <v>17</v>
      </c>
      <c r="AN29" s="30">
        <f t="shared" si="17"/>
        <v>17</v>
      </c>
      <c r="AO29" s="29">
        <f t="shared" si="13"/>
        <v>190845.42000000004</v>
      </c>
      <c r="AP29" s="30">
        <f t="shared" si="17"/>
        <v>17</v>
      </c>
      <c r="AQ29" s="30">
        <f t="shared" si="17"/>
        <v>17</v>
      </c>
      <c r="AR29" s="29">
        <f t="shared" si="14"/>
        <v>193604.81999999998</v>
      </c>
      <c r="AS29" s="253">
        <f t="shared" si="17"/>
        <v>17</v>
      </c>
      <c r="AT29" s="254">
        <f t="shared" si="17"/>
        <v>17</v>
      </c>
    </row>
    <row r="30" spans="1:46" ht="15.75">
      <c r="A30" s="23" t="s">
        <v>68</v>
      </c>
      <c r="B30" s="24">
        <f>LANÇAR_CACL!$H$21</f>
        <v>367.5</v>
      </c>
      <c r="C30" s="25">
        <f>IFERROR(NOT(INT(B30)=B30)*INDEX($K$118:$S$130,MATCH(B30,$I$118:$I$130,1),MATCH(--RIGHT(B30),$K$117:$S$117,0)),)</f>
        <v>3224</v>
      </c>
      <c r="D30" s="26">
        <f>IF(F30=0,"",VLOOKUP($F30,$AN:$AO,2,0))</f>
        <v>2444304.5299999886</v>
      </c>
      <c r="E30" s="26">
        <f t="shared" si="15"/>
        <v>2447528.5299999886</v>
      </c>
      <c r="F30" s="25">
        <f t="shared" si="16"/>
        <v>367</v>
      </c>
      <c r="H30" s="518" t="s">
        <v>48</v>
      </c>
      <c r="I30" s="518"/>
      <c r="J30" s="518"/>
      <c r="K30" s="518"/>
      <c r="L30" s="518"/>
      <c r="M30" s="518"/>
      <c r="N30" s="518"/>
      <c r="O30" s="518"/>
      <c r="P30" s="518"/>
      <c r="Q30" s="518"/>
      <c r="R30" s="518"/>
      <c r="S30" s="518"/>
      <c r="U30" s="32"/>
      <c r="V30" s="30">
        <f t="shared" ref="V30:AK45" si="18">V29+1</f>
        <v>18</v>
      </c>
      <c r="W30" s="29">
        <f t="shared" si="10"/>
        <v>188008.46000000002</v>
      </c>
      <c r="X30" s="30">
        <f t="shared" si="18"/>
        <v>18</v>
      </c>
      <c r="Y30" s="30">
        <f t="shared" si="18"/>
        <v>18</v>
      </c>
      <c r="Z30" s="29">
        <f t="shared" si="5"/>
        <v>188444</v>
      </c>
      <c r="AA30" s="30">
        <f t="shared" si="18"/>
        <v>18</v>
      </c>
      <c r="AB30" s="30">
        <f t="shared" si="18"/>
        <v>18</v>
      </c>
      <c r="AC30" s="29">
        <f t="shared" si="11"/>
        <v>185675.85999999996</v>
      </c>
      <c r="AD30" s="30">
        <f t="shared" si="18"/>
        <v>18</v>
      </c>
      <c r="AE30" s="30">
        <f t="shared" si="18"/>
        <v>18</v>
      </c>
      <c r="AF30" s="29">
        <f t="shared" si="7"/>
        <v>194225.18000000005</v>
      </c>
      <c r="AG30" s="30">
        <f t="shared" si="18"/>
        <v>18</v>
      </c>
      <c r="AH30" s="30">
        <f t="shared" si="18"/>
        <v>18</v>
      </c>
      <c r="AI30" s="29">
        <f t="shared" si="12"/>
        <v>180895.96000000002</v>
      </c>
      <c r="AJ30" s="30">
        <f t="shared" si="18"/>
        <v>18</v>
      </c>
      <c r="AK30" s="30">
        <f t="shared" si="17"/>
        <v>18</v>
      </c>
      <c r="AL30" s="29">
        <f t="shared" si="9"/>
        <v>186363.97999999989</v>
      </c>
      <c r="AM30" s="30">
        <f t="shared" si="17"/>
        <v>18</v>
      </c>
      <c r="AN30" s="30">
        <f t="shared" si="17"/>
        <v>18</v>
      </c>
      <c r="AO30" s="29">
        <f t="shared" si="13"/>
        <v>197292.68000000005</v>
      </c>
      <c r="AP30" s="30">
        <f t="shared" si="17"/>
        <v>18</v>
      </c>
      <c r="AQ30" s="30">
        <f t="shared" si="17"/>
        <v>18</v>
      </c>
      <c r="AR30" s="29">
        <f t="shared" si="14"/>
        <v>200041.27999999997</v>
      </c>
      <c r="AS30" s="253">
        <f t="shared" si="17"/>
        <v>18</v>
      </c>
      <c r="AT30" s="254">
        <f t="shared" si="17"/>
        <v>18</v>
      </c>
    </row>
    <row r="31" spans="1:46" ht="15.75">
      <c r="A31" s="23" t="s">
        <v>4</v>
      </c>
      <c r="B31" s="24">
        <f>LANÇAR_CACL!$H$21</f>
        <v>367.5</v>
      </c>
      <c r="C31" s="25">
        <f>IFERROR(NOT(INT(B31)=B31)*INDEX($K$135:$S$147,MATCH(B31,$I$135:$I$147,1),MATCH(--RIGHT(B31),$K$134:$S$134,0)),)</f>
        <v>3219</v>
      </c>
      <c r="D31" s="26">
        <f>IF(F31=0,"",VLOOKUP($F31,$AQ:$AR,2,0))</f>
        <v>2443286.9299999923</v>
      </c>
      <c r="E31" s="26">
        <f t="shared" si="15"/>
        <v>2446505.9299999923</v>
      </c>
      <c r="F31" s="25">
        <f t="shared" si="16"/>
        <v>367</v>
      </c>
      <c r="H31" s="525" t="s">
        <v>57</v>
      </c>
      <c r="I31" s="525" t="s">
        <v>58</v>
      </c>
      <c r="J31" s="525" t="s">
        <v>59</v>
      </c>
      <c r="K31" s="526" t="s">
        <v>60</v>
      </c>
      <c r="L31" s="526"/>
      <c r="M31" s="526"/>
      <c r="N31" s="526"/>
      <c r="O31" s="526"/>
      <c r="P31" s="526"/>
      <c r="Q31" s="526"/>
      <c r="R31" s="526"/>
      <c r="S31" s="526"/>
      <c r="U31" s="32"/>
      <c r="V31" s="30">
        <f t="shared" si="18"/>
        <v>19</v>
      </c>
      <c r="W31" s="29">
        <f t="shared" si="10"/>
        <v>194440.43000000002</v>
      </c>
      <c r="X31" s="30">
        <f t="shared" si="18"/>
        <v>19</v>
      </c>
      <c r="Y31" s="30">
        <f t="shared" si="18"/>
        <v>19</v>
      </c>
      <c r="Z31" s="29">
        <f t="shared" si="5"/>
        <v>194894</v>
      </c>
      <c r="AA31" s="30">
        <f t="shared" si="18"/>
        <v>19</v>
      </c>
      <c r="AB31" s="30">
        <f t="shared" si="18"/>
        <v>19</v>
      </c>
      <c r="AC31" s="29">
        <f t="shared" si="11"/>
        <v>192105.12999999995</v>
      </c>
      <c r="AD31" s="30">
        <f t="shared" si="18"/>
        <v>19</v>
      </c>
      <c r="AE31" s="30">
        <f t="shared" si="18"/>
        <v>19</v>
      </c>
      <c r="AF31" s="29">
        <f t="shared" si="7"/>
        <v>200679.69000000006</v>
      </c>
      <c r="AG31" s="30">
        <f t="shared" si="18"/>
        <v>19</v>
      </c>
      <c r="AH31" s="30">
        <f t="shared" si="18"/>
        <v>19</v>
      </c>
      <c r="AI31" s="29">
        <f t="shared" si="12"/>
        <v>187325.68000000002</v>
      </c>
      <c r="AJ31" s="30">
        <f t="shared" si="18"/>
        <v>19</v>
      </c>
      <c r="AK31" s="30">
        <f t="shared" si="17"/>
        <v>19</v>
      </c>
      <c r="AL31" s="29">
        <f t="shared" si="9"/>
        <v>192817.58999999988</v>
      </c>
      <c r="AM31" s="30">
        <f t="shared" si="17"/>
        <v>19</v>
      </c>
      <c r="AN31" s="30">
        <f t="shared" si="17"/>
        <v>19</v>
      </c>
      <c r="AO31" s="29">
        <f t="shared" si="13"/>
        <v>203739.94000000006</v>
      </c>
      <c r="AP31" s="30">
        <f t="shared" si="17"/>
        <v>19</v>
      </c>
      <c r="AQ31" s="30">
        <f t="shared" si="17"/>
        <v>19</v>
      </c>
      <c r="AR31" s="29">
        <f t="shared" si="14"/>
        <v>206477.73999999996</v>
      </c>
      <c r="AS31" s="253">
        <f t="shared" si="17"/>
        <v>19</v>
      </c>
      <c r="AT31" s="254">
        <f t="shared" si="17"/>
        <v>19</v>
      </c>
    </row>
    <row r="32" spans="1:46">
      <c r="H32" s="525"/>
      <c r="I32" s="525"/>
      <c r="J32" s="525"/>
      <c r="K32" s="248">
        <v>1</v>
      </c>
      <c r="L32" s="248">
        <v>2</v>
      </c>
      <c r="M32" s="248">
        <v>3</v>
      </c>
      <c r="N32" s="248">
        <v>4</v>
      </c>
      <c r="O32" s="248">
        <v>5</v>
      </c>
      <c r="P32" s="248">
        <v>6</v>
      </c>
      <c r="Q32" s="248">
        <v>7</v>
      </c>
      <c r="R32" s="248">
        <v>8</v>
      </c>
      <c r="S32" s="248">
        <v>9</v>
      </c>
      <c r="U32" s="32"/>
      <c r="V32" s="30">
        <f t="shared" si="18"/>
        <v>20</v>
      </c>
      <c r="W32" s="29">
        <f t="shared" si="10"/>
        <v>200872.40000000002</v>
      </c>
      <c r="X32" s="30">
        <f t="shared" si="18"/>
        <v>20</v>
      </c>
      <c r="Y32" s="30">
        <f t="shared" si="18"/>
        <v>20</v>
      </c>
      <c r="Z32" s="29">
        <f t="shared" si="5"/>
        <v>201344</v>
      </c>
      <c r="AA32" s="30">
        <f t="shared" si="18"/>
        <v>20</v>
      </c>
      <c r="AB32" s="30">
        <f t="shared" si="18"/>
        <v>20</v>
      </c>
      <c r="AC32" s="29">
        <f t="shared" si="11"/>
        <v>198534.39999999994</v>
      </c>
      <c r="AD32" s="30">
        <f t="shared" si="18"/>
        <v>20</v>
      </c>
      <c r="AE32" s="30">
        <f t="shared" si="18"/>
        <v>20</v>
      </c>
      <c r="AF32" s="29">
        <f t="shared" si="7"/>
        <v>207134.20000000007</v>
      </c>
      <c r="AG32" s="30">
        <f t="shared" si="18"/>
        <v>20</v>
      </c>
      <c r="AH32" s="30">
        <f t="shared" si="18"/>
        <v>20</v>
      </c>
      <c r="AI32" s="29">
        <f t="shared" si="12"/>
        <v>193755.40000000002</v>
      </c>
      <c r="AJ32" s="30">
        <f t="shared" si="18"/>
        <v>20</v>
      </c>
      <c r="AK32" s="30">
        <f t="shared" si="17"/>
        <v>20</v>
      </c>
      <c r="AL32" s="29">
        <f t="shared" si="9"/>
        <v>199271.19999999987</v>
      </c>
      <c r="AM32" s="30">
        <f t="shared" si="17"/>
        <v>20</v>
      </c>
      <c r="AN32" s="30">
        <f t="shared" si="17"/>
        <v>20</v>
      </c>
      <c r="AO32" s="29">
        <f t="shared" si="13"/>
        <v>210187.20000000007</v>
      </c>
      <c r="AP32" s="30">
        <f t="shared" si="17"/>
        <v>20</v>
      </c>
      <c r="AQ32" s="30">
        <f t="shared" si="17"/>
        <v>20</v>
      </c>
      <c r="AR32" s="29">
        <f t="shared" si="14"/>
        <v>212914.19999999995</v>
      </c>
      <c r="AS32" s="253">
        <f t="shared" si="17"/>
        <v>20</v>
      </c>
      <c r="AT32" s="254">
        <f t="shared" si="17"/>
        <v>20</v>
      </c>
    </row>
    <row r="33" spans="1:46">
      <c r="A33" s="520"/>
      <c r="B33" s="520"/>
      <c r="C33" s="520"/>
      <c r="D33" s="520"/>
      <c r="E33" s="520"/>
      <c r="F33" s="520"/>
      <c r="H33" s="31">
        <v>1</v>
      </c>
      <c r="I33" s="31">
        <v>0</v>
      </c>
      <c r="J33" s="31">
        <v>46</v>
      </c>
      <c r="K33" s="31">
        <v>645</v>
      </c>
      <c r="L33" s="31">
        <v>1290</v>
      </c>
      <c r="M33" s="31">
        <v>1935</v>
      </c>
      <c r="N33" s="31">
        <v>2580</v>
      </c>
      <c r="O33" s="31">
        <v>3225</v>
      </c>
      <c r="P33" s="31">
        <v>3870</v>
      </c>
      <c r="Q33" s="31">
        <v>4515</v>
      </c>
      <c r="R33" s="31">
        <v>5160</v>
      </c>
      <c r="S33" s="31">
        <v>5805</v>
      </c>
      <c r="U33" s="32"/>
      <c r="V33" s="30">
        <f t="shared" si="18"/>
        <v>21</v>
      </c>
      <c r="W33" s="29">
        <f t="shared" si="10"/>
        <v>207304.37000000002</v>
      </c>
      <c r="X33" s="30">
        <f t="shared" si="18"/>
        <v>21</v>
      </c>
      <c r="Y33" s="30">
        <f t="shared" si="18"/>
        <v>21</v>
      </c>
      <c r="Z33" s="29">
        <f t="shared" si="5"/>
        <v>207794</v>
      </c>
      <c r="AA33" s="30">
        <f t="shared" si="18"/>
        <v>21</v>
      </c>
      <c r="AB33" s="30">
        <f t="shared" si="18"/>
        <v>21</v>
      </c>
      <c r="AC33" s="29">
        <f t="shared" si="11"/>
        <v>204963.66999999993</v>
      </c>
      <c r="AD33" s="30">
        <f t="shared" si="18"/>
        <v>21</v>
      </c>
      <c r="AE33" s="30">
        <f t="shared" si="18"/>
        <v>21</v>
      </c>
      <c r="AF33" s="29">
        <f t="shared" si="7"/>
        <v>213588.71000000008</v>
      </c>
      <c r="AG33" s="30">
        <f t="shared" si="18"/>
        <v>21</v>
      </c>
      <c r="AH33" s="30">
        <f t="shared" si="18"/>
        <v>21</v>
      </c>
      <c r="AI33" s="29">
        <f t="shared" si="12"/>
        <v>200185.12000000002</v>
      </c>
      <c r="AJ33" s="30">
        <f t="shared" si="18"/>
        <v>21</v>
      </c>
      <c r="AK33" s="30">
        <f t="shared" si="17"/>
        <v>21</v>
      </c>
      <c r="AL33" s="29">
        <f t="shared" si="9"/>
        <v>205724.80999999985</v>
      </c>
      <c r="AM33" s="30">
        <f t="shared" si="17"/>
        <v>21</v>
      </c>
      <c r="AN33" s="30">
        <f t="shared" si="17"/>
        <v>21</v>
      </c>
      <c r="AO33" s="29">
        <f t="shared" si="13"/>
        <v>216634.46000000008</v>
      </c>
      <c r="AP33" s="30">
        <f t="shared" si="17"/>
        <v>21</v>
      </c>
      <c r="AQ33" s="30">
        <f t="shared" si="17"/>
        <v>21</v>
      </c>
      <c r="AR33" s="29">
        <f t="shared" si="14"/>
        <v>219350.65999999995</v>
      </c>
      <c r="AS33" s="253">
        <f t="shared" si="17"/>
        <v>21</v>
      </c>
      <c r="AT33" s="254">
        <f t="shared" si="17"/>
        <v>21</v>
      </c>
    </row>
    <row r="34" spans="1:46">
      <c r="A34" s="521"/>
      <c r="B34" s="522"/>
      <c r="C34" s="523"/>
      <c r="D34" s="523"/>
      <c r="E34" s="523"/>
      <c r="F34" s="523"/>
      <c r="H34" s="31">
        <v>1</v>
      </c>
      <c r="I34" s="31">
        <v>46</v>
      </c>
      <c r="J34" s="31">
        <v>115</v>
      </c>
      <c r="K34" s="31">
        <v>646</v>
      </c>
      <c r="L34" s="31">
        <v>1291</v>
      </c>
      <c r="M34" s="31">
        <v>1937</v>
      </c>
      <c r="N34" s="31">
        <v>2582</v>
      </c>
      <c r="O34" s="31">
        <v>3228</v>
      </c>
      <c r="P34" s="31">
        <v>3874</v>
      </c>
      <c r="Q34" s="31">
        <v>4519</v>
      </c>
      <c r="R34" s="31">
        <v>5165</v>
      </c>
      <c r="S34" s="31">
        <v>5810</v>
      </c>
      <c r="U34" s="32"/>
      <c r="V34" s="30">
        <f t="shared" si="18"/>
        <v>22</v>
      </c>
      <c r="W34" s="29">
        <f t="shared" si="10"/>
        <v>213736.34000000003</v>
      </c>
      <c r="X34" s="30">
        <f t="shared" si="18"/>
        <v>22</v>
      </c>
      <c r="Y34" s="30">
        <f t="shared" si="18"/>
        <v>22</v>
      </c>
      <c r="Z34" s="29">
        <f t="shared" si="5"/>
        <v>214244</v>
      </c>
      <c r="AA34" s="30">
        <f t="shared" si="18"/>
        <v>22</v>
      </c>
      <c r="AB34" s="30">
        <f t="shared" si="18"/>
        <v>22</v>
      </c>
      <c r="AC34" s="29">
        <f t="shared" si="11"/>
        <v>211392.93999999992</v>
      </c>
      <c r="AD34" s="30">
        <f t="shared" si="18"/>
        <v>22</v>
      </c>
      <c r="AE34" s="30">
        <f t="shared" si="18"/>
        <v>22</v>
      </c>
      <c r="AF34" s="29">
        <f t="shared" si="7"/>
        <v>220043.22000000009</v>
      </c>
      <c r="AG34" s="30">
        <f t="shared" si="18"/>
        <v>22</v>
      </c>
      <c r="AH34" s="30">
        <f t="shared" si="18"/>
        <v>22</v>
      </c>
      <c r="AI34" s="29">
        <f t="shared" si="12"/>
        <v>206614.84000000003</v>
      </c>
      <c r="AJ34" s="30">
        <f t="shared" si="18"/>
        <v>22</v>
      </c>
      <c r="AK34" s="30">
        <f t="shared" si="17"/>
        <v>22</v>
      </c>
      <c r="AL34" s="29">
        <f t="shared" si="9"/>
        <v>212178.41999999984</v>
      </c>
      <c r="AM34" s="30">
        <f t="shared" si="17"/>
        <v>22</v>
      </c>
      <c r="AN34" s="30">
        <f t="shared" si="17"/>
        <v>22</v>
      </c>
      <c r="AO34" s="29">
        <f t="shared" si="13"/>
        <v>223081.72000000009</v>
      </c>
      <c r="AP34" s="30">
        <f t="shared" si="17"/>
        <v>22</v>
      </c>
      <c r="AQ34" s="30">
        <f t="shared" si="17"/>
        <v>22</v>
      </c>
      <c r="AR34" s="29">
        <f t="shared" si="14"/>
        <v>225787.11999999994</v>
      </c>
      <c r="AS34" s="253">
        <f t="shared" si="17"/>
        <v>22</v>
      </c>
      <c r="AT34" s="254">
        <f t="shared" si="17"/>
        <v>22</v>
      </c>
    </row>
    <row r="35" spans="1:46">
      <c r="A35" s="521"/>
      <c r="B35" s="522"/>
      <c r="C35" s="523"/>
      <c r="D35" s="523"/>
      <c r="E35" s="523"/>
      <c r="F35" s="523"/>
      <c r="H35" s="31">
        <v>1</v>
      </c>
      <c r="I35" s="31">
        <v>115</v>
      </c>
      <c r="J35" s="31">
        <v>120</v>
      </c>
      <c r="K35" s="31">
        <v>610</v>
      </c>
      <c r="L35" s="31">
        <v>1220</v>
      </c>
      <c r="M35" s="31">
        <v>1829</v>
      </c>
      <c r="N35" s="31">
        <v>2439</v>
      </c>
      <c r="O35" s="31">
        <v>3049</v>
      </c>
      <c r="P35" s="31">
        <v>3659</v>
      </c>
      <c r="Q35" s="31">
        <v>4269</v>
      </c>
      <c r="R35" s="31">
        <v>4878</v>
      </c>
      <c r="S35" s="31">
        <v>5488</v>
      </c>
      <c r="U35" s="32"/>
      <c r="V35" s="30">
        <f t="shared" si="18"/>
        <v>23</v>
      </c>
      <c r="W35" s="29">
        <f t="shared" si="10"/>
        <v>220168.31000000003</v>
      </c>
      <c r="X35" s="30">
        <f t="shared" si="18"/>
        <v>23</v>
      </c>
      <c r="Y35" s="30">
        <f t="shared" si="18"/>
        <v>23</v>
      </c>
      <c r="Z35" s="29">
        <f t="shared" si="5"/>
        <v>220694</v>
      </c>
      <c r="AA35" s="30">
        <f t="shared" si="18"/>
        <v>23</v>
      </c>
      <c r="AB35" s="30">
        <f t="shared" si="18"/>
        <v>23</v>
      </c>
      <c r="AC35" s="29">
        <f t="shared" si="11"/>
        <v>217822.2099999999</v>
      </c>
      <c r="AD35" s="30">
        <f t="shared" si="18"/>
        <v>23</v>
      </c>
      <c r="AE35" s="30">
        <f t="shared" si="18"/>
        <v>23</v>
      </c>
      <c r="AF35" s="29">
        <f t="shared" si="7"/>
        <v>226497.7300000001</v>
      </c>
      <c r="AG35" s="30">
        <f t="shared" si="18"/>
        <v>23</v>
      </c>
      <c r="AH35" s="30">
        <f t="shared" si="18"/>
        <v>23</v>
      </c>
      <c r="AI35" s="29">
        <f t="shared" si="12"/>
        <v>213044.56000000003</v>
      </c>
      <c r="AJ35" s="30">
        <f t="shared" si="18"/>
        <v>23</v>
      </c>
      <c r="AK35" s="30">
        <f t="shared" si="17"/>
        <v>23</v>
      </c>
      <c r="AL35" s="29">
        <f t="shared" si="9"/>
        <v>218632.02999999982</v>
      </c>
      <c r="AM35" s="30">
        <f t="shared" si="17"/>
        <v>23</v>
      </c>
      <c r="AN35" s="30">
        <f t="shared" si="17"/>
        <v>23</v>
      </c>
      <c r="AO35" s="29">
        <f t="shared" si="13"/>
        <v>229528.9800000001</v>
      </c>
      <c r="AP35" s="30">
        <f t="shared" si="17"/>
        <v>23</v>
      </c>
      <c r="AQ35" s="30">
        <f t="shared" si="17"/>
        <v>23</v>
      </c>
      <c r="AR35" s="29">
        <f t="shared" si="14"/>
        <v>232223.57999999993</v>
      </c>
      <c r="AS35" s="253">
        <f t="shared" si="17"/>
        <v>23</v>
      </c>
      <c r="AT35" s="254">
        <f t="shared" si="17"/>
        <v>23</v>
      </c>
    </row>
    <row r="36" spans="1:46" ht="15.75">
      <c r="A36" s="23"/>
      <c r="B36" s="24"/>
      <c r="C36" s="25"/>
      <c r="D36" s="26"/>
      <c r="E36" s="26"/>
      <c r="F36" s="25"/>
      <c r="H36" s="31">
        <v>1</v>
      </c>
      <c r="I36" s="31">
        <v>120</v>
      </c>
      <c r="J36" s="31">
        <v>125</v>
      </c>
      <c r="K36" s="31">
        <v>609</v>
      </c>
      <c r="L36" s="31">
        <v>1218</v>
      </c>
      <c r="M36" s="31">
        <v>1828</v>
      </c>
      <c r="N36" s="31">
        <v>2437</v>
      </c>
      <c r="O36" s="31">
        <v>3046</v>
      </c>
      <c r="P36" s="31">
        <v>3655</v>
      </c>
      <c r="Q36" s="31">
        <v>4264</v>
      </c>
      <c r="R36" s="31">
        <v>4874</v>
      </c>
      <c r="S36" s="31">
        <v>5483</v>
      </c>
      <c r="U36" s="32"/>
      <c r="V36" s="30">
        <f t="shared" si="18"/>
        <v>24</v>
      </c>
      <c r="W36" s="29">
        <f t="shared" si="10"/>
        <v>226600.28000000003</v>
      </c>
      <c r="X36" s="30">
        <f t="shared" si="18"/>
        <v>24</v>
      </c>
      <c r="Y36" s="30">
        <f t="shared" si="18"/>
        <v>24</v>
      </c>
      <c r="Z36" s="29">
        <f t="shared" si="5"/>
        <v>227144</v>
      </c>
      <c r="AA36" s="30">
        <f t="shared" si="18"/>
        <v>24</v>
      </c>
      <c r="AB36" s="30">
        <f t="shared" si="18"/>
        <v>24</v>
      </c>
      <c r="AC36" s="29">
        <f t="shared" si="11"/>
        <v>224251.47999999989</v>
      </c>
      <c r="AD36" s="30">
        <f t="shared" si="18"/>
        <v>24</v>
      </c>
      <c r="AE36" s="30">
        <f t="shared" si="18"/>
        <v>24</v>
      </c>
      <c r="AF36" s="29">
        <f t="shared" si="7"/>
        <v>232952.24000000011</v>
      </c>
      <c r="AG36" s="30">
        <f t="shared" si="18"/>
        <v>24</v>
      </c>
      <c r="AH36" s="30">
        <f t="shared" si="18"/>
        <v>24</v>
      </c>
      <c r="AI36" s="29">
        <f t="shared" si="12"/>
        <v>219474.28000000003</v>
      </c>
      <c r="AJ36" s="30">
        <f t="shared" si="18"/>
        <v>24</v>
      </c>
      <c r="AK36" s="30">
        <f t="shared" si="17"/>
        <v>24</v>
      </c>
      <c r="AL36" s="29">
        <f t="shared" si="9"/>
        <v>225085.63999999981</v>
      </c>
      <c r="AM36" s="30">
        <f t="shared" si="17"/>
        <v>24</v>
      </c>
      <c r="AN36" s="30">
        <f t="shared" si="17"/>
        <v>24</v>
      </c>
      <c r="AO36" s="29">
        <f t="shared" si="13"/>
        <v>235976.24000000011</v>
      </c>
      <c r="AP36" s="30">
        <f t="shared" si="17"/>
        <v>24</v>
      </c>
      <c r="AQ36" s="30">
        <f t="shared" si="17"/>
        <v>24</v>
      </c>
      <c r="AR36" s="29">
        <f t="shared" si="14"/>
        <v>238660.03999999992</v>
      </c>
      <c r="AS36" s="253">
        <f t="shared" si="17"/>
        <v>24</v>
      </c>
      <c r="AT36" s="254">
        <f t="shared" si="17"/>
        <v>24</v>
      </c>
    </row>
    <row r="37" spans="1:46" ht="15.75">
      <c r="A37" s="23"/>
      <c r="B37" s="24"/>
      <c r="C37" s="25"/>
      <c r="D37" s="26"/>
      <c r="E37" s="26"/>
      <c r="F37" s="25"/>
      <c r="H37" s="31">
        <v>1</v>
      </c>
      <c r="I37" s="31">
        <v>125</v>
      </c>
      <c r="J37" s="31">
        <v>235</v>
      </c>
      <c r="K37" s="31">
        <v>645</v>
      </c>
      <c r="L37" s="31">
        <v>1290</v>
      </c>
      <c r="M37" s="31">
        <v>1935</v>
      </c>
      <c r="N37" s="31">
        <v>2580</v>
      </c>
      <c r="O37" s="31">
        <v>3225</v>
      </c>
      <c r="P37" s="31">
        <v>3870</v>
      </c>
      <c r="Q37" s="31">
        <v>4515</v>
      </c>
      <c r="R37" s="31">
        <v>5160</v>
      </c>
      <c r="S37" s="31">
        <v>5805</v>
      </c>
      <c r="U37" s="32"/>
      <c r="V37" s="30">
        <f t="shared" si="18"/>
        <v>25</v>
      </c>
      <c r="W37" s="29">
        <f t="shared" si="10"/>
        <v>233032.25000000003</v>
      </c>
      <c r="X37" s="30">
        <f t="shared" si="18"/>
        <v>25</v>
      </c>
      <c r="Y37" s="30">
        <f t="shared" si="18"/>
        <v>25</v>
      </c>
      <c r="Z37" s="29">
        <f t="shared" si="5"/>
        <v>233594</v>
      </c>
      <c r="AA37" s="30">
        <f t="shared" si="18"/>
        <v>25</v>
      </c>
      <c r="AB37" s="30">
        <f t="shared" si="18"/>
        <v>25</v>
      </c>
      <c r="AC37" s="29">
        <f t="shared" si="11"/>
        <v>230680.74999999988</v>
      </c>
      <c r="AD37" s="30">
        <f t="shared" si="18"/>
        <v>25</v>
      </c>
      <c r="AE37" s="30">
        <f t="shared" si="18"/>
        <v>25</v>
      </c>
      <c r="AF37" s="29">
        <f t="shared" si="7"/>
        <v>239406.75000000012</v>
      </c>
      <c r="AG37" s="30">
        <f t="shared" si="18"/>
        <v>25</v>
      </c>
      <c r="AH37" s="30">
        <f t="shared" si="18"/>
        <v>25</v>
      </c>
      <c r="AI37" s="29">
        <f t="shared" si="12"/>
        <v>225904.00000000003</v>
      </c>
      <c r="AJ37" s="30">
        <f t="shared" si="18"/>
        <v>25</v>
      </c>
      <c r="AK37" s="30">
        <f t="shared" si="17"/>
        <v>25</v>
      </c>
      <c r="AL37" s="29">
        <f t="shared" si="9"/>
        <v>231539.2499999998</v>
      </c>
      <c r="AM37" s="30">
        <f t="shared" si="17"/>
        <v>25</v>
      </c>
      <c r="AN37" s="30">
        <f t="shared" si="17"/>
        <v>25</v>
      </c>
      <c r="AO37" s="29">
        <f t="shared" si="13"/>
        <v>242423.50000000012</v>
      </c>
      <c r="AP37" s="30">
        <f t="shared" si="17"/>
        <v>25</v>
      </c>
      <c r="AQ37" s="30">
        <f t="shared" si="17"/>
        <v>25</v>
      </c>
      <c r="AR37" s="29">
        <f t="shared" si="14"/>
        <v>245096.49999999991</v>
      </c>
      <c r="AS37" s="253">
        <f t="shared" si="17"/>
        <v>25</v>
      </c>
      <c r="AT37" s="254">
        <f t="shared" si="17"/>
        <v>25</v>
      </c>
    </row>
    <row r="38" spans="1:46" ht="15.75">
      <c r="A38" s="23"/>
      <c r="B38" s="24"/>
      <c r="C38" s="25"/>
      <c r="D38" s="26"/>
      <c r="E38" s="26"/>
      <c r="F38" s="25"/>
      <c r="H38" s="31">
        <v>2</v>
      </c>
      <c r="I38" s="31">
        <v>235</v>
      </c>
      <c r="J38" s="31">
        <v>475</v>
      </c>
      <c r="K38" s="31">
        <v>645</v>
      </c>
      <c r="L38" s="31">
        <v>1290</v>
      </c>
      <c r="M38" s="31">
        <v>1935</v>
      </c>
      <c r="N38" s="31">
        <v>2581</v>
      </c>
      <c r="O38" s="31">
        <v>3226</v>
      </c>
      <c r="P38" s="31">
        <v>3871</v>
      </c>
      <c r="Q38" s="31">
        <v>4516</v>
      </c>
      <c r="R38" s="31">
        <v>5161</v>
      </c>
      <c r="S38" s="31">
        <v>5806</v>
      </c>
      <c r="U38" s="32"/>
      <c r="V38" s="30">
        <f t="shared" si="18"/>
        <v>26</v>
      </c>
      <c r="W38" s="29">
        <f t="shared" si="10"/>
        <v>239464.22000000003</v>
      </c>
      <c r="X38" s="30">
        <f t="shared" si="18"/>
        <v>26</v>
      </c>
      <c r="Y38" s="30">
        <f t="shared" si="18"/>
        <v>26</v>
      </c>
      <c r="Z38" s="29">
        <f t="shared" si="5"/>
        <v>240044</v>
      </c>
      <c r="AA38" s="30">
        <f t="shared" si="18"/>
        <v>26</v>
      </c>
      <c r="AB38" s="30">
        <f t="shared" si="18"/>
        <v>26</v>
      </c>
      <c r="AC38" s="29">
        <f t="shared" si="11"/>
        <v>237110.01999999987</v>
      </c>
      <c r="AD38" s="30">
        <f t="shared" si="18"/>
        <v>26</v>
      </c>
      <c r="AE38" s="30">
        <f t="shared" si="18"/>
        <v>26</v>
      </c>
      <c r="AF38" s="29">
        <f t="shared" si="7"/>
        <v>245861.26000000013</v>
      </c>
      <c r="AG38" s="30">
        <f t="shared" si="18"/>
        <v>26</v>
      </c>
      <c r="AH38" s="30">
        <f t="shared" si="18"/>
        <v>26</v>
      </c>
      <c r="AI38" s="29">
        <f t="shared" si="12"/>
        <v>232333.72000000003</v>
      </c>
      <c r="AJ38" s="30">
        <f t="shared" si="18"/>
        <v>26</v>
      </c>
      <c r="AK38" s="30">
        <f t="shared" si="17"/>
        <v>26</v>
      </c>
      <c r="AL38" s="29">
        <f t="shared" si="9"/>
        <v>237992.85999999978</v>
      </c>
      <c r="AM38" s="30">
        <f t="shared" si="17"/>
        <v>26</v>
      </c>
      <c r="AN38" s="30">
        <f t="shared" si="17"/>
        <v>26</v>
      </c>
      <c r="AO38" s="29">
        <f t="shared" si="13"/>
        <v>248870.76000000013</v>
      </c>
      <c r="AP38" s="30">
        <f t="shared" si="17"/>
        <v>26</v>
      </c>
      <c r="AQ38" s="30">
        <f t="shared" si="17"/>
        <v>26</v>
      </c>
      <c r="AR38" s="29">
        <f t="shared" si="14"/>
        <v>251532.9599999999</v>
      </c>
      <c r="AS38" s="253">
        <f t="shared" si="17"/>
        <v>26</v>
      </c>
      <c r="AT38" s="254">
        <f t="shared" si="17"/>
        <v>26</v>
      </c>
    </row>
    <row r="39" spans="1:46" ht="15.75">
      <c r="A39" s="23"/>
      <c r="B39" s="24"/>
      <c r="C39" s="25"/>
      <c r="D39" s="26"/>
      <c r="E39" s="26"/>
      <c r="F39" s="25"/>
      <c r="H39" s="31">
        <v>3</v>
      </c>
      <c r="I39" s="31">
        <v>475</v>
      </c>
      <c r="J39" s="31">
        <v>715</v>
      </c>
      <c r="K39" s="31">
        <v>645</v>
      </c>
      <c r="L39" s="31">
        <v>1290</v>
      </c>
      <c r="M39" s="31">
        <v>1936</v>
      </c>
      <c r="N39" s="31">
        <v>2581</v>
      </c>
      <c r="O39" s="31">
        <v>3226</v>
      </c>
      <c r="P39" s="31">
        <v>3871</v>
      </c>
      <c r="Q39" s="31">
        <v>4516</v>
      </c>
      <c r="R39" s="31">
        <v>5161</v>
      </c>
      <c r="S39" s="31">
        <v>5807</v>
      </c>
      <c r="U39" s="32"/>
      <c r="V39" s="30">
        <f t="shared" si="18"/>
        <v>27</v>
      </c>
      <c r="W39" s="29">
        <f t="shared" si="10"/>
        <v>245896.19000000003</v>
      </c>
      <c r="X39" s="30">
        <f t="shared" si="18"/>
        <v>27</v>
      </c>
      <c r="Y39" s="30">
        <f t="shared" si="18"/>
        <v>27</v>
      </c>
      <c r="Z39" s="29">
        <f t="shared" si="5"/>
        <v>246494</v>
      </c>
      <c r="AA39" s="30">
        <f t="shared" si="18"/>
        <v>27</v>
      </c>
      <c r="AB39" s="30">
        <f t="shared" si="18"/>
        <v>27</v>
      </c>
      <c r="AC39" s="29">
        <f t="shared" si="11"/>
        <v>243539.28999999986</v>
      </c>
      <c r="AD39" s="30">
        <f t="shared" si="18"/>
        <v>27</v>
      </c>
      <c r="AE39" s="30">
        <f t="shared" si="18"/>
        <v>27</v>
      </c>
      <c r="AF39" s="29">
        <f t="shared" si="7"/>
        <v>252315.77000000014</v>
      </c>
      <c r="AG39" s="30">
        <f t="shared" si="18"/>
        <v>27</v>
      </c>
      <c r="AH39" s="30">
        <f t="shared" si="18"/>
        <v>27</v>
      </c>
      <c r="AI39" s="29">
        <f t="shared" si="12"/>
        <v>238763.44000000003</v>
      </c>
      <c r="AJ39" s="30">
        <f t="shared" si="18"/>
        <v>27</v>
      </c>
      <c r="AK39" s="30">
        <f t="shared" si="17"/>
        <v>27</v>
      </c>
      <c r="AL39" s="29">
        <f t="shared" si="9"/>
        <v>244446.46999999977</v>
      </c>
      <c r="AM39" s="30">
        <f t="shared" si="17"/>
        <v>27</v>
      </c>
      <c r="AN39" s="30">
        <f t="shared" si="17"/>
        <v>27</v>
      </c>
      <c r="AO39" s="29">
        <f t="shared" si="13"/>
        <v>255318.02000000014</v>
      </c>
      <c r="AP39" s="30">
        <f t="shared" si="17"/>
        <v>27</v>
      </c>
      <c r="AQ39" s="30">
        <f t="shared" si="17"/>
        <v>27</v>
      </c>
      <c r="AR39" s="29">
        <f t="shared" si="14"/>
        <v>257969.4199999999</v>
      </c>
      <c r="AS39" s="253">
        <f t="shared" si="17"/>
        <v>27</v>
      </c>
      <c r="AT39" s="254">
        <f t="shared" si="17"/>
        <v>27</v>
      </c>
    </row>
    <row r="40" spans="1:46" ht="15.75">
      <c r="A40" s="23"/>
      <c r="B40" s="24"/>
      <c r="C40" s="25"/>
      <c r="D40" s="26"/>
      <c r="E40" s="26"/>
      <c r="F40" s="25"/>
      <c r="H40" s="31">
        <v>4</v>
      </c>
      <c r="I40" s="31">
        <v>715</v>
      </c>
      <c r="J40" s="31">
        <v>955</v>
      </c>
      <c r="K40" s="31">
        <v>645</v>
      </c>
      <c r="L40" s="31">
        <v>1291</v>
      </c>
      <c r="M40" s="31">
        <v>1936</v>
      </c>
      <c r="N40" s="31">
        <v>2581</v>
      </c>
      <c r="O40" s="31">
        <v>3227</v>
      </c>
      <c r="P40" s="31">
        <v>3872</v>
      </c>
      <c r="Q40" s="31">
        <v>4518</v>
      </c>
      <c r="R40" s="31">
        <v>5163</v>
      </c>
      <c r="S40" s="31">
        <v>5808</v>
      </c>
      <c r="U40" s="32"/>
      <c r="V40" s="30">
        <f t="shared" si="18"/>
        <v>28</v>
      </c>
      <c r="W40" s="29">
        <f t="shared" si="10"/>
        <v>252328.16000000003</v>
      </c>
      <c r="X40" s="30">
        <f t="shared" si="18"/>
        <v>28</v>
      </c>
      <c r="Y40" s="30">
        <f t="shared" si="18"/>
        <v>28</v>
      </c>
      <c r="Z40" s="29">
        <f t="shared" si="5"/>
        <v>252944</v>
      </c>
      <c r="AA40" s="30">
        <f t="shared" si="18"/>
        <v>28</v>
      </c>
      <c r="AB40" s="30">
        <f t="shared" si="18"/>
        <v>28</v>
      </c>
      <c r="AC40" s="29">
        <f t="shared" si="11"/>
        <v>249968.55999999985</v>
      </c>
      <c r="AD40" s="30">
        <f t="shared" si="18"/>
        <v>28</v>
      </c>
      <c r="AE40" s="30">
        <f t="shared" si="18"/>
        <v>28</v>
      </c>
      <c r="AF40" s="29">
        <f t="shared" si="7"/>
        <v>258770.28000000014</v>
      </c>
      <c r="AG40" s="30">
        <f t="shared" si="18"/>
        <v>28</v>
      </c>
      <c r="AH40" s="30">
        <f t="shared" si="18"/>
        <v>28</v>
      </c>
      <c r="AI40" s="29">
        <f t="shared" si="12"/>
        <v>245193.16000000003</v>
      </c>
      <c r="AJ40" s="30">
        <f t="shared" si="18"/>
        <v>28</v>
      </c>
      <c r="AK40" s="30">
        <f t="shared" si="17"/>
        <v>28</v>
      </c>
      <c r="AL40" s="29">
        <f t="shared" si="9"/>
        <v>250900.07999999975</v>
      </c>
      <c r="AM40" s="30">
        <f t="shared" si="17"/>
        <v>28</v>
      </c>
      <c r="AN40" s="30">
        <f t="shared" si="17"/>
        <v>28</v>
      </c>
      <c r="AO40" s="29">
        <f t="shared" si="13"/>
        <v>261765.28000000014</v>
      </c>
      <c r="AP40" s="30">
        <f t="shared" si="17"/>
        <v>28</v>
      </c>
      <c r="AQ40" s="30">
        <f t="shared" si="17"/>
        <v>28</v>
      </c>
      <c r="AR40" s="29">
        <f t="shared" si="14"/>
        <v>264405.87999999989</v>
      </c>
      <c r="AS40" s="253">
        <f t="shared" si="17"/>
        <v>28</v>
      </c>
      <c r="AT40" s="254">
        <f t="shared" si="17"/>
        <v>28</v>
      </c>
    </row>
    <row r="41" spans="1:46" ht="15.75">
      <c r="A41" s="23"/>
      <c r="B41" s="24"/>
      <c r="C41" s="25"/>
      <c r="D41" s="26"/>
      <c r="E41" s="26"/>
      <c r="F41" s="25"/>
      <c r="H41" s="31">
        <v>5</v>
      </c>
      <c r="I41" s="31">
        <v>955</v>
      </c>
      <c r="J41" s="31">
        <v>1195</v>
      </c>
      <c r="K41" s="31">
        <v>646</v>
      </c>
      <c r="L41" s="31">
        <v>1291</v>
      </c>
      <c r="M41" s="31">
        <v>1937</v>
      </c>
      <c r="N41" s="31">
        <v>2582</v>
      </c>
      <c r="O41" s="31">
        <v>3228</v>
      </c>
      <c r="P41" s="31">
        <v>3873</v>
      </c>
      <c r="Q41" s="31">
        <v>4519</v>
      </c>
      <c r="R41" s="31">
        <v>5164</v>
      </c>
      <c r="S41" s="31">
        <v>5810</v>
      </c>
      <c r="U41" s="32"/>
      <c r="V41" s="30">
        <f t="shared" si="18"/>
        <v>29</v>
      </c>
      <c r="W41" s="29">
        <f t="shared" si="10"/>
        <v>258760.13000000003</v>
      </c>
      <c r="X41" s="30">
        <f t="shared" si="18"/>
        <v>29</v>
      </c>
      <c r="Y41" s="30">
        <f t="shared" si="18"/>
        <v>29</v>
      </c>
      <c r="Z41" s="29">
        <f t="shared" si="5"/>
        <v>259394</v>
      </c>
      <c r="AA41" s="30">
        <f t="shared" si="18"/>
        <v>29</v>
      </c>
      <c r="AB41" s="30">
        <f t="shared" si="18"/>
        <v>29</v>
      </c>
      <c r="AC41" s="29">
        <f t="shared" si="11"/>
        <v>256397.82999999984</v>
      </c>
      <c r="AD41" s="30">
        <f t="shared" si="18"/>
        <v>29</v>
      </c>
      <c r="AE41" s="30">
        <f t="shared" si="18"/>
        <v>29</v>
      </c>
      <c r="AF41" s="29">
        <f t="shared" si="7"/>
        <v>265224.79000000015</v>
      </c>
      <c r="AG41" s="30">
        <f t="shared" si="18"/>
        <v>29</v>
      </c>
      <c r="AH41" s="30">
        <f t="shared" si="18"/>
        <v>29</v>
      </c>
      <c r="AI41" s="29">
        <f t="shared" si="12"/>
        <v>251622.88000000003</v>
      </c>
      <c r="AJ41" s="30">
        <f t="shared" si="18"/>
        <v>29</v>
      </c>
      <c r="AK41" s="30">
        <f t="shared" si="17"/>
        <v>29</v>
      </c>
      <c r="AL41" s="29">
        <f t="shared" si="9"/>
        <v>257353.68999999974</v>
      </c>
      <c r="AM41" s="30">
        <f t="shared" si="17"/>
        <v>29</v>
      </c>
      <c r="AN41" s="30">
        <f t="shared" si="17"/>
        <v>29</v>
      </c>
      <c r="AO41" s="29">
        <f t="shared" si="13"/>
        <v>268212.54000000015</v>
      </c>
      <c r="AP41" s="30">
        <f t="shared" si="17"/>
        <v>29</v>
      </c>
      <c r="AQ41" s="30">
        <f t="shared" si="17"/>
        <v>29</v>
      </c>
      <c r="AR41" s="29">
        <f t="shared" si="14"/>
        <v>270842.33999999991</v>
      </c>
      <c r="AS41" s="253">
        <f t="shared" si="17"/>
        <v>29</v>
      </c>
      <c r="AT41" s="254">
        <f t="shared" si="17"/>
        <v>29</v>
      </c>
    </row>
    <row r="42" spans="1:46" ht="15.75">
      <c r="A42" s="23"/>
      <c r="B42" s="24"/>
      <c r="C42" s="25"/>
      <c r="D42" s="26"/>
      <c r="E42" s="26"/>
      <c r="F42" s="25"/>
      <c r="H42" s="31">
        <v>6</v>
      </c>
      <c r="I42" s="31">
        <v>1195</v>
      </c>
      <c r="J42" s="31">
        <v>1435</v>
      </c>
      <c r="K42" s="31">
        <v>646</v>
      </c>
      <c r="L42" s="31">
        <v>1292</v>
      </c>
      <c r="M42" s="31">
        <v>1937</v>
      </c>
      <c r="N42" s="31">
        <v>2583</v>
      </c>
      <c r="O42" s="31">
        <v>3229</v>
      </c>
      <c r="P42" s="31">
        <v>3875</v>
      </c>
      <c r="Q42" s="31">
        <v>4521</v>
      </c>
      <c r="R42" s="31">
        <v>5166</v>
      </c>
      <c r="S42" s="31">
        <v>5812</v>
      </c>
      <c r="V42" s="30">
        <f t="shared" si="18"/>
        <v>30</v>
      </c>
      <c r="W42" s="29">
        <f t="shared" si="10"/>
        <v>265192.10000000003</v>
      </c>
      <c r="X42" s="30">
        <f t="shared" si="18"/>
        <v>30</v>
      </c>
      <c r="Y42" s="30">
        <f t="shared" si="18"/>
        <v>30</v>
      </c>
      <c r="Z42" s="29">
        <f t="shared" si="5"/>
        <v>265844</v>
      </c>
      <c r="AA42" s="30">
        <f t="shared" si="18"/>
        <v>30</v>
      </c>
      <c r="AB42" s="30">
        <f t="shared" si="18"/>
        <v>30</v>
      </c>
      <c r="AC42" s="29">
        <f t="shared" si="11"/>
        <v>262827.09999999986</v>
      </c>
      <c r="AD42" s="30">
        <f t="shared" si="18"/>
        <v>30</v>
      </c>
      <c r="AE42" s="30">
        <f t="shared" si="18"/>
        <v>30</v>
      </c>
      <c r="AF42" s="29">
        <f t="shared" si="7"/>
        <v>271679.30000000016</v>
      </c>
      <c r="AG42" s="30">
        <f t="shared" si="18"/>
        <v>30</v>
      </c>
      <c r="AH42" s="30">
        <f t="shared" si="18"/>
        <v>30</v>
      </c>
      <c r="AI42" s="29">
        <f t="shared" si="12"/>
        <v>258052.60000000003</v>
      </c>
      <c r="AJ42" s="30">
        <f t="shared" si="18"/>
        <v>30</v>
      </c>
      <c r="AK42" s="30">
        <f t="shared" si="17"/>
        <v>30</v>
      </c>
      <c r="AL42" s="29">
        <f t="shared" si="9"/>
        <v>263807.29999999976</v>
      </c>
      <c r="AM42" s="30">
        <f t="shared" si="17"/>
        <v>30</v>
      </c>
      <c r="AN42" s="30">
        <f t="shared" si="17"/>
        <v>30</v>
      </c>
      <c r="AO42" s="29">
        <f t="shared" si="13"/>
        <v>274659.80000000016</v>
      </c>
      <c r="AP42" s="30">
        <f t="shared" si="17"/>
        <v>30</v>
      </c>
      <c r="AQ42" s="30">
        <f t="shared" si="17"/>
        <v>30</v>
      </c>
      <c r="AR42" s="29">
        <f t="shared" si="14"/>
        <v>277278.79999999993</v>
      </c>
      <c r="AS42" s="253">
        <f t="shared" si="17"/>
        <v>30</v>
      </c>
      <c r="AT42" s="254">
        <f t="shared" si="17"/>
        <v>30</v>
      </c>
    </row>
    <row r="43" spans="1:46" ht="15.75">
      <c r="A43" s="23"/>
      <c r="B43" s="24"/>
      <c r="C43" s="25"/>
      <c r="D43" s="26"/>
      <c r="E43" s="26"/>
      <c r="F43" s="25"/>
      <c r="H43" s="31">
        <v>7</v>
      </c>
      <c r="I43" s="31">
        <v>1435</v>
      </c>
      <c r="J43" s="31">
        <v>1675</v>
      </c>
      <c r="K43" s="31">
        <v>646</v>
      </c>
      <c r="L43" s="31">
        <v>1292</v>
      </c>
      <c r="M43" s="31">
        <v>1938</v>
      </c>
      <c r="N43" s="31">
        <v>2584</v>
      </c>
      <c r="O43" s="31">
        <v>3230</v>
      </c>
      <c r="P43" s="31">
        <v>3876</v>
      </c>
      <c r="Q43" s="31">
        <v>4522</v>
      </c>
      <c r="R43" s="31">
        <v>5168</v>
      </c>
      <c r="S43" s="31">
        <v>5814</v>
      </c>
      <c r="V43" s="30">
        <f t="shared" si="18"/>
        <v>31</v>
      </c>
      <c r="W43" s="29">
        <f t="shared" si="10"/>
        <v>271624.07</v>
      </c>
      <c r="X43" s="30">
        <f t="shared" si="18"/>
        <v>31</v>
      </c>
      <c r="Y43" s="30">
        <f t="shared" si="18"/>
        <v>31</v>
      </c>
      <c r="Z43" s="29">
        <f t="shared" si="5"/>
        <v>272294</v>
      </c>
      <c r="AA43" s="30">
        <f t="shared" si="18"/>
        <v>31</v>
      </c>
      <c r="AB43" s="30">
        <f t="shared" si="18"/>
        <v>31</v>
      </c>
      <c r="AC43" s="29">
        <f t="shared" si="11"/>
        <v>269256.36999999988</v>
      </c>
      <c r="AD43" s="30">
        <f t="shared" si="18"/>
        <v>31</v>
      </c>
      <c r="AE43" s="30">
        <f t="shared" si="18"/>
        <v>31</v>
      </c>
      <c r="AF43" s="29">
        <f t="shared" si="7"/>
        <v>278133.81000000017</v>
      </c>
      <c r="AG43" s="30">
        <f t="shared" si="18"/>
        <v>31</v>
      </c>
      <c r="AH43" s="30">
        <f t="shared" si="18"/>
        <v>31</v>
      </c>
      <c r="AI43" s="29">
        <f t="shared" si="12"/>
        <v>264482.32</v>
      </c>
      <c r="AJ43" s="30">
        <f t="shared" si="18"/>
        <v>31</v>
      </c>
      <c r="AK43" s="30">
        <f t="shared" si="17"/>
        <v>31</v>
      </c>
      <c r="AL43" s="29">
        <f t="shared" si="9"/>
        <v>270260.90999999974</v>
      </c>
      <c r="AM43" s="30">
        <f t="shared" si="17"/>
        <v>31</v>
      </c>
      <c r="AN43" s="30">
        <f t="shared" si="17"/>
        <v>31</v>
      </c>
      <c r="AO43" s="29">
        <f t="shared" si="13"/>
        <v>281107.06000000017</v>
      </c>
      <c r="AP43" s="30">
        <f t="shared" si="17"/>
        <v>31</v>
      </c>
      <c r="AQ43" s="30">
        <f t="shared" si="17"/>
        <v>31</v>
      </c>
      <c r="AR43" s="29">
        <f t="shared" si="14"/>
        <v>283715.25999999995</v>
      </c>
      <c r="AS43" s="253">
        <f t="shared" si="17"/>
        <v>31</v>
      </c>
      <c r="AT43" s="254">
        <f t="shared" si="17"/>
        <v>31</v>
      </c>
    </row>
    <row r="44" spans="1:46" ht="15.75">
      <c r="B44" s="38"/>
      <c r="C44" s="38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V44" s="30">
        <f t="shared" si="18"/>
        <v>32</v>
      </c>
      <c r="W44" s="29">
        <f t="shared" si="10"/>
        <v>278056.03999999998</v>
      </c>
      <c r="X44" s="30">
        <f t="shared" si="18"/>
        <v>32</v>
      </c>
      <c r="Y44" s="30">
        <f t="shared" si="18"/>
        <v>32</v>
      </c>
      <c r="Z44" s="29">
        <f t="shared" si="5"/>
        <v>278744</v>
      </c>
      <c r="AA44" s="30">
        <f t="shared" si="18"/>
        <v>32</v>
      </c>
      <c r="AB44" s="30">
        <f t="shared" si="18"/>
        <v>32</v>
      </c>
      <c r="AC44" s="29">
        <f t="shared" si="11"/>
        <v>275685.6399999999</v>
      </c>
      <c r="AD44" s="30">
        <f t="shared" si="18"/>
        <v>32</v>
      </c>
      <c r="AE44" s="30">
        <f t="shared" si="18"/>
        <v>32</v>
      </c>
      <c r="AF44" s="29">
        <f t="shared" si="7"/>
        <v>284588.32000000018</v>
      </c>
      <c r="AG44" s="30">
        <f t="shared" si="18"/>
        <v>32</v>
      </c>
      <c r="AH44" s="30">
        <f t="shared" si="18"/>
        <v>32</v>
      </c>
      <c r="AI44" s="29">
        <f t="shared" si="12"/>
        <v>270912.03999999998</v>
      </c>
      <c r="AJ44" s="30">
        <f t="shared" si="18"/>
        <v>32</v>
      </c>
      <c r="AK44" s="30">
        <f t="shared" si="17"/>
        <v>32</v>
      </c>
      <c r="AL44" s="29">
        <f t="shared" si="9"/>
        <v>276714.51999999973</v>
      </c>
      <c r="AM44" s="30">
        <f t="shared" si="17"/>
        <v>32</v>
      </c>
      <c r="AN44" s="30">
        <f t="shared" si="17"/>
        <v>32</v>
      </c>
      <c r="AO44" s="29">
        <f t="shared" si="13"/>
        <v>287554.32000000018</v>
      </c>
      <c r="AP44" s="30">
        <f t="shared" si="17"/>
        <v>32</v>
      </c>
      <c r="AQ44" s="30">
        <f t="shared" si="17"/>
        <v>32</v>
      </c>
      <c r="AR44" s="29">
        <f t="shared" si="14"/>
        <v>290151.71999999997</v>
      </c>
      <c r="AS44" s="253">
        <f t="shared" si="17"/>
        <v>32</v>
      </c>
      <c r="AT44" s="254">
        <f t="shared" si="17"/>
        <v>32</v>
      </c>
    </row>
    <row r="45" spans="1:46">
      <c r="A45" s="520"/>
      <c r="B45" s="520"/>
      <c r="C45" s="520"/>
      <c r="D45" s="520"/>
      <c r="E45" s="520"/>
      <c r="F45" s="520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V45" s="30">
        <f t="shared" si="18"/>
        <v>33</v>
      </c>
      <c r="W45" s="29">
        <f t="shared" si="10"/>
        <v>284488.00999999995</v>
      </c>
      <c r="X45" s="30">
        <f t="shared" si="18"/>
        <v>33</v>
      </c>
      <c r="Y45" s="30">
        <f t="shared" si="18"/>
        <v>33</v>
      </c>
      <c r="Z45" s="29">
        <f t="shared" si="5"/>
        <v>285194</v>
      </c>
      <c r="AA45" s="30">
        <f t="shared" si="18"/>
        <v>33</v>
      </c>
      <c r="AB45" s="30">
        <f t="shared" si="18"/>
        <v>33</v>
      </c>
      <c r="AC45" s="29">
        <f t="shared" si="11"/>
        <v>282114.90999999992</v>
      </c>
      <c r="AD45" s="30">
        <f t="shared" si="18"/>
        <v>33</v>
      </c>
      <c r="AE45" s="30">
        <f t="shared" si="18"/>
        <v>33</v>
      </c>
      <c r="AF45" s="29">
        <f t="shared" si="7"/>
        <v>291042.83000000019</v>
      </c>
      <c r="AG45" s="30">
        <f t="shared" si="18"/>
        <v>33</v>
      </c>
      <c r="AH45" s="30">
        <f t="shared" si="18"/>
        <v>33</v>
      </c>
      <c r="AI45" s="29">
        <f t="shared" si="12"/>
        <v>277341.75999999995</v>
      </c>
      <c r="AJ45" s="30">
        <f t="shared" si="18"/>
        <v>33</v>
      </c>
      <c r="AK45" s="30">
        <f t="shared" si="18"/>
        <v>33</v>
      </c>
      <c r="AL45" s="29">
        <f t="shared" si="9"/>
        <v>283168.12999999971</v>
      </c>
      <c r="AM45" s="30">
        <f t="shared" ref="AK45:AT60" si="19">AM44+1</f>
        <v>33</v>
      </c>
      <c r="AN45" s="30">
        <f t="shared" si="19"/>
        <v>33</v>
      </c>
      <c r="AO45" s="29">
        <f t="shared" si="13"/>
        <v>294001.58000000019</v>
      </c>
      <c r="AP45" s="30">
        <f t="shared" si="19"/>
        <v>33</v>
      </c>
      <c r="AQ45" s="30">
        <f t="shared" si="19"/>
        <v>33</v>
      </c>
      <c r="AR45" s="29">
        <f t="shared" si="14"/>
        <v>296588.18</v>
      </c>
      <c r="AS45" s="253">
        <f t="shared" si="19"/>
        <v>33</v>
      </c>
      <c r="AT45" s="254">
        <f t="shared" si="19"/>
        <v>33</v>
      </c>
    </row>
    <row r="46" spans="1:46">
      <c r="A46" s="521"/>
      <c r="B46" s="522"/>
      <c r="C46" s="523"/>
      <c r="D46" s="523"/>
      <c r="E46" s="523"/>
      <c r="F46" s="523"/>
      <c r="V46" s="30">
        <f t="shared" ref="V46:AK61" si="20">V45+1</f>
        <v>34</v>
      </c>
      <c r="W46" s="29">
        <f t="shared" si="10"/>
        <v>290919.97999999992</v>
      </c>
      <c r="X46" s="30">
        <f t="shared" si="20"/>
        <v>34</v>
      </c>
      <c r="Y46" s="30">
        <f t="shared" si="20"/>
        <v>34</v>
      </c>
      <c r="Z46" s="29">
        <f t="shared" si="5"/>
        <v>291644</v>
      </c>
      <c r="AA46" s="30">
        <f t="shared" si="20"/>
        <v>34</v>
      </c>
      <c r="AB46" s="30">
        <f t="shared" si="20"/>
        <v>34</v>
      </c>
      <c r="AC46" s="29">
        <f t="shared" si="11"/>
        <v>288544.17999999993</v>
      </c>
      <c r="AD46" s="30">
        <f t="shared" si="20"/>
        <v>34</v>
      </c>
      <c r="AE46" s="30">
        <f t="shared" si="20"/>
        <v>34</v>
      </c>
      <c r="AF46" s="29">
        <f t="shared" si="7"/>
        <v>297497.3400000002</v>
      </c>
      <c r="AG46" s="30">
        <f t="shared" si="20"/>
        <v>34</v>
      </c>
      <c r="AH46" s="30">
        <f t="shared" si="20"/>
        <v>34</v>
      </c>
      <c r="AI46" s="29">
        <f t="shared" si="12"/>
        <v>283771.47999999992</v>
      </c>
      <c r="AJ46" s="30">
        <f t="shared" si="20"/>
        <v>34</v>
      </c>
      <c r="AK46" s="30">
        <f t="shared" si="19"/>
        <v>34</v>
      </c>
      <c r="AL46" s="29">
        <f t="shared" si="9"/>
        <v>289621.7399999997</v>
      </c>
      <c r="AM46" s="30">
        <f t="shared" si="19"/>
        <v>34</v>
      </c>
      <c r="AN46" s="30">
        <f t="shared" si="19"/>
        <v>34</v>
      </c>
      <c r="AO46" s="29">
        <f t="shared" si="13"/>
        <v>300448.8400000002</v>
      </c>
      <c r="AP46" s="30">
        <f t="shared" si="19"/>
        <v>34</v>
      </c>
      <c r="AQ46" s="30">
        <f t="shared" si="19"/>
        <v>34</v>
      </c>
      <c r="AR46" s="29">
        <f t="shared" si="14"/>
        <v>303024.64000000001</v>
      </c>
      <c r="AS46" s="253">
        <f t="shared" si="19"/>
        <v>34</v>
      </c>
      <c r="AT46" s="254">
        <f t="shared" si="19"/>
        <v>34</v>
      </c>
    </row>
    <row r="47" spans="1:46" ht="15.75">
      <c r="A47" s="521"/>
      <c r="B47" s="522"/>
      <c r="C47" s="523"/>
      <c r="D47" s="523"/>
      <c r="E47" s="523"/>
      <c r="F47" s="523"/>
      <c r="H47" s="518" t="s">
        <v>49</v>
      </c>
      <c r="I47" s="518"/>
      <c r="J47" s="518"/>
      <c r="K47" s="518"/>
      <c r="L47" s="518"/>
      <c r="M47" s="518"/>
      <c r="N47" s="518"/>
      <c r="O47" s="518"/>
      <c r="P47" s="518"/>
      <c r="Q47" s="518"/>
      <c r="R47" s="518"/>
      <c r="S47" s="518"/>
      <c r="V47" s="30">
        <f t="shared" si="20"/>
        <v>35</v>
      </c>
      <c r="W47" s="29">
        <f t="shared" si="10"/>
        <v>297351.9499999999</v>
      </c>
      <c r="X47" s="30">
        <f t="shared" si="20"/>
        <v>35</v>
      </c>
      <c r="Y47" s="30">
        <f t="shared" si="20"/>
        <v>35</v>
      </c>
      <c r="Z47" s="29">
        <f t="shared" si="5"/>
        <v>298094</v>
      </c>
      <c r="AA47" s="30">
        <f t="shared" si="20"/>
        <v>35</v>
      </c>
      <c r="AB47" s="30">
        <f t="shared" si="20"/>
        <v>35</v>
      </c>
      <c r="AC47" s="29">
        <f t="shared" si="11"/>
        <v>294973.44999999995</v>
      </c>
      <c r="AD47" s="30">
        <f t="shared" si="20"/>
        <v>35</v>
      </c>
      <c r="AE47" s="30">
        <f t="shared" si="20"/>
        <v>35</v>
      </c>
      <c r="AF47" s="29">
        <f t="shared" si="7"/>
        <v>303951.85000000021</v>
      </c>
      <c r="AG47" s="30">
        <f t="shared" si="20"/>
        <v>35</v>
      </c>
      <c r="AH47" s="30">
        <f t="shared" si="20"/>
        <v>35</v>
      </c>
      <c r="AI47" s="29">
        <f t="shared" si="12"/>
        <v>290201.1999999999</v>
      </c>
      <c r="AJ47" s="30">
        <f t="shared" si="20"/>
        <v>35</v>
      </c>
      <c r="AK47" s="30">
        <f t="shared" si="19"/>
        <v>35</v>
      </c>
      <c r="AL47" s="29">
        <f t="shared" si="9"/>
        <v>296075.34999999969</v>
      </c>
      <c r="AM47" s="30">
        <f t="shared" si="19"/>
        <v>35</v>
      </c>
      <c r="AN47" s="30">
        <f t="shared" si="19"/>
        <v>35</v>
      </c>
      <c r="AO47" s="29">
        <f t="shared" si="13"/>
        <v>306896.10000000021</v>
      </c>
      <c r="AP47" s="30">
        <f t="shared" si="19"/>
        <v>35</v>
      </c>
      <c r="AQ47" s="30">
        <f t="shared" si="19"/>
        <v>35</v>
      </c>
      <c r="AR47" s="29">
        <f t="shared" si="14"/>
        <v>309461.10000000003</v>
      </c>
      <c r="AS47" s="253">
        <f t="shared" si="19"/>
        <v>35</v>
      </c>
      <c r="AT47" s="254">
        <f t="shared" si="19"/>
        <v>35</v>
      </c>
    </row>
    <row r="48" spans="1:46" ht="15.75">
      <c r="A48" s="23"/>
      <c r="B48" s="24"/>
      <c r="C48" s="25"/>
      <c r="D48" s="26"/>
      <c r="E48" s="26"/>
      <c r="F48" s="25"/>
      <c r="H48" s="525" t="s">
        <v>57</v>
      </c>
      <c r="I48" s="525" t="s">
        <v>58</v>
      </c>
      <c r="J48" s="525" t="s">
        <v>59</v>
      </c>
      <c r="K48" s="526" t="s">
        <v>60</v>
      </c>
      <c r="L48" s="526"/>
      <c r="M48" s="526"/>
      <c r="N48" s="526"/>
      <c r="O48" s="526"/>
      <c r="P48" s="526"/>
      <c r="Q48" s="526"/>
      <c r="R48" s="526"/>
      <c r="S48" s="526"/>
      <c r="V48" s="30">
        <f t="shared" si="20"/>
        <v>36</v>
      </c>
      <c r="W48" s="29">
        <f t="shared" si="10"/>
        <v>303783.91999999987</v>
      </c>
      <c r="X48" s="30">
        <f t="shared" si="20"/>
        <v>36</v>
      </c>
      <c r="Y48" s="30">
        <f t="shared" si="20"/>
        <v>36</v>
      </c>
      <c r="Z48" s="29">
        <f t="shared" si="5"/>
        <v>304544</v>
      </c>
      <c r="AA48" s="30">
        <f t="shared" si="20"/>
        <v>36</v>
      </c>
      <c r="AB48" s="30">
        <f t="shared" si="20"/>
        <v>36</v>
      </c>
      <c r="AC48" s="29">
        <f t="shared" si="11"/>
        <v>301402.71999999997</v>
      </c>
      <c r="AD48" s="30">
        <f t="shared" si="20"/>
        <v>36</v>
      </c>
      <c r="AE48" s="30">
        <f t="shared" si="20"/>
        <v>36</v>
      </c>
      <c r="AF48" s="29">
        <f t="shared" si="7"/>
        <v>310406.36000000022</v>
      </c>
      <c r="AG48" s="30">
        <f t="shared" si="20"/>
        <v>36</v>
      </c>
      <c r="AH48" s="30">
        <f t="shared" si="20"/>
        <v>36</v>
      </c>
      <c r="AI48" s="29">
        <f t="shared" si="12"/>
        <v>296630.91999999987</v>
      </c>
      <c r="AJ48" s="30">
        <f t="shared" si="20"/>
        <v>36</v>
      </c>
      <c r="AK48" s="30">
        <f t="shared" si="19"/>
        <v>36</v>
      </c>
      <c r="AL48" s="29">
        <f t="shared" si="9"/>
        <v>302528.95999999967</v>
      </c>
      <c r="AM48" s="30">
        <f t="shared" si="19"/>
        <v>36</v>
      </c>
      <c r="AN48" s="30">
        <f t="shared" si="19"/>
        <v>36</v>
      </c>
      <c r="AO48" s="29">
        <f t="shared" si="13"/>
        <v>313343.36000000022</v>
      </c>
      <c r="AP48" s="30">
        <f t="shared" si="19"/>
        <v>36</v>
      </c>
      <c r="AQ48" s="30">
        <f t="shared" si="19"/>
        <v>36</v>
      </c>
      <c r="AR48" s="29">
        <f t="shared" si="14"/>
        <v>315897.56000000006</v>
      </c>
      <c r="AS48" s="253">
        <f t="shared" si="19"/>
        <v>36</v>
      </c>
      <c r="AT48" s="254">
        <f t="shared" si="19"/>
        <v>36</v>
      </c>
    </row>
    <row r="49" spans="1:46" ht="15.75">
      <c r="A49" s="23"/>
      <c r="B49" s="24"/>
      <c r="C49" s="25"/>
      <c r="D49" s="26"/>
      <c r="E49" s="26"/>
      <c r="F49" s="25"/>
      <c r="H49" s="525"/>
      <c r="I49" s="525"/>
      <c r="J49" s="525"/>
      <c r="K49" s="248">
        <v>1</v>
      </c>
      <c r="L49" s="248">
        <v>2</v>
      </c>
      <c r="M49" s="248">
        <v>3</v>
      </c>
      <c r="N49" s="248">
        <v>4</v>
      </c>
      <c r="O49" s="248">
        <v>5</v>
      </c>
      <c r="P49" s="248">
        <v>6</v>
      </c>
      <c r="Q49" s="248">
        <v>7</v>
      </c>
      <c r="R49" s="248">
        <v>8</v>
      </c>
      <c r="S49" s="248">
        <v>9</v>
      </c>
      <c r="V49" s="30">
        <f t="shared" si="20"/>
        <v>37</v>
      </c>
      <c r="W49" s="29">
        <f t="shared" si="10"/>
        <v>310215.88999999984</v>
      </c>
      <c r="X49" s="30">
        <f t="shared" si="20"/>
        <v>37</v>
      </c>
      <c r="Y49" s="30">
        <f t="shared" si="20"/>
        <v>37</v>
      </c>
      <c r="Z49" s="29">
        <f t="shared" si="5"/>
        <v>310994</v>
      </c>
      <c r="AA49" s="30">
        <f t="shared" si="20"/>
        <v>37</v>
      </c>
      <c r="AB49" s="30">
        <f t="shared" si="20"/>
        <v>37</v>
      </c>
      <c r="AC49" s="29">
        <f t="shared" si="11"/>
        <v>307831.99</v>
      </c>
      <c r="AD49" s="30">
        <f t="shared" si="20"/>
        <v>37</v>
      </c>
      <c r="AE49" s="30">
        <f t="shared" si="20"/>
        <v>37</v>
      </c>
      <c r="AF49" s="29">
        <f t="shared" si="7"/>
        <v>316860.87000000023</v>
      </c>
      <c r="AG49" s="30">
        <f t="shared" si="20"/>
        <v>37</v>
      </c>
      <c r="AH49" s="30">
        <f t="shared" si="20"/>
        <v>37</v>
      </c>
      <c r="AI49" s="29">
        <f t="shared" si="12"/>
        <v>303060.63999999984</v>
      </c>
      <c r="AJ49" s="30">
        <f t="shared" si="20"/>
        <v>37</v>
      </c>
      <c r="AK49" s="30">
        <f t="shared" si="19"/>
        <v>37</v>
      </c>
      <c r="AL49" s="29">
        <f t="shared" si="9"/>
        <v>308982.56999999966</v>
      </c>
      <c r="AM49" s="30">
        <f t="shared" si="19"/>
        <v>37</v>
      </c>
      <c r="AN49" s="30">
        <f t="shared" si="19"/>
        <v>37</v>
      </c>
      <c r="AO49" s="29">
        <f t="shared" si="13"/>
        <v>319790.62000000023</v>
      </c>
      <c r="AP49" s="30">
        <f t="shared" si="19"/>
        <v>37</v>
      </c>
      <c r="AQ49" s="30">
        <f t="shared" si="19"/>
        <v>37</v>
      </c>
      <c r="AR49" s="29">
        <f t="shared" si="14"/>
        <v>322334.02000000008</v>
      </c>
      <c r="AS49" s="253">
        <f t="shared" si="19"/>
        <v>37</v>
      </c>
      <c r="AT49" s="254">
        <f t="shared" si="19"/>
        <v>37</v>
      </c>
    </row>
    <row r="50" spans="1:46" ht="15.75">
      <c r="A50" s="23"/>
      <c r="B50" s="24"/>
      <c r="C50" s="25"/>
      <c r="D50" s="26"/>
      <c r="E50" s="26"/>
      <c r="F50" s="25"/>
      <c r="H50" s="31">
        <v>1</v>
      </c>
      <c r="I50" s="31">
        <v>0</v>
      </c>
      <c r="J50" s="31">
        <v>39</v>
      </c>
      <c r="K50" s="31">
        <v>643</v>
      </c>
      <c r="L50" s="31">
        <v>1286</v>
      </c>
      <c r="M50" s="31">
        <v>1929</v>
      </c>
      <c r="N50" s="31">
        <v>2572</v>
      </c>
      <c r="O50" s="31">
        <v>3215</v>
      </c>
      <c r="P50" s="31">
        <v>3858</v>
      </c>
      <c r="Q50" s="31">
        <v>4500</v>
      </c>
      <c r="R50" s="31">
        <v>5143</v>
      </c>
      <c r="S50" s="31">
        <v>5786</v>
      </c>
      <c r="V50" s="30">
        <f t="shared" si="20"/>
        <v>38</v>
      </c>
      <c r="W50" s="29">
        <f t="shared" si="10"/>
        <v>316647.85999999981</v>
      </c>
      <c r="X50" s="30">
        <f t="shared" si="20"/>
        <v>38</v>
      </c>
      <c r="Y50" s="30">
        <f t="shared" si="20"/>
        <v>38</v>
      </c>
      <c r="Z50" s="29">
        <f t="shared" si="5"/>
        <v>317444</v>
      </c>
      <c r="AA50" s="30">
        <f t="shared" si="20"/>
        <v>38</v>
      </c>
      <c r="AB50" s="30">
        <f t="shared" si="20"/>
        <v>38</v>
      </c>
      <c r="AC50" s="29">
        <f t="shared" si="11"/>
        <v>314261.26</v>
      </c>
      <c r="AD50" s="30">
        <f t="shared" si="20"/>
        <v>38</v>
      </c>
      <c r="AE50" s="30">
        <f t="shared" si="20"/>
        <v>38</v>
      </c>
      <c r="AF50" s="29">
        <f t="shared" si="7"/>
        <v>323315.38000000024</v>
      </c>
      <c r="AG50" s="30">
        <f t="shared" si="20"/>
        <v>38</v>
      </c>
      <c r="AH50" s="30">
        <f t="shared" si="20"/>
        <v>38</v>
      </c>
      <c r="AI50" s="29">
        <f t="shared" si="12"/>
        <v>309490.35999999981</v>
      </c>
      <c r="AJ50" s="30">
        <f t="shared" si="20"/>
        <v>38</v>
      </c>
      <c r="AK50" s="30">
        <f t="shared" si="19"/>
        <v>38</v>
      </c>
      <c r="AL50" s="29">
        <f t="shared" si="9"/>
        <v>315436.17999999964</v>
      </c>
      <c r="AM50" s="30">
        <f t="shared" si="19"/>
        <v>38</v>
      </c>
      <c r="AN50" s="30">
        <f t="shared" si="19"/>
        <v>38</v>
      </c>
      <c r="AO50" s="29">
        <f t="shared" si="13"/>
        <v>326237.88000000024</v>
      </c>
      <c r="AP50" s="30">
        <f t="shared" si="19"/>
        <v>38</v>
      </c>
      <c r="AQ50" s="30">
        <f t="shared" si="19"/>
        <v>38</v>
      </c>
      <c r="AR50" s="29">
        <f>AR49+6438.09</f>
        <v>328772.1100000001</v>
      </c>
      <c r="AS50" s="253">
        <f t="shared" si="19"/>
        <v>38</v>
      </c>
      <c r="AT50" s="254">
        <f t="shared" si="19"/>
        <v>38</v>
      </c>
    </row>
    <row r="51" spans="1:46" ht="15.75">
      <c r="A51" s="23"/>
      <c r="B51" s="24"/>
      <c r="C51" s="25"/>
      <c r="D51" s="26"/>
      <c r="E51" s="26"/>
      <c r="F51" s="25"/>
      <c r="H51" s="31">
        <v>1</v>
      </c>
      <c r="I51" s="31">
        <v>39</v>
      </c>
      <c r="J51" s="31">
        <v>46</v>
      </c>
      <c r="K51" s="31">
        <v>643</v>
      </c>
      <c r="L51" s="31">
        <v>1286</v>
      </c>
      <c r="M51" s="31">
        <v>1929</v>
      </c>
      <c r="N51" s="31">
        <v>2572</v>
      </c>
      <c r="O51" s="31">
        <v>3215</v>
      </c>
      <c r="P51" s="31">
        <v>3859</v>
      </c>
      <c r="Q51" s="31">
        <v>4502</v>
      </c>
      <c r="R51" s="31">
        <v>5145</v>
      </c>
      <c r="S51" s="31">
        <v>5788</v>
      </c>
      <c r="V51" s="30">
        <f t="shared" si="20"/>
        <v>39</v>
      </c>
      <c r="W51" s="29">
        <f>W50+6433.6</f>
        <v>323081.45999999979</v>
      </c>
      <c r="X51" s="30">
        <f t="shared" si="20"/>
        <v>39</v>
      </c>
      <c r="Y51" s="30">
        <f t="shared" si="20"/>
        <v>39</v>
      </c>
      <c r="Z51" s="29">
        <f t="shared" si="5"/>
        <v>323894</v>
      </c>
      <c r="AA51" s="30">
        <f t="shared" si="20"/>
        <v>39</v>
      </c>
      <c r="AB51" s="30">
        <f t="shared" si="20"/>
        <v>39</v>
      </c>
      <c r="AC51" s="29">
        <f t="shared" si="11"/>
        <v>320690.53000000003</v>
      </c>
      <c r="AD51" s="30">
        <f t="shared" si="20"/>
        <v>39</v>
      </c>
      <c r="AE51" s="30">
        <f t="shared" si="20"/>
        <v>39</v>
      </c>
      <c r="AF51" s="29">
        <f t="shared" si="7"/>
        <v>329769.89000000025</v>
      </c>
      <c r="AG51" s="30">
        <f t="shared" si="20"/>
        <v>39</v>
      </c>
      <c r="AH51" s="30">
        <f t="shared" si="20"/>
        <v>39</v>
      </c>
      <c r="AI51" s="29">
        <f t="shared" si="12"/>
        <v>315920.07999999978</v>
      </c>
      <c r="AJ51" s="30">
        <f t="shared" si="20"/>
        <v>39</v>
      </c>
      <c r="AK51" s="30">
        <f t="shared" si="19"/>
        <v>39</v>
      </c>
      <c r="AL51" s="29">
        <f t="shared" si="9"/>
        <v>321889.78999999963</v>
      </c>
      <c r="AM51" s="30">
        <f t="shared" si="19"/>
        <v>39</v>
      </c>
      <c r="AN51" s="30">
        <f t="shared" si="19"/>
        <v>39</v>
      </c>
      <c r="AO51" s="29">
        <f t="shared" si="13"/>
        <v>332685.14000000025</v>
      </c>
      <c r="AP51" s="30">
        <f t="shared" si="19"/>
        <v>39</v>
      </c>
      <c r="AQ51" s="30">
        <f t="shared" si="19"/>
        <v>39</v>
      </c>
      <c r="AR51" s="29">
        <f t="shared" ref="AR51:AR56" si="21">AR50+6438.09</f>
        <v>335210.20000000013</v>
      </c>
      <c r="AS51" s="253">
        <f t="shared" si="19"/>
        <v>39</v>
      </c>
      <c r="AT51" s="254">
        <f t="shared" si="19"/>
        <v>39</v>
      </c>
    </row>
    <row r="52" spans="1:46" ht="15.75">
      <c r="A52" s="23"/>
      <c r="B52" s="24"/>
      <c r="C52" s="25"/>
      <c r="D52" s="26"/>
      <c r="E52" s="26"/>
      <c r="F52" s="25"/>
      <c r="H52" s="31">
        <v>1</v>
      </c>
      <c r="I52" s="31">
        <v>46</v>
      </c>
      <c r="J52" s="31">
        <v>100</v>
      </c>
      <c r="K52" s="31">
        <v>643</v>
      </c>
      <c r="L52" s="31">
        <v>1287</v>
      </c>
      <c r="M52" s="31">
        <v>1930</v>
      </c>
      <c r="N52" s="31">
        <v>2574</v>
      </c>
      <c r="O52" s="31">
        <v>3217</v>
      </c>
      <c r="P52" s="31">
        <v>3861</v>
      </c>
      <c r="Q52" s="31">
        <v>4504</v>
      </c>
      <c r="R52" s="31">
        <v>5148</v>
      </c>
      <c r="S52" s="31">
        <v>5791</v>
      </c>
      <c r="V52" s="30">
        <f t="shared" si="20"/>
        <v>40</v>
      </c>
      <c r="W52" s="29">
        <f t="shared" ref="W52:W57" si="22">W51+6433.6</f>
        <v>329515.05999999976</v>
      </c>
      <c r="X52" s="30">
        <f t="shared" si="20"/>
        <v>40</v>
      </c>
      <c r="Y52" s="30">
        <f t="shared" si="20"/>
        <v>40</v>
      </c>
      <c r="Z52" s="29">
        <f t="shared" si="5"/>
        <v>330344</v>
      </c>
      <c r="AA52" s="30">
        <f t="shared" si="20"/>
        <v>40</v>
      </c>
      <c r="AB52" s="30">
        <f t="shared" si="20"/>
        <v>40</v>
      </c>
      <c r="AC52" s="29">
        <f>AC51+6430.9</f>
        <v>327121.43000000005</v>
      </c>
      <c r="AD52" s="30">
        <f t="shared" si="20"/>
        <v>40</v>
      </c>
      <c r="AE52" s="30">
        <f t="shared" si="20"/>
        <v>40</v>
      </c>
      <c r="AF52" s="29">
        <f t="shared" si="7"/>
        <v>336224.40000000026</v>
      </c>
      <c r="AG52" s="30">
        <f t="shared" si="20"/>
        <v>40</v>
      </c>
      <c r="AH52" s="30">
        <f t="shared" si="20"/>
        <v>40</v>
      </c>
      <c r="AI52" s="29">
        <f>AI51+6431.35</f>
        <v>322351.42999999976</v>
      </c>
      <c r="AJ52" s="30">
        <f t="shared" si="20"/>
        <v>40</v>
      </c>
      <c r="AK52" s="30">
        <f t="shared" si="19"/>
        <v>40</v>
      </c>
      <c r="AL52" s="29">
        <f t="shared" si="9"/>
        <v>328343.39999999962</v>
      </c>
      <c r="AM52" s="30">
        <f t="shared" si="19"/>
        <v>40</v>
      </c>
      <c r="AN52" s="30">
        <f t="shared" si="19"/>
        <v>40</v>
      </c>
      <c r="AO52" s="29">
        <f t="shared" si="13"/>
        <v>339132.40000000026</v>
      </c>
      <c r="AP52" s="30">
        <f t="shared" si="19"/>
        <v>40</v>
      </c>
      <c r="AQ52" s="30">
        <f t="shared" si="19"/>
        <v>40</v>
      </c>
      <c r="AR52" s="29">
        <f t="shared" si="21"/>
        <v>341648.29000000015</v>
      </c>
      <c r="AS52" s="253">
        <f t="shared" si="19"/>
        <v>40</v>
      </c>
      <c r="AT52" s="254">
        <f t="shared" si="19"/>
        <v>40</v>
      </c>
    </row>
    <row r="53" spans="1:46" ht="15.75">
      <c r="A53" s="23"/>
      <c r="B53" s="24"/>
      <c r="C53" s="25"/>
      <c r="D53" s="26"/>
      <c r="E53" s="26"/>
      <c r="F53" s="25"/>
      <c r="H53" s="31">
        <v>1</v>
      </c>
      <c r="I53" s="31">
        <v>100</v>
      </c>
      <c r="J53" s="31">
        <v>120</v>
      </c>
      <c r="K53" s="31">
        <v>643</v>
      </c>
      <c r="L53" s="31">
        <v>1287</v>
      </c>
      <c r="M53" s="31">
        <v>1930</v>
      </c>
      <c r="N53" s="31">
        <v>2573</v>
      </c>
      <c r="O53" s="31">
        <v>3217</v>
      </c>
      <c r="P53" s="31">
        <v>3860</v>
      </c>
      <c r="Q53" s="31">
        <v>4503</v>
      </c>
      <c r="R53" s="31">
        <v>5147</v>
      </c>
      <c r="S53" s="31">
        <v>5790</v>
      </c>
      <c r="V53" s="30">
        <f t="shared" si="20"/>
        <v>41</v>
      </c>
      <c r="W53" s="29">
        <f t="shared" si="22"/>
        <v>335948.65999999974</v>
      </c>
      <c r="X53" s="30">
        <f t="shared" si="20"/>
        <v>41</v>
      </c>
      <c r="Y53" s="30">
        <f t="shared" si="20"/>
        <v>41</v>
      </c>
      <c r="Z53" s="29">
        <f t="shared" si="5"/>
        <v>336794</v>
      </c>
      <c r="AA53" s="30">
        <f t="shared" si="20"/>
        <v>41</v>
      </c>
      <c r="AB53" s="30">
        <f t="shared" si="20"/>
        <v>41</v>
      </c>
      <c r="AC53" s="29">
        <f t="shared" ref="AC53:AC58" si="23">AC52+6430.9</f>
        <v>333552.33000000007</v>
      </c>
      <c r="AD53" s="30">
        <f t="shared" si="20"/>
        <v>41</v>
      </c>
      <c r="AE53" s="30">
        <f t="shared" si="20"/>
        <v>41</v>
      </c>
      <c r="AF53" s="29">
        <f t="shared" si="7"/>
        <v>342678.91000000027</v>
      </c>
      <c r="AG53" s="30">
        <f t="shared" si="20"/>
        <v>41</v>
      </c>
      <c r="AH53" s="30">
        <f t="shared" si="20"/>
        <v>41</v>
      </c>
      <c r="AI53" s="29">
        <f t="shared" ref="AI53:AI58" si="24">AI52+6431.35</f>
        <v>328782.77999999974</v>
      </c>
      <c r="AJ53" s="30">
        <f t="shared" si="20"/>
        <v>41</v>
      </c>
      <c r="AK53" s="30">
        <f t="shared" si="19"/>
        <v>41</v>
      </c>
      <c r="AL53" s="29">
        <f t="shared" si="9"/>
        <v>334797.0099999996</v>
      </c>
      <c r="AM53" s="30">
        <f t="shared" si="19"/>
        <v>41</v>
      </c>
      <c r="AN53" s="30">
        <f t="shared" si="19"/>
        <v>41</v>
      </c>
      <c r="AO53" s="29">
        <f t="shared" si="13"/>
        <v>345579.66000000027</v>
      </c>
      <c r="AP53" s="30">
        <f t="shared" si="19"/>
        <v>41</v>
      </c>
      <c r="AQ53" s="30">
        <f t="shared" si="19"/>
        <v>41</v>
      </c>
      <c r="AR53" s="29">
        <f t="shared" si="21"/>
        <v>348086.38000000018</v>
      </c>
      <c r="AS53" s="253">
        <f t="shared" si="19"/>
        <v>41</v>
      </c>
      <c r="AT53" s="254">
        <f t="shared" si="19"/>
        <v>41</v>
      </c>
    </row>
    <row r="54" spans="1:46" ht="15.75">
      <c r="A54" s="23"/>
      <c r="B54" s="24"/>
      <c r="C54" s="25"/>
      <c r="D54" s="26"/>
      <c r="E54" s="26"/>
      <c r="F54" s="25"/>
      <c r="H54" s="31">
        <v>1</v>
      </c>
      <c r="I54" s="31">
        <v>120</v>
      </c>
      <c r="J54" s="31">
        <v>130</v>
      </c>
      <c r="K54" s="31">
        <v>643</v>
      </c>
      <c r="L54" s="31">
        <v>1286</v>
      </c>
      <c r="M54" s="31">
        <v>1929</v>
      </c>
      <c r="N54" s="31">
        <v>2572</v>
      </c>
      <c r="O54" s="31">
        <v>3215</v>
      </c>
      <c r="P54" s="31">
        <v>3858</v>
      </c>
      <c r="Q54" s="31">
        <v>4500</v>
      </c>
      <c r="R54" s="31">
        <v>5143</v>
      </c>
      <c r="S54" s="31">
        <v>5786</v>
      </c>
      <c r="V54" s="30">
        <f t="shared" si="20"/>
        <v>42</v>
      </c>
      <c r="W54" s="29">
        <f t="shared" si="22"/>
        <v>342382.25999999972</v>
      </c>
      <c r="X54" s="30">
        <f t="shared" si="20"/>
        <v>42</v>
      </c>
      <c r="Y54" s="30">
        <f t="shared" si="20"/>
        <v>42</v>
      </c>
      <c r="Z54" s="29">
        <f t="shared" si="5"/>
        <v>343244</v>
      </c>
      <c r="AA54" s="30">
        <f t="shared" si="20"/>
        <v>42</v>
      </c>
      <c r="AB54" s="30">
        <f t="shared" si="20"/>
        <v>42</v>
      </c>
      <c r="AC54" s="29">
        <f t="shared" si="23"/>
        <v>339983.2300000001</v>
      </c>
      <c r="AD54" s="30">
        <f t="shared" si="20"/>
        <v>42</v>
      </c>
      <c r="AE54" s="30">
        <f t="shared" si="20"/>
        <v>42</v>
      </c>
      <c r="AF54" s="29">
        <f t="shared" si="7"/>
        <v>349133.42000000027</v>
      </c>
      <c r="AG54" s="30">
        <f t="shared" si="20"/>
        <v>42</v>
      </c>
      <c r="AH54" s="30">
        <f t="shared" si="20"/>
        <v>42</v>
      </c>
      <c r="AI54" s="29">
        <f t="shared" si="24"/>
        <v>335214.12999999971</v>
      </c>
      <c r="AJ54" s="30">
        <f t="shared" si="20"/>
        <v>42</v>
      </c>
      <c r="AK54" s="30">
        <f t="shared" si="19"/>
        <v>42</v>
      </c>
      <c r="AL54" s="29">
        <f t="shared" si="9"/>
        <v>341250.61999999959</v>
      </c>
      <c r="AM54" s="30">
        <f t="shared" si="19"/>
        <v>42</v>
      </c>
      <c r="AN54" s="30">
        <f t="shared" si="19"/>
        <v>42</v>
      </c>
      <c r="AO54" s="29">
        <f>AO53+6448.89</f>
        <v>352028.55000000028</v>
      </c>
      <c r="AP54" s="30">
        <f t="shared" si="19"/>
        <v>42</v>
      </c>
      <c r="AQ54" s="30">
        <f t="shared" si="19"/>
        <v>42</v>
      </c>
      <c r="AR54" s="29">
        <f t="shared" si="21"/>
        <v>354524.4700000002</v>
      </c>
      <c r="AS54" s="253">
        <f t="shared" si="19"/>
        <v>42</v>
      </c>
      <c r="AT54" s="254">
        <f t="shared" si="19"/>
        <v>42</v>
      </c>
    </row>
    <row r="55" spans="1:46" ht="15.75">
      <c r="A55" s="23"/>
      <c r="B55" s="24"/>
      <c r="C55" s="25"/>
      <c r="D55" s="26"/>
      <c r="E55" s="26"/>
      <c r="F55" s="25"/>
      <c r="H55" s="31">
        <v>1</v>
      </c>
      <c r="I55" s="31">
        <v>130</v>
      </c>
      <c r="J55" s="31">
        <v>140</v>
      </c>
      <c r="K55" s="31">
        <v>607</v>
      </c>
      <c r="L55" s="31">
        <v>1214</v>
      </c>
      <c r="M55" s="31">
        <v>1821</v>
      </c>
      <c r="N55" s="31">
        <v>2429</v>
      </c>
      <c r="O55" s="31">
        <v>3036</v>
      </c>
      <c r="P55" s="31">
        <v>3643</v>
      </c>
      <c r="Q55" s="31">
        <v>4250</v>
      </c>
      <c r="R55" s="31">
        <v>4857</v>
      </c>
      <c r="S55" s="31">
        <v>5464</v>
      </c>
      <c r="V55" s="30">
        <f t="shared" si="20"/>
        <v>43</v>
      </c>
      <c r="W55" s="29">
        <f t="shared" si="22"/>
        <v>348815.85999999969</v>
      </c>
      <c r="X55" s="30">
        <f t="shared" si="20"/>
        <v>43</v>
      </c>
      <c r="Y55" s="30">
        <f t="shared" si="20"/>
        <v>43</v>
      </c>
      <c r="Z55" s="29">
        <f t="shared" si="5"/>
        <v>349694</v>
      </c>
      <c r="AA55" s="30">
        <f t="shared" si="20"/>
        <v>43</v>
      </c>
      <c r="AB55" s="30">
        <f t="shared" si="20"/>
        <v>43</v>
      </c>
      <c r="AC55" s="29">
        <f t="shared" si="23"/>
        <v>346414.13000000012</v>
      </c>
      <c r="AD55" s="30">
        <f t="shared" si="20"/>
        <v>43</v>
      </c>
      <c r="AE55" s="30">
        <f t="shared" si="20"/>
        <v>43</v>
      </c>
      <c r="AF55" s="29">
        <f t="shared" si="7"/>
        <v>355587.93000000028</v>
      </c>
      <c r="AG55" s="30">
        <f t="shared" si="20"/>
        <v>43</v>
      </c>
      <c r="AH55" s="30">
        <f t="shared" si="20"/>
        <v>43</v>
      </c>
      <c r="AI55" s="29">
        <f t="shared" si="24"/>
        <v>341645.47999999969</v>
      </c>
      <c r="AJ55" s="30">
        <f t="shared" si="20"/>
        <v>43</v>
      </c>
      <c r="AK55" s="30">
        <f t="shared" si="19"/>
        <v>43</v>
      </c>
      <c r="AL55" s="29">
        <f t="shared" si="9"/>
        <v>347704.22999999957</v>
      </c>
      <c r="AM55" s="30">
        <f t="shared" si="19"/>
        <v>43</v>
      </c>
      <c r="AN55" s="30">
        <f t="shared" si="19"/>
        <v>43</v>
      </c>
      <c r="AO55" s="29">
        <f t="shared" ref="AO55:AO60" si="25">AO54+6448.89</f>
        <v>358477.44000000029</v>
      </c>
      <c r="AP55" s="30">
        <f t="shared" si="19"/>
        <v>43</v>
      </c>
      <c r="AQ55" s="30">
        <f t="shared" si="19"/>
        <v>43</v>
      </c>
      <c r="AR55" s="29">
        <f t="shared" si="21"/>
        <v>360962.56000000023</v>
      </c>
      <c r="AS55" s="253">
        <f t="shared" si="19"/>
        <v>43</v>
      </c>
      <c r="AT55" s="254">
        <f t="shared" si="19"/>
        <v>43</v>
      </c>
    </row>
    <row r="56" spans="1:46" ht="15.75">
      <c r="A56" s="256" t="s">
        <v>68</v>
      </c>
      <c r="B56" s="257">
        <v>0</v>
      </c>
      <c r="C56" s="258">
        <f>IFERROR(NOT(INT(B56)=B56)*INDEX($K$118:$S$130,MATCH(B56,$I$118:$I$130,1),MATCH(--RIGHT(B56),$K$117:$S$117,0)),)</f>
        <v>0</v>
      </c>
      <c r="D56" s="259" t="str">
        <f>IF(F56=0,"",VLOOKUP($F56,$AN:$AO,2,0))</f>
        <v/>
      </c>
      <c r="E56" s="259">
        <f>IFERROR(C56+D56,)</f>
        <v>0</v>
      </c>
      <c r="F56" s="258">
        <f>ROUNDDOWN(B56,0)</f>
        <v>0</v>
      </c>
      <c r="H56" s="31">
        <v>1</v>
      </c>
      <c r="I56" s="31">
        <v>140</v>
      </c>
      <c r="J56" s="31">
        <v>235</v>
      </c>
      <c r="K56" s="31">
        <v>643</v>
      </c>
      <c r="L56" s="31">
        <v>1286</v>
      </c>
      <c r="M56" s="31">
        <v>1929</v>
      </c>
      <c r="N56" s="31">
        <v>2572</v>
      </c>
      <c r="O56" s="31">
        <v>3215</v>
      </c>
      <c r="P56" s="31">
        <v>3858</v>
      </c>
      <c r="Q56" s="31">
        <v>4500</v>
      </c>
      <c r="R56" s="31">
        <v>5143</v>
      </c>
      <c r="S56" s="31">
        <v>5786</v>
      </c>
      <c r="V56" s="30">
        <f t="shared" si="20"/>
        <v>44</v>
      </c>
      <c r="W56" s="29">
        <f t="shared" si="22"/>
        <v>355249.45999999967</v>
      </c>
      <c r="X56" s="30">
        <f t="shared" si="20"/>
        <v>44</v>
      </c>
      <c r="Y56" s="30">
        <f t="shared" si="20"/>
        <v>44</v>
      </c>
      <c r="Z56" s="29">
        <f t="shared" si="5"/>
        <v>356144</v>
      </c>
      <c r="AA56" s="30">
        <f t="shared" si="20"/>
        <v>44</v>
      </c>
      <c r="AB56" s="30">
        <f t="shared" si="20"/>
        <v>44</v>
      </c>
      <c r="AC56" s="29">
        <f t="shared" si="23"/>
        <v>352845.03000000014</v>
      </c>
      <c r="AD56" s="30">
        <f t="shared" si="20"/>
        <v>44</v>
      </c>
      <c r="AE56" s="30">
        <f t="shared" si="20"/>
        <v>44</v>
      </c>
      <c r="AF56" s="29">
        <f t="shared" si="7"/>
        <v>362042.44000000029</v>
      </c>
      <c r="AG56" s="30">
        <f t="shared" si="20"/>
        <v>44</v>
      </c>
      <c r="AH56" s="30">
        <f t="shared" si="20"/>
        <v>44</v>
      </c>
      <c r="AI56" s="29">
        <f t="shared" si="24"/>
        <v>348076.82999999967</v>
      </c>
      <c r="AJ56" s="30">
        <f t="shared" si="20"/>
        <v>44</v>
      </c>
      <c r="AK56" s="30">
        <f t="shared" si="19"/>
        <v>44</v>
      </c>
      <c r="AL56" s="29">
        <f t="shared" si="9"/>
        <v>354157.83999999956</v>
      </c>
      <c r="AM56" s="30">
        <f t="shared" si="19"/>
        <v>44</v>
      </c>
      <c r="AN56" s="30">
        <f t="shared" si="19"/>
        <v>44</v>
      </c>
      <c r="AO56" s="29">
        <f t="shared" si="25"/>
        <v>364926.33000000031</v>
      </c>
      <c r="AP56" s="30">
        <f t="shared" si="19"/>
        <v>44</v>
      </c>
      <c r="AQ56" s="30">
        <f t="shared" si="19"/>
        <v>44</v>
      </c>
      <c r="AR56" s="29">
        <f t="shared" si="21"/>
        <v>367400.65000000026</v>
      </c>
      <c r="AS56" s="253">
        <f t="shared" si="19"/>
        <v>44</v>
      </c>
      <c r="AT56" s="254">
        <f t="shared" si="19"/>
        <v>44</v>
      </c>
    </row>
    <row r="57" spans="1:46" ht="15.75">
      <c r="A57" s="256" t="s">
        <v>4</v>
      </c>
      <c r="B57" s="257">
        <v>61.6</v>
      </c>
      <c r="C57" s="258">
        <f>IFERROR(NOT(INT(B57)=B57)*INDEX($K$135:$S$147,MATCH(B57,$I$135:$I$147,1),MATCH(--RIGHT(B57),$K$134:$S$134,0)),)</f>
        <v>3865</v>
      </c>
      <c r="D57" s="259">
        <f>IF(F57=0,"",VLOOKUP($F57,$AQ:$AR,2,0))</f>
        <v>476917.36999999982</v>
      </c>
      <c r="E57" s="259">
        <f>IFERROR(C57+D57,)</f>
        <v>480782.36999999982</v>
      </c>
      <c r="F57" s="258">
        <f>ROUNDDOWN(B57,0)</f>
        <v>61</v>
      </c>
      <c r="H57" s="31">
        <v>2</v>
      </c>
      <c r="I57" s="31">
        <v>235</v>
      </c>
      <c r="J57" s="31">
        <v>475</v>
      </c>
      <c r="K57" s="31">
        <v>643</v>
      </c>
      <c r="L57" s="31">
        <v>1286</v>
      </c>
      <c r="M57" s="31">
        <v>1929</v>
      </c>
      <c r="N57" s="31">
        <v>2572</v>
      </c>
      <c r="O57" s="31">
        <v>3215</v>
      </c>
      <c r="P57" s="31">
        <v>3858</v>
      </c>
      <c r="Q57" s="31">
        <v>4501</v>
      </c>
      <c r="R57" s="31">
        <v>5144</v>
      </c>
      <c r="S57" s="31">
        <v>5787</v>
      </c>
      <c r="V57" s="30">
        <f t="shared" si="20"/>
        <v>45</v>
      </c>
      <c r="W57" s="29">
        <f t="shared" si="22"/>
        <v>361683.05999999965</v>
      </c>
      <c r="X57" s="30">
        <f t="shared" si="20"/>
        <v>45</v>
      </c>
      <c r="Y57" s="30">
        <f t="shared" si="20"/>
        <v>45</v>
      </c>
      <c r="Z57" s="29">
        <f t="shared" si="5"/>
        <v>362594</v>
      </c>
      <c r="AA57" s="30">
        <f t="shared" si="20"/>
        <v>45</v>
      </c>
      <c r="AB57" s="30">
        <f t="shared" si="20"/>
        <v>45</v>
      </c>
      <c r="AC57" s="29">
        <f t="shared" si="23"/>
        <v>359275.93000000017</v>
      </c>
      <c r="AD57" s="30">
        <f t="shared" si="20"/>
        <v>45</v>
      </c>
      <c r="AE57" s="30">
        <f t="shared" si="20"/>
        <v>45</v>
      </c>
      <c r="AF57" s="29">
        <f t="shared" ref="AF57:AF120" si="26">AF56+6460.44</f>
        <v>368502.8800000003</v>
      </c>
      <c r="AG57" s="30">
        <f t="shared" si="20"/>
        <v>45</v>
      </c>
      <c r="AH57" s="30">
        <f t="shared" si="20"/>
        <v>45</v>
      </c>
      <c r="AI57" s="29">
        <f t="shared" si="24"/>
        <v>354508.17999999964</v>
      </c>
      <c r="AJ57" s="30">
        <f t="shared" si="20"/>
        <v>45</v>
      </c>
      <c r="AK57" s="30">
        <f t="shared" si="19"/>
        <v>45</v>
      </c>
      <c r="AL57" s="29">
        <f t="shared" si="9"/>
        <v>360611.44999999955</v>
      </c>
      <c r="AM57" s="30">
        <f t="shared" si="19"/>
        <v>45</v>
      </c>
      <c r="AN57" s="30">
        <f t="shared" si="19"/>
        <v>45</v>
      </c>
      <c r="AO57" s="29">
        <f t="shared" si="25"/>
        <v>371375.22000000032</v>
      </c>
      <c r="AP57" s="30">
        <f t="shared" si="19"/>
        <v>45</v>
      </c>
      <c r="AQ57" s="30">
        <f t="shared" si="19"/>
        <v>45</v>
      </c>
      <c r="AR57" s="29">
        <f>AR56+6442.16</f>
        <v>373842.81000000023</v>
      </c>
      <c r="AS57" s="253">
        <f t="shared" si="19"/>
        <v>45</v>
      </c>
      <c r="AT57" s="254">
        <f t="shared" si="19"/>
        <v>45</v>
      </c>
    </row>
    <row r="58" spans="1:46">
      <c r="A58" s="255"/>
      <c r="B58" s="255"/>
      <c r="C58" s="255"/>
      <c r="D58" s="255"/>
      <c r="E58" s="255"/>
      <c r="F58" s="255"/>
      <c r="H58" s="31">
        <v>3</v>
      </c>
      <c r="I58" s="31">
        <v>475</v>
      </c>
      <c r="J58" s="31">
        <v>715</v>
      </c>
      <c r="K58" s="31">
        <v>643</v>
      </c>
      <c r="L58" s="31">
        <v>1286</v>
      </c>
      <c r="M58" s="31">
        <v>1929</v>
      </c>
      <c r="N58" s="31">
        <v>2572</v>
      </c>
      <c r="O58" s="31">
        <v>3215</v>
      </c>
      <c r="P58" s="31">
        <v>3859</v>
      </c>
      <c r="Q58" s="31">
        <v>4502</v>
      </c>
      <c r="R58" s="31">
        <v>5145</v>
      </c>
      <c r="S58" s="31">
        <v>5788</v>
      </c>
      <c r="V58" s="30">
        <f t="shared" si="20"/>
        <v>46</v>
      </c>
      <c r="W58" s="29">
        <f>W57+6437.67</f>
        <v>368120.72999999963</v>
      </c>
      <c r="X58" s="30">
        <f t="shared" si="20"/>
        <v>46</v>
      </c>
      <c r="Y58" s="30">
        <f t="shared" si="20"/>
        <v>46</v>
      </c>
      <c r="Z58" s="29">
        <f t="shared" si="5"/>
        <v>369044</v>
      </c>
      <c r="AA58" s="30">
        <f t="shared" si="20"/>
        <v>46</v>
      </c>
      <c r="AB58" s="30">
        <f t="shared" si="20"/>
        <v>46</v>
      </c>
      <c r="AC58" s="29">
        <f t="shared" si="23"/>
        <v>365706.83000000019</v>
      </c>
      <c r="AD58" s="30">
        <f t="shared" si="20"/>
        <v>46</v>
      </c>
      <c r="AE58" s="30">
        <f t="shared" si="20"/>
        <v>46</v>
      </c>
      <c r="AF58" s="29">
        <f t="shared" si="26"/>
        <v>374963.3200000003</v>
      </c>
      <c r="AG58" s="30">
        <f t="shared" si="20"/>
        <v>46</v>
      </c>
      <c r="AH58" s="30">
        <f t="shared" si="20"/>
        <v>46</v>
      </c>
      <c r="AI58" s="29">
        <f t="shared" si="24"/>
        <v>360939.52999999962</v>
      </c>
      <c r="AJ58" s="30">
        <f t="shared" si="20"/>
        <v>46</v>
      </c>
      <c r="AK58" s="30">
        <f t="shared" si="19"/>
        <v>46</v>
      </c>
      <c r="AL58" s="29">
        <f t="shared" si="9"/>
        <v>367065.05999999953</v>
      </c>
      <c r="AM58" s="30">
        <f t="shared" si="19"/>
        <v>46</v>
      </c>
      <c r="AN58" s="30">
        <f t="shared" si="19"/>
        <v>46</v>
      </c>
      <c r="AO58" s="29">
        <f t="shared" si="25"/>
        <v>377824.11000000034</v>
      </c>
      <c r="AP58" s="30">
        <f t="shared" si="19"/>
        <v>46</v>
      </c>
      <c r="AQ58" s="30">
        <f t="shared" si="19"/>
        <v>46</v>
      </c>
      <c r="AR58" s="29">
        <f t="shared" ref="AR58:AR110" si="27">AR57+6442.16</f>
        <v>380284.9700000002</v>
      </c>
      <c r="AS58" s="253">
        <f t="shared" si="19"/>
        <v>46</v>
      </c>
      <c r="AT58" s="254">
        <f t="shared" si="19"/>
        <v>46</v>
      </c>
    </row>
    <row r="59" spans="1:46">
      <c r="A59" s="255"/>
      <c r="B59" s="255"/>
      <c r="C59" s="255"/>
      <c r="D59" s="255"/>
      <c r="E59" s="255"/>
      <c r="F59" s="255"/>
      <c r="H59" s="31">
        <v>4</v>
      </c>
      <c r="I59" s="31">
        <v>715</v>
      </c>
      <c r="J59" s="31">
        <v>955</v>
      </c>
      <c r="K59" s="31">
        <v>643</v>
      </c>
      <c r="L59" s="31">
        <v>1286</v>
      </c>
      <c r="M59" s="31">
        <v>1930</v>
      </c>
      <c r="N59" s="31">
        <v>2573</v>
      </c>
      <c r="O59" s="31">
        <v>3216</v>
      </c>
      <c r="P59" s="31">
        <v>3859</v>
      </c>
      <c r="Q59" s="31">
        <v>4502</v>
      </c>
      <c r="R59" s="31">
        <v>5146</v>
      </c>
      <c r="S59" s="31">
        <v>5789</v>
      </c>
      <c r="V59" s="30">
        <f t="shared" si="20"/>
        <v>47</v>
      </c>
      <c r="W59" s="29">
        <f t="shared" ref="W59:W111" si="28">W58+6437.67</f>
        <v>374558.39999999962</v>
      </c>
      <c r="X59" s="30">
        <f t="shared" si="20"/>
        <v>47</v>
      </c>
      <c r="Y59" s="30">
        <f t="shared" si="20"/>
        <v>47</v>
      </c>
      <c r="Z59" s="29">
        <f t="shared" ref="Z59:Z122" si="29">Z58+6455.93</f>
        <v>375499.93</v>
      </c>
      <c r="AA59" s="30">
        <f t="shared" si="20"/>
        <v>47</v>
      </c>
      <c r="AB59" s="30">
        <f t="shared" si="20"/>
        <v>47</v>
      </c>
      <c r="AC59" s="29">
        <f>AC58+6434.97</f>
        <v>372141.80000000016</v>
      </c>
      <c r="AD59" s="30">
        <f t="shared" si="20"/>
        <v>47</v>
      </c>
      <c r="AE59" s="30">
        <f t="shared" si="20"/>
        <v>47</v>
      </c>
      <c r="AF59" s="29">
        <f t="shared" si="26"/>
        <v>381423.7600000003</v>
      </c>
      <c r="AG59" s="30">
        <f t="shared" si="20"/>
        <v>47</v>
      </c>
      <c r="AH59" s="30">
        <f t="shared" si="20"/>
        <v>47</v>
      </c>
      <c r="AI59" s="29">
        <f>AI58+6435.42</f>
        <v>367374.9499999996</v>
      </c>
      <c r="AJ59" s="30">
        <f t="shared" si="20"/>
        <v>47</v>
      </c>
      <c r="AK59" s="30">
        <f t="shared" si="19"/>
        <v>47</v>
      </c>
      <c r="AL59" s="29">
        <f t="shared" si="9"/>
        <v>373518.66999999952</v>
      </c>
      <c r="AM59" s="30">
        <f t="shared" si="19"/>
        <v>47</v>
      </c>
      <c r="AN59" s="30">
        <f t="shared" si="19"/>
        <v>47</v>
      </c>
      <c r="AO59" s="29">
        <f t="shared" si="25"/>
        <v>384273.00000000035</v>
      </c>
      <c r="AP59" s="30">
        <f t="shared" si="19"/>
        <v>47</v>
      </c>
      <c r="AQ59" s="30">
        <f t="shared" si="19"/>
        <v>47</v>
      </c>
      <c r="AR59" s="29">
        <f t="shared" si="27"/>
        <v>386727.13000000018</v>
      </c>
      <c r="AS59" s="253">
        <f t="shared" si="19"/>
        <v>47</v>
      </c>
      <c r="AT59" s="254">
        <f t="shared" si="19"/>
        <v>47</v>
      </c>
    </row>
    <row r="60" spans="1:46">
      <c r="H60" s="31">
        <v>5</v>
      </c>
      <c r="I60" s="31">
        <v>955</v>
      </c>
      <c r="J60" s="31">
        <v>1195</v>
      </c>
      <c r="K60" s="31">
        <v>643</v>
      </c>
      <c r="L60" s="31">
        <v>1287</v>
      </c>
      <c r="M60" s="31">
        <v>1930</v>
      </c>
      <c r="N60" s="31">
        <v>2574</v>
      </c>
      <c r="O60" s="31">
        <v>3217</v>
      </c>
      <c r="P60" s="31">
        <v>3860</v>
      </c>
      <c r="Q60" s="31">
        <v>4504</v>
      </c>
      <c r="R60" s="31">
        <v>5147</v>
      </c>
      <c r="S60" s="31">
        <v>5791</v>
      </c>
      <c r="V60" s="30">
        <f t="shared" si="20"/>
        <v>48</v>
      </c>
      <c r="W60" s="29">
        <f t="shared" si="28"/>
        <v>380996.0699999996</v>
      </c>
      <c r="X60" s="30">
        <f t="shared" si="20"/>
        <v>48</v>
      </c>
      <c r="Y60" s="30">
        <f t="shared" si="20"/>
        <v>48</v>
      </c>
      <c r="Z60" s="29">
        <f t="shared" si="29"/>
        <v>381955.86</v>
      </c>
      <c r="AA60" s="30">
        <f t="shared" si="20"/>
        <v>48</v>
      </c>
      <c r="AB60" s="30">
        <f t="shared" si="20"/>
        <v>48</v>
      </c>
      <c r="AC60" s="29">
        <f t="shared" ref="AC60:AC112" si="30">AC59+6434.97</f>
        <v>378576.77000000014</v>
      </c>
      <c r="AD60" s="30">
        <f t="shared" si="20"/>
        <v>48</v>
      </c>
      <c r="AE60" s="30">
        <f t="shared" si="20"/>
        <v>48</v>
      </c>
      <c r="AF60" s="29">
        <f t="shared" si="26"/>
        <v>387884.2000000003</v>
      </c>
      <c r="AG60" s="30">
        <f t="shared" si="20"/>
        <v>48</v>
      </c>
      <c r="AH60" s="30">
        <f t="shared" si="20"/>
        <v>48</v>
      </c>
      <c r="AI60" s="29">
        <f t="shared" ref="AI60:AI112" si="31">AI59+6435.42</f>
        <v>373810.36999999959</v>
      </c>
      <c r="AJ60" s="30">
        <f t="shared" si="20"/>
        <v>48</v>
      </c>
      <c r="AK60" s="30">
        <f t="shared" si="19"/>
        <v>48</v>
      </c>
      <c r="AL60" s="29">
        <f t="shared" si="9"/>
        <v>379972.2799999995</v>
      </c>
      <c r="AM60" s="30">
        <f t="shared" si="19"/>
        <v>48</v>
      </c>
      <c r="AN60" s="30">
        <f t="shared" si="19"/>
        <v>48</v>
      </c>
      <c r="AO60" s="29">
        <f t="shared" si="25"/>
        <v>390721.89000000036</v>
      </c>
      <c r="AP60" s="30">
        <f t="shared" si="19"/>
        <v>48</v>
      </c>
      <c r="AQ60" s="30">
        <f t="shared" si="19"/>
        <v>48</v>
      </c>
      <c r="AR60" s="29">
        <f t="shared" si="27"/>
        <v>393169.29000000015</v>
      </c>
      <c r="AS60" s="253">
        <f t="shared" si="19"/>
        <v>48</v>
      </c>
      <c r="AT60" s="254">
        <f t="shared" si="19"/>
        <v>48</v>
      </c>
    </row>
    <row r="61" spans="1:46">
      <c r="H61" s="31">
        <v>6</v>
      </c>
      <c r="I61" s="31">
        <v>1195</v>
      </c>
      <c r="J61" s="31">
        <v>1435</v>
      </c>
      <c r="K61" s="31">
        <v>644</v>
      </c>
      <c r="L61" s="31">
        <v>1287</v>
      </c>
      <c r="M61" s="31">
        <v>1931</v>
      </c>
      <c r="N61" s="31">
        <v>2574</v>
      </c>
      <c r="O61" s="31">
        <v>3218</v>
      </c>
      <c r="P61" s="31">
        <v>3862</v>
      </c>
      <c r="Q61" s="31">
        <v>4505</v>
      </c>
      <c r="R61" s="31">
        <v>5149</v>
      </c>
      <c r="S61" s="31">
        <v>5792</v>
      </c>
      <c r="V61" s="30">
        <f t="shared" si="20"/>
        <v>49</v>
      </c>
      <c r="W61" s="29">
        <f t="shared" si="28"/>
        <v>387433.73999999958</v>
      </c>
      <c r="X61" s="30">
        <f t="shared" si="20"/>
        <v>49</v>
      </c>
      <c r="Y61" s="30">
        <f t="shared" si="20"/>
        <v>49</v>
      </c>
      <c r="Z61" s="29">
        <f t="shared" si="29"/>
        <v>388411.79</v>
      </c>
      <c r="AA61" s="30">
        <f t="shared" si="20"/>
        <v>49</v>
      </c>
      <c r="AB61" s="30">
        <f t="shared" si="20"/>
        <v>49</v>
      </c>
      <c r="AC61" s="29">
        <f t="shared" si="30"/>
        <v>385011.74000000011</v>
      </c>
      <c r="AD61" s="30">
        <f t="shared" si="20"/>
        <v>49</v>
      </c>
      <c r="AE61" s="30">
        <f t="shared" si="20"/>
        <v>49</v>
      </c>
      <c r="AF61" s="29">
        <f t="shared" si="26"/>
        <v>394344.64000000031</v>
      </c>
      <c r="AG61" s="30">
        <f t="shared" si="20"/>
        <v>49</v>
      </c>
      <c r="AH61" s="30">
        <f t="shared" si="20"/>
        <v>49</v>
      </c>
      <c r="AI61" s="29">
        <f t="shared" si="31"/>
        <v>380245.78999999957</v>
      </c>
      <c r="AJ61" s="30">
        <f t="shared" si="20"/>
        <v>49</v>
      </c>
      <c r="AK61" s="30">
        <f t="shared" si="20"/>
        <v>49</v>
      </c>
      <c r="AL61" s="29">
        <f t="shared" ref="AL61:AL124" si="32">AL60+6459.54</f>
        <v>386431.81999999948</v>
      </c>
      <c r="AM61" s="30">
        <f t="shared" ref="AK61:AT76" si="33">AM60+1</f>
        <v>49</v>
      </c>
      <c r="AN61" s="30">
        <f t="shared" si="33"/>
        <v>49</v>
      </c>
      <c r="AO61" s="29">
        <f>AO60+6452.96</f>
        <v>397174.85000000038</v>
      </c>
      <c r="AP61" s="30">
        <f t="shared" si="33"/>
        <v>49</v>
      </c>
      <c r="AQ61" s="30">
        <f t="shared" si="33"/>
        <v>49</v>
      </c>
      <c r="AR61" s="29">
        <f t="shared" si="27"/>
        <v>399611.45000000013</v>
      </c>
      <c r="AS61" s="253">
        <f t="shared" si="33"/>
        <v>49</v>
      </c>
      <c r="AT61" s="254">
        <f t="shared" si="33"/>
        <v>49</v>
      </c>
    </row>
    <row r="62" spans="1:46">
      <c r="H62" s="31">
        <v>7</v>
      </c>
      <c r="I62" s="31">
        <v>1435</v>
      </c>
      <c r="J62" s="31">
        <v>1682</v>
      </c>
      <c r="K62" s="31">
        <v>644</v>
      </c>
      <c r="L62" s="31">
        <v>1288</v>
      </c>
      <c r="M62" s="31">
        <v>1931</v>
      </c>
      <c r="N62" s="31">
        <v>2575</v>
      </c>
      <c r="O62" s="31">
        <v>3219</v>
      </c>
      <c r="P62" s="31">
        <v>3863</v>
      </c>
      <c r="Q62" s="31">
        <v>4507</v>
      </c>
      <c r="R62" s="31">
        <v>5151</v>
      </c>
      <c r="S62" s="31">
        <v>5794</v>
      </c>
      <c r="V62" s="30">
        <f t="shared" ref="V62:AK77" si="34">V61+1</f>
        <v>50</v>
      </c>
      <c r="W62" s="29">
        <f t="shared" si="28"/>
        <v>393871.40999999957</v>
      </c>
      <c r="X62" s="30">
        <f t="shared" si="34"/>
        <v>50</v>
      </c>
      <c r="Y62" s="30">
        <f t="shared" si="34"/>
        <v>50</v>
      </c>
      <c r="Z62" s="29">
        <f t="shared" si="29"/>
        <v>394867.72</v>
      </c>
      <c r="AA62" s="30">
        <f t="shared" si="34"/>
        <v>50</v>
      </c>
      <c r="AB62" s="30">
        <f t="shared" si="34"/>
        <v>50</v>
      </c>
      <c r="AC62" s="29">
        <f t="shared" si="30"/>
        <v>391446.71000000008</v>
      </c>
      <c r="AD62" s="30">
        <f t="shared" si="34"/>
        <v>50</v>
      </c>
      <c r="AE62" s="30">
        <f t="shared" si="34"/>
        <v>50</v>
      </c>
      <c r="AF62" s="29">
        <f t="shared" si="26"/>
        <v>400805.08000000031</v>
      </c>
      <c r="AG62" s="30">
        <f t="shared" si="34"/>
        <v>50</v>
      </c>
      <c r="AH62" s="30">
        <f t="shared" si="34"/>
        <v>50</v>
      </c>
      <c r="AI62" s="29">
        <f t="shared" si="31"/>
        <v>386681.20999999956</v>
      </c>
      <c r="AJ62" s="30">
        <f t="shared" si="34"/>
        <v>50</v>
      </c>
      <c r="AK62" s="30">
        <f t="shared" si="33"/>
        <v>50</v>
      </c>
      <c r="AL62" s="29">
        <f t="shared" si="32"/>
        <v>392891.35999999946</v>
      </c>
      <c r="AM62" s="30">
        <f t="shared" si="33"/>
        <v>50</v>
      </c>
      <c r="AN62" s="30">
        <f t="shared" si="33"/>
        <v>50</v>
      </c>
      <c r="AO62" s="29">
        <f t="shared" ref="AO62:AO114" si="35">AO61+6452.96</f>
        <v>403627.81000000041</v>
      </c>
      <c r="AP62" s="30">
        <f t="shared" si="33"/>
        <v>50</v>
      </c>
      <c r="AQ62" s="30">
        <f t="shared" si="33"/>
        <v>50</v>
      </c>
      <c r="AR62" s="29">
        <f t="shared" si="27"/>
        <v>406053.6100000001</v>
      </c>
      <c r="AS62" s="253">
        <f t="shared" si="33"/>
        <v>50</v>
      </c>
      <c r="AT62" s="254">
        <f t="shared" si="33"/>
        <v>50</v>
      </c>
    </row>
    <row r="63" spans="1:46">
      <c r="V63" s="30">
        <f t="shared" si="34"/>
        <v>51</v>
      </c>
      <c r="W63" s="29">
        <f t="shared" si="28"/>
        <v>400309.07999999955</v>
      </c>
      <c r="X63" s="30">
        <f t="shared" si="34"/>
        <v>51</v>
      </c>
      <c r="Y63" s="30">
        <f t="shared" si="34"/>
        <v>51</v>
      </c>
      <c r="Z63" s="29">
        <f t="shared" si="29"/>
        <v>401323.64999999997</v>
      </c>
      <c r="AA63" s="30">
        <f t="shared" si="34"/>
        <v>51</v>
      </c>
      <c r="AB63" s="30">
        <f t="shared" si="34"/>
        <v>51</v>
      </c>
      <c r="AC63" s="29">
        <f t="shared" si="30"/>
        <v>397881.68000000005</v>
      </c>
      <c r="AD63" s="30">
        <f t="shared" si="34"/>
        <v>51</v>
      </c>
      <c r="AE63" s="30">
        <f t="shared" si="34"/>
        <v>51</v>
      </c>
      <c r="AF63" s="29">
        <f t="shared" si="26"/>
        <v>407265.52000000031</v>
      </c>
      <c r="AG63" s="30">
        <f t="shared" si="34"/>
        <v>51</v>
      </c>
      <c r="AH63" s="30">
        <f t="shared" si="34"/>
        <v>51</v>
      </c>
      <c r="AI63" s="29">
        <f t="shared" si="31"/>
        <v>393116.62999999954</v>
      </c>
      <c r="AJ63" s="30">
        <f t="shared" si="34"/>
        <v>51</v>
      </c>
      <c r="AK63" s="30">
        <f t="shared" si="33"/>
        <v>51</v>
      </c>
      <c r="AL63" s="29">
        <f t="shared" si="32"/>
        <v>399350.89999999944</v>
      </c>
      <c r="AM63" s="30">
        <f t="shared" si="33"/>
        <v>51</v>
      </c>
      <c r="AN63" s="30">
        <f t="shared" si="33"/>
        <v>51</v>
      </c>
      <c r="AO63" s="29">
        <f t="shared" si="35"/>
        <v>410080.77000000043</v>
      </c>
      <c r="AP63" s="30">
        <f t="shared" si="33"/>
        <v>51</v>
      </c>
      <c r="AQ63" s="30">
        <f t="shared" si="33"/>
        <v>51</v>
      </c>
      <c r="AR63" s="29">
        <f t="shared" si="27"/>
        <v>412495.77000000008</v>
      </c>
      <c r="AS63" s="253">
        <f t="shared" si="33"/>
        <v>51</v>
      </c>
      <c r="AT63" s="254">
        <f t="shared" si="33"/>
        <v>51</v>
      </c>
    </row>
    <row r="64" spans="1:46" ht="15.75">
      <c r="H64" s="524" t="s">
        <v>50</v>
      </c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V64" s="30">
        <f t="shared" si="34"/>
        <v>52</v>
      </c>
      <c r="W64" s="29">
        <f t="shared" si="28"/>
        <v>406746.74999999953</v>
      </c>
      <c r="X64" s="30">
        <f t="shared" si="34"/>
        <v>52</v>
      </c>
      <c r="Y64" s="30">
        <f t="shared" si="34"/>
        <v>52</v>
      </c>
      <c r="Z64" s="29">
        <f t="shared" si="29"/>
        <v>407779.57999999996</v>
      </c>
      <c r="AA64" s="30">
        <f t="shared" si="34"/>
        <v>52</v>
      </c>
      <c r="AB64" s="30">
        <f t="shared" si="34"/>
        <v>52</v>
      </c>
      <c r="AC64" s="29">
        <f t="shared" si="30"/>
        <v>404316.65</v>
      </c>
      <c r="AD64" s="30">
        <f t="shared" si="34"/>
        <v>52</v>
      </c>
      <c r="AE64" s="30">
        <f t="shared" si="34"/>
        <v>52</v>
      </c>
      <c r="AF64" s="29">
        <f t="shared" si="26"/>
        <v>413725.96000000031</v>
      </c>
      <c r="AG64" s="30">
        <f t="shared" si="34"/>
        <v>52</v>
      </c>
      <c r="AH64" s="30">
        <f t="shared" si="34"/>
        <v>52</v>
      </c>
      <c r="AI64" s="29">
        <f t="shared" si="31"/>
        <v>399552.04999999952</v>
      </c>
      <c r="AJ64" s="30">
        <f t="shared" si="34"/>
        <v>52</v>
      </c>
      <c r="AK64" s="30">
        <f t="shared" si="33"/>
        <v>52</v>
      </c>
      <c r="AL64" s="29">
        <f t="shared" si="32"/>
        <v>405810.43999999942</v>
      </c>
      <c r="AM64" s="30">
        <f t="shared" si="33"/>
        <v>52</v>
      </c>
      <c r="AN64" s="30">
        <f t="shared" si="33"/>
        <v>52</v>
      </c>
      <c r="AO64" s="29">
        <f t="shared" si="35"/>
        <v>416533.73000000045</v>
      </c>
      <c r="AP64" s="30">
        <f t="shared" si="33"/>
        <v>52</v>
      </c>
      <c r="AQ64" s="30">
        <f t="shared" si="33"/>
        <v>52</v>
      </c>
      <c r="AR64" s="29">
        <f t="shared" si="27"/>
        <v>418937.93000000005</v>
      </c>
      <c r="AS64" s="253">
        <f t="shared" si="33"/>
        <v>52</v>
      </c>
      <c r="AT64" s="254">
        <f t="shared" si="33"/>
        <v>52</v>
      </c>
    </row>
    <row r="65" spans="8:46">
      <c r="H65" s="525" t="s">
        <v>57</v>
      </c>
      <c r="I65" s="525" t="s">
        <v>58</v>
      </c>
      <c r="J65" s="525" t="s">
        <v>59</v>
      </c>
      <c r="K65" s="526" t="s">
        <v>60</v>
      </c>
      <c r="L65" s="526"/>
      <c r="M65" s="526"/>
      <c r="N65" s="526"/>
      <c r="O65" s="526"/>
      <c r="P65" s="526"/>
      <c r="Q65" s="526"/>
      <c r="R65" s="526"/>
      <c r="S65" s="526"/>
      <c r="V65" s="30">
        <f t="shared" si="34"/>
        <v>53</v>
      </c>
      <c r="W65" s="29">
        <f t="shared" si="28"/>
        <v>413184.41999999952</v>
      </c>
      <c r="X65" s="30">
        <f t="shared" si="34"/>
        <v>53</v>
      </c>
      <c r="Y65" s="30">
        <f t="shared" si="34"/>
        <v>53</v>
      </c>
      <c r="Z65" s="29">
        <f t="shared" si="29"/>
        <v>414235.50999999995</v>
      </c>
      <c r="AA65" s="30">
        <f t="shared" si="34"/>
        <v>53</v>
      </c>
      <c r="AB65" s="30">
        <f t="shared" si="34"/>
        <v>53</v>
      </c>
      <c r="AC65" s="29">
        <f t="shared" si="30"/>
        <v>410751.62</v>
      </c>
      <c r="AD65" s="30">
        <f t="shared" si="34"/>
        <v>53</v>
      </c>
      <c r="AE65" s="30">
        <f t="shared" si="34"/>
        <v>53</v>
      </c>
      <c r="AF65" s="29">
        <f t="shared" si="26"/>
        <v>420186.40000000031</v>
      </c>
      <c r="AG65" s="30">
        <f t="shared" si="34"/>
        <v>53</v>
      </c>
      <c r="AH65" s="30">
        <f t="shared" si="34"/>
        <v>53</v>
      </c>
      <c r="AI65" s="29">
        <f t="shared" si="31"/>
        <v>405987.46999999951</v>
      </c>
      <c r="AJ65" s="30">
        <f t="shared" si="34"/>
        <v>53</v>
      </c>
      <c r="AK65" s="30">
        <f t="shared" si="33"/>
        <v>53</v>
      </c>
      <c r="AL65" s="29">
        <f t="shared" si="32"/>
        <v>412269.9799999994</v>
      </c>
      <c r="AM65" s="30">
        <f t="shared" si="33"/>
        <v>53</v>
      </c>
      <c r="AN65" s="30">
        <f t="shared" si="33"/>
        <v>53</v>
      </c>
      <c r="AO65" s="29">
        <f t="shared" si="35"/>
        <v>422986.69000000047</v>
      </c>
      <c r="AP65" s="30">
        <f t="shared" si="33"/>
        <v>53</v>
      </c>
      <c r="AQ65" s="30">
        <f t="shared" si="33"/>
        <v>53</v>
      </c>
      <c r="AR65" s="29">
        <f t="shared" si="27"/>
        <v>425380.09</v>
      </c>
      <c r="AS65" s="253">
        <f t="shared" si="33"/>
        <v>53</v>
      </c>
      <c r="AT65" s="254">
        <f t="shared" si="33"/>
        <v>53</v>
      </c>
    </row>
    <row r="66" spans="8:46">
      <c r="H66" s="525"/>
      <c r="I66" s="525"/>
      <c r="J66" s="525"/>
      <c r="K66" s="248">
        <v>1</v>
      </c>
      <c r="L66" s="248">
        <v>2</v>
      </c>
      <c r="M66" s="248">
        <v>3</v>
      </c>
      <c r="N66" s="248">
        <v>4</v>
      </c>
      <c r="O66" s="248">
        <v>5</v>
      </c>
      <c r="P66" s="248">
        <v>6</v>
      </c>
      <c r="Q66" s="248">
        <v>7</v>
      </c>
      <c r="R66" s="248">
        <v>8</v>
      </c>
      <c r="S66" s="248">
        <v>9</v>
      </c>
      <c r="V66" s="30">
        <f t="shared" si="34"/>
        <v>54</v>
      </c>
      <c r="W66" s="29">
        <f t="shared" si="28"/>
        <v>419622.0899999995</v>
      </c>
      <c r="X66" s="30">
        <f t="shared" si="34"/>
        <v>54</v>
      </c>
      <c r="Y66" s="30">
        <f t="shared" si="34"/>
        <v>54</v>
      </c>
      <c r="Z66" s="29">
        <f t="shared" si="29"/>
        <v>420691.43999999994</v>
      </c>
      <c r="AA66" s="30">
        <f t="shared" si="34"/>
        <v>54</v>
      </c>
      <c r="AB66" s="30">
        <f t="shared" si="34"/>
        <v>54</v>
      </c>
      <c r="AC66" s="29">
        <f t="shared" si="30"/>
        <v>417186.58999999997</v>
      </c>
      <c r="AD66" s="30">
        <f t="shared" si="34"/>
        <v>54</v>
      </c>
      <c r="AE66" s="30">
        <f t="shared" si="34"/>
        <v>54</v>
      </c>
      <c r="AF66" s="29">
        <f t="shared" si="26"/>
        <v>426646.84000000032</v>
      </c>
      <c r="AG66" s="30">
        <f t="shared" si="34"/>
        <v>54</v>
      </c>
      <c r="AH66" s="30">
        <f t="shared" si="34"/>
        <v>54</v>
      </c>
      <c r="AI66" s="29">
        <f t="shared" si="31"/>
        <v>412422.88999999949</v>
      </c>
      <c r="AJ66" s="30">
        <f t="shared" si="34"/>
        <v>54</v>
      </c>
      <c r="AK66" s="30">
        <f t="shared" si="33"/>
        <v>54</v>
      </c>
      <c r="AL66" s="29">
        <f t="shared" si="32"/>
        <v>418729.51999999938</v>
      </c>
      <c r="AM66" s="30">
        <f t="shared" si="33"/>
        <v>54</v>
      </c>
      <c r="AN66" s="30">
        <f t="shared" si="33"/>
        <v>54</v>
      </c>
      <c r="AO66" s="29">
        <f t="shared" si="35"/>
        <v>429439.65000000049</v>
      </c>
      <c r="AP66" s="30">
        <f t="shared" si="33"/>
        <v>54</v>
      </c>
      <c r="AQ66" s="30">
        <f t="shared" si="33"/>
        <v>54</v>
      </c>
      <c r="AR66" s="29">
        <f t="shared" si="27"/>
        <v>431822.25</v>
      </c>
      <c r="AS66" s="253">
        <f t="shared" si="33"/>
        <v>54</v>
      </c>
      <c r="AT66" s="254">
        <f t="shared" si="33"/>
        <v>54</v>
      </c>
    </row>
    <row r="67" spans="8:46">
      <c r="H67" s="31">
        <v>1</v>
      </c>
      <c r="I67" s="31">
        <v>0</v>
      </c>
      <c r="J67" s="31">
        <v>44</v>
      </c>
      <c r="K67" s="31">
        <v>645</v>
      </c>
      <c r="L67" s="31">
        <v>1291</v>
      </c>
      <c r="M67" s="31">
        <v>1936</v>
      </c>
      <c r="N67" s="31">
        <v>2582</v>
      </c>
      <c r="O67" s="31">
        <v>3227</v>
      </c>
      <c r="P67" s="31">
        <v>3873</v>
      </c>
      <c r="Q67" s="31">
        <v>4518</v>
      </c>
      <c r="R67" s="31">
        <v>5164</v>
      </c>
      <c r="S67" s="31">
        <v>5809</v>
      </c>
      <c r="V67" s="30">
        <f t="shared" si="34"/>
        <v>55</v>
      </c>
      <c r="W67" s="29">
        <f t="shared" si="28"/>
        <v>426059.75999999949</v>
      </c>
      <c r="X67" s="30">
        <f t="shared" si="34"/>
        <v>55</v>
      </c>
      <c r="Y67" s="30">
        <f t="shared" si="34"/>
        <v>55</v>
      </c>
      <c r="Z67" s="29">
        <f t="shared" si="29"/>
        <v>427147.36999999994</v>
      </c>
      <c r="AA67" s="30">
        <f t="shared" si="34"/>
        <v>55</v>
      </c>
      <c r="AB67" s="30">
        <f t="shared" si="34"/>
        <v>55</v>
      </c>
      <c r="AC67" s="29">
        <f t="shared" si="30"/>
        <v>423621.55999999994</v>
      </c>
      <c r="AD67" s="30">
        <f t="shared" si="34"/>
        <v>55</v>
      </c>
      <c r="AE67" s="30">
        <f t="shared" si="34"/>
        <v>55</v>
      </c>
      <c r="AF67" s="29">
        <f t="shared" si="26"/>
        <v>433107.28000000032</v>
      </c>
      <c r="AG67" s="30">
        <f t="shared" si="34"/>
        <v>55</v>
      </c>
      <c r="AH67" s="30">
        <f t="shared" si="34"/>
        <v>55</v>
      </c>
      <c r="AI67" s="29">
        <f t="shared" si="31"/>
        <v>418858.30999999947</v>
      </c>
      <c r="AJ67" s="30">
        <f t="shared" si="34"/>
        <v>55</v>
      </c>
      <c r="AK67" s="30">
        <f t="shared" si="33"/>
        <v>55</v>
      </c>
      <c r="AL67" s="29">
        <f t="shared" si="32"/>
        <v>425189.05999999936</v>
      </c>
      <c r="AM67" s="30">
        <f t="shared" si="33"/>
        <v>55</v>
      </c>
      <c r="AN67" s="30">
        <f t="shared" si="33"/>
        <v>55</v>
      </c>
      <c r="AO67" s="29">
        <f t="shared" si="35"/>
        <v>435892.61000000051</v>
      </c>
      <c r="AP67" s="30">
        <f t="shared" si="33"/>
        <v>55</v>
      </c>
      <c r="AQ67" s="30">
        <f t="shared" si="33"/>
        <v>55</v>
      </c>
      <c r="AR67" s="29">
        <f t="shared" si="27"/>
        <v>438264.41</v>
      </c>
      <c r="AS67" s="253">
        <f t="shared" si="33"/>
        <v>55</v>
      </c>
      <c r="AT67" s="254">
        <f t="shared" si="33"/>
        <v>55</v>
      </c>
    </row>
    <row r="68" spans="8:46">
      <c r="H68" s="31">
        <v>1</v>
      </c>
      <c r="I68" s="31">
        <v>44</v>
      </c>
      <c r="J68" s="31">
        <v>118</v>
      </c>
      <c r="K68" s="31">
        <v>646</v>
      </c>
      <c r="L68" s="31">
        <v>1292</v>
      </c>
      <c r="M68" s="31">
        <v>1938</v>
      </c>
      <c r="N68" s="31">
        <v>2584</v>
      </c>
      <c r="O68" s="31">
        <v>3230</v>
      </c>
      <c r="P68" s="31">
        <v>3876</v>
      </c>
      <c r="Q68" s="31">
        <v>4522</v>
      </c>
      <c r="R68" s="31">
        <v>5168</v>
      </c>
      <c r="S68" s="31">
        <v>5814</v>
      </c>
      <c r="V68" s="30">
        <f t="shared" si="34"/>
        <v>56</v>
      </c>
      <c r="W68" s="29">
        <f t="shared" si="28"/>
        <v>432497.42999999947</v>
      </c>
      <c r="X68" s="30">
        <f t="shared" si="34"/>
        <v>56</v>
      </c>
      <c r="Y68" s="30">
        <f t="shared" si="34"/>
        <v>56</v>
      </c>
      <c r="Z68" s="29">
        <f t="shared" si="29"/>
        <v>433603.29999999993</v>
      </c>
      <c r="AA68" s="30">
        <f t="shared" si="34"/>
        <v>56</v>
      </c>
      <c r="AB68" s="30">
        <f t="shared" si="34"/>
        <v>56</v>
      </c>
      <c r="AC68" s="29">
        <f t="shared" si="30"/>
        <v>430056.52999999991</v>
      </c>
      <c r="AD68" s="30">
        <f t="shared" si="34"/>
        <v>56</v>
      </c>
      <c r="AE68" s="30">
        <f t="shared" si="34"/>
        <v>56</v>
      </c>
      <c r="AF68" s="29">
        <f t="shared" si="26"/>
        <v>439567.72000000032</v>
      </c>
      <c r="AG68" s="30">
        <f t="shared" si="34"/>
        <v>56</v>
      </c>
      <c r="AH68" s="30">
        <f t="shared" si="34"/>
        <v>56</v>
      </c>
      <c r="AI68" s="29">
        <f t="shared" si="31"/>
        <v>425293.72999999946</v>
      </c>
      <c r="AJ68" s="30">
        <f t="shared" si="34"/>
        <v>56</v>
      </c>
      <c r="AK68" s="30">
        <f t="shared" si="33"/>
        <v>56</v>
      </c>
      <c r="AL68" s="29">
        <f t="shared" si="32"/>
        <v>431648.59999999934</v>
      </c>
      <c r="AM68" s="30">
        <f t="shared" si="33"/>
        <v>56</v>
      </c>
      <c r="AN68" s="30">
        <f t="shared" si="33"/>
        <v>56</v>
      </c>
      <c r="AO68" s="29">
        <f t="shared" si="35"/>
        <v>442345.57000000053</v>
      </c>
      <c r="AP68" s="30">
        <f t="shared" si="33"/>
        <v>56</v>
      </c>
      <c r="AQ68" s="30">
        <f t="shared" si="33"/>
        <v>56</v>
      </c>
      <c r="AR68" s="29">
        <f t="shared" si="27"/>
        <v>444706.56999999995</v>
      </c>
      <c r="AS68" s="253">
        <f t="shared" si="33"/>
        <v>56</v>
      </c>
      <c r="AT68" s="254">
        <f t="shared" si="33"/>
        <v>56</v>
      </c>
    </row>
    <row r="69" spans="8:46">
      <c r="H69" s="31">
        <v>1</v>
      </c>
      <c r="I69" s="31">
        <v>118</v>
      </c>
      <c r="J69" s="31">
        <v>124</v>
      </c>
      <c r="K69" s="31">
        <v>645</v>
      </c>
      <c r="L69" s="31">
        <v>1291</v>
      </c>
      <c r="M69" s="31">
        <v>1936</v>
      </c>
      <c r="N69" s="31">
        <v>2582</v>
      </c>
      <c r="O69" s="31">
        <v>3227</v>
      </c>
      <c r="P69" s="31">
        <v>3873</v>
      </c>
      <c r="Q69" s="31">
        <v>4518</v>
      </c>
      <c r="R69" s="31">
        <v>5164</v>
      </c>
      <c r="S69" s="31">
        <v>5809</v>
      </c>
      <c r="V69" s="30">
        <f t="shared" si="34"/>
        <v>57</v>
      </c>
      <c r="W69" s="29">
        <f t="shared" si="28"/>
        <v>438935.09999999945</v>
      </c>
      <c r="X69" s="30">
        <f t="shared" si="34"/>
        <v>57</v>
      </c>
      <c r="Y69" s="30">
        <f t="shared" si="34"/>
        <v>57</v>
      </c>
      <c r="Z69" s="29">
        <f t="shared" si="29"/>
        <v>440059.22999999992</v>
      </c>
      <c r="AA69" s="30">
        <f t="shared" si="34"/>
        <v>57</v>
      </c>
      <c r="AB69" s="30">
        <f t="shared" si="34"/>
        <v>57</v>
      </c>
      <c r="AC69" s="29">
        <f t="shared" si="30"/>
        <v>436491.49999999988</v>
      </c>
      <c r="AD69" s="30">
        <f t="shared" si="34"/>
        <v>57</v>
      </c>
      <c r="AE69" s="30">
        <f t="shared" si="34"/>
        <v>57</v>
      </c>
      <c r="AF69" s="29">
        <f t="shared" si="26"/>
        <v>446028.16000000032</v>
      </c>
      <c r="AG69" s="30">
        <f t="shared" si="34"/>
        <v>57</v>
      </c>
      <c r="AH69" s="30">
        <f t="shared" si="34"/>
        <v>57</v>
      </c>
      <c r="AI69" s="29">
        <f t="shared" si="31"/>
        <v>431729.14999999944</v>
      </c>
      <c r="AJ69" s="30">
        <f t="shared" si="34"/>
        <v>57</v>
      </c>
      <c r="AK69" s="30">
        <f t="shared" si="33"/>
        <v>57</v>
      </c>
      <c r="AL69" s="29">
        <f t="shared" si="32"/>
        <v>438108.13999999932</v>
      </c>
      <c r="AM69" s="30">
        <f t="shared" si="33"/>
        <v>57</v>
      </c>
      <c r="AN69" s="30">
        <f t="shared" si="33"/>
        <v>57</v>
      </c>
      <c r="AO69" s="29">
        <f t="shared" si="35"/>
        <v>448798.53000000055</v>
      </c>
      <c r="AP69" s="30">
        <f t="shared" si="33"/>
        <v>57</v>
      </c>
      <c r="AQ69" s="30">
        <f t="shared" si="33"/>
        <v>57</v>
      </c>
      <c r="AR69" s="29">
        <f t="shared" si="27"/>
        <v>451148.72999999992</v>
      </c>
      <c r="AS69" s="253">
        <f t="shared" si="33"/>
        <v>57</v>
      </c>
      <c r="AT69" s="254">
        <f t="shared" si="33"/>
        <v>57</v>
      </c>
    </row>
    <row r="70" spans="8:46">
      <c r="H70" s="31">
        <v>1</v>
      </c>
      <c r="I70" s="31">
        <v>124</v>
      </c>
      <c r="J70" s="31">
        <v>134</v>
      </c>
      <c r="K70" s="31">
        <v>610</v>
      </c>
      <c r="L70" s="31">
        <v>1219</v>
      </c>
      <c r="M70" s="31">
        <v>1829</v>
      </c>
      <c r="N70" s="31">
        <v>2439</v>
      </c>
      <c r="O70" s="31">
        <v>3048</v>
      </c>
      <c r="P70" s="31">
        <v>3658</v>
      </c>
      <c r="Q70" s="31">
        <v>4268</v>
      </c>
      <c r="R70" s="31">
        <v>4877</v>
      </c>
      <c r="S70" s="31">
        <v>5487</v>
      </c>
      <c r="V70" s="30">
        <f t="shared" si="34"/>
        <v>58</v>
      </c>
      <c r="W70" s="29">
        <f t="shared" si="28"/>
        <v>445372.76999999944</v>
      </c>
      <c r="X70" s="30">
        <f t="shared" si="34"/>
        <v>58</v>
      </c>
      <c r="Y70" s="30">
        <f t="shared" si="34"/>
        <v>58</v>
      </c>
      <c r="Z70" s="29">
        <f t="shared" si="29"/>
        <v>446515.15999999992</v>
      </c>
      <c r="AA70" s="30">
        <f t="shared" si="34"/>
        <v>58</v>
      </c>
      <c r="AB70" s="30">
        <f t="shared" si="34"/>
        <v>58</v>
      </c>
      <c r="AC70" s="29">
        <f t="shared" si="30"/>
        <v>442926.46999999986</v>
      </c>
      <c r="AD70" s="30">
        <f t="shared" si="34"/>
        <v>58</v>
      </c>
      <c r="AE70" s="30">
        <f t="shared" si="34"/>
        <v>58</v>
      </c>
      <c r="AF70" s="29">
        <f t="shared" si="26"/>
        <v>452488.60000000033</v>
      </c>
      <c r="AG70" s="30">
        <f t="shared" si="34"/>
        <v>58</v>
      </c>
      <c r="AH70" s="30">
        <f t="shared" si="34"/>
        <v>58</v>
      </c>
      <c r="AI70" s="29">
        <f t="shared" si="31"/>
        <v>438164.56999999942</v>
      </c>
      <c r="AJ70" s="30">
        <f t="shared" si="34"/>
        <v>58</v>
      </c>
      <c r="AK70" s="30">
        <f t="shared" si="33"/>
        <v>58</v>
      </c>
      <c r="AL70" s="29">
        <f t="shared" si="32"/>
        <v>444567.67999999929</v>
      </c>
      <c r="AM70" s="30">
        <f t="shared" si="33"/>
        <v>58</v>
      </c>
      <c r="AN70" s="30">
        <f t="shared" si="33"/>
        <v>58</v>
      </c>
      <c r="AO70" s="29">
        <f t="shared" si="35"/>
        <v>455251.49000000057</v>
      </c>
      <c r="AP70" s="30">
        <f t="shared" si="33"/>
        <v>58</v>
      </c>
      <c r="AQ70" s="30">
        <f t="shared" si="33"/>
        <v>58</v>
      </c>
      <c r="AR70" s="29">
        <f t="shared" si="27"/>
        <v>457590.8899999999</v>
      </c>
      <c r="AS70" s="253">
        <f t="shared" si="33"/>
        <v>58</v>
      </c>
      <c r="AT70" s="254">
        <f t="shared" si="33"/>
        <v>58</v>
      </c>
    </row>
    <row r="71" spans="8:46">
      <c r="H71" s="31">
        <v>1</v>
      </c>
      <c r="I71" s="31">
        <v>134</v>
      </c>
      <c r="J71" s="31">
        <v>233</v>
      </c>
      <c r="K71" s="31">
        <v>645</v>
      </c>
      <c r="L71" s="31">
        <v>1291</v>
      </c>
      <c r="M71" s="31">
        <v>1936</v>
      </c>
      <c r="N71" s="31">
        <v>2582</v>
      </c>
      <c r="O71" s="31">
        <v>3227</v>
      </c>
      <c r="P71" s="31">
        <v>3873</v>
      </c>
      <c r="Q71" s="31">
        <v>4518</v>
      </c>
      <c r="R71" s="31">
        <v>5164</v>
      </c>
      <c r="S71" s="31">
        <v>5809</v>
      </c>
      <c r="V71" s="30">
        <f t="shared" si="34"/>
        <v>59</v>
      </c>
      <c r="W71" s="29">
        <f t="shared" si="28"/>
        <v>451810.43999999942</v>
      </c>
      <c r="X71" s="30">
        <f t="shared" si="34"/>
        <v>59</v>
      </c>
      <c r="Y71" s="30">
        <f t="shared" si="34"/>
        <v>59</v>
      </c>
      <c r="Z71" s="29">
        <f t="shared" si="29"/>
        <v>452971.08999999991</v>
      </c>
      <c r="AA71" s="30">
        <f t="shared" si="34"/>
        <v>59</v>
      </c>
      <c r="AB71" s="30">
        <f t="shared" si="34"/>
        <v>59</v>
      </c>
      <c r="AC71" s="29">
        <f t="shared" si="30"/>
        <v>449361.43999999983</v>
      </c>
      <c r="AD71" s="30">
        <f t="shared" si="34"/>
        <v>59</v>
      </c>
      <c r="AE71" s="30">
        <f t="shared" si="34"/>
        <v>59</v>
      </c>
      <c r="AF71" s="29">
        <f t="shared" si="26"/>
        <v>458949.04000000033</v>
      </c>
      <c r="AG71" s="30">
        <f t="shared" si="34"/>
        <v>59</v>
      </c>
      <c r="AH71" s="30">
        <f t="shared" si="34"/>
        <v>59</v>
      </c>
      <c r="AI71" s="29">
        <f t="shared" si="31"/>
        <v>444599.98999999941</v>
      </c>
      <c r="AJ71" s="30">
        <f t="shared" si="34"/>
        <v>59</v>
      </c>
      <c r="AK71" s="30">
        <f t="shared" si="33"/>
        <v>59</v>
      </c>
      <c r="AL71" s="29">
        <f t="shared" si="32"/>
        <v>451027.21999999927</v>
      </c>
      <c r="AM71" s="30">
        <f t="shared" si="33"/>
        <v>59</v>
      </c>
      <c r="AN71" s="30">
        <f t="shared" si="33"/>
        <v>59</v>
      </c>
      <c r="AO71" s="29">
        <f t="shared" si="35"/>
        <v>461704.45000000059</v>
      </c>
      <c r="AP71" s="30">
        <f t="shared" si="33"/>
        <v>59</v>
      </c>
      <c r="AQ71" s="30">
        <f t="shared" si="33"/>
        <v>59</v>
      </c>
      <c r="AR71" s="29">
        <f t="shared" si="27"/>
        <v>464033.04999999987</v>
      </c>
      <c r="AS71" s="253">
        <f t="shared" si="33"/>
        <v>59</v>
      </c>
      <c r="AT71" s="254">
        <f t="shared" si="33"/>
        <v>59</v>
      </c>
    </row>
    <row r="72" spans="8:46">
      <c r="H72" s="31">
        <v>2</v>
      </c>
      <c r="I72" s="31">
        <v>233</v>
      </c>
      <c r="J72" s="31">
        <v>473</v>
      </c>
      <c r="K72" s="31">
        <v>646</v>
      </c>
      <c r="L72" s="31">
        <v>1291</v>
      </c>
      <c r="M72" s="31">
        <v>1937</v>
      </c>
      <c r="N72" s="31">
        <v>2582</v>
      </c>
      <c r="O72" s="31">
        <v>3228</v>
      </c>
      <c r="P72" s="31">
        <v>3873</v>
      </c>
      <c r="Q72" s="31">
        <v>4519</v>
      </c>
      <c r="R72" s="31">
        <v>5165</v>
      </c>
      <c r="S72" s="31">
        <v>5810</v>
      </c>
      <c r="V72" s="30">
        <f t="shared" si="34"/>
        <v>60</v>
      </c>
      <c r="W72" s="29">
        <f t="shared" si="28"/>
        <v>458248.1099999994</v>
      </c>
      <c r="X72" s="30">
        <f t="shared" si="34"/>
        <v>60</v>
      </c>
      <c r="Y72" s="30">
        <f t="shared" si="34"/>
        <v>60</v>
      </c>
      <c r="Z72" s="29">
        <f t="shared" si="29"/>
        <v>459427.0199999999</v>
      </c>
      <c r="AA72" s="30">
        <f t="shared" si="34"/>
        <v>60</v>
      </c>
      <c r="AB72" s="30">
        <f t="shared" si="34"/>
        <v>60</v>
      </c>
      <c r="AC72" s="29">
        <f t="shared" si="30"/>
        <v>455796.4099999998</v>
      </c>
      <c r="AD72" s="30">
        <f t="shared" si="34"/>
        <v>60</v>
      </c>
      <c r="AE72" s="30">
        <f t="shared" si="34"/>
        <v>60</v>
      </c>
      <c r="AF72" s="29">
        <f t="shared" si="26"/>
        <v>465409.48000000033</v>
      </c>
      <c r="AG72" s="30">
        <f t="shared" si="34"/>
        <v>60</v>
      </c>
      <c r="AH72" s="30">
        <f t="shared" si="34"/>
        <v>60</v>
      </c>
      <c r="AI72" s="29">
        <f t="shared" si="31"/>
        <v>451035.40999999939</v>
      </c>
      <c r="AJ72" s="30">
        <f t="shared" si="34"/>
        <v>60</v>
      </c>
      <c r="AK72" s="30">
        <f t="shared" si="33"/>
        <v>60</v>
      </c>
      <c r="AL72" s="29">
        <f t="shared" si="32"/>
        <v>457486.75999999925</v>
      </c>
      <c r="AM72" s="30">
        <f t="shared" si="33"/>
        <v>60</v>
      </c>
      <c r="AN72" s="30">
        <f t="shared" si="33"/>
        <v>60</v>
      </c>
      <c r="AO72" s="29">
        <f t="shared" si="35"/>
        <v>468157.41000000061</v>
      </c>
      <c r="AP72" s="30">
        <f t="shared" si="33"/>
        <v>60</v>
      </c>
      <c r="AQ72" s="30">
        <f t="shared" si="33"/>
        <v>60</v>
      </c>
      <c r="AR72" s="29">
        <f t="shared" si="27"/>
        <v>470475.20999999985</v>
      </c>
      <c r="AS72" s="253">
        <f t="shared" si="33"/>
        <v>60</v>
      </c>
      <c r="AT72" s="254">
        <f t="shared" si="33"/>
        <v>60</v>
      </c>
    </row>
    <row r="73" spans="8:46">
      <c r="H73" s="31">
        <v>3</v>
      </c>
      <c r="I73" s="31">
        <v>473</v>
      </c>
      <c r="J73" s="31">
        <v>713</v>
      </c>
      <c r="K73" s="31">
        <v>646</v>
      </c>
      <c r="L73" s="31">
        <v>1291</v>
      </c>
      <c r="M73" s="31">
        <v>1937</v>
      </c>
      <c r="N73" s="31">
        <v>2583</v>
      </c>
      <c r="O73" s="31">
        <v>3228</v>
      </c>
      <c r="P73" s="31">
        <v>3874</v>
      </c>
      <c r="Q73" s="31">
        <v>4519</v>
      </c>
      <c r="R73" s="31">
        <v>5165</v>
      </c>
      <c r="S73" s="31">
        <v>5811</v>
      </c>
      <c r="V73" s="30">
        <f t="shared" si="34"/>
        <v>61</v>
      </c>
      <c r="W73" s="29">
        <f t="shared" si="28"/>
        <v>464685.77999999939</v>
      </c>
      <c r="X73" s="30">
        <f t="shared" si="34"/>
        <v>61</v>
      </c>
      <c r="Y73" s="30">
        <f t="shared" si="34"/>
        <v>61</v>
      </c>
      <c r="Z73" s="29">
        <f t="shared" si="29"/>
        <v>465882.9499999999</v>
      </c>
      <c r="AA73" s="30">
        <f t="shared" si="34"/>
        <v>61</v>
      </c>
      <c r="AB73" s="30">
        <f t="shared" si="34"/>
        <v>61</v>
      </c>
      <c r="AC73" s="29">
        <f t="shared" si="30"/>
        <v>462231.37999999977</v>
      </c>
      <c r="AD73" s="30">
        <f t="shared" si="34"/>
        <v>61</v>
      </c>
      <c r="AE73" s="30">
        <f t="shared" si="34"/>
        <v>61</v>
      </c>
      <c r="AF73" s="29">
        <f t="shared" si="26"/>
        <v>471869.92000000033</v>
      </c>
      <c r="AG73" s="30">
        <f t="shared" si="34"/>
        <v>61</v>
      </c>
      <c r="AH73" s="30">
        <f t="shared" si="34"/>
        <v>61</v>
      </c>
      <c r="AI73" s="29">
        <f t="shared" si="31"/>
        <v>457470.82999999938</v>
      </c>
      <c r="AJ73" s="30">
        <f t="shared" si="34"/>
        <v>61</v>
      </c>
      <c r="AK73" s="30">
        <f t="shared" si="33"/>
        <v>61</v>
      </c>
      <c r="AL73" s="29">
        <f t="shared" si="32"/>
        <v>463946.29999999923</v>
      </c>
      <c r="AM73" s="30">
        <f t="shared" si="33"/>
        <v>61</v>
      </c>
      <c r="AN73" s="30">
        <f t="shared" si="33"/>
        <v>61</v>
      </c>
      <c r="AO73" s="29">
        <f t="shared" si="35"/>
        <v>474610.37000000064</v>
      </c>
      <c r="AP73" s="30">
        <f t="shared" si="33"/>
        <v>61</v>
      </c>
      <c r="AQ73" s="30">
        <f t="shared" si="33"/>
        <v>61</v>
      </c>
      <c r="AR73" s="29">
        <f t="shared" si="27"/>
        <v>476917.36999999982</v>
      </c>
      <c r="AS73" s="253">
        <f t="shared" si="33"/>
        <v>61</v>
      </c>
      <c r="AT73" s="254">
        <f t="shared" si="33"/>
        <v>61</v>
      </c>
    </row>
    <row r="74" spans="8:46">
      <c r="H74" s="31">
        <v>4</v>
      </c>
      <c r="I74" s="31">
        <v>713</v>
      </c>
      <c r="J74" s="31">
        <v>953</v>
      </c>
      <c r="K74" s="31">
        <v>646</v>
      </c>
      <c r="L74" s="31">
        <v>1292</v>
      </c>
      <c r="M74" s="31">
        <v>1937</v>
      </c>
      <c r="N74" s="31">
        <v>2583</v>
      </c>
      <c r="O74" s="31">
        <v>3229</v>
      </c>
      <c r="P74" s="31">
        <v>3875</v>
      </c>
      <c r="Q74" s="31">
        <v>4521</v>
      </c>
      <c r="R74" s="31">
        <v>5167</v>
      </c>
      <c r="S74" s="31">
        <v>5812</v>
      </c>
      <c r="V74" s="30">
        <f t="shared" si="34"/>
        <v>62</v>
      </c>
      <c r="W74" s="29">
        <f t="shared" si="28"/>
        <v>471123.44999999937</v>
      </c>
      <c r="X74" s="30">
        <f t="shared" si="34"/>
        <v>62</v>
      </c>
      <c r="Y74" s="30">
        <f t="shared" si="34"/>
        <v>62</v>
      </c>
      <c r="Z74" s="29">
        <f t="shared" si="29"/>
        <v>472338.87999999989</v>
      </c>
      <c r="AA74" s="30">
        <f t="shared" si="34"/>
        <v>62</v>
      </c>
      <c r="AB74" s="30">
        <f t="shared" si="34"/>
        <v>62</v>
      </c>
      <c r="AC74" s="29">
        <f t="shared" si="30"/>
        <v>468666.34999999974</v>
      </c>
      <c r="AD74" s="30">
        <f t="shared" si="34"/>
        <v>62</v>
      </c>
      <c r="AE74" s="30">
        <f t="shared" si="34"/>
        <v>62</v>
      </c>
      <c r="AF74" s="29">
        <f t="shared" si="26"/>
        <v>478330.36000000034</v>
      </c>
      <c r="AG74" s="30">
        <f t="shared" si="34"/>
        <v>62</v>
      </c>
      <c r="AH74" s="30">
        <f t="shared" si="34"/>
        <v>62</v>
      </c>
      <c r="AI74" s="29">
        <f t="shared" si="31"/>
        <v>463906.24999999936</v>
      </c>
      <c r="AJ74" s="30">
        <f t="shared" si="34"/>
        <v>62</v>
      </c>
      <c r="AK74" s="30">
        <f t="shared" si="33"/>
        <v>62</v>
      </c>
      <c r="AL74" s="29">
        <f t="shared" si="32"/>
        <v>470405.83999999921</v>
      </c>
      <c r="AM74" s="30">
        <f t="shared" si="33"/>
        <v>62</v>
      </c>
      <c r="AN74" s="30">
        <f t="shared" si="33"/>
        <v>62</v>
      </c>
      <c r="AO74" s="29">
        <f t="shared" si="35"/>
        <v>481063.33000000066</v>
      </c>
      <c r="AP74" s="30">
        <f t="shared" si="33"/>
        <v>62</v>
      </c>
      <c r="AQ74" s="30">
        <f t="shared" si="33"/>
        <v>62</v>
      </c>
      <c r="AR74" s="29">
        <f t="shared" si="27"/>
        <v>483359.5299999998</v>
      </c>
      <c r="AS74" s="253">
        <f t="shared" si="33"/>
        <v>62</v>
      </c>
      <c r="AT74" s="254">
        <f t="shared" si="33"/>
        <v>62</v>
      </c>
    </row>
    <row r="75" spans="8:46">
      <c r="H75" s="31">
        <v>5</v>
      </c>
      <c r="I75" s="31">
        <v>953</v>
      </c>
      <c r="J75" s="31">
        <v>1193</v>
      </c>
      <c r="K75" s="31">
        <v>646</v>
      </c>
      <c r="L75" s="31">
        <v>1292</v>
      </c>
      <c r="M75" s="31">
        <v>1938</v>
      </c>
      <c r="N75" s="31">
        <v>2584</v>
      </c>
      <c r="O75" s="31">
        <v>3230</v>
      </c>
      <c r="P75" s="31">
        <v>3876</v>
      </c>
      <c r="Q75" s="31">
        <v>4522</v>
      </c>
      <c r="R75" s="31">
        <v>5168</v>
      </c>
      <c r="S75" s="31">
        <v>5814</v>
      </c>
      <c r="V75" s="30">
        <f t="shared" si="34"/>
        <v>63</v>
      </c>
      <c r="W75" s="29">
        <f t="shared" si="28"/>
        <v>477561.11999999936</v>
      </c>
      <c r="X75" s="30">
        <f t="shared" si="34"/>
        <v>63</v>
      </c>
      <c r="Y75" s="30">
        <f t="shared" si="34"/>
        <v>63</v>
      </c>
      <c r="Z75" s="29">
        <f t="shared" si="29"/>
        <v>478794.80999999988</v>
      </c>
      <c r="AA75" s="30">
        <f t="shared" si="34"/>
        <v>63</v>
      </c>
      <c r="AB75" s="30">
        <f t="shared" si="34"/>
        <v>63</v>
      </c>
      <c r="AC75" s="29">
        <f t="shared" si="30"/>
        <v>475101.31999999972</v>
      </c>
      <c r="AD75" s="30">
        <f t="shared" si="34"/>
        <v>63</v>
      </c>
      <c r="AE75" s="30">
        <f t="shared" si="34"/>
        <v>63</v>
      </c>
      <c r="AF75" s="29">
        <f t="shared" si="26"/>
        <v>484790.80000000034</v>
      </c>
      <c r="AG75" s="30">
        <f t="shared" si="34"/>
        <v>63</v>
      </c>
      <c r="AH75" s="30">
        <f t="shared" si="34"/>
        <v>63</v>
      </c>
      <c r="AI75" s="29">
        <f t="shared" si="31"/>
        <v>470341.66999999934</v>
      </c>
      <c r="AJ75" s="30">
        <f t="shared" si="34"/>
        <v>63</v>
      </c>
      <c r="AK75" s="30">
        <f t="shared" si="33"/>
        <v>63</v>
      </c>
      <c r="AL75" s="29">
        <f t="shared" si="32"/>
        <v>476865.37999999919</v>
      </c>
      <c r="AM75" s="30">
        <f t="shared" si="33"/>
        <v>63</v>
      </c>
      <c r="AN75" s="30">
        <f t="shared" si="33"/>
        <v>63</v>
      </c>
      <c r="AO75" s="29">
        <f t="shared" si="35"/>
        <v>487516.29000000068</v>
      </c>
      <c r="AP75" s="30">
        <f t="shared" si="33"/>
        <v>63</v>
      </c>
      <c r="AQ75" s="30">
        <f t="shared" si="33"/>
        <v>63</v>
      </c>
      <c r="AR75" s="29">
        <f t="shared" si="27"/>
        <v>489801.68999999977</v>
      </c>
      <c r="AS75" s="253">
        <f t="shared" si="33"/>
        <v>63</v>
      </c>
      <c r="AT75" s="254">
        <f t="shared" si="33"/>
        <v>63</v>
      </c>
    </row>
    <row r="76" spans="8:46">
      <c r="H76" s="31">
        <v>6</v>
      </c>
      <c r="I76" s="31">
        <v>1193</v>
      </c>
      <c r="J76" s="31">
        <v>1433</v>
      </c>
      <c r="K76" s="31">
        <v>646</v>
      </c>
      <c r="L76" s="31">
        <v>1293</v>
      </c>
      <c r="M76" s="31">
        <v>1939</v>
      </c>
      <c r="N76" s="31">
        <v>2585</v>
      </c>
      <c r="O76" s="31">
        <v>3231</v>
      </c>
      <c r="P76" s="31">
        <v>3878</v>
      </c>
      <c r="Q76" s="31">
        <v>4524</v>
      </c>
      <c r="R76" s="31">
        <v>5170</v>
      </c>
      <c r="S76" s="31">
        <v>5816</v>
      </c>
      <c r="V76" s="30">
        <f t="shared" si="34"/>
        <v>64</v>
      </c>
      <c r="W76" s="29">
        <f t="shared" si="28"/>
        <v>483998.78999999934</v>
      </c>
      <c r="X76" s="30">
        <f t="shared" si="34"/>
        <v>64</v>
      </c>
      <c r="Y76" s="30">
        <f t="shared" si="34"/>
        <v>64</v>
      </c>
      <c r="Z76" s="29">
        <f t="shared" si="29"/>
        <v>485250.73999999987</v>
      </c>
      <c r="AA76" s="30">
        <f t="shared" si="34"/>
        <v>64</v>
      </c>
      <c r="AB76" s="30">
        <f t="shared" si="34"/>
        <v>64</v>
      </c>
      <c r="AC76" s="29">
        <f t="shared" si="30"/>
        <v>481536.28999999969</v>
      </c>
      <c r="AD76" s="30">
        <f t="shared" si="34"/>
        <v>64</v>
      </c>
      <c r="AE76" s="30">
        <f t="shared" si="34"/>
        <v>64</v>
      </c>
      <c r="AF76" s="29">
        <f t="shared" si="26"/>
        <v>491251.24000000034</v>
      </c>
      <c r="AG76" s="30">
        <f t="shared" si="34"/>
        <v>64</v>
      </c>
      <c r="AH76" s="30">
        <f t="shared" si="34"/>
        <v>64</v>
      </c>
      <c r="AI76" s="29">
        <f t="shared" si="31"/>
        <v>476777.08999999933</v>
      </c>
      <c r="AJ76" s="30">
        <f t="shared" si="34"/>
        <v>64</v>
      </c>
      <c r="AK76" s="30">
        <f t="shared" si="33"/>
        <v>64</v>
      </c>
      <c r="AL76" s="29">
        <f t="shared" si="32"/>
        <v>483324.91999999917</v>
      </c>
      <c r="AM76" s="30">
        <f t="shared" si="33"/>
        <v>64</v>
      </c>
      <c r="AN76" s="30">
        <f t="shared" si="33"/>
        <v>64</v>
      </c>
      <c r="AO76" s="29">
        <f t="shared" si="35"/>
        <v>493969.2500000007</v>
      </c>
      <c r="AP76" s="30">
        <f t="shared" si="33"/>
        <v>64</v>
      </c>
      <c r="AQ76" s="30">
        <f t="shared" si="33"/>
        <v>64</v>
      </c>
      <c r="AR76" s="29">
        <f t="shared" si="27"/>
        <v>496243.84999999974</v>
      </c>
      <c r="AS76" s="253">
        <f t="shared" si="33"/>
        <v>64</v>
      </c>
      <c r="AT76" s="254">
        <f t="shared" si="33"/>
        <v>64</v>
      </c>
    </row>
    <row r="77" spans="8:46">
      <c r="H77" s="31">
        <v>7</v>
      </c>
      <c r="I77" s="31">
        <v>1433</v>
      </c>
      <c r="J77" s="31">
        <v>1673</v>
      </c>
      <c r="K77" s="31">
        <v>646</v>
      </c>
      <c r="L77" s="31">
        <v>1293</v>
      </c>
      <c r="M77" s="31">
        <v>1939</v>
      </c>
      <c r="N77" s="31">
        <v>2586</v>
      </c>
      <c r="O77" s="31">
        <v>3232</v>
      </c>
      <c r="P77" s="31">
        <v>3879</v>
      </c>
      <c r="Q77" s="31">
        <v>4525</v>
      </c>
      <c r="R77" s="31">
        <v>5172</v>
      </c>
      <c r="S77" s="31">
        <v>5818</v>
      </c>
      <c r="V77" s="30">
        <f t="shared" si="34"/>
        <v>65</v>
      </c>
      <c r="W77" s="29">
        <f t="shared" si="28"/>
        <v>490436.45999999932</v>
      </c>
      <c r="X77" s="30">
        <f t="shared" si="34"/>
        <v>65</v>
      </c>
      <c r="Y77" s="30">
        <f t="shared" si="34"/>
        <v>65</v>
      </c>
      <c r="Z77" s="29">
        <f t="shared" si="29"/>
        <v>491706.66999999987</v>
      </c>
      <c r="AA77" s="30">
        <f t="shared" si="34"/>
        <v>65</v>
      </c>
      <c r="AB77" s="30">
        <f t="shared" si="34"/>
        <v>65</v>
      </c>
      <c r="AC77" s="29">
        <f t="shared" si="30"/>
        <v>487971.25999999966</v>
      </c>
      <c r="AD77" s="30">
        <f t="shared" si="34"/>
        <v>65</v>
      </c>
      <c r="AE77" s="30">
        <f t="shared" si="34"/>
        <v>65</v>
      </c>
      <c r="AF77" s="29">
        <f t="shared" si="26"/>
        <v>497711.68000000034</v>
      </c>
      <c r="AG77" s="30">
        <f t="shared" si="34"/>
        <v>65</v>
      </c>
      <c r="AH77" s="30">
        <f t="shared" si="34"/>
        <v>65</v>
      </c>
      <c r="AI77" s="29">
        <f t="shared" si="31"/>
        <v>483212.50999999931</v>
      </c>
      <c r="AJ77" s="30">
        <f t="shared" si="34"/>
        <v>65</v>
      </c>
      <c r="AK77" s="30">
        <f t="shared" si="34"/>
        <v>65</v>
      </c>
      <c r="AL77" s="29">
        <f t="shared" si="32"/>
        <v>489784.45999999915</v>
      </c>
      <c r="AM77" s="30">
        <f t="shared" ref="AK77:AT92" si="36">AM76+1</f>
        <v>65</v>
      </c>
      <c r="AN77" s="30">
        <f t="shared" si="36"/>
        <v>65</v>
      </c>
      <c r="AO77" s="29">
        <f t="shared" si="35"/>
        <v>500422.21000000072</v>
      </c>
      <c r="AP77" s="30">
        <f t="shared" si="36"/>
        <v>65</v>
      </c>
      <c r="AQ77" s="30">
        <f t="shared" si="36"/>
        <v>65</v>
      </c>
      <c r="AR77" s="29">
        <f t="shared" si="27"/>
        <v>502686.00999999972</v>
      </c>
      <c r="AS77" s="253">
        <f t="shared" si="36"/>
        <v>65</v>
      </c>
      <c r="AT77" s="254">
        <f t="shared" si="36"/>
        <v>65</v>
      </c>
    </row>
    <row r="78" spans="8:46"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V78" s="30">
        <f t="shared" ref="V78:AK93" si="37">V77+1</f>
        <v>66</v>
      </c>
      <c r="W78" s="29">
        <f t="shared" si="28"/>
        <v>496874.12999999931</v>
      </c>
      <c r="X78" s="30">
        <f t="shared" si="37"/>
        <v>66</v>
      </c>
      <c r="Y78" s="30">
        <f t="shared" si="37"/>
        <v>66</v>
      </c>
      <c r="Z78" s="29">
        <f t="shared" si="29"/>
        <v>498162.59999999986</v>
      </c>
      <c r="AA78" s="30">
        <f t="shared" si="37"/>
        <v>66</v>
      </c>
      <c r="AB78" s="30">
        <f t="shared" si="37"/>
        <v>66</v>
      </c>
      <c r="AC78" s="29">
        <f t="shared" si="30"/>
        <v>494406.22999999963</v>
      </c>
      <c r="AD78" s="30">
        <f t="shared" si="37"/>
        <v>66</v>
      </c>
      <c r="AE78" s="30">
        <f t="shared" si="37"/>
        <v>66</v>
      </c>
      <c r="AF78" s="29">
        <f t="shared" si="26"/>
        <v>504172.12000000034</v>
      </c>
      <c r="AG78" s="30">
        <f t="shared" si="37"/>
        <v>66</v>
      </c>
      <c r="AH78" s="30">
        <f t="shared" si="37"/>
        <v>66</v>
      </c>
      <c r="AI78" s="29">
        <f t="shared" si="31"/>
        <v>489647.92999999929</v>
      </c>
      <c r="AJ78" s="30">
        <f t="shared" si="37"/>
        <v>66</v>
      </c>
      <c r="AK78" s="30">
        <f t="shared" si="36"/>
        <v>66</v>
      </c>
      <c r="AL78" s="29">
        <f t="shared" si="32"/>
        <v>496243.99999999913</v>
      </c>
      <c r="AM78" s="30">
        <f t="shared" si="36"/>
        <v>66</v>
      </c>
      <c r="AN78" s="30">
        <f t="shared" si="36"/>
        <v>66</v>
      </c>
      <c r="AO78" s="29">
        <f t="shared" si="35"/>
        <v>506875.17000000074</v>
      </c>
      <c r="AP78" s="30">
        <f t="shared" si="36"/>
        <v>66</v>
      </c>
      <c r="AQ78" s="30">
        <f t="shared" si="36"/>
        <v>66</v>
      </c>
      <c r="AR78" s="29">
        <f t="shared" si="27"/>
        <v>509128.16999999969</v>
      </c>
      <c r="AS78" s="253">
        <f t="shared" si="36"/>
        <v>66</v>
      </c>
      <c r="AT78" s="254">
        <f t="shared" si="36"/>
        <v>66</v>
      </c>
    </row>
    <row r="79" spans="8:46"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V79" s="30">
        <f t="shared" si="37"/>
        <v>67</v>
      </c>
      <c r="W79" s="29">
        <f t="shared" si="28"/>
        <v>503311.79999999929</v>
      </c>
      <c r="X79" s="30">
        <f t="shared" si="37"/>
        <v>67</v>
      </c>
      <c r="Y79" s="30">
        <f t="shared" si="37"/>
        <v>67</v>
      </c>
      <c r="Z79" s="29">
        <f t="shared" si="29"/>
        <v>504618.52999999985</v>
      </c>
      <c r="AA79" s="30">
        <f t="shared" si="37"/>
        <v>67</v>
      </c>
      <c r="AB79" s="30">
        <f t="shared" si="37"/>
        <v>67</v>
      </c>
      <c r="AC79" s="29">
        <f t="shared" si="30"/>
        <v>500841.1999999996</v>
      </c>
      <c r="AD79" s="30">
        <f t="shared" si="37"/>
        <v>67</v>
      </c>
      <c r="AE79" s="30">
        <f t="shared" si="37"/>
        <v>67</v>
      </c>
      <c r="AF79" s="29">
        <f t="shared" si="26"/>
        <v>510632.56000000035</v>
      </c>
      <c r="AG79" s="30">
        <f t="shared" si="37"/>
        <v>67</v>
      </c>
      <c r="AH79" s="30">
        <f t="shared" si="37"/>
        <v>67</v>
      </c>
      <c r="AI79" s="29">
        <f t="shared" si="31"/>
        <v>496083.34999999928</v>
      </c>
      <c r="AJ79" s="30">
        <f t="shared" si="37"/>
        <v>67</v>
      </c>
      <c r="AK79" s="30">
        <f t="shared" si="36"/>
        <v>67</v>
      </c>
      <c r="AL79" s="29">
        <f t="shared" si="32"/>
        <v>502703.53999999911</v>
      </c>
      <c r="AM79" s="30">
        <f t="shared" si="36"/>
        <v>67</v>
      </c>
      <c r="AN79" s="30">
        <f t="shared" si="36"/>
        <v>67</v>
      </c>
      <c r="AO79" s="29">
        <f t="shared" si="35"/>
        <v>513328.13000000076</v>
      </c>
      <c r="AP79" s="30">
        <f t="shared" si="36"/>
        <v>67</v>
      </c>
      <c r="AQ79" s="30">
        <f t="shared" si="36"/>
        <v>67</v>
      </c>
      <c r="AR79" s="29">
        <f t="shared" si="27"/>
        <v>515570.32999999967</v>
      </c>
      <c r="AS79" s="253">
        <f t="shared" si="36"/>
        <v>67</v>
      </c>
      <c r="AT79" s="254">
        <f t="shared" si="36"/>
        <v>67</v>
      </c>
    </row>
    <row r="80" spans="8:46">
      <c r="V80" s="30">
        <f t="shared" si="37"/>
        <v>68</v>
      </c>
      <c r="W80" s="29">
        <f t="shared" si="28"/>
        <v>509749.46999999927</v>
      </c>
      <c r="X80" s="30">
        <f t="shared" si="37"/>
        <v>68</v>
      </c>
      <c r="Y80" s="30">
        <f t="shared" si="37"/>
        <v>68</v>
      </c>
      <c r="Z80" s="29">
        <f t="shared" si="29"/>
        <v>511074.45999999985</v>
      </c>
      <c r="AA80" s="30">
        <f t="shared" si="37"/>
        <v>68</v>
      </c>
      <c r="AB80" s="30">
        <f t="shared" si="37"/>
        <v>68</v>
      </c>
      <c r="AC80" s="29">
        <f t="shared" si="30"/>
        <v>507276.16999999958</v>
      </c>
      <c r="AD80" s="30">
        <f t="shared" si="37"/>
        <v>68</v>
      </c>
      <c r="AE80" s="30">
        <f t="shared" si="37"/>
        <v>68</v>
      </c>
      <c r="AF80" s="29">
        <f t="shared" si="26"/>
        <v>517093.00000000035</v>
      </c>
      <c r="AG80" s="30">
        <f t="shared" si="37"/>
        <v>68</v>
      </c>
      <c r="AH80" s="30">
        <f t="shared" si="37"/>
        <v>68</v>
      </c>
      <c r="AI80" s="29">
        <f t="shared" si="31"/>
        <v>502518.76999999926</v>
      </c>
      <c r="AJ80" s="30">
        <f t="shared" si="37"/>
        <v>68</v>
      </c>
      <c r="AK80" s="30">
        <f t="shared" si="36"/>
        <v>68</v>
      </c>
      <c r="AL80" s="29">
        <f t="shared" si="32"/>
        <v>509163.07999999908</v>
      </c>
      <c r="AM80" s="30">
        <f t="shared" si="36"/>
        <v>68</v>
      </c>
      <c r="AN80" s="30">
        <f t="shared" si="36"/>
        <v>68</v>
      </c>
      <c r="AO80" s="29">
        <f t="shared" si="35"/>
        <v>519781.09000000078</v>
      </c>
      <c r="AP80" s="30">
        <f t="shared" si="36"/>
        <v>68</v>
      </c>
      <c r="AQ80" s="30">
        <f t="shared" si="36"/>
        <v>68</v>
      </c>
      <c r="AR80" s="29">
        <f t="shared" si="27"/>
        <v>522012.48999999964</v>
      </c>
      <c r="AS80" s="253">
        <f t="shared" si="36"/>
        <v>68</v>
      </c>
      <c r="AT80" s="254">
        <f t="shared" si="36"/>
        <v>68</v>
      </c>
    </row>
    <row r="81" spans="8:46" ht="15.75">
      <c r="H81" s="524" t="s">
        <v>51</v>
      </c>
      <c r="I81" s="524"/>
      <c r="J81" s="524"/>
      <c r="K81" s="524"/>
      <c r="L81" s="524"/>
      <c r="M81" s="524"/>
      <c r="N81" s="524"/>
      <c r="O81" s="524"/>
      <c r="P81" s="524"/>
      <c r="Q81" s="524"/>
      <c r="R81" s="524"/>
      <c r="S81" s="524"/>
      <c r="V81" s="30">
        <f t="shared" si="37"/>
        <v>69</v>
      </c>
      <c r="W81" s="29">
        <f t="shared" si="28"/>
        <v>516187.13999999926</v>
      </c>
      <c r="X81" s="30">
        <f t="shared" si="37"/>
        <v>69</v>
      </c>
      <c r="Y81" s="30">
        <f t="shared" si="37"/>
        <v>69</v>
      </c>
      <c r="Z81" s="29">
        <f t="shared" si="29"/>
        <v>517530.38999999984</v>
      </c>
      <c r="AA81" s="30">
        <f t="shared" si="37"/>
        <v>69</v>
      </c>
      <c r="AB81" s="30">
        <f t="shared" si="37"/>
        <v>69</v>
      </c>
      <c r="AC81" s="29">
        <f t="shared" si="30"/>
        <v>513711.13999999955</v>
      </c>
      <c r="AD81" s="30">
        <f t="shared" si="37"/>
        <v>69</v>
      </c>
      <c r="AE81" s="30">
        <f t="shared" si="37"/>
        <v>69</v>
      </c>
      <c r="AF81" s="29">
        <f t="shared" si="26"/>
        <v>523553.44000000035</v>
      </c>
      <c r="AG81" s="30">
        <f t="shared" si="37"/>
        <v>69</v>
      </c>
      <c r="AH81" s="30">
        <f t="shared" si="37"/>
        <v>69</v>
      </c>
      <c r="AI81" s="29">
        <f t="shared" si="31"/>
        <v>508954.18999999925</v>
      </c>
      <c r="AJ81" s="30">
        <f t="shared" si="37"/>
        <v>69</v>
      </c>
      <c r="AK81" s="30">
        <f t="shared" si="36"/>
        <v>69</v>
      </c>
      <c r="AL81" s="29">
        <f t="shared" si="32"/>
        <v>515622.61999999906</v>
      </c>
      <c r="AM81" s="30">
        <f t="shared" si="36"/>
        <v>69</v>
      </c>
      <c r="AN81" s="30">
        <f t="shared" si="36"/>
        <v>69</v>
      </c>
      <c r="AO81" s="29">
        <f t="shared" si="35"/>
        <v>526234.05000000075</v>
      </c>
      <c r="AP81" s="30">
        <f t="shared" si="36"/>
        <v>69</v>
      </c>
      <c r="AQ81" s="30">
        <f t="shared" si="36"/>
        <v>69</v>
      </c>
      <c r="AR81" s="29">
        <f t="shared" si="27"/>
        <v>528454.64999999967</v>
      </c>
      <c r="AS81" s="253">
        <f t="shared" si="36"/>
        <v>69</v>
      </c>
      <c r="AT81" s="254">
        <f t="shared" si="36"/>
        <v>69</v>
      </c>
    </row>
    <row r="82" spans="8:46">
      <c r="H82" s="525" t="s">
        <v>57</v>
      </c>
      <c r="I82" s="525" t="s">
        <v>58</v>
      </c>
      <c r="J82" s="525" t="s">
        <v>59</v>
      </c>
      <c r="K82" s="526" t="s">
        <v>60</v>
      </c>
      <c r="L82" s="526"/>
      <c r="M82" s="526"/>
      <c r="N82" s="526"/>
      <c r="O82" s="526"/>
      <c r="P82" s="526"/>
      <c r="Q82" s="526"/>
      <c r="R82" s="526"/>
      <c r="S82" s="526"/>
      <c r="V82" s="30">
        <f t="shared" si="37"/>
        <v>70</v>
      </c>
      <c r="W82" s="29">
        <f t="shared" si="28"/>
        <v>522624.80999999924</v>
      </c>
      <c r="X82" s="30">
        <f t="shared" si="37"/>
        <v>70</v>
      </c>
      <c r="Y82" s="30">
        <f t="shared" si="37"/>
        <v>70</v>
      </c>
      <c r="Z82" s="29">
        <f t="shared" si="29"/>
        <v>523986.31999999983</v>
      </c>
      <c r="AA82" s="30">
        <f t="shared" si="37"/>
        <v>70</v>
      </c>
      <c r="AB82" s="30">
        <f t="shared" si="37"/>
        <v>70</v>
      </c>
      <c r="AC82" s="29">
        <f t="shared" si="30"/>
        <v>520146.10999999952</v>
      </c>
      <c r="AD82" s="30">
        <f t="shared" si="37"/>
        <v>70</v>
      </c>
      <c r="AE82" s="30">
        <f t="shared" si="37"/>
        <v>70</v>
      </c>
      <c r="AF82" s="29">
        <f t="shared" si="26"/>
        <v>530013.88000000035</v>
      </c>
      <c r="AG82" s="30">
        <f t="shared" si="37"/>
        <v>70</v>
      </c>
      <c r="AH82" s="30">
        <f t="shared" si="37"/>
        <v>70</v>
      </c>
      <c r="AI82" s="29">
        <f t="shared" si="31"/>
        <v>515389.60999999923</v>
      </c>
      <c r="AJ82" s="30">
        <f t="shared" si="37"/>
        <v>70</v>
      </c>
      <c r="AK82" s="30">
        <f t="shared" si="36"/>
        <v>70</v>
      </c>
      <c r="AL82" s="29">
        <f t="shared" si="32"/>
        <v>522082.15999999904</v>
      </c>
      <c r="AM82" s="30">
        <f t="shared" si="36"/>
        <v>70</v>
      </c>
      <c r="AN82" s="30">
        <f t="shared" si="36"/>
        <v>70</v>
      </c>
      <c r="AO82" s="29">
        <f t="shared" si="35"/>
        <v>532687.01000000071</v>
      </c>
      <c r="AP82" s="30">
        <f t="shared" si="36"/>
        <v>70</v>
      </c>
      <c r="AQ82" s="30">
        <f t="shared" si="36"/>
        <v>70</v>
      </c>
      <c r="AR82" s="29">
        <f t="shared" si="27"/>
        <v>534896.80999999971</v>
      </c>
      <c r="AS82" s="253">
        <f t="shared" si="36"/>
        <v>70</v>
      </c>
      <c r="AT82" s="254">
        <f t="shared" si="36"/>
        <v>70</v>
      </c>
    </row>
    <row r="83" spans="8:46">
      <c r="H83" s="525"/>
      <c r="I83" s="525"/>
      <c r="J83" s="525"/>
      <c r="K83" s="248">
        <v>1</v>
      </c>
      <c r="L83" s="248">
        <v>2</v>
      </c>
      <c r="M83" s="248">
        <v>3</v>
      </c>
      <c r="N83" s="248">
        <v>4</v>
      </c>
      <c r="O83" s="248">
        <v>5</v>
      </c>
      <c r="P83" s="248">
        <v>6</v>
      </c>
      <c r="Q83" s="248">
        <v>7</v>
      </c>
      <c r="R83" s="248">
        <v>8</v>
      </c>
      <c r="S83" s="248">
        <v>9</v>
      </c>
      <c r="V83" s="30">
        <f t="shared" si="37"/>
        <v>71</v>
      </c>
      <c r="W83" s="29">
        <f t="shared" si="28"/>
        <v>529062.47999999928</v>
      </c>
      <c r="X83" s="30">
        <f t="shared" si="37"/>
        <v>71</v>
      </c>
      <c r="Y83" s="30">
        <f t="shared" si="37"/>
        <v>71</v>
      </c>
      <c r="Z83" s="29">
        <f t="shared" si="29"/>
        <v>530442.24999999988</v>
      </c>
      <c r="AA83" s="30">
        <f t="shared" si="37"/>
        <v>71</v>
      </c>
      <c r="AB83" s="30">
        <f t="shared" si="37"/>
        <v>71</v>
      </c>
      <c r="AC83" s="29">
        <f t="shared" si="30"/>
        <v>526581.07999999949</v>
      </c>
      <c r="AD83" s="30">
        <f t="shared" si="37"/>
        <v>71</v>
      </c>
      <c r="AE83" s="30">
        <f t="shared" si="37"/>
        <v>71</v>
      </c>
      <c r="AF83" s="29">
        <f t="shared" si="26"/>
        <v>536474.3200000003</v>
      </c>
      <c r="AG83" s="30">
        <f t="shared" si="37"/>
        <v>71</v>
      </c>
      <c r="AH83" s="30">
        <f t="shared" si="37"/>
        <v>71</v>
      </c>
      <c r="AI83" s="29">
        <f t="shared" si="31"/>
        <v>521825.02999999921</v>
      </c>
      <c r="AJ83" s="30">
        <f t="shared" si="37"/>
        <v>71</v>
      </c>
      <c r="AK83" s="30">
        <f t="shared" si="36"/>
        <v>71</v>
      </c>
      <c r="AL83" s="29">
        <f t="shared" si="32"/>
        <v>528541.69999999902</v>
      </c>
      <c r="AM83" s="30">
        <f t="shared" si="36"/>
        <v>71</v>
      </c>
      <c r="AN83" s="30">
        <f t="shared" si="36"/>
        <v>71</v>
      </c>
      <c r="AO83" s="29">
        <f t="shared" si="35"/>
        <v>539139.97000000067</v>
      </c>
      <c r="AP83" s="30">
        <f t="shared" si="36"/>
        <v>71</v>
      </c>
      <c r="AQ83" s="30">
        <f t="shared" si="36"/>
        <v>71</v>
      </c>
      <c r="AR83" s="29">
        <f t="shared" si="27"/>
        <v>541338.96999999974</v>
      </c>
      <c r="AS83" s="253">
        <f t="shared" si="36"/>
        <v>71</v>
      </c>
      <c r="AT83" s="254">
        <f t="shared" si="36"/>
        <v>71</v>
      </c>
    </row>
    <row r="84" spans="8:46">
      <c r="H84" s="31">
        <v>1</v>
      </c>
      <c r="I84" s="31">
        <v>0</v>
      </c>
      <c r="J84" s="31">
        <v>39</v>
      </c>
      <c r="K84" s="31">
        <v>643</v>
      </c>
      <c r="L84" s="31">
        <v>1286</v>
      </c>
      <c r="M84" s="31">
        <v>1929</v>
      </c>
      <c r="N84" s="31">
        <v>2572</v>
      </c>
      <c r="O84" s="31">
        <v>3215</v>
      </c>
      <c r="P84" s="31">
        <v>3858</v>
      </c>
      <c r="Q84" s="31">
        <v>4501</v>
      </c>
      <c r="R84" s="31">
        <v>5144</v>
      </c>
      <c r="S84" s="31">
        <v>5787</v>
      </c>
      <c r="V84" s="30">
        <f t="shared" si="37"/>
        <v>72</v>
      </c>
      <c r="W84" s="29">
        <f t="shared" si="28"/>
        <v>535500.14999999932</v>
      </c>
      <c r="X84" s="30">
        <f t="shared" si="37"/>
        <v>72</v>
      </c>
      <c r="Y84" s="30">
        <f t="shared" si="37"/>
        <v>72</v>
      </c>
      <c r="Z84" s="29">
        <f t="shared" si="29"/>
        <v>536898.17999999993</v>
      </c>
      <c r="AA84" s="30">
        <f t="shared" si="37"/>
        <v>72</v>
      </c>
      <c r="AB84" s="30">
        <f t="shared" si="37"/>
        <v>72</v>
      </c>
      <c r="AC84" s="29">
        <f t="shared" si="30"/>
        <v>533016.04999999946</v>
      </c>
      <c r="AD84" s="30">
        <f t="shared" si="37"/>
        <v>72</v>
      </c>
      <c r="AE84" s="30">
        <f t="shared" si="37"/>
        <v>72</v>
      </c>
      <c r="AF84" s="29">
        <f t="shared" si="26"/>
        <v>542934.76000000024</v>
      </c>
      <c r="AG84" s="30">
        <f t="shared" si="37"/>
        <v>72</v>
      </c>
      <c r="AH84" s="30">
        <f t="shared" si="37"/>
        <v>72</v>
      </c>
      <c r="AI84" s="29">
        <f t="shared" si="31"/>
        <v>528260.44999999925</v>
      </c>
      <c r="AJ84" s="30">
        <f t="shared" si="37"/>
        <v>72</v>
      </c>
      <c r="AK84" s="30">
        <f t="shared" si="36"/>
        <v>72</v>
      </c>
      <c r="AL84" s="29">
        <f t="shared" si="32"/>
        <v>535001.23999999906</v>
      </c>
      <c r="AM84" s="30">
        <f t="shared" si="36"/>
        <v>72</v>
      </c>
      <c r="AN84" s="30">
        <f t="shared" si="36"/>
        <v>72</v>
      </c>
      <c r="AO84" s="29">
        <f t="shared" si="35"/>
        <v>545592.93000000063</v>
      </c>
      <c r="AP84" s="30">
        <f t="shared" si="36"/>
        <v>72</v>
      </c>
      <c r="AQ84" s="30">
        <f t="shared" si="36"/>
        <v>72</v>
      </c>
      <c r="AR84" s="29">
        <f t="shared" si="27"/>
        <v>547781.12999999977</v>
      </c>
      <c r="AS84" s="253">
        <f t="shared" si="36"/>
        <v>72</v>
      </c>
      <c r="AT84" s="254">
        <f t="shared" si="36"/>
        <v>72</v>
      </c>
    </row>
    <row r="85" spans="8:46">
      <c r="H85" s="31">
        <v>1</v>
      </c>
      <c r="I85" s="31">
        <v>39</v>
      </c>
      <c r="J85" s="31">
        <v>46</v>
      </c>
      <c r="K85" s="31">
        <v>643</v>
      </c>
      <c r="L85" s="31">
        <v>1286</v>
      </c>
      <c r="M85" s="31">
        <v>1929</v>
      </c>
      <c r="N85" s="31">
        <v>2573</v>
      </c>
      <c r="O85" s="31">
        <v>3216</v>
      </c>
      <c r="P85" s="31">
        <v>3859</v>
      </c>
      <c r="Q85" s="31">
        <v>4502</v>
      </c>
      <c r="R85" s="31">
        <v>5145</v>
      </c>
      <c r="S85" s="31">
        <v>5788</v>
      </c>
      <c r="V85" s="30">
        <f t="shared" si="37"/>
        <v>73</v>
      </c>
      <c r="W85" s="29">
        <f t="shared" si="28"/>
        <v>541937.81999999937</v>
      </c>
      <c r="X85" s="30">
        <f t="shared" si="37"/>
        <v>73</v>
      </c>
      <c r="Y85" s="30">
        <f t="shared" si="37"/>
        <v>73</v>
      </c>
      <c r="Z85" s="29">
        <f t="shared" si="29"/>
        <v>543354.11</v>
      </c>
      <c r="AA85" s="30">
        <f t="shared" si="37"/>
        <v>73</v>
      </c>
      <c r="AB85" s="30">
        <f t="shared" si="37"/>
        <v>73</v>
      </c>
      <c r="AC85" s="29">
        <f t="shared" si="30"/>
        <v>539451.01999999944</v>
      </c>
      <c r="AD85" s="30">
        <f t="shared" si="37"/>
        <v>73</v>
      </c>
      <c r="AE85" s="30">
        <f t="shared" si="37"/>
        <v>73</v>
      </c>
      <c r="AF85" s="29">
        <f t="shared" si="26"/>
        <v>549395.20000000019</v>
      </c>
      <c r="AG85" s="30">
        <f t="shared" si="37"/>
        <v>73</v>
      </c>
      <c r="AH85" s="30">
        <f t="shared" si="37"/>
        <v>73</v>
      </c>
      <c r="AI85" s="29">
        <f t="shared" si="31"/>
        <v>534695.8699999993</v>
      </c>
      <c r="AJ85" s="30">
        <f t="shared" si="37"/>
        <v>73</v>
      </c>
      <c r="AK85" s="30">
        <f t="shared" si="36"/>
        <v>73</v>
      </c>
      <c r="AL85" s="29">
        <f t="shared" si="32"/>
        <v>541460.7799999991</v>
      </c>
      <c r="AM85" s="30">
        <f t="shared" si="36"/>
        <v>73</v>
      </c>
      <c r="AN85" s="30">
        <f t="shared" si="36"/>
        <v>73</v>
      </c>
      <c r="AO85" s="29">
        <f t="shared" si="35"/>
        <v>552045.8900000006</v>
      </c>
      <c r="AP85" s="30">
        <f t="shared" si="36"/>
        <v>73</v>
      </c>
      <c r="AQ85" s="30">
        <f t="shared" si="36"/>
        <v>73</v>
      </c>
      <c r="AR85" s="29">
        <f t="shared" si="27"/>
        <v>554223.2899999998</v>
      </c>
      <c r="AS85" s="253">
        <f t="shared" si="36"/>
        <v>73</v>
      </c>
      <c r="AT85" s="254">
        <f t="shared" si="36"/>
        <v>73</v>
      </c>
    </row>
    <row r="86" spans="8:46">
      <c r="H86" s="31">
        <v>1</v>
      </c>
      <c r="I86" s="31">
        <v>46</v>
      </c>
      <c r="J86" s="31">
        <v>100</v>
      </c>
      <c r="K86" s="31">
        <v>644</v>
      </c>
      <c r="L86" s="31">
        <v>1287</v>
      </c>
      <c r="M86" s="31">
        <v>1931</v>
      </c>
      <c r="N86" s="31">
        <v>2574</v>
      </c>
      <c r="O86" s="31">
        <v>3218</v>
      </c>
      <c r="P86" s="31">
        <v>3861</v>
      </c>
      <c r="Q86" s="31">
        <v>4505</v>
      </c>
      <c r="R86" s="31">
        <v>5148</v>
      </c>
      <c r="S86" s="31">
        <v>5792</v>
      </c>
      <c r="V86" s="30">
        <f t="shared" si="37"/>
        <v>74</v>
      </c>
      <c r="W86" s="29">
        <f t="shared" si="28"/>
        <v>548375.48999999941</v>
      </c>
      <c r="X86" s="30">
        <f t="shared" si="37"/>
        <v>74</v>
      </c>
      <c r="Y86" s="30">
        <f t="shared" si="37"/>
        <v>74</v>
      </c>
      <c r="Z86" s="29">
        <f t="shared" si="29"/>
        <v>549810.04</v>
      </c>
      <c r="AA86" s="30">
        <f t="shared" si="37"/>
        <v>74</v>
      </c>
      <c r="AB86" s="30">
        <f t="shared" si="37"/>
        <v>74</v>
      </c>
      <c r="AC86" s="29">
        <f t="shared" si="30"/>
        <v>545885.98999999941</v>
      </c>
      <c r="AD86" s="30">
        <f t="shared" si="37"/>
        <v>74</v>
      </c>
      <c r="AE86" s="30">
        <f t="shared" si="37"/>
        <v>74</v>
      </c>
      <c r="AF86" s="29">
        <f t="shared" si="26"/>
        <v>555855.64000000013</v>
      </c>
      <c r="AG86" s="30">
        <f t="shared" si="37"/>
        <v>74</v>
      </c>
      <c r="AH86" s="30">
        <f t="shared" si="37"/>
        <v>74</v>
      </c>
      <c r="AI86" s="29">
        <f t="shared" si="31"/>
        <v>541131.28999999934</v>
      </c>
      <c r="AJ86" s="30">
        <f t="shared" si="37"/>
        <v>74</v>
      </c>
      <c r="AK86" s="30">
        <f t="shared" si="36"/>
        <v>74</v>
      </c>
      <c r="AL86" s="29">
        <f t="shared" si="32"/>
        <v>547920.31999999913</v>
      </c>
      <c r="AM86" s="30">
        <f t="shared" si="36"/>
        <v>74</v>
      </c>
      <c r="AN86" s="30">
        <f t="shared" si="36"/>
        <v>74</v>
      </c>
      <c r="AO86" s="29">
        <f t="shared" si="35"/>
        <v>558498.85000000056</v>
      </c>
      <c r="AP86" s="30">
        <f t="shared" si="36"/>
        <v>74</v>
      </c>
      <c r="AQ86" s="30">
        <f t="shared" si="36"/>
        <v>74</v>
      </c>
      <c r="AR86" s="29">
        <f t="shared" si="27"/>
        <v>560665.44999999984</v>
      </c>
      <c r="AS86" s="253">
        <f t="shared" si="36"/>
        <v>74</v>
      </c>
      <c r="AT86" s="254">
        <f t="shared" si="36"/>
        <v>74</v>
      </c>
    </row>
    <row r="87" spans="8:46">
      <c r="H87" s="31">
        <v>1</v>
      </c>
      <c r="I87" s="31">
        <v>100</v>
      </c>
      <c r="J87" s="31">
        <v>120</v>
      </c>
      <c r="K87" s="31">
        <v>643</v>
      </c>
      <c r="L87" s="31">
        <v>1287</v>
      </c>
      <c r="M87" s="31">
        <v>1930</v>
      </c>
      <c r="N87" s="31">
        <v>2574</v>
      </c>
      <c r="O87" s="31">
        <v>3217</v>
      </c>
      <c r="P87" s="31">
        <v>3860</v>
      </c>
      <c r="Q87" s="31">
        <v>4504</v>
      </c>
      <c r="R87" s="31">
        <v>5147</v>
      </c>
      <c r="S87" s="31">
        <v>5790</v>
      </c>
      <c r="V87" s="30">
        <f t="shared" si="37"/>
        <v>75</v>
      </c>
      <c r="W87" s="29">
        <f t="shared" si="28"/>
        <v>554813.15999999945</v>
      </c>
      <c r="X87" s="30">
        <f t="shared" si="37"/>
        <v>75</v>
      </c>
      <c r="Y87" s="30">
        <f t="shared" si="37"/>
        <v>75</v>
      </c>
      <c r="Z87" s="29">
        <f t="shared" si="29"/>
        <v>556265.97000000009</v>
      </c>
      <c r="AA87" s="30">
        <f t="shared" si="37"/>
        <v>75</v>
      </c>
      <c r="AB87" s="30">
        <f t="shared" si="37"/>
        <v>75</v>
      </c>
      <c r="AC87" s="29">
        <f t="shared" si="30"/>
        <v>552320.95999999938</v>
      </c>
      <c r="AD87" s="30">
        <f t="shared" si="37"/>
        <v>75</v>
      </c>
      <c r="AE87" s="30">
        <f t="shared" si="37"/>
        <v>75</v>
      </c>
      <c r="AF87" s="29">
        <f t="shared" si="26"/>
        <v>562316.08000000007</v>
      </c>
      <c r="AG87" s="30">
        <f t="shared" si="37"/>
        <v>75</v>
      </c>
      <c r="AH87" s="30">
        <f t="shared" si="37"/>
        <v>75</v>
      </c>
      <c r="AI87" s="29">
        <f t="shared" si="31"/>
        <v>547566.70999999938</v>
      </c>
      <c r="AJ87" s="30">
        <f t="shared" si="37"/>
        <v>75</v>
      </c>
      <c r="AK87" s="30">
        <f t="shared" si="36"/>
        <v>75</v>
      </c>
      <c r="AL87" s="29">
        <f t="shared" si="32"/>
        <v>554379.85999999917</v>
      </c>
      <c r="AM87" s="30">
        <f t="shared" si="36"/>
        <v>75</v>
      </c>
      <c r="AN87" s="30">
        <f t="shared" si="36"/>
        <v>75</v>
      </c>
      <c r="AO87" s="29">
        <f t="shared" si="35"/>
        <v>564951.81000000052</v>
      </c>
      <c r="AP87" s="30">
        <f t="shared" si="36"/>
        <v>75</v>
      </c>
      <c r="AQ87" s="30">
        <f t="shared" si="36"/>
        <v>75</v>
      </c>
      <c r="AR87" s="29">
        <f t="shared" si="27"/>
        <v>567107.60999999987</v>
      </c>
      <c r="AS87" s="253">
        <f t="shared" si="36"/>
        <v>75</v>
      </c>
      <c r="AT87" s="254">
        <f t="shared" si="36"/>
        <v>75</v>
      </c>
    </row>
    <row r="88" spans="8:46">
      <c r="H88" s="31">
        <v>1</v>
      </c>
      <c r="I88" s="31">
        <v>120</v>
      </c>
      <c r="J88" s="31">
        <v>133</v>
      </c>
      <c r="K88" s="31">
        <v>643</v>
      </c>
      <c r="L88" s="31">
        <v>1286</v>
      </c>
      <c r="M88" s="31">
        <v>1929</v>
      </c>
      <c r="N88" s="31">
        <v>2572</v>
      </c>
      <c r="O88" s="31">
        <v>3215</v>
      </c>
      <c r="P88" s="31">
        <v>3858</v>
      </c>
      <c r="Q88" s="31">
        <v>4501</v>
      </c>
      <c r="R88" s="31">
        <v>5144</v>
      </c>
      <c r="S88" s="31">
        <v>5787</v>
      </c>
      <c r="V88" s="30">
        <f t="shared" si="37"/>
        <v>76</v>
      </c>
      <c r="W88" s="29">
        <f t="shared" si="28"/>
        <v>561250.82999999949</v>
      </c>
      <c r="X88" s="30">
        <f t="shared" si="37"/>
        <v>76</v>
      </c>
      <c r="Y88" s="30">
        <f t="shared" si="37"/>
        <v>76</v>
      </c>
      <c r="Z88" s="29">
        <f t="shared" si="29"/>
        <v>562721.90000000014</v>
      </c>
      <c r="AA88" s="30">
        <f t="shared" si="37"/>
        <v>76</v>
      </c>
      <c r="AB88" s="30">
        <f t="shared" si="37"/>
        <v>76</v>
      </c>
      <c r="AC88" s="29">
        <f t="shared" si="30"/>
        <v>558755.92999999935</v>
      </c>
      <c r="AD88" s="30">
        <f t="shared" si="37"/>
        <v>76</v>
      </c>
      <c r="AE88" s="30">
        <f t="shared" si="37"/>
        <v>76</v>
      </c>
      <c r="AF88" s="29">
        <f t="shared" si="26"/>
        <v>568776.52</v>
      </c>
      <c r="AG88" s="30">
        <f t="shared" si="37"/>
        <v>76</v>
      </c>
      <c r="AH88" s="30">
        <f t="shared" si="37"/>
        <v>76</v>
      </c>
      <c r="AI88" s="29">
        <f t="shared" si="31"/>
        <v>554002.12999999942</v>
      </c>
      <c r="AJ88" s="30">
        <f t="shared" si="37"/>
        <v>76</v>
      </c>
      <c r="AK88" s="30">
        <f t="shared" si="36"/>
        <v>76</v>
      </c>
      <c r="AL88" s="29">
        <f t="shared" si="32"/>
        <v>560839.39999999921</v>
      </c>
      <c r="AM88" s="30">
        <f t="shared" si="36"/>
        <v>76</v>
      </c>
      <c r="AN88" s="30">
        <f t="shared" si="36"/>
        <v>76</v>
      </c>
      <c r="AO88" s="29">
        <f t="shared" si="35"/>
        <v>571404.77000000048</v>
      </c>
      <c r="AP88" s="30">
        <f t="shared" si="36"/>
        <v>76</v>
      </c>
      <c r="AQ88" s="30">
        <f t="shared" si="36"/>
        <v>76</v>
      </c>
      <c r="AR88" s="29">
        <f t="shared" si="27"/>
        <v>573549.7699999999</v>
      </c>
      <c r="AS88" s="253">
        <f t="shared" si="36"/>
        <v>76</v>
      </c>
      <c r="AT88" s="254">
        <f t="shared" si="36"/>
        <v>76</v>
      </c>
    </row>
    <row r="89" spans="8:46">
      <c r="H89" s="31">
        <v>1</v>
      </c>
      <c r="I89" s="31">
        <v>133</v>
      </c>
      <c r="J89" s="31">
        <v>143</v>
      </c>
      <c r="K89" s="31">
        <v>607</v>
      </c>
      <c r="L89" s="31">
        <v>1214</v>
      </c>
      <c r="M89" s="31">
        <v>1822</v>
      </c>
      <c r="N89" s="31">
        <v>2429</v>
      </c>
      <c r="O89" s="31">
        <v>3036</v>
      </c>
      <c r="P89" s="31">
        <v>3643</v>
      </c>
      <c r="Q89" s="31">
        <v>4250</v>
      </c>
      <c r="R89" s="31">
        <v>4857</v>
      </c>
      <c r="S89" s="31">
        <v>5465</v>
      </c>
      <c r="V89" s="30">
        <f t="shared" si="37"/>
        <v>77</v>
      </c>
      <c r="W89" s="29">
        <f t="shared" si="28"/>
        <v>567688.49999999953</v>
      </c>
      <c r="X89" s="30">
        <f t="shared" si="37"/>
        <v>77</v>
      </c>
      <c r="Y89" s="30">
        <f t="shared" si="37"/>
        <v>77</v>
      </c>
      <c r="Z89" s="29">
        <f t="shared" si="29"/>
        <v>569177.83000000019</v>
      </c>
      <c r="AA89" s="30">
        <f t="shared" si="37"/>
        <v>77</v>
      </c>
      <c r="AB89" s="30">
        <f t="shared" si="37"/>
        <v>77</v>
      </c>
      <c r="AC89" s="29">
        <f t="shared" si="30"/>
        <v>565190.89999999932</v>
      </c>
      <c r="AD89" s="30">
        <f t="shared" si="37"/>
        <v>77</v>
      </c>
      <c r="AE89" s="30">
        <f t="shared" si="37"/>
        <v>77</v>
      </c>
      <c r="AF89" s="29">
        <f t="shared" si="26"/>
        <v>575236.96</v>
      </c>
      <c r="AG89" s="30">
        <f t="shared" si="37"/>
        <v>77</v>
      </c>
      <c r="AH89" s="30">
        <f t="shared" si="37"/>
        <v>77</v>
      </c>
      <c r="AI89" s="29">
        <f t="shared" si="31"/>
        <v>560437.54999999946</v>
      </c>
      <c r="AJ89" s="30">
        <f t="shared" si="37"/>
        <v>77</v>
      </c>
      <c r="AK89" s="30">
        <f t="shared" si="36"/>
        <v>77</v>
      </c>
      <c r="AL89" s="29">
        <f t="shared" si="32"/>
        <v>567298.93999999925</v>
      </c>
      <c r="AM89" s="30">
        <f t="shared" si="36"/>
        <v>77</v>
      </c>
      <c r="AN89" s="30">
        <f t="shared" si="36"/>
        <v>77</v>
      </c>
      <c r="AO89" s="29">
        <f t="shared" si="35"/>
        <v>577857.73000000045</v>
      </c>
      <c r="AP89" s="30">
        <f t="shared" si="36"/>
        <v>77</v>
      </c>
      <c r="AQ89" s="30">
        <f t="shared" si="36"/>
        <v>77</v>
      </c>
      <c r="AR89" s="29">
        <f t="shared" si="27"/>
        <v>579991.92999999993</v>
      </c>
      <c r="AS89" s="253">
        <f t="shared" si="36"/>
        <v>77</v>
      </c>
      <c r="AT89" s="254">
        <f t="shared" si="36"/>
        <v>77</v>
      </c>
    </row>
    <row r="90" spans="8:46">
      <c r="H90" s="31">
        <v>1</v>
      </c>
      <c r="I90" s="31">
        <v>143</v>
      </c>
      <c r="J90" s="31">
        <v>235</v>
      </c>
      <c r="K90" s="31">
        <v>643</v>
      </c>
      <c r="L90" s="31">
        <v>1286</v>
      </c>
      <c r="M90" s="31">
        <v>1929</v>
      </c>
      <c r="N90" s="31">
        <v>2572</v>
      </c>
      <c r="O90" s="31">
        <v>3215</v>
      </c>
      <c r="P90" s="31">
        <v>3858</v>
      </c>
      <c r="Q90" s="31">
        <v>4501</v>
      </c>
      <c r="R90" s="31">
        <v>5144</v>
      </c>
      <c r="S90" s="31">
        <v>5787</v>
      </c>
      <c r="V90" s="30">
        <f t="shared" si="37"/>
        <v>78</v>
      </c>
      <c r="W90" s="29">
        <f t="shared" si="28"/>
        <v>574126.16999999958</v>
      </c>
      <c r="X90" s="30">
        <f t="shared" si="37"/>
        <v>78</v>
      </c>
      <c r="Y90" s="30">
        <f t="shared" si="37"/>
        <v>78</v>
      </c>
      <c r="Z90" s="29">
        <f t="shared" si="29"/>
        <v>575633.76000000024</v>
      </c>
      <c r="AA90" s="30">
        <f t="shared" si="37"/>
        <v>78</v>
      </c>
      <c r="AB90" s="30">
        <f t="shared" si="37"/>
        <v>78</v>
      </c>
      <c r="AC90" s="29">
        <f t="shared" si="30"/>
        <v>571625.8699999993</v>
      </c>
      <c r="AD90" s="30">
        <f t="shared" si="37"/>
        <v>78</v>
      </c>
      <c r="AE90" s="30">
        <f t="shared" si="37"/>
        <v>78</v>
      </c>
      <c r="AF90" s="29">
        <f t="shared" si="26"/>
        <v>581697.39999999991</v>
      </c>
      <c r="AG90" s="30">
        <f t="shared" si="37"/>
        <v>78</v>
      </c>
      <c r="AH90" s="30">
        <f t="shared" si="37"/>
        <v>78</v>
      </c>
      <c r="AI90" s="29">
        <f t="shared" si="31"/>
        <v>566872.96999999951</v>
      </c>
      <c r="AJ90" s="30">
        <f t="shared" si="37"/>
        <v>78</v>
      </c>
      <c r="AK90" s="30">
        <f t="shared" si="36"/>
        <v>78</v>
      </c>
      <c r="AL90" s="29">
        <f t="shared" si="32"/>
        <v>573758.47999999928</v>
      </c>
      <c r="AM90" s="30">
        <f t="shared" si="36"/>
        <v>78</v>
      </c>
      <c r="AN90" s="30">
        <f t="shared" si="36"/>
        <v>78</v>
      </c>
      <c r="AO90" s="29">
        <f t="shared" si="35"/>
        <v>584310.69000000041</v>
      </c>
      <c r="AP90" s="30">
        <f t="shared" si="36"/>
        <v>78</v>
      </c>
      <c r="AQ90" s="30">
        <f t="shared" si="36"/>
        <v>78</v>
      </c>
      <c r="AR90" s="29">
        <f t="shared" si="27"/>
        <v>586434.09</v>
      </c>
      <c r="AS90" s="253">
        <f t="shared" si="36"/>
        <v>78</v>
      </c>
      <c r="AT90" s="254">
        <f t="shared" si="36"/>
        <v>78</v>
      </c>
    </row>
    <row r="91" spans="8:46">
      <c r="H91" s="31">
        <v>2</v>
      </c>
      <c r="I91" s="31">
        <v>235</v>
      </c>
      <c r="J91" s="31">
        <v>475</v>
      </c>
      <c r="K91" s="31">
        <v>643</v>
      </c>
      <c r="L91" s="31">
        <v>1286</v>
      </c>
      <c r="M91" s="31">
        <v>1929</v>
      </c>
      <c r="N91" s="31">
        <v>2572</v>
      </c>
      <c r="O91" s="31">
        <v>3215</v>
      </c>
      <c r="P91" s="31">
        <v>3858</v>
      </c>
      <c r="Q91" s="31">
        <v>4501</v>
      </c>
      <c r="R91" s="31">
        <v>5144</v>
      </c>
      <c r="S91" s="31">
        <v>5787</v>
      </c>
      <c r="V91" s="30">
        <f t="shared" si="37"/>
        <v>79</v>
      </c>
      <c r="W91" s="29">
        <f t="shared" si="28"/>
        <v>580563.83999999962</v>
      </c>
      <c r="X91" s="30">
        <f t="shared" si="37"/>
        <v>79</v>
      </c>
      <c r="Y91" s="30">
        <f t="shared" si="37"/>
        <v>79</v>
      </c>
      <c r="Z91" s="29">
        <f t="shared" si="29"/>
        <v>582089.69000000029</v>
      </c>
      <c r="AA91" s="30">
        <f t="shared" si="37"/>
        <v>79</v>
      </c>
      <c r="AB91" s="30">
        <f t="shared" si="37"/>
        <v>79</v>
      </c>
      <c r="AC91" s="29">
        <f t="shared" si="30"/>
        <v>578060.83999999927</v>
      </c>
      <c r="AD91" s="30">
        <f t="shared" si="37"/>
        <v>79</v>
      </c>
      <c r="AE91" s="30">
        <f t="shared" si="37"/>
        <v>79</v>
      </c>
      <c r="AF91" s="29">
        <f t="shared" si="26"/>
        <v>588157.83999999985</v>
      </c>
      <c r="AG91" s="30">
        <f t="shared" si="37"/>
        <v>79</v>
      </c>
      <c r="AH91" s="30">
        <f t="shared" si="37"/>
        <v>79</v>
      </c>
      <c r="AI91" s="29">
        <f t="shared" si="31"/>
        <v>573308.38999999955</v>
      </c>
      <c r="AJ91" s="30">
        <f t="shared" si="37"/>
        <v>79</v>
      </c>
      <c r="AK91" s="30">
        <f t="shared" si="36"/>
        <v>79</v>
      </c>
      <c r="AL91" s="29">
        <f t="shared" si="32"/>
        <v>580218.01999999932</v>
      </c>
      <c r="AM91" s="30">
        <f t="shared" si="36"/>
        <v>79</v>
      </c>
      <c r="AN91" s="30">
        <f t="shared" si="36"/>
        <v>79</v>
      </c>
      <c r="AO91" s="29">
        <f t="shared" si="35"/>
        <v>590763.65000000037</v>
      </c>
      <c r="AP91" s="30">
        <f t="shared" si="36"/>
        <v>79</v>
      </c>
      <c r="AQ91" s="30">
        <f t="shared" si="36"/>
        <v>79</v>
      </c>
      <c r="AR91" s="29">
        <f t="shared" si="27"/>
        <v>592876.25</v>
      </c>
      <c r="AS91" s="253">
        <f t="shared" si="36"/>
        <v>79</v>
      </c>
      <c r="AT91" s="254">
        <f t="shared" si="36"/>
        <v>79</v>
      </c>
    </row>
    <row r="92" spans="8:46">
      <c r="H92" s="31">
        <v>3</v>
      </c>
      <c r="I92" s="31">
        <v>475</v>
      </c>
      <c r="J92" s="31">
        <v>715</v>
      </c>
      <c r="K92" s="31">
        <v>643</v>
      </c>
      <c r="L92" s="31">
        <v>1286</v>
      </c>
      <c r="M92" s="31">
        <v>1929</v>
      </c>
      <c r="N92" s="31">
        <v>2573</v>
      </c>
      <c r="O92" s="31">
        <v>3216</v>
      </c>
      <c r="P92" s="31">
        <v>3859</v>
      </c>
      <c r="Q92" s="31">
        <v>4502</v>
      </c>
      <c r="R92" s="31">
        <v>5145</v>
      </c>
      <c r="S92" s="31">
        <v>5788</v>
      </c>
      <c r="V92" s="30">
        <f t="shared" si="37"/>
        <v>80</v>
      </c>
      <c r="W92" s="29">
        <f t="shared" si="28"/>
        <v>587001.50999999966</v>
      </c>
      <c r="X92" s="30">
        <f t="shared" si="37"/>
        <v>80</v>
      </c>
      <c r="Y92" s="30">
        <f t="shared" si="37"/>
        <v>80</v>
      </c>
      <c r="Z92" s="29">
        <f t="shared" si="29"/>
        <v>588545.62000000034</v>
      </c>
      <c r="AA92" s="30">
        <f t="shared" si="37"/>
        <v>80</v>
      </c>
      <c r="AB92" s="30">
        <f t="shared" si="37"/>
        <v>80</v>
      </c>
      <c r="AC92" s="29">
        <f t="shared" si="30"/>
        <v>584495.80999999924</v>
      </c>
      <c r="AD92" s="30">
        <f t="shared" si="37"/>
        <v>80</v>
      </c>
      <c r="AE92" s="30">
        <f t="shared" si="37"/>
        <v>80</v>
      </c>
      <c r="AF92" s="29">
        <f t="shared" si="26"/>
        <v>594618.2799999998</v>
      </c>
      <c r="AG92" s="30">
        <f t="shared" si="37"/>
        <v>80</v>
      </c>
      <c r="AH92" s="30">
        <f t="shared" si="37"/>
        <v>80</v>
      </c>
      <c r="AI92" s="29">
        <f t="shared" si="31"/>
        <v>579743.80999999959</v>
      </c>
      <c r="AJ92" s="30">
        <f t="shared" si="37"/>
        <v>80</v>
      </c>
      <c r="AK92" s="30">
        <f t="shared" si="36"/>
        <v>80</v>
      </c>
      <c r="AL92" s="29">
        <f t="shared" si="32"/>
        <v>586677.55999999936</v>
      </c>
      <c r="AM92" s="30">
        <f t="shared" si="36"/>
        <v>80</v>
      </c>
      <c r="AN92" s="30">
        <f t="shared" si="36"/>
        <v>80</v>
      </c>
      <c r="AO92" s="29">
        <f t="shared" si="35"/>
        <v>597216.61000000034</v>
      </c>
      <c r="AP92" s="30">
        <f t="shared" si="36"/>
        <v>80</v>
      </c>
      <c r="AQ92" s="30">
        <f t="shared" si="36"/>
        <v>80</v>
      </c>
      <c r="AR92" s="29">
        <f t="shared" si="27"/>
        <v>599318.41</v>
      </c>
      <c r="AS92" s="253">
        <f t="shared" si="36"/>
        <v>80</v>
      </c>
      <c r="AT92" s="254">
        <f t="shared" si="36"/>
        <v>80</v>
      </c>
    </row>
    <row r="93" spans="8:46">
      <c r="H93" s="31">
        <v>4</v>
      </c>
      <c r="I93" s="31">
        <v>715</v>
      </c>
      <c r="J93" s="31">
        <v>955</v>
      </c>
      <c r="K93" s="31">
        <v>643</v>
      </c>
      <c r="L93" s="31">
        <v>1287</v>
      </c>
      <c r="M93" s="31">
        <v>1930</v>
      </c>
      <c r="N93" s="31">
        <v>2573</v>
      </c>
      <c r="O93" s="31">
        <v>3216</v>
      </c>
      <c r="P93" s="31">
        <v>3860</v>
      </c>
      <c r="Q93" s="31">
        <v>4503</v>
      </c>
      <c r="R93" s="31">
        <v>5146</v>
      </c>
      <c r="S93" s="31">
        <v>5789</v>
      </c>
      <c r="V93" s="30">
        <f t="shared" si="37"/>
        <v>81</v>
      </c>
      <c r="W93" s="29">
        <f t="shared" si="28"/>
        <v>593439.1799999997</v>
      </c>
      <c r="X93" s="30">
        <f t="shared" si="37"/>
        <v>81</v>
      </c>
      <c r="Y93" s="30">
        <f t="shared" si="37"/>
        <v>81</v>
      </c>
      <c r="Z93" s="29">
        <f t="shared" si="29"/>
        <v>595001.5500000004</v>
      </c>
      <c r="AA93" s="30">
        <f t="shared" si="37"/>
        <v>81</v>
      </c>
      <c r="AB93" s="30">
        <f t="shared" si="37"/>
        <v>81</v>
      </c>
      <c r="AC93" s="29">
        <f t="shared" si="30"/>
        <v>590930.77999999921</v>
      </c>
      <c r="AD93" s="30">
        <f t="shared" si="37"/>
        <v>81</v>
      </c>
      <c r="AE93" s="30">
        <f t="shared" si="37"/>
        <v>81</v>
      </c>
      <c r="AF93" s="29">
        <f t="shared" si="26"/>
        <v>601078.71999999974</v>
      </c>
      <c r="AG93" s="30">
        <f t="shared" si="37"/>
        <v>81</v>
      </c>
      <c r="AH93" s="30">
        <f t="shared" si="37"/>
        <v>81</v>
      </c>
      <c r="AI93" s="29">
        <f t="shared" si="31"/>
        <v>586179.22999999963</v>
      </c>
      <c r="AJ93" s="30">
        <f t="shared" si="37"/>
        <v>81</v>
      </c>
      <c r="AK93" s="30">
        <f t="shared" si="37"/>
        <v>81</v>
      </c>
      <c r="AL93" s="29">
        <f t="shared" si="32"/>
        <v>593137.09999999939</v>
      </c>
      <c r="AM93" s="30">
        <f t="shared" ref="AK93:AT108" si="38">AM92+1</f>
        <v>81</v>
      </c>
      <c r="AN93" s="30">
        <f t="shared" si="38"/>
        <v>81</v>
      </c>
      <c r="AO93" s="29">
        <f t="shared" si="35"/>
        <v>603669.5700000003</v>
      </c>
      <c r="AP93" s="30">
        <f t="shared" si="38"/>
        <v>81</v>
      </c>
      <c r="AQ93" s="30">
        <f t="shared" si="38"/>
        <v>81</v>
      </c>
      <c r="AR93" s="29">
        <f t="shared" si="27"/>
        <v>605760.57000000007</v>
      </c>
      <c r="AS93" s="253">
        <f t="shared" si="38"/>
        <v>81</v>
      </c>
      <c r="AT93" s="254">
        <f t="shared" si="38"/>
        <v>81</v>
      </c>
    </row>
    <row r="94" spans="8:46">
      <c r="H94" s="31">
        <v>5</v>
      </c>
      <c r="I94" s="31">
        <v>955</v>
      </c>
      <c r="J94" s="31">
        <v>1195</v>
      </c>
      <c r="K94" s="31">
        <v>643</v>
      </c>
      <c r="L94" s="31">
        <v>1287</v>
      </c>
      <c r="M94" s="31">
        <v>1930</v>
      </c>
      <c r="N94" s="31">
        <v>2574</v>
      </c>
      <c r="O94" s="31">
        <v>3217</v>
      </c>
      <c r="P94" s="31">
        <v>3861</v>
      </c>
      <c r="Q94" s="31">
        <v>4504</v>
      </c>
      <c r="R94" s="31">
        <v>5148</v>
      </c>
      <c r="S94" s="31">
        <v>5791</v>
      </c>
      <c r="V94" s="30">
        <f t="shared" ref="V94:AK109" si="39">V93+1</f>
        <v>82</v>
      </c>
      <c r="W94" s="29">
        <f t="shared" si="28"/>
        <v>599876.84999999974</v>
      </c>
      <c r="X94" s="30">
        <f t="shared" si="39"/>
        <v>82</v>
      </c>
      <c r="Y94" s="30">
        <f t="shared" si="39"/>
        <v>82</v>
      </c>
      <c r="Z94" s="29">
        <f t="shared" si="29"/>
        <v>601457.48000000045</v>
      </c>
      <c r="AA94" s="30">
        <f t="shared" si="39"/>
        <v>82</v>
      </c>
      <c r="AB94" s="30">
        <f t="shared" si="39"/>
        <v>82</v>
      </c>
      <c r="AC94" s="29">
        <f t="shared" si="30"/>
        <v>597365.74999999919</v>
      </c>
      <c r="AD94" s="30">
        <f t="shared" si="39"/>
        <v>82</v>
      </c>
      <c r="AE94" s="30">
        <f t="shared" si="39"/>
        <v>82</v>
      </c>
      <c r="AF94" s="29">
        <f t="shared" si="26"/>
        <v>607539.15999999968</v>
      </c>
      <c r="AG94" s="30">
        <f t="shared" si="39"/>
        <v>82</v>
      </c>
      <c r="AH94" s="30">
        <f t="shared" si="39"/>
        <v>82</v>
      </c>
      <c r="AI94" s="29">
        <f t="shared" si="31"/>
        <v>592614.64999999967</v>
      </c>
      <c r="AJ94" s="30">
        <f t="shared" si="39"/>
        <v>82</v>
      </c>
      <c r="AK94" s="30">
        <f t="shared" si="38"/>
        <v>82</v>
      </c>
      <c r="AL94" s="29">
        <f t="shared" si="32"/>
        <v>599596.63999999943</v>
      </c>
      <c r="AM94" s="30">
        <f t="shared" si="38"/>
        <v>82</v>
      </c>
      <c r="AN94" s="30">
        <f t="shared" si="38"/>
        <v>82</v>
      </c>
      <c r="AO94" s="29">
        <f t="shared" si="35"/>
        <v>610122.53000000026</v>
      </c>
      <c r="AP94" s="30">
        <f t="shared" si="38"/>
        <v>82</v>
      </c>
      <c r="AQ94" s="30">
        <f t="shared" si="38"/>
        <v>82</v>
      </c>
      <c r="AR94" s="29">
        <f t="shared" si="27"/>
        <v>612202.7300000001</v>
      </c>
      <c r="AS94" s="253">
        <f t="shared" si="38"/>
        <v>82</v>
      </c>
      <c r="AT94" s="254">
        <f t="shared" si="38"/>
        <v>82</v>
      </c>
    </row>
    <row r="95" spans="8:46">
      <c r="H95" s="31">
        <v>6</v>
      </c>
      <c r="I95" s="31">
        <v>1195</v>
      </c>
      <c r="J95" s="31">
        <v>1435</v>
      </c>
      <c r="K95" s="31">
        <v>644</v>
      </c>
      <c r="L95" s="31">
        <v>1287</v>
      </c>
      <c r="M95" s="31">
        <v>1931</v>
      </c>
      <c r="N95" s="31">
        <v>2575</v>
      </c>
      <c r="O95" s="31">
        <v>3218</v>
      </c>
      <c r="P95" s="31">
        <v>3862</v>
      </c>
      <c r="Q95" s="31">
        <v>4505</v>
      </c>
      <c r="R95" s="31">
        <v>5149</v>
      </c>
      <c r="S95" s="31">
        <v>5793</v>
      </c>
      <c r="V95" s="30">
        <f t="shared" si="39"/>
        <v>83</v>
      </c>
      <c r="W95" s="29">
        <f t="shared" si="28"/>
        <v>606314.51999999979</v>
      </c>
      <c r="X95" s="30">
        <f t="shared" si="39"/>
        <v>83</v>
      </c>
      <c r="Y95" s="30">
        <f t="shared" si="39"/>
        <v>83</v>
      </c>
      <c r="Z95" s="29">
        <f t="shared" si="29"/>
        <v>607913.4100000005</v>
      </c>
      <c r="AA95" s="30">
        <f t="shared" si="39"/>
        <v>83</v>
      </c>
      <c r="AB95" s="30">
        <f t="shared" si="39"/>
        <v>83</v>
      </c>
      <c r="AC95" s="29">
        <f t="shared" si="30"/>
        <v>603800.71999999916</v>
      </c>
      <c r="AD95" s="30">
        <f t="shared" si="39"/>
        <v>83</v>
      </c>
      <c r="AE95" s="30">
        <f t="shared" si="39"/>
        <v>83</v>
      </c>
      <c r="AF95" s="29">
        <f t="shared" si="26"/>
        <v>613999.59999999963</v>
      </c>
      <c r="AG95" s="30">
        <f t="shared" si="39"/>
        <v>83</v>
      </c>
      <c r="AH95" s="30">
        <f t="shared" si="39"/>
        <v>83</v>
      </c>
      <c r="AI95" s="29">
        <f t="shared" si="31"/>
        <v>599050.06999999972</v>
      </c>
      <c r="AJ95" s="30">
        <f t="shared" si="39"/>
        <v>83</v>
      </c>
      <c r="AK95" s="30">
        <f t="shared" si="38"/>
        <v>83</v>
      </c>
      <c r="AL95" s="29">
        <f t="shared" si="32"/>
        <v>606056.17999999947</v>
      </c>
      <c r="AM95" s="30">
        <f t="shared" si="38"/>
        <v>83</v>
      </c>
      <c r="AN95" s="30">
        <f t="shared" si="38"/>
        <v>83</v>
      </c>
      <c r="AO95" s="29">
        <f t="shared" si="35"/>
        <v>616575.49000000022</v>
      </c>
      <c r="AP95" s="30">
        <f t="shared" si="38"/>
        <v>83</v>
      </c>
      <c r="AQ95" s="30">
        <f t="shared" si="38"/>
        <v>83</v>
      </c>
      <c r="AR95" s="29">
        <f t="shared" si="27"/>
        <v>618644.89000000013</v>
      </c>
      <c r="AS95" s="253">
        <f t="shared" si="38"/>
        <v>83</v>
      </c>
      <c r="AT95" s="254">
        <f t="shared" si="38"/>
        <v>83</v>
      </c>
    </row>
    <row r="96" spans="8:46">
      <c r="H96" s="31">
        <v>7</v>
      </c>
      <c r="I96" s="31">
        <v>1435</v>
      </c>
      <c r="J96" s="31">
        <v>1682</v>
      </c>
      <c r="K96" s="31">
        <v>644</v>
      </c>
      <c r="L96" s="31">
        <v>1288</v>
      </c>
      <c r="M96" s="31">
        <v>1932</v>
      </c>
      <c r="N96" s="31">
        <v>2575</v>
      </c>
      <c r="O96" s="31">
        <v>3219</v>
      </c>
      <c r="P96" s="31">
        <v>3863</v>
      </c>
      <c r="Q96" s="31">
        <v>4507</v>
      </c>
      <c r="R96" s="31">
        <v>5151</v>
      </c>
      <c r="S96" s="31">
        <v>5795</v>
      </c>
      <c r="V96" s="30">
        <f t="shared" si="39"/>
        <v>84</v>
      </c>
      <c r="W96" s="29">
        <f t="shared" si="28"/>
        <v>612752.18999999983</v>
      </c>
      <c r="X96" s="30">
        <f t="shared" si="39"/>
        <v>84</v>
      </c>
      <c r="Y96" s="30">
        <f t="shared" si="39"/>
        <v>84</v>
      </c>
      <c r="Z96" s="29">
        <f t="shared" si="29"/>
        <v>614369.34000000055</v>
      </c>
      <c r="AA96" s="30">
        <f t="shared" si="39"/>
        <v>84</v>
      </c>
      <c r="AB96" s="30">
        <f t="shared" si="39"/>
        <v>84</v>
      </c>
      <c r="AC96" s="29">
        <f t="shared" si="30"/>
        <v>610235.68999999913</v>
      </c>
      <c r="AD96" s="30">
        <f t="shared" si="39"/>
        <v>84</v>
      </c>
      <c r="AE96" s="30">
        <f t="shared" si="39"/>
        <v>84</v>
      </c>
      <c r="AF96" s="29">
        <f t="shared" si="26"/>
        <v>620460.03999999957</v>
      </c>
      <c r="AG96" s="30">
        <f t="shared" si="39"/>
        <v>84</v>
      </c>
      <c r="AH96" s="30">
        <f t="shared" si="39"/>
        <v>84</v>
      </c>
      <c r="AI96" s="29">
        <f t="shared" si="31"/>
        <v>605485.48999999976</v>
      </c>
      <c r="AJ96" s="30">
        <f t="shared" si="39"/>
        <v>84</v>
      </c>
      <c r="AK96" s="30">
        <f t="shared" si="38"/>
        <v>84</v>
      </c>
      <c r="AL96" s="29">
        <f t="shared" si="32"/>
        <v>612515.71999999951</v>
      </c>
      <c r="AM96" s="30">
        <f t="shared" si="38"/>
        <v>84</v>
      </c>
      <c r="AN96" s="30">
        <f t="shared" si="38"/>
        <v>84</v>
      </c>
      <c r="AO96" s="29">
        <f t="shared" si="35"/>
        <v>623028.45000000019</v>
      </c>
      <c r="AP96" s="30">
        <f t="shared" si="38"/>
        <v>84</v>
      </c>
      <c r="AQ96" s="30">
        <f t="shared" si="38"/>
        <v>84</v>
      </c>
      <c r="AR96" s="29">
        <f t="shared" si="27"/>
        <v>625087.05000000016</v>
      </c>
      <c r="AS96" s="253">
        <f t="shared" si="38"/>
        <v>84</v>
      </c>
      <c r="AT96" s="254">
        <f t="shared" si="38"/>
        <v>84</v>
      </c>
    </row>
    <row r="97" spans="8:46">
      <c r="V97" s="30">
        <f t="shared" si="39"/>
        <v>85</v>
      </c>
      <c r="W97" s="29">
        <f t="shared" si="28"/>
        <v>619189.85999999987</v>
      </c>
      <c r="X97" s="30">
        <f t="shared" si="39"/>
        <v>85</v>
      </c>
      <c r="Y97" s="30">
        <f t="shared" si="39"/>
        <v>85</v>
      </c>
      <c r="Z97" s="29">
        <f t="shared" si="29"/>
        <v>620825.2700000006</v>
      </c>
      <c r="AA97" s="30">
        <f t="shared" si="39"/>
        <v>85</v>
      </c>
      <c r="AB97" s="30">
        <f t="shared" si="39"/>
        <v>85</v>
      </c>
      <c r="AC97" s="29">
        <f t="shared" si="30"/>
        <v>616670.6599999991</v>
      </c>
      <c r="AD97" s="30">
        <f t="shared" si="39"/>
        <v>85</v>
      </c>
      <c r="AE97" s="30">
        <f t="shared" si="39"/>
        <v>85</v>
      </c>
      <c r="AF97" s="29">
        <f t="shared" si="26"/>
        <v>626920.47999999952</v>
      </c>
      <c r="AG97" s="30">
        <f t="shared" si="39"/>
        <v>85</v>
      </c>
      <c r="AH97" s="30">
        <f t="shared" si="39"/>
        <v>85</v>
      </c>
      <c r="AI97" s="29">
        <f t="shared" si="31"/>
        <v>611920.9099999998</v>
      </c>
      <c r="AJ97" s="30">
        <f t="shared" si="39"/>
        <v>85</v>
      </c>
      <c r="AK97" s="30">
        <f t="shared" si="38"/>
        <v>85</v>
      </c>
      <c r="AL97" s="29">
        <f t="shared" si="32"/>
        <v>618975.25999999954</v>
      </c>
      <c r="AM97" s="30">
        <f t="shared" si="38"/>
        <v>85</v>
      </c>
      <c r="AN97" s="30">
        <f t="shared" si="38"/>
        <v>85</v>
      </c>
      <c r="AO97" s="29">
        <f t="shared" si="35"/>
        <v>629481.41000000015</v>
      </c>
      <c r="AP97" s="30">
        <f t="shared" si="38"/>
        <v>85</v>
      </c>
      <c r="AQ97" s="30">
        <f t="shared" si="38"/>
        <v>85</v>
      </c>
      <c r="AR97" s="29">
        <f t="shared" si="27"/>
        <v>631529.2100000002</v>
      </c>
      <c r="AS97" s="253">
        <f t="shared" si="38"/>
        <v>85</v>
      </c>
      <c r="AT97" s="254">
        <f t="shared" si="38"/>
        <v>85</v>
      </c>
    </row>
    <row r="98" spans="8:46" ht="15.75">
      <c r="H98" s="524" t="s">
        <v>52</v>
      </c>
      <c r="I98" s="524"/>
      <c r="J98" s="524"/>
      <c r="K98" s="524"/>
      <c r="L98" s="524"/>
      <c r="M98" s="524"/>
      <c r="N98" s="524"/>
      <c r="O98" s="524"/>
      <c r="P98" s="524"/>
      <c r="Q98" s="524"/>
      <c r="R98" s="524"/>
      <c r="S98" s="524"/>
      <c r="V98" s="30">
        <f t="shared" si="39"/>
        <v>86</v>
      </c>
      <c r="W98" s="29">
        <f t="shared" si="28"/>
        <v>625627.52999999991</v>
      </c>
      <c r="X98" s="30">
        <f t="shared" si="39"/>
        <v>86</v>
      </c>
      <c r="Y98" s="30">
        <f t="shared" si="39"/>
        <v>86</v>
      </c>
      <c r="Z98" s="29">
        <f t="shared" si="29"/>
        <v>627281.20000000065</v>
      </c>
      <c r="AA98" s="30">
        <f t="shared" si="39"/>
        <v>86</v>
      </c>
      <c r="AB98" s="30">
        <f t="shared" si="39"/>
        <v>86</v>
      </c>
      <c r="AC98" s="29">
        <f t="shared" si="30"/>
        <v>623105.62999999907</v>
      </c>
      <c r="AD98" s="30">
        <f t="shared" si="39"/>
        <v>86</v>
      </c>
      <c r="AE98" s="30">
        <f t="shared" si="39"/>
        <v>86</v>
      </c>
      <c r="AF98" s="29">
        <f t="shared" si="26"/>
        <v>633380.91999999946</v>
      </c>
      <c r="AG98" s="30">
        <f t="shared" si="39"/>
        <v>86</v>
      </c>
      <c r="AH98" s="30">
        <f t="shared" si="39"/>
        <v>86</v>
      </c>
      <c r="AI98" s="29">
        <f t="shared" si="31"/>
        <v>618356.32999999984</v>
      </c>
      <c r="AJ98" s="30">
        <f t="shared" si="39"/>
        <v>86</v>
      </c>
      <c r="AK98" s="30">
        <f t="shared" si="38"/>
        <v>86</v>
      </c>
      <c r="AL98" s="29">
        <f t="shared" si="32"/>
        <v>625434.79999999958</v>
      </c>
      <c r="AM98" s="30">
        <f t="shared" si="38"/>
        <v>86</v>
      </c>
      <c r="AN98" s="30">
        <f t="shared" si="38"/>
        <v>86</v>
      </c>
      <c r="AO98" s="29">
        <f t="shared" si="35"/>
        <v>635934.37000000011</v>
      </c>
      <c r="AP98" s="30">
        <f t="shared" si="38"/>
        <v>86</v>
      </c>
      <c r="AQ98" s="30">
        <f t="shared" si="38"/>
        <v>86</v>
      </c>
      <c r="AR98" s="29">
        <f t="shared" si="27"/>
        <v>637971.37000000023</v>
      </c>
      <c r="AS98" s="253">
        <f t="shared" si="38"/>
        <v>86</v>
      </c>
      <c r="AT98" s="254">
        <f t="shared" si="38"/>
        <v>86</v>
      </c>
    </row>
    <row r="99" spans="8:46">
      <c r="H99" s="525" t="s">
        <v>57</v>
      </c>
      <c r="I99" s="525" t="s">
        <v>58</v>
      </c>
      <c r="J99" s="525" t="s">
        <v>59</v>
      </c>
      <c r="K99" s="526" t="s">
        <v>60</v>
      </c>
      <c r="L99" s="526"/>
      <c r="M99" s="526"/>
      <c r="N99" s="526"/>
      <c r="O99" s="526"/>
      <c r="P99" s="526"/>
      <c r="Q99" s="526"/>
      <c r="R99" s="526"/>
      <c r="S99" s="526"/>
      <c r="V99" s="30">
        <f t="shared" si="39"/>
        <v>87</v>
      </c>
      <c r="W99" s="29">
        <f t="shared" si="28"/>
        <v>632065.19999999995</v>
      </c>
      <c r="X99" s="30">
        <f t="shared" si="39"/>
        <v>87</v>
      </c>
      <c r="Y99" s="30">
        <f t="shared" si="39"/>
        <v>87</v>
      </c>
      <c r="Z99" s="29">
        <f t="shared" si="29"/>
        <v>633737.1300000007</v>
      </c>
      <c r="AA99" s="30">
        <f t="shared" si="39"/>
        <v>87</v>
      </c>
      <c r="AB99" s="30">
        <f t="shared" si="39"/>
        <v>87</v>
      </c>
      <c r="AC99" s="29">
        <f t="shared" si="30"/>
        <v>629540.59999999905</v>
      </c>
      <c r="AD99" s="30">
        <f t="shared" si="39"/>
        <v>87</v>
      </c>
      <c r="AE99" s="30">
        <f t="shared" si="39"/>
        <v>87</v>
      </c>
      <c r="AF99" s="29">
        <f t="shared" si="26"/>
        <v>639841.3599999994</v>
      </c>
      <c r="AG99" s="30">
        <f t="shared" si="39"/>
        <v>87</v>
      </c>
      <c r="AH99" s="30">
        <f t="shared" si="39"/>
        <v>87</v>
      </c>
      <c r="AI99" s="29">
        <f t="shared" si="31"/>
        <v>624791.74999999988</v>
      </c>
      <c r="AJ99" s="30">
        <f t="shared" si="39"/>
        <v>87</v>
      </c>
      <c r="AK99" s="30">
        <f t="shared" si="38"/>
        <v>87</v>
      </c>
      <c r="AL99" s="29">
        <f t="shared" si="32"/>
        <v>631894.33999999962</v>
      </c>
      <c r="AM99" s="30">
        <f t="shared" si="38"/>
        <v>87</v>
      </c>
      <c r="AN99" s="30">
        <f t="shared" si="38"/>
        <v>87</v>
      </c>
      <c r="AO99" s="29">
        <f t="shared" si="35"/>
        <v>642387.33000000007</v>
      </c>
      <c r="AP99" s="30">
        <f t="shared" si="38"/>
        <v>87</v>
      </c>
      <c r="AQ99" s="30">
        <f t="shared" si="38"/>
        <v>87</v>
      </c>
      <c r="AR99" s="29">
        <f t="shared" si="27"/>
        <v>644413.53000000026</v>
      </c>
      <c r="AS99" s="253">
        <f t="shared" si="38"/>
        <v>87</v>
      </c>
      <c r="AT99" s="254">
        <f t="shared" si="38"/>
        <v>87</v>
      </c>
    </row>
    <row r="100" spans="8:46">
      <c r="H100" s="525"/>
      <c r="I100" s="525"/>
      <c r="J100" s="525"/>
      <c r="K100" s="248">
        <v>1</v>
      </c>
      <c r="L100" s="248">
        <v>2</v>
      </c>
      <c r="M100" s="248">
        <v>3</v>
      </c>
      <c r="N100" s="248">
        <v>4</v>
      </c>
      <c r="O100" s="248">
        <v>5</v>
      </c>
      <c r="P100" s="248">
        <v>6</v>
      </c>
      <c r="Q100" s="248">
        <v>7</v>
      </c>
      <c r="R100" s="248">
        <v>8</v>
      </c>
      <c r="S100" s="248">
        <v>9</v>
      </c>
      <c r="V100" s="30">
        <f t="shared" si="39"/>
        <v>88</v>
      </c>
      <c r="W100" s="29">
        <f t="shared" si="28"/>
        <v>638502.87</v>
      </c>
      <c r="X100" s="30">
        <f t="shared" si="39"/>
        <v>88</v>
      </c>
      <c r="Y100" s="30">
        <f t="shared" si="39"/>
        <v>88</v>
      </c>
      <c r="Z100" s="29">
        <f t="shared" si="29"/>
        <v>640193.06000000075</v>
      </c>
      <c r="AA100" s="30">
        <f t="shared" si="39"/>
        <v>88</v>
      </c>
      <c r="AB100" s="30">
        <f t="shared" si="39"/>
        <v>88</v>
      </c>
      <c r="AC100" s="29">
        <f t="shared" si="30"/>
        <v>635975.56999999902</v>
      </c>
      <c r="AD100" s="30">
        <f t="shared" si="39"/>
        <v>88</v>
      </c>
      <c r="AE100" s="30">
        <f t="shared" si="39"/>
        <v>88</v>
      </c>
      <c r="AF100" s="29">
        <f t="shared" si="26"/>
        <v>646301.79999999935</v>
      </c>
      <c r="AG100" s="30">
        <f t="shared" si="39"/>
        <v>88</v>
      </c>
      <c r="AH100" s="30">
        <f t="shared" si="39"/>
        <v>88</v>
      </c>
      <c r="AI100" s="29">
        <f t="shared" si="31"/>
        <v>631227.16999999993</v>
      </c>
      <c r="AJ100" s="30">
        <f t="shared" si="39"/>
        <v>88</v>
      </c>
      <c r="AK100" s="30">
        <f t="shared" si="38"/>
        <v>88</v>
      </c>
      <c r="AL100" s="29">
        <f t="shared" si="32"/>
        <v>638353.87999999966</v>
      </c>
      <c r="AM100" s="30">
        <f t="shared" si="38"/>
        <v>88</v>
      </c>
      <c r="AN100" s="30">
        <f t="shared" si="38"/>
        <v>88</v>
      </c>
      <c r="AO100" s="29">
        <f t="shared" si="35"/>
        <v>648840.29</v>
      </c>
      <c r="AP100" s="30">
        <f t="shared" si="38"/>
        <v>88</v>
      </c>
      <c r="AQ100" s="30">
        <f t="shared" si="38"/>
        <v>88</v>
      </c>
      <c r="AR100" s="29">
        <f t="shared" si="27"/>
        <v>650855.69000000029</v>
      </c>
      <c r="AS100" s="253">
        <f t="shared" si="38"/>
        <v>88</v>
      </c>
      <c r="AT100" s="254">
        <f t="shared" si="38"/>
        <v>88</v>
      </c>
    </row>
    <row r="101" spans="8:46">
      <c r="H101" s="31">
        <v>1</v>
      </c>
      <c r="I101" s="31">
        <v>0</v>
      </c>
      <c r="J101" s="31">
        <v>48</v>
      </c>
      <c r="K101" s="31">
        <v>645</v>
      </c>
      <c r="L101" s="31">
        <v>1291</v>
      </c>
      <c r="M101" s="31">
        <v>1936</v>
      </c>
      <c r="N101" s="31">
        <v>2581</v>
      </c>
      <c r="O101" s="31">
        <v>3227</v>
      </c>
      <c r="P101" s="31">
        <v>3872</v>
      </c>
      <c r="Q101" s="31">
        <v>4518</v>
      </c>
      <c r="R101" s="31">
        <v>5163</v>
      </c>
      <c r="S101" s="31">
        <v>5808</v>
      </c>
      <c r="V101" s="30">
        <f t="shared" si="39"/>
        <v>89</v>
      </c>
      <c r="W101" s="29">
        <f t="shared" si="28"/>
        <v>644940.54</v>
      </c>
      <c r="X101" s="30">
        <f t="shared" si="39"/>
        <v>89</v>
      </c>
      <c r="Y101" s="30">
        <f t="shared" si="39"/>
        <v>89</v>
      </c>
      <c r="Z101" s="29">
        <f t="shared" si="29"/>
        <v>646648.99000000081</v>
      </c>
      <c r="AA101" s="30">
        <f t="shared" si="39"/>
        <v>89</v>
      </c>
      <c r="AB101" s="30">
        <f t="shared" si="39"/>
        <v>89</v>
      </c>
      <c r="AC101" s="29">
        <f t="shared" si="30"/>
        <v>642410.53999999899</v>
      </c>
      <c r="AD101" s="30">
        <f t="shared" si="39"/>
        <v>89</v>
      </c>
      <c r="AE101" s="30">
        <f t="shared" si="39"/>
        <v>89</v>
      </c>
      <c r="AF101" s="29">
        <f t="shared" si="26"/>
        <v>652762.23999999929</v>
      </c>
      <c r="AG101" s="30">
        <f t="shared" si="39"/>
        <v>89</v>
      </c>
      <c r="AH101" s="30">
        <f t="shared" si="39"/>
        <v>89</v>
      </c>
      <c r="AI101" s="29">
        <f t="shared" si="31"/>
        <v>637662.59</v>
      </c>
      <c r="AJ101" s="30">
        <f t="shared" si="39"/>
        <v>89</v>
      </c>
      <c r="AK101" s="30">
        <f t="shared" si="38"/>
        <v>89</v>
      </c>
      <c r="AL101" s="29">
        <f t="shared" si="32"/>
        <v>644813.41999999969</v>
      </c>
      <c r="AM101" s="30">
        <f t="shared" si="38"/>
        <v>89</v>
      </c>
      <c r="AN101" s="30">
        <f t="shared" si="38"/>
        <v>89</v>
      </c>
      <c r="AO101" s="29">
        <f t="shared" si="35"/>
        <v>655293.25</v>
      </c>
      <c r="AP101" s="30">
        <f t="shared" si="38"/>
        <v>89</v>
      </c>
      <c r="AQ101" s="30">
        <f t="shared" si="38"/>
        <v>89</v>
      </c>
      <c r="AR101" s="29">
        <f t="shared" si="27"/>
        <v>657297.85000000033</v>
      </c>
      <c r="AS101" s="253">
        <f t="shared" si="38"/>
        <v>89</v>
      </c>
      <c r="AT101" s="254">
        <f t="shared" si="38"/>
        <v>89</v>
      </c>
    </row>
    <row r="102" spans="8:46">
      <c r="H102" s="31">
        <v>1</v>
      </c>
      <c r="I102" s="31">
        <v>48</v>
      </c>
      <c r="J102" s="31">
        <v>122</v>
      </c>
      <c r="K102" s="31">
        <v>646</v>
      </c>
      <c r="L102" s="31">
        <v>1292</v>
      </c>
      <c r="M102" s="31">
        <v>1938</v>
      </c>
      <c r="N102" s="31">
        <v>2584</v>
      </c>
      <c r="O102" s="31">
        <v>3230</v>
      </c>
      <c r="P102" s="31">
        <v>3876</v>
      </c>
      <c r="Q102" s="31">
        <v>4522</v>
      </c>
      <c r="R102" s="31">
        <v>5168</v>
      </c>
      <c r="S102" s="31">
        <v>5814</v>
      </c>
      <c r="V102" s="30">
        <f t="shared" si="39"/>
        <v>90</v>
      </c>
      <c r="W102" s="29">
        <f t="shared" si="28"/>
        <v>651378.21000000008</v>
      </c>
      <c r="X102" s="30">
        <f t="shared" si="39"/>
        <v>90</v>
      </c>
      <c r="Y102" s="30">
        <f t="shared" si="39"/>
        <v>90</v>
      </c>
      <c r="Z102" s="29">
        <f t="shared" si="29"/>
        <v>653104.92000000086</v>
      </c>
      <c r="AA102" s="30">
        <f t="shared" si="39"/>
        <v>90</v>
      </c>
      <c r="AB102" s="30">
        <f t="shared" si="39"/>
        <v>90</v>
      </c>
      <c r="AC102" s="29">
        <f t="shared" si="30"/>
        <v>648845.50999999896</v>
      </c>
      <c r="AD102" s="30">
        <f t="shared" si="39"/>
        <v>90</v>
      </c>
      <c r="AE102" s="30">
        <f t="shared" si="39"/>
        <v>90</v>
      </c>
      <c r="AF102" s="29">
        <f t="shared" si="26"/>
        <v>659222.67999999924</v>
      </c>
      <c r="AG102" s="30">
        <f t="shared" si="39"/>
        <v>90</v>
      </c>
      <c r="AH102" s="30">
        <f t="shared" si="39"/>
        <v>90</v>
      </c>
      <c r="AI102" s="29">
        <f t="shared" si="31"/>
        <v>644098.01</v>
      </c>
      <c r="AJ102" s="30">
        <f t="shared" si="39"/>
        <v>90</v>
      </c>
      <c r="AK102" s="30">
        <f t="shared" si="38"/>
        <v>90</v>
      </c>
      <c r="AL102" s="29">
        <f t="shared" si="32"/>
        <v>651272.95999999973</v>
      </c>
      <c r="AM102" s="30">
        <f t="shared" si="38"/>
        <v>90</v>
      </c>
      <c r="AN102" s="30">
        <f t="shared" si="38"/>
        <v>90</v>
      </c>
      <c r="AO102" s="29">
        <f t="shared" si="35"/>
        <v>661746.21</v>
      </c>
      <c r="AP102" s="30">
        <f t="shared" si="38"/>
        <v>90</v>
      </c>
      <c r="AQ102" s="30">
        <f t="shared" si="38"/>
        <v>90</v>
      </c>
      <c r="AR102" s="29">
        <f t="shared" si="27"/>
        <v>663740.01000000036</v>
      </c>
      <c r="AS102" s="253">
        <f t="shared" si="38"/>
        <v>90</v>
      </c>
      <c r="AT102" s="254">
        <f t="shared" si="38"/>
        <v>90</v>
      </c>
    </row>
    <row r="103" spans="8:46">
      <c r="H103" s="31">
        <v>1</v>
      </c>
      <c r="I103" s="31">
        <v>122</v>
      </c>
      <c r="J103" s="31">
        <v>131</v>
      </c>
      <c r="K103" s="31">
        <v>645</v>
      </c>
      <c r="L103" s="31">
        <v>1291</v>
      </c>
      <c r="M103" s="31">
        <v>1936</v>
      </c>
      <c r="N103" s="31">
        <v>2581</v>
      </c>
      <c r="O103" s="31">
        <v>3227</v>
      </c>
      <c r="P103" s="31">
        <v>3872</v>
      </c>
      <c r="Q103" s="31">
        <v>4518</v>
      </c>
      <c r="R103" s="31">
        <v>5163</v>
      </c>
      <c r="S103" s="31">
        <v>5808</v>
      </c>
      <c r="V103" s="30">
        <f t="shared" si="39"/>
        <v>91</v>
      </c>
      <c r="W103" s="29">
        <f t="shared" si="28"/>
        <v>657815.88000000012</v>
      </c>
      <c r="X103" s="30">
        <f t="shared" si="39"/>
        <v>91</v>
      </c>
      <c r="Y103" s="30">
        <f t="shared" si="39"/>
        <v>91</v>
      </c>
      <c r="Z103" s="29">
        <f t="shared" si="29"/>
        <v>659560.85000000091</v>
      </c>
      <c r="AA103" s="30">
        <f t="shared" si="39"/>
        <v>91</v>
      </c>
      <c r="AB103" s="30">
        <f t="shared" si="39"/>
        <v>91</v>
      </c>
      <c r="AC103" s="29">
        <f t="shared" si="30"/>
        <v>655280.47999999893</v>
      </c>
      <c r="AD103" s="30">
        <f t="shared" si="39"/>
        <v>91</v>
      </c>
      <c r="AE103" s="30">
        <f t="shared" si="39"/>
        <v>91</v>
      </c>
      <c r="AF103" s="29">
        <f t="shared" si="26"/>
        <v>665683.11999999918</v>
      </c>
      <c r="AG103" s="30">
        <f t="shared" si="39"/>
        <v>91</v>
      </c>
      <c r="AH103" s="30">
        <f t="shared" si="39"/>
        <v>91</v>
      </c>
      <c r="AI103" s="29">
        <f t="shared" si="31"/>
        <v>650533.43000000005</v>
      </c>
      <c r="AJ103" s="30">
        <f t="shared" si="39"/>
        <v>91</v>
      </c>
      <c r="AK103" s="30">
        <f t="shared" si="38"/>
        <v>91</v>
      </c>
      <c r="AL103" s="29">
        <f t="shared" si="32"/>
        <v>657732.49999999977</v>
      </c>
      <c r="AM103" s="30">
        <f t="shared" si="38"/>
        <v>91</v>
      </c>
      <c r="AN103" s="30">
        <f t="shared" si="38"/>
        <v>91</v>
      </c>
      <c r="AO103" s="29">
        <f t="shared" si="35"/>
        <v>668199.16999999993</v>
      </c>
      <c r="AP103" s="30">
        <f t="shared" si="38"/>
        <v>91</v>
      </c>
      <c r="AQ103" s="30">
        <f t="shared" si="38"/>
        <v>91</v>
      </c>
      <c r="AR103" s="29">
        <f t="shared" si="27"/>
        <v>670182.17000000039</v>
      </c>
      <c r="AS103" s="253">
        <f t="shared" si="38"/>
        <v>91</v>
      </c>
      <c r="AT103" s="254">
        <f t="shared" si="38"/>
        <v>91</v>
      </c>
    </row>
    <row r="104" spans="8:46">
      <c r="H104" s="31">
        <v>1</v>
      </c>
      <c r="I104" s="31">
        <v>131</v>
      </c>
      <c r="J104" s="31">
        <v>141</v>
      </c>
      <c r="K104" s="31">
        <v>610</v>
      </c>
      <c r="L104" s="31">
        <v>1219</v>
      </c>
      <c r="M104" s="31">
        <v>1829</v>
      </c>
      <c r="N104" s="31">
        <v>2438</v>
      </c>
      <c r="O104" s="31">
        <v>3048</v>
      </c>
      <c r="P104" s="31">
        <v>3657</v>
      </c>
      <c r="Q104" s="31">
        <v>4267</v>
      </c>
      <c r="R104" s="31">
        <v>4876</v>
      </c>
      <c r="S104" s="31">
        <v>5486</v>
      </c>
      <c r="V104" s="30">
        <f t="shared" si="39"/>
        <v>92</v>
      </c>
      <c r="W104" s="29">
        <f t="shared" si="28"/>
        <v>664253.55000000016</v>
      </c>
      <c r="X104" s="30">
        <f t="shared" si="39"/>
        <v>92</v>
      </c>
      <c r="Y104" s="30">
        <f t="shared" si="39"/>
        <v>92</v>
      </c>
      <c r="Z104" s="29">
        <f t="shared" si="29"/>
        <v>666016.78000000096</v>
      </c>
      <c r="AA104" s="30">
        <f t="shared" si="39"/>
        <v>92</v>
      </c>
      <c r="AB104" s="30">
        <f t="shared" si="39"/>
        <v>92</v>
      </c>
      <c r="AC104" s="29">
        <f t="shared" si="30"/>
        <v>661715.44999999891</v>
      </c>
      <c r="AD104" s="30">
        <f t="shared" si="39"/>
        <v>92</v>
      </c>
      <c r="AE104" s="30">
        <f t="shared" si="39"/>
        <v>92</v>
      </c>
      <c r="AF104" s="29">
        <f t="shared" si="26"/>
        <v>672143.55999999912</v>
      </c>
      <c r="AG104" s="30">
        <f t="shared" si="39"/>
        <v>92</v>
      </c>
      <c r="AH104" s="30">
        <f t="shared" si="39"/>
        <v>92</v>
      </c>
      <c r="AI104" s="29">
        <f t="shared" si="31"/>
        <v>656968.85000000009</v>
      </c>
      <c r="AJ104" s="30">
        <f t="shared" si="39"/>
        <v>92</v>
      </c>
      <c r="AK104" s="30">
        <f t="shared" si="38"/>
        <v>92</v>
      </c>
      <c r="AL104" s="29">
        <f t="shared" si="32"/>
        <v>664192.0399999998</v>
      </c>
      <c r="AM104" s="30">
        <f t="shared" si="38"/>
        <v>92</v>
      </c>
      <c r="AN104" s="30">
        <f t="shared" si="38"/>
        <v>92</v>
      </c>
      <c r="AO104" s="29">
        <f t="shared" si="35"/>
        <v>674652.12999999989</v>
      </c>
      <c r="AP104" s="30">
        <f t="shared" si="38"/>
        <v>92</v>
      </c>
      <c r="AQ104" s="30">
        <f t="shared" si="38"/>
        <v>92</v>
      </c>
      <c r="AR104" s="29">
        <f t="shared" si="27"/>
        <v>676624.33000000042</v>
      </c>
      <c r="AS104" s="253">
        <f t="shared" si="38"/>
        <v>92</v>
      </c>
      <c r="AT104" s="254">
        <f t="shared" si="38"/>
        <v>92</v>
      </c>
    </row>
    <row r="105" spans="8:46">
      <c r="H105" s="31">
        <v>1</v>
      </c>
      <c r="I105" s="31">
        <v>141</v>
      </c>
      <c r="J105" s="31">
        <v>237</v>
      </c>
      <c r="K105" s="31">
        <v>645</v>
      </c>
      <c r="L105" s="31">
        <v>1291</v>
      </c>
      <c r="M105" s="31">
        <v>1936</v>
      </c>
      <c r="N105" s="31">
        <v>2581</v>
      </c>
      <c r="O105" s="31">
        <v>3227</v>
      </c>
      <c r="P105" s="31">
        <v>3872</v>
      </c>
      <c r="Q105" s="31">
        <v>4518</v>
      </c>
      <c r="R105" s="31">
        <v>5163</v>
      </c>
      <c r="S105" s="31">
        <v>5808</v>
      </c>
      <c r="V105" s="30">
        <f t="shared" si="39"/>
        <v>93</v>
      </c>
      <c r="W105" s="29">
        <f t="shared" si="28"/>
        <v>670691.2200000002</v>
      </c>
      <c r="X105" s="30">
        <f t="shared" si="39"/>
        <v>93</v>
      </c>
      <c r="Y105" s="30">
        <f t="shared" si="39"/>
        <v>93</v>
      </c>
      <c r="Z105" s="29">
        <f t="shared" si="29"/>
        <v>672472.71000000101</v>
      </c>
      <c r="AA105" s="30">
        <f t="shared" si="39"/>
        <v>93</v>
      </c>
      <c r="AB105" s="30">
        <f t="shared" si="39"/>
        <v>93</v>
      </c>
      <c r="AC105" s="29">
        <f t="shared" si="30"/>
        <v>668150.41999999888</v>
      </c>
      <c r="AD105" s="30">
        <f t="shared" si="39"/>
        <v>93</v>
      </c>
      <c r="AE105" s="30">
        <f t="shared" si="39"/>
        <v>93</v>
      </c>
      <c r="AF105" s="29">
        <f t="shared" si="26"/>
        <v>678603.99999999907</v>
      </c>
      <c r="AG105" s="30">
        <f t="shared" si="39"/>
        <v>93</v>
      </c>
      <c r="AH105" s="30">
        <f t="shared" si="39"/>
        <v>93</v>
      </c>
      <c r="AI105" s="29">
        <f t="shared" si="31"/>
        <v>663404.27000000014</v>
      </c>
      <c r="AJ105" s="30">
        <f t="shared" si="39"/>
        <v>93</v>
      </c>
      <c r="AK105" s="30">
        <f t="shared" si="38"/>
        <v>93</v>
      </c>
      <c r="AL105" s="29">
        <f t="shared" si="32"/>
        <v>670651.57999999984</v>
      </c>
      <c r="AM105" s="30">
        <f t="shared" si="38"/>
        <v>93</v>
      </c>
      <c r="AN105" s="30">
        <f t="shared" si="38"/>
        <v>93</v>
      </c>
      <c r="AO105" s="29">
        <f t="shared" si="35"/>
        <v>681105.08999999985</v>
      </c>
      <c r="AP105" s="30">
        <f t="shared" si="38"/>
        <v>93</v>
      </c>
      <c r="AQ105" s="30">
        <f t="shared" si="38"/>
        <v>93</v>
      </c>
      <c r="AR105" s="29">
        <f t="shared" si="27"/>
        <v>683066.49000000046</v>
      </c>
      <c r="AS105" s="253">
        <f t="shared" si="38"/>
        <v>93</v>
      </c>
      <c r="AT105" s="254">
        <f t="shared" si="38"/>
        <v>93</v>
      </c>
    </row>
    <row r="106" spans="8:46">
      <c r="H106" s="31">
        <v>2</v>
      </c>
      <c r="I106" s="31">
        <v>237</v>
      </c>
      <c r="J106" s="31">
        <v>477</v>
      </c>
      <c r="K106" s="31">
        <v>645</v>
      </c>
      <c r="L106" s="31">
        <v>1291</v>
      </c>
      <c r="M106" s="31">
        <v>1936</v>
      </c>
      <c r="N106" s="31">
        <v>2582</v>
      </c>
      <c r="O106" s="31">
        <v>3227</v>
      </c>
      <c r="P106" s="31">
        <v>3873</v>
      </c>
      <c r="Q106" s="31">
        <v>4518</v>
      </c>
      <c r="R106" s="31">
        <v>5164</v>
      </c>
      <c r="S106" s="31">
        <v>5809</v>
      </c>
      <c r="V106" s="30">
        <f t="shared" si="39"/>
        <v>94</v>
      </c>
      <c r="W106" s="29">
        <f t="shared" si="28"/>
        <v>677128.89000000025</v>
      </c>
      <c r="X106" s="30">
        <f t="shared" si="39"/>
        <v>94</v>
      </c>
      <c r="Y106" s="30">
        <f t="shared" si="39"/>
        <v>94</v>
      </c>
      <c r="Z106" s="29">
        <f t="shared" si="29"/>
        <v>678928.64000000106</v>
      </c>
      <c r="AA106" s="30">
        <f t="shared" si="39"/>
        <v>94</v>
      </c>
      <c r="AB106" s="30">
        <f t="shared" si="39"/>
        <v>94</v>
      </c>
      <c r="AC106" s="29">
        <f t="shared" si="30"/>
        <v>674585.38999999885</v>
      </c>
      <c r="AD106" s="30">
        <f t="shared" si="39"/>
        <v>94</v>
      </c>
      <c r="AE106" s="30">
        <f t="shared" si="39"/>
        <v>94</v>
      </c>
      <c r="AF106" s="29">
        <f t="shared" si="26"/>
        <v>685064.43999999901</v>
      </c>
      <c r="AG106" s="30">
        <f t="shared" si="39"/>
        <v>94</v>
      </c>
      <c r="AH106" s="30">
        <f t="shared" si="39"/>
        <v>94</v>
      </c>
      <c r="AI106" s="29">
        <f t="shared" si="31"/>
        <v>669839.69000000018</v>
      </c>
      <c r="AJ106" s="30">
        <f t="shared" si="39"/>
        <v>94</v>
      </c>
      <c r="AK106" s="30">
        <f t="shared" si="38"/>
        <v>94</v>
      </c>
      <c r="AL106" s="29">
        <f t="shared" si="32"/>
        <v>677111.11999999988</v>
      </c>
      <c r="AM106" s="30">
        <f t="shared" si="38"/>
        <v>94</v>
      </c>
      <c r="AN106" s="30">
        <f t="shared" si="38"/>
        <v>94</v>
      </c>
      <c r="AO106" s="29">
        <f t="shared" si="35"/>
        <v>687558.04999999981</v>
      </c>
      <c r="AP106" s="30">
        <f t="shared" si="38"/>
        <v>94</v>
      </c>
      <c r="AQ106" s="30">
        <f t="shared" si="38"/>
        <v>94</v>
      </c>
      <c r="AR106" s="29">
        <f t="shared" si="27"/>
        <v>689508.65000000049</v>
      </c>
      <c r="AS106" s="253">
        <f t="shared" si="38"/>
        <v>94</v>
      </c>
      <c r="AT106" s="254">
        <f t="shared" si="38"/>
        <v>94</v>
      </c>
    </row>
    <row r="107" spans="8:46">
      <c r="H107" s="31">
        <v>3</v>
      </c>
      <c r="I107" s="31">
        <v>477</v>
      </c>
      <c r="J107" s="31">
        <v>717</v>
      </c>
      <c r="K107" s="31">
        <v>646</v>
      </c>
      <c r="L107" s="31">
        <v>1291</v>
      </c>
      <c r="M107" s="31">
        <v>1937</v>
      </c>
      <c r="N107" s="31">
        <v>2582</v>
      </c>
      <c r="O107" s="31">
        <v>3228</v>
      </c>
      <c r="P107" s="31">
        <v>3873</v>
      </c>
      <c r="Q107" s="31">
        <v>4519</v>
      </c>
      <c r="R107" s="31">
        <v>5164</v>
      </c>
      <c r="S107" s="31">
        <v>5810</v>
      </c>
      <c r="V107" s="30">
        <f t="shared" si="39"/>
        <v>95</v>
      </c>
      <c r="W107" s="29">
        <f t="shared" si="28"/>
        <v>683566.56000000029</v>
      </c>
      <c r="X107" s="30">
        <f t="shared" si="39"/>
        <v>95</v>
      </c>
      <c r="Y107" s="30">
        <f t="shared" si="39"/>
        <v>95</v>
      </c>
      <c r="Z107" s="29">
        <f t="shared" si="29"/>
        <v>685384.57000000111</v>
      </c>
      <c r="AA107" s="30">
        <f t="shared" si="39"/>
        <v>95</v>
      </c>
      <c r="AB107" s="30">
        <f t="shared" si="39"/>
        <v>95</v>
      </c>
      <c r="AC107" s="29">
        <f t="shared" si="30"/>
        <v>681020.35999999882</v>
      </c>
      <c r="AD107" s="30">
        <f t="shared" si="39"/>
        <v>95</v>
      </c>
      <c r="AE107" s="30">
        <f t="shared" si="39"/>
        <v>95</v>
      </c>
      <c r="AF107" s="29">
        <f t="shared" si="26"/>
        <v>691524.87999999896</v>
      </c>
      <c r="AG107" s="30">
        <f t="shared" si="39"/>
        <v>95</v>
      </c>
      <c r="AH107" s="30">
        <f t="shared" si="39"/>
        <v>95</v>
      </c>
      <c r="AI107" s="29">
        <f t="shared" si="31"/>
        <v>676275.11000000022</v>
      </c>
      <c r="AJ107" s="30">
        <f t="shared" si="39"/>
        <v>95</v>
      </c>
      <c r="AK107" s="30">
        <f t="shared" si="38"/>
        <v>95</v>
      </c>
      <c r="AL107" s="29">
        <f t="shared" si="32"/>
        <v>683570.65999999992</v>
      </c>
      <c r="AM107" s="30">
        <f t="shared" si="38"/>
        <v>95</v>
      </c>
      <c r="AN107" s="30">
        <f t="shared" si="38"/>
        <v>95</v>
      </c>
      <c r="AO107" s="29">
        <f t="shared" si="35"/>
        <v>694011.00999999978</v>
      </c>
      <c r="AP107" s="30">
        <f t="shared" si="38"/>
        <v>95</v>
      </c>
      <c r="AQ107" s="30">
        <f t="shared" si="38"/>
        <v>95</v>
      </c>
      <c r="AR107" s="29">
        <f t="shared" si="27"/>
        <v>695950.81000000052</v>
      </c>
      <c r="AS107" s="253">
        <f t="shared" si="38"/>
        <v>95</v>
      </c>
      <c r="AT107" s="254">
        <f t="shared" si="38"/>
        <v>95</v>
      </c>
    </row>
    <row r="108" spans="8:46">
      <c r="H108" s="31">
        <v>4</v>
      </c>
      <c r="I108" s="31">
        <v>717</v>
      </c>
      <c r="J108" s="31">
        <v>957</v>
      </c>
      <c r="K108" s="31">
        <v>646</v>
      </c>
      <c r="L108" s="31">
        <v>1291</v>
      </c>
      <c r="M108" s="31">
        <v>1937</v>
      </c>
      <c r="N108" s="31">
        <v>2583</v>
      </c>
      <c r="O108" s="31">
        <v>3229</v>
      </c>
      <c r="P108" s="31">
        <v>3874</v>
      </c>
      <c r="Q108" s="31">
        <v>4520</v>
      </c>
      <c r="R108" s="31">
        <v>5166</v>
      </c>
      <c r="S108" s="31">
        <v>5812</v>
      </c>
      <c r="V108" s="30">
        <f t="shared" si="39"/>
        <v>96</v>
      </c>
      <c r="W108" s="29">
        <f t="shared" si="28"/>
        <v>690004.23000000033</v>
      </c>
      <c r="X108" s="30">
        <f t="shared" si="39"/>
        <v>96</v>
      </c>
      <c r="Y108" s="30">
        <f t="shared" si="39"/>
        <v>96</v>
      </c>
      <c r="Z108" s="29">
        <f t="shared" si="29"/>
        <v>691840.50000000116</v>
      </c>
      <c r="AA108" s="30">
        <f t="shared" si="39"/>
        <v>96</v>
      </c>
      <c r="AB108" s="30">
        <f t="shared" si="39"/>
        <v>96</v>
      </c>
      <c r="AC108" s="29">
        <f t="shared" si="30"/>
        <v>687455.32999999879</v>
      </c>
      <c r="AD108" s="30">
        <f t="shared" si="39"/>
        <v>96</v>
      </c>
      <c r="AE108" s="30">
        <f t="shared" si="39"/>
        <v>96</v>
      </c>
      <c r="AF108" s="29">
        <f t="shared" si="26"/>
        <v>697985.3199999989</v>
      </c>
      <c r="AG108" s="30">
        <f t="shared" si="39"/>
        <v>96</v>
      </c>
      <c r="AH108" s="30">
        <f t="shared" si="39"/>
        <v>96</v>
      </c>
      <c r="AI108" s="29">
        <f t="shared" si="31"/>
        <v>682710.53000000026</v>
      </c>
      <c r="AJ108" s="30">
        <f t="shared" si="39"/>
        <v>96</v>
      </c>
      <c r="AK108" s="30">
        <f t="shared" si="38"/>
        <v>96</v>
      </c>
      <c r="AL108" s="29">
        <f t="shared" si="32"/>
        <v>690030.2</v>
      </c>
      <c r="AM108" s="30">
        <f t="shared" si="38"/>
        <v>96</v>
      </c>
      <c r="AN108" s="30">
        <f t="shared" si="38"/>
        <v>96</v>
      </c>
      <c r="AO108" s="29">
        <f t="shared" si="35"/>
        <v>700463.96999999974</v>
      </c>
      <c r="AP108" s="30">
        <f t="shared" si="38"/>
        <v>96</v>
      </c>
      <c r="AQ108" s="30">
        <f t="shared" si="38"/>
        <v>96</v>
      </c>
      <c r="AR108" s="29">
        <f t="shared" si="27"/>
        <v>702392.97000000055</v>
      </c>
      <c r="AS108" s="253">
        <f t="shared" si="38"/>
        <v>96</v>
      </c>
      <c r="AT108" s="254">
        <f t="shared" si="38"/>
        <v>96</v>
      </c>
    </row>
    <row r="109" spans="8:46">
      <c r="H109" s="31">
        <v>5</v>
      </c>
      <c r="I109" s="31">
        <v>957</v>
      </c>
      <c r="J109" s="31">
        <v>1197</v>
      </c>
      <c r="K109" s="31">
        <v>646</v>
      </c>
      <c r="L109" s="31">
        <v>1292</v>
      </c>
      <c r="M109" s="31">
        <v>1938</v>
      </c>
      <c r="N109" s="31">
        <v>2584</v>
      </c>
      <c r="O109" s="31">
        <v>3229</v>
      </c>
      <c r="P109" s="31">
        <v>3875</v>
      </c>
      <c r="Q109" s="31">
        <v>4521</v>
      </c>
      <c r="R109" s="31">
        <v>5167</v>
      </c>
      <c r="S109" s="31">
        <v>5813</v>
      </c>
      <c r="V109" s="30">
        <f t="shared" si="39"/>
        <v>97</v>
      </c>
      <c r="W109" s="29">
        <f t="shared" si="28"/>
        <v>696441.90000000037</v>
      </c>
      <c r="X109" s="30">
        <f t="shared" si="39"/>
        <v>97</v>
      </c>
      <c r="Y109" s="30">
        <f t="shared" si="39"/>
        <v>97</v>
      </c>
      <c r="Z109" s="29">
        <f t="shared" si="29"/>
        <v>698296.43000000122</v>
      </c>
      <c r="AA109" s="30">
        <f t="shared" si="39"/>
        <v>97</v>
      </c>
      <c r="AB109" s="30">
        <f t="shared" si="39"/>
        <v>97</v>
      </c>
      <c r="AC109" s="29">
        <f t="shared" si="30"/>
        <v>693890.29999999877</v>
      </c>
      <c r="AD109" s="30">
        <f t="shared" si="39"/>
        <v>97</v>
      </c>
      <c r="AE109" s="30">
        <f t="shared" si="39"/>
        <v>97</v>
      </c>
      <c r="AF109" s="29">
        <f t="shared" si="26"/>
        <v>704445.75999999885</v>
      </c>
      <c r="AG109" s="30">
        <f t="shared" si="39"/>
        <v>97</v>
      </c>
      <c r="AH109" s="30">
        <f t="shared" si="39"/>
        <v>97</v>
      </c>
      <c r="AI109" s="29">
        <f t="shared" si="31"/>
        <v>689145.9500000003</v>
      </c>
      <c r="AJ109" s="30">
        <f t="shared" si="39"/>
        <v>97</v>
      </c>
      <c r="AK109" s="30">
        <f t="shared" si="39"/>
        <v>97</v>
      </c>
      <c r="AL109" s="29">
        <f t="shared" si="32"/>
        <v>696489.74</v>
      </c>
      <c r="AM109" s="30">
        <f t="shared" ref="AK109:AT124" si="40">AM108+1</f>
        <v>97</v>
      </c>
      <c r="AN109" s="30">
        <f t="shared" si="40"/>
        <v>97</v>
      </c>
      <c r="AO109" s="29">
        <f t="shared" si="35"/>
        <v>706916.9299999997</v>
      </c>
      <c r="AP109" s="30">
        <f t="shared" si="40"/>
        <v>97</v>
      </c>
      <c r="AQ109" s="30">
        <f t="shared" si="40"/>
        <v>97</v>
      </c>
      <c r="AR109" s="29">
        <f t="shared" si="27"/>
        <v>708835.13000000059</v>
      </c>
      <c r="AS109" s="253">
        <f t="shared" si="40"/>
        <v>97</v>
      </c>
      <c r="AT109" s="254">
        <f t="shared" si="40"/>
        <v>97</v>
      </c>
    </row>
    <row r="110" spans="8:46">
      <c r="H110" s="31">
        <v>6</v>
      </c>
      <c r="I110" s="31">
        <v>1197</v>
      </c>
      <c r="J110" s="31">
        <v>1436</v>
      </c>
      <c r="K110" s="31">
        <v>646</v>
      </c>
      <c r="L110" s="31">
        <v>1292</v>
      </c>
      <c r="M110" s="31">
        <v>1939</v>
      </c>
      <c r="N110" s="31">
        <v>2585</v>
      </c>
      <c r="O110" s="31">
        <v>3231</v>
      </c>
      <c r="P110" s="31">
        <v>3877</v>
      </c>
      <c r="Q110" s="31">
        <v>4523</v>
      </c>
      <c r="R110" s="31">
        <v>5169</v>
      </c>
      <c r="S110" s="31">
        <v>5816</v>
      </c>
      <c r="V110" s="30">
        <f t="shared" ref="V110:AK125" si="41">V109+1</f>
        <v>98</v>
      </c>
      <c r="W110" s="29">
        <f t="shared" si="28"/>
        <v>702879.57000000041</v>
      </c>
      <c r="X110" s="30">
        <f t="shared" si="41"/>
        <v>98</v>
      </c>
      <c r="Y110" s="30">
        <f t="shared" si="41"/>
        <v>98</v>
      </c>
      <c r="Z110" s="29">
        <f t="shared" si="29"/>
        <v>704752.36000000127</v>
      </c>
      <c r="AA110" s="30">
        <f t="shared" si="41"/>
        <v>98</v>
      </c>
      <c r="AB110" s="30">
        <f t="shared" si="41"/>
        <v>98</v>
      </c>
      <c r="AC110" s="29">
        <f t="shared" si="30"/>
        <v>700325.26999999874</v>
      </c>
      <c r="AD110" s="30">
        <f t="shared" si="41"/>
        <v>98</v>
      </c>
      <c r="AE110" s="30">
        <f t="shared" si="41"/>
        <v>98</v>
      </c>
      <c r="AF110" s="29">
        <f t="shared" si="26"/>
        <v>710906.19999999879</v>
      </c>
      <c r="AG110" s="30">
        <f t="shared" si="41"/>
        <v>98</v>
      </c>
      <c r="AH110" s="30">
        <f t="shared" si="41"/>
        <v>98</v>
      </c>
      <c r="AI110" s="29">
        <f t="shared" si="31"/>
        <v>695581.37000000034</v>
      </c>
      <c r="AJ110" s="30">
        <f t="shared" si="41"/>
        <v>98</v>
      </c>
      <c r="AK110" s="30">
        <f t="shared" si="40"/>
        <v>98</v>
      </c>
      <c r="AL110" s="29">
        <f t="shared" si="32"/>
        <v>702949.28</v>
      </c>
      <c r="AM110" s="30">
        <f t="shared" si="40"/>
        <v>98</v>
      </c>
      <c r="AN110" s="30">
        <f t="shared" si="40"/>
        <v>98</v>
      </c>
      <c r="AO110" s="29">
        <f t="shared" si="35"/>
        <v>713369.88999999966</v>
      </c>
      <c r="AP110" s="30">
        <f t="shared" si="40"/>
        <v>98</v>
      </c>
      <c r="AQ110" s="30">
        <f t="shared" si="40"/>
        <v>98</v>
      </c>
      <c r="AR110" s="29">
        <f t="shared" si="27"/>
        <v>715277.29000000062</v>
      </c>
      <c r="AS110" s="253">
        <f t="shared" si="40"/>
        <v>98</v>
      </c>
      <c r="AT110" s="254">
        <f t="shared" si="40"/>
        <v>98</v>
      </c>
    </row>
    <row r="111" spans="8:46">
      <c r="H111" s="31">
        <v>7</v>
      </c>
      <c r="I111" s="31">
        <v>1436</v>
      </c>
      <c r="J111" s="31">
        <v>1676</v>
      </c>
      <c r="K111" s="31">
        <v>646</v>
      </c>
      <c r="L111" s="31">
        <v>1293</v>
      </c>
      <c r="M111" s="31">
        <v>1939</v>
      </c>
      <c r="N111" s="31">
        <v>2585</v>
      </c>
      <c r="O111" s="31">
        <v>3232</v>
      </c>
      <c r="P111" s="31">
        <v>3878</v>
      </c>
      <c r="Q111" s="31">
        <v>4525</v>
      </c>
      <c r="R111" s="31">
        <v>5171</v>
      </c>
      <c r="S111" s="31">
        <v>5817</v>
      </c>
      <c r="V111" s="30">
        <f t="shared" si="41"/>
        <v>99</v>
      </c>
      <c r="W111" s="29">
        <f t="shared" si="28"/>
        <v>709317.24000000046</v>
      </c>
      <c r="X111" s="30">
        <f t="shared" si="41"/>
        <v>99</v>
      </c>
      <c r="Y111" s="30">
        <f t="shared" si="41"/>
        <v>99</v>
      </c>
      <c r="Z111" s="29">
        <f t="shared" si="29"/>
        <v>711208.29000000132</v>
      </c>
      <c r="AA111" s="30">
        <f t="shared" si="41"/>
        <v>99</v>
      </c>
      <c r="AB111" s="30">
        <f t="shared" si="41"/>
        <v>99</v>
      </c>
      <c r="AC111" s="29">
        <f t="shared" si="30"/>
        <v>706760.23999999871</v>
      </c>
      <c r="AD111" s="30">
        <f t="shared" si="41"/>
        <v>99</v>
      </c>
      <c r="AE111" s="30">
        <f t="shared" si="41"/>
        <v>99</v>
      </c>
      <c r="AF111" s="29">
        <f t="shared" si="26"/>
        <v>717366.63999999873</v>
      </c>
      <c r="AG111" s="30">
        <f t="shared" si="41"/>
        <v>99</v>
      </c>
      <c r="AH111" s="30">
        <f t="shared" si="41"/>
        <v>99</v>
      </c>
      <c r="AI111" s="29">
        <f t="shared" si="31"/>
        <v>702016.79000000039</v>
      </c>
      <c r="AJ111" s="30">
        <f t="shared" si="41"/>
        <v>99</v>
      </c>
      <c r="AK111" s="30">
        <f t="shared" si="40"/>
        <v>99</v>
      </c>
      <c r="AL111" s="29">
        <f t="shared" si="32"/>
        <v>709408.82000000007</v>
      </c>
      <c r="AM111" s="30">
        <f t="shared" si="40"/>
        <v>99</v>
      </c>
      <c r="AN111" s="30">
        <f t="shared" si="40"/>
        <v>99</v>
      </c>
      <c r="AO111" s="29">
        <f t="shared" si="35"/>
        <v>719822.84999999963</v>
      </c>
      <c r="AP111" s="30">
        <f t="shared" si="40"/>
        <v>99</v>
      </c>
      <c r="AQ111" s="30">
        <f t="shared" si="40"/>
        <v>99</v>
      </c>
      <c r="AR111" s="29">
        <f>AR110+6440.53</f>
        <v>721717.82000000065</v>
      </c>
      <c r="AS111" s="253">
        <f t="shared" si="40"/>
        <v>99</v>
      </c>
      <c r="AT111" s="254">
        <f t="shared" si="40"/>
        <v>99</v>
      </c>
    </row>
    <row r="112" spans="8:46"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V112" s="30">
        <f t="shared" si="41"/>
        <v>100</v>
      </c>
      <c r="W112" s="29">
        <f>W111+6436.04</f>
        <v>715753.28000000049</v>
      </c>
      <c r="X112" s="30">
        <f t="shared" si="41"/>
        <v>100</v>
      </c>
      <c r="Y112" s="30">
        <f t="shared" si="41"/>
        <v>100</v>
      </c>
      <c r="Z112" s="29">
        <f t="shared" si="29"/>
        <v>717664.22000000137</v>
      </c>
      <c r="AA112" s="30">
        <f t="shared" si="41"/>
        <v>100</v>
      </c>
      <c r="AB112" s="30">
        <f t="shared" si="41"/>
        <v>100</v>
      </c>
      <c r="AC112" s="29">
        <f t="shared" si="30"/>
        <v>713195.20999999868</v>
      </c>
      <c r="AD112" s="30">
        <f t="shared" si="41"/>
        <v>100</v>
      </c>
      <c r="AE112" s="30">
        <f t="shared" si="41"/>
        <v>100</v>
      </c>
      <c r="AF112" s="29">
        <f t="shared" si="26"/>
        <v>723827.07999999868</v>
      </c>
      <c r="AG112" s="30">
        <f t="shared" si="41"/>
        <v>100</v>
      </c>
      <c r="AH112" s="30">
        <f t="shared" si="41"/>
        <v>100</v>
      </c>
      <c r="AI112" s="29">
        <f t="shared" si="31"/>
        <v>708452.21000000043</v>
      </c>
      <c r="AJ112" s="30">
        <f t="shared" si="41"/>
        <v>100</v>
      </c>
      <c r="AK112" s="30">
        <f t="shared" si="40"/>
        <v>100</v>
      </c>
      <c r="AL112" s="29">
        <f t="shared" si="32"/>
        <v>715868.3600000001</v>
      </c>
      <c r="AM112" s="30">
        <f t="shared" si="40"/>
        <v>100</v>
      </c>
      <c r="AN112" s="30">
        <f t="shared" si="40"/>
        <v>100</v>
      </c>
      <c r="AO112" s="29">
        <f t="shared" si="35"/>
        <v>726275.80999999959</v>
      </c>
      <c r="AP112" s="30">
        <f t="shared" si="40"/>
        <v>100</v>
      </c>
      <c r="AQ112" s="30">
        <f t="shared" si="40"/>
        <v>100</v>
      </c>
      <c r="AR112" s="29">
        <f t="shared" ref="AR112:AR130" si="42">AR111+6440.53</f>
        <v>728158.35000000068</v>
      </c>
      <c r="AS112" s="253">
        <f t="shared" si="40"/>
        <v>100</v>
      </c>
      <c r="AT112" s="254">
        <f t="shared" si="40"/>
        <v>100</v>
      </c>
    </row>
    <row r="113" spans="8:46"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V113" s="30">
        <f t="shared" si="41"/>
        <v>101</v>
      </c>
      <c r="W113" s="29">
        <f t="shared" ref="W113:W131" si="43">W112+6436.04</f>
        <v>722189.32000000053</v>
      </c>
      <c r="X113" s="30">
        <f t="shared" si="41"/>
        <v>101</v>
      </c>
      <c r="Y113" s="30">
        <f t="shared" si="41"/>
        <v>101</v>
      </c>
      <c r="Z113" s="29">
        <f t="shared" si="29"/>
        <v>724120.15000000142</v>
      </c>
      <c r="AA113" s="30">
        <f t="shared" si="41"/>
        <v>101</v>
      </c>
      <c r="AB113" s="30">
        <f t="shared" si="41"/>
        <v>101</v>
      </c>
      <c r="AC113" s="29">
        <f>AC112+6433.34</f>
        <v>719628.54999999865</v>
      </c>
      <c r="AD113" s="30">
        <f t="shared" si="41"/>
        <v>101</v>
      </c>
      <c r="AE113" s="30">
        <f t="shared" si="41"/>
        <v>101</v>
      </c>
      <c r="AF113" s="29">
        <f t="shared" si="26"/>
        <v>730287.51999999862</v>
      </c>
      <c r="AG113" s="30">
        <f t="shared" si="41"/>
        <v>101</v>
      </c>
      <c r="AH113" s="30">
        <f t="shared" si="41"/>
        <v>101</v>
      </c>
      <c r="AI113" s="29">
        <f>AI112+6433.79</f>
        <v>714886.00000000047</v>
      </c>
      <c r="AJ113" s="30">
        <f t="shared" si="41"/>
        <v>101</v>
      </c>
      <c r="AK113" s="30">
        <f t="shared" si="40"/>
        <v>101</v>
      </c>
      <c r="AL113" s="29">
        <f t="shared" si="32"/>
        <v>722327.90000000014</v>
      </c>
      <c r="AM113" s="30">
        <f t="shared" si="40"/>
        <v>101</v>
      </c>
      <c r="AN113" s="30">
        <f t="shared" si="40"/>
        <v>101</v>
      </c>
      <c r="AO113" s="29">
        <f t="shared" si="35"/>
        <v>732728.76999999955</v>
      </c>
      <c r="AP113" s="30">
        <f t="shared" si="40"/>
        <v>101</v>
      </c>
      <c r="AQ113" s="30">
        <f t="shared" si="40"/>
        <v>101</v>
      </c>
      <c r="AR113" s="29">
        <f t="shared" si="42"/>
        <v>734598.8800000007</v>
      </c>
      <c r="AS113" s="253">
        <f t="shared" si="40"/>
        <v>101</v>
      </c>
      <c r="AT113" s="254">
        <f t="shared" si="40"/>
        <v>101</v>
      </c>
    </row>
    <row r="114" spans="8:46">
      <c r="V114" s="30">
        <f t="shared" si="41"/>
        <v>102</v>
      </c>
      <c r="W114" s="29">
        <f t="shared" si="43"/>
        <v>728625.36000000057</v>
      </c>
      <c r="X114" s="30">
        <f t="shared" si="41"/>
        <v>102</v>
      </c>
      <c r="Y114" s="30">
        <f t="shared" si="41"/>
        <v>102</v>
      </c>
      <c r="Z114" s="29">
        <f t="shared" si="29"/>
        <v>730576.08000000147</v>
      </c>
      <c r="AA114" s="30">
        <f t="shared" si="41"/>
        <v>102</v>
      </c>
      <c r="AB114" s="30">
        <f t="shared" si="41"/>
        <v>102</v>
      </c>
      <c r="AC114" s="29">
        <f t="shared" ref="AC114:AC132" si="44">AC113+6433.34</f>
        <v>726061.88999999862</v>
      </c>
      <c r="AD114" s="30">
        <f t="shared" si="41"/>
        <v>102</v>
      </c>
      <c r="AE114" s="30">
        <f t="shared" si="41"/>
        <v>102</v>
      </c>
      <c r="AF114" s="29">
        <f t="shared" si="26"/>
        <v>736747.95999999857</v>
      </c>
      <c r="AG114" s="30">
        <f t="shared" si="41"/>
        <v>102</v>
      </c>
      <c r="AH114" s="30">
        <f t="shared" si="41"/>
        <v>102</v>
      </c>
      <c r="AI114" s="29">
        <f t="shared" ref="AI114:AI132" si="45">AI113+6433.79</f>
        <v>721319.7900000005</v>
      </c>
      <c r="AJ114" s="30">
        <f t="shared" si="41"/>
        <v>102</v>
      </c>
      <c r="AK114" s="30">
        <f t="shared" si="40"/>
        <v>102</v>
      </c>
      <c r="AL114" s="29">
        <f t="shared" si="32"/>
        <v>728787.44000000018</v>
      </c>
      <c r="AM114" s="30">
        <f t="shared" si="40"/>
        <v>102</v>
      </c>
      <c r="AN114" s="30">
        <f t="shared" si="40"/>
        <v>102</v>
      </c>
      <c r="AO114" s="29">
        <f t="shared" si="35"/>
        <v>739181.72999999952</v>
      </c>
      <c r="AP114" s="30">
        <f t="shared" si="40"/>
        <v>102</v>
      </c>
      <c r="AQ114" s="30">
        <f t="shared" si="40"/>
        <v>102</v>
      </c>
      <c r="AR114" s="29">
        <f t="shared" si="42"/>
        <v>741039.41000000073</v>
      </c>
      <c r="AS114" s="253">
        <f t="shared" si="40"/>
        <v>102</v>
      </c>
      <c r="AT114" s="254">
        <f t="shared" si="40"/>
        <v>102</v>
      </c>
    </row>
    <row r="115" spans="8:46" ht="15.75">
      <c r="H115" s="524" t="s">
        <v>66</v>
      </c>
      <c r="I115" s="524"/>
      <c r="J115" s="524"/>
      <c r="K115" s="524"/>
      <c r="L115" s="524"/>
      <c r="M115" s="524"/>
      <c r="N115" s="524"/>
      <c r="O115" s="524"/>
      <c r="P115" s="524"/>
      <c r="Q115" s="524"/>
      <c r="R115" s="524"/>
      <c r="S115" s="524"/>
      <c r="V115" s="30">
        <f t="shared" si="41"/>
        <v>103</v>
      </c>
      <c r="W115" s="29">
        <f t="shared" si="43"/>
        <v>735061.40000000061</v>
      </c>
      <c r="X115" s="30">
        <f t="shared" si="41"/>
        <v>103</v>
      </c>
      <c r="Y115" s="30">
        <f t="shared" si="41"/>
        <v>103</v>
      </c>
      <c r="Z115" s="29">
        <f t="shared" si="29"/>
        <v>737032.01000000152</v>
      </c>
      <c r="AA115" s="30">
        <f t="shared" si="41"/>
        <v>103</v>
      </c>
      <c r="AB115" s="30">
        <f t="shared" si="41"/>
        <v>103</v>
      </c>
      <c r="AC115" s="29">
        <f t="shared" si="44"/>
        <v>732495.22999999858</v>
      </c>
      <c r="AD115" s="30">
        <f t="shared" si="41"/>
        <v>103</v>
      </c>
      <c r="AE115" s="30">
        <f t="shared" si="41"/>
        <v>103</v>
      </c>
      <c r="AF115" s="29">
        <f t="shared" si="26"/>
        <v>743208.39999999851</v>
      </c>
      <c r="AG115" s="30">
        <f t="shared" si="41"/>
        <v>103</v>
      </c>
      <c r="AH115" s="30">
        <f t="shared" si="41"/>
        <v>103</v>
      </c>
      <c r="AI115" s="29">
        <f t="shared" si="45"/>
        <v>727753.58000000054</v>
      </c>
      <c r="AJ115" s="30">
        <f t="shared" si="41"/>
        <v>103</v>
      </c>
      <c r="AK115" s="30">
        <f t="shared" si="40"/>
        <v>103</v>
      </c>
      <c r="AL115" s="29">
        <f t="shared" si="32"/>
        <v>735246.98000000021</v>
      </c>
      <c r="AM115" s="30">
        <f t="shared" si="40"/>
        <v>103</v>
      </c>
      <c r="AN115" s="30">
        <f t="shared" si="40"/>
        <v>103</v>
      </c>
      <c r="AO115" s="29">
        <f>AO114+6451.33</f>
        <v>745633.05999999947</v>
      </c>
      <c r="AP115" s="30">
        <f t="shared" si="40"/>
        <v>103</v>
      </c>
      <c r="AQ115" s="30">
        <f t="shared" si="40"/>
        <v>103</v>
      </c>
      <c r="AR115" s="29">
        <f t="shared" si="42"/>
        <v>747479.94000000076</v>
      </c>
      <c r="AS115" s="253">
        <f t="shared" si="40"/>
        <v>103</v>
      </c>
      <c r="AT115" s="254">
        <f t="shared" si="40"/>
        <v>103</v>
      </c>
    </row>
    <row r="116" spans="8:46">
      <c r="H116" s="525" t="s">
        <v>57</v>
      </c>
      <c r="I116" s="525" t="s">
        <v>58</v>
      </c>
      <c r="J116" s="525" t="s">
        <v>59</v>
      </c>
      <c r="K116" s="526" t="s">
        <v>60</v>
      </c>
      <c r="L116" s="526"/>
      <c r="M116" s="526"/>
      <c r="N116" s="526"/>
      <c r="O116" s="526"/>
      <c r="P116" s="526"/>
      <c r="Q116" s="526"/>
      <c r="R116" s="526"/>
      <c r="S116" s="526"/>
      <c r="V116" s="30">
        <f t="shared" si="41"/>
        <v>104</v>
      </c>
      <c r="W116" s="29">
        <f t="shared" si="43"/>
        <v>741497.44000000064</v>
      </c>
      <c r="X116" s="30">
        <f t="shared" si="41"/>
        <v>104</v>
      </c>
      <c r="Y116" s="30">
        <f t="shared" si="41"/>
        <v>104</v>
      </c>
      <c r="Z116" s="29">
        <f t="shared" si="29"/>
        <v>743487.94000000157</v>
      </c>
      <c r="AA116" s="30">
        <f t="shared" si="41"/>
        <v>104</v>
      </c>
      <c r="AB116" s="30">
        <f t="shared" si="41"/>
        <v>104</v>
      </c>
      <c r="AC116" s="29">
        <f t="shared" si="44"/>
        <v>738928.56999999855</v>
      </c>
      <c r="AD116" s="30">
        <f t="shared" si="41"/>
        <v>104</v>
      </c>
      <c r="AE116" s="30">
        <f t="shared" si="41"/>
        <v>104</v>
      </c>
      <c r="AF116" s="29">
        <f t="shared" si="26"/>
        <v>749668.83999999845</v>
      </c>
      <c r="AG116" s="30">
        <f t="shared" si="41"/>
        <v>104</v>
      </c>
      <c r="AH116" s="30">
        <f t="shared" si="41"/>
        <v>104</v>
      </c>
      <c r="AI116" s="29">
        <f t="shared" si="45"/>
        <v>734187.37000000058</v>
      </c>
      <c r="AJ116" s="30">
        <f t="shared" si="41"/>
        <v>104</v>
      </c>
      <c r="AK116" s="30">
        <f t="shared" si="40"/>
        <v>104</v>
      </c>
      <c r="AL116" s="29">
        <f t="shared" si="32"/>
        <v>741706.52000000025</v>
      </c>
      <c r="AM116" s="30">
        <f t="shared" si="40"/>
        <v>104</v>
      </c>
      <c r="AN116" s="30">
        <f t="shared" si="40"/>
        <v>104</v>
      </c>
      <c r="AO116" s="29">
        <f t="shared" ref="AO116:AO134" si="46">AO115+6451.33</f>
        <v>752084.38999999943</v>
      </c>
      <c r="AP116" s="30">
        <f t="shared" si="40"/>
        <v>104</v>
      </c>
      <c r="AQ116" s="30">
        <f t="shared" si="40"/>
        <v>104</v>
      </c>
      <c r="AR116" s="29">
        <f t="shared" si="42"/>
        <v>753920.47000000079</v>
      </c>
      <c r="AS116" s="253">
        <f t="shared" si="40"/>
        <v>104</v>
      </c>
      <c r="AT116" s="254">
        <f t="shared" si="40"/>
        <v>104</v>
      </c>
    </row>
    <row r="117" spans="8:46">
      <c r="H117" s="525"/>
      <c r="I117" s="525"/>
      <c r="J117" s="525"/>
      <c r="K117" s="248">
        <v>1</v>
      </c>
      <c r="L117" s="248">
        <v>2</v>
      </c>
      <c r="M117" s="248">
        <v>3</v>
      </c>
      <c r="N117" s="248">
        <v>4</v>
      </c>
      <c r="O117" s="248">
        <v>5</v>
      </c>
      <c r="P117" s="248">
        <v>6</v>
      </c>
      <c r="Q117" s="248">
        <v>7</v>
      </c>
      <c r="R117" s="248">
        <v>8</v>
      </c>
      <c r="S117" s="248">
        <v>9</v>
      </c>
      <c r="V117" s="30">
        <f t="shared" si="41"/>
        <v>105</v>
      </c>
      <c r="W117" s="29">
        <f t="shared" si="43"/>
        <v>747933.48000000068</v>
      </c>
      <c r="X117" s="30">
        <f t="shared" si="41"/>
        <v>105</v>
      </c>
      <c r="Y117" s="30">
        <f t="shared" si="41"/>
        <v>105</v>
      </c>
      <c r="Z117" s="29">
        <f t="shared" si="29"/>
        <v>749943.87000000163</v>
      </c>
      <c r="AA117" s="30">
        <f t="shared" si="41"/>
        <v>105</v>
      </c>
      <c r="AB117" s="30">
        <f t="shared" si="41"/>
        <v>105</v>
      </c>
      <c r="AC117" s="29">
        <f t="shared" si="44"/>
        <v>745361.90999999852</v>
      </c>
      <c r="AD117" s="30">
        <f t="shared" si="41"/>
        <v>105</v>
      </c>
      <c r="AE117" s="30">
        <f t="shared" si="41"/>
        <v>105</v>
      </c>
      <c r="AF117" s="29">
        <f t="shared" si="26"/>
        <v>756129.2799999984</v>
      </c>
      <c r="AG117" s="30">
        <f t="shared" si="41"/>
        <v>105</v>
      </c>
      <c r="AH117" s="30">
        <f t="shared" si="41"/>
        <v>105</v>
      </c>
      <c r="AI117" s="29">
        <f t="shared" si="45"/>
        <v>740621.16000000061</v>
      </c>
      <c r="AJ117" s="30">
        <f t="shared" si="41"/>
        <v>105</v>
      </c>
      <c r="AK117" s="30">
        <f t="shared" si="40"/>
        <v>105</v>
      </c>
      <c r="AL117" s="29">
        <f t="shared" si="32"/>
        <v>748166.06000000029</v>
      </c>
      <c r="AM117" s="30">
        <f t="shared" si="40"/>
        <v>105</v>
      </c>
      <c r="AN117" s="30">
        <f t="shared" si="40"/>
        <v>105</v>
      </c>
      <c r="AO117" s="29">
        <f t="shared" si="46"/>
        <v>758535.71999999939</v>
      </c>
      <c r="AP117" s="30">
        <f t="shared" si="40"/>
        <v>105</v>
      </c>
      <c r="AQ117" s="30">
        <f t="shared" si="40"/>
        <v>105</v>
      </c>
      <c r="AR117" s="29">
        <f t="shared" si="42"/>
        <v>760361.00000000081</v>
      </c>
      <c r="AS117" s="253">
        <f t="shared" si="40"/>
        <v>105</v>
      </c>
      <c r="AT117" s="254">
        <f t="shared" si="40"/>
        <v>105</v>
      </c>
    </row>
    <row r="118" spans="8:46">
      <c r="H118" s="31">
        <v>1</v>
      </c>
      <c r="I118" s="31">
        <v>0</v>
      </c>
      <c r="J118" s="31">
        <v>41</v>
      </c>
      <c r="K118" s="31">
        <v>645</v>
      </c>
      <c r="L118" s="31">
        <v>1289</v>
      </c>
      <c r="M118" s="31">
        <v>1934</v>
      </c>
      <c r="N118" s="31">
        <v>2579</v>
      </c>
      <c r="O118" s="31">
        <v>3224</v>
      </c>
      <c r="P118" s="31">
        <v>3868</v>
      </c>
      <c r="Q118" s="31">
        <v>4513</v>
      </c>
      <c r="R118" s="31">
        <v>5158</v>
      </c>
      <c r="S118" s="31">
        <v>5803</v>
      </c>
      <c r="V118" s="30">
        <f t="shared" si="41"/>
        <v>106</v>
      </c>
      <c r="W118" s="29">
        <f t="shared" si="43"/>
        <v>754369.52000000072</v>
      </c>
      <c r="X118" s="30">
        <f t="shared" si="41"/>
        <v>106</v>
      </c>
      <c r="Y118" s="30">
        <f t="shared" si="41"/>
        <v>106</v>
      </c>
      <c r="Z118" s="29">
        <f t="shared" si="29"/>
        <v>756399.80000000168</v>
      </c>
      <c r="AA118" s="30">
        <f t="shared" si="41"/>
        <v>106</v>
      </c>
      <c r="AB118" s="30">
        <f t="shared" si="41"/>
        <v>106</v>
      </c>
      <c r="AC118" s="29">
        <f t="shared" si="44"/>
        <v>751795.24999999849</v>
      </c>
      <c r="AD118" s="30">
        <f t="shared" si="41"/>
        <v>106</v>
      </c>
      <c r="AE118" s="30">
        <f t="shared" si="41"/>
        <v>106</v>
      </c>
      <c r="AF118" s="29">
        <f t="shared" si="26"/>
        <v>762589.71999999834</v>
      </c>
      <c r="AG118" s="30">
        <f t="shared" si="41"/>
        <v>106</v>
      </c>
      <c r="AH118" s="30">
        <f t="shared" si="41"/>
        <v>106</v>
      </c>
      <c r="AI118" s="29">
        <f t="shared" si="45"/>
        <v>747054.95000000065</v>
      </c>
      <c r="AJ118" s="30">
        <f t="shared" si="41"/>
        <v>106</v>
      </c>
      <c r="AK118" s="30">
        <f t="shared" si="40"/>
        <v>106</v>
      </c>
      <c r="AL118" s="29">
        <f t="shared" si="32"/>
        <v>754625.60000000033</v>
      </c>
      <c r="AM118" s="30">
        <f t="shared" si="40"/>
        <v>106</v>
      </c>
      <c r="AN118" s="30">
        <f t="shared" si="40"/>
        <v>106</v>
      </c>
      <c r="AO118" s="29">
        <f t="shared" si="46"/>
        <v>764987.04999999935</v>
      </c>
      <c r="AP118" s="30">
        <f t="shared" si="40"/>
        <v>106</v>
      </c>
      <c r="AQ118" s="30">
        <f t="shared" si="40"/>
        <v>106</v>
      </c>
      <c r="AR118" s="29">
        <f t="shared" si="42"/>
        <v>766801.53000000084</v>
      </c>
      <c r="AS118" s="253">
        <f t="shared" si="40"/>
        <v>106</v>
      </c>
      <c r="AT118" s="254">
        <f t="shared" si="40"/>
        <v>106</v>
      </c>
    </row>
    <row r="119" spans="8:46">
      <c r="H119" s="31">
        <v>1</v>
      </c>
      <c r="I119" s="31">
        <v>41</v>
      </c>
      <c r="J119" s="31">
        <v>48</v>
      </c>
      <c r="K119" s="31">
        <v>645</v>
      </c>
      <c r="L119" s="31">
        <v>1290</v>
      </c>
      <c r="M119" s="31">
        <v>1935</v>
      </c>
      <c r="N119" s="31">
        <v>2580</v>
      </c>
      <c r="O119" s="31">
        <v>3224</v>
      </c>
      <c r="P119" s="31">
        <v>3869</v>
      </c>
      <c r="Q119" s="31">
        <v>4514</v>
      </c>
      <c r="R119" s="31">
        <v>5159</v>
      </c>
      <c r="S119" s="31">
        <v>5804</v>
      </c>
      <c r="V119" s="30">
        <f t="shared" si="41"/>
        <v>107</v>
      </c>
      <c r="W119" s="29">
        <f t="shared" si="43"/>
        <v>760805.56000000075</v>
      </c>
      <c r="X119" s="30">
        <f t="shared" si="41"/>
        <v>107</v>
      </c>
      <c r="Y119" s="30">
        <f t="shared" si="41"/>
        <v>107</v>
      </c>
      <c r="Z119" s="29">
        <f t="shared" si="29"/>
        <v>762855.73000000173</v>
      </c>
      <c r="AA119" s="30">
        <f t="shared" si="41"/>
        <v>107</v>
      </c>
      <c r="AB119" s="30">
        <f t="shared" si="41"/>
        <v>107</v>
      </c>
      <c r="AC119" s="29">
        <f t="shared" si="44"/>
        <v>758228.58999999845</v>
      </c>
      <c r="AD119" s="30">
        <f t="shared" si="41"/>
        <v>107</v>
      </c>
      <c r="AE119" s="30">
        <f t="shared" si="41"/>
        <v>107</v>
      </c>
      <c r="AF119" s="29">
        <f t="shared" si="26"/>
        <v>769050.15999999829</v>
      </c>
      <c r="AG119" s="30">
        <f t="shared" si="41"/>
        <v>107</v>
      </c>
      <c r="AH119" s="30">
        <f t="shared" si="41"/>
        <v>107</v>
      </c>
      <c r="AI119" s="29">
        <f t="shared" si="45"/>
        <v>753488.74000000069</v>
      </c>
      <c r="AJ119" s="30">
        <f t="shared" si="41"/>
        <v>107</v>
      </c>
      <c r="AK119" s="30">
        <f t="shared" si="40"/>
        <v>107</v>
      </c>
      <c r="AL119" s="29">
        <f t="shared" si="32"/>
        <v>761085.14000000036</v>
      </c>
      <c r="AM119" s="30">
        <f t="shared" si="40"/>
        <v>107</v>
      </c>
      <c r="AN119" s="30">
        <f t="shared" si="40"/>
        <v>107</v>
      </c>
      <c r="AO119" s="29">
        <f t="shared" si="46"/>
        <v>771438.37999999931</v>
      </c>
      <c r="AP119" s="30">
        <f t="shared" si="40"/>
        <v>107</v>
      </c>
      <c r="AQ119" s="30">
        <f t="shared" si="40"/>
        <v>107</v>
      </c>
      <c r="AR119" s="29">
        <f t="shared" si="42"/>
        <v>773242.06000000087</v>
      </c>
      <c r="AS119" s="253">
        <f t="shared" si="40"/>
        <v>107</v>
      </c>
      <c r="AT119" s="254">
        <f t="shared" si="40"/>
        <v>107</v>
      </c>
    </row>
    <row r="120" spans="8:46">
      <c r="H120" s="31">
        <v>1</v>
      </c>
      <c r="I120" s="31">
        <v>48</v>
      </c>
      <c r="J120" s="31">
        <v>102</v>
      </c>
      <c r="K120" s="31">
        <v>645</v>
      </c>
      <c r="L120" s="31">
        <v>1291</v>
      </c>
      <c r="M120" s="31">
        <v>1936</v>
      </c>
      <c r="N120" s="31">
        <v>2581</v>
      </c>
      <c r="O120" s="31">
        <v>3226</v>
      </c>
      <c r="P120" s="31">
        <v>3872</v>
      </c>
      <c r="Q120" s="31">
        <v>4517</v>
      </c>
      <c r="R120" s="31">
        <v>5162</v>
      </c>
      <c r="S120" s="31">
        <v>5808</v>
      </c>
      <c r="V120" s="30">
        <f t="shared" si="41"/>
        <v>108</v>
      </c>
      <c r="W120" s="29">
        <f t="shared" si="43"/>
        <v>767241.60000000079</v>
      </c>
      <c r="X120" s="30">
        <f t="shared" si="41"/>
        <v>108</v>
      </c>
      <c r="Y120" s="30">
        <f t="shared" si="41"/>
        <v>108</v>
      </c>
      <c r="Z120" s="29">
        <f t="shared" si="29"/>
        <v>769311.66000000178</v>
      </c>
      <c r="AA120" s="30">
        <f t="shared" si="41"/>
        <v>108</v>
      </c>
      <c r="AB120" s="30">
        <f t="shared" si="41"/>
        <v>108</v>
      </c>
      <c r="AC120" s="29">
        <f t="shared" si="44"/>
        <v>764661.92999999842</v>
      </c>
      <c r="AD120" s="30">
        <f t="shared" si="41"/>
        <v>108</v>
      </c>
      <c r="AE120" s="30">
        <f t="shared" si="41"/>
        <v>108</v>
      </c>
      <c r="AF120" s="29">
        <f t="shared" si="26"/>
        <v>775510.59999999823</v>
      </c>
      <c r="AG120" s="30">
        <f t="shared" si="41"/>
        <v>108</v>
      </c>
      <c r="AH120" s="30">
        <f t="shared" si="41"/>
        <v>108</v>
      </c>
      <c r="AI120" s="29">
        <f t="shared" si="45"/>
        <v>759922.53000000073</v>
      </c>
      <c r="AJ120" s="30">
        <f t="shared" si="41"/>
        <v>108</v>
      </c>
      <c r="AK120" s="30">
        <f t="shared" si="40"/>
        <v>108</v>
      </c>
      <c r="AL120" s="29">
        <f t="shared" si="32"/>
        <v>767544.6800000004</v>
      </c>
      <c r="AM120" s="30">
        <f t="shared" si="40"/>
        <v>108</v>
      </c>
      <c r="AN120" s="30">
        <f t="shared" si="40"/>
        <v>108</v>
      </c>
      <c r="AO120" s="29">
        <f t="shared" si="46"/>
        <v>777889.70999999926</v>
      </c>
      <c r="AP120" s="30">
        <f t="shared" si="40"/>
        <v>108</v>
      </c>
      <c r="AQ120" s="30">
        <f t="shared" si="40"/>
        <v>108</v>
      </c>
      <c r="AR120" s="29">
        <f t="shared" si="42"/>
        <v>779682.5900000009</v>
      </c>
      <c r="AS120" s="253">
        <f t="shared" si="40"/>
        <v>108</v>
      </c>
      <c r="AT120" s="254">
        <f t="shared" si="40"/>
        <v>108</v>
      </c>
    </row>
    <row r="121" spans="8:46">
      <c r="H121" s="31">
        <v>1</v>
      </c>
      <c r="I121" s="31">
        <v>102</v>
      </c>
      <c r="J121" s="31">
        <v>122</v>
      </c>
      <c r="K121" s="31">
        <v>645</v>
      </c>
      <c r="L121" s="31">
        <v>1290</v>
      </c>
      <c r="M121" s="31">
        <v>1935</v>
      </c>
      <c r="N121" s="31">
        <v>2581</v>
      </c>
      <c r="O121" s="31">
        <v>3226</v>
      </c>
      <c r="P121" s="31">
        <v>3871</v>
      </c>
      <c r="Q121" s="31">
        <v>4516</v>
      </c>
      <c r="R121" s="31">
        <v>5161</v>
      </c>
      <c r="S121" s="31">
        <v>5806</v>
      </c>
      <c r="V121" s="30">
        <f t="shared" si="41"/>
        <v>109</v>
      </c>
      <c r="W121" s="29">
        <f t="shared" si="43"/>
        <v>773677.64000000083</v>
      </c>
      <c r="X121" s="30">
        <f t="shared" si="41"/>
        <v>109</v>
      </c>
      <c r="Y121" s="30">
        <f t="shared" si="41"/>
        <v>109</v>
      </c>
      <c r="Z121" s="29">
        <f t="shared" si="29"/>
        <v>775767.59000000183</v>
      </c>
      <c r="AA121" s="30">
        <f t="shared" si="41"/>
        <v>109</v>
      </c>
      <c r="AB121" s="30">
        <f t="shared" si="41"/>
        <v>109</v>
      </c>
      <c r="AC121" s="29">
        <f t="shared" si="44"/>
        <v>771095.26999999839</v>
      </c>
      <c r="AD121" s="30">
        <f t="shared" si="41"/>
        <v>109</v>
      </c>
      <c r="AE121" s="30">
        <f t="shared" si="41"/>
        <v>109</v>
      </c>
      <c r="AF121" s="29">
        <f t="shared" ref="AF121:AF130" si="47">AF120+6460.44</f>
        <v>781971.03999999817</v>
      </c>
      <c r="AG121" s="30">
        <f t="shared" si="41"/>
        <v>109</v>
      </c>
      <c r="AH121" s="30">
        <f t="shared" si="41"/>
        <v>109</v>
      </c>
      <c r="AI121" s="29">
        <f t="shared" si="45"/>
        <v>766356.32000000076</v>
      </c>
      <c r="AJ121" s="30">
        <f t="shared" si="41"/>
        <v>109</v>
      </c>
      <c r="AK121" s="30">
        <f t="shared" si="40"/>
        <v>109</v>
      </c>
      <c r="AL121" s="29">
        <f t="shared" si="32"/>
        <v>774004.22000000044</v>
      </c>
      <c r="AM121" s="30">
        <f t="shared" si="40"/>
        <v>109</v>
      </c>
      <c r="AN121" s="30">
        <f t="shared" si="40"/>
        <v>109</v>
      </c>
      <c r="AO121" s="29">
        <f t="shared" si="46"/>
        <v>784341.03999999922</v>
      </c>
      <c r="AP121" s="30">
        <f t="shared" si="40"/>
        <v>109</v>
      </c>
      <c r="AQ121" s="30">
        <f t="shared" si="40"/>
        <v>109</v>
      </c>
      <c r="AR121" s="29">
        <f t="shared" si="42"/>
        <v>786123.12000000093</v>
      </c>
      <c r="AS121" s="253">
        <f t="shared" si="40"/>
        <v>109</v>
      </c>
      <c r="AT121" s="254">
        <f t="shared" si="40"/>
        <v>109</v>
      </c>
    </row>
    <row r="122" spans="8:46">
      <c r="H122" s="31">
        <v>1</v>
      </c>
      <c r="I122" s="31">
        <v>122</v>
      </c>
      <c r="J122" s="31">
        <v>125</v>
      </c>
      <c r="K122" s="31">
        <v>645</v>
      </c>
      <c r="L122" s="31">
        <v>1289</v>
      </c>
      <c r="M122" s="31">
        <v>1934</v>
      </c>
      <c r="N122" s="31">
        <v>2579</v>
      </c>
      <c r="O122" s="31">
        <v>3224</v>
      </c>
      <c r="P122" s="31">
        <v>3868</v>
      </c>
      <c r="Q122" s="31">
        <v>4513</v>
      </c>
      <c r="R122" s="31">
        <v>5158</v>
      </c>
      <c r="S122" s="31">
        <v>5803</v>
      </c>
      <c r="V122" s="30">
        <f t="shared" si="41"/>
        <v>110</v>
      </c>
      <c r="W122" s="29">
        <f t="shared" si="43"/>
        <v>780113.68000000087</v>
      </c>
      <c r="X122" s="30">
        <f t="shared" si="41"/>
        <v>110</v>
      </c>
      <c r="Y122" s="30">
        <f t="shared" si="41"/>
        <v>110</v>
      </c>
      <c r="Z122" s="29">
        <f t="shared" si="29"/>
        <v>782223.52000000188</v>
      </c>
      <c r="AA122" s="30">
        <f t="shared" si="41"/>
        <v>110</v>
      </c>
      <c r="AB122" s="30">
        <f t="shared" si="41"/>
        <v>110</v>
      </c>
      <c r="AC122" s="29">
        <f t="shared" si="44"/>
        <v>777528.60999999836</v>
      </c>
      <c r="AD122" s="30">
        <f t="shared" si="41"/>
        <v>110</v>
      </c>
      <c r="AE122" s="30">
        <f t="shared" si="41"/>
        <v>110</v>
      </c>
      <c r="AF122" s="29">
        <f t="shared" si="47"/>
        <v>788431.47999999812</v>
      </c>
      <c r="AG122" s="30">
        <f t="shared" si="41"/>
        <v>110</v>
      </c>
      <c r="AH122" s="30">
        <f t="shared" si="41"/>
        <v>110</v>
      </c>
      <c r="AI122" s="29">
        <f t="shared" si="45"/>
        <v>772790.1100000008</v>
      </c>
      <c r="AJ122" s="30">
        <f t="shared" si="41"/>
        <v>110</v>
      </c>
      <c r="AK122" s="30">
        <f t="shared" si="40"/>
        <v>110</v>
      </c>
      <c r="AL122" s="29">
        <f t="shared" si="32"/>
        <v>780463.76000000047</v>
      </c>
      <c r="AM122" s="30">
        <f t="shared" si="40"/>
        <v>110</v>
      </c>
      <c r="AN122" s="30">
        <f t="shared" si="40"/>
        <v>110</v>
      </c>
      <c r="AO122" s="29">
        <f t="shared" si="46"/>
        <v>790792.36999999918</v>
      </c>
      <c r="AP122" s="30">
        <f t="shared" si="40"/>
        <v>110</v>
      </c>
      <c r="AQ122" s="30">
        <f t="shared" si="40"/>
        <v>110</v>
      </c>
      <c r="AR122" s="29">
        <f t="shared" si="42"/>
        <v>792563.65000000095</v>
      </c>
      <c r="AS122" s="253">
        <f t="shared" si="40"/>
        <v>110</v>
      </c>
      <c r="AT122" s="254">
        <f t="shared" si="40"/>
        <v>110</v>
      </c>
    </row>
    <row r="123" spans="8:46">
      <c r="H123" s="31">
        <v>1</v>
      </c>
      <c r="I123" s="31">
        <v>125</v>
      </c>
      <c r="J123" s="31">
        <v>135</v>
      </c>
      <c r="K123" s="31">
        <v>609</v>
      </c>
      <c r="L123" s="31">
        <v>1218</v>
      </c>
      <c r="M123" s="31">
        <v>1827</v>
      </c>
      <c r="N123" s="31">
        <v>2436</v>
      </c>
      <c r="O123" s="31">
        <v>3045</v>
      </c>
      <c r="P123" s="31">
        <v>3654</v>
      </c>
      <c r="Q123" s="31">
        <v>4262</v>
      </c>
      <c r="R123" s="31">
        <v>4871</v>
      </c>
      <c r="S123" s="31">
        <v>5480</v>
      </c>
      <c r="V123" s="30">
        <f t="shared" si="41"/>
        <v>111</v>
      </c>
      <c r="W123" s="29">
        <f t="shared" si="43"/>
        <v>786549.7200000009</v>
      </c>
      <c r="X123" s="30">
        <f t="shared" si="41"/>
        <v>111</v>
      </c>
      <c r="Y123" s="30">
        <f t="shared" si="41"/>
        <v>111</v>
      </c>
      <c r="Z123" s="29">
        <f>Z122+6455.93</f>
        <v>788679.45000000193</v>
      </c>
      <c r="AA123" s="30">
        <f t="shared" si="41"/>
        <v>111</v>
      </c>
      <c r="AB123" s="30">
        <f t="shared" si="41"/>
        <v>111</v>
      </c>
      <c r="AC123" s="29">
        <f t="shared" si="44"/>
        <v>783961.94999999832</v>
      </c>
      <c r="AD123" s="30">
        <f t="shared" si="41"/>
        <v>111</v>
      </c>
      <c r="AE123" s="30">
        <f t="shared" si="41"/>
        <v>111</v>
      </c>
      <c r="AF123" s="29">
        <f t="shared" si="47"/>
        <v>794891.91999999806</v>
      </c>
      <c r="AG123" s="30">
        <f t="shared" si="41"/>
        <v>111</v>
      </c>
      <c r="AH123" s="30">
        <f t="shared" si="41"/>
        <v>111</v>
      </c>
      <c r="AI123" s="29">
        <f t="shared" si="45"/>
        <v>779223.90000000084</v>
      </c>
      <c r="AJ123" s="30">
        <f t="shared" si="41"/>
        <v>111</v>
      </c>
      <c r="AK123" s="30">
        <f t="shared" si="40"/>
        <v>111</v>
      </c>
      <c r="AL123" s="29">
        <f t="shared" si="32"/>
        <v>786923.30000000051</v>
      </c>
      <c r="AM123" s="30">
        <f t="shared" si="40"/>
        <v>111</v>
      </c>
      <c r="AN123" s="30">
        <f t="shared" si="40"/>
        <v>111</v>
      </c>
      <c r="AO123" s="29">
        <f t="shared" si="46"/>
        <v>797243.69999999914</v>
      </c>
      <c r="AP123" s="30">
        <f t="shared" si="40"/>
        <v>111</v>
      </c>
      <c r="AQ123" s="30">
        <f t="shared" si="40"/>
        <v>111</v>
      </c>
      <c r="AR123" s="29">
        <f t="shared" si="42"/>
        <v>799004.18000000098</v>
      </c>
      <c r="AS123" s="253">
        <f t="shared" si="40"/>
        <v>111</v>
      </c>
      <c r="AT123" s="254">
        <f t="shared" si="40"/>
        <v>111</v>
      </c>
    </row>
    <row r="124" spans="8:46">
      <c r="H124" s="31">
        <v>1</v>
      </c>
      <c r="I124" s="31">
        <v>135</v>
      </c>
      <c r="J124" s="31">
        <v>237</v>
      </c>
      <c r="K124" s="31">
        <v>645</v>
      </c>
      <c r="L124" s="31">
        <v>1289</v>
      </c>
      <c r="M124" s="31">
        <v>1934</v>
      </c>
      <c r="N124" s="31">
        <v>2579</v>
      </c>
      <c r="O124" s="31">
        <v>3224</v>
      </c>
      <c r="P124" s="31">
        <v>3868</v>
      </c>
      <c r="Q124" s="31">
        <v>4513</v>
      </c>
      <c r="R124" s="31">
        <v>5158</v>
      </c>
      <c r="S124" s="31">
        <v>5803</v>
      </c>
      <c r="V124" s="30">
        <f t="shared" si="41"/>
        <v>112</v>
      </c>
      <c r="W124" s="29">
        <f t="shared" si="43"/>
        <v>792985.76000000094</v>
      </c>
      <c r="X124" s="30">
        <f t="shared" si="41"/>
        <v>112</v>
      </c>
      <c r="Y124" s="30">
        <f t="shared" si="41"/>
        <v>112</v>
      </c>
      <c r="Z124" s="29">
        <f>Z123+6455.93</f>
        <v>795135.38000000198</v>
      </c>
      <c r="AA124" s="30">
        <f t="shared" si="41"/>
        <v>112</v>
      </c>
      <c r="AB124" s="30">
        <f t="shared" si="41"/>
        <v>112</v>
      </c>
      <c r="AC124" s="29">
        <f t="shared" si="44"/>
        <v>790395.28999999829</v>
      </c>
      <c r="AD124" s="30">
        <f t="shared" si="41"/>
        <v>112</v>
      </c>
      <c r="AE124" s="30">
        <f t="shared" si="41"/>
        <v>112</v>
      </c>
      <c r="AF124" s="29">
        <f t="shared" si="47"/>
        <v>801352.35999999801</v>
      </c>
      <c r="AG124" s="30">
        <f t="shared" si="41"/>
        <v>112</v>
      </c>
      <c r="AH124" s="30">
        <f t="shared" si="41"/>
        <v>112</v>
      </c>
      <c r="AI124" s="29">
        <f t="shared" si="45"/>
        <v>785657.69000000088</v>
      </c>
      <c r="AJ124" s="30">
        <f t="shared" si="41"/>
        <v>112</v>
      </c>
      <c r="AK124" s="30">
        <f t="shared" si="40"/>
        <v>112</v>
      </c>
      <c r="AL124" s="29">
        <f t="shared" si="32"/>
        <v>793382.84000000055</v>
      </c>
      <c r="AM124" s="30">
        <f t="shared" si="40"/>
        <v>112</v>
      </c>
      <c r="AN124" s="30">
        <f t="shared" si="40"/>
        <v>112</v>
      </c>
      <c r="AO124" s="29">
        <f t="shared" si="46"/>
        <v>803695.0299999991</v>
      </c>
      <c r="AP124" s="30">
        <f t="shared" si="40"/>
        <v>112</v>
      </c>
      <c r="AQ124" s="30">
        <f t="shared" si="40"/>
        <v>112</v>
      </c>
      <c r="AR124" s="29">
        <f t="shared" si="42"/>
        <v>805444.71000000101</v>
      </c>
      <c r="AS124" s="253">
        <f t="shared" si="40"/>
        <v>112</v>
      </c>
      <c r="AT124" s="254">
        <f t="shared" si="40"/>
        <v>112</v>
      </c>
    </row>
    <row r="125" spans="8:46">
      <c r="H125" s="31">
        <v>2</v>
      </c>
      <c r="I125" s="31">
        <v>237</v>
      </c>
      <c r="J125" s="31">
        <v>477</v>
      </c>
      <c r="K125" s="31">
        <v>645</v>
      </c>
      <c r="L125" s="31">
        <v>1290</v>
      </c>
      <c r="M125" s="31">
        <v>1934</v>
      </c>
      <c r="N125" s="31">
        <v>2579</v>
      </c>
      <c r="O125" s="31">
        <v>3224</v>
      </c>
      <c r="P125" s="31">
        <v>3869</v>
      </c>
      <c r="Q125" s="31">
        <v>4514</v>
      </c>
      <c r="R125" s="31">
        <v>5158</v>
      </c>
      <c r="S125" s="31">
        <v>5803</v>
      </c>
      <c r="V125" s="30">
        <f t="shared" si="41"/>
        <v>113</v>
      </c>
      <c r="W125" s="29">
        <f t="shared" si="43"/>
        <v>799421.80000000098</v>
      </c>
      <c r="X125" s="30">
        <f t="shared" si="41"/>
        <v>113</v>
      </c>
      <c r="Y125" s="30">
        <f t="shared" si="41"/>
        <v>113</v>
      </c>
      <c r="Z125" s="29">
        <f>Z124+6455.93</f>
        <v>801591.31000000203</v>
      </c>
      <c r="AA125" s="30">
        <f t="shared" si="41"/>
        <v>113</v>
      </c>
      <c r="AB125" s="30">
        <f t="shared" si="41"/>
        <v>113</v>
      </c>
      <c r="AC125" s="29">
        <f t="shared" si="44"/>
        <v>796828.62999999826</v>
      </c>
      <c r="AD125" s="30">
        <f t="shared" si="41"/>
        <v>113</v>
      </c>
      <c r="AE125" s="30">
        <f t="shared" si="41"/>
        <v>113</v>
      </c>
      <c r="AF125" s="29">
        <f t="shared" si="47"/>
        <v>807812.79999999795</v>
      </c>
      <c r="AG125" s="30">
        <f t="shared" si="41"/>
        <v>113</v>
      </c>
      <c r="AH125" s="30">
        <f t="shared" si="41"/>
        <v>113</v>
      </c>
      <c r="AI125" s="29">
        <f t="shared" si="45"/>
        <v>792091.48000000091</v>
      </c>
      <c r="AJ125" s="30">
        <f t="shared" si="41"/>
        <v>113</v>
      </c>
      <c r="AK125" s="30">
        <f t="shared" si="41"/>
        <v>113</v>
      </c>
      <c r="AL125" s="29">
        <f t="shared" ref="AL125:AL134" si="48">AL124+6459.54</f>
        <v>799842.38000000059</v>
      </c>
      <c r="AM125" s="30">
        <f t="shared" ref="AK125:AT140" si="49">AM124+1</f>
        <v>113</v>
      </c>
      <c r="AN125" s="30">
        <f t="shared" si="49"/>
        <v>113</v>
      </c>
      <c r="AO125" s="29">
        <f t="shared" si="46"/>
        <v>810146.35999999905</v>
      </c>
      <c r="AP125" s="30">
        <f t="shared" si="49"/>
        <v>113</v>
      </c>
      <c r="AQ125" s="30">
        <f t="shared" si="49"/>
        <v>113</v>
      </c>
      <c r="AR125" s="29">
        <f t="shared" si="42"/>
        <v>811885.24000000104</v>
      </c>
      <c r="AS125" s="253">
        <f t="shared" si="49"/>
        <v>113</v>
      </c>
      <c r="AT125" s="254">
        <f t="shared" si="49"/>
        <v>113</v>
      </c>
    </row>
    <row r="126" spans="8:46">
      <c r="H126" s="31">
        <v>3</v>
      </c>
      <c r="I126" s="31">
        <v>477</v>
      </c>
      <c r="J126" s="31">
        <v>717</v>
      </c>
      <c r="K126" s="31">
        <v>645</v>
      </c>
      <c r="L126" s="31">
        <v>1290</v>
      </c>
      <c r="M126" s="31">
        <v>1935</v>
      </c>
      <c r="N126" s="31">
        <v>2580</v>
      </c>
      <c r="O126" s="31">
        <v>3224</v>
      </c>
      <c r="P126" s="31">
        <v>3869</v>
      </c>
      <c r="Q126" s="31">
        <v>4514</v>
      </c>
      <c r="R126" s="31">
        <v>5159</v>
      </c>
      <c r="S126" s="31">
        <v>5804</v>
      </c>
      <c r="V126" s="30">
        <f t="shared" ref="V126:AK141" si="50">V125+1</f>
        <v>114</v>
      </c>
      <c r="W126" s="29">
        <f t="shared" si="43"/>
        <v>805857.84000000102</v>
      </c>
      <c r="X126" s="30">
        <f t="shared" si="50"/>
        <v>114</v>
      </c>
      <c r="Y126" s="30">
        <f t="shared" si="50"/>
        <v>114</v>
      </c>
      <c r="Z126" s="29">
        <f>Z125+6455.93</f>
        <v>808047.24000000209</v>
      </c>
      <c r="AA126" s="30">
        <f t="shared" si="50"/>
        <v>114</v>
      </c>
      <c r="AB126" s="30">
        <f t="shared" si="50"/>
        <v>114</v>
      </c>
      <c r="AC126" s="29">
        <f t="shared" si="44"/>
        <v>803261.96999999823</v>
      </c>
      <c r="AD126" s="30">
        <f t="shared" si="50"/>
        <v>114</v>
      </c>
      <c r="AE126" s="30">
        <f t="shared" si="50"/>
        <v>114</v>
      </c>
      <c r="AF126" s="29">
        <f t="shared" si="47"/>
        <v>814273.2399999979</v>
      </c>
      <c r="AG126" s="30">
        <f t="shared" si="50"/>
        <v>114</v>
      </c>
      <c r="AH126" s="30">
        <f t="shared" si="50"/>
        <v>114</v>
      </c>
      <c r="AI126" s="29">
        <f t="shared" si="45"/>
        <v>798525.27000000095</v>
      </c>
      <c r="AJ126" s="30">
        <f t="shared" si="50"/>
        <v>114</v>
      </c>
      <c r="AK126" s="30">
        <f t="shared" si="49"/>
        <v>114</v>
      </c>
      <c r="AL126" s="29">
        <f t="shared" si="48"/>
        <v>806301.92000000062</v>
      </c>
      <c r="AM126" s="30">
        <f t="shared" si="49"/>
        <v>114</v>
      </c>
      <c r="AN126" s="30">
        <f t="shared" si="49"/>
        <v>114</v>
      </c>
      <c r="AO126" s="29">
        <f t="shared" si="46"/>
        <v>816597.68999999901</v>
      </c>
      <c r="AP126" s="30">
        <f t="shared" si="49"/>
        <v>114</v>
      </c>
      <c r="AQ126" s="30">
        <f t="shared" si="49"/>
        <v>114</v>
      </c>
      <c r="AR126" s="29">
        <f t="shared" si="42"/>
        <v>818325.77000000107</v>
      </c>
      <c r="AS126" s="253">
        <f t="shared" si="49"/>
        <v>114</v>
      </c>
      <c r="AT126" s="254">
        <f t="shared" si="49"/>
        <v>114</v>
      </c>
    </row>
    <row r="127" spans="8:46">
      <c r="H127" s="31">
        <v>4</v>
      </c>
      <c r="I127" s="31">
        <v>717</v>
      </c>
      <c r="J127" s="31">
        <v>957</v>
      </c>
      <c r="K127" s="31">
        <v>645</v>
      </c>
      <c r="L127" s="31">
        <v>1290</v>
      </c>
      <c r="M127" s="31">
        <v>1935</v>
      </c>
      <c r="N127" s="31">
        <v>2580</v>
      </c>
      <c r="O127" s="31">
        <v>3225</v>
      </c>
      <c r="P127" s="31">
        <v>3870</v>
      </c>
      <c r="Q127" s="31">
        <v>4515</v>
      </c>
      <c r="R127" s="31">
        <v>5160</v>
      </c>
      <c r="S127" s="31">
        <v>5805</v>
      </c>
      <c r="V127" s="30">
        <f t="shared" si="50"/>
        <v>115</v>
      </c>
      <c r="W127" s="29">
        <f t="shared" si="43"/>
        <v>812293.88000000105</v>
      </c>
      <c r="X127" s="30">
        <f t="shared" si="50"/>
        <v>115</v>
      </c>
      <c r="Y127" s="30">
        <f t="shared" si="50"/>
        <v>115</v>
      </c>
      <c r="Z127" s="29">
        <f>Z126+6455.93</f>
        <v>814503.17000000214</v>
      </c>
      <c r="AA127" s="30">
        <f t="shared" si="50"/>
        <v>115</v>
      </c>
      <c r="AB127" s="30">
        <f t="shared" si="50"/>
        <v>115</v>
      </c>
      <c r="AC127" s="29">
        <f t="shared" si="44"/>
        <v>809695.30999999819</v>
      </c>
      <c r="AD127" s="30">
        <f t="shared" si="50"/>
        <v>115</v>
      </c>
      <c r="AE127" s="30">
        <f t="shared" si="50"/>
        <v>115</v>
      </c>
      <c r="AF127" s="29">
        <f t="shared" si="47"/>
        <v>820733.67999999784</v>
      </c>
      <c r="AG127" s="30">
        <f t="shared" si="50"/>
        <v>115</v>
      </c>
      <c r="AH127" s="30">
        <f t="shared" si="50"/>
        <v>115</v>
      </c>
      <c r="AI127" s="29">
        <f t="shared" si="45"/>
        <v>804959.06000000099</v>
      </c>
      <c r="AJ127" s="30">
        <f t="shared" si="50"/>
        <v>115</v>
      </c>
      <c r="AK127" s="30">
        <f t="shared" si="49"/>
        <v>115</v>
      </c>
      <c r="AL127" s="29">
        <f t="shared" si="48"/>
        <v>812761.46000000066</v>
      </c>
      <c r="AM127" s="30">
        <f t="shared" si="49"/>
        <v>115</v>
      </c>
      <c r="AN127" s="30">
        <f t="shared" si="49"/>
        <v>115</v>
      </c>
      <c r="AO127" s="29">
        <f t="shared" si="46"/>
        <v>823049.01999999897</v>
      </c>
      <c r="AP127" s="30">
        <f t="shared" si="49"/>
        <v>115</v>
      </c>
      <c r="AQ127" s="30">
        <f t="shared" si="49"/>
        <v>115</v>
      </c>
      <c r="AR127" s="29">
        <f t="shared" si="42"/>
        <v>824766.30000000109</v>
      </c>
      <c r="AS127" s="253">
        <f t="shared" si="49"/>
        <v>115</v>
      </c>
      <c r="AT127" s="254">
        <f t="shared" si="49"/>
        <v>115</v>
      </c>
    </row>
    <row r="128" spans="8:46">
      <c r="H128" s="31">
        <v>5</v>
      </c>
      <c r="I128" s="31">
        <v>957</v>
      </c>
      <c r="J128" s="31">
        <v>1197</v>
      </c>
      <c r="K128" s="31">
        <v>645</v>
      </c>
      <c r="L128" s="31">
        <v>1290</v>
      </c>
      <c r="M128" s="31">
        <v>1936</v>
      </c>
      <c r="N128" s="31">
        <v>2581</v>
      </c>
      <c r="O128" s="31">
        <v>3226</v>
      </c>
      <c r="P128" s="31">
        <v>3871</v>
      </c>
      <c r="Q128" s="31">
        <v>4516</v>
      </c>
      <c r="R128" s="31">
        <v>5162</v>
      </c>
      <c r="S128" s="31">
        <v>5807</v>
      </c>
      <c r="V128" s="30">
        <f t="shared" si="50"/>
        <v>116</v>
      </c>
      <c r="W128" s="29">
        <f t="shared" si="43"/>
        <v>818729.92000000109</v>
      </c>
      <c r="X128" s="30">
        <f t="shared" si="50"/>
        <v>116</v>
      </c>
      <c r="Y128" s="30">
        <f t="shared" si="50"/>
        <v>116</v>
      </c>
      <c r="Z128" s="29">
        <f>Z127+6097.93</f>
        <v>820601.10000000219</v>
      </c>
      <c r="AA128" s="30">
        <f t="shared" si="50"/>
        <v>116</v>
      </c>
      <c r="AB128" s="30">
        <f t="shared" si="50"/>
        <v>116</v>
      </c>
      <c r="AC128" s="29">
        <f t="shared" si="44"/>
        <v>816128.64999999816</v>
      </c>
      <c r="AD128" s="30">
        <f t="shared" si="50"/>
        <v>116</v>
      </c>
      <c r="AE128" s="30">
        <f t="shared" si="50"/>
        <v>116</v>
      </c>
      <c r="AF128" s="29">
        <f t="shared" si="47"/>
        <v>827194.11999999778</v>
      </c>
      <c r="AG128" s="30">
        <f t="shared" si="50"/>
        <v>116</v>
      </c>
      <c r="AH128" s="30">
        <f t="shared" si="50"/>
        <v>116</v>
      </c>
      <c r="AI128" s="29">
        <f t="shared" si="45"/>
        <v>811392.85000000102</v>
      </c>
      <c r="AJ128" s="30">
        <f t="shared" si="50"/>
        <v>116</v>
      </c>
      <c r="AK128" s="30">
        <f t="shared" si="49"/>
        <v>116</v>
      </c>
      <c r="AL128" s="29">
        <f t="shared" si="48"/>
        <v>819221.0000000007</v>
      </c>
      <c r="AM128" s="30">
        <f t="shared" si="49"/>
        <v>116</v>
      </c>
      <c r="AN128" s="30">
        <f t="shared" si="49"/>
        <v>116</v>
      </c>
      <c r="AO128" s="29">
        <f t="shared" si="46"/>
        <v>829500.34999999893</v>
      </c>
      <c r="AP128" s="30">
        <f t="shared" si="49"/>
        <v>116</v>
      </c>
      <c r="AQ128" s="30">
        <f t="shared" si="49"/>
        <v>116</v>
      </c>
      <c r="AR128" s="29">
        <f t="shared" si="42"/>
        <v>831206.83000000112</v>
      </c>
      <c r="AS128" s="253">
        <f t="shared" si="49"/>
        <v>116</v>
      </c>
      <c r="AT128" s="254">
        <f t="shared" si="49"/>
        <v>116</v>
      </c>
    </row>
    <row r="129" spans="8:46">
      <c r="H129" s="31">
        <v>6</v>
      </c>
      <c r="I129" s="31">
        <v>1197</v>
      </c>
      <c r="J129" s="31">
        <v>1437</v>
      </c>
      <c r="K129" s="31">
        <v>645</v>
      </c>
      <c r="L129" s="31">
        <v>1291</v>
      </c>
      <c r="M129" s="31">
        <v>1936</v>
      </c>
      <c r="N129" s="31">
        <v>2582</v>
      </c>
      <c r="O129" s="31">
        <v>3227</v>
      </c>
      <c r="P129" s="31">
        <v>3872</v>
      </c>
      <c r="Q129" s="31">
        <v>4518</v>
      </c>
      <c r="R129" s="31">
        <v>5163</v>
      </c>
      <c r="S129" s="31">
        <v>5809</v>
      </c>
      <c r="V129" s="30">
        <f t="shared" si="50"/>
        <v>117</v>
      </c>
      <c r="W129" s="29">
        <f t="shared" si="43"/>
        <v>825165.96000000113</v>
      </c>
      <c r="X129" s="30">
        <f t="shared" si="50"/>
        <v>117</v>
      </c>
      <c r="Y129" s="30">
        <f t="shared" si="50"/>
        <v>117</v>
      </c>
      <c r="Z129" s="29">
        <f>Z128+6097.93</f>
        <v>826699.03000000224</v>
      </c>
      <c r="AA129" s="30">
        <f t="shared" si="50"/>
        <v>117</v>
      </c>
      <c r="AB129" s="30">
        <f t="shared" si="50"/>
        <v>117</v>
      </c>
      <c r="AC129" s="29">
        <f t="shared" si="44"/>
        <v>822561.98999999813</v>
      </c>
      <c r="AD129" s="30">
        <f t="shared" si="50"/>
        <v>117</v>
      </c>
      <c r="AE129" s="30">
        <f t="shared" si="50"/>
        <v>117</v>
      </c>
      <c r="AF129" s="29">
        <f t="shared" si="47"/>
        <v>833654.55999999773</v>
      </c>
      <c r="AG129" s="30">
        <f t="shared" si="50"/>
        <v>117</v>
      </c>
      <c r="AH129" s="30">
        <f t="shared" si="50"/>
        <v>117</v>
      </c>
      <c r="AI129" s="29">
        <f t="shared" si="45"/>
        <v>817826.64000000106</v>
      </c>
      <c r="AJ129" s="30">
        <f t="shared" si="50"/>
        <v>117</v>
      </c>
      <c r="AK129" s="30">
        <f t="shared" si="49"/>
        <v>117</v>
      </c>
      <c r="AL129" s="29">
        <f t="shared" si="48"/>
        <v>825680.54000000074</v>
      </c>
      <c r="AM129" s="30">
        <f t="shared" si="49"/>
        <v>117</v>
      </c>
      <c r="AN129" s="30">
        <f t="shared" si="49"/>
        <v>117</v>
      </c>
      <c r="AO129" s="29">
        <f t="shared" si="46"/>
        <v>835951.67999999889</v>
      </c>
      <c r="AP129" s="30">
        <f t="shared" si="49"/>
        <v>117</v>
      </c>
      <c r="AQ129" s="30">
        <f t="shared" si="49"/>
        <v>117</v>
      </c>
      <c r="AR129" s="29">
        <f t="shared" si="42"/>
        <v>837647.36000000115</v>
      </c>
      <c r="AS129" s="253">
        <f t="shared" si="49"/>
        <v>117</v>
      </c>
      <c r="AT129" s="254">
        <f t="shared" si="49"/>
        <v>117</v>
      </c>
    </row>
    <row r="130" spans="8:46">
      <c r="H130" s="31">
        <v>7</v>
      </c>
      <c r="I130" s="31">
        <v>1437</v>
      </c>
      <c r="J130" s="31">
        <v>1684</v>
      </c>
      <c r="K130" s="31">
        <v>646</v>
      </c>
      <c r="L130" s="31">
        <v>1291</v>
      </c>
      <c r="M130" s="31">
        <v>1937</v>
      </c>
      <c r="N130" s="31">
        <v>2583</v>
      </c>
      <c r="O130" s="31">
        <v>3228</v>
      </c>
      <c r="P130" s="31">
        <v>3874</v>
      </c>
      <c r="Q130" s="31">
        <v>4519</v>
      </c>
      <c r="R130" s="31">
        <v>5165</v>
      </c>
      <c r="S130" s="31">
        <v>5811</v>
      </c>
      <c r="V130" s="30">
        <f t="shared" si="50"/>
        <v>118</v>
      </c>
      <c r="W130" s="29">
        <f t="shared" si="43"/>
        <v>831602.00000000116</v>
      </c>
      <c r="X130" s="30">
        <f t="shared" si="50"/>
        <v>118</v>
      </c>
      <c r="Y130" s="30">
        <f t="shared" si="50"/>
        <v>118</v>
      </c>
      <c r="Z130" s="29">
        <f>Z129+6097.93</f>
        <v>832796.96000000229</v>
      </c>
      <c r="AA130" s="30">
        <f t="shared" si="50"/>
        <v>118</v>
      </c>
      <c r="AB130" s="30">
        <f t="shared" si="50"/>
        <v>118</v>
      </c>
      <c r="AC130" s="29">
        <f t="shared" si="44"/>
        <v>828995.3299999981</v>
      </c>
      <c r="AD130" s="30">
        <f t="shared" si="50"/>
        <v>118</v>
      </c>
      <c r="AE130" s="30">
        <f t="shared" si="50"/>
        <v>118</v>
      </c>
      <c r="AF130" s="29">
        <f t="shared" si="47"/>
        <v>840114.99999999767</v>
      </c>
      <c r="AG130" s="30">
        <f t="shared" si="50"/>
        <v>118</v>
      </c>
      <c r="AH130" s="30">
        <f t="shared" si="50"/>
        <v>118</v>
      </c>
      <c r="AI130" s="29">
        <f t="shared" si="45"/>
        <v>824260.4300000011</v>
      </c>
      <c r="AJ130" s="30">
        <f t="shared" si="50"/>
        <v>118</v>
      </c>
      <c r="AK130" s="30">
        <f t="shared" si="49"/>
        <v>118</v>
      </c>
      <c r="AL130" s="29">
        <f t="shared" si="48"/>
        <v>832140.08000000077</v>
      </c>
      <c r="AM130" s="30">
        <f t="shared" si="49"/>
        <v>118</v>
      </c>
      <c r="AN130" s="30">
        <f t="shared" si="49"/>
        <v>118</v>
      </c>
      <c r="AO130" s="29">
        <f t="shared" si="46"/>
        <v>842403.00999999885</v>
      </c>
      <c r="AP130" s="30">
        <f t="shared" si="49"/>
        <v>118</v>
      </c>
      <c r="AQ130" s="30">
        <f t="shared" si="49"/>
        <v>118</v>
      </c>
      <c r="AR130" s="29">
        <f t="shared" si="42"/>
        <v>844087.89000000118</v>
      </c>
      <c r="AS130" s="253">
        <f t="shared" si="49"/>
        <v>118</v>
      </c>
      <c r="AT130" s="254">
        <f t="shared" si="49"/>
        <v>118</v>
      </c>
    </row>
    <row r="131" spans="8:46">
      <c r="V131" s="30">
        <f t="shared" si="50"/>
        <v>119</v>
      </c>
      <c r="W131" s="29">
        <f t="shared" si="43"/>
        <v>838038.0400000012</v>
      </c>
      <c r="X131" s="30">
        <f t="shared" si="50"/>
        <v>119</v>
      </c>
      <c r="Y131" s="30">
        <f t="shared" si="50"/>
        <v>119</v>
      </c>
      <c r="Z131" s="29">
        <f>Z130+6097.93</f>
        <v>838894.89000000234</v>
      </c>
      <c r="AA131" s="30">
        <f t="shared" si="50"/>
        <v>119</v>
      </c>
      <c r="AB131" s="30">
        <f t="shared" si="50"/>
        <v>119</v>
      </c>
      <c r="AC131" s="29">
        <f t="shared" si="44"/>
        <v>835428.66999999806</v>
      </c>
      <c r="AD131" s="30">
        <f t="shared" si="50"/>
        <v>119</v>
      </c>
      <c r="AE131" s="30">
        <f t="shared" si="50"/>
        <v>119</v>
      </c>
      <c r="AF131" s="29">
        <f t="shared" ref="AF131:AF136" si="51">AF130+6454.51</f>
        <v>846569.50999999768</v>
      </c>
      <c r="AG131" s="30">
        <f t="shared" si="50"/>
        <v>119</v>
      </c>
      <c r="AH131" s="30">
        <f t="shared" si="50"/>
        <v>119</v>
      </c>
      <c r="AI131" s="29">
        <f t="shared" si="45"/>
        <v>830694.22000000114</v>
      </c>
      <c r="AJ131" s="30">
        <f t="shared" si="50"/>
        <v>119</v>
      </c>
      <c r="AK131" s="30">
        <f t="shared" si="49"/>
        <v>119</v>
      </c>
      <c r="AL131" s="29">
        <f t="shared" si="48"/>
        <v>838599.62000000081</v>
      </c>
      <c r="AM131" s="30">
        <f t="shared" si="49"/>
        <v>119</v>
      </c>
      <c r="AN131" s="30">
        <f t="shared" si="49"/>
        <v>119</v>
      </c>
      <c r="AO131" s="29">
        <f t="shared" si="46"/>
        <v>848854.3399999988</v>
      </c>
      <c r="AP131" s="30">
        <f t="shared" si="49"/>
        <v>119</v>
      </c>
      <c r="AQ131" s="30">
        <f t="shared" si="49"/>
        <v>119</v>
      </c>
      <c r="AR131" s="29">
        <f>AR130+6436.46</f>
        <v>850524.35000000114</v>
      </c>
      <c r="AS131" s="253">
        <f t="shared" si="49"/>
        <v>119</v>
      </c>
      <c r="AT131" s="254">
        <f t="shared" si="49"/>
        <v>119</v>
      </c>
    </row>
    <row r="132" spans="8:46" ht="15.75">
      <c r="H132" s="524" t="s">
        <v>67</v>
      </c>
      <c r="I132" s="524"/>
      <c r="J132" s="524"/>
      <c r="K132" s="524"/>
      <c r="L132" s="524"/>
      <c r="M132" s="524"/>
      <c r="N132" s="524"/>
      <c r="O132" s="524"/>
      <c r="P132" s="524"/>
      <c r="Q132" s="524"/>
      <c r="R132" s="524"/>
      <c r="S132" s="524"/>
      <c r="V132" s="30">
        <f t="shared" si="50"/>
        <v>120</v>
      </c>
      <c r="W132" s="29">
        <f>W131+6431.97</f>
        <v>844470.01000000117</v>
      </c>
      <c r="X132" s="30">
        <f t="shared" si="50"/>
        <v>120</v>
      </c>
      <c r="Y132" s="30">
        <f t="shared" si="50"/>
        <v>120</v>
      </c>
      <c r="Z132" s="29">
        <f>Z131+6097.93</f>
        <v>844992.82000000239</v>
      </c>
      <c r="AA132" s="30">
        <f t="shared" si="50"/>
        <v>120</v>
      </c>
      <c r="AB132" s="30">
        <f t="shared" si="50"/>
        <v>120</v>
      </c>
      <c r="AC132" s="29">
        <f t="shared" si="44"/>
        <v>841862.00999999803</v>
      </c>
      <c r="AD132" s="30">
        <f t="shared" si="50"/>
        <v>120</v>
      </c>
      <c r="AE132" s="30">
        <f t="shared" si="50"/>
        <v>120</v>
      </c>
      <c r="AF132" s="29">
        <f t="shared" si="51"/>
        <v>853024.01999999769</v>
      </c>
      <c r="AG132" s="30">
        <f t="shared" si="50"/>
        <v>120</v>
      </c>
      <c r="AH132" s="30">
        <f t="shared" si="50"/>
        <v>120</v>
      </c>
      <c r="AI132" s="29">
        <f t="shared" si="45"/>
        <v>837128.01000000117</v>
      </c>
      <c r="AJ132" s="30">
        <f t="shared" si="50"/>
        <v>120</v>
      </c>
      <c r="AK132" s="30">
        <f t="shared" si="49"/>
        <v>120</v>
      </c>
      <c r="AL132" s="29">
        <f t="shared" si="48"/>
        <v>845059.16000000085</v>
      </c>
      <c r="AM132" s="30">
        <f t="shared" si="49"/>
        <v>120</v>
      </c>
      <c r="AN132" s="30">
        <f t="shared" si="49"/>
        <v>120</v>
      </c>
      <c r="AO132" s="29">
        <f t="shared" si="46"/>
        <v>855305.66999999876</v>
      </c>
      <c r="AP132" s="30">
        <f t="shared" si="49"/>
        <v>120</v>
      </c>
      <c r="AQ132" s="30">
        <f t="shared" si="49"/>
        <v>120</v>
      </c>
      <c r="AR132" s="29">
        <f t="shared" ref="AR132:AR138" si="52">AR131+6436.46</f>
        <v>856960.8100000011</v>
      </c>
      <c r="AS132" s="253">
        <f t="shared" si="49"/>
        <v>120</v>
      </c>
      <c r="AT132" s="254">
        <f t="shared" si="49"/>
        <v>120</v>
      </c>
    </row>
    <row r="133" spans="8:46">
      <c r="H133" s="525" t="s">
        <v>57</v>
      </c>
      <c r="I133" s="525" t="s">
        <v>58</v>
      </c>
      <c r="J133" s="525" t="s">
        <v>59</v>
      </c>
      <c r="K133" s="526" t="s">
        <v>60</v>
      </c>
      <c r="L133" s="526"/>
      <c r="M133" s="526"/>
      <c r="N133" s="526"/>
      <c r="O133" s="526"/>
      <c r="P133" s="526"/>
      <c r="Q133" s="526"/>
      <c r="R133" s="526"/>
      <c r="S133" s="526"/>
      <c r="V133" s="30">
        <f t="shared" si="50"/>
        <v>121</v>
      </c>
      <c r="W133" s="29">
        <f t="shared" ref="W133:W139" si="53">W132+6431.97</f>
        <v>850901.98000000115</v>
      </c>
      <c r="X133" s="30">
        <f t="shared" si="50"/>
        <v>121</v>
      </c>
      <c r="Y133" s="30">
        <f t="shared" si="50"/>
        <v>121</v>
      </c>
      <c r="Z133" s="29">
        <f>Z132+6092</f>
        <v>851084.82000000239</v>
      </c>
      <c r="AA133" s="30">
        <f t="shared" si="50"/>
        <v>121</v>
      </c>
      <c r="AB133" s="30">
        <f t="shared" si="50"/>
        <v>121</v>
      </c>
      <c r="AC133" s="29">
        <f>AC132+6429.27</f>
        <v>848291.27999999805</v>
      </c>
      <c r="AD133" s="30">
        <f t="shared" si="50"/>
        <v>121</v>
      </c>
      <c r="AE133" s="30">
        <f t="shared" si="50"/>
        <v>121</v>
      </c>
      <c r="AF133" s="29">
        <f t="shared" si="51"/>
        <v>859478.5299999977</v>
      </c>
      <c r="AG133" s="30">
        <f t="shared" si="50"/>
        <v>121</v>
      </c>
      <c r="AH133" s="30">
        <f t="shared" si="50"/>
        <v>121</v>
      </c>
      <c r="AI133" s="29">
        <f>AI132+6429.72</f>
        <v>843557.73000000115</v>
      </c>
      <c r="AJ133" s="30">
        <f t="shared" si="50"/>
        <v>121</v>
      </c>
      <c r="AK133" s="30">
        <f t="shared" si="49"/>
        <v>121</v>
      </c>
      <c r="AL133" s="29">
        <f t="shared" si="48"/>
        <v>851518.70000000088</v>
      </c>
      <c r="AM133" s="30">
        <f t="shared" si="49"/>
        <v>121</v>
      </c>
      <c r="AN133" s="30">
        <f t="shared" si="49"/>
        <v>121</v>
      </c>
      <c r="AO133" s="29">
        <f t="shared" si="46"/>
        <v>861756.99999999872</v>
      </c>
      <c r="AP133" s="30">
        <f t="shared" si="49"/>
        <v>121</v>
      </c>
      <c r="AQ133" s="30">
        <f t="shared" si="49"/>
        <v>121</v>
      </c>
      <c r="AR133" s="29">
        <f t="shared" si="52"/>
        <v>863397.27000000107</v>
      </c>
      <c r="AS133" s="253">
        <f t="shared" si="49"/>
        <v>121</v>
      </c>
      <c r="AT133" s="254">
        <f t="shared" si="49"/>
        <v>121</v>
      </c>
    </row>
    <row r="134" spans="8:46">
      <c r="H134" s="525"/>
      <c r="I134" s="525"/>
      <c r="J134" s="525"/>
      <c r="K134" s="248">
        <v>1</v>
      </c>
      <c r="L134" s="248">
        <v>2</v>
      </c>
      <c r="M134" s="248">
        <v>3</v>
      </c>
      <c r="N134" s="248">
        <v>4</v>
      </c>
      <c r="O134" s="248">
        <v>5</v>
      </c>
      <c r="P134" s="248">
        <v>6</v>
      </c>
      <c r="Q134" s="248">
        <v>7</v>
      </c>
      <c r="R134" s="248">
        <v>8</v>
      </c>
      <c r="S134" s="248">
        <v>9</v>
      </c>
      <c r="V134" s="30">
        <f t="shared" si="50"/>
        <v>122</v>
      </c>
      <c r="W134" s="29">
        <f t="shared" si="53"/>
        <v>857333.95000000112</v>
      </c>
      <c r="X134" s="30">
        <f t="shared" si="50"/>
        <v>122</v>
      </c>
      <c r="Y134" s="30">
        <f t="shared" si="50"/>
        <v>122</v>
      </c>
      <c r="Z134" s="29">
        <f>Z133+6092</f>
        <v>857176.82000000239</v>
      </c>
      <c r="AA134" s="30">
        <f t="shared" si="50"/>
        <v>122</v>
      </c>
      <c r="AB134" s="30">
        <f t="shared" si="50"/>
        <v>122</v>
      </c>
      <c r="AC134" s="29">
        <f t="shared" ref="AC134:AC142" si="54">AC133+6429.27</f>
        <v>854720.54999999807</v>
      </c>
      <c r="AD134" s="30">
        <f t="shared" si="50"/>
        <v>122</v>
      </c>
      <c r="AE134" s="30">
        <f t="shared" si="50"/>
        <v>122</v>
      </c>
      <c r="AF134" s="29">
        <f t="shared" si="51"/>
        <v>865933.03999999771</v>
      </c>
      <c r="AG134" s="30">
        <f t="shared" si="50"/>
        <v>122</v>
      </c>
      <c r="AH134" s="30">
        <f t="shared" si="50"/>
        <v>122</v>
      </c>
      <c r="AI134" s="29">
        <f t="shared" ref="AI134:AI145" si="55">AI133+6429.72</f>
        <v>849987.45000000112</v>
      </c>
      <c r="AJ134" s="30">
        <f t="shared" si="50"/>
        <v>122</v>
      </c>
      <c r="AK134" s="30">
        <f t="shared" si="49"/>
        <v>122</v>
      </c>
      <c r="AL134" s="29">
        <f t="shared" si="48"/>
        <v>857978.24000000092</v>
      </c>
      <c r="AM134" s="30">
        <f t="shared" si="49"/>
        <v>122</v>
      </c>
      <c r="AN134" s="30">
        <f t="shared" si="49"/>
        <v>122</v>
      </c>
      <c r="AO134" s="29">
        <f t="shared" si="46"/>
        <v>868208.32999999868</v>
      </c>
      <c r="AP134" s="30">
        <f t="shared" si="49"/>
        <v>122</v>
      </c>
      <c r="AQ134" s="30">
        <f t="shared" si="49"/>
        <v>122</v>
      </c>
      <c r="AR134" s="29">
        <f t="shared" si="52"/>
        <v>869833.73000000103</v>
      </c>
      <c r="AS134" s="253">
        <f t="shared" si="49"/>
        <v>122</v>
      </c>
      <c r="AT134" s="254">
        <f t="shared" si="49"/>
        <v>122</v>
      </c>
    </row>
    <row r="135" spans="8:46">
      <c r="H135" s="31">
        <v>1</v>
      </c>
      <c r="I135" s="31">
        <v>0</v>
      </c>
      <c r="J135" s="31">
        <v>37</v>
      </c>
      <c r="K135" s="31">
        <v>644</v>
      </c>
      <c r="L135" s="31">
        <v>1287</v>
      </c>
      <c r="M135" s="31">
        <v>1931</v>
      </c>
      <c r="N135" s="31">
        <v>2575</v>
      </c>
      <c r="O135" s="31">
        <v>3218</v>
      </c>
      <c r="P135" s="31">
        <v>3862</v>
      </c>
      <c r="Q135" s="31">
        <v>4506</v>
      </c>
      <c r="R135" s="31">
        <v>5149</v>
      </c>
      <c r="S135" s="31">
        <v>5793</v>
      </c>
      <c r="V135" s="30">
        <f t="shared" si="50"/>
        <v>123</v>
      </c>
      <c r="W135" s="29">
        <f t="shared" si="53"/>
        <v>863765.92000000109</v>
      </c>
      <c r="X135" s="30">
        <f t="shared" si="50"/>
        <v>123</v>
      </c>
      <c r="Y135" s="30">
        <f t="shared" si="50"/>
        <v>123</v>
      </c>
      <c r="Z135" s="29">
        <f>Z134+6092</f>
        <v>863268.82000000239</v>
      </c>
      <c r="AA135" s="30">
        <f t="shared" si="50"/>
        <v>123</v>
      </c>
      <c r="AB135" s="30">
        <f t="shared" si="50"/>
        <v>123</v>
      </c>
      <c r="AC135" s="29">
        <f t="shared" si="54"/>
        <v>861149.81999999809</v>
      </c>
      <c r="AD135" s="30">
        <f t="shared" si="50"/>
        <v>123</v>
      </c>
      <c r="AE135" s="30">
        <f t="shared" si="50"/>
        <v>123</v>
      </c>
      <c r="AF135" s="29">
        <f t="shared" si="51"/>
        <v>872387.54999999772</v>
      </c>
      <c r="AG135" s="30">
        <f t="shared" si="50"/>
        <v>123</v>
      </c>
      <c r="AH135" s="30">
        <f t="shared" si="50"/>
        <v>123</v>
      </c>
      <c r="AI135" s="29">
        <f t="shared" si="55"/>
        <v>856417.17000000109</v>
      </c>
      <c r="AJ135" s="30">
        <f t="shared" si="50"/>
        <v>123</v>
      </c>
      <c r="AK135" s="30">
        <f t="shared" si="49"/>
        <v>123</v>
      </c>
      <c r="AL135" s="29">
        <f t="shared" ref="AL135:AL143" si="56">AL134+6453.61</f>
        <v>864431.85000000091</v>
      </c>
      <c r="AM135" s="30">
        <f t="shared" si="49"/>
        <v>123</v>
      </c>
      <c r="AN135" s="30">
        <f t="shared" si="49"/>
        <v>123</v>
      </c>
      <c r="AO135" s="29">
        <f>AO134+6447.26</f>
        <v>874655.58999999869</v>
      </c>
      <c r="AP135" s="30">
        <f t="shared" si="49"/>
        <v>123</v>
      </c>
      <c r="AQ135" s="30">
        <f t="shared" si="49"/>
        <v>123</v>
      </c>
      <c r="AR135" s="29">
        <f t="shared" si="52"/>
        <v>876270.19000000099</v>
      </c>
      <c r="AS135" s="253">
        <f t="shared" si="49"/>
        <v>123</v>
      </c>
      <c r="AT135" s="254">
        <f t="shared" si="49"/>
        <v>123</v>
      </c>
    </row>
    <row r="136" spans="8:46">
      <c r="H136" s="31">
        <v>1</v>
      </c>
      <c r="I136" s="31">
        <v>37</v>
      </c>
      <c r="J136" s="31">
        <v>44</v>
      </c>
      <c r="K136" s="31">
        <v>644</v>
      </c>
      <c r="L136" s="31">
        <v>1288</v>
      </c>
      <c r="M136" s="31">
        <v>1931</v>
      </c>
      <c r="N136" s="31">
        <v>2575</v>
      </c>
      <c r="O136" s="31">
        <v>3219</v>
      </c>
      <c r="P136" s="31">
        <v>3863</v>
      </c>
      <c r="Q136" s="31">
        <v>4507</v>
      </c>
      <c r="R136" s="31">
        <v>5150</v>
      </c>
      <c r="S136" s="31">
        <v>5794</v>
      </c>
      <c r="V136" s="30">
        <f t="shared" si="50"/>
        <v>124</v>
      </c>
      <c r="W136" s="29">
        <f t="shared" si="53"/>
        <v>870197.89000000106</v>
      </c>
      <c r="X136" s="30">
        <f t="shared" si="50"/>
        <v>124</v>
      </c>
      <c r="Y136" s="30">
        <f t="shared" si="50"/>
        <v>124</v>
      </c>
      <c r="Z136" s="29">
        <f>Z135+6092</f>
        <v>869360.82000000239</v>
      </c>
      <c r="AA136" s="30">
        <f t="shared" si="50"/>
        <v>124</v>
      </c>
      <c r="AB136" s="30">
        <f t="shared" si="50"/>
        <v>124</v>
      </c>
      <c r="AC136" s="29">
        <f t="shared" si="54"/>
        <v>867579.0899999981</v>
      </c>
      <c r="AD136" s="30">
        <f t="shared" si="50"/>
        <v>124</v>
      </c>
      <c r="AE136" s="30">
        <f t="shared" si="50"/>
        <v>124</v>
      </c>
      <c r="AF136" s="29">
        <f t="shared" si="51"/>
        <v>878842.05999999773</v>
      </c>
      <c r="AG136" s="30">
        <f t="shared" si="50"/>
        <v>124</v>
      </c>
      <c r="AH136" s="30">
        <f t="shared" si="50"/>
        <v>124</v>
      </c>
      <c r="AI136" s="29">
        <f t="shared" si="55"/>
        <v>862846.89000000106</v>
      </c>
      <c r="AJ136" s="30">
        <f t="shared" si="50"/>
        <v>124</v>
      </c>
      <c r="AK136" s="30">
        <f t="shared" si="49"/>
        <v>124</v>
      </c>
      <c r="AL136" s="29">
        <f t="shared" si="56"/>
        <v>870885.46000000089</v>
      </c>
      <c r="AM136" s="30">
        <f t="shared" si="49"/>
        <v>124</v>
      </c>
      <c r="AN136" s="30">
        <f t="shared" si="49"/>
        <v>124</v>
      </c>
      <c r="AO136" s="29">
        <f>AO135+6447.26</f>
        <v>881102.8499999987</v>
      </c>
      <c r="AP136" s="30">
        <f t="shared" si="49"/>
        <v>124</v>
      </c>
      <c r="AQ136" s="30">
        <f t="shared" si="49"/>
        <v>124</v>
      </c>
      <c r="AR136" s="29">
        <f t="shared" si="52"/>
        <v>882706.65000000095</v>
      </c>
      <c r="AS136" s="253">
        <f t="shared" si="49"/>
        <v>124</v>
      </c>
      <c r="AT136" s="254">
        <f t="shared" si="49"/>
        <v>124</v>
      </c>
    </row>
    <row r="137" spans="8:46">
      <c r="H137" s="31">
        <v>1</v>
      </c>
      <c r="I137" s="31">
        <v>44</v>
      </c>
      <c r="J137" s="31">
        <v>98</v>
      </c>
      <c r="K137" s="31">
        <v>644</v>
      </c>
      <c r="L137" s="31">
        <v>1288</v>
      </c>
      <c r="M137" s="31">
        <v>1933</v>
      </c>
      <c r="N137" s="31">
        <v>2577</v>
      </c>
      <c r="O137" s="31">
        <v>3221</v>
      </c>
      <c r="P137" s="31">
        <v>3865</v>
      </c>
      <c r="Q137" s="31">
        <v>4510</v>
      </c>
      <c r="R137" s="31">
        <v>5154</v>
      </c>
      <c r="S137" s="31">
        <v>5798</v>
      </c>
      <c r="V137" s="30">
        <f t="shared" si="50"/>
        <v>125</v>
      </c>
      <c r="W137" s="29">
        <f t="shared" si="53"/>
        <v>876629.86000000103</v>
      </c>
      <c r="X137" s="30">
        <f t="shared" si="50"/>
        <v>125</v>
      </c>
      <c r="Y137" s="30">
        <f t="shared" si="50"/>
        <v>125</v>
      </c>
      <c r="Z137" s="29">
        <f>Z136+6092</f>
        <v>875452.82000000239</v>
      </c>
      <c r="AA137" s="30">
        <f t="shared" si="50"/>
        <v>125</v>
      </c>
      <c r="AB137" s="30">
        <f t="shared" si="50"/>
        <v>125</v>
      </c>
      <c r="AC137" s="29">
        <f t="shared" si="54"/>
        <v>874008.35999999812</v>
      </c>
      <c r="AD137" s="30">
        <f t="shared" si="50"/>
        <v>125</v>
      </c>
      <c r="AE137" s="30">
        <f t="shared" si="50"/>
        <v>125</v>
      </c>
      <c r="AF137" s="29">
        <f t="shared" ref="AF137:AF146" si="57">AF136+6096.51</f>
        <v>884938.56999999774</v>
      </c>
      <c r="AG137" s="30">
        <f t="shared" si="50"/>
        <v>125</v>
      </c>
      <c r="AH137" s="30">
        <f t="shared" si="50"/>
        <v>125</v>
      </c>
      <c r="AI137" s="29">
        <f t="shared" si="55"/>
        <v>869276.61000000103</v>
      </c>
      <c r="AJ137" s="30">
        <f t="shared" si="50"/>
        <v>125</v>
      </c>
      <c r="AK137" s="30">
        <f t="shared" si="49"/>
        <v>125</v>
      </c>
      <c r="AL137" s="29">
        <f t="shared" si="56"/>
        <v>877339.07000000088</v>
      </c>
      <c r="AM137" s="30">
        <f t="shared" si="49"/>
        <v>125</v>
      </c>
      <c r="AN137" s="30">
        <f t="shared" si="49"/>
        <v>125</v>
      </c>
      <c r="AO137" s="29">
        <f>AO136+6447.26</f>
        <v>887550.10999999871</v>
      </c>
      <c r="AP137" s="30">
        <f t="shared" si="49"/>
        <v>125</v>
      </c>
      <c r="AQ137" s="30">
        <f t="shared" si="49"/>
        <v>125</v>
      </c>
      <c r="AR137" s="29">
        <f t="shared" si="52"/>
        <v>889143.11000000092</v>
      </c>
      <c r="AS137" s="253">
        <f t="shared" si="49"/>
        <v>125</v>
      </c>
      <c r="AT137" s="254">
        <f t="shared" si="49"/>
        <v>125</v>
      </c>
    </row>
    <row r="138" spans="8:46">
      <c r="H138" s="31">
        <v>1</v>
      </c>
      <c r="I138" s="31">
        <v>98</v>
      </c>
      <c r="J138" s="31">
        <v>118</v>
      </c>
      <c r="K138" s="31">
        <v>644</v>
      </c>
      <c r="L138" s="31">
        <v>1288</v>
      </c>
      <c r="M138" s="31">
        <v>1932</v>
      </c>
      <c r="N138" s="31">
        <v>2576</v>
      </c>
      <c r="O138" s="31">
        <v>3220</v>
      </c>
      <c r="P138" s="31">
        <v>3864</v>
      </c>
      <c r="Q138" s="31">
        <v>4508</v>
      </c>
      <c r="R138" s="31">
        <v>5152</v>
      </c>
      <c r="S138" s="31">
        <v>5796</v>
      </c>
      <c r="V138" s="30">
        <f t="shared" si="50"/>
        <v>126</v>
      </c>
      <c r="W138" s="29">
        <f t="shared" si="53"/>
        <v>883061.83000000101</v>
      </c>
      <c r="X138" s="30">
        <f t="shared" si="50"/>
        <v>126</v>
      </c>
      <c r="Y138" s="30">
        <f t="shared" si="50"/>
        <v>126</v>
      </c>
      <c r="Z138" s="29">
        <f t="shared" ref="Z138:Z201" si="58">Z137+6450</f>
        <v>881902.82000000239</v>
      </c>
      <c r="AA138" s="30">
        <f t="shared" si="50"/>
        <v>126</v>
      </c>
      <c r="AB138" s="30">
        <f t="shared" si="50"/>
        <v>126</v>
      </c>
      <c r="AC138" s="29">
        <f t="shared" si="54"/>
        <v>880437.62999999814</v>
      </c>
      <c r="AD138" s="30">
        <f t="shared" si="50"/>
        <v>126</v>
      </c>
      <c r="AE138" s="30">
        <f t="shared" si="50"/>
        <v>126</v>
      </c>
      <c r="AF138" s="29">
        <f t="shared" si="57"/>
        <v>891035.07999999775</v>
      </c>
      <c r="AG138" s="30">
        <f t="shared" si="50"/>
        <v>126</v>
      </c>
      <c r="AH138" s="30">
        <f t="shared" si="50"/>
        <v>126</v>
      </c>
      <c r="AI138" s="29">
        <f t="shared" si="55"/>
        <v>875706.33000000101</v>
      </c>
      <c r="AJ138" s="30">
        <f t="shared" si="50"/>
        <v>126</v>
      </c>
      <c r="AK138" s="30">
        <f t="shared" si="49"/>
        <v>126</v>
      </c>
      <c r="AL138" s="29">
        <f t="shared" si="56"/>
        <v>883792.68000000087</v>
      </c>
      <c r="AM138" s="30">
        <f t="shared" si="49"/>
        <v>126</v>
      </c>
      <c r="AN138" s="30">
        <f t="shared" si="49"/>
        <v>126</v>
      </c>
      <c r="AO138" s="29">
        <f>AO137+6089.26</f>
        <v>893639.36999999871</v>
      </c>
      <c r="AP138" s="30">
        <f t="shared" si="49"/>
        <v>126</v>
      </c>
      <c r="AQ138" s="30">
        <f t="shared" si="49"/>
        <v>126</v>
      </c>
      <c r="AR138" s="29">
        <f t="shared" si="52"/>
        <v>895579.57000000088</v>
      </c>
      <c r="AS138" s="253">
        <f t="shared" si="49"/>
        <v>126</v>
      </c>
      <c r="AT138" s="254">
        <f t="shared" si="49"/>
        <v>126</v>
      </c>
    </row>
    <row r="139" spans="8:46">
      <c r="H139" s="31">
        <v>1</v>
      </c>
      <c r="I139" s="31">
        <v>118</v>
      </c>
      <c r="J139" s="31">
        <v>126</v>
      </c>
      <c r="K139" s="31">
        <v>644</v>
      </c>
      <c r="L139" s="31">
        <v>1287</v>
      </c>
      <c r="M139" s="31">
        <v>1931</v>
      </c>
      <c r="N139" s="31">
        <v>2575</v>
      </c>
      <c r="O139" s="31">
        <v>3218</v>
      </c>
      <c r="P139" s="31">
        <v>3862</v>
      </c>
      <c r="Q139" s="31">
        <v>4506</v>
      </c>
      <c r="R139" s="31">
        <v>5149</v>
      </c>
      <c r="S139" s="31">
        <v>5793</v>
      </c>
      <c r="V139" s="30">
        <f t="shared" si="50"/>
        <v>127</v>
      </c>
      <c r="W139" s="29">
        <f t="shared" si="53"/>
        <v>889493.80000000098</v>
      </c>
      <c r="X139" s="30">
        <f t="shared" si="50"/>
        <v>127</v>
      </c>
      <c r="Y139" s="30">
        <f t="shared" si="50"/>
        <v>127</v>
      </c>
      <c r="Z139" s="29">
        <f t="shared" si="58"/>
        <v>888352.82000000239</v>
      </c>
      <c r="AA139" s="30">
        <f t="shared" si="50"/>
        <v>127</v>
      </c>
      <c r="AB139" s="30">
        <f t="shared" si="50"/>
        <v>127</v>
      </c>
      <c r="AC139" s="29">
        <f t="shared" si="54"/>
        <v>886866.89999999816</v>
      </c>
      <c r="AD139" s="30">
        <f t="shared" si="50"/>
        <v>127</v>
      </c>
      <c r="AE139" s="30">
        <f t="shared" si="50"/>
        <v>127</v>
      </c>
      <c r="AF139" s="29">
        <f t="shared" si="57"/>
        <v>897131.58999999776</v>
      </c>
      <c r="AG139" s="30">
        <f t="shared" si="50"/>
        <v>127</v>
      </c>
      <c r="AH139" s="30">
        <f t="shared" si="50"/>
        <v>127</v>
      </c>
      <c r="AI139" s="29">
        <f t="shared" si="55"/>
        <v>882136.05000000098</v>
      </c>
      <c r="AJ139" s="30">
        <f t="shared" si="50"/>
        <v>127</v>
      </c>
      <c r="AK139" s="30">
        <f t="shared" si="49"/>
        <v>127</v>
      </c>
      <c r="AL139" s="29">
        <f t="shared" si="56"/>
        <v>890246.29000000085</v>
      </c>
      <c r="AM139" s="30">
        <f t="shared" si="49"/>
        <v>127</v>
      </c>
      <c r="AN139" s="30">
        <f t="shared" si="49"/>
        <v>127</v>
      </c>
      <c r="AO139" s="29">
        <f t="shared" ref="AO139:AO147" si="59">AO138+6089.26</f>
        <v>899728.62999999872</v>
      </c>
      <c r="AP139" s="30">
        <f t="shared" si="49"/>
        <v>127</v>
      </c>
      <c r="AQ139" s="30">
        <f t="shared" si="49"/>
        <v>127</v>
      </c>
      <c r="AR139" s="29">
        <f>AR138+6078.46</f>
        <v>901658.03000000084</v>
      </c>
      <c r="AS139" s="253">
        <f t="shared" si="49"/>
        <v>127</v>
      </c>
      <c r="AT139" s="254">
        <f t="shared" si="49"/>
        <v>127</v>
      </c>
    </row>
    <row r="140" spans="8:46">
      <c r="H140" s="31">
        <v>1</v>
      </c>
      <c r="I140" s="31">
        <v>126</v>
      </c>
      <c r="J140" s="31">
        <v>136</v>
      </c>
      <c r="K140" s="31">
        <v>608</v>
      </c>
      <c r="L140" s="31">
        <v>1216</v>
      </c>
      <c r="M140" s="31">
        <v>1824</v>
      </c>
      <c r="N140" s="31">
        <v>2431</v>
      </c>
      <c r="O140" s="31">
        <v>3039</v>
      </c>
      <c r="P140" s="31">
        <v>3647</v>
      </c>
      <c r="Q140" s="31">
        <v>4255</v>
      </c>
      <c r="R140" s="31">
        <v>4863</v>
      </c>
      <c r="S140" s="31">
        <v>5471</v>
      </c>
      <c r="V140" s="30">
        <f t="shared" si="50"/>
        <v>128</v>
      </c>
      <c r="W140" s="29">
        <f>W139+6073.97</f>
        <v>895567.77000000095</v>
      </c>
      <c r="X140" s="30">
        <f t="shared" si="50"/>
        <v>128</v>
      </c>
      <c r="Y140" s="30">
        <f t="shared" si="50"/>
        <v>128</v>
      </c>
      <c r="Z140" s="29">
        <f t="shared" si="58"/>
        <v>894802.82000000239</v>
      </c>
      <c r="AA140" s="30">
        <f t="shared" si="50"/>
        <v>128</v>
      </c>
      <c r="AB140" s="30">
        <f t="shared" si="50"/>
        <v>128</v>
      </c>
      <c r="AC140" s="29">
        <f t="shared" si="54"/>
        <v>893296.16999999818</v>
      </c>
      <c r="AD140" s="30">
        <f t="shared" si="50"/>
        <v>128</v>
      </c>
      <c r="AE140" s="30">
        <f t="shared" si="50"/>
        <v>128</v>
      </c>
      <c r="AF140" s="29">
        <f t="shared" si="57"/>
        <v>903228.09999999776</v>
      </c>
      <c r="AG140" s="30">
        <f t="shared" si="50"/>
        <v>128</v>
      </c>
      <c r="AH140" s="30">
        <f t="shared" si="50"/>
        <v>128</v>
      </c>
      <c r="AI140" s="29">
        <f t="shared" si="55"/>
        <v>888565.77000000095</v>
      </c>
      <c r="AJ140" s="30">
        <f t="shared" si="50"/>
        <v>128</v>
      </c>
      <c r="AK140" s="30">
        <f t="shared" si="49"/>
        <v>128</v>
      </c>
      <c r="AL140" s="29">
        <f t="shared" si="56"/>
        <v>896699.90000000084</v>
      </c>
      <c r="AM140" s="30">
        <f t="shared" si="49"/>
        <v>128</v>
      </c>
      <c r="AN140" s="30">
        <f t="shared" si="49"/>
        <v>128</v>
      </c>
      <c r="AO140" s="29">
        <f t="shared" si="59"/>
        <v>905817.88999999873</v>
      </c>
      <c r="AP140" s="30">
        <f t="shared" si="49"/>
        <v>128</v>
      </c>
      <c r="AQ140" s="30">
        <f t="shared" si="49"/>
        <v>128</v>
      </c>
      <c r="AR140" s="29">
        <f t="shared" ref="AR140:AR148" si="60">AR139+6078.46</f>
        <v>907736.49000000081</v>
      </c>
      <c r="AS140" s="253">
        <f t="shared" si="49"/>
        <v>128</v>
      </c>
      <c r="AT140" s="254">
        <f t="shared" si="49"/>
        <v>128</v>
      </c>
    </row>
    <row r="141" spans="8:46">
      <c r="H141" s="31">
        <v>1</v>
      </c>
      <c r="I141" s="31">
        <v>136</v>
      </c>
      <c r="J141" s="31">
        <v>233</v>
      </c>
      <c r="K141" s="31">
        <v>644</v>
      </c>
      <c r="L141" s="31">
        <v>1287</v>
      </c>
      <c r="M141" s="31">
        <v>1931</v>
      </c>
      <c r="N141" s="31">
        <v>2575</v>
      </c>
      <c r="O141" s="31">
        <v>3218</v>
      </c>
      <c r="P141" s="31">
        <v>3862</v>
      </c>
      <c r="Q141" s="31">
        <v>4506</v>
      </c>
      <c r="R141" s="31">
        <v>5149</v>
      </c>
      <c r="S141" s="31">
        <v>5793</v>
      </c>
      <c r="V141" s="30">
        <f t="shared" si="50"/>
        <v>129</v>
      </c>
      <c r="W141" s="29">
        <f t="shared" ref="W141:W149" si="61">W140+6073.97</f>
        <v>901641.74000000092</v>
      </c>
      <c r="X141" s="30">
        <f t="shared" si="50"/>
        <v>129</v>
      </c>
      <c r="Y141" s="30">
        <f t="shared" si="50"/>
        <v>129</v>
      </c>
      <c r="Z141" s="29">
        <f t="shared" si="58"/>
        <v>901252.82000000239</v>
      </c>
      <c r="AA141" s="30">
        <f t="shared" si="50"/>
        <v>129</v>
      </c>
      <c r="AB141" s="30">
        <f t="shared" si="50"/>
        <v>129</v>
      </c>
      <c r="AC141" s="29">
        <f t="shared" si="54"/>
        <v>899725.4399999982</v>
      </c>
      <c r="AD141" s="30">
        <f t="shared" si="50"/>
        <v>129</v>
      </c>
      <c r="AE141" s="30">
        <f t="shared" si="50"/>
        <v>129</v>
      </c>
      <c r="AF141" s="29">
        <f t="shared" si="57"/>
        <v>909324.60999999777</v>
      </c>
      <c r="AG141" s="30">
        <f t="shared" si="50"/>
        <v>129</v>
      </c>
      <c r="AH141" s="30">
        <f t="shared" si="50"/>
        <v>129</v>
      </c>
      <c r="AI141" s="29">
        <f t="shared" si="55"/>
        <v>894995.49000000092</v>
      </c>
      <c r="AJ141" s="30">
        <f t="shared" si="50"/>
        <v>129</v>
      </c>
      <c r="AK141" s="30">
        <f t="shared" si="50"/>
        <v>129</v>
      </c>
      <c r="AL141" s="29">
        <f t="shared" si="56"/>
        <v>903153.51000000082</v>
      </c>
      <c r="AM141" s="30">
        <f t="shared" ref="AK141:AT156" si="62">AM140+1</f>
        <v>129</v>
      </c>
      <c r="AN141" s="30">
        <f t="shared" si="62"/>
        <v>129</v>
      </c>
      <c r="AO141" s="29">
        <f t="shared" si="59"/>
        <v>911907.14999999874</v>
      </c>
      <c r="AP141" s="30">
        <f t="shared" si="62"/>
        <v>129</v>
      </c>
      <c r="AQ141" s="30">
        <f t="shared" si="62"/>
        <v>129</v>
      </c>
      <c r="AR141" s="29">
        <f t="shared" si="60"/>
        <v>913814.95000000077</v>
      </c>
      <c r="AS141" s="253">
        <f t="shared" si="62"/>
        <v>129</v>
      </c>
      <c r="AT141" s="254">
        <f t="shared" si="62"/>
        <v>129</v>
      </c>
    </row>
    <row r="142" spans="8:46">
      <c r="H142" s="31">
        <v>2</v>
      </c>
      <c r="I142" s="31">
        <v>233</v>
      </c>
      <c r="J142" s="31">
        <v>473</v>
      </c>
      <c r="K142" s="31">
        <v>644</v>
      </c>
      <c r="L142" s="31">
        <v>1287</v>
      </c>
      <c r="M142" s="31">
        <v>1931</v>
      </c>
      <c r="N142" s="31">
        <v>2575</v>
      </c>
      <c r="O142" s="31">
        <v>3219</v>
      </c>
      <c r="P142" s="31">
        <v>3862</v>
      </c>
      <c r="Q142" s="31">
        <v>4506</v>
      </c>
      <c r="R142" s="31">
        <v>5150</v>
      </c>
      <c r="S142" s="31">
        <v>5793</v>
      </c>
      <c r="V142" s="30">
        <f t="shared" ref="V142:AK157" si="63">V141+1</f>
        <v>130</v>
      </c>
      <c r="W142" s="29">
        <f t="shared" si="61"/>
        <v>907715.71000000089</v>
      </c>
      <c r="X142" s="30">
        <f t="shared" si="63"/>
        <v>130</v>
      </c>
      <c r="Y142" s="30">
        <f t="shared" si="63"/>
        <v>130</v>
      </c>
      <c r="Z142" s="29">
        <f t="shared" si="58"/>
        <v>907702.82000000239</v>
      </c>
      <c r="AA142" s="30">
        <f t="shared" si="63"/>
        <v>130</v>
      </c>
      <c r="AB142" s="30">
        <f t="shared" si="63"/>
        <v>130</v>
      </c>
      <c r="AC142" s="29">
        <f t="shared" si="54"/>
        <v>906154.70999999822</v>
      </c>
      <c r="AD142" s="30">
        <f t="shared" si="63"/>
        <v>130</v>
      </c>
      <c r="AE142" s="30">
        <f t="shared" si="63"/>
        <v>130</v>
      </c>
      <c r="AF142" s="29">
        <f t="shared" si="57"/>
        <v>915421.11999999778</v>
      </c>
      <c r="AG142" s="30">
        <f t="shared" si="63"/>
        <v>130</v>
      </c>
      <c r="AH142" s="30">
        <f t="shared" si="63"/>
        <v>130</v>
      </c>
      <c r="AI142" s="29">
        <f t="shared" si="55"/>
        <v>901425.21000000089</v>
      </c>
      <c r="AJ142" s="30">
        <f t="shared" si="63"/>
        <v>130</v>
      </c>
      <c r="AK142" s="30">
        <f t="shared" si="62"/>
        <v>130</v>
      </c>
      <c r="AL142" s="29">
        <f t="shared" si="56"/>
        <v>909607.12000000081</v>
      </c>
      <c r="AM142" s="30">
        <f t="shared" si="62"/>
        <v>130</v>
      </c>
      <c r="AN142" s="30">
        <f t="shared" si="62"/>
        <v>130</v>
      </c>
      <c r="AO142" s="29">
        <f t="shared" si="59"/>
        <v>917996.40999999875</v>
      </c>
      <c r="AP142" s="30">
        <f t="shared" si="62"/>
        <v>130</v>
      </c>
      <c r="AQ142" s="30">
        <f t="shared" si="62"/>
        <v>130</v>
      </c>
      <c r="AR142" s="29">
        <f t="shared" si="60"/>
        <v>919893.41000000073</v>
      </c>
      <c r="AS142" s="253">
        <f t="shared" si="62"/>
        <v>130</v>
      </c>
      <c r="AT142" s="254">
        <f t="shared" si="62"/>
        <v>130</v>
      </c>
    </row>
    <row r="143" spans="8:46">
      <c r="H143" s="31">
        <v>3</v>
      </c>
      <c r="I143" s="31">
        <v>473</v>
      </c>
      <c r="J143" s="31">
        <v>713</v>
      </c>
      <c r="K143" s="31">
        <v>644</v>
      </c>
      <c r="L143" s="31">
        <v>1288</v>
      </c>
      <c r="M143" s="31">
        <v>1931</v>
      </c>
      <c r="N143" s="31">
        <v>2575</v>
      </c>
      <c r="O143" s="31">
        <v>3219</v>
      </c>
      <c r="P143" s="31">
        <v>3863</v>
      </c>
      <c r="Q143" s="31">
        <v>4507</v>
      </c>
      <c r="R143" s="31">
        <v>5150</v>
      </c>
      <c r="S143" s="31">
        <v>5794</v>
      </c>
      <c r="V143" s="30">
        <f t="shared" si="63"/>
        <v>131</v>
      </c>
      <c r="W143" s="29">
        <f t="shared" si="61"/>
        <v>913789.68000000087</v>
      </c>
      <c r="X143" s="30">
        <f t="shared" si="63"/>
        <v>131</v>
      </c>
      <c r="Y143" s="30">
        <f t="shared" si="63"/>
        <v>131</v>
      </c>
      <c r="Z143" s="29">
        <f t="shared" si="58"/>
        <v>914152.82000000239</v>
      </c>
      <c r="AA143" s="30">
        <f t="shared" si="63"/>
        <v>131</v>
      </c>
      <c r="AB143" s="30">
        <f t="shared" si="63"/>
        <v>131</v>
      </c>
      <c r="AC143" s="29">
        <f>AC142+6071.27</f>
        <v>912225.97999999824</v>
      </c>
      <c r="AD143" s="30">
        <f t="shared" si="63"/>
        <v>131</v>
      </c>
      <c r="AE143" s="30">
        <f t="shared" si="63"/>
        <v>131</v>
      </c>
      <c r="AF143" s="29">
        <f t="shared" si="57"/>
        <v>921517.62999999779</v>
      </c>
      <c r="AG143" s="30">
        <f t="shared" si="63"/>
        <v>131</v>
      </c>
      <c r="AH143" s="30">
        <f t="shared" si="63"/>
        <v>131</v>
      </c>
      <c r="AI143" s="29">
        <f t="shared" si="55"/>
        <v>907854.93000000087</v>
      </c>
      <c r="AJ143" s="30">
        <f t="shared" si="63"/>
        <v>131</v>
      </c>
      <c r="AK143" s="30">
        <f t="shared" si="62"/>
        <v>131</v>
      </c>
      <c r="AL143" s="29">
        <f t="shared" si="56"/>
        <v>916060.7300000008</v>
      </c>
      <c r="AM143" s="30">
        <f t="shared" si="62"/>
        <v>131</v>
      </c>
      <c r="AN143" s="30">
        <f t="shared" si="62"/>
        <v>131</v>
      </c>
      <c r="AO143" s="29">
        <f t="shared" si="59"/>
        <v>924085.66999999876</v>
      </c>
      <c r="AP143" s="30">
        <f t="shared" si="62"/>
        <v>131</v>
      </c>
      <c r="AQ143" s="30">
        <f t="shared" si="62"/>
        <v>131</v>
      </c>
      <c r="AR143" s="29">
        <f t="shared" si="60"/>
        <v>925971.87000000069</v>
      </c>
      <c r="AS143" s="253">
        <f t="shared" si="62"/>
        <v>131</v>
      </c>
      <c r="AT143" s="254">
        <f t="shared" si="62"/>
        <v>131</v>
      </c>
    </row>
    <row r="144" spans="8:46">
      <c r="H144" s="31">
        <v>4</v>
      </c>
      <c r="I144" s="31">
        <v>713</v>
      </c>
      <c r="J144" s="31">
        <v>953</v>
      </c>
      <c r="K144" s="31">
        <v>644</v>
      </c>
      <c r="L144" s="31">
        <v>1288</v>
      </c>
      <c r="M144" s="31">
        <v>1932</v>
      </c>
      <c r="N144" s="31">
        <v>2576</v>
      </c>
      <c r="O144" s="31">
        <v>3220</v>
      </c>
      <c r="P144" s="31">
        <v>3864</v>
      </c>
      <c r="Q144" s="31">
        <v>4508</v>
      </c>
      <c r="R144" s="31">
        <v>5151</v>
      </c>
      <c r="S144" s="31">
        <v>5795</v>
      </c>
      <c r="V144" s="30">
        <f t="shared" si="63"/>
        <v>132</v>
      </c>
      <c r="W144" s="29">
        <f t="shared" si="61"/>
        <v>919863.65000000084</v>
      </c>
      <c r="X144" s="30">
        <f t="shared" si="63"/>
        <v>132</v>
      </c>
      <c r="Y144" s="30">
        <f t="shared" si="63"/>
        <v>132</v>
      </c>
      <c r="Z144" s="29">
        <f t="shared" si="58"/>
        <v>920602.82000000239</v>
      </c>
      <c r="AA144" s="30">
        <f t="shared" si="63"/>
        <v>132</v>
      </c>
      <c r="AB144" s="30">
        <f t="shared" si="63"/>
        <v>132</v>
      </c>
      <c r="AC144" s="29">
        <f t="shared" ref="AC144:AC152" si="64">AC143+6071.27</f>
        <v>918297.24999999825</v>
      </c>
      <c r="AD144" s="30">
        <f t="shared" si="63"/>
        <v>132</v>
      </c>
      <c r="AE144" s="30">
        <f t="shared" si="63"/>
        <v>132</v>
      </c>
      <c r="AF144" s="29">
        <f t="shared" si="57"/>
        <v>927614.1399999978</v>
      </c>
      <c r="AG144" s="30">
        <f t="shared" si="63"/>
        <v>132</v>
      </c>
      <c r="AH144" s="30">
        <f t="shared" si="63"/>
        <v>132</v>
      </c>
      <c r="AI144" s="29">
        <f t="shared" si="55"/>
        <v>914284.65000000084</v>
      </c>
      <c r="AJ144" s="30">
        <f t="shared" si="63"/>
        <v>132</v>
      </c>
      <c r="AK144" s="30">
        <f t="shared" si="62"/>
        <v>132</v>
      </c>
      <c r="AL144" s="29">
        <f t="shared" ref="AL144:AL153" si="65">AL143+6095.61</f>
        <v>922156.34000000078</v>
      </c>
      <c r="AM144" s="30">
        <f t="shared" si="62"/>
        <v>132</v>
      </c>
      <c r="AN144" s="30">
        <f t="shared" si="62"/>
        <v>132</v>
      </c>
      <c r="AO144" s="29">
        <f t="shared" si="59"/>
        <v>930174.92999999877</v>
      </c>
      <c r="AP144" s="30">
        <f t="shared" si="62"/>
        <v>132</v>
      </c>
      <c r="AQ144" s="30">
        <f t="shared" si="62"/>
        <v>132</v>
      </c>
      <c r="AR144" s="29">
        <f t="shared" si="60"/>
        <v>932050.33000000066</v>
      </c>
      <c r="AS144" s="253">
        <f t="shared" si="62"/>
        <v>132</v>
      </c>
      <c r="AT144" s="254">
        <f t="shared" si="62"/>
        <v>132</v>
      </c>
    </row>
    <row r="145" spans="8:46">
      <c r="H145" s="31">
        <v>5</v>
      </c>
      <c r="I145" s="31">
        <v>953</v>
      </c>
      <c r="J145" s="31">
        <v>1193</v>
      </c>
      <c r="K145" s="31">
        <v>644</v>
      </c>
      <c r="L145" s="31">
        <v>1288</v>
      </c>
      <c r="M145" s="31">
        <v>1932</v>
      </c>
      <c r="N145" s="31">
        <v>2576</v>
      </c>
      <c r="O145" s="31">
        <v>3221</v>
      </c>
      <c r="P145" s="31">
        <v>3865</v>
      </c>
      <c r="Q145" s="31">
        <v>4509</v>
      </c>
      <c r="R145" s="31">
        <v>5153</v>
      </c>
      <c r="S145" s="31">
        <v>5797</v>
      </c>
      <c r="V145" s="30">
        <f t="shared" si="63"/>
        <v>133</v>
      </c>
      <c r="W145" s="29">
        <f t="shared" si="61"/>
        <v>925937.62000000081</v>
      </c>
      <c r="X145" s="30">
        <f t="shared" si="63"/>
        <v>133</v>
      </c>
      <c r="Y145" s="30">
        <f t="shared" si="63"/>
        <v>133</v>
      </c>
      <c r="Z145" s="29">
        <f t="shared" si="58"/>
        <v>927052.82000000239</v>
      </c>
      <c r="AA145" s="30">
        <f t="shared" si="63"/>
        <v>133</v>
      </c>
      <c r="AB145" s="30">
        <f t="shared" si="63"/>
        <v>133</v>
      </c>
      <c r="AC145" s="29">
        <f t="shared" si="64"/>
        <v>924368.51999999827</v>
      </c>
      <c r="AD145" s="30">
        <f t="shared" si="63"/>
        <v>133</v>
      </c>
      <c r="AE145" s="30">
        <f t="shared" si="63"/>
        <v>133</v>
      </c>
      <c r="AF145" s="29">
        <f t="shared" si="57"/>
        <v>933710.64999999781</v>
      </c>
      <c r="AG145" s="30">
        <f t="shared" si="63"/>
        <v>133</v>
      </c>
      <c r="AH145" s="30">
        <f t="shared" si="63"/>
        <v>133</v>
      </c>
      <c r="AI145" s="29">
        <f t="shared" si="55"/>
        <v>920714.37000000081</v>
      </c>
      <c r="AJ145" s="30">
        <f t="shared" si="63"/>
        <v>133</v>
      </c>
      <c r="AK145" s="30">
        <f t="shared" si="62"/>
        <v>133</v>
      </c>
      <c r="AL145" s="29">
        <f t="shared" si="65"/>
        <v>928251.95000000077</v>
      </c>
      <c r="AM145" s="30">
        <f t="shared" si="62"/>
        <v>133</v>
      </c>
      <c r="AN145" s="30">
        <f t="shared" si="62"/>
        <v>133</v>
      </c>
      <c r="AO145" s="29">
        <f t="shared" si="59"/>
        <v>936264.18999999878</v>
      </c>
      <c r="AP145" s="30">
        <f t="shared" si="62"/>
        <v>133</v>
      </c>
      <c r="AQ145" s="30">
        <f t="shared" si="62"/>
        <v>133</v>
      </c>
      <c r="AR145" s="29">
        <f t="shared" si="60"/>
        <v>938128.79000000062</v>
      </c>
      <c r="AS145" s="253">
        <f t="shared" si="62"/>
        <v>133</v>
      </c>
      <c r="AT145" s="254">
        <f t="shared" si="62"/>
        <v>133</v>
      </c>
    </row>
    <row r="146" spans="8:46">
      <c r="H146" s="31">
        <v>6</v>
      </c>
      <c r="I146" s="31">
        <v>1193</v>
      </c>
      <c r="J146" s="31">
        <v>1433</v>
      </c>
      <c r="K146" s="31">
        <v>644</v>
      </c>
      <c r="L146" s="31">
        <v>1289</v>
      </c>
      <c r="M146" s="31">
        <v>1933</v>
      </c>
      <c r="N146" s="31">
        <v>2577</v>
      </c>
      <c r="O146" s="31">
        <v>3222</v>
      </c>
      <c r="P146" s="31">
        <v>3866</v>
      </c>
      <c r="Q146" s="31">
        <v>4510</v>
      </c>
      <c r="R146" s="31">
        <v>5155</v>
      </c>
      <c r="S146" s="31">
        <v>5799</v>
      </c>
      <c r="V146" s="30">
        <f t="shared" si="63"/>
        <v>134</v>
      </c>
      <c r="W146" s="29">
        <f t="shared" si="61"/>
        <v>932011.59000000078</v>
      </c>
      <c r="X146" s="30">
        <f t="shared" si="63"/>
        <v>134</v>
      </c>
      <c r="Y146" s="30">
        <f t="shared" si="63"/>
        <v>134</v>
      </c>
      <c r="Z146" s="29">
        <f t="shared" si="58"/>
        <v>933502.82000000239</v>
      </c>
      <c r="AA146" s="30">
        <f t="shared" si="63"/>
        <v>134</v>
      </c>
      <c r="AB146" s="30">
        <f t="shared" si="63"/>
        <v>134</v>
      </c>
      <c r="AC146" s="29">
        <f t="shared" si="64"/>
        <v>930439.78999999829</v>
      </c>
      <c r="AD146" s="30">
        <f t="shared" si="63"/>
        <v>134</v>
      </c>
      <c r="AE146" s="30">
        <f t="shared" si="63"/>
        <v>134</v>
      </c>
      <c r="AF146" s="29">
        <f t="shared" si="57"/>
        <v>939807.15999999782</v>
      </c>
      <c r="AG146" s="30">
        <f t="shared" si="63"/>
        <v>134</v>
      </c>
      <c r="AH146" s="30">
        <f t="shared" si="63"/>
        <v>134</v>
      </c>
      <c r="AI146" s="29">
        <f>AI145+6071.72</f>
        <v>926786.09000000078</v>
      </c>
      <c r="AJ146" s="30">
        <f t="shared" si="63"/>
        <v>134</v>
      </c>
      <c r="AK146" s="30">
        <f t="shared" si="62"/>
        <v>134</v>
      </c>
      <c r="AL146" s="29">
        <f t="shared" si="65"/>
        <v>934347.56000000075</v>
      </c>
      <c r="AM146" s="30">
        <f t="shared" si="62"/>
        <v>134</v>
      </c>
      <c r="AN146" s="30">
        <f t="shared" si="62"/>
        <v>134</v>
      </c>
      <c r="AO146" s="29">
        <f t="shared" si="59"/>
        <v>942353.44999999879</v>
      </c>
      <c r="AP146" s="30">
        <f t="shared" si="62"/>
        <v>134</v>
      </c>
      <c r="AQ146" s="30">
        <f t="shared" si="62"/>
        <v>134</v>
      </c>
      <c r="AR146" s="29">
        <f t="shared" si="60"/>
        <v>944207.25000000058</v>
      </c>
      <c r="AS146" s="253">
        <f t="shared" si="62"/>
        <v>134</v>
      </c>
      <c r="AT146" s="254">
        <f t="shared" si="62"/>
        <v>134</v>
      </c>
    </row>
    <row r="147" spans="8:46">
      <c r="H147" s="31">
        <v>7</v>
      </c>
      <c r="I147" s="31">
        <v>1433</v>
      </c>
      <c r="J147" s="31">
        <v>1680</v>
      </c>
      <c r="K147" s="31">
        <v>645</v>
      </c>
      <c r="L147" s="31">
        <v>1289</v>
      </c>
      <c r="M147" s="31">
        <v>1934</v>
      </c>
      <c r="N147" s="31">
        <v>2578</v>
      </c>
      <c r="O147" s="31">
        <v>3223</v>
      </c>
      <c r="P147" s="31">
        <v>3867</v>
      </c>
      <c r="Q147" s="31">
        <v>4512</v>
      </c>
      <c r="R147" s="31">
        <v>5156</v>
      </c>
      <c r="S147" s="31">
        <v>5801</v>
      </c>
      <c r="V147" s="30">
        <f t="shared" si="63"/>
        <v>135</v>
      </c>
      <c r="W147" s="29">
        <f t="shared" si="61"/>
        <v>938085.56000000075</v>
      </c>
      <c r="X147" s="30">
        <f t="shared" si="63"/>
        <v>135</v>
      </c>
      <c r="Y147" s="30">
        <f t="shared" si="63"/>
        <v>135</v>
      </c>
      <c r="Z147" s="29">
        <f t="shared" si="58"/>
        <v>939952.82000000239</v>
      </c>
      <c r="AA147" s="30">
        <f t="shared" si="63"/>
        <v>135</v>
      </c>
      <c r="AB147" s="30">
        <f t="shared" si="63"/>
        <v>135</v>
      </c>
      <c r="AC147" s="29">
        <f t="shared" si="64"/>
        <v>936511.05999999831</v>
      </c>
      <c r="AD147" s="30">
        <f t="shared" si="63"/>
        <v>135</v>
      </c>
      <c r="AE147" s="30">
        <f t="shared" si="63"/>
        <v>135</v>
      </c>
      <c r="AF147" s="29">
        <f t="shared" ref="AF147:AF210" si="66">AF146+6454.51</f>
        <v>946261.66999999783</v>
      </c>
      <c r="AG147" s="30">
        <f t="shared" si="63"/>
        <v>135</v>
      </c>
      <c r="AH147" s="30">
        <f t="shared" si="63"/>
        <v>135</v>
      </c>
      <c r="AI147" s="29">
        <f t="shared" ref="AI147:AI155" si="67">AI146+6071.72</f>
        <v>932857.81000000075</v>
      </c>
      <c r="AJ147" s="30">
        <f t="shared" si="63"/>
        <v>135</v>
      </c>
      <c r="AK147" s="30">
        <f t="shared" si="62"/>
        <v>135</v>
      </c>
      <c r="AL147" s="29">
        <f t="shared" si="65"/>
        <v>940443.17000000074</v>
      </c>
      <c r="AM147" s="30">
        <f t="shared" si="62"/>
        <v>135</v>
      </c>
      <c r="AN147" s="30">
        <f t="shared" si="62"/>
        <v>135</v>
      </c>
      <c r="AO147" s="29">
        <f t="shared" si="59"/>
        <v>948442.7099999988</v>
      </c>
      <c r="AP147" s="30">
        <f t="shared" si="62"/>
        <v>135</v>
      </c>
      <c r="AQ147" s="30">
        <f t="shared" si="62"/>
        <v>135</v>
      </c>
      <c r="AR147" s="29">
        <f t="shared" si="60"/>
        <v>950285.71000000054</v>
      </c>
      <c r="AS147" s="253">
        <f t="shared" si="62"/>
        <v>135</v>
      </c>
      <c r="AT147" s="254">
        <f t="shared" si="62"/>
        <v>135</v>
      </c>
    </row>
    <row r="148" spans="8:46">
      <c r="V148" s="30">
        <f t="shared" si="63"/>
        <v>136</v>
      </c>
      <c r="W148" s="29">
        <f t="shared" si="61"/>
        <v>944159.53000000073</v>
      </c>
      <c r="X148" s="30">
        <f t="shared" si="63"/>
        <v>136</v>
      </c>
      <c r="Y148" s="30">
        <f t="shared" si="63"/>
        <v>136</v>
      </c>
      <c r="Z148" s="29">
        <f t="shared" si="58"/>
        <v>946402.82000000239</v>
      </c>
      <c r="AA148" s="30">
        <f t="shared" si="63"/>
        <v>136</v>
      </c>
      <c r="AB148" s="30">
        <f t="shared" si="63"/>
        <v>136</v>
      </c>
      <c r="AC148" s="29">
        <f t="shared" si="64"/>
        <v>942582.32999999833</v>
      </c>
      <c r="AD148" s="30">
        <f t="shared" si="63"/>
        <v>136</v>
      </c>
      <c r="AE148" s="30">
        <f t="shared" si="63"/>
        <v>136</v>
      </c>
      <c r="AF148" s="29">
        <f t="shared" si="66"/>
        <v>952716.17999999784</v>
      </c>
      <c r="AG148" s="30">
        <f t="shared" si="63"/>
        <v>136</v>
      </c>
      <c r="AH148" s="30">
        <f t="shared" si="63"/>
        <v>136</v>
      </c>
      <c r="AI148" s="29">
        <f t="shared" si="67"/>
        <v>938929.53000000073</v>
      </c>
      <c r="AJ148" s="30">
        <f t="shared" si="63"/>
        <v>136</v>
      </c>
      <c r="AK148" s="30">
        <f t="shared" si="62"/>
        <v>136</v>
      </c>
      <c r="AL148" s="29">
        <f t="shared" si="65"/>
        <v>946538.78000000073</v>
      </c>
      <c r="AM148" s="30">
        <f t="shared" si="62"/>
        <v>136</v>
      </c>
      <c r="AN148" s="30">
        <f t="shared" si="62"/>
        <v>136</v>
      </c>
      <c r="AO148" s="29">
        <f>AO147+6447.26</f>
        <v>954889.96999999881</v>
      </c>
      <c r="AP148" s="30">
        <f t="shared" si="62"/>
        <v>136</v>
      </c>
      <c r="AQ148" s="30">
        <f t="shared" si="62"/>
        <v>136</v>
      </c>
      <c r="AR148" s="29">
        <f t="shared" si="60"/>
        <v>956364.17000000051</v>
      </c>
      <c r="AS148" s="253">
        <f t="shared" si="62"/>
        <v>136</v>
      </c>
      <c r="AT148" s="254">
        <f t="shared" si="62"/>
        <v>136</v>
      </c>
    </row>
    <row r="149" spans="8:46">
      <c r="V149" s="30">
        <f t="shared" si="63"/>
        <v>137</v>
      </c>
      <c r="W149" s="29">
        <f t="shared" si="61"/>
        <v>950233.5000000007</v>
      </c>
      <c r="X149" s="30">
        <f t="shared" si="63"/>
        <v>137</v>
      </c>
      <c r="Y149" s="30">
        <f t="shared" si="63"/>
        <v>137</v>
      </c>
      <c r="Z149" s="29">
        <f t="shared" si="58"/>
        <v>952852.82000000239</v>
      </c>
      <c r="AA149" s="30">
        <f t="shared" si="63"/>
        <v>137</v>
      </c>
      <c r="AB149" s="30">
        <f t="shared" si="63"/>
        <v>137</v>
      </c>
      <c r="AC149" s="29">
        <f t="shared" si="64"/>
        <v>948653.59999999835</v>
      </c>
      <c r="AD149" s="30">
        <f t="shared" si="63"/>
        <v>137</v>
      </c>
      <c r="AE149" s="30">
        <f t="shared" si="63"/>
        <v>137</v>
      </c>
      <c r="AF149" s="29">
        <f t="shared" si="66"/>
        <v>959170.68999999785</v>
      </c>
      <c r="AG149" s="30">
        <f t="shared" si="63"/>
        <v>137</v>
      </c>
      <c r="AH149" s="30">
        <f t="shared" si="63"/>
        <v>137</v>
      </c>
      <c r="AI149" s="29">
        <f t="shared" si="67"/>
        <v>945001.2500000007</v>
      </c>
      <c r="AJ149" s="30">
        <f t="shared" si="63"/>
        <v>137</v>
      </c>
      <c r="AK149" s="30">
        <f t="shared" si="62"/>
        <v>137</v>
      </c>
      <c r="AL149" s="29">
        <f t="shared" si="65"/>
        <v>952634.39000000071</v>
      </c>
      <c r="AM149" s="30">
        <f t="shared" si="62"/>
        <v>137</v>
      </c>
      <c r="AN149" s="30">
        <f t="shared" si="62"/>
        <v>137</v>
      </c>
      <c r="AO149" s="29">
        <f t="shared" ref="AO149:AO212" si="68">AO148+6447.26</f>
        <v>961337.22999999882</v>
      </c>
      <c r="AP149" s="30">
        <f t="shared" si="62"/>
        <v>137</v>
      </c>
      <c r="AQ149" s="30">
        <f t="shared" si="62"/>
        <v>137</v>
      </c>
      <c r="AR149" s="29">
        <f>AR148+6436.46</f>
        <v>962800.63000000047</v>
      </c>
      <c r="AS149" s="253">
        <f t="shared" si="62"/>
        <v>137</v>
      </c>
      <c r="AT149" s="254">
        <f t="shared" si="62"/>
        <v>137</v>
      </c>
    </row>
    <row r="150" spans="8:46">
      <c r="V150" s="30">
        <f t="shared" si="63"/>
        <v>138</v>
      </c>
      <c r="W150" s="29">
        <f>W149+6431.97</f>
        <v>956665.47000000067</v>
      </c>
      <c r="X150" s="30">
        <f t="shared" si="63"/>
        <v>138</v>
      </c>
      <c r="Y150" s="30">
        <f t="shared" si="63"/>
        <v>138</v>
      </c>
      <c r="Z150" s="29">
        <f t="shared" si="58"/>
        <v>959302.82000000239</v>
      </c>
      <c r="AA150" s="30">
        <f t="shared" si="63"/>
        <v>138</v>
      </c>
      <c r="AB150" s="30">
        <f t="shared" si="63"/>
        <v>138</v>
      </c>
      <c r="AC150" s="29">
        <f t="shared" si="64"/>
        <v>954724.86999999837</v>
      </c>
      <c r="AD150" s="30">
        <f t="shared" si="63"/>
        <v>138</v>
      </c>
      <c r="AE150" s="30">
        <f t="shared" si="63"/>
        <v>138</v>
      </c>
      <c r="AF150" s="29">
        <f t="shared" si="66"/>
        <v>965625.19999999786</v>
      </c>
      <c r="AG150" s="30">
        <f t="shared" si="63"/>
        <v>138</v>
      </c>
      <c r="AH150" s="30">
        <f t="shared" si="63"/>
        <v>138</v>
      </c>
      <c r="AI150" s="29">
        <f t="shared" si="67"/>
        <v>951072.97000000067</v>
      </c>
      <c r="AJ150" s="30">
        <f t="shared" si="63"/>
        <v>138</v>
      </c>
      <c r="AK150" s="30">
        <f t="shared" si="62"/>
        <v>138</v>
      </c>
      <c r="AL150" s="29">
        <f t="shared" si="65"/>
        <v>958730.0000000007</v>
      </c>
      <c r="AM150" s="30">
        <f t="shared" si="62"/>
        <v>138</v>
      </c>
      <c r="AN150" s="30">
        <f t="shared" si="62"/>
        <v>138</v>
      </c>
      <c r="AO150" s="29">
        <f t="shared" si="68"/>
        <v>967784.48999999883</v>
      </c>
      <c r="AP150" s="30">
        <f t="shared" si="62"/>
        <v>138</v>
      </c>
      <c r="AQ150" s="30">
        <f t="shared" si="62"/>
        <v>138</v>
      </c>
      <c r="AR150" s="29">
        <f t="shared" ref="AR150:AR213" si="69">AR149+6436.46</f>
        <v>969237.09000000043</v>
      </c>
      <c r="AS150" s="253">
        <f t="shared" si="62"/>
        <v>138</v>
      </c>
      <c r="AT150" s="254">
        <f t="shared" si="62"/>
        <v>138</v>
      </c>
    </row>
    <row r="151" spans="8:46">
      <c r="V151" s="30">
        <f t="shared" si="63"/>
        <v>139</v>
      </c>
      <c r="W151" s="29">
        <f t="shared" ref="W151:W214" si="70">W150+6431.97</f>
        <v>963097.44000000064</v>
      </c>
      <c r="X151" s="30">
        <f t="shared" si="63"/>
        <v>139</v>
      </c>
      <c r="Y151" s="30">
        <f t="shared" si="63"/>
        <v>139</v>
      </c>
      <c r="Z151" s="29">
        <f t="shared" si="58"/>
        <v>965752.82000000239</v>
      </c>
      <c r="AA151" s="30">
        <f t="shared" si="63"/>
        <v>139</v>
      </c>
      <c r="AB151" s="30">
        <f t="shared" si="63"/>
        <v>139</v>
      </c>
      <c r="AC151" s="29">
        <f t="shared" si="64"/>
        <v>960796.13999999838</v>
      </c>
      <c r="AD151" s="30">
        <f t="shared" si="63"/>
        <v>139</v>
      </c>
      <c r="AE151" s="30">
        <f t="shared" si="63"/>
        <v>139</v>
      </c>
      <c r="AF151" s="29">
        <f t="shared" si="66"/>
        <v>972079.70999999787</v>
      </c>
      <c r="AG151" s="30">
        <f t="shared" si="63"/>
        <v>139</v>
      </c>
      <c r="AH151" s="30">
        <f t="shared" si="63"/>
        <v>139</v>
      </c>
      <c r="AI151" s="29">
        <f t="shared" si="67"/>
        <v>957144.69000000064</v>
      </c>
      <c r="AJ151" s="30">
        <f t="shared" si="63"/>
        <v>139</v>
      </c>
      <c r="AK151" s="30">
        <f t="shared" si="62"/>
        <v>139</v>
      </c>
      <c r="AL151" s="29">
        <f t="shared" si="65"/>
        <v>964825.61000000068</v>
      </c>
      <c r="AM151" s="30">
        <f t="shared" si="62"/>
        <v>139</v>
      </c>
      <c r="AN151" s="30">
        <f t="shared" si="62"/>
        <v>139</v>
      </c>
      <c r="AO151" s="29">
        <f t="shared" si="68"/>
        <v>974231.74999999884</v>
      </c>
      <c r="AP151" s="30">
        <f t="shared" si="62"/>
        <v>139</v>
      </c>
      <c r="AQ151" s="30">
        <f t="shared" si="62"/>
        <v>139</v>
      </c>
      <c r="AR151" s="29">
        <f t="shared" si="69"/>
        <v>975673.5500000004</v>
      </c>
      <c r="AS151" s="253">
        <f t="shared" si="62"/>
        <v>139</v>
      </c>
      <c r="AT151" s="254">
        <f t="shared" si="62"/>
        <v>139</v>
      </c>
    </row>
    <row r="152" spans="8:46">
      <c r="V152" s="30">
        <f t="shared" si="63"/>
        <v>140</v>
      </c>
      <c r="W152" s="29">
        <f t="shared" si="70"/>
        <v>969529.41000000061</v>
      </c>
      <c r="X152" s="30">
        <f t="shared" si="63"/>
        <v>140</v>
      </c>
      <c r="Y152" s="30">
        <f t="shared" si="63"/>
        <v>140</v>
      </c>
      <c r="Z152" s="29">
        <f t="shared" si="58"/>
        <v>972202.82000000239</v>
      </c>
      <c r="AA152" s="30">
        <f t="shared" si="63"/>
        <v>140</v>
      </c>
      <c r="AB152" s="30">
        <f t="shared" si="63"/>
        <v>140</v>
      </c>
      <c r="AC152" s="29">
        <f t="shared" si="64"/>
        <v>966867.4099999984</v>
      </c>
      <c r="AD152" s="30">
        <f t="shared" si="63"/>
        <v>140</v>
      </c>
      <c r="AE152" s="30">
        <f t="shared" si="63"/>
        <v>140</v>
      </c>
      <c r="AF152" s="29">
        <f t="shared" si="66"/>
        <v>978534.21999999788</v>
      </c>
      <c r="AG152" s="30">
        <f t="shared" si="63"/>
        <v>140</v>
      </c>
      <c r="AH152" s="30">
        <f t="shared" si="63"/>
        <v>140</v>
      </c>
      <c r="AI152" s="29">
        <f t="shared" si="67"/>
        <v>963216.41000000061</v>
      </c>
      <c r="AJ152" s="30">
        <f t="shared" si="63"/>
        <v>140</v>
      </c>
      <c r="AK152" s="30">
        <f t="shared" si="62"/>
        <v>140</v>
      </c>
      <c r="AL152" s="29">
        <f t="shared" si="65"/>
        <v>970921.22000000067</v>
      </c>
      <c r="AM152" s="30">
        <f t="shared" si="62"/>
        <v>140</v>
      </c>
      <c r="AN152" s="30">
        <f t="shared" si="62"/>
        <v>140</v>
      </c>
      <c r="AO152" s="29">
        <f t="shared" si="68"/>
        <v>980679.00999999885</v>
      </c>
      <c r="AP152" s="30">
        <f t="shared" si="62"/>
        <v>140</v>
      </c>
      <c r="AQ152" s="30">
        <f t="shared" si="62"/>
        <v>140</v>
      </c>
      <c r="AR152" s="29">
        <f t="shared" si="69"/>
        <v>982110.01000000036</v>
      </c>
      <c r="AS152" s="253">
        <f t="shared" si="62"/>
        <v>140</v>
      </c>
      <c r="AT152" s="254">
        <f t="shared" si="62"/>
        <v>140</v>
      </c>
    </row>
    <row r="153" spans="8:46">
      <c r="V153" s="30">
        <f t="shared" si="63"/>
        <v>141</v>
      </c>
      <c r="W153" s="29">
        <f t="shared" si="70"/>
        <v>975961.38000000059</v>
      </c>
      <c r="X153" s="30">
        <f t="shared" si="63"/>
        <v>141</v>
      </c>
      <c r="Y153" s="30">
        <f t="shared" si="63"/>
        <v>141</v>
      </c>
      <c r="Z153" s="29">
        <f t="shared" si="58"/>
        <v>978652.82000000239</v>
      </c>
      <c r="AA153" s="30">
        <f t="shared" si="63"/>
        <v>141</v>
      </c>
      <c r="AB153" s="30">
        <f t="shared" si="63"/>
        <v>141</v>
      </c>
      <c r="AC153" s="29">
        <f>AC152+6429.27</f>
        <v>973296.67999999842</v>
      </c>
      <c r="AD153" s="30">
        <f t="shared" si="63"/>
        <v>141</v>
      </c>
      <c r="AE153" s="30">
        <f t="shared" si="63"/>
        <v>141</v>
      </c>
      <c r="AF153" s="29">
        <f t="shared" si="66"/>
        <v>984988.72999999789</v>
      </c>
      <c r="AG153" s="30">
        <f t="shared" si="63"/>
        <v>141</v>
      </c>
      <c r="AH153" s="30">
        <f t="shared" si="63"/>
        <v>141</v>
      </c>
      <c r="AI153" s="29">
        <f t="shared" si="67"/>
        <v>969288.13000000059</v>
      </c>
      <c r="AJ153" s="30">
        <f t="shared" si="63"/>
        <v>141</v>
      </c>
      <c r="AK153" s="30">
        <f t="shared" si="62"/>
        <v>141</v>
      </c>
      <c r="AL153" s="29">
        <f t="shared" si="65"/>
        <v>977016.83000000066</v>
      </c>
      <c r="AM153" s="30">
        <f t="shared" si="62"/>
        <v>141</v>
      </c>
      <c r="AN153" s="30">
        <f t="shared" si="62"/>
        <v>141</v>
      </c>
      <c r="AO153" s="29">
        <f t="shared" si="68"/>
        <v>987126.26999999885</v>
      </c>
      <c r="AP153" s="30">
        <f t="shared" si="62"/>
        <v>141</v>
      </c>
      <c r="AQ153" s="30">
        <f t="shared" si="62"/>
        <v>141</v>
      </c>
      <c r="AR153" s="29">
        <f t="shared" si="69"/>
        <v>988546.47000000032</v>
      </c>
      <c r="AS153" s="253">
        <f t="shared" si="62"/>
        <v>141</v>
      </c>
      <c r="AT153" s="254">
        <f t="shared" si="62"/>
        <v>141</v>
      </c>
    </row>
    <row r="154" spans="8:46">
      <c r="V154" s="30">
        <f t="shared" si="63"/>
        <v>142</v>
      </c>
      <c r="W154" s="29">
        <f t="shared" si="70"/>
        <v>982393.35000000056</v>
      </c>
      <c r="X154" s="30">
        <f t="shared" si="63"/>
        <v>142</v>
      </c>
      <c r="Y154" s="30">
        <f t="shared" si="63"/>
        <v>142</v>
      </c>
      <c r="Z154" s="29">
        <f t="shared" si="58"/>
        <v>985102.82000000239</v>
      </c>
      <c r="AA154" s="30">
        <f t="shared" si="63"/>
        <v>142</v>
      </c>
      <c r="AB154" s="30">
        <f t="shared" si="63"/>
        <v>142</v>
      </c>
      <c r="AC154" s="29">
        <f t="shared" ref="AC154:AC217" si="71">AC153+6429.27</f>
        <v>979725.94999999844</v>
      </c>
      <c r="AD154" s="30">
        <f t="shared" si="63"/>
        <v>142</v>
      </c>
      <c r="AE154" s="30">
        <f t="shared" si="63"/>
        <v>142</v>
      </c>
      <c r="AF154" s="29">
        <f t="shared" si="66"/>
        <v>991443.2399999979</v>
      </c>
      <c r="AG154" s="30">
        <f t="shared" si="63"/>
        <v>142</v>
      </c>
      <c r="AH154" s="30">
        <f t="shared" si="63"/>
        <v>142</v>
      </c>
      <c r="AI154" s="29">
        <f t="shared" si="67"/>
        <v>975359.85000000056</v>
      </c>
      <c r="AJ154" s="30">
        <f t="shared" si="63"/>
        <v>142</v>
      </c>
      <c r="AK154" s="30">
        <f t="shared" si="62"/>
        <v>142</v>
      </c>
      <c r="AL154" s="29">
        <f t="shared" ref="AL154:AL217" si="72">AL153+6453.61</f>
        <v>983470.44000000064</v>
      </c>
      <c r="AM154" s="30">
        <f t="shared" si="62"/>
        <v>142</v>
      </c>
      <c r="AN154" s="30">
        <f t="shared" si="62"/>
        <v>142</v>
      </c>
      <c r="AO154" s="29">
        <f t="shared" si="68"/>
        <v>993573.52999999886</v>
      </c>
      <c r="AP154" s="30">
        <f t="shared" si="62"/>
        <v>142</v>
      </c>
      <c r="AQ154" s="30">
        <f t="shared" si="62"/>
        <v>142</v>
      </c>
      <c r="AR154" s="29">
        <f t="shared" si="69"/>
        <v>994982.93000000028</v>
      </c>
      <c r="AS154" s="253">
        <f t="shared" si="62"/>
        <v>142</v>
      </c>
      <c r="AT154" s="254">
        <f t="shared" si="62"/>
        <v>142</v>
      </c>
    </row>
    <row r="155" spans="8:46">
      <c r="V155" s="30">
        <f t="shared" si="63"/>
        <v>143</v>
      </c>
      <c r="W155" s="29">
        <f t="shared" si="70"/>
        <v>988825.32000000053</v>
      </c>
      <c r="X155" s="30">
        <f t="shared" si="63"/>
        <v>143</v>
      </c>
      <c r="Y155" s="30">
        <f t="shared" si="63"/>
        <v>143</v>
      </c>
      <c r="Z155" s="29">
        <f t="shared" si="58"/>
        <v>991552.82000000239</v>
      </c>
      <c r="AA155" s="30">
        <f t="shared" si="63"/>
        <v>143</v>
      </c>
      <c r="AB155" s="30">
        <f t="shared" si="63"/>
        <v>143</v>
      </c>
      <c r="AC155" s="29">
        <f t="shared" si="71"/>
        <v>986155.21999999846</v>
      </c>
      <c r="AD155" s="30">
        <f t="shared" si="63"/>
        <v>143</v>
      </c>
      <c r="AE155" s="30">
        <f t="shared" si="63"/>
        <v>143</v>
      </c>
      <c r="AF155" s="29">
        <f t="shared" si="66"/>
        <v>997897.7499999979</v>
      </c>
      <c r="AG155" s="30">
        <f t="shared" si="63"/>
        <v>143</v>
      </c>
      <c r="AH155" s="30">
        <f t="shared" si="63"/>
        <v>143</v>
      </c>
      <c r="AI155" s="29">
        <f t="shared" si="67"/>
        <v>981431.57000000053</v>
      </c>
      <c r="AJ155" s="30">
        <f t="shared" si="63"/>
        <v>143</v>
      </c>
      <c r="AK155" s="30">
        <f t="shared" si="62"/>
        <v>143</v>
      </c>
      <c r="AL155" s="29">
        <f t="shared" si="72"/>
        <v>989924.05000000063</v>
      </c>
      <c r="AM155" s="30">
        <f t="shared" si="62"/>
        <v>143</v>
      </c>
      <c r="AN155" s="30">
        <f t="shared" si="62"/>
        <v>143</v>
      </c>
      <c r="AO155" s="29">
        <f t="shared" si="68"/>
        <v>1000020.7899999989</v>
      </c>
      <c r="AP155" s="30">
        <f t="shared" si="62"/>
        <v>143</v>
      </c>
      <c r="AQ155" s="30">
        <f t="shared" si="62"/>
        <v>143</v>
      </c>
      <c r="AR155" s="29">
        <f t="shared" si="69"/>
        <v>1001419.3900000002</v>
      </c>
      <c r="AS155" s="253">
        <f t="shared" si="62"/>
        <v>143</v>
      </c>
      <c r="AT155" s="254">
        <f t="shared" si="62"/>
        <v>143</v>
      </c>
    </row>
    <row r="156" spans="8:46">
      <c r="V156" s="30">
        <f t="shared" si="63"/>
        <v>144</v>
      </c>
      <c r="W156" s="29">
        <f t="shared" si="70"/>
        <v>995257.2900000005</v>
      </c>
      <c r="X156" s="30">
        <f t="shared" si="63"/>
        <v>144</v>
      </c>
      <c r="Y156" s="30">
        <f t="shared" si="63"/>
        <v>144</v>
      </c>
      <c r="Z156" s="29">
        <f t="shared" si="58"/>
        <v>998002.82000000239</v>
      </c>
      <c r="AA156" s="30">
        <f t="shared" si="63"/>
        <v>144</v>
      </c>
      <c r="AB156" s="30">
        <f t="shared" si="63"/>
        <v>144</v>
      </c>
      <c r="AC156" s="29">
        <f t="shared" si="71"/>
        <v>992584.48999999848</v>
      </c>
      <c r="AD156" s="30">
        <f t="shared" si="63"/>
        <v>144</v>
      </c>
      <c r="AE156" s="30">
        <f t="shared" si="63"/>
        <v>144</v>
      </c>
      <c r="AF156" s="29">
        <f t="shared" si="66"/>
        <v>1004352.2599999979</v>
      </c>
      <c r="AG156" s="30">
        <f t="shared" si="63"/>
        <v>144</v>
      </c>
      <c r="AH156" s="30">
        <f t="shared" si="63"/>
        <v>144</v>
      </c>
      <c r="AI156" s="29">
        <f>AI155+6429.72</f>
        <v>987861.2900000005</v>
      </c>
      <c r="AJ156" s="30">
        <f t="shared" si="63"/>
        <v>144</v>
      </c>
      <c r="AK156" s="30">
        <f t="shared" si="62"/>
        <v>144</v>
      </c>
      <c r="AL156" s="29">
        <f t="shared" si="72"/>
        <v>996377.66000000061</v>
      </c>
      <c r="AM156" s="30">
        <f t="shared" si="62"/>
        <v>144</v>
      </c>
      <c r="AN156" s="30">
        <f t="shared" si="62"/>
        <v>144</v>
      </c>
      <c r="AO156" s="29">
        <f t="shared" si="68"/>
        <v>1006468.0499999989</v>
      </c>
      <c r="AP156" s="30">
        <f t="shared" si="62"/>
        <v>144</v>
      </c>
      <c r="AQ156" s="30">
        <f t="shared" si="62"/>
        <v>144</v>
      </c>
      <c r="AR156" s="29">
        <f t="shared" si="69"/>
        <v>1007855.8500000002</v>
      </c>
      <c r="AS156" s="253">
        <f t="shared" si="62"/>
        <v>144</v>
      </c>
      <c r="AT156" s="254">
        <f t="shared" si="62"/>
        <v>144</v>
      </c>
    </row>
    <row r="157" spans="8:46">
      <c r="V157" s="30">
        <f t="shared" si="63"/>
        <v>145</v>
      </c>
      <c r="W157" s="29">
        <f t="shared" si="70"/>
        <v>1001689.2600000005</v>
      </c>
      <c r="X157" s="30">
        <f t="shared" si="63"/>
        <v>145</v>
      </c>
      <c r="Y157" s="30">
        <f t="shared" si="63"/>
        <v>145</v>
      </c>
      <c r="Z157" s="29">
        <f t="shared" si="58"/>
        <v>1004452.8200000024</v>
      </c>
      <c r="AA157" s="30">
        <f t="shared" si="63"/>
        <v>145</v>
      </c>
      <c r="AB157" s="30">
        <f t="shared" si="63"/>
        <v>145</v>
      </c>
      <c r="AC157" s="29">
        <f t="shared" si="71"/>
        <v>999013.7599999985</v>
      </c>
      <c r="AD157" s="30">
        <f t="shared" si="63"/>
        <v>145</v>
      </c>
      <c r="AE157" s="30">
        <f t="shared" si="63"/>
        <v>145</v>
      </c>
      <c r="AF157" s="29">
        <f t="shared" si="66"/>
        <v>1010806.7699999979</v>
      </c>
      <c r="AG157" s="30">
        <f t="shared" si="63"/>
        <v>145</v>
      </c>
      <c r="AH157" s="30">
        <f t="shared" si="63"/>
        <v>145</v>
      </c>
      <c r="AI157" s="29">
        <f t="shared" ref="AI157:AI220" si="73">AI156+6429.72</f>
        <v>994291.01000000047</v>
      </c>
      <c r="AJ157" s="30">
        <f t="shared" si="63"/>
        <v>145</v>
      </c>
      <c r="AK157" s="30">
        <f t="shared" si="63"/>
        <v>145</v>
      </c>
      <c r="AL157" s="29">
        <f t="shared" si="72"/>
        <v>1002831.2700000006</v>
      </c>
      <c r="AM157" s="30">
        <f t="shared" ref="AK157:AT172" si="74">AM156+1</f>
        <v>145</v>
      </c>
      <c r="AN157" s="30">
        <f t="shared" si="74"/>
        <v>145</v>
      </c>
      <c r="AO157" s="29">
        <f t="shared" si="68"/>
        <v>1012915.3099999989</v>
      </c>
      <c r="AP157" s="30">
        <f t="shared" si="74"/>
        <v>145</v>
      </c>
      <c r="AQ157" s="30">
        <f t="shared" si="74"/>
        <v>145</v>
      </c>
      <c r="AR157" s="29">
        <f t="shared" si="69"/>
        <v>1014292.3100000002</v>
      </c>
      <c r="AS157" s="253">
        <f t="shared" si="74"/>
        <v>145</v>
      </c>
      <c r="AT157" s="254">
        <f t="shared" si="74"/>
        <v>145</v>
      </c>
    </row>
    <row r="158" spans="8:46">
      <c r="V158" s="30">
        <f t="shared" ref="V158:AK173" si="75">V157+1</f>
        <v>146</v>
      </c>
      <c r="W158" s="29">
        <f t="shared" si="70"/>
        <v>1008121.2300000004</v>
      </c>
      <c r="X158" s="30">
        <f t="shared" si="75"/>
        <v>146</v>
      </c>
      <c r="Y158" s="30">
        <f t="shared" si="75"/>
        <v>146</v>
      </c>
      <c r="Z158" s="29">
        <f t="shared" si="58"/>
        <v>1010902.8200000024</v>
      </c>
      <c r="AA158" s="30">
        <f t="shared" si="75"/>
        <v>146</v>
      </c>
      <c r="AB158" s="30">
        <f t="shared" si="75"/>
        <v>146</v>
      </c>
      <c r="AC158" s="29">
        <f t="shared" si="71"/>
        <v>1005443.0299999985</v>
      </c>
      <c r="AD158" s="30">
        <f t="shared" si="75"/>
        <v>146</v>
      </c>
      <c r="AE158" s="30">
        <f t="shared" si="75"/>
        <v>146</v>
      </c>
      <c r="AF158" s="29">
        <f t="shared" si="66"/>
        <v>1017261.2799999979</v>
      </c>
      <c r="AG158" s="30">
        <f t="shared" si="75"/>
        <v>146</v>
      </c>
      <c r="AH158" s="30">
        <f t="shared" si="75"/>
        <v>146</v>
      </c>
      <c r="AI158" s="29">
        <f t="shared" si="73"/>
        <v>1000720.7300000004</v>
      </c>
      <c r="AJ158" s="30">
        <f t="shared" si="75"/>
        <v>146</v>
      </c>
      <c r="AK158" s="30">
        <f t="shared" si="74"/>
        <v>146</v>
      </c>
      <c r="AL158" s="29">
        <f t="shared" si="72"/>
        <v>1009284.8800000006</v>
      </c>
      <c r="AM158" s="30">
        <f t="shared" si="74"/>
        <v>146</v>
      </c>
      <c r="AN158" s="30">
        <f t="shared" si="74"/>
        <v>146</v>
      </c>
      <c r="AO158" s="29">
        <f t="shared" si="68"/>
        <v>1019362.5699999989</v>
      </c>
      <c r="AP158" s="30">
        <f t="shared" si="74"/>
        <v>146</v>
      </c>
      <c r="AQ158" s="30">
        <f t="shared" si="74"/>
        <v>146</v>
      </c>
      <c r="AR158" s="29">
        <f t="shared" si="69"/>
        <v>1020728.7700000001</v>
      </c>
      <c r="AS158" s="253">
        <f t="shared" si="74"/>
        <v>146</v>
      </c>
      <c r="AT158" s="254">
        <f t="shared" si="74"/>
        <v>146</v>
      </c>
    </row>
    <row r="159" spans="8:46">
      <c r="V159" s="30">
        <f t="shared" si="75"/>
        <v>147</v>
      </c>
      <c r="W159" s="29">
        <f t="shared" si="70"/>
        <v>1014553.2000000004</v>
      </c>
      <c r="X159" s="30">
        <f t="shared" si="75"/>
        <v>147</v>
      </c>
      <c r="Y159" s="30">
        <f t="shared" si="75"/>
        <v>147</v>
      </c>
      <c r="Z159" s="29">
        <f t="shared" si="58"/>
        <v>1017352.8200000024</v>
      </c>
      <c r="AA159" s="30">
        <f t="shared" si="75"/>
        <v>147</v>
      </c>
      <c r="AB159" s="30">
        <f t="shared" si="75"/>
        <v>147</v>
      </c>
      <c r="AC159" s="29">
        <f t="shared" si="71"/>
        <v>1011872.2999999985</v>
      </c>
      <c r="AD159" s="30">
        <f t="shared" si="75"/>
        <v>147</v>
      </c>
      <c r="AE159" s="30">
        <f t="shared" si="75"/>
        <v>147</v>
      </c>
      <c r="AF159" s="29">
        <f t="shared" si="66"/>
        <v>1023715.7899999979</v>
      </c>
      <c r="AG159" s="30">
        <f t="shared" si="75"/>
        <v>147</v>
      </c>
      <c r="AH159" s="30">
        <f t="shared" si="75"/>
        <v>147</v>
      </c>
      <c r="AI159" s="29">
        <f t="shared" si="73"/>
        <v>1007150.4500000004</v>
      </c>
      <c r="AJ159" s="30">
        <f t="shared" si="75"/>
        <v>147</v>
      </c>
      <c r="AK159" s="30">
        <f t="shared" si="74"/>
        <v>147</v>
      </c>
      <c r="AL159" s="29">
        <f t="shared" si="72"/>
        <v>1015738.4900000006</v>
      </c>
      <c r="AM159" s="30">
        <f t="shared" si="74"/>
        <v>147</v>
      </c>
      <c r="AN159" s="30">
        <f t="shared" si="74"/>
        <v>147</v>
      </c>
      <c r="AO159" s="29">
        <f t="shared" si="68"/>
        <v>1025809.8299999989</v>
      </c>
      <c r="AP159" s="30">
        <f t="shared" si="74"/>
        <v>147</v>
      </c>
      <c r="AQ159" s="30">
        <f t="shared" si="74"/>
        <v>147</v>
      </c>
      <c r="AR159" s="29">
        <f t="shared" si="69"/>
        <v>1027165.2300000001</v>
      </c>
      <c r="AS159" s="253">
        <f t="shared" si="74"/>
        <v>147</v>
      </c>
      <c r="AT159" s="254">
        <f t="shared" si="74"/>
        <v>147</v>
      </c>
    </row>
    <row r="160" spans="8:46">
      <c r="V160" s="30">
        <f t="shared" si="75"/>
        <v>148</v>
      </c>
      <c r="W160" s="29">
        <f t="shared" si="70"/>
        <v>1020985.1700000004</v>
      </c>
      <c r="X160" s="30">
        <f t="shared" si="75"/>
        <v>148</v>
      </c>
      <c r="Y160" s="30">
        <f t="shared" si="75"/>
        <v>148</v>
      </c>
      <c r="Z160" s="29">
        <f t="shared" si="58"/>
        <v>1023802.8200000024</v>
      </c>
      <c r="AA160" s="30">
        <f t="shared" si="75"/>
        <v>148</v>
      </c>
      <c r="AB160" s="30">
        <f t="shared" si="75"/>
        <v>148</v>
      </c>
      <c r="AC160" s="29">
        <f t="shared" si="71"/>
        <v>1018301.5699999986</v>
      </c>
      <c r="AD160" s="30">
        <f t="shared" si="75"/>
        <v>148</v>
      </c>
      <c r="AE160" s="30">
        <f t="shared" si="75"/>
        <v>148</v>
      </c>
      <c r="AF160" s="29">
        <f t="shared" si="66"/>
        <v>1030170.299999998</v>
      </c>
      <c r="AG160" s="30">
        <f t="shared" si="75"/>
        <v>148</v>
      </c>
      <c r="AH160" s="30">
        <f t="shared" si="75"/>
        <v>148</v>
      </c>
      <c r="AI160" s="29">
        <f t="shared" si="73"/>
        <v>1013580.1700000004</v>
      </c>
      <c r="AJ160" s="30">
        <f t="shared" si="75"/>
        <v>148</v>
      </c>
      <c r="AK160" s="30">
        <f t="shared" si="74"/>
        <v>148</v>
      </c>
      <c r="AL160" s="29">
        <f t="shared" si="72"/>
        <v>1022192.1000000006</v>
      </c>
      <c r="AM160" s="30">
        <f t="shared" si="74"/>
        <v>148</v>
      </c>
      <c r="AN160" s="30">
        <f t="shared" si="74"/>
        <v>148</v>
      </c>
      <c r="AO160" s="29">
        <f t="shared" si="68"/>
        <v>1032257.0899999989</v>
      </c>
      <c r="AP160" s="30">
        <f t="shared" si="74"/>
        <v>148</v>
      </c>
      <c r="AQ160" s="30">
        <f t="shared" si="74"/>
        <v>148</v>
      </c>
      <c r="AR160" s="29">
        <f t="shared" si="69"/>
        <v>1033601.6900000001</v>
      </c>
      <c r="AS160" s="253">
        <f t="shared" si="74"/>
        <v>148</v>
      </c>
      <c r="AT160" s="254">
        <f t="shared" si="74"/>
        <v>148</v>
      </c>
    </row>
    <row r="161" spans="22:46">
      <c r="V161" s="30">
        <f t="shared" si="75"/>
        <v>149</v>
      </c>
      <c r="W161" s="29">
        <f t="shared" si="70"/>
        <v>1027417.1400000004</v>
      </c>
      <c r="X161" s="30">
        <f t="shared" si="75"/>
        <v>149</v>
      </c>
      <c r="Y161" s="30">
        <f t="shared" si="75"/>
        <v>149</v>
      </c>
      <c r="Z161" s="29">
        <f t="shared" si="58"/>
        <v>1030252.8200000024</v>
      </c>
      <c r="AA161" s="30">
        <f t="shared" si="75"/>
        <v>149</v>
      </c>
      <c r="AB161" s="30">
        <f t="shared" si="75"/>
        <v>149</v>
      </c>
      <c r="AC161" s="29">
        <f t="shared" si="71"/>
        <v>1024730.8399999986</v>
      </c>
      <c r="AD161" s="30">
        <f t="shared" si="75"/>
        <v>149</v>
      </c>
      <c r="AE161" s="30">
        <f t="shared" si="75"/>
        <v>149</v>
      </c>
      <c r="AF161" s="29">
        <f t="shared" si="66"/>
        <v>1036624.809999998</v>
      </c>
      <c r="AG161" s="30">
        <f t="shared" si="75"/>
        <v>149</v>
      </c>
      <c r="AH161" s="30">
        <f t="shared" si="75"/>
        <v>149</v>
      </c>
      <c r="AI161" s="29">
        <f t="shared" si="73"/>
        <v>1020009.8900000004</v>
      </c>
      <c r="AJ161" s="30">
        <f t="shared" si="75"/>
        <v>149</v>
      </c>
      <c r="AK161" s="30">
        <f t="shared" si="74"/>
        <v>149</v>
      </c>
      <c r="AL161" s="29">
        <f t="shared" si="72"/>
        <v>1028645.7100000005</v>
      </c>
      <c r="AM161" s="30">
        <f t="shared" si="74"/>
        <v>149</v>
      </c>
      <c r="AN161" s="30">
        <f t="shared" si="74"/>
        <v>149</v>
      </c>
      <c r="AO161" s="29">
        <f t="shared" si="68"/>
        <v>1038704.3499999989</v>
      </c>
      <c r="AP161" s="30">
        <f t="shared" si="74"/>
        <v>149</v>
      </c>
      <c r="AQ161" s="30">
        <f t="shared" si="74"/>
        <v>149</v>
      </c>
      <c r="AR161" s="29">
        <f t="shared" si="69"/>
        <v>1040038.15</v>
      </c>
      <c r="AS161" s="253">
        <f t="shared" si="74"/>
        <v>149</v>
      </c>
      <c r="AT161" s="254">
        <f t="shared" si="74"/>
        <v>149</v>
      </c>
    </row>
    <row r="162" spans="22:46">
      <c r="V162" s="30">
        <f t="shared" si="75"/>
        <v>150</v>
      </c>
      <c r="W162" s="29">
        <f t="shared" si="70"/>
        <v>1033849.1100000003</v>
      </c>
      <c r="X162" s="30">
        <f t="shared" si="75"/>
        <v>150</v>
      </c>
      <c r="Y162" s="30">
        <f t="shared" si="75"/>
        <v>150</v>
      </c>
      <c r="Z162" s="29">
        <f t="shared" si="58"/>
        <v>1036702.8200000024</v>
      </c>
      <c r="AA162" s="30">
        <f t="shared" si="75"/>
        <v>150</v>
      </c>
      <c r="AB162" s="30">
        <f t="shared" si="75"/>
        <v>150</v>
      </c>
      <c r="AC162" s="29">
        <f t="shared" si="71"/>
        <v>1031160.1099999986</v>
      </c>
      <c r="AD162" s="30">
        <f t="shared" si="75"/>
        <v>150</v>
      </c>
      <c r="AE162" s="30">
        <f t="shared" si="75"/>
        <v>150</v>
      </c>
      <c r="AF162" s="29">
        <f t="shared" si="66"/>
        <v>1043079.319999998</v>
      </c>
      <c r="AG162" s="30">
        <f t="shared" si="75"/>
        <v>150</v>
      </c>
      <c r="AH162" s="30">
        <f t="shared" si="75"/>
        <v>150</v>
      </c>
      <c r="AI162" s="29">
        <f t="shared" si="73"/>
        <v>1026439.6100000003</v>
      </c>
      <c r="AJ162" s="30">
        <f t="shared" si="75"/>
        <v>150</v>
      </c>
      <c r="AK162" s="30">
        <f t="shared" si="74"/>
        <v>150</v>
      </c>
      <c r="AL162" s="29">
        <f t="shared" si="72"/>
        <v>1035099.3200000005</v>
      </c>
      <c r="AM162" s="30">
        <f t="shared" si="74"/>
        <v>150</v>
      </c>
      <c r="AN162" s="30">
        <f t="shared" si="74"/>
        <v>150</v>
      </c>
      <c r="AO162" s="29">
        <f t="shared" si="68"/>
        <v>1045151.6099999989</v>
      </c>
      <c r="AP162" s="30">
        <f t="shared" si="74"/>
        <v>150</v>
      </c>
      <c r="AQ162" s="30">
        <f t="shared" si="74"/>
        <v>150</v>
      </c>
      <c r="AR162" s="29">
        <f t="shared" si="69"/>
        <v>1046474.61</v>
      </c>
      <c r="AS162" s="253">
        <f t="shared" si="74"/>
        <v>150</v>
      </c>
      <c r="AT162" s="254">
        <f t="shared" si="74"/>
        <v>150</v>
      </c>
    </row>
    <row r="163" spans="22:46">
      <c r="V163" s="30">
        <f t="shared" si="75"/>
        <v>151</v>
      </c>
      <c r="W163" s="29">
        <f t="shared" si="70"/>
        <v>1040281.0800000003</v>
      </c>
      <c r="X163" s="30">
        <f t="shared" si="75"/>
        <v>151</v>
      </c>
      <c r="Y163" s="30">
        <f t="shared" si="75"/>
        <v>151</v>
      </c>
      <c r="Z163" s="29">
        <f t="shared" si="58"/>
        <v>1043152.8200000024</v>
      </c>
      <c r="AA163" s="30">
        <f t="shared" si="75"/>
        <v>151</v>
      </c>
      <c r="AB163" s="30">
        <f t="shared" si="75"/>
        <v>151</v>
      </c>
      <c r="AC163" s="29">
        <f t="shared" si="71"/>
        <v>1037589.3799999986</v>
      </c>
      <c r="AD163" s="30">
        <f t="shared" si="75"/>
        <v>151</v>
      </c>
      <c r="AE163" s="30">
        <f t="shared" si="75"/>
        <v>151</v>
      </c>
      <c r="AF163" s="29">
        <f t="shared" si="66"/>
        <v>1049533.829999998</v>
      </c>
      <c r="AG163" s="30">
        <f t="shared" si="75"/>
        <v>151</v>
      </c>
      <c r="AH163" s="30">
        <f t="shared" si="75"/>
        <v>151</v>
      </c>
      <c r="AI163" s="29">
        <f t="shared" si="73"/>
        <v>1032869.3300000003</v>
      </c>
      <c r="AJ163" s="30">
        <f t="shared" si="75"/>
        <v>151</v>
      </c>
      <c r="AK163" s="30">
        <f t="shared" si="74"/>
        <v>151</v>
      </c>
      <c r="AL163" s="29">
        <f t="shared" si="72"/>
        <v>1041552.9300000005</v>
      </c>
      <c r="AM163" s="30">
        <f t="shared" si="74"/>
        <v>151</v>
      </c>
      <c r="AN163" s="30">
        <f t="shared" si="74"/>
        <v>151</v>
      </c>
      <c r="AO163" s="29">
        <f t="shared" si="68"/>
        <v>1051598.8699999989</v>
      </c>
      <c r="AP163" s="30">
        <f t="shared" si="74"/>
        <v>151</v>
      </c>
      <c r="AQ163" s="30">
        <f t="shared" si="74"/>
        <v>151</v>
      </c>
      <c r="AR163" s="29">
        <f t="shared" si="69"/>
        <v>1052911.07</v>
      </c>
      <c r="AS163" s="253">
        <f t="shared" si="74"/>
        <v>151</v>
      </c>
      <c r="AT163" s="254">
        <f t="shared" si="74"/>
        <v>151</v>
      </c>
    </row>
    <row r="164" spans="22:46">
      <c r="V164" s="30">
        <f t="shared" si="75"/>
        <v>152</v>
      </c>
      <c r="W164" s="29">
        <f t="shared" si="70"/>
        <v>1046713.0500000003</v>
      </c>
      <c r="X164" s="30">
        <f t="shared" si="75"/>
        <v>152</v>
      </c>
      <c r="Y164" s="30">
        <f t="shared" si="75"/>
        <v>152</v>
      </c>
      <c r="Z164" s="29">
        <f t="shared" si="58"/>
        <v>1049602.8200000024</v>
      </c>
      <c r="AA164" s="30">
        <f t="shared" si="75"/>
        <v>152</v>
      </c>
      <c r="AB164" s="30">
        <f t="shared" si="75"/>
        <v>152</v>
      </c>
      <c r="AC164" s="29">
        <f t="shared" si="71"/>
        <v>1044018.6499999986</v>
      </c>
      <c r="AD164" s="30">
        <f t="shared" si="75"/>
        <v>152</v>
      </c>
      <c r="AE164" s="30">
        <f t="shared" si="75"/>
        <v>152</v>
      </c>
      <c r="AF164" s="29">
        <f t="shared" si="66"/>
        <v>1055988.339999998</v>
      </c>
      <c r="AG164" s="30">
        <f t="shared" si="75"/>
        <v>152</v>
      </c>
      <c r="AH164" s="30">
        <f t="shared" si="75"/>
        <v>152</v>
      </c>
      <c r="AI164" s="29">
        <f t="shared" si="73"/>
        <v>1039299.0500000003</v>
      </c>
      <c r="AJ164" s="30">
        <f t="shared" si="75"/>
        <v>152</v>
      </c>
      <c r="AK164" s="30">
        <f t="shared" si="74"/>
        <v>152</v>
      </c>
      <c r="AL164" s="29">
        <f t="shared" si="72"/>
        <v>1048006.5400000005</v>
      </c>
      <c r="AM164" s="30">
        <f t="shared" si="74"/>
        <v>152</v>
      </c>
      <c r="AN164" s="30">
        <f t="shared" si="74"/>
        <v>152</v>
      </c>
      <c r="AO164" s="29">
        <f t="shared" si="68"/>
        <v>1058046.129999999</v>
      </c>
      <c r="AP164" s="30">
        <f t="shared" si="74"/>
        <v>152</v>
      </c>
      <c r="AQ164" s="30">
        <f t="shared" si="74"/>
        <v>152</v>
      </c>
      <c r="AR164" s="29">
        <f t="shared" si="69"/>
        <v>1059347.53</v>
      </c>
      <c r="AS164" s="253">
        <f t="shared" si="74"/>
        <v>152</v>
      </c>
      <c r="AT164" s="254">
        <f t="shared" si="74"/>
        <v>152</v>
      </c>
    </row>
    <row r="165" spans="22:46">
      <c r="V165" s="30">
        <f t="shared" si="75"/>
        <v>153</v>
      </c>
      <c r="W165" s="29">
        <f t="shared" si="70"/>
        <v>1053145.0200000003</v>
      </c>
      <c r="X165" s="30">
        <f t="shared" si="75"/>
        <v>153</v>
      </c>
      <c r="Y165" s="30">
        <f t="shared" si="75"/>
        <v>153</v>
      </c>
      <c r="Z165" s="29">
        <f t="shared" si="58"/>
        <v>1056052.8200000024</v>
      </c>
      <c r="AA165" s="30">
        <f t="shared" si="75"/>
        <v>153</v>
      </c>
      <c r="AB165" s="30">
        <f t="shared" si="75"/>
        <v>153</v>
      </c>
      <c r="AC165" s="29">
        <f t="shared" si="71"/>
        <v>1050447.9199999985</v>
      </c>
      <c r="AD165" s="30">
        <f t="shared" si="75"/>
        <v>153</v>
      </c>
      <c r="AE165" s="30">
        <f t="shared" si="75"/>
        <v>153</v>
      </c>
      <c r="AF165" s="29">
        <f t="shared" si="66"/>
        <v>1062442.849999998</v>
      </c>
      <c r="AG165" s="30">
        <f t="shared" si="75"/>
        <v>153</v>
      </c>
      <c r="AH165" s="30">
        <f t="shared" si="75"/>
        <v>153</v>
      </c>
      <c r="AI165" s="29">
        <f t="shared" si="73"/>
        <v>1045728.7700000003</v>
      </c>
      <c r="AJ165" s="30">
        <f t="shared" si="75"/>
        <v>153</v>
      </c>
      <c r="AK165" s="30">
        <f t="shared" si="74"/>
        <v>153</v>
      </c>
      <c r="AL165" s="29">
        <f t="shared" si="72"/>
        <v>1054460.1500000006</v>
      </c>
      <c r="AM165" s="30">
        <f t="shared" si="74"/>
        <v>153</v>
      </c>
      <c r="AN165" s="30">
        <f t="shared" si="74"/>
        <v>153</v>
      </c>
      <c r="AO165" s="29">
        <f t="shared" si="68"/>
        <v>1064493.389999999</v>
      </c>
      <c r="AP165" s="30">
        <f t="shared" si="74"/>
        <v>153</v>
      </c>
      <c r="AQ165" s="30">
        <f t="shared" si="74"/>
        <v>153</v>
      </c>
      <c r="AR165" s="29">
        <f t="shared" si="69"/>
        <v>1065783.99</v>
      </c>
      <c r="AS165" s="253">
        <f t="shared" si="74"/>
        <v>153</v>
      </c>
      <c r="AT165" s="254">
        <f t="shared" si="74"/>
        <v>153</v>
      </c>
    </row>
    <row r="166" spans="22:46">
      <c r="V166" s="30">
        <f t="shared" si="75"/>
        <v>154</v>
      </c>
      <c r="W166" s="29">
        <f t="shared" si="70"/>
        <v>1059576.9900000002</v>
      </c>
      <c r="X166" s="30">
        <f t="shared" si="75"/>
        <v>154</v>
      </c>
      <c r="Y166" s="30">
        <f t="shared" si="75"/>
        <v>154</v>
      </c>
      <c r="Z166" s="29">
        <f t="shared" si="58"/>
        <v>1062502.8200000024</v>
      </c>
      <c r="AA166" s="30">
        <f t="shared" si="75"/>
        <v>154</v>
      </c>
      <c r="AB166" s="30">
        <f t="shared" si="75"/>
        <v>154</v>
      </c>
      <c r="AC166" s="29">
        <f t="shared" si="71"/>
        <v>1056877.1899999985</v>
      </c>
      <c r="AD166" s="30">
        <f t="shared" si="75"/>
        <v>154</v>
      </c>
      <c r="AE166" s="30">
        <f t="shared" si="75"/>
        <v>154</v>
      </c>
      <c r="AF166" s="29">
        <f t="shared" si="66"/>
        <v>1068897.359999998</v>
      </c>
      <c r="AG166" s="30">
        <f t="shared" si="75"/>
        <v>154</v>
      </c>
      <c r="AH166" s="30">
        <f t="shared" si="75"/>
        <v>154</v>
      </c>
      <c r="AI166" s="29">
        <f t="shared" si="73"/>
        <v>1052158.4900000002</v>
      </c>
      <c r="AJ166" s="30">
        <f t="shared" si="75"/>
        <v>154</v>
      </c>
      <c r="AK166" s="30">
        <f t="shared" si="74"/>
        <v>154</v>
      </c>
      <c r="AL166" s="29">
        <f t="shared" si="72"/>
        <v>1060913.7600000007</v>
      </c>
      <c r="AM166" s="30">
        <f t="shared" si="74"/>
        <v>154</v>
      </c>
      <c r="AN166" s="30">
        <f t="shared" si="74"/>
        <v>154</v>
      </c>
      <c r="AO166" s="29">
        <f t="shared" si="68"/>
        <v>1070940.649999999</v>
      </c>
      <c r="AP166" s="30">
        <f t="shared" si="74"/>
        <v>154</v>
      </c>
      <c r="AQ166" s="30">
        <f t="shared" si="74"/>
        <v>154</v>
      </c>
      <c r="AR166" s="29">
        <f t="shared" si="69"/>
        <v>1072220.45</v>
      </c>
      <c r="AS166" s="253">
        <f t="shared" si="74"/>
        <v>154</v>
      </c>
      <c r="AT166" s="254">
        <f t="shared" si="74"/>
        <v>154</v>
      </c>
    </row>
    <row r="167" spans="22:46">
      <c r="V167" s="30">
        <f t="shared" si="75"/>
        <v>155</v>
      </c>
      <c r="W167" s="29">
        <f t="shared" si="70"/>
        <v>1066008.9600000002</v>
      </c>
      <c r="X167" s="30">
        <f t="shared" si="75"/>
        <v>155</v>
      </c>
      <c r="Y167" s="30">
        <f t="shared" si="75"/>
        <v>155</v>
      </c>
      <c r="Z167" s="29">
        <f t="shared" si="58"/>
        <v>1068952.8200000024</v>
      </c>
      <c r="AA167" s="30">
        <f t="shared" si="75"/>
        <v>155</v>
      </c>
      <c r="AB167" s="30">
        <f t="shared" si="75"/>
        <v>155</v>
      </c>
      <c r="AC167" s="29">
        <f t="shared" si="71"/>
        <v>1063306.4599999986</v>
      </c>
      <c r="AD167" s="30">
        <f t="shared" si="75"/>
        <v>155</v>
      </c>
      <c r="AE167" s="30">
        <f t="shared" si="75"/>
        <v>155</v>
      </c>
      <c r="AF167" s="29">
        <f t="shared" si="66"/>
        <v>1075351.869999998</v>
      </c>
      <c r="AG167" s="30">
        <f t="shared" si="75"/>
        <v>155</v>
      </c>
      <c r="AH167" s="30">
        <f t="shared" si="75"/>
        <v>155</v>
      </c>
      <c r="AI167" s="29">
        <f t="shared" si="73"/>
        <v>1058588.2100000002</v>
      </c>
      <c r="AJ167" s="30">
        <f t="shared" si="75"/>
        <v>155</v>
      </c>
      <c r="AK167" s="30">
        <f t="shared" si="74"/>
        <v>155</v>
      </c>
      <c r="AL167" s="29">
        <f t="shared" si="72"/>
        <v>1067367.3700000008</v>
      </c>
      <c r="AM167" s="30">
        <f t="shared" si="74"/>
        <v>155</v>
      </c>
      <c r="AN167" s="30">
        <f t="shared" si="74"/>
        <v>155</v>
      </c>
      <c r="AO167" s="29">
        <f t="shared" si="68"/>
        <v>1077387.909999999</v>
      </c>
      <c r="AP167" s="30">
        <f t="shared" si="74"/>
        <v>155</v>
      </c>
      <c r="AQ167" s="30">
        <f t="shared" si="74"/>
        <v>155</v>
      </c>
      <c r="AR167" s="29">
        <f t="shared" si="69"/>
        <v>1078656.9099999999</v>
      </c>
      <c r="AS167" s="253">
        <f t="shared" si="74"/>
        <v>155</v>
      </c>
      <c r="AT167" s="254">
        <f t="shared" si="74"/>
        <v>155</v>
      </c>
    </row>
    <row r="168" spans="22:46">
      <c r="V168" s="30">
        <f t="shared" si="75"/>
        <v>156</v>
      </c>
      <c r="W168" s="29">
        <f t="shared" si="70"/>
        <v>1072440.9300000002</v>
      </c>
      <c r="X168" s="30">
        <f t="shared" si="75"/>
        <v>156</v>
      </c>
      <c r="Y168" s="30">
        <f t="shared" si="75"/>
        <v>156</v>
      </c>
      <c r="Z168" s="29">
        <f t="shared" si="58"/>
        <v>1075402.8200000024</v>
      </c>
      <c r="AA168" s="30">
        <f t="shared" si="75"/>
        <v>156</v>
      </c>
      <c r="AB168" s="30">
        <f t="shared" si="75"/>
        <v>156</v>
      </c>
      <c r="AC168" s="29">
        <f t="shared" si="71"/>
        <v>1069735.7299999986</v>
      </c>
      <c r="AD168" s="30">
        <f t="shared" si="75"/>
        <v>156</v>
      </c>
      <c r="AE168" s="30">
        <f t="shared" si="75"/>
        <v>156</v>
      </c>
      <c r="AF168" s="29">
        <f t="shared" si="66"/>
        <v>1081806.379999998</v>
      </c>
      <c r="AG168" s="30">
        <f t="shared" si="75"/>
        <v>156</v>
      </c>
      <c r="AH168" s="30">
        <f t="shared" si="75"/>
        <v>156</v>
      </c>
      <c r="AI168" s="29">
        <f t="shared" si="73"/>
        <v>1065017.9300000002</v>
      </c>
      <c r="AJ168" s="30">
        <f t="shared" si="75"/>
        <v>156</v>
      </c>
      <c r="AK168" s="30">
        <f t="shared" si="74"/>
        <v>156</v>
      </c>
      <c r="AL168" s="29">
        <f t="shared" si="72"/>
        <v>1073820.9800000009</v>
      </c>
      <c r="AM168" s="30">
        <f t="shared" si="74"/>
        <v>156</v>
      </c>
      <c r="AN168" s="30">
        <f t="shared" si="74"/>
        <v>156</v>
      </c>
      <c r="AO168" s="29">
        <f t="shared" si="68"/>
        <v>1083835.169999999</v>
      </c>
      <c r="AP168" s="30">
        <f t="shared" si="74"/>
        <v>156</v>
      </c>
      <c r="AQ168" s="30">
        <f t="shared" si="74"/>
        <v>156</v>
      </c>
      <c r="AR168" s="29">
        <f t="shared" si="69"/>
        <v>1085093.3699999999</v>
      </c>
      <c r="AS168" s="253">
        <f t="shared" si="74"/>
        <v>156</v>
      </c>
      <c r="AT168" s="254">
        <f t="shared" si="74"/>
        <v>156</v>
      </c>
    </row>
    <row r="169" spans="22:46">
      <c r="V169" s="30">
        <f t="shared" si="75"/>
        <v>157</v>
      </c>
      <c r="W169" s="29">
        <f t="shared" si="70"/>
        <v>1078872.9000000001</v>
      </c>
      <c r="X169" s="30">
        <f t="shared" si="75"/>
        <v>157</v>
      </c>
      <c r="Y169" s="30">
        <f t="shared" si="75"/>
        <v>157</v>
      </c>
      <c r="Z169" s="29">
        <f t="shared" si="58"/>
        <v>1081852.8200000024</v>
      </c>
      <c r="AA169" s="30">
        <f t="shared" si="75"/>
        <v>157</v>
      </c>
      <c r="AB169" s="30">
        <f t="shared" si="75"/>
        <v>157</v>
      </c>
      <c r="AC169" s="29">
        <f t="shared" si="71"/>
        <v>1076164.9999999986</v>
      </c>
      <c r="AD169" s="30">
        <f t="shared" si="75"/>
        <v>157</v>
      </c>
      <c r="AE169" s="30">
        <f t="shared" si="75"/>
        <v>157</v>
      </c>
      <c r="AF169" s="29">
        <f t="shared" si="66"/>
        <v>1088260.889999998</v>
      </c>
      <c r="AG169" s="30">
        <f t="shared" si="75"/>
        <v>157</v>
      </c>
      <c r="AH169" s="30">
        <f t="shared" si="75"/>
        <v>157</v>
      </c>
      <c r="AI169" s="29">
        <f t="shared" si="73"/>
        <v>1071447.6500000001</v>
      </c>
      <c r="AJ169" s="30">
        <f t="shared" si="75"/>
        <v>157</v>
      </c>
      <c r="AK169" s="30">
        <f t="shared" si="74"/>
        <v>157</v>
      </c>
      <c r="AL169" s="29">
        <f t="shared" si="72"/>
        <v>1080274.590000001</v>
      </c>
      <c r="AM169" s="30">
        <f t="shared" si="74"/>
        <v>157</v>
      </c>
      <c r="AN169" s="30">
        <f t="shared" si="74"/>
        <v>157</v>
      </c>
      <c r="AO169" s="29">
        <f t="shared" si="68"/>
        <v>1090282.429999999</v>
      </c>
      <c r="AP169" s="30">
        <f t="shared" si="74"/>
        <v>157</v>
      </c>
      <c r="AQ169" s="30">
        <f t="shared" si="74"/>
        <v>157</v>
      </c>
      <c r="AR169" s="29">
        <f t="shared" si="69"/>
        <v>1091529.8299999998</v>
      </c>
      <c r="AS169" s="253">
        <f t="shared" si="74"/>
        <v>157</v>
      </c>
      <c r="AT169" s="254">
        <f t="shared" si="74"/>
        <v>157</v>
      </c>
    </row>
    <row r="170" spans="22:46">
      <c r="V170" s="30">
        <f t="shared" si="75"/>
        <v>158</v>
      </c>
      <c r="W170" s="29">
        <f t="shared" si="70"/>
        <v>1085304.8700000001</v>
      </c>
      <c r="X170" s="30">
        <f t="shared" si="75"/>
        <v>158</v>
      </c>
      <c r="Y170" s="30">
        <f t="shared" si="75"/>
        <v>158</v>
      </c>
      <c r="Z170" s="29">
        <f t="shared" si="58"/>
        <v>1088302.8200000024</v>
      </c>
      <c r="AA170" s="30">
        <f t="shared" si="75"/>
        <v>158</v>
      </c>
      <c r="AB170" s="30">
        <f t="shared" si="75"/>
        <v>158</v>
      </c>
      <c r="AC170" s="29">
        <f t="shared" si="71"/>
        <v>1082594.2699999986</v>
      </c>
      <c r="AD170" s="30">
        <f t="shared" si="75"/>
        <v>158</v>
      </c>
      <c r="AE170" s="30">
        <f t="shared" si="75"/>
        <v>158</v>
      </c>
      <c r="AF170" s="29">
        <f t="shared" si="66"/>
        <v>1094715.399999998</v>
      </c>
      <c r="AG170" s="30">
        <f t="shared" si="75"/>
        <v>158</v>
      </c>
      <c r="AH170" s="30">
        <f t="shared" si="75"/>
        <v>158</v>
      </c>
      <c r="AI170" s="29">
        <f t="shared" si="73"/>
        <v>1077877.3700000001</v>
      </c>
      <c r="AJ170" s="30">
        <f t="shared" si="75"/>
        <v>158</v>
      </c>
      <c r="AK170" s="30">
        <f t="shared" si="74"/>
        <v>158</v>
      </c>
      <c r="AL170" s="29">
        <f t="shared" si="72"/>
        <v>1086728.2000000011</v>
      </c>
      <c r="AM170" s="30">
        <f t="shared" si="74"/>
        <v>158</v>
      </c>
      <c r="AN170" s="30">
        <f t="shared" si="74"/>
        <v>158</v>
      </c>
      <c r="AO170" s="29">
        <f t="shared" si="68"/>
        <v>1096729.689999999</v>
      </c>
      <c r="AP170" s="30">
        <f t="shared" si="74"/>
        <v>158</v>
      </c>
      <c r="AQ170" s="30">
        <f t="shared" si="74"/>
        <v>158</v>
      </c>
      <c r="AR170" s="29">
        <f t="shared" si="69"/>
        <v>1097966.2899999998</v>
      </c>
      <c r="AS170" s="253">
        <f t="shared" si="74"/>
        <v>158</v>
      </c>
      <c r="AT170" s="254">
        <f t="shared" si="74"/>
        <v>158</v>
      </c>
    </row>
    <row r="171" spans="22:46">
      <c r="V171" s="30">
        <f t="shared" si="75"/>
        <v>159</v>
      </c>
      <c r="W171" s="29">
        <f t="shared" si="70"/>
        <v>1091736.8400000001</v>
      </c>
      <c r="X171" s="30">
        <f t="shared" si="75"/>
        <v>159</v>
      </c>
      <c r="Y171" s="30">
        <f t="shared" si="75"/>
        <v>159</v>
      </c>
      <c r="Z171" s="29">
        <f t="shared" si="58"/>
        <v>1094752.8200000024</v>
      </c>
      <c r="AA171" s="30">
        <f t="shared" si="75"/>
        <v>159</v>
      </c>
      <c r="AB171" s="30">
        <f t="shared" si="75"/>
        <v>159</v>
      </c>
      <c r="AC171" s="29">
        <f t="shared" si="71"/>
        <v>1089023.5399999986</v>
      </c>
      <c r="AD171" s="30">
        <f t="shared" si="75"/>
        <v>159</v>
      </c>
      <c r="AE171" s="30">
        <f t="shared" si="75"/>
        <v>159</v>
      </c>
      <c r="AF171" s="29">
        <f t="shared" si="66"/>
        <v>1101169.9099999981</v>
      </c>
      <c r="AG171" s="30">
        <f t="shared" si="75"/>
        <v>159</v>
      </c>
      <c r="AH171" s="30">
        <f t="shared" si="75"/>
        <v>159</v>
      </c>
      <c r="AI171" s="29">
        <f t="shared" si="73"/>
        <v>1084307.0900000001</v>
      </c>
      <c r="AJ171" s="30">
        <f t="shared" si="75"/>
        <v>159</v>
      </c>
      <c r="AK171" s="30">
        <f t="shared" si="74"/>
        <v>159</v>
      </c>
      <c r="AL171" s="29">
        <f t="shared" si="72"/>
        <v>1093181.8100000012</v>
      </c>
      <c r="AM171" s="30">
        <f t="shared" si="74"/>
        <v>159</v>
      </c>
      <c r="AN171" s="30">
        <f t="shared" si="74"/>
        <v>159</v>
      </c>
      <c r="AO171" s="29">
        <f t="shared" si="68"/>
        <v>1103176.949999999</v>
      </c>
      <c r="AP171" s="30">
        <f t="shared" si="74"/>
        <v>159</v>
      </c>
      <c r="AQ171" s="30">
        <f t="shared" si="74"/>
        <v>159</v>
      </c>
      <c r="AR171" s="29">
        <f t="shared" si="69"/>
        <v>1104402.7499999998</v>
      </c>
      <c r="AS171" s="253">
        <f t="shared" si="74"/>
        <v>159</v>
      </c>
      <c r="AT171" s="254">
        <f t="shared" si="74"/>
        <v>159</v>
      </c>
    </row>
    <row r="172" spans="22:46">
      <c r="V172" s="30">
        <f t="shared" si="75"/>
        <v>160</v>
      </c>
      <c r="W172" s="29">
        <f t="shared" si="70"/>
        <v>1098168.81</v>
      </c>
      <c r="X172" s="30">
        <f t="shared" si="75"/>
        <v>160</v>
      </c>
      <c r="Y172" s="30">
        <f t="shared" si="75"/>
        <v>160</v>
      </c>
      <c r="Z172" s="29">
        <f t="shared" si="58"/>
        <v>1101202.8200000024</v>
      </c>
      <c r="AA172" s="30">
        <f t="shared" si="75"/>
        <v>160</v>
      </c>
      <c r="AB172" s="30">
        <f t="shared" si="75"/>
        <v>160</v>
      </c>
      <c r="AC172" s="29">
        <f t="shared" si="71"/>
        <v>1095452.8099999987</v>
      </c>
      <c r="AD172" s="30">
        <f t="shared" si="75"/>
        <v>160</v>
      </c>
      <c r="AE172" s="30">
        <f t="shared" si="75"/>
        <v>160</v>
      </c>
      <c r="AF172" s="29">
        <f t="shared" si="66"/>
        <v>1107624.4199999981</v>
      </c>
      <c r="AG172" s="30">
        <f t="shared" si="75"/>
        <v>160</v>
      </c>
      <c r="AH172" s="30">
        <f t="shared" si="75"/>
        <v>160</v>
      </c>
      <c r="AI172" s="29">
        <f t="shared" si="73"/>
        <v>1090736.81</v>
      </c>
      <c r="AJ172" s="30">
        <f t="shared" si="75"/>
        <v>160</v>
      </c>
      <c r="AK172" s="30">
        <f t="shared" si="74"/>
        <v>160</v>
      </c>
      <c r="AL172" s="29">
        <f t="shared" si="72"/>
        <v>1099635.4200000013</v>
      </c>
      <c r="AM172" s="30">
        <f t="shared" si="74"/>
        <v>160</v>
      </c>
      <c r="AN172" s="30">
        <f t="shared" si="74"/>
        <v>160</v>
      </c>
      <c r="AO172" s="29">
        <f t="shared" si="68"/>
        <v>1109624.209999999</v>
      </c>
      <c r="AP172" s="30">
        <f t="shared" si="74"/>
        <v>160</v>
      </c>
      <c r="AQ172" s="30">
        <f t="shared" si="74"/>
        <v>160</v>
      </c>
      <c r="AR172" s="29">
        <f t="shared" si="69"/>
        <v>1110839.2099999997</v>
      </c>
      <c r="AS172" s="253">
        <f t="shared" si="74"/>
        <v>160</v>
      </c>
      <c r="AT172" s="254">
        <f t="shared" si="74"/>
        <v>160</v>
      </c>
    </row>
    <row r="173" spans="22:46">
      <c r="V173" s="30">
        <f t="shared" si="75"/>
        <v>161</v>
      </c>
      <c r="W173" s="29">
        <f t="shared" si="70"/>
        <v>1104600.78</v>
      </c>
      <c r="X173" s="30">
        <f t="shared" si="75"/>
        <v>161</v>
      </c>
      <c r="Y173" s="30">
        <f t="shared" si="75"/>
        <v>161</v>
      </c>
      <c r="Z173" s="29">
        <f t="shared" si="58"/>
        <v>1107652.8200000024</v>
      </c>
      <c r="AA173" s="30">
        <f t="shared" si="75"/>
        <v>161</v>
      </c>
      <c r="AB173" s="30">
        <f t="shared" si="75"/>
        <v>161</v>
      </c>
      <c r="AC173" s="29">
        <f t="shared" si="71"/>
        <v>1101882.0799999987</v>
      </c>
      <c r="AD173" s="30">
        <f t="shared" si="75"/>
        <v>161</v>
      </c>
      <c r="AE173" s="30">
        <f t="shared" si="75"/>
        <v>161</v>
      </c>
      <c r="AF173" s="29">
        <f t="shared" si="66"/>
        <v>1114078.9299999981</v>
      </c>
      <c r="AG173" s="30">
        <f t="shared" si="75"/>
        <v>161</v>
      </c>
      <c r="AH173" s="30">
        <f t="shared" si="75"/>
        <v>161</v>
      </c>
      <c r="AI173" s="29">
        <f t="shared" si="73"/>
        <v>1097166.53</v>
      </c>
      <c r="AJ173" s="30">
        <f t="shared" si="75"/>
        <v>161</v>
      </c>
      <c r="AK173" s="30">
        <f t="shared" si="75"/>
        <v>161</v>
      </c>
      <c r="AL173" s="29">
        <f t="shared" si="72"/>
        <v>1106089.0300000014</v>
      </c>
      <c r="AM173" s="30">
        <f t="shared" ref="AK173:AT188" si="76">AM172+1</f>
        <v>161</v>
      </c>
      <c r="AN173" s="30">
        <f t="shared" si="76"/>
        <v>161</v>
      </c>
      <c r="AO173" s="29">
        <f t="shared" si="68"/>
        <v>1116071.469999999</v>
      </c>
      <c r="AP173" s="30">
        <f t="shared" si="76"/>
        <v>161</v>
      </c>
      <c r="AQ173" s="30">
        <f t="shared" si="76"/>
        <v>161</v>
      </c>
      <c r="AR173" s="29">
        <f t="shared" si="69"/>
        <v>1117275.6699999997</v>
      </c>
      <c r="AS173" s="253">
        <f t="shared" si="76"/>
        <v>161</v>
      </c>
      <c r="AT173" s="254">
        <f t="shared" si="76"/>
        <v>161</v>
      </c>
    </row>
    <row r="174" spans="22:46">
      <c r="V174" s="30">
        <f t="shared" ref="V174:AK189" si="77">V173+1</f>
        <v>162</v>
      </c>
      <c r="W174" s="29">
        <f t="shared" si="70"/>
        <v>1111032.75</v>
      </c>
      <c r="X174" s="30">
        <f t="shared" si="77"/>
        <v>162</v>
      </c>
      <c r="Y174" s="30">
        <f t="shared" si="77"/>
        <v>162</v>
      </c>
      <c r="Z174" s="29">
        <f t="shared" si="58"/>
        <v>1114102.8200000024</v>
      </c>
      <c r="AA174" s="30">
        <f t="shared" si="77"/>
        <v>162</v>
      </c>
      <c r="AB174" s="30">
        <f t="shared" si="77"/>
        <v>162</v>
      </c>
      <c r="AC174" s="29">
        <f t="shared" si="71"/>
        <v>1108311.3499999987</v>
      </c>
      <c r="AD174" s="30">
        <f t="shared" si="77"/>
        <v>162</v>
      </c>
      <c r="AE174" s="30">
        <f t="shared" si="77"/>
        <v>162</v>
      </c>
      <c r="AF174" s="29">
        <f t="shared" si="66"/>
        <v>1120533.4399999981</v>
      </c>
      <c r="AG174" s="30">
        <f t="shared" si="77"/>
        <v>162</v>
      </c>
      <c r="AH174" s="30">
        <f t="shared" si="77"/>
        <v>162</v>
      </c>
      <c r="AI174" s="29">
        <f t="shared" si="73"/>
        <v>1103596.25</v>
      </c>
      <c r="AJ174" s="30">
        <f t="shared" si="77"/>
        <v>162</v>
      </c>
      <c r="AK174" s="30">
        <f t="shared" si="76"/>
        <v>162</v>
      </c>
      <c r="AL174" s="29">
        <f t="shared" si="72"/>
        <v>1112542.6400000015</v>
      </c>
      <c r="AM174" s="30">
        <f t="shared" si="76"/>
        <v>162</v>
      </c>
      <c r="AN174" s="30">
        <f t="shared" si="76"/>
        <v>162</v>
      </c>
      <c r="AO174" s="29">
        <f t="shared" si="68"/>
        <v>1122518.7299999991</v>
      </c>
      <c r="AP174" s="30">
        <f t="shared" si="76"/>
        <v>162</v>
      </c>
      <c r="AQ174" s="30">
        <f t="shared" si="76"/>
        <v>162</v>
      </c>
      <c r="AR174" s="29">
        <f t="shared" si="69"/>
        <v>1123712.1299999997</v>
      </c>
      <c r="AS174" s="253">
        <f t="shared" si="76"/>
        <v>162</v>
      </c>
      <c r="AT174" s="254">
        <f t="shared" si="76"/>
        <v>162</v>
      </c>
    </row>
    <row r="175" spans="22:46">
      <c r="V175" s="30">
        <f t="shared" si="77"/>
        <v>163</v>
      </c>
      <c r="W175" s="29">
        <f t="shared" si="70"/>
        <v>1117464.72</v>
      </c>
      <c r="X175" s="30">
        <f t="shared" si="77"/>
        <v>163</v>
      </c>
      <c r="Y175" s="30">
        <f t="shared" si="77"/>
        <v>163</v>
      </c>
      <c r="Z175" s="29">
        <f t="shared" si="58"/>
        <v>1120552.8200000024</v>
      </c>
      <c r="AA175" s="30">
        <f t="shared" si="77"/>
        <v>163</v>
      </c>
      <c r="AB175" s="30">
        <f t="shared" si="77"/>
        <v>163</v>
      </c>
      <c r="AC175" s="29">
        <f t="shared" si="71"/>
        <v>1114740.6199999987</v>
      </c>
      <c r="AD175" s="30">
        <f t="shared" si="77"/>
        <v>163</v>
      </c>
      <c r="AE175" s="30">
        <f t="shared" si="77"/>
        <v>163</v>
      </c>
      <c r="AF175" s="29">
        <f t="shared" si="66"/>
        <v>1126987.9499999981</v>
      </c>
      <c r="AG175" s="30">
        <f t="shared" si="77"/>
        <v>163</v>
      </c>
      <c r="AH175" s="30">
        <f t="shared" si="77"/>
        <v>163</v>
      </c>
      <c r="AI175" s="29">
        <f t="shared" si="73"/>
        <v>1110025.97</v>
      </c>
      <c r="AJ175" s="30">
        <f t="shared" si="77"/>
        <v>163</v>
      </c>
      <c r="AK175" s="30">
        <f t="shared" si="76"/>
        <v>163</v>
      </c>
      <c r="AL175" s="29">
        <f t="shared" si="72"/>
        <v>1118996.2500000016</v>
      </c>
      <c r="AM175" s="30">
        <f t="shared" si="76"/>
        <v>163</v>
      </c>
      <c r="AN175" s="30">
        <f t="shared" si="76"/>
        <v>163</v>
      </c>
      <c r="AO175" s="29">
        <f t="shared" si="68"/>
        <v>1128965.9899999991</v>
      </c>
      <c r="AP175" s="30">
        <f t="shared" si="76"/>
        <v>163</v>
      </c>
      <c r="AQ175" s="30">
        <f t="shared" si="76"/>
        <v>163</v>
      </c>
      <c r="AR175" s="29">
        <f t="shared" si="69"/>
        <v>1130148.5899999996</v>
      </c>
      <c r="AS175" s="253">
        <f t="shared" si="76"/>
        <v>163</v>
      </c>
      <c r="AT175" s="254">
        <f t="shared" si="76"/>
        <v>163</v>
      </c>
    </row>
    <row r="176" spans="22:46">
      <c r="V176" s="30">
        <f t="shared" si="77"/>
        <v>164</v>
      </c>
      <c r="W176" s="29">
        <f t="shared" si="70"/>
        <v>1123896.69</v>
      </c>
      <c r="X176" s="30">
        <f t="shared" si="77"/>
        <v>164</v>
      </c>
      <c r="Y176" s="30">
        <f t="shared" si="77"/>
        <v>164</v>
      </c>
      <c r="Z176" s="29">
        <f t="shared" si="58"/>
        <v>1127002.8200000024</v>
      </c>
      <c r="AA176" s="30">
        <f t="shared" si="77"/>
        <v>164</v>
      </c>
      <c r="AB176" s="30">
        <f t="shared" si="77"/>
        <v>164</v>
      </c>
      <c r="AC176" s="29">
        <f t="shared" si="71"/>
        <v>1121169.8899999987</v>
      </c>
      <c r="AD176" s="30">
        <f t="shared" si="77"/>
        <v>164</v>
      </c>
      <c r="AE176" s="30">
        <f t="shared" si="77"/>
        <v>164</v>
      </c>
      <c r="AF176" s="29">
        <f t="shared" si="66"/>
        <v>1133442.4599999981</v>
      </c>
      <c r="AG176" s="30">
        <f t="shared" si="77"/>
        <v>164</v>
      </c>
      <c r="AH176" s="30">
        <f t="shared" si="77"/>
        <v>164</v>
      </c>
      <c r="AI176" s="29">
        <f t="shared" si="73"/>
        <v>1116455.69</v>
      </c>
      <c r="AJ176" s="30">
        <f t="shared" si="77"/>
        <v>164</v>
      </c>
      <c r="AK176" s="30">
        <f t="shared" si="76"/>
        <v>164</v>
      </c>
      <c r="AL176" s="29">
        <f t="shared" si="72"/>
        <v>1125449.8600000017</v>
      </c>
      <c r="AM176" s="30">
        <f t="shared" si="76"/>
        <v>164</v>
      </c>
      <c r="AN176" s="30">
        <f t="shared" si="76"/>
        <v>164</v>
      </c>
      <c r="AO176" s="29">
        <f t="shared" si="68"/>
        <v>1135413.2499999991</v>
      </c>
      <c r="AP176" s="30">
        <f t="shared" si="76"/>
        <v>164</v>
      </c>
      <c r="AQ176" s="30">
        <f t="shared" si="76"/>
        <v>164</v>
      </c>
      <c r="AR176" s="29">
        <f t="shared" si="69"/>
        <v>1136585.0499999996</v>
      </c>
      <c r="AS176" s="253">
        <f t="shared" si="76"/>
        <v>164</v>
      </c>
      <c r="AT176" s="254">
        <f t="shared" si="76"/>
        <v>164</v>
      </c>
    </row>
    <row r="177" spans="22:46">
      <c r="V177" s="30">
        <f t="shared" si="77"/>
        <v>165</v>
      </c>
      <c r="W177" s="29">
        <f t="shared" si="70"/>
        <v>1130328.6599999999</v>
      </c>
      <c r="X177" s="30">
        <f t="shared" si="77"/>
        <v>165</v>
      </c>
      <c r="Y177" s="30">
        <f t="shared" si="77"/>
        <v>165</v>
      </c>
      <c r="Z177" s="29">
        <f t="shared" si="58"/>
        <v>1133452.8200000024</v>
      </c>
      <c r="AA177" s="30">
        <f t="shared" si="77"/>
        <v>165</v>
      </c>
      <c r="AB177" s="30">
        <f t="shared" si="77"/>
        <v>165</v>
      </c>
      <c r="AC177" s="29">
        <f t="shared" si="71"/>
        <v>1127599.1599999988</v>
      </c>
      <c r="AD177" s="30">
        <f t="shared" si="77"/>
        <v>165</v>
      </c>
      <c r="AE177" s="30">
        <f t="shared" si="77"/>
        <v>165</v>
      </c>
      <c r="AF177" s="29">
        <f t="shared" si="66"/>
        <v>1139896.9699999981</v>
      </c>
      <c r="AG177" s="30">
        <f t="shared" si="77"/>
        <v>165</v>
      </c>
      <c r="AH177" s="30">
        <f t="shared" si="77"/>
        <v>165</v>
      </c>
      <c r="AI177" s="29">
        <f t="shared" si="73"/>
        <v>1122885.4099999999</v>
      </c>
      <c r="AJ177" s="30">
        <f t="shared" si="77"/>
        <v>165</v>
      </c>
      <c r="AK177" s="30">
        <f t="shared" si="76"/>
        <v>165</v>
      </c>
      <c r="AL177" s="29">
        <f t="shared" si="72"/>
        <v>1131903.4700000018</v>
      </c>
      <c r="AM177" s="30">
        <f t="shared" si="76"/>
        <v>165</v>
      </c>
      <c r="AN177" s="30">
        <f t="shared" si="76"/>
        <v>165</v>
      </c>
      <c r="AO177" s="29">
        <f t="shared" si="68"/>
        <v>1141860.5099999991</v>
      </c>
      <c r="AP177" s="30">
        <f t="shared" si="76"/>
        <v>165</v>
      </c>
      <c r="AQ177" s="30">
        <f t="shared" si="76"/>
        <v>165</v>
      </c>
      <c r="AR177" s="29">
        <f t="shared" si="69"/>
        <v>1143021.5099999995</v>
      </c>
      <c r="AS177" s="253">
        <f t="shared" si="76"/>
        <v>165</v>
      </c>
      <c r="AT177" s="254">
        <f t="shared" si="76"/>
        <v>165</v>
      </c>
    </row>
    <row r="178" spans="22:46">
      <c r="V178" s="30">
        <f t="shared" si="77"/>
        <v>166</v>
      </c>
      <c r="W178" s="29">
        <f t="shared" si="70"/>
        <v>1136760.6299999999</v>
      </c>
      <c r="X178" s="30">
        <f t="shared" si="77"/>
        <v>166</v>
      </c>
      <c r="Y178" s="30">
        <f t="shared" si="77"/>
        <v>166</v>
      </c>
      <c r="Z178" s="29">
        <f t="shared" si="58"/>
        <v>1139902.8200000024</v>
      </c>
      <c r="AA178" s="30">
        <f t="shared" si="77"/>
        <v>166</v>
      </c>
      <c r="AB178" s="30">
        <f t="shared" si="77"/>
        <v>166</v>
      </c>
      <c r="AC178" s="29">
        <f t="shared" si="71"/>
        <v>1134028.4299999988</v>
      </c>
      <c r="AD178" s="30">
        <f t="shared" si="77"/>
        <v>166</v>
      </c>
      <c r="AE178" s="30">
        <f t="shared" si="77"/>
        <v>166</v>
      </c>
      <c r="AF178" s="29">
        <f t="shared" si="66"/>
        <v>1146351.4799999981</v>
      </c>
      <c r="AG178" s="30">
        <f t="shared" si="77"/>
        <v>166</v>
      </c>
      <c r="AH178" s="30">
        <f t="shared" si="77"/>
        <v>166</v>
      </c>
      <c r="AI178" s="29">
        <f t="shared" si="73"/>
        <v>1129315.1299999999</v>
      </c>
      <c r="AJ178" s="30">
        <f t="shared" si="77"/>
        <v>166</v>
      </c>
      <c r="AK178" s="30">
        <f t="shared" si="76"/>
        <v>166</v>
      </c>
      <c r="AL178" s="29">
        <f t="shared" si="72"/>
        <v>1138357.0800000019</v>
      </c>
      <c r="AM178" s="30">
        <f t="shared" si="76"/>
        <v>166</v>
      </c>
      <c r="AN178" s="30">
        <f t="shared" si="76"/>
        <v>166</v>
      </c>
      <c r="AO178" s="29">
        <f t="shared" si="68"/>
        <v>1148307.7699999991</v>
      </c>
      <c r="AP178" s="30">
        <f t="shared" si="76"/>
        <v>166</v>
      </c>
      <c r="AQ178" s="30">
        <f t="shared" si="76"/>
        <v>166</v>
      </c>
      <c r="AR178" s="29">
        <f t="shared" si="69"/>
        <v>1149457.9699999995</v>
      </c>
      <c r="AS178" s="253">
        <f t="shared" si="76"/>
        <v>166</v>
      </c>
      <c r="AT178" s="254">
        <f t="shared" si="76"/>
        <v>166</v>
      </c>
    </row>
    <row r="179" spans="22:46">
      <c r="V179" s="30">
        <f t="shared" si="77"/>
        <v>167</v>
      </c>
      <c r="W179" s="29">
        <f t="shared" si="70"/>
        <v>1143192.5999999999</v>
      </c>
      <c r="X179" s="30">
        <f t="shared" si="77"/>
        <v>167</v>
      </c>
      <c r="Y179" s="30">
        <f t="shared" si="77"/>
        <v>167</v>
      </c>
      <c r="Z179" s="29">
        <f t="shared" si="58"/>
        <v>1146352.8200000024</v>
      </c>
      <c r="AA179" s="30">
        <f t="shared" si="77"/>
        <v>167</v>
      </c>
      <c r="AB179" s="30">
        <f t="shared" si="77"/>
        <v>167</v>
      </c>
      <c r="AC179" s="29">
        <f t="shared" si="71"/>
        <v>1140457.6999999988</v>
      </c>
      <c r="AD179" s="30">
        <f t="shared" si="77"/>
        <v>167</v>
      </c>
      <c r="AE179" s="30">
        <f t="shared" si="77"/>
        <v>167</v>
      </c>
      <c r="AF179" s="29">
        <f t="shared" si="66"/>
        <v>1152805.9899999981</v>
      </c>
      <c r="AG179" s="30">
        <f t="shared" si="77"/>
        <v>167</v>
      </c>
      <c r="AH179" s="30">
        <f t="shared" si="77"/>
        <v>167</v>
      </c>
      <c r="AI179" s="29">
        <f t="shared" si="73"/>
        <v>1135744.8499999999</v>
      </c>
      <c r="AJ179" s="30">
        <f t="shared" si="77"/>
        <v>167</v>
      </c>
      <c r="AK179" s="30">
        <f t="shared" si="76"/>
        <v>167</v>
      </c>
      <c r="AL179" s="29">
        <f t="shared" si="72"/>
        <v>1144810.690000002</v>
      </c>
      <c r="AM179" s="30">
        <f t="shared" si="76"/>
        <v>167</v>
      </c>
      <c r="AN179" s="30">
        <f t="shared" si="76"/>
        <v>167</v>
      </c>
      <c r="AO179" s="29">
        <f t="shared" si="68"/>
        <v>1154755.0299999991</v>
      </c>
      <c r="AP179" s="30">
        <f t="shared" si="76"/>
        <v>167</v>
      </c>
      <c r="AQ179" s="30">
        <f t="shared" si="76"/>
        <v>167</v>
      </c>
      <c r="AR179" s="29">
        <f t="shared" si="69"/>
        <v>1155894.4299999995</v>
      </c>
      <c r="AS179" s="253">
        <f t="shared" si="76"/>
        <v>167</v>
      </c>
      <c r="AT179" s="254">
        <f t="shared" si="76"/>
        <v>167</v>
      </c>
    </row>
    <row r="180" spans="22:46">
      <c r="V180" s="30">
        <f t="shared" si="77"/>
        <v>168</v>
      </c>
      <c r="W180" s="29">
        <f t="shared" si="70"/>
        <v>1149624.5699999998</v>
      </c>
      <c r="X180" s="30">
        <f t="shared" si="77"/>
        <v>168</v>
      </c>
      <c r="Y180" s="30">
        <f t="shared" si="77"/>
        <v>168</v>
      </c>
      <c r="Z180" s="29">
        <f t="shared" si="58"/>
        <v>1152802.8200000024</v>
      </c>
      <c r="AA180" s="30">
        <f t="shared" si="77"/>
        <v>168</v>
      </c>
      <c r="AB180" s="30">
        <f t="shared" si="77"/>
        <v>168</v>
      </c>
      <c r="AC180" s="29">
        <f t="shared" si="71"/>
        <v>1146886.9699999988</v>
      </c>
      <c r="AD180" s="30">
        <f t="shared" si="77"/>
        <v>168</v>
      </c>
      <c r="AE180" s="30">
        <f t="shared" si="77"/>
        <v>168</v>
      </c>
      <c r="AF180" s="29">
        <f t="shared" si="66"/>
        <v>1159260.4999999981</v>
      </c>
      <c r="AG180" s="30">
        <f t="shared" si="77"/>
        <v>168</v>
      </c>
      <c r="AH180" s="30">
        <f t="shared" si="77"/>
        <v>168</v>
      </c>
      <c r="AI180" s="29">
        <f t="shared" si="73"/>
        <v>1142174.5699999998</v>
      </c>
      <c r="AJ180" s="30">
        <f t="shared" si="77"/>
        <v>168</v>
      </c>
      <c r="AK180" s="30">
        <f t="shared" si="76"/>
        <v>168</v>
      </c>
      <c r="AL180" s="29">
        <f t="shared" si="72"/>
        <v>1151264.3000000021</v>
      </c>
      <c r="AM180" s="30">
        <f t="shared" si="76"/>
        <v>168</v>
      </c>
      <c r="AN180" s="30">
        <f t="shared" si="76"/>
        <v>168</v>
      </c>
      <c r="AO180" s="29">
        <f t="shared" si="68"/>
        <v>1161202.2899999991</v>
      </c>
      <c r="AP180" s="30">
        <f t="shared" si="76"/>
        <v>168</v>
      </c>
      <c r="AQ180" s="30">
        <f t="shared" si="76"/>
        <v>168</v>
      </c>
      <c r="AR180" s="29">
        <f t="shared" si="69"/>
        <v>1162330.8899999994</v>
      </c>
      <c r="AS180" s="253">
        <f t="shared" si="76"/>
        <v>168</v>
      </c>
      <c r="AT180" s="254">
        <f t="shared" si="76"/>
        <v>168</v>
      </c>
    </row>
    <row r="181" spans="22:46">
      <c r="V181" s="30">
        <f t="shared" si="77"/>
        <v>169</v>
      </c>
      <c r="W181" s="29">
        <f t="shared" si="70"/>
        <v>1156056.5399999998</v>
      </c>
      <c r="X181" s="30">
        <f t="shared" si="77"/>
        <v>169</v>
      </c>
      <c r="Y181" s="30">
        <f t="shared" si="77"/>
        <v>169</v>
      </c>
      <c r="Z181" s="29">
        <f t="shared" si="58"/>
        <v>1159252.8200000024</v>
      </c>
      <c r="AA181" s="30">
        <f t="shared" si="77"/>
        <v>169</v>
      </c>
      <c r="AB181" s="30">
        <f t="shared" si="77"/>
        <v>169</v>
      </c>
      <c r="AC181" s="29">
        <f t="shared" si="71"/>
        <v>1153316.2399999988</v>
      </c>
      <c r="AD181" s="30">
        <f t="shared" si="77"/>
        <v>169</v>
      </c>
      <c r="AE181" s="30">
        <f t="shared" si="77"/>
        <v>169</v>
      </c>
      <c r="AF181" s="29">
        <f t="shared" si="66"/>
        <v>1165715.0099999981</v>
      </c>
      <c r="AG181" s="30">
        <f t="shared" si="77"/>
        <v>169</v>
      </c>
      <c r="AH181" s="30">
        <f t="shared" si="77"/>
        <v>169</v>
      </c>
      <c r="AI181" s="29">
        <f t="shared" si="73"/>
        <v>1148604.2899999998</v>
      </c>
      <c r="AJ181" s="30">
        <f t="shared" si="77"/>
        <v>169</v>
      </c>
      <c r="AK181" s="30">
        <f t="shared" si="76"/>
        <v>169</v>
      </c>
      <c r="AL181" s="29">
        <f t="shared" si="72"/>
        <v>1157717.9100000022</v>
      </c>
      <c r="AM181" s="30">
        <f t="shared" si="76"/>
        <v>169</v>
      </c>
      <c r="AN181" s="30">
        <f t="shared" si="76"/>
        <v>169</v>
      </c>
      <c r="AO181" s="29">
        <f t="shared" si="68"/>
        <v>1167649.5499999991</v>
      </c>
      <c r="AP181" s="30">
        <f t="shared" si="76"/>
        <v>169</v>
      </c>
      <c r="AQ181" s="30">
        <f t="shared" si="76"/>
        <v>169</v>
      </c>
      <c r="AR181" s="29">
        <f t="shared" si="69"/>
        <v>1168767.3499999994</v>
      </c>
      <c r="AS181" s="253">
        <f t="shared" si="76"/>
        <v>169</v>
      </c>
      <c r="AT181" s="254">
        <f t="shared" si="76"/>
        <v>169</v>
      </c>
    </row>
    <row r="182" spans="22:46">
      <c r="V182" s="30">
        <f t="shared" si="77"/>
        <v>170</v>
      </c>
      <c r="W182" s="29">
        <f t="shared" si="70"/>
        <v>1162488.5099999998</v>
      </c>
      <c r="X182" s="30">
        <f t="shared" si="77"/>
        <v>170</v>
      </c>
      <c r="Y182" s="30">
        <f t="shared" si="77"/>
        <v>170</v>
      </c>
      <c r="Z182" s="29">
        <f t="shared" si="58"/>
        <v>1165702.8200000024</v>
      </c>
      <c r="AA182" s="30">
        <f t="shared" si="77"/>
        <v>170</v>
      </c>
      <c r="AB182" s="30">
        <f t="shared" si="77"/>
        <v>170</v>
      </c>
      <c r="AC182" s="29">
        <f t="shared" si="71"/>
        <v>1159745.5099999988</v>
      </c>
      <c r="AD182" s="30">
        <f t="shared" si="77"/>
        <v>170</v>
      </c>
      <c r="AE182" s="30">
        <f t="shared" si="77"/>
        <v>170</v>
      </c>
      <c r="AF182" s="29">
        <f t="shared" si="66"/>
        <v>1172169.5199999982</v>
      </c>
      <c r="AG182" s="30">
        <f t="shared" si="77"/>
        <v>170</v>
      </c>
      <c r="AH182" s="30">
        <f t="shared" si="77"/>
        <v>170</v>
      </c>
      <c r="AI182" s="29">
        <f t="shared" si="73"/>
        <v>1155034.0099999998</v>
      </c>
      <c r="AJ182" s="30">
        <f t="shared" si="77"/>
        <v>170</v>
      </c>
      <c r="AK182" s="30">
        <f t="shared" si="76"/>
        <v>170</v>
      </c>
      <c r="AL182" s="29">
        <f t="shared" si="72"/>
        <v>1164171.5200000023</v>
      </c>
      <c r="AM182" s="30">
        <f t="shared" si="76"/>
        <v>170</v>
      </c>
      <c r="AN182" s="30">
        <f t="shared" si="76"/>
        <v>170</v>
      </c>
      <c r="AO182" s="29">
        <f t="shared" si="68"/>
        <v>1174096.8099999991</v>
      </c>
      <c r="AP182" s="30">
        <f t="shared" si="76"/>
        <v>170</v>
      </c>
      <c r="AQ182" s="30">
        <f t="shared" si="76"/>
        <v>170</v>
      </c>
      <c r="AR182" s="29">
        <f t="shared" si="69"/>
        <v>1175203.8099999994</v>
      </c>
      <c r="AS182" s="253">
        <f t="shared" si="76"/>
        <v>170</v>
      </c>
      <c r="AT182" s="254">
        <f t="shared" si="76"/>
        <v>170</v>
      </c>
    </row>
    <row r="183" spans="22:46">
      <c r="V183" s="30">
        <f t="shared" si="77"/>
        <v>171</v>
      </c>
      <c r="W183" s="29">
        <f t="shared" si="70"/>
        <v>1168920.4799999997</v>
      </c>
      <c r="X183" s="30">
        <f t="shared" si="77"/>
        <v>171</v>
      </c>
      <c r="Y183" s="30">
        <f t="shared" si="77"/>
        <v>171</v>
      </c>
      <c r="Z183" s="29">
        <f t="shared" si="58"/>
        <v>1172152.8200000024</v>
      </c>
      <c r="AA183" s="30">
        <f t="shared" si="77"/>
        <v>171</v>
      </c>
      <c r="AB183" s="30">
        <f t="shared" si="77"/>
        <v>171</v>
      </c>
      <c r="AC183" s="29">
        <f t="shared" si="71"/>
        <v>1166174.7799999989</v>
      </c>
      <c r="AD183" s="30">
        <f t="shared" si="77"/>
        <v>171</v>
      </c>
      <c r="AE183" s="30">
        <f t="shared" si="77"/>
        <v>171</v>
      </c>
      <c r="AF183" s="29">
        <f t="shared" si="66"/>
        <v>1178624.0299999982</v>
      </c>
      <c r="AG183" s="30">
        <f t="shared" si="77"/>
        <v>171</v>
      </c>
      <c r="AH183" s="30">
        <f t="shared" si="77"/>
        <v>171</v>
      </c>
      <c r="AI183" s="29">
        <f t="shared" si="73"/>
        <v>1161463.7299999997</v>
      </c>
      <c r="AJ183" s="30">
        <f t="shared" si="77"/>
        <v>171</v>
      </c>
      <c r="AK183" s="30">
        <f t="shared" si="76"/>
        <v>171</v>
      </c>
      <c r="AL183" s="29">
        <f t="shared" si="72"/>
        <v>1170625.1300000024</v>
      </c>
      <c r="AM183" s="30">
        <f t="shared" si="76"/>
        <v>171</v>
      </c>
      <c r="AN183" s="30">
        <f t="shared" si="76"/>
        <v>171</v>
      </c>
      <c r="AO183" s="29">
        <f t="shared" si="68"/>
        <v>1180544.0699999991</v>
      </c>
      <c r="AP183" s="30">
        <f t="shared" si="76"/>
        <v>171</v>
      </c>
      <c r="AQ183" s="30">
        <f t="shared" si="76"/>
        <v>171</v>
      </c>
      <c r="AR183" s="29">
        <f t="shared" si="69"/>
        <v>1181640.2699999993</v>
      </c>
      <c r="AS183" s="253">
        <f t="shared" si="76"/>
        <v>171</v>
      </c>
      <c r="AT183" s="254">
        <f t="shared" si="76"/>
        <v>171</v>
      </c>
    </row>
    <row r="184" spans="22:46">
      <c r="V184" s="30">
        <f t="shared" si="77"/>
        <v>172</v>
      </c>
      <c r="W184" s="29">
        <f t="shared" si="70"/>
        <v>1175352.4499999997</v>
      </c>
      <c r="X184" s="30">
        <f t="shared" si="77"/>
        <v>172</v>
      </c>
      <c r="Y184" s="30">
        <f t="shared" si="77"/>
        <v>172</v>
      </c>
      <c r="Z184" s="29">
        <f t="shared" si="58"/>
        <v>1178602.8200000024</v>
      </c>
      <c r="AA184" s="30">
        <f t="shared" si="77"/>
        <v>172</v>
      </c>
      <c r="AB184" s="30">
        <f t="shared" si="77"/>
        <v>172</v>
      </c>
      <c r="AC184" s="29">
        <f t="shared" si="71"/>
        <v>1172604.0499999989</v>
      </c>
      <c r="AD184" s="30">
        <f t="shared" si="77"/>
        <v>172</v>
      </c>
      <c r="AE184" s="30">
        <f t="shared" si="77"/>
        <v>172</v>
      </c>
      <c r="AF184" s="29">
        <f t="shared" si="66"/>
        <v>1185078.5399999982</v>
      </c>
      <c r="AG184" s="30">
        <f t="shared" si="77"/>
        <v>172</v>
      </c>
      <c r="AH184" s="30">
        <f t="shared" si="77"/>
        <v>172</v>
      </c>
      <c r="AI184" s="29">
        <f t="shared" si="73"/>
        <v>1167893.4499999997</v>
      </c>
      <c r="AJ184" s="30">
        <f t="shared" si="77"/>
        <v>172</v>
      </c>
      <c r="AK184" s="30">
        <f t="shared" si="76"/>
        <v>172</v>
      </c>
      <c r="AL184" s="29">
        <f t="shared" si="72"/>
        <v>1177078.7400000026</v>
      </c>
      <c r="AM184" s="30">
        <f t="shared" si="76"/>
        <v>172</v>
      </c>
      <c r="AN184" s="30">
        <f t="shared" si="76"/>
        <v>172</v>
      </c>
      <c r="AO184" s="29">
        <f t="shared" si="68"/>
        <v>1186991.3299999991</v>
      </c>
      <c r="AP184" s="30">
        <f t="shared" si="76"/>
        <v>172</v>
      </c>
      <c r="AQ184" s="30">
        <f t="shared" si="76"/>
        <v>172</v>
      </c>
      <c r="AR184" s="29">
        <f t="shared" si="69"/>
        <v>1188076.7299999993</v>
      </c>
      <c r="AS184" s="253">
        <f t="shared" si="76"/>
        <v>172</v>
      </c>
      <c r="AT184" s="254">
        <f t="shared" si="76"/>
        <v>172</v>
      </c>
    </row>
    <row r="185" spans="22:46">
      <c r="V185" s="30">
        <f t="shared" si="77"/>
        <v>173</v>
      </c>
      <c r="W185" s="29">
        <f t="shared" si="70"/>
        <v>1181784.4199999997</v>
      </c>
      <c r="X185" s="30">
        <f t="shared" si="77"/>
        <v>173</v>
      </c>
      <c r="Y185" s="30">
        <f t="shared" si="77"/>
        <v>173</v>
      </c>
      <c r="Z185" s="29">
        <f t="shared" si="58"/>
        <v>1185052.8200000024</v>
      </c>
      <c r="AA185" s="30">
        <f t="shared" si="77"/>
        <v>173</v>
      </c>
      <c r="AB185" s="30">
        <f t="shared" si="77"/>
        <v>173</v>
      </c>
      <c r="AC185" s="29">
        <f t="shared" si="71"/>
        <v>1179033.3199999989</v>
      </c>
      <c r="AD185" s="30">
        <f t="shared" si="77"/>
        <v>173</v>
      </c>
      <c r="AE185" s="30">
        <f t="shared" si="77"/>
        <v>173</v>
      </c>
      <c r="AF185" s="29">
        <f t="shared" si="66"/>
        <v>1191533.0499999982</v>
      </c>
      <c r="AG185" s="30">
        <f t="shared" si="77"/>
        <v>173</v>
      </c>
      <c r="AH185" s="30">
        <f t="shared" si="77"/>
        <v>173</v>
      </c>
      <c r="AI185" s="29">
        <f t="shared" si="73"/>
        <v>1174323.1699999997</v>
      </c>
      <c r="AJ185" s="30">
        <f t="shared" si="77"/>
        <v>173</v>
      </c>
      <c r="AK185" s="30">
        <f t="shared" si="76"/>
        <v>173</v>
      </c>
      <c r="AL185" s="29">
        <f t="shared" si="72"/>
        <v>1183532.3500000027</v>
      </c>
      <c r="AM185" s="30">
        <f t="shared" si="76"/>
        <v>173</v>
      </c>
      <c r="AN185" s="30">
        <f t="shared" si="76"/>
        <v>173</v>
      </c>
      <c r="AO185" s="29">
        <f t="shared" si="68"/>
        <v>1193438.5899999992</v>
      </c>
      <c r="AP185" s="30">
        <f t="shared" si="76"/>
        <v>173</v>
      </c>
      <c r="AQ185" s="30">
        <f t="shared" si="76"/>
        <v>173</v>
      </c>
      <c r="AR185" s="29">
        <f t="shared" si="69"/>
        <v>1194513.1899999992</v>
      </c>
      <c r="AS185" s="253">
        <f t="shared" si="76"/>
        <v>173</v>
      </c>
      <c r="AT185" s="254">
        <f t="shared" si="76"/>
        <v>173</v>
      </c>
    </row>
    <row r="186" spans="22:46">
      <c r="V186" s="30">
        <f t="shared" si="77"/>
        <v>174</v>
      </c>
      <c r="W186" s="29">
        <f t="shared" si="70"/>
        <v>1188216.3899999997</v>
      </c>
      <c r="X186" s="30">
        <f t="shared" si="77"/>
        <v>174</v>
      </c>
      <c r="Y186" s="30">
        <f t="shared" si="77"/>
        <v>174</v>
      </c>
      <c r="Z186" s="29">
        <f t="shared" si="58"/>
        <v>1191502.8200000024</v>
      </c>
      <c r="AA186" s="30">
        <f t="shared" si="77"/>
        <v>174</v>
      </c>
      <c r="AB186" s="30">
        <f t="shared" si="77"/>
        <v>174</v>
      </c>
      <c r="AC186" s="29">
        <f t="shared" si="71"/>
        <v>1185462.5899999989</v>
      </c>
      <c r="AD186" s="30">
        <f t="shared" si="77"/>
        <v>174</v>
      </c>
      <c r="AE186" s="30">
        <f t="shared" si="77"/>
        <v>174</v>
      </c>
      <c r="AF186" s="29">
        <f t="shared" si="66"/>
        <v>1197987.5599999982</v>
      </c>
      <c r="AG186" s="30">
        <f t="shared" si="77"/>
        <v>174</v>
      </c>
      <c r="AH186" s="30">
        <f t="shared" si="77"/>
        <v>174</v>
      </c>
      <c r="AI186" s="29">
        <f t="shared" si="73"/>
        <v>1180752.8899999997</v>
      </c>
      <c r="AJ186" s="30">
        <f t="shared" si="77"/>
        <v>174</v>
      </c>
      <c r="AK186" s="30">
        <f t="shared" si="76"/>
        <v>174</v>
      </c>
      <c r="AL186" s="29">
        <f t="shared" si="72"/>
        <v>1189985.9600000028</v>
      </c>
      <c r="AM186" s="30">
        <f t="shared" si="76"/>
        <v>174</v>
      </c>
      <c r="AN186" s="30">
        <f t="shared" si="76"/>
        <v>174</v>
      </c>
      <c r="AO186" s="29">
        <f t="shared" si="68"/>
        <v>1199885.8499999992</v>
      </c>
      <c r="AP186" s="30">
        <f t="shared" si="76"/>
        <v>174</v>
      </c>
      <c r="AQ186" s="30">
        <f t="shared" si="76"/>
        <v>174</v>
      </c>
      <c r="AR186" s="29">
        <f t="shared" si="69"/>
        <v>1200949.6499999992</v>
      </c>
      <c r="AS186" s="253">
        <f t="shared" si="76"/>
        <v>174</v>
      </c>
      <c r="AT186" s="254">
        <f t="shared" si="76"/>
        <v>174</v>
      </c>
    </row>
    <row r="187" spans="22:46">
      <c r="V187" s="30">
        <f t="shared" si="77"/>
        <v>175</v>
      </c>
      <c r="W187" s="29">
        <f t="shared" si="70"/>
        <v>1194648.3599999996</v>
      </c>
      <c r="X187" s="30">
        <f t="shared" si="77"/>
        <v>175</v>
      </c>
      <c r="Y187" s="30">
        <f t="shared" si="77"/>
        <v>175</v>
      </c>
      <c r="Z187" s="29">
        <f t="shared" si="58"/>
        <v>1197952.8200000024</v>
      </c>
      <c r="AA187" s="30">
        <f t="shared" si="77"/>
        <v>175</v>
      </c>
      <c r="AB187" s="30">
        <f t="shared" si="77"/>
        <v>175</v>
      </c>
      <c r="AC187" s="29">
        <f t="shared" si="71"/>
        <v>1191891.8599999989</v>
      </c>
      <c r="AD187" s="30">
        <f t="shared" si="77"/>
        <v>175</v>
      </c>
      <c r="AE187" s="30">
        <f t="shared" si="77"/>
        <v>175</v>
      </c>
      <c r="AF187" s="29">
        <f t="shared" si="66"/>
        <v>1204442.0699999982</v>
      </c>
      <c r="AG187" s="30">
        <f t="shared" si="77"/>
        <v>175</v>
      </c>
      <c r="AH187" s="30">
        <f t="shared" si="77"/>
        <v>175</v>
      </c>
      <c r="AI187" s="29">
        <f t="shared" si="73"/>
        <v>1187182.6099999996</v>
      </c>
      <c r="AJ187" s="30">
        <f t="shared" si="77"/>
        <v>175</v>
      </c>
      <c r="AK187" s="30">
        <f t="shared" si="76"/>
        <v>175</v>
      </c>
      <c r="AL187" s="29">
        <f t="shared" si="72"/>
        <v>1196439.5700000029</v>
      </c>
      <c r="AM187" s="30">
        <f t="shared" si="76"/>
        <v>175</v>
      </c>
      <c r="AN187" s="30">
        <f t="shared" si="76"/>
        <v>175</v>
      </c>
      <c r="AO187" s="29">
        <f t="shared" si="68"/>
        <v>1206333.1099999992</v>
      </c>
      <c r="AP187" s="30">
        <f t="shared" si="76"/>
        <v>175</v>
      </c>
      <c r="AQ187" s="30">
        <f t="shared" si="76"/>
        <v>175</v>
      </c>
      <c r="AR187" s="29">
        <f t="shared" si="69"/>
        <v>1207386.1099999992</v>
      </c>
      <c r="AS187" s="253">
        <f t="shared" si="76"/>
        <v>175</v>
      </c>
      <c r="AT187" s="254">
        <f t="shared" si="76"/>
        <v>175</v>
      </c>
    </row>
    <row r="188" spans="22:46">
      <c r="V188" s="30">
        <f t="shared" si="77"/>
        <v>176</v>
      </c>
      <c r="W188" s="29">
        <f t="shared" si="70"/>
        <v>1201080.3299999996</v>
      </c>
      <c r="X188" s="30">
        <f t="shared" si="77"/>
        <v>176</v>
      </c>
      <c r="Y188" s="30">
        <f t="shared" si="77"/>
        <v>176</v>
      </c>
      <c r="Z188" s="29">
        <f t="shared" si="58"/>
        <v>1204402.8200000024</v>
      </c>
      <c r="AA188" s="30">
        <f t="shared" si="77"/>
        <v>176</v>
      </c>
      <c r="AB188" s="30">
        <f t="shared" si="77"/>
        <v>176</v>
      </c>
      <c r="AC188" s="29">
        <f t="shared" si="71"/>
        <v>1198321.129999999</v>
      </c>
      <c r="AD188" s="30">
        <f t="shared" si="77"/>
        <v>176</v>
      </c>
      <c r="AE188" s="30">
        <f t="shared" si="77"/>
        <v>176</v>
      </c>
      <c r="AF188" s="29">
        <f t="shared" si="66"/>
        <v>1210896.5799999982</v>
      </c>
      <c r="AG188" s="30">
        <f t="shared" si="77"/>
        <v>176</v>
      </c>
      <c r="AH188" s="30">
        <f t="shared" si="77"/>
        <v>176</v>
      </c>
      <c r="AI188" s="29">
        <f t="shared" si="73"/>
        <v>1193612.3299999996</v>
      </c>
      <c r="AJ188" s="30">
        <f t="shared" si="77"/>
        <v>176</v>
      </c>
      <c r="AK188" s="30">
        <f t="shared" si="76"/>
        <v>176</v>
      </c>
      <c r="AL188" s="29">
        <f t="shared" si="72"/>
        <v>1202893.180000003</v>
      </c>
      <c r="AM188" s="30">
        <f t="shared" si="76"/>
        <v>176</v>
      </c>
      <c r="AN188" s="30">
        <f t="shared" si="76"/>
        <v>176</v>
      </c>
      <c r="AO188" s="29">
        <f t="shared" si="68"/>
        <v>1212780.3699999992</v>
      </c>
      <c r="AP188" s="30">
        <f t="shared" si="76"/>
        <v>176</v>
      </c>
      <c r="AQ188" s="30">
        <f t="shared" si="76"/>
        <v>176</v>
      </c>
      <c r="AR188" s="29">
        <f t="shared" si="69"/>
        <v>1213822.5699999991</v>
      </c>
      <c r="AS188" s="253">
        <f t="shared" si="76"/>
        <v>176</v>
      </c>
      <c r="AT188" s="254">
        <f t="shared" si="76"/>
        <v>176</v>
      </c>
    </row>
    <row r="189" spans="22:46">
      <c r="V189" s="30">
        <f t="shared" si="77"/>
        <v>177</v>
      </c>
      <c r="W189" s="29">
        <f t="shared" si="70"/>
        <v>1207512.2999999996</v>
      </c>
      <c r="X189" s="30">
        <f t="shared" si="77"/>
        <v>177</v>
      </c>
      <c r="Y189" s="30">
        <f t="shared" si="77"/>
        <v>177</v>
      </c>
      <c r="Z189" s="29">
        <f t="shared" si="58"/>
        <v>1210852.8200000024</v>
      </c>
      <c r="AA189" s="30">
        <f t="shared" si="77"/>
        <v>177</v>
      </c>
      <c r="AB189" s="30">
        <f t="shared" si="77"/>
        <v>177</v>
      </c>
      <c r="AC189" s="29">
        <f t="shared" si="71"/>
        <v>1204750.399999999</v>
      </c>
      <c r="AD189" s="30">
        <f t="shared" si="77"/>
        <v>177</v>
      </c>
      <c r="AE189" s="30">
        <f t="shared" si="77"/>
        <v>177</v>
      </c>
      <c r="AF189" s="29">
        <f t="shared" si="66"/>
        <v>1217351.0899999982</v>
      </c>
      <c r="AG189" s="30">
        <f t="shared" si="77"/>
        <v>177</v>
      </c>
      <c r="AH189" s="30">
        <f t="shared" si="77"/>
        <v>177</v>
      </c>
      <c r="AI189" s="29">
        <f t="shared" si="73"/>
        <v>1200042.0499999996</v>
      </c>
      <c r="AJ189" s="30">
        <f t="shared" si="77"/>
        <v>177</v>
      </c>
      <c r="AK189" s="30">
        <f t="shared" si="77"/>
        <v>177</v>
      </c>
      <c r="AL189" s="29">
        <f t="shared" si="72"/>
        <v>1209346.7900000031</v>
      </c>
      <c r="AM189" s="30">
        <f t="shared" ref="AK189:AT204" si="78">AM188+1</f>
        <v>177</v>
      </c>
      <c r="AN189" s="30">
        <f t="shared" si="78"/>
        <v>177</v>
      </c>
      <c r="AO189" s="29">
        <f t="shared" si="68"/>
        <v>1219227.6299999992</v>
      </c>
      <c r="AP189" s="30">
        <f t="shared" si="78"/>
        <v>177</v>
      </c>
      <c r="AQ189" s="30">
        <f t="shared" si="78"/>
        <v>177</v>
      </c>
      <c r="AR189" s="29">
        <f t="shared" si="69"/>
        <v>1220259.0299999991</v>
      </c>
      <c r="AS189" s="253">
        <f t="shared" si="78"/>
        <v>177</v>
      </c>
      <c r="AT189" s="254">
        <f t="shared" si="78"/>
        <v>177</v>
      </c>
    </row>
    <row r="190" spans="22:46">
      <c r="V190" s="30">
        <f t="shared" ref="V190:AK205" si="79">V189+1</f>
        <v>178</v>
      </c>
      <c r="W190" s="29">
        <f t="shared" si="70"/>
        <v>1213944.2699999996</v>
      </c>
      <c r="X190" s="30">
        <f t="shared" si="79"/>
        <v>178</v>
      </c>
      <c r="Y190" s="30">
        <f t="shared" si="79"/>
        <v>178</v>
      </c>
      <c r="Z190" s="29">
        <f t="shared" si="58"/>
        <v>1217302.8200000024</v>
      </c>
      <c r="AA190" s="30">
        <f t="shared" si="79"/>
        <v>178</v>
      </c>
      <c r="AB190" s="30">
        <f t="shared" si="79"/>
        <v>178</v>
      </c>
      <c r="AC190" s="29">
        <f t="shared" si="71"/>
        <v>1211179.669999999</v>
      </c>
      <c r="AD190" s="30">
        <f t="shared" si="79"/>
        <v>178</v>
      </c>
      <c r="AE190" s="30">
        <f t="shared" si="79"/>
        <v>178</v>
      </c>
      <c r="AF190" s="29">
        <f t="shared" si="66"/>
        <v>1223805.5999999982</v>
      </c>
      <c r="AG190" s="30">
        <f t="shared" si="79"/>
        <v>178</v>
      </c>
      <c r="AH190" s="30">
        <f t="shared" si="79"/>
        <v>178</v>
      </c>
      <c r="AI190" s="29">
        <f t="shared" si="73"/>
        <v>1206471.7699999996</v>
      </c>
      <c r="AJ190" s="30">
        <f t="shared" si="79"/>
        <v>178</v>
      </c>
      <c r="AK190" s="30">
        <f t="shared" si="78"/>
        <v>178</v>
      </c>
      <c r="AL190" s="29">
        <f t="shared" si="72"/>
        <v>1215800.4000000032</v>
      </c>
      <c r="AM190" s="30">
        <f t="shared" si="78"/>
        <v>178</v>
      </c>
      <c r="AN190" s="30">
        <f t="shared" si="78"/>
        <v>178</v>
      </c>
      <c r="AO190" s="29">
        <f t="shared" si="68"/>
        <v>1225674.8899999992</v>
      </c>
      <c r="AP190" s="30">
        <f t="shared" si="78"/>
        <v>178</v>
      </c>
      <c r="AQ190" s="30">
        <f t="shared" si="78"/>
        <v>178</v>
      </c>
      <c r="AR190" s="29">
        <f t="shared" si="69"/>
        <v>1226695.4899999991</v>
      </c>
      <c r="AS190" s="253">
        <f t="shared" si="78"/>
        <v>178</v>
      </c>
      <c r="AT190" s="254">
        <f t="shared" si="78"/>
        <v>178</v>
      </c>
    </row>
    <row r="191" spans="22:46">
      <c r="V191" s="30">
        <f t="shared" si="79"/>
        <v>179</v>
      </c>
      <c r="W191" s="29">
        <f t="shared" si="70"/>
        <v>1220376.2399999995</v>
      </c>
      <c r="X191" s="30">
        <f t="shared" si="79"/>
        <v>179</v>
      </c>
      <c r="Y191" s="30">
        <f t="shared" si="79"/>
        <v>179</v>
      </c>
      <c r="Z191" s="29">
        <f t="shared" si="58"/>
        <v>1223752.8200000024</v>
      </c>
      <c r="AA191" s="30">
        <f t="shared" si="79"/>
        <v>179</v>
      </c>
      <c r="AB191" s="30">
        <f t="shared" si="79"/>
        <v>179</v>
      </c>
      <c r="AC191" s="29">
        <f t="shared" si="71"/>
        <v>1217608.939999999</v>
      </c>
      <c r="AD191" s="30">
        <f t="shared" si="79"/>
        <v>179</v>
      </c>
      <c r="AE191" s="30">
        <f t="shared" si="79"/>
        <v>179</v>
      </c>
      <c r="AF191" s="29">
        <f t="shared" si="66"/>
        <v>1230260.1099999982</v>
      </c>
      <c r="AG191" s="30">
        <f t="shared" si="79"/>
        <v>179</v>
      </c>
      <c r="AH191" s="30">
        <f t="shared" si="79"/>
        <v>179</v>
      </c>
      <c r="AI191" s="29">
        <f t="shared" si="73"/>
        <v>1212901.4899999995</v>
      </c>
      <c r="AJ191" s="30">
        <f t="shared" si="79"/>
        <v>179</v>
      </c>
      <c r="AK191" s="30">
        <f t="shared" si="78"/>
        <v>179</v>
      </c>
      <c r="AL191" s="29">
        <f t="shared" si="72"/>
        <v>1222254.0100000033</v>
      </c>
      <c r="AM191" s="30">
        <f t="shared" si="78"/>
        <v>179</v>
      </c>
      <c r="AN191" s="30">
        <f t="shared" si="78"/>
        <v>179</v>
      </c>
      <c r="AO191" s="29">
        <f t="shared" si="68"/>
        <v>1232122.1499999992</v>
      </c>
      <c r="AP191" s="30">
        <f t="shared" si="78"/>
        <v>179</v>
      </c>
      <c r="AQ191" s="30">
        <f t="shared" si="78"/>
        <v>179</v>
      </c>
      <c r="AR191" s="29">
        <f t="shared" si="69"/>
        <v>1233131.949999999</v>
      </c>
      <c r="AS191" s="253">
        <f t="shared" si="78"/>
        <v>179</v>
      </c>
      <c r="AT191" s="254">
        <f t="shared" si="78"/>
        <v>179</v>
      </c>
    </row>
    <row r="192" spans="22:46">
      <c r="V192" s="30">
        <f t="shared" si="79"/>
        <v>180</v>
      </c>
      <c r="W192" s="29">
        <f t="shared" si="70"/>
        <v>1226808.2099999995</v>
      </c>
      <c r="X192" s="30">
        <f t="shared" si="79"/>
        <v>180</v>
      </c>
      <c r="Y192" s="30">
        <f t="shared" si="79"/>
        <v>180</v>
      </c>
      <c r="Z192" s="29">
        <f t="shared" si="58"/>
        <v>1230202.8200000024</v>
      </c>
      <c r="AA192" s="30">
        <f t="shared" si="79"/>
        <v>180</v>
      </c>
      <c r="AB192" s="30">
        <f t="shared" si="79"/>
        <v>180</v>
      </c>
      <c r="AC192" s="29">
        <f t="shared" si="71"/>
        <v>1224038.209999999</v>
      </c>
      <c r="AD192" s="30">
        <f t="shared" si="79"/>
        <v>180</v>
      </c>
      <c r="AE192" s="30">
        <f t="shared" si="79"/>
        <v>180</v>
      </c>
      <c r="AF192" s="29">
        <f t="shared" si="66"/>
        <v>1236714.6199999982</v>
      </c>
      <c r="AG192" s="30">
        <f t="shared" si="79"/>
        <v>180</v>
      </c>
      <c r="AH192" s="30">
        <f t="shared" si="79"/>
        <v>180</v>
      </c>
      <c r="AI192" s="29">
        <f t="shared" si="73"/>
        <v>1219331.2099999995</v>
      </c>
      <c r="AJ192" s="30">
        <f t="shared" si="79"/>
        <v>180</v>
      </c>
      <c r="AK192" s="30">
        <f t="shared" si="78"/>
        <v>180</v>
      </c>
      <c r="AL192" s="29">
        <f t="shared" si="72"/>
        <v>1228707.6200000034</v>
      </c>
      <c r="AM192" s="30">
        <f t="shared" si="78"/>
        <v>180</v>
      </c>
      <c r="AN192" s="30">
        <f t="shared" si="78"/>
        <v>180</v>
      </c>
      <c r="AO192" s="29">
        <f t="shared" si="68"/>
        <v>1238569.4099999992</v>
      </c>
      <c r="AP192" s="30">
        <f t="shared" si="78"/>
        <v>180</v>
      </c>
      <c r="AQ192" s="30">
        <f t="shared" si="78"/>
        <v>180</v>
      </c>
      <c r="AR192" s="29">
        <f t="shared" si="69"/>
        <v>1239568.409999999</v>
      </c>
      <c r="AS192" s="253">
        <f t="shared" si="78"/>
        <v>180</v>
      </c>
      <c r="AT192" s="254">
        <f t="shared" si="78"/>
        <v>180</v>
      </c>
    </row>
    <row r="193" spans="22:46">
      <c r="V193" s="30">
        <f t="shared" si="79"/>
        <v>181</v>
      </c>
      <c r="W193" s="29">
        <f t="shared" si="70"/>
        <v>1233240.1799999995</v>
      </c>
      <c r="X193" s="30">
        <f t="shared" si="79"/>
        <v>181</v>
      </c>
      <c r="Y193" s="30">
        <f t="shared" si="79"/>
        <v>181</v>
      </c>
      <c r="Z193" s="29">
        <f t="shared" si="58"/>
        <v>1236652.8200000024</v>
      </c>
      <c r="AA193" s="30">
        <f t="shared" si="79"/>
        <v>181</v>
      </c>
      <c r="AB193" s="30">
        <f t="shared" si="79"/>
        <v>181</v>
      </c>
      <c r="AC193" s="29">
        <f t="shared" si="71"/>
        <v>1230467.4799999991</v>
      </c>
      <c r="AD193" s="30">
        <f t="shared" si="79"/>
        <v>181</v>
      </c>
      <c r="AE193" s="30">
        <f t="shared" si="79"/>
        <v>181</v>
      </c>
      <c r="AF193" s="29">
        <f t="shared" si="66"/>
        <v>1243169.1299999983</v>
      </c>
      <c r="AG193" s="30">
        <f t="shared" si="79"/>
        <v>181</v>
      </c>
      <c r="AH193" s="30">
        <f t="shared" si="79"/>
        <v>181</v>
      </c>
      <c r="AI193" s="29">
        <f t="shared" si="73"/>
        <v>1225760.9299999995</v>
      </c>
      <c r="AJ193" s="30">
        <f t="shared" si="79"/>
        <v>181</v>
      </c>
      <c r="AK193" s="30">
        <f t="shared" si="78"/>
        <v>181</v>
      </c>
      <c r="AL193" s="29">
        <f t="shared" si="72"/>
        <v>1235161.2300000035</v>
      </c>
      <c r="AM193" s="30">
        <f t="shared" si="78"/>
        <v>181</v>
      </c>
      <c r="AN193" s="30">
        <f t="shared" si="78"/>
        <v>181</v>
      </c>
      <c r="AO193" s="29">
        <f t="shared" si="68"/>
        <v>1245016.6699999992</v>
      </c>
      <c r="AP193" s="30">
        <f t="shared" si="78"/>
        <v>181</v>
      </c>
      <c r="AQ193" s="30">
        <f t="shared" si="78"/>
        <v>181</v>
      </c>
      <c r="AR193" s="29">
        <f t="shared" si="69"/>
        <v>1246004.8699999989</v>
      </c>
      <c r="AS193" s="253">
        <f t="shared" si="78"/>
        <v>181</v>
      </c>
      <c r="AT193" s="254">
        <f t="shared" si="78"/>
        <v>181</v>
      </c>
    </row>
    <row r="194" spans="22:46">
      <c r="V194" s="30">
        <f t="shared" si="79"/>
        <v>182</v>
      </c>
      <c r="W194" s="29">
        <f t="shared" si="70"/>
        <v>1239672.1499999994</v>
      </c>
      <c r="X194" s="30">
        <f t="shared" si="79"/>
        <v>182</v>
      </c>
      <c r="Y194" s="30">
        <f t="shared" si="79"/>
        <v>182</v>
      </c>
      <c r="Z194" s="29">
        <f t="shared" si="58"/>
        <v>1243102.8200000024</v>
      </c>
      <c r="AA194" s="30">
        <f t="shared" si="79"/>
        <v>182</v>
      </c>
      <c r="AB194" s="30">
        <f t="shared" si="79"/>
        <v>182</v>
      </c>
      <c r="AC194" s="29">
        <f t="shared" si="71"/>
        <v>1236896.7499999991</v>
      </c>
      <c r="AD194" s="30">
        <f t="shared" si="79"/>
        <v>182</v>
      </c>
      <c r="AE194" s="30">
        <f t="shared" si="79"/>
        <v>182</v>
      </c>
      <c r="AF194" s="29">
        <f t="shared" si="66"/>
        <v>1249623.6399999983</v>
      </c>
      <c r="AG194" s="30">
        <f t="shared" si="79"/>
        <v>182</v>
      </c>
      <c r="AH194" s="30">
        <f t="shared" si="79"/>
        <v>182</v>
      </c>
      <c r="AI194" s="29">
        <f t="shared" si="73"/>
        <v>1232190.6499999994</v>
      </c>
      <c r="AJ194" s="30">
        <f t="shared" si="79"/>
        <v>182</v>
      </c>
      <c r="AK194" s="30">
        <f t="shared" si="78"/>
        <v>182</v>
      </c>
      <c r="AL194" s="29">
        <f t="shared" si="72"/>
        <v>1241614.8400000036</v>
      </c>
      <c r="AM194" s="30">
        <f t="shared" si="78"/>
        <v>182</v>
      </c>
      <c r="AN194" s="30">
        <f t="shared" si="78"/>
        <v>182</v>
      </c>
      <c r="AO194" s="29">
        <f t="shared" si="68"/>
        <v>1251463.9299999992</v>
      </c>
      <c r="AP194" s="30">
        <f t="shared" si="78"/>
        <v>182</v>
      </c>
      <c r="AQ194" s="30">
        <f t="shared" si="78"/>
        <v>182</v>
      </c>
      <c r="AR194" s="29">
        <f t="shared" si="69"/>
        <v>1252441.3299999989</v>
      </c>
      <c r="AS194" s="253">
        <f t="shared" si="78"/>
        <v>182</v>
      </c>
      <c r="AT194" s="254">
        <f t="shared" si="78"/>
        <v>182</v>
      </c>
    </row>
    <row r="195" spans="22:46">
      <c r="V195" s="30">
        <f t="shared" si="79"/>
        <v>183</v>
      </c>
      <c r="W195" s="29">
        <f t="shared" si="70"/>
        <v>1246104.1199999994</v>
      </c>
      <c r="X195" s="30">
        <f t="shared" si="79"/>
        <v>183</v>
      </c>
      <c r="Y195" s="30">
        <f t="shared" si="79"/>
        <v>183</v>
      </c>
      <c r="Z195" s="29">
        <f t="shared" si="58"/>
        <v>1249552.8200000024</v>
      </c>
      <c r="AA195" s="30">
        <f t="shared" si="79"/>
        <v>183</v>
      </c>
      <c r="AB195" s="30">
        <f t="shared" si="79"/>
        <v>183</v>
      </c>
      <c r="AC195" s="29">
        <f t="shared" si="71"/>
        <v>1243326.0199999991</v>
      </c>
      <c r="AD195" s="30">
        <f t="shared" si="79"/>
        <v>183</v>
      </c>
      <c r="AE195" s="30">
        <f t="shared" si="79"/>
        <v>183</v>
      </c>
      <c r="AF195" s="29">
        <f t="shared" si="66"/>
        <v>1256078.1499999983</v>
      </c>
      <c r="AG195" s="30">
        <f t="shared" si="79"/>
        <v>183</v>
      </c>
      <c r="AH195" s="30">
        <f t="shared" si="79"/>
        <v>183</v>
      </c>
      <c r="AI195" s="29">
        <f t="shared" si="73"/>
        <v>1238620.3699999994</v>
      </c>
      <c r="AJ195" s="30">
        <f t="shared" si="79"/>
        <v>183</v>
      </c>
      <c r="AK195" s="30">
        <f t="shared" si="78"/>
        <v>183</v>
      </c>
      <c r="AL195" s="29">
        <f t="shared" si="72"/>
        <v>1248068.4500000037</v>
      </c>
      <c r="AM195" s="30">
        <f t="shared" si="78"/>
        <v>183</v>
      </c>
      <c r="AN195" s="30">
        <f t="shared" si="78"/>
        <v>183</v>
      </c>
      <c r="AO195" s="29">
        <f t="shared" si="68"/>
        <v>1257911.1899999992</v>
      </c>
      <c r="AP195" s="30">
        <f t="shared" si="78"/>
        <v>183</v>
      </c>
      <c r="AQ195" s="30">
        <f t="shared" si="78"/>
        <v>183</v>
      </c>
      <c r="AR195" s="29">
        <f t="shared" si="69"/>
        <v>1258877.7899999989</v>
      </c>
      <c r="AS195" s="253">
        <f t="shared" si="78"/>
        <v>183</v>
      </c>
      <c r="AT195" s="254">
        <f t="shared" si="78"/>
        <v>183</v>
      </c>
    </row>
    <row r="196" spans="22:46">
      <c r="V196" s="30">
        <f t="shared" si="79"/>
        <v>184</v>
      </c>
      <c r="W196" s="29">
        <f t="shared" si="70"/>
        <v>1252536.0899999994</v>
      </c>
      <c r="X196" s="30">
        <f t="shared" si="79"/>
        <v>184</v>
      </c>
      <c r="Y196" s="30">
        <f t="shared" si="79"/>
        <v>184</v>
      </c>
      <c r="Z196" s="29">
        <f t="shared" si="58"/>
        <v>1256002.8200000024</v>
      </c>
      <c r="AA196" s="30">
        <f t="shared" si="79"/>
        <v>184</v>
      </c>
      <c r="AB196" s="30">
        <f t="shared" si="79"/>
        <v>184</v>
      </c>
      <c r="AC196" s="29">
        <f t="shared" si="71"/>
        <v>1249755.2899999991</v>
      </c>
      <c r="AD196" s="30">
        <f t="shared" si="79"/>
        <v>184</v>
      </c>
      <c r="AE196" s="30">
        <f t="shared" si="79"/>
        <v>184</v>
      </c>
      <c r="AF196" s="29">
        <f t="shared" si="66"/>
        <v>1262532.6599999983</v>
      </c>
      <c r="AG196" s="30">
        <f t="shared" si="79"/>
        <v>184</v>
      </c>
      <c r="AH196" s="30">
        <f t="shared" si="79"/>
        <v>184</v>
      </c>
      <c r="AI196" s="29">
        <f t="shared" si="73"/>
        <v>1245050.0899999994</v>
      </c>
      <c r="AJ196" s="30">
        <f t="shared" si="79"/>
        <v>184</v>
      </c>
      <c r="AK196" s="30">
        <f t="shared" si="78"/>
        <v>184</v>
      </c>
      <c r="AL196" s="29">
        <f t="shared" si="72"/>
        <v>1254522.0600000038</v>
      </c>
      <c r="AM196" s="30">
        <f t="shared" si="78"/>
        <v>184</v>
      </c>
      <c r="AN196" s="30">
        <f t="shared" si="78"/>
        <v>184</v>
      </c>
      <c r="AO196" s="29">
        <f t="shared" si="68"/>
        <v>1264358.4499999993</v>
      </c>
      <c r="AP196" s="30">
        <f t="shared" si="78"/>
        <v>184</v>
      </c>
      <c r="AQ196" s="30">
        <f t="shared" si="78"/>
        <v>184</v>
      </c>
      <c r="AR196" s="29">
        <f t="shared" si="69"/>
        <v>1265314.2499999988</v>
      </c>
      <c r="AS196" s="253">
        <f t="shared" si="78"/>
        <v>184</v>
      </c>
      <c r="AT196" s="254">
        <f t="shared" si="78"/>
        <v>184</v>
      </c>
    </row>
    <row r="197" spans="22:46">
      <c r="V197" s="30">
        <f t="shared" si="79"/>
        <v>185</v>
      </c>
      <c r="W197" s="29">
        <f t="shared" si="70"/>
        <v>1258968.0599999994</v>
      </c>
      <c r="X197" s="30">
        <f t="shared" si="79"/>
        <v>185</v>
      </c>
      <c r="Y197" s="30">
        <f t="shared" si="79"/>
        <v>185</v>
      </c>
      <c r="Z197" s="29">
        <f t="shared" si="58"/>
        <v>1262452.8200000024</v>
      </c>
      <c r="AA197" s="30">
        <f t="shared" si="79"/>
        <v>185</v>
      </c>
      <c r="AB197" s="30">
        <f t="shared" si="79"/>
        <v>185</v>
      </c>
      <c r="AC197" s="29">
        <f t="shared" si="71"/>
        <v>1256184.5599999991</v>
      </c>
      <c r="AD197" s="30">
        <f t="shared" si="79"/>
        <v>185</v>
      </c>
      <c r="AE197" s="30">
        <f t="shared" si="79"/>
        <v>185</v>
      </c>
      <c r="AF197" s="29">
        <f t="shared" si="66"/>
        <v>1268987.1699999983</v>
      </c>
      <c r="AG197" s="30">
        <f t="shared" si="79"/>
        <v>185</v>
      </c>
      <c r="AH197" s="30">
        <f t="shared" si="79"/>
        <v>185</v>
      </c>
      <c r="AI197" s="29">
        <f t="shared" si="73"/>
        <v>1251479.8099999994</v>
      </c>
      <c r="AJ197" s="30">
        <f t="shared" si="79"/>
        <v>185</v>
      </c>
      <c r="AK197" s="30">
        <f t="shared" si="78"/>
        <v>185</v>
      </c>
      <c r="AL197" s="29">
        <f t="shared" si="72"/>
        <v>1260975.6700000039</v>
      </c>
      <c r="AM197" s="30">
        <f t="shared" si="78"/>
        <v>185</v>
      </c>
      <c r="AN197" s="30">
        <f t="shared" si="78"/>
        <v>185</v>
      </c>
      <c r="AO197" s="29">
        <f t="shared" si="68"/>
        <v>1270805.7099999993</v>
      </c>
      <c r="AP197" s="30">
        <f t="shared" si="78"/>
        <v>185</v>
      </c>
      <c r="AQ197" s="30">
        <f t="shared" si="78"/>
        <v>185</v>
      </c>
      <c r="AR197" s="29">
        <f t="shared" si="69"/>
        <v>1271750.7099999988</v>
      </c>
      <c r="AS197" s="253">
        <f t="shared" si="78"/>
        <v>185</v>
      </c>
      <c r="AT197" s="254">
        <f t="shared" si="78"/>
        <v>185</v>
      </c>
    </row>
    <row r="198" spans="22:46">
      <c r="V198" s="30">
        <f t="shared" si="79"/>
        <v>186</v>
      </c>
      <c r="W198" s="29">
        <f t="shared" si="70"/>
        <v>1265400.0299999993</v>
      </c>
      <c r="X198" s="30">
        <f t="shared" si="79"/>
        <v>186</v>
      </c>
      <c r="Y198" s="30">
        <f t="shared" si="79"/>
        <v>186</v>
      </c>
      <c r="Z198" s="29">
        <f t="shared" si="58"/>
        <v>1268902.8200000024</v>
      </c>
      <c r="AA198" s="30">
        <f t="shared" si="79"/>
        <v>186</v>
      </c>
      <c r="AB198" s="30">
        <f t="shared" si="79"/>
        <v>186</v>
      </c>
      <c r="AC198" s="29">
        <f t="shared" si="71"/>
        <v>1262613.8299999991</v>
      </c>
      <c r="AD198" s="30">
        <f t="shared" si="79"/>
        <v>186</v>
      </c>
      <c r="AE198" s="30">
        <f t="shared" si="79"/>
        <v>186</v>
      </c>
      <c r="AF198" s="29">
        <f t="shared" si="66"/>
        <v>1275441.6799999983</v>
      </c>
      <c r="AG198" s="30">
        <f t="shared" si="79"/>
        <v>186</v>
      </c>
      <c r="AH198" s="30">
        <f t="shared" si="79"/>
        <v>186</v>
      </c>
      <c r="AI198" s="29">
        <f t="shared" si="73"/>
        <v>1257909.5299999993</v>
      </c>
      <c r="AJ198" s="30">
        <f t="shared" si="79"/>
        <v>186</v>
      </c>
      <c r="AK198" s="30">
        <f t="shared" si="78"/>
        <v>186</v>
      </c>
      <c r="AL198" s="29">
        <f t="shared" si="72"/>
        <v>1267429.280000004</v>
      </c>
      <c r="AM198" s="30">
        <f t="shared" si="78"/>
        <v>186</v>
      </c>
      <c r="AN198" s="30">
        <f t="shared" si="78"/>
        <v>186</v>
      </c>
      <c r="AO198" s="29">
        <f t="shared" si="68"/>
        <v>1277252.9699999993</v>
      </c>
      <c r="AP198" s="30">
        <f t="shared" si="78"/>
        <v>186</v>
      </c>
      <c r="AQ198" s="30">
        <f t="shared" si="78"/>
        <v>186</v>
      </c>
      <c r="AR198" s="29">
        <f t="shared" si="69"/>
        <v>1278187.1699999988</v>
      </c>
      <c r="AS198" s="253">
        <f t="shared" si="78"/>
        <v>186</v>
      </c>
      <c r="AT198" s="254">
        <f t="shared" si="78"/>
        <v>186</v>
      </c>
    </row>
    <row r="199" spans="22:46">
      <c r="V199" s="30">
        <f t="shared" si="79"/>
        <v>187</v>
      </c>
      <c r="W199" s="29">
        <f t="shared" si="70"/>
        <v>1271831.9999999993</v>
      </c>
      <c r="X199" s="30">
        <f t="shared" si="79"/>
        <v>187</v>
      </c>
      <c r="Y199" s="30">
        <f t="shared" si="79"/>
        <v>187</v>
      </c>
      <c r="Z199" s="29">
        <f t="shared" si="58"/>
        <v>1275352.8200000024</v>
      </c>
      <c r="AA199" s="30">
        <f t="shared" si="79"/>
        <v>187</v>
      </c>
      <c r="AB199" s="30">
        <f t="shared" si="79"/>
        <v>187</v>
      </c>
      <c r="AC199" s="29">
        <f t="shared" si="71"/>
        <v>1269043.0999999992</v>
      </c>
      <c r="AD199" s="30">
        <f t="shared" si="79"/>
        <v>187</v>
      </c>
      <c r="AE199" s="30">
        <f t="shared" si="79"/>
        <v>187</v>
      </c>
      <c r="AF199" s="29">
        <f t="shared" si="66"/>
        <v>1281896.1899999983</v>
      </c>
      <c r="AG199" s="30">
        <f t="shared" si="79"/>
        <v>187</v>
      </c>
      <c r="AH199" s="30">
        <f t="shared" si="79"/>
        <v>187</v>
      </c>
      <c r="AI199" s="29">
        <f t="shared" si="73"/>
        <v>1264339.2499999993</v>
      </c>
      <c r="AJ199" s="30">
        <f t="shared" si="79"/>
        <v>187</v>
      </c>
      <c r="AK199" s="30">
        <f t="shared" si="78"/>
        <v>187</v>
      </c>
      <c r="AL199" s="29">
        <f t="shared" si="72"/>
        <v>1273882.8900000041</v>
      </c>
      <c r="AM199" s="30">
        <f t="shared" si="78"/>
        <v>187</v>
      </c>
      <c r="AN199" s="30">
        <f t="shared" si="78"/>
        <v>187</v>
      </c>
      <c r="AO199" s="29">
        <f t="shared" si="68"/>
        <v>1283700.2299999993</v>
      </c>
      <c r="AP199" s="30">
        <f t="shared" si="78"/>
        <v>187</v>
      </c>
      <c r="AQ199" s="30">
        <f t="shared" si="78"/>
        <v>187</v>
      </c>
      <c r="AR199" s="29">
        <f t="shared" si="69"/>
        <v>1284623.6299999987</v>
      </c>
      <c r="AS199" s="253">
        <f t="shared" si="78"/>
        <v>187</v>
      </c>
      <c r="AT199" s="254">
        <f t="shared" si="78"/>
        <v>187</v>
      </c>
    </row>
    <row r="200" spans="22:46">
      <c r="V200" s="30">
        <f t="shared" si="79"/>
        <v>188</v>
      </c>
      <c r="W200" s="29">
        <f t="shared" si="70"/>
        <v>1278263.9699999993</v>
      </c>
      <c r="X200" s="30">
        <f t="shared" si="79"/>
        <v>188</v>
      </c>
      <c r="Y200" s="30">
        <f t="shared" si="79"/>
        <v>188</v>
      </c>
      <c r="Z200" s="29">
        <f t="shared" si="58"/>
        <v>1281802.8200000024</v>
      </c>
      <c r="AA200" s="30">
        <f t="shared" si="79"/>
        <v>188</v>
      </c>
      <c r="AB200" s="30">
        <f t="shared" si="79"/>
        <v>188</v>
      </c>
      <c r="AC200" s="29">
        <f t="shared" si="71"/>
        <v>1275472.3699999992</v>
      </c>
      <c r="AD200" s="30">
        <f t="shared" si="79"/>
        <v>188</v>
      </c>
      <c r="AE200" s="30">
        <f t="shared" si="79"/>
        <v>188</v>
      </c>
      <c r="AF200" s="29">
        <f t="shared" si="66"/>
        <v>1288350.6999999983</v>
      </c>
      <c r="AG200" s="30">
        <f t="shared" si="79"/>
        <v>188</v>
      </c>
      <c r="AH200" s="30">
        <f t="shared" si="79"/>
        <v>188</v>
      </c>
      <c r="AI200" s="29">
        <f t="shared" si="73"/>
        <v>1270768.9699999993</v>
      </c>
      <c r="AJ200" s="30">
        <f t="shared" si="79"/>
        <v>188</v>
      </c>
      <c r="AK200" s="30">
        <f t="shared" si="78"/>
        <v>188</v>
      </c>
      <c r="AL200" s="29">
        <f t="shared" si="72"/>
        <v>1280336.5000000042</v>
      </c>
      <c r="AM200" s="30">
        <f t="shared" si="78"/>
        <v>188</v>
      </c>
      <c r="AN200" s="30">
        <f t="shared" si="78"/>
        <v>188</v>
      </c>
      <c r="AO200" s="29">
        <f t="shared" si="68"/>
        <v>1290147.4899999993</v>
      </c>
      <c r="AP200" s="30">
        <f t="shared" si="78"/>
        <v>188</v>
      </c>
      <c r="AQ200" s="30">
        <f t="shared" si="78"/>
        <v>188</v>
      </c>
      <c r="AR200" s="29">
        <f t="shared" si="69"/>
        <v>1291060.0899999987</v>
      </c>
      <c r="AS200" s="253">
        <f t="shared" si="78"/>
        <v>188</v>
      </c>
      <c r="AT200" s="254">
        <f t="shared" si="78"/>
        <v>188</v>
      </c>
    </row>
    <row r="201" spans="22:46">
      <c r="V201" s="30">
        <f t="shared" si="79"/>
        <v>189</v>
      </c>
      <c r="W201" s="29">
        <f t="shared" si="70"/>
        <v>1284695.9399999992</v>
      </c>
      <c r="X201" s="30">
        <f t="shared" si="79"/>
        <v>189</v>
      </c>
      <c r="Y201" s="30">
        <f t="shared" si="79"/>
        <v>189</v>
      </c>
      <c r="Z201" s="29">
        <f t="shared" si="58"/>
        <v>1288252.8200000024</v>
      </c>
      <c r="AA201" s="30">
        <f t="shared" si="79"/>
        <v>189</v>
      </c>
      <c r="AB201" s="30">
        <f t="shared" si="79"/>
        <v>189</v>
      </c>
      <c r="AC201" s="29">
        <f t="shared" si="71"/>
        <v>1281901.6399999992</v>
      </c>
      <c r="AD201" s="30">
        <f t="shared" si="79"/>
        <v>189</v>
      </c>
      <c r="AE201" s="30">
        <f t="shared" si="79"/>
        <v>189</v>
      </c>
      <c r="AF201" s="29">
        <f t="shared" si="66"/>
        <v>1294805.2099999983</v>
      </c>
      <c r="AG201" s="30">
        <f t="shared" si="79"/>
        <v>189</v>
      </c>
      <c r="AH201" s="30">
        <f t="shared" si="79"/>
        <v>189</v>
      </c>
      <c r="AI201" s="29">
        <f t="shared" si="73"/>
        <v>1277198.6899999992</v>
      </c>
      <c r="AJ201" s="30">
        <f t="shared" si="79"/>
        <v>189</v>
      </c>
      <c r="AK201" s="30">
        <f t="shared" si="78"/>
        <v>189</v>
      </c>
      <c r="AL201" s="29">
        <f t="shared" si="72"/>
        <v>1286790.1100000043</v>
      </c>
      <c r="AM201" s="30">
        <f t="shared" si="78"/>
        <v>189</v>
      </c>
      <c r="AN201" s="30">
        <f t="shared" si="78"/>
        <v>189</v>
      </c>
      <c r="AO201" s="29">
        <f t="shared" si="68"/>
        <v>1296594.7499999993</v>
      </c>
      <c r="AP201" s="30">
        <f t="shared" si="78"/>
        <v>189</v>
      </c>
      <c r="AQ201" s="30">
        <f t="shared" si="78"/>
        <v>189</v>
      </c>
      <c r="AR201" s="29">
        <f t="shared" si="69"/>
        <v>1297496.5499999986</v>
      </c>
      <c r="AS201" s="253">
        <f t="shared" si="78"/>
        <v>189</v>
      </c>
      <c r="AT201" s="254">
        <f t="shared" si="78"/>
        <v>189</v>
      </c>
    </row>
    <row r="202" spans="22:46">
      <c r="V202" s="30">
        <f t="shared" si="79"/>
        <v>190</v>
      </c>
      <c r="W202" s="29">
        <f t="shared" si="70"/>
        <v>1291127.9099999992</v>
      </c>
      <c r="X202" s="30">
        <f t="shared" si="79"/>
        <v>190</v>
      </c>
      <c r="Y202" s="30">
        <f t="shared" si="79"/>
        <v>190</v>
      </c>
      <c r="Z202" s="29">
        <f t="shared" ref="Z202:Z247" si="80">Z201+6450</f>
        <v>1294702.8200000024</v>
      </c>
      <c r="AA202" s="30">
        <f t="shared" si="79"/>
        <v>190</v>
      </c>
      <c r="AB202" s="30">
        <f t="shared" si="79"/>
        <v>190</v>
      </c>
      <c r="AC202" s="29">
        <f t="shared" si="71"/>
        <v>1288330.9099999992</v>
      </c>
      <c r="AD202" s="30">
        <f t="shared" si="79"/>
        <v>190</v>
      </c>
      <c r="AE202" s="30">
        <f t="shared" si="79"/>
        <v>190</v>
      </c>
      <c r="AF202" s="29">
        <f t="shared" si="66"/>
        <v>1301259.7199999983</v>
      </c>
      <c r="AG202" s="30">
        <f t="shared" si="79"/>
        <v>190</v>
      </c>
      <c r="AH202" s="30">
        <f t="shared" si="79"/>
        <v>190</v>
      </c>
      <c r="AI202" s="29">
        <f t="shared" si="73"/>
        <v>1283628.4099999992</v>
      </c>
      <c r="AJ202" s="30">
        <f t="shared" si="79"/>
        <v>190</v>
      </c>
      <c r="AK202" s="30">
        <f t="shared" si="78"/>
        <v>190</v>
      </c>
      <c r="AL202" s="29">
        <f t="shared" si="72"/>
        <v>1293243.7200000044</v>
      </c>
      <c r="AM202" s="30">
        <f t="shared" si="78"/>
        <v>190</v>
      </c>
      <c r="AN202" s="30">
        <f t="shared" si="78"/>
        <v>190</v>
      </c>
      <c r="AO202" s="29">
        <f t="shared" si="68"/>
        <v>1303042.0099999993</v>
      </c>
      <c r="AP202" s="30">
        <f t="shared" si="78"/>
        <v>190</v>
      </c>
      <c r="AQ202" s="30">
        <f t="shared" si="78"/>
        <v>190</v>
      </c>
      <c r="AR202" s="29">
        <f t="shared" si="69"/>
        <v>1303933.0099999986</v>
      </c>
      <c r="AS202" s="253">
        <f t="shared" si="78"/>
        <v>190</v>
      </c>
      <c r="AT202" s="254">
        <f t="shared" si="78"/>
        <v>190</v>
      </c>
    </row>
    <row r="203" spans="22:46">
      <c r="V203" s="30">
        <f t="shared" si="79"/>
        <v>191</v>
      </c>
      <c r="W203" s="29">
        <f t="shared" si="70"/>
        <v>1297559.8799999992</v>
      </c>
      <c r="X203" s="30">
        <f t="shared" si="79"/>
        <v>191</v>
      </c>
      <c r="Y203" s="30">
        <f t="shared" si="79"/>
        <v>191</v>
      </c>
      <c r="Z203" s="29">
        <f t="shared" si="80"/>
        <v>1301152.8200000024</v>
      </c>
      <c r="AA203" s="30">
        <f t="shared" si="79"/>
        <v>191</v>
      </c>
      <c r="AB203" s="30">
        <f t="shared" si="79"/>
        <v>191</v>
      </c>
      <c r="AC203" s="29">
        <f t="shared" si="71"/>
        <v>1294760.1799999992</v>
      </c>
      <c r="AD203" s="30">
        <f t="shared" si="79"/>
        <v>191</v>
      </c>
      <c r="AE203" s="30">
        <f t="shared" si="79"/>
        <v>191</v>
      </c>
      <c r="AF203" s="29">
        <f t="shared" si="66"/>
        <v>1307714.2299999984</v>
      </c>
      <c r="AG203" s="30">
        <f t="shared" si="79"/>
        <v>191</v>
      </c>
      <c r="AH203" s="30">
        <f t="shared" si="79"/>
        <v>191</v>
      </c>
      <c r="AI203" s="29">
        <f t="shared" si="73"/>
        <v>1290058.1299999992</v>
      </c>
      <c r="AJ203" s="30">
        <f t="shared" si="79"/>
        <v>191</v>
      </c>
      <c r="AK203" s="30">
        <f t="shared" si="78"/>
        <v>191</v>
      </c>
      <c r="AL203" s="29">
        <f t="shared" si="72"/>
        <v>1299697.3300000045</v>
      </c>
      <c r="AM203" s="30">
        <f t="shared" si="78"/>
        <v>191</v>
      </c>
      <c r="AN203" s="30">
        <f t="shared" si="78"/>
        <v>191</v>
      </c>
      <c r="AO203" s="29">
        <f t="shared" si="68"/>
        <v>1309489.2699999993</v>
      </c>
      <c r="AP203" s="30">
        <f t="shared" si="78"/>
        <v>191</v>
      </c>
      <c r="AQ203" s="30">
        <f t="shared" si="78"/>
        <v>191</v>
      </c>
      <c r="AR203" s="29">
        <f t="shared" si="69"/>
        <v>1310369.4699999986</v>
      </c>
      <c r="AS203" s="253">
        <f t="shared" si="78"/>
        <v>191</v>
      </c>
      <c r="AT203" s="254">
        <f t="shared" si="78"/>
        <v>191</v>
      </c>
    </row>
    <row r="204" spans="22:46">
      <c r="V204" s="30">
        <f t="shared" si="79"/>
        <v>192</v>
      </c>
      <c r="W204" s="29">
        <f t="shared" si="70"/>
        <v>1303991.8499999992</v>
      </c>
      <c r="X204" s="30">
        <f t="shared" si="79"/>
        <v>192</v>
      </c>
      <c r="Y204" s="30">
        <f t="shared" si="79"/>
        <v>192</v>
      </c>
      <c r="Z204" s="29">
        <f t="shared" si="80"/>
        <v>1307602.8200000024</v>
      </c>
      <c r="AA204" s="30">
        <f t="shared" si="79"/>
        <v>192</v>
      </c>
      <c r="AB204" s="30">
        <f t="shared" si="79"/>
        <v>192</v>
      </c>
      <c r="AC204" s="29">
        <f t="shared" si="71"/>
        <v>1301189.4499999993</v>
      </c>
      <c r="AD204" s="30">
        <f t="shared" si="79"/>
        <v>192</v>
      </c>
      <c r="AE204" s="30">
        <f t="shared" si="79"/>
        <v>192</v>
      </c>
      <c r="AF204" s="29">
        <f t="shared" si="66"/>
        <v>1314168.7399999984</v>
      </c>
      <c r="AG204" s="30">
        <f t="shared" si="79"/>
        <v>192</v>
      </c>
      <c r="AH204" s="30">
        <f t="shared" si="79"/>
        <v>192</v>
      </c>
      <c r="AI204" s="29">
        <f t="shared" si="73"/>
        <v>1296487.8499999992</v>
      </c>
      <c r="AJ204" s="30">
        <f t="shared" si="79"/>
        <v>192</v>
      </c>
      <c r="AK204" s="30">
        <f t="shared" si="78"/>
        <v>192</v>
      </c>
      <c r="AL204" s="29">
        <f t="shared" si="72"/>
        <v>1306150.9400000046</v>
      </c>
      <c r="AM204" s="30">
        <f t="shared" si="78"/>
        <v>192</v>
      </c>
      <c r="AN204" s="30">
        <f t="shared" si="78"/>
        <v>192</v>
      </c>
      <c r="AO204" s="29">
        <f t="shared" si="68"/>
        <v>1315936.5299999993</v>
      </c>
      <c r="AP204" s="30">
        <f t="shared" si="78"/>
        <v>192</v>
      </c>
      <c r="AQ204" s="30">
        <f t="shared" si="78"/>
        <v>192</v>
      </c>
      <c r="AR204" s="29">
        <f t="shared" si="69"/>
        <v>1316805.9299999985</v>
      </c>
      <c r="AS204" s="253">
        <f t="shared" si="78"/>
        <v>192</v>
      </c>
      <c r="AT204" s="254">
        <f t="shared" si="78"/>
        <v>192</v>
      </c>
    </row>
    <row r="205" spans="22:46">
      <c r="V205" s="30">
        <f t="shared" si="79"/>
        <v>193</v>
      </c>
      <c r="W205" s="29">
        <f t="shared" si="70"/>
        <v>1310423.8199999991</v>
      </c>
      <c r="X205" s="30">
        <f t="shared" si="79"/>
        <v>193</v>
      </c>
      <c r="Y205" s="30">
        <f t="shared" si="79"/>
        <v>193</v>
      </c>
      <c r="Z205" s="29">
        <f t="shared" si="80"/>
        <v>1314052.8200000024</v>
      </c>
      <c r="AA205" s="30">
        <f t="shared" si="79"/>
        <v>193</v>
      </c>
      <c r="AB205" s="30">
        <f t="shared" si="79"/>
        <v>193</v>
      </c>
      <c r="AC205" s="29">
        <f t="shared" si="71"/>
        <v>1307618.7199999993</v>
      </c>
      <c r="AD205" s="30">
        <f t="shared" si="79"/>
        <v>193</v>
      </c>
      <c r="AE205" s="30">
        <f t="shared" si="79"/>
        <v>193</v>
      </c>
      <c r="AF205" s="29">
        <f t="shared" si="66"/>
        <v>1320623.2499999984</v>
      </c>
      <c r="AG205" s="30">
        <f t="shared" si="79"/>
        <v>193</v>
      </c>
      <c r="AH205" s="30">
        <f t="shared" si="79"/>
        <v>193</v>
      </c>
      <c r="AI205" s="29">
        <f t="shared" si="73"/>
        <v>1302917.5699999991</v>
      </c>
      <c r="AJ205" s="30">
        <f t="shared" si="79"/>
        <v>193</v>
      </c>
      <c r="AK205" s="30">
        <f t="shared" si="79"/>
        <v>193</v>
      </c>
      <c r="AL205" s="29">
        <f t="shared" si="72"/>
        <v>1312604.5500000047</v>
      </c>
      <c r="AM205" s="30">
        <f t="shared" ref="AK205:AT220" si="81">AM204+1</f>
        <v>193</v>
      </c>
      <c r="AN205" s="30">
        <f t="shared" si="81"/>
        <v>193</v>
      </c>
      <c r="AO205" s="29">
        <f t="shared" si="68"/>
        <v>1322383.7899999993</v>
      </c>
      <c r="AP205" s="30">
        <f t="shared" si="81"/>
        <v>193</v>
      </c>
      <c r="AQ205" s="30">
        <f t="shared" si="81"/>
        <v>193</v>
      </c>
      <c r="AR205" s="29">
        <f t="shared" si="69"/>
        <v>1323242.3899999985</v>
      </c>
      <c r="AS205" s="253">
        <f t="shared" si="81"/>
        <v>193</v>
      </c>
      <c r="AT205" s="254">
        <f t="shared" si="81"/>
        <v>193</v>
      </c>
    </row>
    <row r="206" spans="22:46">
      <c r="V206" s="30">
        <f t="shared" ref="V206:AK221" si="82">V205+1</f>
        <v>194</v>
      </c>
      <c r="W206" s="29">
        <f t="shared" si="70"/>
        <v>1316855.7899999991</v>
      </c>
      <c r="X206" s="30">
        <f t="shared" si="82"/>
        <v>194</v>
      </c>
      <c r="Y206" s="30">
        <f t="shared" si="82"/>
        <v>194</v>
      </c>
      <c r="Z206" s="29">
        <f t="shared" si="80"/>
        <v>1320502.8200000024</v>
      </c>
      <c r="AA206" s="30">
        <f t="shared" si="82"/>
        <v>194</v>
      </c>
      <c r="AB206" s="30">
        <f t="shared" si="82"/>
        <v>194</v>
      </c>
      <c r="AC206" s="29">
        <f t="shared" si="71"/>
        <v>1314047.9899999993</v>
      </c>
      <c r="AD206" s="30">
        <f t="shared" si="82"/>
        <v>194</v>
      </c>
      <c r="AE206" s="30">
        <f t="shared" si="82"/>
        <v>194</v>
      </c>
      <c r="AF206" s="29">
        <f t="shared" si="66"/>
        <v>1327077.7599999984</v>
      </c>
      <c r="AG206" s="30">
        <f t="shared" si="82"/>
        <v>194</v>
      </c>
      <c r="AH206" s="30">
        <f t="shared" si="82"/>
        <v>194</v>
      </c>
      <c r="AI206" s="29">
        <f t="shared" si="73"/>
        <v>1309347.2899999991</v>
      </c>
      <c r="AJ206" s="30">
        <f t="shared" si="82"/>
        <v>194</v>
      </c>
      <c r="AK206" s="30">
        <f t="shared" si="81"/>
        <v>194</v>
      </c>
      <c r="AL206" s="29">
        <f t="shared" si="72"/>
        <v>1319058.1600000048</v>
      </c>
      <c r="AM206" s="30">
        <f t="shared" si="81"/>
        <v>194</v>
      </c>
      <c r="AN206" s="30">
        <f t="shared" si="81"/>
        <v>194</v>
      </c>
      <c r="AO206" s="29">
        <f t="shared" si="68"/>
        <v>1328831.0499999993</v>
      </c>
      <c r="AP206" s="30">
        <f t="shared" si="81"/>
        <v>194</v>
      </c>
      <c r="AQ206" s="30">
        <f t="shared" si="81"/>
        <v>194</v>
      </c>
      <c r="AR206" s="29">
        <f t="shared" si="69"/>
        <v>1329678.8499999985</v>
      </c>
      <c r="AS206" s="253">
        <f t="shared" si="81"/>
        <v>194</v>
      </c>
      <c r="AT206" s="254">
        <f t="shared" si="81"/>
        <v>194</v>
      </c>
    </row>
    <row r="207" spans="22:46">
      <c r="V207" s="30">
        <f t="shared" si="82"/>
        <v>195</v>
      </c>
      <c r="W207" s="29">
        <f t="shared" si="70"/>
        <v>1323287.7599999991</v>
      </c>
      <c r="X207" s="30">
        <f t="shared" si="82"/>
        <v>195</v>
      </c>
      <c r="Y207" s="30">
        <f t="shared" si="82"/>
        <v>195</v>
      </c>
      <c r="Z207" s="29">
        <f t="shared" si="80"/>
        <v>1326952.8200000024</v>
      </c>
      <c r="AA207" s="30">
        <f t="shared" si="82"/>
        <v>195</v>
      </c>
      <c r="AB207" s="30">
        <f t="shared" si="82"/>
        <v>195</v>
      </c>
      <c r="AC207" s="29">
        <f t="shared" si="71"/>
        <v>1320477.2599999993</v>
      </c>
      <c r="AD207" s="30">
        <f t="shared" si="82"/>
        <v>195</v>
      </c>
      <c r="AE207" s="30">
        <f t="shared" si="82"/>
        <v>195</v>
      </c>
      <c r="AF207" s="29">
        <f t="shared" si="66"/>
        <v>1333532.2699999984</v>
      </c>
      <c r="AG207" s="30">
        <f t="shared" si="82"/>
        <v>195</v>
      </c>
      <c r="AH207" s="30">
        <f t="shared" si="82"/>
        <v>195</v>
      </c>
      <c r="AI207" s="29">
        <f t="shared" si="73"/>
        <v>1315777.0099999991</v>
      </c>
      <c r="AJ207" s="30">
        <f t="shared" si="82"/>
        <v>195</v>
      </c>
      <c r="AK207" s="30">
        <f t="shared" si="81"/>
        <v>195</v>
      </c>
      <c r="AL207" s="29">
        <f t="shared" si="72"/>
        <v>1325511.7700000049</v>
      </c>
      <c r="AM207" s="30">
        <f t="shared" si="81"/>
        <v>195</v>
      </c>
      <c r="AN207" s="30">
        <f t="shared" si="81"/>
        <v>195</v>
      </c>
      <c r="AO207" s="29">
        <f t="shared" si="68"/>
        <v>1335278.3099999994</v>
      </c>
      <c r="AP207" s="30">
        <f t="shared" si="81"/>
        <v>195</v>
      </c>
      <c r="AQ207" s="30">
        <f t="shared" si="81"/>
        <v>195</v>
      </c>
      <c r="AR207" s="29">
        <f t="shared" si="69"/>
        <v>1336115.3099999984</v>
      </c>
      <c r="AS207" s="253">
        <f t="shared" si="81"/>
        <v>195</v>
      </c>
      <c r="AT207" s="254">
        <f t="shared" si="81"/>
        <v>195</v>
      </c>
    </row>
    <row r="208" spans="22:46">
      <c r="V208" s="30">
        <f t="shared" si="82"/>
        <v>196</v>
      </c>
      <c r="W208" s="29">
        <f t="shared" si="70"/>
        <v>1329719.7299999991</v>
      </c>
      <c r="X208" s="30">
        <f t="shared" si="82"/>
        <v>196</v>
      </c>
      <c r="Y208" s="30">
        <f t="shared" si="82"/>
        <v>196</v>
      </c>
      <c r="Z208" s="29">
        <f t="shared" si="80"/>
        <v>1333402.8200000024</v>
      </c>
      <c r="AA208" s="30">
        <f t="shared" si="82"/>
        <v>196</v>
      </c>
      <c r="AB208" s="30">
        <f t="shared" si="82"/>
        <v>196</v>
      </c>
      <c r="AC208" s="29">
        <f t="shared" si="71"/>
        <v>1326906.5299999993</v>
      </c>
      <c r="AD208" s="30">
        <f t="shared" si="82"/>
        <v>196</v>
      </c>
      <c r="AE208" s="30">
        <f t="shared" si="82"/>
        <v>196</v>
      </c>
      <c r="AF208" s="29">
        <f t="shared" si="66"/>
        <v>1339986.7799999984</v>
      </c>
      <c r="AG208" s="30">
        <f t="shared" si="82"/>
        <v>196</v>
      </c>
      <c r="AH208" s="30">
        <f t="shared" si="82"/>
        <v>196</v>
      </c>
      <c r="AI208" s="29">
        <f t="shared" si="73"/>
        <v>1322206.7299999991</v>
      </c>
      <c r="AJ208" s="30">
        <f t="shared" si="82"/>
        <v>196</v>
      </c>
      <c r="AK208" s="30">
        <f t="shared" si="81"/>
        <v>196</v>
      </c>
      <c r="AL208" s="29">
        <f t="shared" si="72"/>
        <v>1331965.380000005</v>
      </c>
      <c r="AM208" s="30">
        <f t="shared" si="81"/>
        <v>196</v>
      </c>
      <c r="AN208" s="30">
        <f t="shared" si="81"/>
        <v>196</v>
      </c>
      <c r="AO208" s="29">
        <f t="shared" si="68"/>
        <v>1341725.5699999994</v>
      </c>
      <c r="AP208" s="30">
        <f t="shared" si="81"/>
        <v>196</v>
      </c>
      <c r="AQ208" s="30">
        <f t="shared" si="81"/>
        <v>196</v>
      </c>
      <c r="AR208" s="29">
        <f t="shared" si="69"/>
        <v>1342551.7699999984</v>
      </c>
      <c r="AS208" s="253">
        <f t="shared" si="81"/>
        <v>196</v>
      </c>
      <c r="AT208" s="254">
        <f t="shared" si="81"/>
        <v>196</v>
      </c>
    </row>
    <row r="209" spans="22:46">
      <c r="V209" s="30">
        <f t="shared" si="82"/>
        <v>197</v>
      </c>
      <c r="W209" s="29">
        <f t="shared" si="70"/>
        <v>1336151.699999999</v>
      </c>
      <c r="X209" s="30">
        <f t="shared" si="82"/>
        <v>197</v>
      </c>
      <c r="Y209" s="30">
        <f t="shared" si="82"/>
        <v>197</v>
      </c>
      <c r="Z209" s="29">
        <f t="shared" si="80"/>
        <v>1339852.8200000024</v>
      </c>
      <c r="AA209" s="30">
        <f t="shared" si="82"/>
        <v>197</v>
      </c>
      <c r="AB209" s="30">
        <f t="shared" si="82"/>
        <v>197</v>
      </c>
      <c r="AC209" s="29">
        <f t="shared" si="71"/>
        <v>1333335.7999999993</v>
      </c>
      <c r="AD209" s="30">
        <f t="shared" si="82"/>
        <v>197</v>
      </c>
      <c r="AE209" s="30">
        <f t="shared" si="82"/>
        <v>197</v>
      </c>
      <c r="AF209" s="29">
        <f t="shared" si="66"/>
        <v>1346441.2899999984</v>
      </c>
      <c r="AG209" s="30">
        <f t="shared" si="82"/>
        <v>197</v>
      </c>
      <c r="AH209" s="30">
        <f t="shared" si="82"/>
        <v>197</v>
      </c>
      <c r="AI209" s="29">
        <f t="shared" si="73"/>
        <v>1328636.449999999</v>
      </c>
      <c r="AJ209" s="30">
        <f t="shared" si="82"/>
        <v>197</v>
      </c>
      <c r="AK209" s="30">
        <f t="shared" si="81"/>
        <v>197</v>
      </c>
      <c r="AL209" s="29">
        <f t="shared" si="72"/>
        <v>1338418.9900000051</v>
      </c>
      <c r="AM209" s="30">
        <f t="shared" si="81"/>
        <v>197</v>
      </c>
      <c r="AN209" s="30">
        <f t="shared" si="81"/>
        <v>197</v>
      </c>
      <c r="AO209" s="29">
        <f t="shared" si="68"/>
        <v>1348172.8299999994</v>
      </c>
      <c r="AP209" s="30">
        <f t="shared" si="81"/>
        <v>197</v>
      </c>
      <c r="AQ209" s="30">
        <f t="shared" si="81"/>
        <v>197</v>
      </c>
      <c r="AR209" s="29">
        <f t="shared" si="69"/>
        <v>1348988.2299999984</v>
      </c>
      <c r="AS209" s="253">
        <f t="shared" si="81"/>
        <v>197</v>
      </c>
      <c r="AT209" s="254">
        <f t="shared" si="81"/>
        <v>197</v>
      </c>
    </row>
    <row r="210" spans="22:46">
      <c r="V210" s="30">
        <f t="shared" si="82"/>
        <v>198</v>
      </c>
      <c r="W210" s="29">
        <f t="shared" si="70"/>
        <v>1342583.669999999</v>
      </c>
      <c r="X210" s="30">
        <f t="shared" si="82"/>
        <v>198</v>
      </c>
      <c r="Y210" s="30">
        <f t="shared" si="82"/>
        <v>198</v>
      </c>
      <c r="Z210" s="29">
        <f t="shared" si="80"/>
        <v>1346302.8200000024</v>
      </c>
      <c r="AA210" s="30">
        <f t="shared" si="82"/>
        <v>198</v>
      </c>
      <c r="AB210" s="30">
        <f t="shared" si="82"/>
        <v>198</v>
      </c>
      <c r="AC210" s="29">
        <f t="shared" si="71"/>
        <v>1339765.0699999994</v>
      </c>
      <c r="AD210" s="30">
        <f t="shared" si="82"/>
        <v>198</v>
      </c>
      <c r="AE210" s="30">
        <f t="shared" si="82"/>
        <v>198</v>
      </c>
      <c r="AF210" s="29">
        <f t="shared" si="66"/>
        <v>1352895.7999999984</v>
      </c>
      <c r="AG210" s="30">
        <f t="shared" si="82"/>
        <v>198</v>
      </c>
      <c r="AH210" s="30">
        <f t="shared" si="82"/>
        <v>198</v>
      </c>
      <c r="AI210" s="29">
        <f t="shared" si="73"/>
        <v>1335066.169999999</v>
      </c>
      <c r="AJ210" s="30">
        <f t="shared" si="82"/>
        <v>198</v>
      </c>
      <c r="AK210" s="30">
        <f t="shared" si="81"/>
        <v>198</v>
      </c>
      <c r="AL210" s="29">
        <f t="shared" si="72"/>
        <v>1344872.6000000052</v>
      </c>
      <c r="AM210" s="30">
        <f t="shared" si="81"/>
        <v>198</v>
      </c>
      <c r="AN210" s="30">
        <f t="shared" si="81"/>
        <v>198</v>
      </c>
      <c r="AO210" s="29">
        <f t="shared" si="68"/>
        <v>1354620.0899999994</v>
      </c>
      <c r="AP210" s="30">
        <f t="shared" si="81"/>
        <v>198</v>
      </c>
      <c r="AQ210" s="30">
        <f t="shared" si="81"/>
        <v>198</v>
      </c>
      <c r="AR210" s="29">
        <f t="shared" si="69"/>
        <v>1355424.6899999983</v>
      </c>
      <c r="AS210" s="253">
        <f t="shared" si="81"/>
        <v>198</v>
      </c>
      <c r="AT210" s="254">
        <f t="shared" si="81"/>
        <v>198</v>
      </c>
    </row>
    <row r="211" spans="22:46">
      <c r="V211" s="30">
        <f t="shared" si="82"/>
        <v>199</v>
      </c>
      <c r="W211" s="29">
        <f t="shared" si="70"/>
        <v>1349015.639999999</v>
      </c>
      <c r="X211" s="30">
        <f t="shared" si="82"/>
        <v>199</v>
      </c>
      <c r="Y211" s="30">
        <f t="shared" si="82"/>
        <v>199</v>
      </c>
      <c r="Z211" s="29">
        <f t="shared" si="80"/>
        <v>1352752.8200000024</v>
      </c>
      <c r="AA211" s="30">
        <f t="shared" si="82"/>
        <v>199</v>
      </c>
      <c r="AB211" s="30">
        <f t="shared" si="82"/>
        <v>199</v>
      </c>
      <c r="AC211" s="29">
        <f t="shared" si="71"/>
        <v>1346194.3399999994</v>
      </c>
      <c r="AD211" s="30">
        <f t="shared" si="82"/>
        <v>199</v>
      </c>
      <c r="AE211" s="30">
        <f t="shared" si="82"/>
        <v>199</v>
      </c>
      <c r="AF211" s="29">
        <f t="shared" ref="AF211:AF245" si="83">AF210+6454.51</f>
        <v>1359350.3099999984</v>
      </c>
      <c r="AG211" s="30">
        <f t="shared" si="82"/>
        <v>199</v>
      </c>
      <c r="AH211" s="30">
        <f t="shared" si="82"/>
        <v>199</v>
      </c>
      <c r="AI211" s="29">
        <f t="shared" si="73"/>
        <v>1341495.889999999</v>
      </c>
      <c r="AJ211" s="30">
        <f t="shared" si="82"/>
        <v>199</v>
      </c>
      <c r="AK211" s="30">
        <f t="shared" si="81"/>
        <v>199</v>
      </c>
      <c r="AL211" s="29">
        <f t="shared" si="72"/>
        <v>1351326.2100000053</v>
      </c>
      <c r="AM211" s="30">
        <f t="shared" si="81"/>
        <v>199</v>
      </c>
      <c r="AN211" s="30">
        <f t="shared" si="81"/>
        <v>199</v>
      </c>
      <c r="AO211" s="29">
        <f t="shared" si="68"/>
        <v>1361067.3499999994</v>
      </c>
      <c r="AP211" s="30">
        <f t="shared" si="81"/>
        <v>199</v>
      </c>
      <c r="AQ211" s="30">
        <f t="shared" si="81"/>
        <v>199</v>
      </c>
      <c r="AR211" s="29">
        <f t="shared" si="69"/>
        <v>1361861.1499999983</v>
      </c>
      <c r="AS211" s="253">
        <f t="shared" si="81"/>
        <v>199</v>
      </c>
      <c r="AT211" s="254">
        <f t="shared" si="81"/>
        <v>199</v>
      </c>
    </row>
    <row r="212" spans="22:46">
      <c r="V212" s="30">
        <f t="shared" si="82"/>
        <v>200</v>
      </c>
      <c r="W212" s="29">
        <f t="shared" si="70"/>
        <v>1355447.6099999989</v>
      </c>
      <c r="X212" s="30">
        <f t="shared" si="82"/>
        <v>200</v>
      </c>
      <c r="Y212" s="30">
        <f t="shared" si="82"/>
        <v>200</v>
      </c>
      <c r="Z212" s="29">
        <f t="shared" si="80"/>
        <v>1359202.8200000024</v>
      </c>
      <c r="AA212" s="30">
        <f t="shared" si="82"/>
        <v>200</v>
      </c>
      <c r="AB212" s="30">
        <f t="shared" si="82"/>
        <v>200</v>
      </c>
      <c r="AC212" s="29">
        <f t="shared" si="71"/>
        <v>1352623.6099999994</v>
      </c>
      <c r="AD212" s="30">
        <f t="shared" si="82"/>
        <v>200</v>
      </c>
      <c r="AE212" s="30">
        <f t="shared" si="82"/>
        <v>200</v>
      </c>
      <c r="AF212" s="29">
        <f t="shared" si="83"/>
        <v>1365804.8199999984</v>
      </c>
      <c r="AG212" s="30">
        <f t="shared" si="82"/>
        <v>200</v>
      </c>
      <c r="AH212" s="30">
        <f t="shared" si="82"/>
        <v>200</v>
      </c>
      <c r="AI212" s="29">
        <f t="shared" si="73"/>
        <v>1347925.6099999989</v>
      </c>
      <c r="AJ212" s="30">
        <f t="shared" si="82"/>
        <v>200</v>
      </c>
      <c r="AK212" s="30">
        <f t="shared" si="81"/>
        <v>200</v>
      </c>
      <c r="AL212" s="29">
        <f t="shared" si="72"/>
        <v>1357779.8200000054</v>
      </c>
      <c r="AM212" s="30">
        <f t="shared" si="81"/>
        <v>200</v>
      </c>
      <c r="AN212" s="30">
        <f t="shared" si="81"/>
        <v>200</v>
      </c>
      <c r="AO212" s="29">
        <f t="shared" si="68"/>
        <v>1367514.6099999994</v>
      </c>
      <c r="AP212" s="30">
        <f t="shared" si="81"/>
        <v>200</v>
      </c>
      <c r="AQ212" s="30">
        <f t="shared" si="81"/>
        <v>200</v>
      </c>
      <c r="AR212" s="29">
        <f t="shared" si="69"/>
        <v>1368297.6099999982</v>
      </c>
      <c r="AS212" s="253">
        <f t="shared" si="81"/>
        <v>200</v>
      </c>
      <c r="AT212" s="254">
        <f t="shared" si="81"/>
        <v>200</v>
      </c>
    </row>
    <row r="213" spans="22:46">
      <c r="V213" s="30">
        <f t="shared" si="82"/>
        <v>201</v>
      </c>
      <c r="W213" s="29">
        <f t="shared" si="70"/>
        <v>1361879.5799999989</v>
      </c>
      <c r="X213" s="30">
        <f t="shared" si="82"/>
        <v>201</v>
      </c>
      <c r="Y213" s="30">
        <f t="shared" si="82"/>
        <v>201</v>
      </c>
      <c r="Z213" s="29">
        <f t="shared" si="80"/>
        <v>1365652.8200000024</v>
      </c>
      <c r="AA213" s="30">
        <f t="shared" si="82"/>
        <v>201</v>
      </c>
      <c r="AB213" s="30">
        <f t="shared" si="82"/>
        <v>201</v>
      </c>
      <c r="AC213" s="29">
        <f t="shared" si="71"/>
        <v>1359052.8799999994</v>
      </c>
      <c r="AD213" s="30">
        <f t="shared" si="82"/>
        <v>201</v>
      </c>
      <c r="AE213" s="30">
        <f t="shared" si="82"/>
        <v>201</v>
      </c>
      <c r="AF213" s="29">
        <f t="shared" si="83"/>
        <v>1372259.3299999984</v>
      </c>
      <c r="AG213" s="30">
        <f t="shared" si="82"/>
        <v>201</v>
      </c>
      <c r="AH213" s="30">
        <f t="shared" si="82"/>
        <v>201</v>
      </c>
      <c r="AI213" s="29">
        <f t="shared" si="73"/>
        <v>1354355.3299999989</v>
      </c>
      <c r="AJ213" s="30">
        <f t="shared" si="82"/>
        <v>201</v>
      </c>
      <c r="AK213" s="30">
        <f t="shared" si="81"/>
        <v>201</v>
      </c>
      <c r="AL213" s="29">
        <f t="shared" si="72"/>
        <v>1364233.4300000055</v>
      </c>
      <c r="AM213" s="30">
        <f t="shared" si="81"/>
        <v>201</v>
      </c>
      <c r="AN213" s="30">
        <f t="shared" si="81"/>
        <v>201</v>
      </c>
      <c r="AO213" s="29">
        <f t="shared" ref="AO213:AO249" si="84">AO212+6447.26</f>
        <v>1373961.8699999994</v>
      </c>
      <c r="AP213" s="30">
        <f t="shared" si="81"/>
        <v>201</v>
      </c>
      <c r="AQ213" s="30">
        <f t="shared" si="81"/>
        <v>201</v>
      </c>
      <c r="AR213" s="29">
        <f t="shared" si="69"/>
        <v>1374734.0699999982</v>
      </c>
      <c r="AS213" s="253">
        <f t="shared" si="81"/>
        <v>201</v>
      </c>
      <c r="AT213" s="254">
        <f t="shared" si="81"/>
        <v>201</v>
      </c>
    </row>
    <row r="214" spans="22:46">
      <c r="V214" s="30">
        <f t="shared" si="82"/>
        <v>202</v>
      </c>
      <c r="W214" s="29">
        <f t="shared" si="70"/>
        <v>1368311.5499999989</v>
      </c>
      <c r="X214" s="30">
        <f t="shared" si="82"/>
        <v>202</v>
      </c>
      <c r="Y214" s="30">
        <f t="shared" si="82"/>
        <v>202</v>
      </c>
      <c r="Z214" s="29">
        <f t="shared" si="80"/>
        <v>1372102.8200000024</v>
      </c>
      <c r="AA214" s="30">
        <f t="shared" si="82"/>
        <v>202</v>
      </c>
      <c r="AB214" s="30">
        <f t="shared" si="82"/>
        <v>202</v>
      </c>
      <c r="AC214" s="29">
        <f t="shared" si="71"/>
        <v>1365482.1499999994</v>
      </c>
      <c r="AD214" s="30">
        <f t="shared" si="82"/>
        <v>202</v>
      </c>
      <c r="AE214" s="30">
        <f t="shared" si="82"/>
        <v>202</v>
      </c>
      <c r="AF214" s="29">
        <f t="shared" si="83"/>
        <v>1378713.8399999985</v>
      </c>
      <c r="AG214" s="30">
        <f t="shared" si="82"/>
        <v>202</v>
      </c>
      <c r="AH214" s="30">
        <f t="shared" si="82"/>
        <v>202</v>
      </c>
      <c r="AI214" s="29">
        <f t="shared" si="73"/>
        <v>1360785.0499999989</v>
      </c>
      <c r="AJ214" s="30">
        <f t="shared" si="82"/>
        <v>202</v>
      </c>
      <c r="AK214" s="30">
        <f t="shared" si="81"/>
        <v>202</v>
      </c>
      <c r="AL214" s="29">
        <f t="shared" si="72"/>
        <v>1370687.0400000056</v>
      </c>
      <c r="AM214" s="30">
        <f t="shared" si="81"/>
        <v>202</v>
      </c>
      <c r="AN214" s="30">
        <f t="shared" si="81"/>
        <v>202</v>
      </c>
      <c r="AO214" s="29">
        <f t="shared" si="84"/>
        <v>1380409.1299999994</v>
      </c>
      <c r="AP214" s="30">
        <f t="shared" si="81"/>
        <v>202</v>
      </c>
      <c r="AQ214" s="30">
        <f t="shared" si="81"/>
        <v>202</v>
      </c>
      <c r="AR214" s="29">
        <f t="shared" ref="AR214:AR245" si="85">AR213+6436.46</f>
        <v>1381170.5299999982</v>
      </c>
      <c r="AS214" s="253">
        <f t="shared" si="81"/>
        <v>202</v>
      </c>
      <c r="AT214" s="254">
        <f t="shared" si="81"/>
        <v>202</v>
      </c>
    </row>
    <row r="215" spans="22:46">
      <c r="V215" s="30">
        <f t="shared" si="82"/>
        <v>203</v>
      </c>
      <c r="W215" s="29">
        <f t="shared" ref="W215:W246" si="86">W214+6431.97</f>
        <v>1374743.5199999989</v>
      </c>
      <c r="X215" s="30">
        <f t="shared" si="82"/>
        <v>203</v>
      </c>
      <c r="Y215" s="30">
        <f t="shared" si="82"/>
        <v>203</v>
      </c>
      <c r="Z215" s="29">
        <f t="shared" si="80"/>
        <v>1378552.8200000024</v>
      </c>
      <c r="AA215" s="30">
        <f t="shared" si="82"/>
        <v>203</v>
      </c>
      <c r="AB215" s="30">
        <f t="shared" si="82"/>
        <v>203</v>
      </c>
      <c r="AC215" s="29">
        <f t="shared" si="71"/>
        <v>1371911.4199999995</v>
      </c>
      <c r="AD215" s="30">
        <f t="shared" si="82"/>
        <v>203</v>
      </c>
      <c r="AE215" s="30">
        <f t="shared" si="82"/>
        <v>203</v>
      </c>
      <c r="AF215" s="29">
        <f t="shared" si="83"/>
        <v>1385168.3499999985</v>
      </c>
      <c r="AG215" s="30">
        <f t="shared" si="82"/>
        <v>203</v>
      </c>
      <c r="AH215" s="30">
        <f t="shared" si="82"/>
        <v>203</v>
      </c>
      <c r="AI215" s="29">
        <f t="shared" si="73"/>
        <v>1367214.7699999989</v>
      </c>
      <c r="AJ215" s="30">
        <f t="shared" si="82"/>
        <v>203</v>
      </c>
      <c r="AK215" s="30">
        <f t="shared" si="81"/>
        <v>203</v>
      </c>
      <c r="AL215" s="29">
        <f t="shared" si="72"/>
        <v>1377140.6500000057</v>
      </c>
      <c r="AM215" s="30">
        <f t="shared" si="81"/>
        <v>203</v>
      </c>
      <c r="AN215" s="30">
        <f t="shared" si="81"/>
        <v>203</v>
      </c>
      <c r="AO215" s="29">
        <f t="shared" si="84"/>
        <v>1386856.3899999994</v>
      </c>
      <c r="AP215" s="30">
        <f t="shared" si="81"/>
        <v>203</v>
      </c>
      <c r="AQ215" s="30">
        <f t="shared" si="81"/>
        <v>203</v>
      </c>
      <c r="AR215" s="29">
        <f t="shared" si="85"/>
        <v>1387606.9899999981</v>
      </c>
      <c r="AS215" s="253">
        <f t="shared" si="81"/>
        <v>203</v>
      </c>
      <c r="AT215" s="254">
        <f t="shared" si="81"/>
        <v>203</v>
      </c>
    </row>
    <row r="216" spans="22:46">
      <c r="V216" s="30">
        <f t="shared" si="82"/>
        <v>204</v>
      </c>
      <c r="W216" s="29">
        <f t="shared" si="86"/>
        <v>1381175.4899999988</v>
      </c>
      <c r="X216" s="30">
        <f t="shared" si="82"/>
        <v>204</v>
      </c>
      <c r="Y216" s="30">
        <f t="shared" si="82"/>
        <v>204</v>
      </c>
      <c r="Z216" s="29">
        <f t="shared" si="80"/>
        <v>1385002.8200000024</v>
      </c>
      <c r="AA216" s="30">
        <f t="shared" si="82"/>
        <v>204</v>
      </c>
      <c r="AB216" s="30">
        <f t="shared" si="82"/>
        <v>204</v>
      </c>
      <c r="AC216" s="29">
        <f t="shared" si="71"/>
        <v>1378340.6899999995</v>
      </c>
      <c r="AD216" s="30">
        <f t="shared" si="82"/>
        <v>204</v>
      </c>
      <c r="AE216" s="30">
        <f t="shared" si="82"/>
        <v>204</v>
      </c>
      <c r="AF216" s="29">
        <f t="shared" si="83"/>
        <v>1391622.8599999985</v>
      </c>
      <c r="AG216" s="30">
        <f t="shared" si="82"/>
        <v>204</v>
      </c>
      <c r="AH216" s="30">
        <f t="shared" si="82"/>
        <v>204</v>
      </c>
      <c r="AI216" s="29">
        <f t="shared" si="73"/>
        <v>1373644.4899999988</v>
      </c>
      <c r="AJ216" s="30">
        <f t="shared" si="82"/>
        <v>204</v>
      </c>
      <c r="AK216" s="30">
        <f t="shared" si="81"/>
        <v>204</v>
      </c>
      <c r="AL216" s="29">
        <f t="shared" si="72"/>
        <v>1383594.2600000058</v>
      </c>
      <c r="AM216" s="30">
        <f t="shared" si="81"/>
        <v>204</v>
      </c>
      <c r="AN216" s="30">
        <f t="shared" si="81"/>
        <v>204</v>
      </c>
      <c r="AO216" s="29">
        <f t="shared" si="84"/>
        <v>1393303.6499999994</v>
      </c>
      <c r="AP216" s="30">
        <f t="shared" si="81"/>
        <v>204</v>
      </c>
      <c r="AQ216" s="30">
        <f t="shared" si="81"/>
        <v>204</v>
      </c>
      <c r="AR216" s="29">
        <f t="shared" si="85"/>
        <v>1394043.4499999981</v>
      </c>
      <c r="AS216" s="253">
        <f t="shared" si="81"/>
        <v>204</v>
      </c>
      <c r="AT216" s="254">
        <f t="shared" si="81"/>
        <v>204</v>
      </c>
    </row>
    <row r="217" spans="22:46">
      <c r="V217" s="30">
        <f t="shared" si="82"/>
        <v>205</v>
      </c>
      <c r="W217" s="29">
        <f t="shared" si="86"/>
        <v>1387607.4599999988</v>
      </c>
      <c r="X217" s="30">
        <f t="shared" si="82"/>
        <v>205</v>
      </c>
      <c r="Y217" s="30">
        <f t="shared" si="82"/>
        <v>205</v>
      </c>
      <c r="Z217" s="29">
        <f t="shared" si="80"/>
        <v>1391452.8200000024</v>
      </c>
      <c r="AA217" s="30">
        <f t="shared" si="82"/>
        <v>205</v>
      </c>
      <c r="AB217" s="30">
        <f t="shared" si="82"/>
        <v>205</v>
      </c>
      <c r="AC217" s="29">
        <f t="shared" si="71"/>
        <v>1384769.9599999995</v>
      </c>
      <c r="AD217" s="30">
        <f t="shared" si="82"/>
        <v>205</v>
      </c>
      <c r="AE217" s="30">
        <f t="shared" si="82"/>
        <v>205</v>
      </c>
      <c r="AF217" s="29">
        <f t="shared" si="83"/>
        <v>1398077.3699999985</v>
      </c>
      <c r="AG217" s="30">
        <f t="shared" si="82"/>
        <v>205</v>
      </c>
      <c r="AH217" s="30">
        <f t="shared" si="82"/>
        <v>205</v>
      </c>
      <c r="AI217" s="29">
        <f t="shared" si="73"/>
        <v>1380074.2099999988</v>
      </c>
      <c r="AJ217" s="30">
        <f t="shared" si="82"/>
        <v>205</v>
      </c>
      <c r="AK217" s="30">
        <f t="shared" si="81"/>
        <v>205</v>
      </c>
      <c r="AL217" s="29">
        <f t="shared" si="72"/>
        <v>1390047.8700000059</v>
      </c>
      <c r="AM217" s="30">
        <f t="shared" si="81"/>
        <v>205</v>
      </c>
      <c r="AN217" s="30">
        <f t="shared" si="81"/>
        <v>205</v>
      </c>
      <c r="AO217" s="29">
        <f t="shared" si="84"/>
        <v>1399750.9099999995</v>
      </c>
      <c r="AP217" s="30">
        <f t="shared" si="81"/>
        <v>205</v>
      </c>
      <c r="AQ217" s="30">
        <f t="shared" si="81"/>
        <v>205</v>
      </c>
      <c r="AR217" s="29">
        <f t="shared" si="85"/>
        <v>1400479.9099999981</v>
      </c>
      <c r="AS217" s="253">
        <f t="shared" si="81"/>
        <v>205</v>
      </c>
      <c r="AT217" s="254">
        <f t="shared" si="81"/>
        <v>205</v>
      </c>
    </row>
    <row r="218" spans="22:46">
      <c r="V218" s="30">
        <f t="shared" si="82"/>
        <v>206</v>
      </c>
      <c r="W218" s="29">
        <f t="shared" si="86"/>
        <v>1394039.4299999988</v>
      </c>
      <c r="X218" s="30">
        <f t="shared" si="82"/>
        <v>206</v>
      </c>
      <c r="Y218" s="30">
        <f t="shared" si="82"/>
        <v>206</v>
      </c>
      <c r="Z218" s="29">
        <f t="shared" si="80"/>
        <v>1397902.8200000024</v>
      </c>
      <c r="AA218" s="30">
        <f t="shared" si="82"/>
        <v>206</v>
      </c>
      <c r="AB218" s="30">
        <f t="shared" si="82"/>
        <v>206</v>
      </c>
      <c r="AC218" s="29">
        <f t="shared" ref="AC218:AC247" si="87">AC217+6429.27</f>
        <v>1391199.2299999995</v>
      </c>
      <c r="AD218" s="30">
        <f t="shared" si="82"/>
        <v>206</v>
      </c>
      <c r="AE218" s="30">
        <f t="shared" si="82"/>
        <v>206</v>
      </c>
      <c r="AF218" s="29">
        <f t="shared" si="83"/>
        <v>1404531.8799999985</v>
      </c>
      <c r="AG218" s="30">
        <f t="shared" si="82"/>
        <v>206</v>
      </c>
      <c r="AH218" s="30">
        <f t="shared" si="82"/>
        <v>206</v>
      </c>
      <c r="AI218" s="29">
        <f t="shared" si="73"/>
        <v>1386503.9299999988</v>
      </c>
      <c r="AJ218" s="30">
        <f t="shared" si="82"/>
        <v>206</v>
      </c>
      <c r="AK218" s="30">
        <f t="shared" si="81"/>
        <v>206</v>
      </c>
      <c r="AL218" s="29">
        <f t="shared" ref="AL218:AL249" si="88">AL217+6453.61</f>
        <v>1396501.480000006</v>
      </c>
      <c r="AM218" s="30">
        <f t="shared" si="81"/>
        <v>206</v>
      </c>
      <c r="AN218" s="30">
        <f t="shared" si="81"/>
        <v>206</v>
      </c>
      <c r="AO218" s="29">
        <f t="shared" si="84"/>
        <v>1406198.1699999995</v>
      </c>
      <c r="AP218" s="30">
        <f t="shared" si="81"/>
        <v>206</v>
      </c>
      <c r="AQ218" s="30">
        <f t="shared" si="81"/>
        <v>206</v>
      </c>
      <c r="AR218" s="29">
        <f t="shared" si="85"/>
        <v>1406916.369999998</v>
      </c>
      <c r="AS218" s="253">
        <f t="shared" si="81"/>
        <v>206</v>
      </c>
      <c r="AT218" s="254">
        <f t="shared" si="81"/>
        <v>206</v>
      </c>
    </row>
    <row r="219" spans="22:46">
      <c r="V219" s="30">
        <f t="shared" si="82"/>
        <v>207</v>
      </c>
      <c r="W219" s="29">
        <f t="shared" si="86"/>
        <v>1400471.3999999987</v>
      </c>
      <c r="X219" s="30">
        <f t="shared" si="82"/>
        <v>207</v>
      </c>
      <c r="Y219" s="30">
        <f t="shared" si="82"/>
        <v>207</v>
      </c>
      <c r="Z219" s="29">
        <f t="shared" si="80"/>
        <v>1404352.8200000024</v>
      </c>
      <c r="AA219" s="30">
        <f t="shared" si="82"/>
        <v>207</v>
      </c>
      <c r="AB219" s="30">
        <f t="shared" si="82"/>
        <v>207</v>
      </c>
      <c r="AC219" s="29">
        <f t="shared" si="87"/>
        <v>1397628.4999999995</v>
      </c>
      <c r="AD219" s="30">
        <f t="shared" si="82"/>
        <v>207</v>
      </c>
      <c r="AE219" s="30">
        <f t="shared" si="82"/>
        <v>207</v>
      </c>
      <c r="AF219" s="29">
        <f t="shared" si="83"/>
        <v>1410986.3899999985</v>
      </c>
      <c r="AG219" s="30">
        <f t="shared" si="82"/>
        <v>207</v>
      </c>
      <c r="AH219" s="30">
        <f t="shared" si="82"/>
        <v>207</v>
      </c>
      <c r="AI219" s="29">
        <f t="shared" si="73"/>
        <v>1392933.6499999987</v>
      </c>
      <c r="AJ219" s="30">
        <f t="shared" si="82"/>
        <v>207</v>
      </c>
      <c r="AK219" s="30">
        <f t="shared" si="81"/>
        <v>207</v>
      </c>
      <c r="AL219" s="29">
        <f t="shared" si="88"/>
        <v>1402955.0900000061</v>
      </c>
      <c r="AM219" s="30">
        <f t="shared" si="81"/>
        <v>207</v>
      </c>
      <c r="AN219" s="30">
        <f t="shared" si="81"/>
        <v>207</v>
      </c>
      <c r="AO219" s="29">
        <f t="shared" si="84"/>
        <v>1412645.4299999995</v>
      </c>
      <c r="AP219" s="30">
        <f t="shared" si="81"/>
        <v>207</v>
      </c>
      <c r="AQ219" s="30">
        <f t="shared" si="81"/>
        <v>207</v>
      </c>
      <c r="AR219" s="29">
        <f t="shared" si="85"/>
        <v>1413352.829999998</v>
      </c>
      <c r="AS219" s="253">
        <f t="shared" si="81"/>
        <v>207</v>
      </c>
      <c r="AT219" s="254">
        <f t="shared" si="81"/>
        <v>207</v>
      </c>
    </row>
    <row r="220" spans="22:46">
      <c r="V220" s="30">
        <f t="shared" si="82"/>
        <v>208</v>
      </c>
      <c r="W220" s="29">
        <f t="shared" si="86"/>
        <v>1406903.3699999987</v>
      </c>
      <c r="X220" s="30">
        <f t="shared" si="82"/>
        <v>208</v>
      </c>
      <c r="Y220" s="30">
        <f t="shared" si="82"/>
        <v>208</v>
      </c>
      <c r="Z220" s="29">
        <f t="shared" si="80"/>
        <v>1410802.8200000024</v>
      </c>
      <c r="AA220" s="30">
        <f t="shared" si="82"/>
        <v>208</v>
      </c>
      <c r="AB220" s="30">
        <f t="shared" si="82"/>
        <v>208</v>
      </c>
      <c r="AC220" s="29">
        <f t="shared" si="87"/>
        <v>1404057.7699999996</v>
      </c>
      <c r="AD220" s="30">
        <f t="shared" si="82"/>
        <v>208</v>
      </c>
      <c r="AE220" s="30">
        <f t="shared" si="82"/>
        <v>208</v>
      </c>
      <c r="AF220" s="29">
        <f t="shared" si="83"/>
        <v>1417440.8999999985</v>
      </c>
      <c r="AG220" s="30">
        <f t="shared" si="82"/>
        <v>208</v>
      </c>
      <c r="AH220" s="30">
        <f t="shared" si="82"/>
        <v>208</v>
      </c>
      <c r="AI220" s="29">
        <f t="shared" si="73"/>
        <v>1399363.3699999987</v>
      </c>
      <c r="AJ220" s="30">
        <f t="shared" si="82"/>
        <v>208</v>
      </c>
      <c r="AK220" s="30">
        <f t="shared" si="81"/>
        <v>208</v>
      </c>
      <c r="AL220" s="29">
        <f t="shared" si="88"/>
        <v>1409408.7000000062</v>
      </c>
      <c r="AM220" s="30">
        <f t="shared" si="81"/>
        <v>208</v>
      </c>
      <c r="AN220" s="30">
        <f t="shared" si="81"/>
        <v>208</v>
      </c>
      <c r="AO220" s="29">
        <f t="shared" si="84"/>
        <v>1419092.6899999995</v>
      </c>
      <c r="AP220" s="30">
        <f t="shared" si="81"/>
        <v>208</v>
      </c>
      <c r="AQ220" s="30">
        <f t="shared" si="81"/>
        <v>208</v>
      </c>
      <c r="AR220" s="29">
        <f t="shared" si="85"/>
        <v>1419789.2899999979</v>
      </c>
      <c r="AS220" s="253">
        <f t="shared" si="81"/>
        <v>208</v>
      </c>
      <c r="AT220" s="254">
        <f t="shared" si="81"/>
        <v>208</v>
      </c>
    </row>
    <row r="221" spans="22:46">
      <c r="V221" s="30">
        <f t="shared" si="82"/>
        <v>209</v>
      </c>
      <c r="W221" s="29">
        <f t="shared" si="86"/>
        <v>1413335.3399999987</v>
      </c>
      <c r="X221" s="30">
        <f t="shared" si="82"/>
        <v>209</v>
      </c>
      <c r="Y221" s="30">
        <f t="shared" si="82"/>
        <v>209</v>
      </c>
      <c r="Z221" s="29">
        <f t="shared" si="80"/>
        <v>1417252.8200000024</v>
      </c>
      <c r="AA221" s="30">
        <f t="shared" si="82"/>
        <v>209</v>
      </c>
      <c r="AB221" s="30">
        <f t="shared" si="82"/>
        <v>209</v>
      </c>
      <c r="AC221" s="29">
        <f t="shared" si="87"/>
        <v>1410487.0399999996</v>
      </c>
      <c r="AD221" s="30">
        <f t="shared" si="82"/>
        <v>209</v>
      </c>
      <c r="AE221" s="30">
        <f t="shared" si="82"/>
        <v>209</v>
      </c>
      <c r="AF221" s="29">
        <f t="shared" si="83"/>
        <v>1423895.4099999985</v>
      </c>
      <c r="AG221" s="30">
        <f t="shared" si="82"/>
        <v>209</v>
      </c>
      <c r="AH221" s="30">
        <f t="shared" si="82"/>
        <v>209</v>
      </c>
      <c r="AI221" s="29">
        <f t="shared" ref="AI221:AI247" si="89">AI220+6429.72</f>
        <v>1405793.0899999987</v>
      </c>
      <c r="AJ221" s="30">
        <f t="shared" si="82"/>
        <v>209</v>
      </c>
      <c r="AK221" s="30">
        <f t="shared" si="82"/>
        <v>209</v>
      </c>
      <c r="AL221" s="29">
        <f t="shared" si="88"/>
        <v>1415862.3100000063</v>
      </c>
      <c r="AM221" s="30">
        <f t="shared" ref="AK221:AT236" si="90">AM220+1</f>
        <v>209</v>
      </c>
      <c r="AN221" s="30">
        <f t="shared" si="90"/>
        <v>209</v>
      </c>
      <c r="AO221" s="29">
        <f t="shared" si="84"/>
        <v>1425539.9499999995</v>
      </c>
      <c r="AP221" s="30">
        <f t="shared" si="90"/>
        <v>209</v>
      </c>
      <c r="AQ221" s="30">
        <f t="shared" si="90"/>
        <v>209</v>
      </c>
      <c r="AR221" s="29">
        <f t="shared" si="85"/>
        <v>1426225.7499999979</v>
      </c>
      <c r="AS221" s="253">
        <f t="shared" si="90"/>
        <v>209</v>
      </c>
      <c r="AT221" s="254">
        <f t="shared" si="90"/>
        <v>209</v>
      </c>
    </row>
    <row r="222" spans="22:46">
      <c r="V222" s="30">
        <f t="shared" ref="V222:AK237" si="91">V221+1</f>
        <v>210</v>
      </c>
      <c r="W222" s="29">
        <f t="shared" si="86"/>
        <v>1419767.3099999987</v>
      </c>
      <c r="X222" s="30">
        <f t="shared" si="91"/>
        <v>210</v>
      </c>
      <c r="Y222" s="30">
        <f t="shared" si="91"/>
        <v>210</v>
      </c>
      <c r="Z222" s="29">
        <f t="shared" si="80"/>
        <v>1423702.8200000024</v>
      </c>
      <c r="AA222" s="30">
        <f t="shared" si="91"/>
        <v>210</v>
      </c>
      <c r="AB222" s="30">
        <f t="shared" si="91"/>
        <v>210</v>
      </c>
      <c r="AC222" s="29">
        <f t="shared" si="87"/>
        <v>1416916.3099999996</v>
      </c>
      <c r="AD222" s="30">
        <f t="shared" si="91"/>
        <v>210</v>
      </c>
      <c r="AE222" s="30">
        <f t="shared" si="91"/>
        <v>210</v>
      </c>
      <c r="AF222" s="29">
        <f t="shared" si="83"/>
        <v>1430349.9199999985</v>
      </c>
      <c r="AG222" s="30">
        <f t="shared" si="91"/>
        <v>210</v>
      </c>
      <c r="AH222" s="30">
        <f t="shared" si="91"/>
        <v>210</v>
      </c>
      <c r="AI222" s="29">
        <f t="shared" si="89"/>
        <v>1412222.8099999987</v>
      </c>
      <c r="AJ222" s="30">
        <f t="shared" si="91"/>
        <v>210</v>
      </c>
      <c r="AK222" s="30">
        <f t="shared" si="90"/>
        <v>210</v>
      </c>
      <c r="AL222" s="29">
        <f t="shared" si="88"/>
        <v>1422315.9200000064</v>
      </c>
      <c r="AM222" s="30">
        <f t="shared" si="90"/>
        <v>210</v>
      </c>
      <c r="AN222" s="30">
        <f t="shared" si="90"/>
        <v>210</v>
      </c>
      <c r="AO222" s="29">
        <f t="shared" si="84"/>
        <v>1431987.2099999995</v>
      </c>
      <c r="AP222" s="30">
        <f t="shared" si="90"/>
        <v>210</v>
      </c>
      <c r="AQ222" s="30">
        <f t="shared" si="90"/>
        <v>210</v>
      </c>
      <c r="AR222" s="29">
        <f t="shared" si="85"/>
        <v>1432662.2099999979</v>
      </c>
      <c r="AS222" s="253">
        <f t="shared" si="90"/>
        <v>210</v>
      </c>
      <c r="AT222" s="254">
        <f t="shared" si="90"/>
        <v>210</v>
      </c>
    </row>
    <row r="223" spans="22:46">
      <c r="V223" s="30">
        <f t="shared" si="91"/>
        <v>211</v>
      </c>
      <c r="W223" s="29">
        <f t="shared" si="86"/>
        <v>1426199.2799999986</v>
      </c>
      <c r="X223" s="30">
        <f t="shared" si="91"/>
        <v>211</v>
      </c>
      <c r="Y223" s="30">
        <f t="shared" si="91"/>
        <v>211</v>
      </c>
      <c r="Z223" s="29">
        <f t="shared" si="80"/>
        <v>1430152.8200000024</v>
      </c>
      <c r="AA223" s="30">
        <f t="shared" si="91"/>
        <v>211</v>
      </c>
      <c r="AB223" s="30">
        <f t="shared" si="91"/>
        <v>211</v>
      </c>
      <c r="AC223" s="29">
        <f t="shared" si="87"/>
        <v>1423345.5799999996</v>
      </c>
      <c r="AD223" s="30">
        <f t="shared" si="91"/>
        <v>211</v>
      </c>
      <c r="AE223" s="30">
        <f t="shared" si="91"/>
        <v>211</v>
      </c>
      <c r="AF223" s="29">
        <f t="shared" si="83"/>
        <v>1436804.4299999985</v>
      </c>
      <c r="AG223" s="30">
        <f t="shared" si="91"/>
        <v>211</v>
      </c>
      <c r="AH223" s="30">
        <f t="shared" si="91"/>
        <v>211</v>
      </c>
      <c r="AI223" s="29">
        <f t="shared" si="89"/>
        <v>1418652.5299999986</v>
      </c>
      <c r="AJ223" s="30">
        <f t="shared" si="91"/>
        <v>211</v>
      </c>
      <c r="AK223" s="30">
        <f t="shared" si="90"/>
        <v>211</v>
      </c>
      <c r="AL223" s="29">
        <f t="shared" si="88"/>
        <v>1428769.5300000065</v>
      </c>
      <c r="AM223" s="30">
        <f t="shared" si="90"/>
        <v>211</v>
      </c>
      <c r="AN223" s="30">
        <f t="shared" si="90"/>
        <v>211</v>
      </c>
      <c r="AO223" s="29">
        <f t="shared" si="84"/>
        <v>1438434.4699999995</v>
      </c>
      <c r="AP223" s="30">
        <f t="shared" si="90"/>
        <v>211</v>
      </c>
      <c r="AQ223" s="30">
        <f t="shared" si="90"/>
        <v>211</v>
      </c>
      <c r="AR223" s="29">
        <f t="shared" si="85"/>
        <v>1439098.6699999978</v>
      </c>
      <c r="AS223" s="253">
        <f t="shared" si="90"/>
        <v>211</v>
      </c>
      <c r="AT223" s="254">
        <f t="shared" si="90"/>
        <v>211</v>
      </c>
    </row>
    <row r="224" spans="22:46">
      <c r="V224" s="30">
        <f t="shared" si="91"/>
        <v>212</v>
      </c>
      <c r="W224" s="29">
        <f t="shared" si="86"/>
        <v>1432631.2499999986</v>
      </c>
      <c r="X224" s="30">
        <f t="shared" si="91"/>
        <v>212</v>
      </c>
      <c r="Y224" s="30">
        <f t="shared" si="91"/>
        <v>212</v>
      </c>
      <c r="Z224" s="29">
        <f t="shared" si="80"/>
        <v>1436602.8200000024</v>
      </c>
      <c r="AA224" s="30">
        <f t="shared" si="91"/>
        <v>212</v>
      </c>
      <c r="AB224" s="30">
        <f t="shared" si="91"/>
        <v>212</v>
      </c>
      <c r="AC224" s="29">
        <f t="shared" si="87"/>
        <v>1429774.8499999996</v>
      </c>
      <c r="AD224" s="30">
        <f t="shared" si="91"/>
        <v>212</v>
      </c>
      <c r="AE224" s="30">
        <f t="shared" si="91"/>
        <v>212</v>
      </c>
      <c r="AF224" s="29">
        <f t="shared" si="83"/>
        <v>1443258.9399999985</v>
      </c>
      <c r="AG224" s="30">
        <f t="shared" si="91"/>
        <v>212</v>
      </c>
      <c r="AH224" s="30">
        <f t="shared" si="91"/>
        <v>212</v>
      </c>
      <c r="AI224" s="29">
        <f t="shared" si="89"/>
        <v>1425082.2499999986</v>
      </c>
      <c r="AJ224" s="30">
        <f t="shared" si="91"/>
        <v>212</v>
      </c>
      <c r="AK224" s="30">
        <f t="shared" si="90"/>
        <v>212</v>
      </c>
      <c r="AL224" s="29">
        <f t="shared" si="88"/>
        <v>1435223.1400000066</v>
      </c>
      <c r="AM224" s="30">
        <f t="shared" si="90"/>
        <v>212</v>
      </c>
      <c r="AN224" s="30">
        <f t="shared" si="90"/>
        <v>212</v>
      </c>
      <c r="AO224" s="29">
        <f t="shared" si="84"/>
        <v>1444881.7299999995</v>
      </c>
      <c r="AP224" s="30">
        <f t="shared" si="90"/>
        <v>212</v>
      </c>
      <c r="AQ224" s="30">
        <f t="shared" si="90"/>
        <v>212</v>
      </c>
      <c r="AR224" s="29">
        <f t="shared" si="85"/>
        <v>1445535.1299999978</v>
      </c>
      <c r="AS224" s="253">
        <f t="shared" si="90"/>
        <v>212</v>
      </c>
      <c r="AT224" s="254">
        <f t="shared" si="90"/>
        <v>212</v>
      </c>
    </row>
    <row r="225" spans="22:46">
      <c r="V225" s="30">
        <f t="shared" si="91"/>
        <v>213</v>
      </c>
      <c r="W225" s="29">
        <f t="shared" si="86"/>
        <v>1439063.2199999986</v>
      </c>
      <c r="X225" s="30">
        <f t="shared" si="91"/>
        <v>213</v>
      </c>
      <c r="Y225" s="30">
        <f t="shared" si="91"/>
        <v>213</v>
      </c>
      <c r="Z225" s="29">
        <f t="shared" si="80"/>
        <v>1443052.8200000024</v>
      </c>
      <c r="AA225" s="30">
        <f t="shared" si="91"/>
        <v>213</v>
      </c>
      <c r="AB225" s="30">
        <f t="shared" si="91"/>
        <v>213</v>
      </c>
      <c r="AC225" s="29">
        <f t="shared" si="87"/>
        <v>1436204.1199999996</v>
      </c>
      <c r="AD225" s="30">
        <f t="shared" si="91"/>
        <v>213</v>
      </c>
      <c r="AE225" s="30">
        <f t="shared" si="91"/>
        <v>213</v>
      </c>
      <c r="AF225" s="29">
        <f t="shared" si="83"/>
        <v>1449713.4499999986</v>
      </c>
      <c r="AG225" s="30">
        <f t="shared" si="91"/>
        <v>213</v>
      </c>
      <c r="AH225" s="30">
        <f t="shared" si="91"/>
        <v>213</v>
      </c>
      <c r="AI225" s="29">
        <f t="shared" si="89"/>
        <v>1431511.9699999986</v>
      </c>
      <c r="AJ225" s="30">
        <f t="shared" si="91"/>
        <v>213</v>
      </c>
      <c r="AK225" s="30">
        <f t="shared" si="90"/>
        <v>213</v>
      </c>
      <c r="AL225" s="29">
        <f t="shared" si="88"/>
        <v>1441676.7500000068</v>
      </c>
      <c r="AM225" s="30">
        <f t="shared" si="90"/>
        <v>213</v>
      </c>
      <c r="AN225" s="30">
        <f t="shared" si="90"/>
        <v>213</v>
      </c>
      <c r="AO225" s="29">
        <f t="shared" si="84"/>
        <v>1451328.9899999995</v>
      </c>
      <c r="AP225" s="30">
        <f t="shared" si="90"/>
        <v>213</v>
      </c>
      <c r="AQ225" s="30">
        <f t="shared" si="90"/>
        <v>213</v>
      </c>
      <c r="AR225" s="29">
        <f t="shared" si="85"/>
        <v>1451971.5899999978</v>
      </c>
      <c r="AS225" s="253">
        <f t="shared" si="90"/>
        <v>213</v>
      </c>
      <c r="AT225" s="254">
        <f t="shared" si="90"/>
        <v>213</v>
      </c>
    </row>
    <row r="226" spans="22:46">
      <c r="V226" s="30">
        <f t="shared" si="91"/>
        <v>214</v>
      </c>
      <c r="W226" s="29">
        <f t="shared" si="86"/>
        <v>1445495.1899999985</v>
      </c>
      <c r="X226" s="30">
        <f t="shared" si="91"/>
        <v>214</v>
      </c>
      <c r="Y226" s="30">
        <f t="shared" si="91"/>
        <v>214</v>
      </c>
      <c r="Z226" s="29">
        <f t="shared" si="80"/>
        <v>1449502.8200000024</v>
      </c>
      <c r="AA226" s="30">
        <f t="shared" si="91"/>
        <v>214</v>
      </c>
      <c r="AB226" s="30">
        <f t="shared" si="91"/>
        <v>214</v>
      </c>
      <c r="AC226" s="29">
        <f t="shared" si="87"/>
        <v>1442633.3899999997</v>
      </c>
      <c r="AD226" s="30">
        <f t="shared" si="91"/>
        <v>214</v>
      </c>
      <c r="AE226" s="30">
        <f t="shared" si="91"/>
        <v>214</v>
      </c>
      <c r="AF226" s="29">
        <f t="shared" si="83"/>
        <v>1456167.9599999986</v>
      </c>
      <c r="AG226" s="30">
        <f t="shared" si="91"/>
        <v>214</v>
      </c>
      <c r="AH226" s="30">
        <f t="shared" si="91"/>
        <v>214</v>
      </c>
      <c r="AI226" s="29">
        <f t="shared" si="89"/>
        <v>1437941.6899999985</v>
      </c>
      <c r="AJ226" s="30">
        <f t="shared" si="91"/>
        <v>214</v>
      </c>
      <c r="AK226" s="30">
        <f t="shared" si="90"/>
        <v>214</v>
      </c>
      <c r="AL226" s="29">
        <f t="shared" si="88"/>
        <v>1448130.3600000069</v>
      </c>
      <c r="AM226" s="30">
        <f t="shared" si="90"/>
        <v>214</v>
      </c>
      <c r="AN226" s="30">
        <f t="shared" si="90"/>
        <v>214</v>
      </c>
      <c r="AO226" s="29">
        <f t="shared" si="84"/>
        <v>1457776.2499999995</v>
      </c>
      <c r="AP226" s="30">
        <f t="shared" si="90"/>
        <v>214</v>
      </c>
      <c r="AQ226" s="30">
        <f t="shared" si="90"/>
        <v>214</v>
      </c>
      <c r="AR226" s="29">
        <f t="shared" si="85"/>
        <v>1458408.0499999977</v>
      </c>
      <c r="AS226" s="253">
        <f t="shared" si="90"/>
        <v>214</v>
      </c>
      <c r="AT226" s="254">
        <f t="shared" si="90"/>
        <v>214</v>
      </c>
    </row>
    <row r="227" spans="22:46">
      <c r="V227" s="30">
        <f t="shared" si="91"/>
        <v>215</v>
      </c>
      <c r="W227" s="29">
        <f t="shared" si="86"/>
        <v>1451927.1599999985</v>
      </c>
      <c r="X227" s="30">
        <f t="shared" si="91"/>
        <v>215</v>
      </c>
      <c r="Y227" s="30">
        <f t="shared" si="91"/>
        <v>215</v>
      </c>
      <c r="Z227" s="29">
        <f t="shared" si="80"/>
        <v>1455952.8200000024</v>
      </c>
      <c r="AA227" s="30">
        <f t="shared" si="91"/>
        <v>215</v>
      </c>
      <c r="AB227" s="30">
        <f t="shared" si="91"/>
        <v>215</v>
      </c>
      <c r="AC227" s="29">
        <f t="shared" si="87"/>
        <v>1449062.6599999997</v>
      </c>
      <c r="AD227" s="30">
        <f t="shared" si="91"/>
        <v>215</v>
      </c>
      <c r="AE227" s="30">
        <f t="shared" si="91"/>
        <v>215</v>
      </c>
      <c r="AF227" s="29">
        <f t="shared" si="83"/>
        <v>1462622.4699999986</v>
      </c>
      <c r="AG227" s="30">
        <f t="shared" si="91"/>
        <v>215</v>
      </c>
      <c r="AH227" s="30">
        <f t="shared" si="91"/>
        <v>215</v>
      </c>
      <c r="AI227" s="29">
        <f t="shared" si="89"/>
        <v>1444371.4099999985</v>
      </c>
      <c r="AJ227" s="30">
        <f t="shared" si="91"/>
        <v>215</v>
      </c>
      <c r="AK227" s="30">
        <f t="shared" si="90"/>
        <v>215</v>
      </c>
      <c r="AL227" s="29">
        <f t="shared" si="88"/>
        <v>1454583.970000007</v>
      </c>
      <c r="AM227" s="30">
        <f t="shared" si="90"/>
        <v>215</v>
      </c>
      <c r="AN227" s="30">
        <f t="shared" si="90"/>
        <v>215</v>
      </c>
      <c r="AO227" s="29">
        <f t="shared" si="84"/>
        <v>1464223.5099999995</v>
      </c>
      <c r="AP227" s="30">
        <f t="shared" si="90"/>
        <v>215</v>
      </c>
      <c r="AQ227" s="30">
        <f t="shared" si="90"/>
        <v>215</v>
      </c>
      <c r="AR227" s="29">
        <f t="shared" si="85"/>
        <v>1464844.5099999977</v>
      </c>
      <c r="AS227" s="253">
        <f t="shared" si="90"/>
        <v>215</v>
      </c>
      <c r="AT227" s="254">
        <f t="shared" si="90"/>
        <v>215</v>
      </c>
    </row>
    <row r="228" spans="22:46">
      <c r="V228" s="30">
        <f t="shared" si="91"/>
        <v>216</v>
      </c>
      <c r="W228" s="29">
        <f t="shared" si="86"/>
        <v>1458359.1299999985</v>
      </c>
      <c r="X228" s="30">
        <f t="shared" si="91"/>
        <v>216</v>
      </c>
      <c r="Y228" s="30">
        <f t="shared" si="91"/>
        <v>216</v>
      </c>
      <c r="Z228" s="29">
        <f t="shared" si="80"/>
        <v>1462402.8200000024</v>
      </c>
      <c r="AA228" s="30">
        <f t="shared" si="91"/>
        <v>216</v>
      </c>
      <c r="AB228" s="30">
        <f t="shared" si="91"/>
        <v>216</v>
      </c>
      <c r="AC228" s="29">
        <f t="shared" si="87"/>
        <v>1455491.9299999997</v>
      </c>
      <c r="AD228" s="30">
        <f t="shared" si="91"/>
        <v>216</v>
      </c>
      <c r="AE228" s="30">
        <f t="shared" si="91"/>
        <v>216</v>
      </c>
      <c r="AF228" s="29">
        <f t="shared" si="83"/>
        <v>1469076.9799999986</v>
      </c>
      <c r="AG228" s="30">
        <f t="shared" si="91"/>
        <v>216</v>
      </c>
      <c r="AH228" s="30">
        <f t="shared" si="91"/>
        <v>216</v>
      </c>
      <c r="AI228" s="29">
        <f t="shared" si="89"/>
        <v>1450801.1299999985</v>
      </c>
      <c r="AJ228" s="30">
        <f t="shared" si="91"/>
        <v>216</v>
      </c>
      <c r="AK228" s="30">
        <f t="shared" si="90"/>
        <v>216</v>
      </c>
      <c r="AL228" s="29">
        <f t="shared" si="88"/>
        <v>1461037.5800000071</v>
      </c>
      <c r="AM228" s="30">
        <f t="shared" si="90"/>
        <v>216</v>
      </c>
      <c r="AN228" s="30">
        <f t="shared" si="90"/>
        <v>216</v>
      </c>
      <c r="AO228" s="29">
        <f t="shared" si="84"/>
        <v>1470670.7699999996</v>
      </c>
      <c r="AP228" s="30">
        <f t="shared" si="90"/>
        <v>216</v>
      </c>
      <c r="AQ228" s="30">
        <f t="shared" si="90"/>
        <v>216</v>
      </c>
      <c r="AR228" s="29">
        <f t="shared" si="85"/>
        <v>1471280.9699999976</v>
      </c>
      <c r="AS228" s="253">
        <f t="shared" si="90"/>
        <v>216</v>
      </c>
      <c r="AT228" s="254">
        <f t="shared" si="90"/>
        <v>216</v>
      </c>
    </row>
    <row r="229" spans="22:46">
      <c r="V229" s="30">
        <f t="shared" si="91"/>
        <v>217</v>
      </c>
      <c r="W229" s="29">
        <f t="shared" si="86"/>
        <v>1464791.0999999985</v>
      </c>
      <c r="X229" s="30">
        <f t="shared" si="91"/>
        <v>217</v>
      </c>
      <c r="Y229" s="30">
        <f t="shared" si="91"/>
        <v>217</v>
      </c>
      <c r="Z229" s="29">
        <f t="shared" si="80"/>
        <v>1468852.8200000024</v>
      </c>
      <c r="AA229" s="30">
        <f t="shared" si="91"/>
        <v>217</v>
      </c>
      <c r="AB229" s="30">
        <f t="shared" si="91"/>
        <v>217</v>
      </c>
      <c r="AC229" s="29">
        <f t="shared" si="87"/>
        <v>1461921.1999999997</v>
      </c>
      <c r="AD229" s="30">
        <f t="shared" si="91"/>
        <v>217</v>
      </c>
      <c r="AE229" s="30">
        <f t="shared" si="91"/>
        <v>217</v>
      </c>
      <c r="AF229" s="29">
        <f t="shared" si="83"/>
        <v>1475531.4899999986</v>
      </c>
      <c r="AG229" s="30">
        <f t="shared" si="91"/>
        <v>217</v>
      </c>
      <c r="AH229" s="30">
        <f t="shared" si="91"/>
        <v>217</v>
      </c>
      <c r="AI229" s="29">
        <f t="shared" si="89"/>
        <v>1457230.8499999985</v>
      </c>
      <c r="AJ229" s="30">
        <f t="shared" si="91"/>
        <v>217</v>
      </c>
      <c r="AK229" s="30">
        <f t="shared" si="90"/>
        <v>217</v>
      </c>
      <c r="AL229" s="29">
        <f t="shared" si="88"/>
        <v>1467491.1900000072</v>
      </c>
      <c r="AM229" s="30">
        <f t="shared" si="90"/>
        <v>217</v>
      </c>
      <c r="AN229" s="30">
        <f t="shared" si="90"/>
        <v>217</v>
      </c>
      <c r="AO229" s="29">
        <f t="shared" si="84"/>
        <v>1477118.0299999996</v>
      </c>
      <c r="AP229" s="30">
        <f t="shared" si="90"/>
        <v>217</v>
      </c>
      <c r="AQ229" s="30">
        <f t="shared" si="90"/>
        <v>217</v>
      </c>
      <c r="AR229" s="29">
        <f t="shared" si="85"/>
        <v>1477717.4299999976</v>
      </c>
      <c r="AS229" s="253">
        <f t="shared" si="90"/>
        <v>217</v>
      </c>
      <c r="AT229" s="254">
        <f t="shared" si="90"/>
        <v>217</v>
      </c>
    </row>
    <row r="230" spans="22:46">
      <c r="V230" s="30">
        <f t="shared" si="91"/>
        <v>218</v>
      </c>
      <c r="W230" s="29">
        <f t="shared" si="86"/>
        <v>1471223.0699999984</v>
      </c>
      <c r="X230" s="30">
        <f t="shared" si="91"/>
        <v>218</v>
      </c>
      <c r="Y230" s="30">
        <f t="shared" si="91"/>
        <v>218</v>
      </c>
      <c r="Z230" s="29">
        <f t="shared" si="80"/>
        <v>1475302.8200000024</v>
      </c>
      <c r="AA230" s="30">
        <f t="shared" si="91"/>
        <v>218</v>
      </c>
      <c r="AB230" s="30">
        <f t="shared" si="91"/>
        <v>218</v>
      </c>
      <c r="AC230" s="29">
        <f t="shared" si="87"/>
        <v>1468350.4699999997</v>
      </c>
      <c r="AD230" s="30">
        <f t="shared" si="91"/>
        <v>218</v>
      </c>
      <c r="AE230" s="30">
        <f t="shared" si="91"/>
        <v>218</v>
      </c>
      <c r="AF230" s="29">
        <f t="shared" si="83"/>
        <v>1481985.9999999986</v>
      </c>
      <c r="AG230" s="30">
        <f t="shared" si="91"/>
        <v>218</v>
      </c>
      <c r="AH230" s="30">
        <f t="shared" si="91"/>
        <v>218</v>
      </c>
      <c r="AI230" s="29">
        <f t="shared" si="89"/>
        <v>1463660.5699999984</v>
      </c>
      <c r="AJ230" s="30">
        <f t="shared" si="91"/>
        <v>218</v>
      </c>
      <c r="AK230" s="30">
        <f t="shared" si="90"/>
        <v>218</v>
      </c>
      <c r="AL230" s="29">
        <f t="shared" si="88"/>
        <v>1473944.8000000073</v>
      </c>
      <c r="AM230" s="30">
        <f t="shared" si="90"/>
        <v>218</v>
      </c>
      <c r="AN230" s="30">
        <f t="shared" si="90"/>
        <v>218</v>
      </c>
      <c r="AO230" s="29">
        <f t="shared" si="84"/>
        <v>1483565.2899999996</v>
      </c>
      <c r="AP230" s="30">
        <f t="shared" si="90"/>
        <v>218</v>
      </c>
      <c r="AQ230" s="30">
        <f t="shared" si="90"/>
        <v>218</v>
      </c>
      <c r="AR230" s="29">
        <f t="shared" si="85"/>
        <v>1484153.8899999976</v>
      </c>
      <c r="AS230" s="253">
        <f t="shared" si="90"/>
        <v>218</v>
      </c>
      <c r="AT230" s="254">
        <f t="shared" si="90"/>
        <v>218</v>
      </c>
    </row>
    <row r="231" spans="22:46">
      <c r="V231" s="30">
        <f t="shared" si="91"/>
        <v>219</v>
      </c>
      <c r="W231" s="29">
        <f t="shared" si="86"/>
        <v>1477655.0399999984</v>
      </c>
      <c r="X231" s="30">
        <f t="shared" si="91"/>
        <v>219</v>
      </c>
      <c r="Y231" s="30">
        <f t="shared" si="91"/>
        <v>219</v>
      </c>
      <c r="Z231" s="29">
        <f t="shared" si="80"/>
        <v>1481752.8200000024</v>
      </c>
      <c r="AA231" s="30">
        <f t="shared" si="91"/>
        <v>219</v>
      </c>
      <c r="AB231" s="30">
        <f t="shared" si="91"/>
        <v>219</v>
      </c>
      <c r="AC231" s="29">
        <f t="shared" si="87"/>
        <v>1474779.7399999998</v>
      </c>
      <c r="AD231" s="30">
        <f t="shared" si="91"/>
        <v>219</v>
      </c>
      <c r="AE231" s="30">
        <f t="shared" si="91"/>
        <v>219</v>
      </c>
      <c r="AF231" s="29">
        <f t="shared" si="83"/>
        <v>1488440.5099999986</v>
      </c>
      <c r="AG231" s="30">
        <f t="shared" si="91"/>
        <v>219</v>
      </c>
      <c r="AH231" s="30">
        <f t="shared" si="91"/>
        <v>219</v>
      </c>
      <c r="AI231" s="29">
        <f t="shared" si="89"/>
        <v>1470090.2899999984</v>
      </c>
      <c r="AJ231" s="30">
        <f t="shared" si="91"/>
        <v>219</v>
      </c>
      <c r="AK231" s="30">
        <f t="shared" si="90"/>
        <v>219</v>
      </c>
      <c r="AL231" s="29">
        <f t="shared" si="88"/>
        <v>1480398.4100000074</v>
      </c>
      <c r="AM231" s="30">
        <f t="shared" si="90"/>
        <v>219</v>
      </c>
      <c r="AN231" s="30">
        <f t="shared" si="90"/>
        <v>219</v>
      </c>
      <c r="AO231" s="29">
        <f t="shared" si="84"/>
        <v>1490012.5499999996</v>
      </c>
      <c r="AP231" s="30">
        <f t="shared" si="90"/>
        <v>219</v>
      </c>
      <c r="AQ231" s="30">
        <f t="shared" si="90"/>
        <v>219</v>
      </c>
      <c r="AR231" s="29">
        <f t="shared" si="85"/>
        <v>1490590.3499999975</v>
      </c>
      <c r="AS231" s="253">
        <f t="shared" si="90"/>
        <v>219</v>
      </c>
      <c r="AT231" s="254">
        <f t="shared" si="90"/>
        <v>219</v>
      </c>
    </row>
    <row r="232" spans="22:46">
      <c r="V232" s="30">
        <f t="shared" si="91"/>
        <v>220</v>
      </c>
      <c r="W232" s="29">
        <f t="shared" si="86"/>
        <v>1484087.0099999984</v>
      </c>
      <c r="X232" s="30">
        <f t="shared" si="91"/>
        <v>220</v>
      </c>
      <c r="Y232" s="30">
        <f t="shared" si="91"/>
        <v>220</v>
      </c>
      <c r="Z232" s="29">
        <f t="shared" si="80"/>
        <v>1488202.8200000024</v>
      </c>
      <c r="AA232" s="30">
        <f t="shared" si="91"/>
        <v>220</v>
      </c>
      <c r="AB232" s="30">
        <f t="shared" si="91"/>
        <v>220</v>
      </c>
      <c r="AC232" s="29">
        <f t="shared" si="87"/>
        <v>1481209.0099999998</v>
      </c>
      <c r="AD232" s="30">
        <f t="shared" si="91"/>
        <v>220</v>
      </c>
      <c r="AE232" s="30">
        <f t="shared" si="91"/>
        <v>220</v>
      </c>
      <c r="AF232" s="29">
        <f t="shared" si="83"/>
        <v>1494895.0199999986</v>
      </c>
      <c r="AG232" s="30">
        <f t="shared" si="91"/>
        <v>220</v>
      </c>
      <c r="AH232" s="30">
        <f t="shared" si="91"/>
        <v>220</v>
      </c>
      <c r="AI232" s="29">
        <f t="shared" si="89"/>
        <v>1476520.0099999984</v>
      </c>
      <c r="AJ232" s="30">
        <f t="shared" si="91"/>
        <v>220</v>
      </c>
      <c r="AK232" s="30">
        <f t="shared" si="90"/>
        <v>220</v>
      </c>
      <c r="AL232" s="29">
        <f t="shared" si="88"/>
        <v>1486852.0200000075</v>
      </c>
      <c r="AM232" s="30">
        <f t="shared" si="90"/>
        <v>220</v>
      </c>
      <c r="AN232" s="30">
        <f t="shared" si="90"/>
        <v>220</v>
      </c>
      <c r="AO232" s="29">
        <f t="shared" si="84"/>
        <v>1496459.8099999996</v>
      </c>
      <c r="AP232" s="30">
        <f t="shared" si="90"/>
        <v>220</v>
      </c>
      <c r="AQ232" s="30">
        <f t="shared" si="90"/>
        <v>220</v>
      </c>
      <c r="AR232" s="29">
        <f t="shared" si="85"/>
        <v>1497026.8099999975</v>
      </c>
      <c r="AS232" s="253">
        <f t="shared" si="90"/>
        <v>220</v>
      </c>
      <c r="AT232" s="254">
        <f t="shared" si="90"/>
        <v>220</v>
      </c>
    </row>
    <row r="233" spans="22:46">
      <c r="V233" s="30">
        <f t="shared" si="91"/>
        <v>221</v>
      </c>
      <c r="W233" s="29">
        <f t="shared" si="86"/>
        <v>1490518.9799999984</v>
      </c>
      <c r="X233" s="30">
        <f t="shared" si="91"/>
        <v>221</v>
      </c>
      <c r="Y233" s="30">
        <f t="shared" si="91"/>
        <v>221</v>
      </c>
      <c r="Z233" s="29">
        <f t="shared" si="80"/>
        <v>1494652.8200000024</v>
      </c>
      <c r="AA233" s="30">
        <f t="shared" si="91"/>
        <v>221</v>
      </c>
      <c r="AB233" s="30">
        <f t="shared" si="91"/>
        <v>221</v>
      </c>
      <c r="AC233" s="29">
        <f t="shared" si="87"/>
        <v>1487638.2799999998</v>
      </c>
      <c r="AD233" s="30">
        <f t="shared" si="91"/>
        <v>221</v>
      </c>
      <c r="AE233" s="30">
        <f t="shared" si="91"/>
        <v>221</v>
      </c>
      <c r="AF233" s="29">
        <f t="shared" si="83"/>
        <v>1501349.5299999986</v>
      </c>
      <c r="AG233" s="30">
        <f t="shared" si="91"/>
        <v>221</v>
      </c>
      <c r="AH233" s="30">
        <f t="shared" si="91"/>
        <v>221</v>
      </c>
      <c r="AI233" s="29">
        <f t="shared" si="89"/>
        <v>1482949.7299999984</v>
      </c>
      <c r="AJ233" s="30">
        <f t="shared" si="91"/>
        <v>221</v>
      </c>
      <c r="AK233" s="30">
        <f t="shared" si="90"/>
        <v>221</v>
      </c>
      <c r="AL233" s="29">
        <f t="shared" si="88"/>
        <v>1493305.6300000076</v>
      </c>
      <c r="AM233" s="30">
        <f t="shared" si="90"/>
        <v>221</v>
      </c>
      <c r="AN233" s="30">
        <f t="shared" si="90"/>
        <v>221</v>
      </c>
      <c r="AO233" s="29">
        <f t="shared" si="84"/>
        <v>1502907.0699999996</v>
      </c>
      <c r="AP233" s="30">
        <f t="shared" si="90"/>
        <v>221</v>
      </c>
      <c r="AQ233" s="30">
        <f t="shared" si="90"/>
        <v>221</v>
      </c>
      <c r="AR233" s="29">
        <f t="shared" si="85"/>
        <v>1503463.2699999975</v>
      </c>
      <c r="AS233" s="253">
        <f t="shared" si="90"/>
        <v>221</v>
      </c>
      <c r="AT233" s="254">
        <f t="shared" si="90"/>
        <v>221</v>
      </c>
    </row>
    <row r="234" spans="22:46">
      <c r="V234" s="30">
        <f t="shared" si="91"/>
        <v>222</v>
      </c>
      <c r="W234" s="29">
        <f t="shared" si="86"/>
        <v>1496950.9499999983</v>
      </c>
      <c r="X234" s="30">
        <f t="shared" si="91"/>
        <v>222</v>
      </c>
      <c r="Y234" s="30">
        <f t="shared" si="91"/>
        <v>222</v>
      </c>
      <c r="Z234" s="29">
        <f t="shared" si="80"/>
        <v>1501102.8200000024</v>
      </c>
      <c r="AA234" s="30">
        <f t="shared" si="91"/>
        <v>222</v>
      </c>
      <c r="AB234" s="30">
        <f t="shared" si="91"/>
        <v>222</v>
      </c>
      <c r="AC234" s="29">
        <f t="shared" si="87"/>
        <v>1494067.5499999998</v>
      </c>
      <c r="AD234" s="30">
        <f t="shared" si="91"/>
        <v>222</v>
      </c>
      <c r="AE234" s="30">
        <f t="shared" si="91"/>
        <v>222</v>
      </c>
      <c r="AF234" s="29">
        <f t="shared" si="83"/>
        <v>1507804.0399999986</v>
      </c>
      <c r="AG234" s="30">
        <f t="shared" si="91"/>
        <v>222</v>
      </c>
      <c r="AH234" s="30">
        <f t="shared" si="91"/>
        <v>222</v>
      </c>
      <c r="AI234" s="29">
        <f t="shared" si="89"/>
        <v>1489379.4499999983</v>
      </c>
      <c r="AJ234" s="30">
        <f t="shared" si="91"/>
        <v>222</v>
      </c>
      <c r="AK234" s="30">
        <f t="shared" si="90"/>
        <v>222</v>
      </c>
      <c r="AL234" s="29">
        <f t="shared" si="88"/>
        <v>1499759.2400000077</v>
      </c>
      <c r="AM234" s="30">
        <f t="shared" si="90"/>
        <v>222</v>
      </c>
      <c r="AN234" s="30">
        <f t="shared" si="90"/>
        <v>222</v>
      </c>
      <c r="AO234" s="29">
        <f t="shared" si="84"/>
        <v>1509354.3299999996</v>
      </c>
      <c r="AP234" s="30">
        <f t="shared" si="90"/>
        <v>222</v>
      </c>
      <c r="AQ234" s="30">
        <f t="shared" si="90"/>
        <v>222</v>
      </c>
      <c r="AR234" s="29">
        <f t="shared" si="85"/>
        <v>1509899.7299999974</v>
      </c>
      <c r="AS234" s="253">
        <f t="shared" si="90"/>
        <v>222</v>
      </c>
      <c r="AT234" s="254">
        <f t="shared" si="90"/>
        <v>222</v>
      </c>
    </row>
    <row r="235" spans="22:46">
      <c r="V235" s="30">
        <f t="shared" si="91"/>
        <v>223</v>
      </c>
      <c r="W235" s="29">
        <f t="shared" si="86"/>
        <v>1503382.9199999983</v>
      </c>
      <c r="X235" s="30">
        <f t="shared" si="91"/>
        <v>223</v>
      </c>
      <c r="Y235" s="30">
        <f t="shared" si="91"/>
        <v>223</v>
      </c>
      <c r="Z235" s="29">
        <f t="shared" si="80"/>
        <v>1507552.8200000024</v>
      </c>
      <c r="AA235" s="30">
        <f t="shared" si="91"/>
        <v>223</v>
      </c>
      <c r="AB235" s="30">
        <f t="shared" si="91"/>
        <v>223</v>
      </c>
      <c r="AC235" s="29">
        <f t="shared" si="87"/>
        <v>1500496.8199999998</v>
      </c>
      <c r="AD235" s="30">
        <f t="shared" si="91"/>
        <v>223</v>
      </c>
      <c r="AE235" s="30">
        <f t="shared" si="91"/>
        <v>223</v>
      </c>
      <c r="AF235" s="29">
        <f t="shared" si="83"/>
        <v>1514258.5499999986</v>
      </c>
      <c r="AG235" s="30">
        <f t="shared" si="91"/>
        <v>223</v>
      </c>
      <c r="AH235" s="30">
        <f t="shared" si="91"/>
        <v>223</v>
      </c>
      <c r="AI235" s="29">
        <f t="shared" si="89"/>
        <v>1495809.1699999983</v>
      </c>
      <c r="AJ235" s="30">
        <f t="shared" si="91"/>
        <v>223</v>
      </c>
      <c r="AK235" s="30">
        <f t="shared" si="90"/>
        <v>223</v>
      </c>
      <c r="AL235" s="29">
        <f t="shared" si="88"/>
        <v>1506212.8500000078</v>
      </c>
      <c r="AM235" s="30">
        <f t="shared" si="90"/>
        <v>223</v>
      </c>
      <c r="AN235" s="30">
        <f t="shared" si="90"/>
        <v>223</v>
      </c>
      <c r="AO235" s="29">
        <f t="shared" si="84"/>
        <v>1515801.5899999996</v>
      </c>
      <c r="AP235" s="30">
        <f t="shared" si="90"/>
        <v>223</v>
      </c>
      <c r="AQ235" s="30">
        <f t="shared" si="90"/>
        <v>223</v>
      </c>
      <c r="AR235" s="29">
        <f t="shared" si="85"/>
        <v>1516336.1899999974</v>
      </c>
      <c r="AS235" s="253">
        <f t="shared" si="90"/>
        <v>223</v>
      </c>
      <c r="AT235" s="254">
        <f t="shared" si="90"/>
        <v>223</v>
      </c>
    </row>
    <row r="236" spans="22:46">
      <c r="V236" s="30">
        <f t="shared" si="91"/>
        <v>224</v>
      </c>
      <c r="W236" s="29">
        <f t="shared" si="86"/>
        <v>1509814.8899999983</v>
      </c>
      <c r="X236" s="30">
        <f t="shared" si="91"/>
        <v>224</v>
      </c>
      <c r="Y236" s="30">
        <f t="shared" si="91"/>
        <v>224</v>
      </c>
      <c r="Z236" s="29">
        <f t="shared" si="80"/>
        <v>1514002.8200000024</v>
      </c>
      <c r="AA236" s="30">
        <f t="shared" si="91"/>
        <v>224</v>
      </c>
      <c r="AB236" s="30">
        <f t="shared" si="91"/>
        <v>224</v>
      </c>
      <c r="AC236" s="29">
        <f t="shared" si="87"/>
        <v>1506926.0899999999</v>
      </c>
      <c r="AD236" s="30">
        <f t="shared" si="91"/>
        <v>224</v>
      </c>
      <c r="AE236" s="30">
        <f t="shared" si="91"/>
        <v>224</v>
      </c>
      <c r="AF236" s="29">
        <f t="shared" si="83"/>
        <v>1520713.0599999987</v>
      </c>
      <c r="AG236" s="30">
        <f t="shared" si="91"/>
        <v>224</v>
      </c>
      <c r="AH236" s="30">
        <f t="shared" si="91"/>
        <v>224</v>
      </c>
      <c r="AI236" s="29">
        <f t="shared" si="89"/>
        <v>1502238.8899999983</v>
      </c>
      <c r="AJ236" s="30">
        <f t="shared" si="91"/>
        <v>224</v>
      </c>
      <c r="AK236" s="30">
        <f t="shared" si="90"/>
        <v>224</v>
      </c>
      <c r="AL236" s="29">
        <f t="shared" si="88"/>
        <v>1512666.4600000079</v>
      </c>
      <c r="AM236" s="30">
        <f t="shared" si="90"/>
        <v>224</v>
      </c>
      <c r="AN236" s="30">
        <f t="shared" si="90"/>
        <v>224</v>
      </c>
      <c r="AO236" s="29">
        <f t="shared" si="84"/>
        <v>1522248.8499999996</v>
      </c>
      <c r="AP236" s="30">
        <f t="shared" si="90"/>
        <v>224</v>
      </c>
      <c r="AQ236" s="30">
        <f t="shared" si="90"/>
        <v>224</v>
      </c>
      <c r="AR236" s="29">
        <f t="shared" si="85"/>
        <v>1522772.6499999973</v>
      </c>
      <c r="AS236" s="253">
        <f t="shared" si="90"/>
        <v>224</v>
      </c>
      <c r="AT236" s="254">
        <f t="shared" si="90"/>
        <v>224</v>
      </c>
    </row>
    <row r="237" spans="22:46">
      <c r="V237" s="30">
        <f t="shared" si="91"/>
        <v>225</v>
      </c>
      <c r="W237" s="29">
        <f t="shared" si="86"/>
        <v>1516246.8599999982</v>
      </c>
      <c r="X237" s="30">
        <f t="shared" si="91"/>
        <v>225</v>
      </c>
      <c r="Y237" s="30">
        <f t="shared" si="91"/>
        <v>225</v>
      </c>
      <c r="Z237" s="29">
        <f t="shared" si="80"/>
        <v>1520452.8200000024</v>
      </c>
      <c r="AA237" s="30">
        <f t="shared" si="91"/>
        <v>225</v>
      </c>
      <c r="AB237" s="30">
        <f t="shared" si="91"/>
        <v>225</v>
      </c>
      <c r="AC237" s="29">
        <f t="shared" si="87"/>
        <v>1513355.3599999999</v>
      </c>
      <c r="AD237" s="30">
        <f t="shared" si="91"/>
        <v>225</v>
      </c>
      <c r="AE237" s="30">
        <f t="shared" si="91"/>
        <v>225</v>
      </c>
      <c r="AF237" s="29">
        <f t="shared" si="83"/>
        <v>1527167.5699999987</v>
      </c>
      <c r="AG237" s="30">
        <f t="shared" si="91"/>
        <v>225</v>
      </c>
      <c r="AH237" s="30">
        <f t="shared" si="91"/>
        <v>225</v>
      </c>
      <c r="AI237" s="29">
        <f t="shared" si="89"/>
        <v>1508668.6099999982</v>
      </c>
      <c r="AJ237" s="30">
        <f t="shared" si="91"/>
        <v>225</v>
      </c>
      <c r="AK237" s="30">
        <f t="shared" si="91"/>
        <v>225</v>
      </c>
      <c r="AL237" s="29">
        <f t="shared" si="88"/>
        <v>1519120.070000008</v>
      </c>
      <c r="AM237" s="30">
        <f t="shared" ref="AK237:AT252" si="92">AM236+1</f>
        <v>225</v>
      </c>
      <c r="AN237" s="30">
        <f t="shared" si="92"/>
        <v>225</v>
      </c>
      <c r="AO237" s="29">
        <f t="shared" si="84"/>
        <v>1528696.1099999996</v>
      </c>
      <c r="AP237" s="30">
        <f t="shared" si="92"/>
        <v>225</v>
      </c>
      <c r="AQ237" s="30">
        <f t="shared" si="92"/>
        <v>225</v>
      </c>
      <c r="AR237" s="29">
        <f t="shared" si="85"/>
        <v>1529209.1099999973</v>
      </c>
      <c r="AS237" s="253">
        <f t="shared" si="92"/>
        <v>225</v>
      </c>
      <c r="AT237" s="254">
        <f t="shared" si="92"/>
        <v>225</v>
      </c>
    </row>
    <row r="238" spans="22:46">
      <c r="V238" s="30">
        <f t="shared" ref="V238:AK253" si="93">V237+1</f>
        <v>226</v>
      </c>
      <c r="W238" s="29">
        <f t="shared" si="86"/>
        <v>1522678.8299999982</v>
      </c>
      <c r="X238" s="30">
        <f t="shared" si="93"/>
        <v>226</v>
      </c>
      <c r="Y238" s="30">
        <f t="shared" si="93"/>
        <v>226</v>
      </c>
      <c r="Z238" s="29">
        <f t="shared" si="80"/>
        <v>1526902.8200000024</v>
      </c>
      <c r="AA238" s="30">
        <f t="shared" si="93"/>
        <v>226</v>
      </c>
      <c r="AB238" s="30">
        <f t="shared" si="93"/>
        <v>226</v>
      </c>
      <c r="AC238" s="29">
        <f t="shared" si="87"/>
        <v>1519784.63</v>
      </c>
      <c r="AD238" s="30">
        <f t="shared" si="93"/>
        <v>226</v>
      </c>
      <c r="AE238" s="30">
        <f t="shared" si="93"/>
        <v>226</v>
      </c>
      <c r="AF238" s="29">
        <f t="shared" si="83"/>
        <v>1533622.0799999987</v>
      </c>
      <c r="AG238" s="30">
        <f t="shared" si="93"/>
        <v>226</v>
      </c>
      <c r="AH238" s="30">
        <f t="shared" si="93"/>
        <v>226</v>
      </c>
      <c r="AI238" s="29">
        <f t="shared" si="89"/>
        <v>1515098.3299999982</v>
      </c>
      <c r="AJ238" s="30">
        <f t="shared" si="93"/>
        <v>226</v>
      </c>
      <c r="AK238" s="30">
        <f t="shared" si="92"/>
        <v>226</v>
      </c>
      <c r="AL238" s="29">
        <f t="shared" si="88"/>
        <v>1525573.6800000081</v>
      </c>
      <c r="AM238" s="30">
        <f t="shared" si="92"/>
        <v>226</v>
      </c>
      <c r="AN238" s="30">
        <f t="shared" si="92"/>
        <v>226</v>
      </c>
      <c r="AO238" s="29">
        <f t="shared" si="84"/>
        <v>1535143.3699999996</v>
      </c>
      <c r="AP238" s="30">
        <f t="shared" si="92"/>
        <v>226</v>
      </c>
      <c r="AQ238" s="30">
        <f t="shared" si="92"/>
        <v>226</v>
      </c>
      <c r="AR238" s="29">
        <f t="shared" si="85"/>
        <v>1535645.5699999973</v>
      </c>
      <c r="AS238" s="253">
        <f t="shared" si="92"/>
        <v>226</v>
      </c>
      <c r="AT238" s="254">
        <f t="shared" si="92"/>
        <v>226</v>
      </c>
    </row>
    <row r="239" spans="22:46">
      <c r="V239" s="30">
        <f t="shared" si="93"/>
        <v>227</v>
      </c>
      <c r="W239" s="29">
        <f t="shared" si="86"/>
        <v>1529110.7999999982</v>
      </c>
      <c r="X239" s="30">
        <f t="shared" si="93"/>
        <v>227</v>
      </c>
      <c r="Y239" s="30">
        <f t="shared" si="93"/>
        <v>227</v>
      </c>
      <c r="Z239" s="29">
        <f t="shared" si="80"/>
        <v>1533352.8200000024</v>
      </c>
      <c r="AA239" s="30">
        <f t="shared" si="93"/>
        <v>227</v>
      </c>
      <c r="AB239" s="30">
        <f t="shared" si="93"/>
        <v>227</v>
      </c>
      <c r="AC239" s="29">
        <f t="shared" si="87"/>
        <v>1526213.9</v>
      </c>
      <c r="AD239" s="30">
        <f t="shared" si="93"/>
        <v>227</v>
      </c>
      <c r="AE239" s="30">
        <f t="shared" si="93"/>
        <v>227</v>
      </c>
      <c r="AF239" s="29">
        <f t="shared" si="83"/>
        <v>1540076.5899999987</v>
      </c>
      <c r="AG239" s="30">
        <f t="shared" si="93"/>
        <v>227</v>
      </c>
      <c r="AH239" s="30">
        <f t="shared" si="93"/>
        <v>227</v>
      </c>
      <c r="AI239" s="29">
        <f t="shared" si="89"/>
        <v>1521528.0499999982</v>
      </c>
      <c r="AJ239" s="30">
        <f t="shared" si="93"/>
        <v>227</v>
      </c>
      <c r="AK239" s="30">
        <f t="shared" si="92"/>
        <v>227</v>
      </c>
      <c r="AL239" s="29">
        <f t="shared" si="88"/>
        <v>1532027.2900000082</v>
      </c>
      <c r="AM239" s="30">
        <f t="shared" si="92"/>
        <v>227</v>
      </c>
      <c r="AN239" s="30">
        <f t="shared" si="92"/>
        <v>227</v>
      </c>
      <c r="AO239" s="29">
        <f t="shared" si="84"/>
        <v>1541590.6299999997</v>
      </c>
      <c r="AP239" s="30">
        <f t="shared" si="92"/>
        <v>227</v>
      </c>
      <c r="AQ239" s="30">
        <f t="shared" si="92"/>
        <v>227</v>
      </c>
      <c r="AR239" s="29">
        <f t="shared" si="85"/>
        <v>1542082.0299999972</v>
      </c>
      <c r="AS239" s="253">
        <f t="shared" si="92"/>
        <v>227</v>
      </c>
      <c r="AT239" s="254">
        <f t="shared" si="92"/>
        <v>227</v>
      </c>
    </row>
    <row r="240" spans="22:46">
      <c r="V240" s="30">
        <f t="shared" si="93"/>
        <v>228</v>
      </c>
      <c r="W240" s="29">
        <f t="shared" si="86"/>
        <v>1535542.7699999982</v>
      </c>
      <c r="X240" s="30">
        <f t="shared" si="93"/>
        <v>228</v>
      </c>
      <c r="Y240" s="30">
        <f t="shared" si="93"/>
        <v>228</v>
      </c>
      <c r="Z240" s="29">
        <f t="shared" si="80"/>
        <v>1539802.8200000024</v>
      </c>
      <c r="AA240" s="30">
        <f t="shared" si="93"/>
        <v>228</v>
      </c>
      <c r="AB240" s="30">
        <f t="shared" si="93"/>
        <v>228</v>
      </c>
      <c r="AC240" s="29">
        <f t="shared" si="87"/>
        <v>1532643.17</v>
      </c>
      <c r="AD240" s="30">
        <f t="shared" si="93"/>
        <v>228</v>
      </c>
      <c r="AE240" s="30">
        <f t="shared" si="93"/>
        <v>228</v>
      </c>
      <c r="AF240" s="29">
        <f t="shared" si="83"/>
        <v>1546531.0999999987</v>
      </c>
      <c r="AG240" s="30">
        <f t="shared" si="93"/>
        <v>228</v>
      </c>
      <c r="AH240" s="30">
        <f t="shared" si="93"/>
        <v>228</v>
      </c>
      <c r="AI240" s="29">
        <f t="shared" si="89"/>
        <v>1527957.7699999982</v>
      </c>
      <c r="AJ240" s="30">
        <f t="shared" si="93"/>
        <v>228</v>
      </c>
      <c r="AK240" s="30">
        <f t="shared" si="92"/>
        <v>228</v>
      </c>
      <c r="AL240" s="29">
        <f t="shared" si="88"/>
        <v>1538480.9000000083</v>
      </c>
      <c r="AM240" s="30">
        <f t="shared" si="92"/>
        <v>228</v>
      </c>
      <c r="AN240" s="30">
        <f t="shared" si="92"/>
        <v>228</v>
      </c>
      <c r="AO240" s="29">
        <f t="shared" si="84"/>
        <v>1548037.8899999997</v>
      </c>
      <c r="AP240" s="30">
        <f t="shared" si="92"/>
        <v>228</v>
      </c>
      <c r="AQ240" s="30">
        <f t="shared" si="92"/>
        <v>228</v>
      </c>
      <c r="AR240" s="29">
        <f t="shared" si="85"/>
        <v>1548518.4899999972</v>
      </c>
      <c r="AS240" s="253">
        <f t="shared" si="92"/>
        <v>228</v>
      </c>
      <c r="AT240" s="254">
        <f t="shared" si="92"/>
        <v>228</v>
      </c>
    </row>
    <row r="241" spans="22:46">
      <c r="V241" s="30">
        <f t="shared" si="93"/>
        <v>229</v>
      </c>
      <c r="W241" s="29">
        <f t="shared" si="86"/>
        <v>1541974.7399999981</v>
      </c>
      <c r="X241" s="30">
        <f t="shared" si="93"/>
        <v>229</v>
      </c>
      <c r="Y241" s="30">
        <f t="shared" si="93"/>
        <v>229</v>
      </c>
      <c r="Z241" s="29">
        <f t="shared" si="80"/>
        <v>1546252.8200000024</v>
      </c>
      <c r="AA241" s="30">
        <f t="shared" si="93"/>
        <v>229</v>
      </c>
      <c r="AB241" s="30">
        <f t="shared" si="93"/>
        <v>229</v>
      </c>
      <c r="AC241" s="29">
        <f t="shared" si="87"/>
        <v>1539072.44</v>
      </c>
      <c r="AD241" s="30">
        <f t="shared" si="93"/>
        <v>229</v>
      </c>
      <c r="AE241" s="30">
        <f t="shared" si="93"/>
        <v>229</v>
      </c>
      <c r="AF241" s="29">
        <f t="shared" si="83"/>
        <v>1552985.6099999987</v>
      </c>
      <c r="AG241" s="30">
        <f t="shared" si="93"/>
        <v>229</v>
      </c>
      <c r="AH241" s="30">
        <f t="shared" si="93"/>
        <v>229</v>
      </c>
      <c r="AI241" s="29">
        <f t="shared" si="89"/>
        <v>1534387.4899999981</v>
      </c>
      <c r="AJ241" s="30">
        <f t="shared" si="93"/>
        <v>229</v>
      </c>
      <c r="AK241" s="30">
        <f t="shared" si="92"/>
        <v>229</v>
      </c>
      <c r="AL241" s="29">
        <f t="shared" si="88"/>
        <v>1544934.5100000084</v>
      </c>
      <c r="AM241" s="30">
        <f t="shared" si="92"/>
        <v>229</v>
      </c>
      <c r="AN241" s="30">
        <f t="shared" si="92"/>
        <v>229</v>
      </c>
      <c r="AO241" s="29">
        <f t="shared" si="84"/>
        <v>1554485.1499999997</v>
      </c>
      <c r="AP241" s="30">
        <f t="shared" si="92"/>
        <v>229</v>
      </c>
      <c r="AQ241" s="30">
        <f t="shared" si="92"/>
        <v>229</v>
      </c>
      <c r="AR241" s="29">
        <f t="shared" si="85"/>
        <v>1554954.9499999972</v>
      </c>
      <c r="AS241" s="253">
        <f t="shared" si="92"/>
        <v>229</v>
      </c>
      <c r="AT241" s="254">
        <f t="shared" si="92"/>
        <v>229</v>
      </c>
    </row>
    <row r="242" spans="22:46">
      <c r="V242" s="30">
        <f t="shared" si="93"/>
        <v>230</v>
      </c>
      <c r="W242" s="29">
        <f t="shared" si="86"/>
        <v>1548406.7099999981</v>
      </c>
      <c r="X242" s="30">
        <f t="shared" si="93"/>
        <v>230</v>
      </c>
      <c r="Y242" s="30">
        <f t="shared" si="93"/>
        <v>230</v>
      </c>
      <c r="Z242" s="29">
        <f t="shared" si="80"/>
        <v>1552702.8200000024</v>
      </c>
      <c r="AA242" s="30">
        <f t="shared" si="93"/>
        <v>230</v>
      </c>
      <c r="AB242" s="30">
        <f t="shared" si="93"/>
        <v>230</v>
      </c>
      <c r="AC242" s="29">
        <f t="shared" si="87"/>
        <v>1545501.71</v>
      </c>
      <c r="AD242" s="30">
        <f t="shared" si="93"/>
        <v>230</v>
      </c>
      <c r="AE242" s="30">
        <f t="shared" si="93"/>
        <v>230</v>
      </c>
      <c r="AF242" s="29">
        <f t="shared" si="83"/>
        <v>1559440.1199999987</v>
      </c>
      <c r="AG242" s="30">
        <f t="shared" si="93"/>
        <v>230</v>
      </c>
      <c r="AH242" s="30">
        <f t="shared" si="93"/>
        <v>230</v>
      </c>
      <c r="AI242" s="29">
        <f t="shared" si="89"/>
        <v>1540817.2099999981</v>
      </c>
      <c r="AJ242" s="30">
        <f t="shared" si="93"/>
        <v>230</v>
      </c>
      <c r="AK242" s="30">
        <f t="shared" si="92"/>
        <v>230</v>
      </c>
      <c r="AL242" s="29">
        <f t="shared" si="88"/>
        <v>1551388.1200000085</v>
      </c>
      <c r="AM242" s="30">
        <f t="shared" si="92"/>
        <v>230</v>
      </c>
      <c r="AN242" s="30">
        <f t="shared" si="92"/>
        <v>230</v>
      </c>
      <c r="AO242" s="29">
        <f t="shared" si="84"/>
        <v>1560932.4099999997</v>
      </c>
      <c r="AP242" s="30">
        <f t="shared" si="92"/>
        <v>230</v>
      </c>
      <c r="AQ242" s="30">
        <f t="shared" si="92"/>
        <v>230</v>
      </c>
      <c r="AR242" s="29">
        <f t="shared" si="85"/>
        <v>1561391.4099999971</v>
      </c>
      <c r="AS242" s="253">
        <f t="shared" si="92"/>
        <v>230</v>
      </c>
      <c r="AT242" s="254">
        <f t="shared" si="92"/>
        <v>230</v>
      </c>
    </row>
    <row r="243" spans="22:46">
      <c r="V243" s="30">
        <f t="shared" si="93"/>
        <v>231</v>
      </c>
      <c r="W243" s="29">
        <f t="shared" si="86"/>
        <v>1554838.6799999981</v>
      </c>
      <c r="X243" s="30">
        <f t="shared" si="93"/>
        <v>231</v>
      </c>
      <c r="Y243" s="30">
        <f t="shared" si="93"/>
        <v>231</v>
      </c>
      <c r="Z243" s="29">
        <f t="shared" si="80"/>
        <v>1559152.8200000024</v>
      </c>
      <c r="AA243" s="30">
        <f t="shared" si="93"/>
        <v>231</v>
      </c>
      <c r="AB243" s="30">
        <f t="shared" si="93"/>
        <v>231</v>
      </c>
      <c r="AC243" s="29">
        <f t="shared" si="87"/>
        <v>1551930.98</v>
      </c>
      <c r="AD243" s="30">
        <f t="shared" si="93"/>
        <v>231</v>
      </c>
      <c r="AE243" s="30">
        <f t="shared" si="93"/>
        <v>231</v>
      </c>
      <c r="AF243" s="29">
        <f t="shared" si="83"/>
        <v>1565894.6299999987</v>
      </c>
      <c r="AG243" s="30">
        <f t="shared" si="93"/>
        <v>231</v>
      </c>
      <c r="AH243" s="30">
        <f t="shared" si="93"/>
        <v>231</v>
      </c>
      <c r="AI243" s="29">
        <f t="shared" si="89"/>
        <v>1547246.9299999981</v>
      </c>
      <c r="AJ243" s="30">
        <f t="shared" si="93"/>
        <v>231</v>
      </c>
      <c r="AK243" s="30">
        <f t="shared" si="92"/>
        <v>231</v>
      </c>
      <c r="AL243" s="29">
        <f t="shared" si="88"/>
        <v>1557841.7300000086</v>
      </c>
      <c r="AM243" s="30">
        <f t="shared" si="92"/>
        <v>231</v>
      </c>
      <c r="AN243" s="30">
        <f t="shared" si="92"/>
        <v>231</v>
      </c>
      <c r="AO243" s="29">
        <f t="shared" si="84"/>
        <v>1567379.6699999997</v>
      </c>
      <c r="AP243" s="30">
        <f t="shared" si="92"/>
        <v>231</v>
      </c>
      <c r="AQ243" s="30">
        <f t="shared" si="92"/>
        <v>231</v>
      </c>
      <c r="AR243" s="29">
        <f t="shared" si="85"/>
        <v>1567827.8699999971</v>
      </c>
      <c r="AS243" s="253">
        <f t="shared" si="92"/>
        <v>231</v>
      </c>
      <c r="AT243" s="254">
        <f t="shared" si="92"/>
        <v>231</v>
      </c>
    </row>
    <row r="244" spans="22:46">
      <c r="V244" s="30">
        <f t="shared" si="93"/>
        <v>232</v>
      </c>
      <c r="W244" s="29">
        <f t="shared" si="86"/>
        <v>1561270.649999998</v>
      </c>
      <c r="X244" s="30">
        <f t="shared" si="93"/>
        <v>232</v>
      </c>
      <c r="Y244" s="30">
        <f t="shared" si="93"/>
        <v>232</v>
      </c>
      <c r="Z244" s="29">
        <f t="shared" si="80"/>
        <v>1565602.8200000024</v>
      </c>
      <c r="AA244" s="30">
        <f t="shared" si="93"/>
        <v>232</v>
      </c>
      <c r="AB244" s="30">
        <f t="shared" si="93"/>
        <v>232</v>
      </c>
      <c r="AC244" s="29">
        <f t="shared" si="87"/>
        <v>1558360.25</v>
      </c>
      <c r="AD244" s="30">
        <f t="shared" si="93"/>
        <v>232</v>
      </c>
      <c r="AE244" s="30">
        <f t="shared" si="93"/>
        <v>232</v>
      </c>
      <c r="AF244" s="29">
        <f t="shared" si="83"/>
        <v>1572349.1399999987</v>
      </c>
      <c r="AG244" s="30">
        <f t="shared" si="93"/>
        <v>232</v>
      </c>
      <c r="AH244" s="30">
        <f t="shared" si="93"/>
        <v>232</v>
      </c>
      <c r="AI244" s="29">
        <f t="shared" si="89"/>
        <v>1553676.649999998</v>
      </c>
      <c r="AJ244" s="30">
        <f t="shared" si="93"/>
        <v>232</v>
      </c>
      <c r="AK244" s="30">
        <f t="shared" si="92"/>
        <v>232</v>
      </c>
      <c r="AL244" s="29">
        <f t="shared" si="88"/>
        <v>1564295.3400000087</v>
      </c>
      <c r="AM244" s="30">
        <f t="shared" si="92"/>
        <v>232</v>
      </c>
      <c r="AN244" s="30">
        <f t="shared" si="92"/>
        <v>232</v>
      </c>
      <c r="AO244" s="29">
        <f t="shared" si="84"/>
        <v>1573826.9299999997</v>
      </c>
      <c r="AP244" s="30">
        <f t="shared" si="92"/>
        <v>232</v>
      </c>
      <c r="AQ244" s="30">
        <f t="shared" si="92"/>
        <v>232</v>
      </c>
      <c r="AR244" s="29">
        <f t="shared" si="85"/>
        <v>1574264.329999997</v>
      </c>
      <c r="AS244" s="253">
        <f t="shared" si="92"/>
        <v>232</v>
      </c>
      <c r="AT244" s="254">
        <f t="shared" si="92"/>
        <v>232</v>
      </c>
    </row>
    <row r="245" spans="22:46">
      <c r="V245" s="30">
        <f t="shared" si="93"/>
        <v>233</v>
      </c>
      <c r="W245" s="29">
        <f t="shared" si="86"/>
        <v>1567702.619999998</v>
      </c>
      <c r="X245" s="30">
        <f t="shared" si="93"/>
        <v>233</v>
      </c>
      <c r="Y245" s="30">
        <f t="shared" si="93"/>
        <v>233</v>
      </c>
      <c r="Z245" s="29">
        <f t="shared" si="80"/>
        <v>1572052.8200000024</v>
      </c>
      <c r="AA245" s="30">
        <f t="shared" si="93"/>
        <v>233</v>
      </c>
      <c r="AB245" s="30">
        <f t="shared" si="93"/>
        <v>233</v>
      </c>
      <c r="AC245" s="29">
        <f t="shared" si="87"/>
        <v>1564789.52</v>
      </c>
      <c r="AD245" s="30">
        <f t="shared" si="93"/>
        <v>233</v>
      </c>
      <c r="AE245" s="30">
        <f t="shared" si="93"/>
        <v>233</v>
      </c>
      <c r="AF245" s="29">
        <f t="shared" si="83"/>
        <v>1578803.6499999987</v>
      </c>
      <c r="AG245" s="30">
        <f t="shared" si="93"/>
        <v>233</v>
      </c>
      <c r="AH245" s="30">
        <f t="shared" si="93"/>
        <v>233</v>
      </c>
      <c r="AI245" s="29">
        <f t="shared" si="89"/>
        <v>1560106.369999998</v>
      </c>
      <c r="AJ245" s="30">
        <f t="shared" si="93"/>
        <v>233</v>
      </c>
      <c r="AK245" s="30">
        <f t="shared" si="92"/>
        <v>233</v>
      </c>
      <c r="AL245" s="29">
        <f t="shared" si="88"/>
        <v>1570748.9500000088</v>
      </c>
      <c r="AM245" s="30">
        <f t="shared" si="92"/>
        <v>233</v>
      </c>
      <c r="AN245" s="30">
        <f t="shared" si="92"/>
        <v>233</v>
      </c>
      <c r="AO245" s="29">
        <f t="shared" si="84"/>
        <v>1580274.1899999997</v>
      </c>
      <c r="AP245" s="30">
        <f t="shared" si="92"/>
        <v>233</v>
      </c>
      <c r="AQ245" s="30">
        <f t="shared" si="92"/>
        <v>233</v>
      </c>
      <c r="AR245" s="29">
        <f t="shared" si="85"/>
        <v>1580700.789999997</v>
      </c>
      <c r="AS245" s="253">
        <f t="shared" si="92"/>
        <v>233</v>
      </c>
      <c r="AT245" s="254">
        <f t="shared" si="92"/>
        <v>233</v>
      </c>
    </row>
    <row r="246" spans="22:46">
      <c r="V246" s="30">
        <f t="shared" si="93"/>
        <v>234</v>
      </c>
      <c r="W246" s="29">
        <f t="shared" si="86"/>
        <v>1574134.589999998</v>
      </c>
      <c r="X246" s="30">
        <f t="shared" si="93"/>
        <v>234</v>
      </c>
      <c r="Y246" s="30">
        <f t="shared" si="93"/>
        <v>234</v>
      </c>
      <c r="Z246" s="29">
        <f t="shared" si="80"/>
        <v>1578502.8200000024</v>
      </c>
      <c r="AA246" s="30">
        <f t="shared" si="93"/>
        <v>234</v>
      </c>
      <c r="AB246" s="30">
        <f t="shared" si="93"/>
        <v>234</v>
      </c>
      <c r="AC246" s="29">
        <f t="shared" si="87"/>
        <v>1571218.79</v>
      </c>
      <c r="AD246" s="30">
        <f t="shared" si="93"/>
        <v>234</v>
      </c>
      <c r="AE246" s="30">
        <f t="shared" si="93"/>
        <v>234</v>
      </c>
      <c r="AF246" s="29">
        <f t="shared" ref="AF246:AF309" si="94">AF245+6455.78</f>
        <v>1585259.4299999988</v>
      </c>
      <c r="AG246" s="30">
        <f t="shared" si="93"/>
        <v>234</v>
      </c>
      <c r="AH246" s="30">
        <f t="shared" si="93"/>
        <v>234</v>
      </c>
      <c r="AI246" s="29">
        <f t="shared" si="89"/>
        <v>1566536.089999998</v>
      </c>
      <c r="AJ246" s="30">
        <f t="shared" si="93"/>
        <v>234</v>
      </c>
      <c r="AK246" s="30">
        <f t="shared" si="92"/>
        <v>234</v>
      </c>
      <c r="AL246" s="29">
        <f t="shared" si="88"/>
        <v>1577202.5600000089</v>
      </c>
      <c r="AM246" s="30">
        <f t="shared" si="92"/>
        <v>234</v>
      </c>
      <c r="AN246" s="30">
        <f t="shared" si="92"/>
        <v>234</v>
      </c>
      <c r="AO246" s="29">
        <f t="shared" si="84"/>
        <v>1586721.4499999997</v>
      </c>
      <c r="AP246" s="30">
        <f t="shared" si="92"/>
        <v>234</v>
      </c>
      <c r="AQ246" s="30">
        <f t="shared" si="92"/>
        <v>234</v>
      </c>
      <c r="AR246" s="29">
        <f>AR245+6437.21</f>
        <v>1587137.999999997</v>
      </c>
      <c r="AS246" s="253">
        <f t="shared" si="92"/>
        <v>234</v>
      </c>
      <c r="AT246" s="254">
        <f t="shared" si="92"/>
        <v>234</v>
      </c>
    </row>
    <row r="247" spans="22:46">
      <c r="V247" s="30">
        <f t="shared" si="93"/>
        <v>235</v>
      </c>
      <c r="W247" s="29">
        <f>W246+6432.72</f>
        <v>1580567.309999998</v>
      </c>
      <c r="X247" s="30">
        <f t="shared" si="93"/>
        <v>235</v>
      </c>
      <c r="Y247" s="30">
        <f t="shared" si="93"/>
        <v>235</v>
      </c>
      <c r="Z247" s="29">
        <f t="shared" si="80"/>
        <v>1584952.8200000024</v>
      </c>
      <c r="AA247" s="30">
        <f t="shared" si="93"/>
        <v>235</v>
      </c>
      <c r="AB247" s="30">
        <f t="shared" si="93"/>
        <v>235</v>
      </c>
      <c r="AC247" s="29">
        <f t="shared" si="87"/>
        <v>1577648.06</v>
      </c>
      <c r="AD247" s="30">
        <f t="shared" si="93"/>
        <v>235</v>
      </c>
      <c r="AE247" s="30">
        <f t="shared" si="93"/>
        <v>235</v>
      </c>
      <c r="AF247" s="29">
        <f t="shared" si="94"/>
        <v>1591715.2099999988</v>
      </c>
      <c r="AG247" s="30">
        <f t="shared" si="93"/>
        <v>235</v>
      </c>
      <c r="AH247" s="30">
        <f t="shared" si="93"/>
        <v>235</v>
      </c>
      <c r="AI247" s="29">
        <f t="shared" si="89"/>
        <v>1572965.809999998</v>
      </c>
      <c r="AJ247" s="30">
        <f t="shared" si="93"/>
        <v>235</v>
      </c>
      <c r="AK247" s="30">
        <f t="shared" si="92"/>
        <v>235</v>
      </c>
      <c r="AL247" s="29">
        <f t="shared" si="88"/>
        <v>1583656.170000009</v>
      </c>
      <c r="AM247" s="30">
        <f t="shared" si="92"/>
        <v>235</v>
      </c>
      <c r="AN247" s="30">
        <f t="shared" si="92"/>
        <v>235</v>
      </c>
      <c r="AO247" s="29">
        <f t="shared" si="84"/>
        <v>1593168.7099999997</v>
      </c>
      <c r="AP247" s="30">
        <f t="shared" si="92"/>
        <v>235</v>
      </c>
      <c r="AQ247" s="30">
        <f t="shared" si="92"/>
        <v>235</v>
      </c>
      <c r="AR247" s="29">
        <f t="shared" ref="AR247:AR310" si="95">AR246+6437.21</f>
        <v>1593575.2099999969</v>
      </c>
      <c r="AS247" s="253">
        <f t="shared" si="92"/>
        <v>235</v>
      </c>
      <c r="AT247" s="254">
        <f t="shared" si="92"/>
        <v>235</v>
      </c>
    </row>
    <row r="248" spans="22:46">
      <c r="V248" s="30">
        <f t="shared" si="93"/>
        <v>236</v>
      </c>
      <c r="W248" s="29">
        <f t="shared" ref="W248:W311" si="96">W247+6432.72</f>
        <v>1587000.0299999979</v>
      </c>
      <c r="X248" s="30">
        <f t="shared" si="93"/>
        <v>236</v>
      </c>
      <c r="Y248" s="30">
        <f t="shared" si="93"/>
        <v>236</v>
      </c>
      <c r="Z248" s="29">
        <f t="shared" ref="Z248:Z311" si="97">Z247+6451.28</f>
        <v>1591404.1000000024</v>
      </c>
      <c r="AA248" s="30">
        <f t="shared" si="93"/>
        <v>236</v>
      </c>
      <c r="AB248" s="30">
        <f t="shared" si="93"/>
        <v>236</v>
      </c>
      <c r="AC248" s="29">
        <f>AC247+6430.02</f>
        <v>1584078.08</v>
      </c>
      <c r="AD248" s="30">
        <f t="shared" si="93"/>
        <v>236</v>
      </c>
      <c r="AE248" s="30">
        <f t="shared" si="93"/>
        <v>236</v>
      </c>
      <c r="AF248" s="29">
        <f t="shared" si="94"/>
        <v>1598170.9899999988</v>
      </c>
      <c r="AG248" s="30">
        <f t="shared" si="93"/>
        <v>236</v>
      </c>
      <c r="AH248" s="30">
        <f t="shared" si="93"/>
        <v>236</v>
      </c>
      <c r="AI248" s="29">
        <f>AI247+6430.47</f>
        <v>1579396.2799999979</v>
      </c>
      <c r="AJ248" s="30">
        <f t="shared" si="93"/>
        <v>236</v>
      </c>
      <c r="AK248" s="30">
        <f t="shared" si="92"/>
        <v>236</v>
      </c>
      <c r="AL248" s="29">
        <f t="shared" si="88"/>
        <v>1590109.7800000091</v>
      </c>
      <c r="AM248" s="30">
        <f t="shared" si="92"/>
        <v>236</v>
      </c>
      <c r="AN248" s="30">
        <f t="shared" si="92"/>
        <v>236</v>
      </c>
      <c r="AO248" s="29">
        <f t="shared" si="84"/>
        <v>1599615.9699999997</v>
      </c>
      <c r="AP248" s="30">
        <f t="shared" si="92"/>
        <v>236</v>
      </c>
      <c r="AQ248" s="30">
        <f t="shared" si="92"/>
        <v>236</v>
      </c>
      <c r="AR248" s="29">
        <f t="shared" si="95"/>
        <v>1600012.4199999969</v>
      </c>
      <c r="AS248" s="253">
        <f t="shared" si="92"/>
        <v>236</v>
      </c>
      <c r="AT248" s="254">
        <f t="shared" si="92"/>
        <v>236</v>
      </c>
    </row>
    <row r="249" spans="22:46">
      <c r="V249" s="30">
        <f t="shared" si="93"/>
        <v>237</v>
      </c>
      <c r="W249" s="29">
        <f t="shared" si="96"/>
        <v>1593432.7499999979</v>
      </c>
      <c r="X249" s="30">
        <f t="shared" si="93"/>
        <v>237</v>
      </c>
      <c r="Y249" s="30">
        <f t="shared" si="93"/>
        <v>237</v>
      </c>
      <c r="Z249" s="29">
        <f t="shared" si="97"/>
        <v>1597855.3800000024</v>
      </c>
      <c r="AA249" s="30">
        <f t="shared" si="93"/>
        <v>237</v>
      </c>
      <c r="AB249" s="30">
        <f t="shared" si="93"/>
        <v>237</v>
      </c>
      <c r="AC249" s="29">
        <f t="shared" ref="AC249:AC312" si="98">AC248+6430.02</f>
        <v>1590508.1</v>
      </c>
      <c r="AD249" s="30">
        <f t="shared" si="93"/>
        <v>237</v>
      </c>
      <c r="AE249" s="30">
        <f t="shared" si="93"/>
        <v>237</v>
      </c>
      <c r="AF249" s="29">
        <f t="shared" si="94"/>
        <v>1604626.7699999989</v>
      </c>
      <c r="AG249" s="30">
        <f t="shared" si="93"/>
        <v>237</v>
      </c>
      <c r="AH249" s="30">
        <f t="shared" si="93"/>
        <v>237</v>
      </c>
      <c r="AI249" s="29">
        <f t="shared" ref="AI249:AI312" si="99">AI248+6430.47</f>
        <v>1585826.7499999979</v>
      </c>
      <c r="AJ249" s="30">
        <f t="shared" si="93"/>
        <v>237</v>
      </c>
      <c r="AK249" s="30">
        <f t="shared" si="92"/>
        <v>237</v>
      </c>
      <c r="AL249" s="29">
        <f t="shared" si="88"/>
        <v>1596563.3900000092</v>
      </c>
      <c r="AM249" s="30">
        <f t="shared" si="92"/>
        <v>237</v>
      </c>
      <c r="AN249" s="30">
        <f t="shared" si="92"/>
        <v>237</v>
      </c>
      <c r="AO249" s="29">
        <f t="shared" si="84"/>
        <v>1606063.2299999997</v>
      </c>
      <c r="AP249" s="30">
        <f t="shared" si="92"/>
        <v>237</v>
      </c>
      <c r="AQ249" s="30">
        <f t="shared" si="92"/>
        <v>237</v>
      </c>
      <c r="AR249" s="29">
        <f t="shared" si="95"/>
        <v>1606449.6299999969</v>
      </c>
      <c r="AS249" s="253">
        <f t="shared" si="92"/>
        <v>237</v>
      </c>
      <c r="AT249" s="254">
        <f t="shared" si="92"/>
        <v>237</v>
      </c>
    </row>
    <row r="250" spans="22:46">
      <c r="V250" s="30">
        <f t="shared" si="93"/>
        <v>238</v>
      </c>
      <c r="W250" s="29">
        <f t="shared" si="96"/>
        <v>1599865.4699999979</v>
      </c>
      <c r="X250" s="30">
        <f t="shared" si="93"/>
        <v>238</v>
      </c>
      <c r="Y250" s="30">
        <f t="shared" si="93"/>
        <v>238</v>
      </c>
      <c r="Z250" s="29">
        <f t="shared" si="97"/>
        <v>1604306.6600000025</v>
      </c>
      <c r="AA250" s="30">
        <f t="shared" si="93"/>
        <v>238</v>
      </c>
      <c r="AB250" s="30">
        <f t="shared" si="93"/>
        <v>238</v>
      </c>
      <c r="AC250" s="29">
        <f t="shared" si="98"/>
        <v>1596938.12</v>
      </c>
      <c r="AD250" s="30">
        <f t="shared" si="93"/>
        <v>238</v>
      </c>
      <c r="AE250" s="30">
        <f t="shared" si="93"/>
        <v>238</v>
      </c>
      <c r="AF250" s="29">
        <f t="shared" si="94"/>
        <v>1611082.5499999989</v>
      </c>
      <c r="AG250" s="30">
        <f t="shared" si="93"/>
        <v>238</v>
      </c>
      <c r="AH250" s="30">
        <f t="shared" si="93"/>
        <v>238</v>
      </c>
      <c r="AI250" s="29">
        <f t="shared" si="99"/>
        <v>1592257.2199999979</v>
      </c>
      <c r="AJ250" s="30">
        <f t="shared" si="93"/>
        <v>238</v>
      </c>
      <c r="AK250" s="30">
        <f t="shared" si="92"/>
        <v>238</v>
      </c>
      <c r="AL250" s="29">
        <f t="shared" ref="AL250:AL313" si="100">AL249+6454.88</f>
        <v>1603018.2700000091</v>
      </c>
      <c r="AM250" s="30">
        <f t="shared" si="92"/>
        <v>238</v>
      </c>
      <c r="AN250" s="30">
        <f t="shared" si="92"/>
        <v>238</v>
      </c>
      <c r="AO250" s="29">
        <f>AO249+6448.01</f>
        <v>1612511.2399999998</v>
      </c>
      <c r="AP250" s="30">
        <f t="shared" si="92"/>
        <v>238</v>
      </c>
      <c r="AQ250" s="30">
        <f t="shared" si="92"/>
        <v>238</v>
      </c>
      <c r="AR250" s="29">
        <f t="shared" si="95"/>
        <v>1612886.8399999968</v>
      </c>
      <c r="AS250" s="253">
        <f t="shared" si="92"/>
        <v>238</v>
      </c>
      <c r="AT250" s="254">
        <f t="shared" si="92"/>
        <v>238</v>
      </c>
    </row>
    <row r="251" spans="22:46">
      <c r="V251" s="30">
        <f t="shared" si="93"/>
        <v>239</v>
      </c>
      <c r="W251" s="29">
        <f t="shared" si="96"/>
        <v>1606298.1899999978</v>
      </c>
      <c r="X251" s="30">
        <f t="shared" si="93"/>
        <v>239</v>
      </c>
      <c r="Y251" s="30">
        <f t="shared" si="93"/>
        <v>239</v>
      </c>
      <c r="Z251" s="29">
        <f t="shared" si="97"/>
        <v>1610757.9400000025</v>
      </c>
      <c r="AA251" s="30">
        <f t="shared" si="93"/>
        <v>239</v>
      </c>
      <c r="AB251" s="30">
        <f t="shared" si="93"/>
        <v>239</v>
      </c>
      <c r="AC251" s="29">
        <f t="shared" si="98"/>
        <v>1603368.1400000001</v>
      </c>
      <c r="AD251" s="30">
        <f t="shared" si="93"/>
        <v>239</v>
      </c>
      <c r="AE251" s="30">
        <f t="shared" si="93"/>
        <v>239</v>
      </c>
      <c r="AF251" s="29">
        <f t="shared" si="94"/>
        <v>1617538.3299999989</v>
      </c>
      <c r="AG251" s="30">
        <f t="shared" si="93"/>
        <v>239</v>
      </c>
      <c r="AH251" s="30">
        <f t="shared" si="93"/>
        <v>239</v>
      </c>
      <c r="AI251" s="29">
        <f t="shared" si="99"/>
        <v>1598687.6899999978</v>
      </c>
      <c r="AJ251" s="30">
        <f t="shared" si="93"/>
        <v>239</v>
      </c>
      <c r="AK251" s="30">
        <f t="shared" si="92"/>
        <v>239</v>
      </c>
      <c r="AL251" s="29">
        <f t="shared" si="100"/>
        <v>1609473.150000009</v>
      </c>
      <c r="AM251" s="30">
        <f t="shared" si="92"/>
        <v>239</v>
      </c>
      <c r="AN251" s="30">
        <f t="shared" si="92"/>
        <v>239</v>
      </c>
      <c r="AO251" s="29">
        <f t="shared" ref="AO251:AO314" si="101">AO250+6448.01</f>
        <v>1618959.2499999998</v>
      </c>
      <c r="AP251" s="30">
        <f t="shared" si="92"/>
        <v>239</v>
      </c>
      <c r="AQ251" s="30">
        <f t="shared" si="92"/>
        <v>239</v>
      </c>
      <c r="AR251" s="29">
        <f t="shared" si="95"/>
        <v>1619324.0499999968</v>
      </c>
      <c r="AS251" s="253">
        <f t="shared" si="92"/>
        <v>239</v>
      </c>
      <c r="AT251" s="254">
        <f t="shared" si="92"/>
        <v>239</v>
      </c>
    </row>
    <row r="252" spans="22:46">
      <c r="V252" s="30">
        <f t="shared" si="93"/>
        <v>240</v>
      </c>
      <c r="W252" s="29">
        <f t="shared" si="96"/>
        <v>1612730.9099999978</v>
      </c>
      <c r="X252" s="30">
        <f t="shared" si="93"/>
        <v>240</v>
      </c>
      <c r="Y252" s="30">
        <f t="shared" si="93"/>
        <v>240</v>
      </c>
      <c r="Z252" s="29">
        <f t="shared" si="97"/>
        <v>1617209.2200000025</v>
      </c>
      <c r="AA252" s="30">
        <f t="shared" si="93"/>
        <v>240</v>
      </c>
      <c r="AB252" s="30">
        <f t="shared" si="93"/>
        <v>240</v>
      </c>
      <c r="AC252" s="29">
        <f t="shared" si="98"/>
        <v>1609798.1600000001</v>
      </c>
      <c r="AD252" s="30">
        <f t="shared" si="93"/>
        <v>240</v>
      </c>
      <c r="AE252" s="30">
        <f t="shared" si="93"/>
        <v>240</v>
      </c>
      <c r="AF252" s="29">
        <f t="shared" si="94"/>
        <v>1623994.1099999989</v>
      </c>
      <c r="AG252" s="30">
        <f t="shared" si="93"/>
        <v>240</v>
      </c>
      <c r="AH252" s="30">
        <f t="shared" si="93"/>
        <v>240</v>
      </c>
      <c r="AI252" s="29">
        <f t="shared" si="99"/>
        <v>1605118.1599999978</v>
      </c>
      <c r="AJ252" s="30">
        <f t="shared" si="93"/>
        <v>240</v>
      </c>
      <c r="AK252" s="30">
        <f t="shared" si="92"/>
        <v>240</v>
      </c>
      <c r="AL252" s="29">
        <f t="shared" si="100"/>
        <v>1615928.0300000089</v>
      </c>
      <c r="AM252" s="30">
        <f t="shared" si="92"/>
        <v>240</v>
      </c>
      <c r="AN252" s="30">
        <f t="shared" si="92"/>
        <v>240</v>
      </c>
      <c r="AO252" s="29">
        <f t="shared" si="101"/>
        <v>1625407.2599999998</v>
      </c>
      <c r="AP252" s="30">
        <f t="shared" si="92"/>
        <v>240</v>
      </c>
      <c r="AQ252" s="30">
        <f t="shared" si="92"/>
        <v>240</v>
      </c>
      <c r="AR252" s="29">
        <f t="shared" si="95"/>
        <v>1625761.2599999967</v>
      </c>
      <c r="AS252" s="253">
        <f t="shared" si="92"/>
        <v>240</v>
      </c>
      <c r="AT252" s="254">
        <f t="shared" si="92"/>
        <v>240</v>
      </c>
    </row>
    <row r="253" spans="22:46">
      <c r="V253" s="30">
        <f t="shared" si="93"/>
        <v>241</v>
      </c>
      <c r="W253" s="29">
        <f t="shared" si="96"/>
        <v>1619163.6299999978</v>
      </c>
      <c r="X253" s="30">
        <f t="shared" si="93"/>
        <v>241</v>
      </c>
      <c r="Y253" s="30">
        <f t="shared" si="93"/>
        <v>241</v>
      </c>
      <c r="Z253" s="29">
        <f t="shared" si="97"/>
        <v>1623660.5000000026</v>
      </c>
      <c r="AA253" s="30">
        <f t="shared" si="93"/>
        <v>241</v>
      </c>
      <c r="AB253" s="30">
        <f t="shared" si="93"/>
        <v>241</v>
      </c>
      <c r="AC253" s="29">
        <f t="shared" si="98"/>
        <v>1616228.1800000002</v>
      </c>
      <c r="AD253" s="30">
        <f t="shared" si="93"/>
        <v>241</v>
      </c>
      <c r="AE253" s="30">
        <f t="shared" si="93"/>
        <v>241</v>
      </c>
      <c r="AF253" s="29">
        <f t="shared" si="94"/>
        <v>1630449.889999999</v>
      </c>
      <c r="AG253" s="30">
        <f t="shared" si="93"/>
        <v>241</v>
      </c>
      <c r="AH253" s="30">
        <f t="shared" si="93"/>
        <v>241</v>
      </c>
      <c r="AI253" s="29">
        <f t="shared" si="99"/>
        <v>1611548.6299999978</v>
      </c>
      <c r="AJ253" s="30">
        <f t="shared" si="93"/>
        <v>241</v>
      </c>
      <c r="AK253" s="30">
        <f t="shared" si="93"/>
        <v>241</v>
      </c>
      <c r="AL253" s="29">
        <f t="shared" si="100"/>
        <v>1622382.9100000088</v>
      </c>
      <c r="AM253" s="30">
        <f t="shared" ref="AK253:AT268" si="102">AM252+1</f>
        <v>241</v>
      </c>
      <c r="AN253" s="30">
        <f t="shared" si="102"/>
        <v>241</v>
      </c>
      <c r="AO253" s="29">
        <f t="shared" si="101"/>
        <v>1631855.2699999998</v>
      </c>
      <c r="AP253" s="30">
        <f t="shared" si="102"/>
        <v>241</v>
      </c>
      <c r="AQ253" s="30">
        <f t="shared" si="102"/>
        <v>241</v>
      </c>
      <c r="AR253" s="29">
        <f t="shared" si="95"/>
        <v>1632198.4699999967</v>
      </c>
      <c r="AS253" s="253">
        <f t="shared" si="102"/>
        <v>241</v>
      </c>
      <c r="AT253" s="254">
        <f t="shared" si="102"/>
        <v>241</v>
      </c>
    </row>
    <row r="254" spans="22:46">
      <c r="V254" s="30">
        <f t="shared" ref="V254:AK269" si="103">V253+1</f>
        <v>242</v>
      </c>
      <c r="W254" s="29">
        <f t="shared" si="96"/>
        <v>1625596.3499999978</v>
      </c>
      <c r="X254" s="30">
        <f t="shared" si="103"/>
        <v>242</v>
      </c>
      <c r="Y254" s="30">
        <f t="shared" si="103"/>
        <v>242</v>
      </c>
      <c r="Z254" s="29">
        <f t="shared" si="97"/>
        <v>1630111.7800000026</v>
      </c>
      <c r="AA254" s="30">
        <f t="shared" si="103"/>
        <v>242</v>
      </c>
      <c r="AB254" s="30">
        <f t="shared" si="103"/>
        <v>242</v>
      </c>
      <c r="AC254" s="29">
        <f t="shared" si="98"/>
        <v>1622658.2000000002</v>
      </c>
      <c r="AD254" s="30">
        <f t="shared" si="103"/>
        <v>242</v>
      </c>
      <c r="AE254" s="30">
        <f t="shared" si="103"/>
        <v>242</v>
      </c>
      <c r="AF254" s="29">
        <f t="shared" si="94"/>
        <v>1636905.669999999</v>
      </c>
      <c r="AG254" s="30">
        <f t="shared" si="103"/>
        <v>242</v>
      </c>
      <c r="AH254" s="30">
        <f t="shared" si="103"/>
        <v>242</v>
      </c>
      <c r="AI254" s="29">
        <f t="shared" si="99"/>
        <v>1617979.0999999978</v>
      </c>
      <c r="AJ254" s="30">
        <f t="shared" si="103"/>
        <v>242</v>
      </c>
      <c r="AK254" s="30">
        <f t="shared" si="102"/>
        <v>242</v>
      </c>
      <c r="AL254" s="29">
        <f t="shared" si="100"/>
        <v>1628837.7900000087</v>
      </c>
      <c r="AM254" s="30">
        <f t="shared" si="102"/>
        <v>242</v>
      </c>
      <c r="AN254" s="30">
        <f t="shared" si="102"/>
        <v>242</v>
      </c>
      <c r="AO254" s="29">
        <f t="shared" si="101"/>
        <v>1638303.2799999998</v>
      </c>
      <c r="AP254" s="30">
        <f t="shared" si="102"/>
        <v>242</v>
      </c>
      <c r="AQ254" s="30">
        <f t="shared" si="102"/>
        <v>242</v>
      </c>
      <c r="AR254" s="29">
        <f t="shared" si="95"/>
        <v>1638635.6799999967</v>
      </c>
      <c r="AS254" s="253">
        <f t="shared" si="102"/>
        <v>242</v>
      </c>
      <c r="AT254" s="254">
        <f t="shared" si="102"/>
        <v>242</v>
      </c>
    </row>
    <row r="255" spans="22:46">
      <c r="V255" s="30">
        <f t="shared" si="103"/>
        <v>243</v>
      </c>
      <c r="W255" s="29">
        <f t="shared" si="96"/>
        <v>1632029.0699999977</v>
      </c>
      <c r="X255" s="30">
        <f t="shared" si="103"/>
        <v>243</v>
      </c>
      <c r="Y255" s="30">
        <f t="shared" si="103"/>
        <v>243</v>
      </c>
      <c r="Z255" s="29">
        <f t="shared" si="97"/>
        <v>1636563.0600000026</v>
      </c>
      <c r="AA255" s="30">
        <f t="shared" si="103"/>
        <v>243</v>
      </c>
      <c r="AB255" s="30">
        <f t="shared" si="103"/>
        <v>243</v>
      </c>
      <c r="AC255" s="29">
        <f t="shared" si="98"/>
        <v>1629088.2200000002</v>
      </c>
      <c r="AD255" s="30">
        <f t="shared" si="103"/>
        <v>243</v>
      </c>
      <c r="AE255" s="30">
        <f t="shared" si="103"/>
        <v>243</v>
      </c>
      <c r="AF255" s="29">
        <f t="shared" si="94"/>
        <v>1643361.449999999</v>
      </c>
      <c r="AG255" s="30">
        <f t="shared" si="103"/>
        <v>243</v>
      </c>
      <c r="AH255" s="30">
        <f t="shared" si="103"/>
        <v>243</v>
      </c>
      <c r="AI255" s="29">
        <f t="shared" si="99"/>
        <v>1624409.5699999977</v>
      </c>
      <c r="AJ255" s="30">
        <f t="shared" si="103"/>
        <v>243</v>
      </c>
      <c r="AK255" s="30">
        <f t="shared" si="102"/>
        <v>243</v>
      </c>
      <c r="AL255" s="29">
        <f t="shared" si="100"/>
        <v>1635292.6700000085</v>
      </c>
      <c r="AM255" s="30">
        <f t="shared" si="102"/>
        <v>243</v>
      </c>
      <c r="AN255" s="30">
        <f t="shared" si="102"/>
        <v>243</v>
      </c>
      <c r="AO255" s="29">
        <f t="shared" si="101"/>
        <v>1644751.2899999998</v>
      </c>
      <c r="AP255" s="30">
        <f t="shared" si="102"/>
        <v>243</v>
      </c>
      <c r="AQ255" s="30">
        <f t="shared" si="102"/>
        <v>243</v>
      </c>
      <c r="AR255" s="29">
        <f t="shared" si="95"/>
        <v>1645072.8899999966</v>
      </c>
      <c r="AS255" s="253">
        <f t="shared" si="102"/>
        <v>243</v>
      </c>
      <c r="AT255" s="254">
        <f t="shared" si="102"/>
        <v>243</v>
      </c>
    </row>
    <row r="256" spans="22:46">
      <c r="V256" s="30">
        <f t="shared" si="103"/>
        <v>244</v>
      </c>
      <c r="W256" s="29">
        <f t="shared" si="96"/>
        <v>1638461.7899999977</v>
      </c>
      <c r="X256" s="30">
        <f t="shared" si="103"/>
        <v>244</v>
      </c>
      <c r="Y256" s="30">
        <f t="shared" si="103"/>
        <v>244</v>
      </c>
      <c r="Z256" s="29">
        <f t="shared" si="97"/>
        <v>1643014.3400000026</v>
      </c>
      <c r="AA256" s="30">
        <f t="shared" si="103"/>
        <v>244</v>
      </c>
      <c r="AB256" s="30">
        <f t="shared" si="103"/>
        <v>244</v>
      </c>
      <c r="AC256" s="29">
        <f t="shared" si="98"/>
        <v>1635518.2400000002</v>
      </c>
      <c r="AD256" s="30">
        <f t="shared" si="103"/>
        <v>244</v>
      </c>
      <c r="AE256" s="30">
        <f t="shared" si="103"/>
        <v>244</v>
      </c>
      <c r="AF256" s="29">
        <f t="shared" si="94"/>
        <v>1649817.2299999991</v>
      </c>
      <c r="AG256" s="30">
        <f t="shared" si="103"/>
        <v>244</v>
      </c>
      <c r="AH256" s="30">
        <f t="shared" si="103"/>
        <v>244</v>
      </c>
      <c r="AI256" s="29">
        <f t="shared" si="99"/>
        <v>1630840.0399999977</v>
      </c>
      <c r="AJ256" s="30">
        <f t="shared" si="103"/>
        <v>244</v>
      </c>
      <c r="AK256" s="30">
        <f t="shared" si="102"/>
        <v>244</v>
      </c>
      <c r="AL256" s="29">
        <f t="shared" si="100"/>
        <v>1641747.5500000084</v>
      </c>
      <c r="AM256" s="30">
        <f t="shared" si="102"/>
        <v>244</v>
      </c>
      <c r="AN256" s="30">
        <f t="shared" si="102"/>
        <v>244</v>
      </c>
      <c r="AO256" s="29">
        <f t="shared" si="101"/>
        <v>1651199.2999999998</v>
      </c>
      <c r="AP256" s="30">
        <f t="shared" si="102"/>
        <v>244</v>
      </c>
      <c r="AQ256" s="30">
        <f t="shared" si="102"/>
        <v>244</v>
      </c>
      <c r="AR256" s="29">
        <f t="shared" si="95"/>
        <v>1651510.0999999966</v>
      </c>
      <c r="AS256" s="253">
        <f t="shared" si="102"/>
        <v>244</v>
      </c>
      <c r="AT256" s="254">
        <f t="shared" si="102"/>
        <v>244</v>
      </c>
    </row>
    <row r="257" spans="22:46">
      <c r="V257" s="30">
        <f t="shared" si="103"/>
        <v>245</v>
      </c>
      <c r="W257" s="29">
        <f t="shared" si="96"/>
        <v>1644894.5099999977</v>
      </c>
      <c r="X257" s="30">
        <f t="shared" si="103"/>
        <v>245</v>
      </c>
      <c r="Y257" s="30">
        <f t="shared" si="103"/>
        <v>245</v>
      </c>
      <c r="Z257" s="29">
        <f t="shared" si="97"/>
        <v>1649465.6200000027</v>
      </c>
      <c r="AA257" s="30">
        <f t="shared" si="103"/>
        <v>245</v>
      </c>
      <c r="AB257" s="30">
        <f t="shared" si="103"/>
        <v>245</v>
      </c>
      <c r="AC257" s="29">
        <f t="shared" si="98"/>
        <v>1641948.2600000002</v>
      </c>
      <c r="AD257" s="30">
        <f t="shared" si="103"/>
        <v>245</v>
      </c>
      <c r="AE257" s="30">
        <f t="shared" si="103"/>
        <v>245</v>
      </c>
      <c r="AF257" s="29">
        <f t="shared" si="94"/>
        <v>1656273.0099999991</v>
      </c>
      <c r="AG257" s="30">
        <f t="shared" si="103"/>
        <v>245</v>
      </c>
      <c r="AH257" s="30">
        <f t="shared" si="103"/>
        <v>245</v>
      </c>
      <c r="AI257" s="29">
        <f t="shared" si="99"/>
        <v>1637270.5099999977</v>
      </c>
      <c r="AJ257" s="30">
        <f t="shared" si="103"/>
        <v>245</v>
      </c>
      <c r="AK257" s="30">
        <f t="shared" si="102"/>
        <v>245</v>
      </c>
      <c r="AL257" s="29">
        <f t="shared" si="100"/>
        <v>1648202.4300000083</v>
      </c>
      <c r="AM257" s="30">
        <f t="shared" si="102"/>
        <v>245</v>
      </c>
      <c r="AN257" s="30">
        <f t="shared" si="102"/>
        <v>245</v>
      </c>
      <c r="AO257" s="29">
        <f t="shared" si="101"/>
        <v>1657647.3099999998</v>
      </c>
      <c r="AP257" s="30">
        <f t="shared" si="102"/>
        <v>245</v>
      </c>
      <c r="AQ257" s="30">
        <f t="shared" si="102"/>
        <v>245</v>
      </c>
      <c r="AR257" s="29">
        <f t="shared" si="95"/>
        <v>1657947.3099999966</v>
      </c>
      <c r="AS257" s="253">
        <f t="shared" si="102"/>
        <v>245</v>
      </c>
      <c r="AT257" s="254">
        <f t="shared" si="102"/>
        <v>245</v>
      </c>
    </row>
    <row r="258" spans="22:46">
      <c r="V258" s="30">
        <f t="shared" si="103"/>
        <v>246</v>
      </c>
      <c r="W258" s="29">
        <f t="shared" si="96"/>
        <v>1651327.2299999977</v>
      </c>
      <c r="X258" s="30">
        <f t="shared" si="103"/>
        <v>246</v>
      </c>
      <c r="Y258" s="30">
        <f t="shared" si="103"/>
        <v>246</v>
      </c>
      <c r="Z258" s="29">
        <f t="shared" si="97"/>
        <v>1655916.9000000027</v>
      </c>
      <c r="AA258" s="30">
        <f t="shared" si="103"/>
        <v>246</v>
      </c>
      <c r="AB258" s="30">
        <f t="shared" si="103"/>
        <v>246</v>
      </c>
      <c r="AC258" s="29">
        <f t="shared" si="98"/>
        <v>1648378.2800000003</v>
      </c>
      <c r="AD258" s="30">
        <f t="shared" si="103"/>
        <v>246</v>
      </c>
      <c r="AE258" s="30">
        <f t="shared" si="103"/>
        <v>246</v>
      </c>
      <c r="AF258" s="29">
        <f t="shared" si="94"/>
        <v>1662728.7899999991</v>
      </c>
      <c r="AG258" s="30">
        <f t="shared" si="103"/>
        <v>246</v>
      </c>
      <c r="AH258" s="30">
        <f t="shared" si="103"/>
        <v>246</v>
      </c>
      <c r="AI258" s="29">
        <f t="shared" si="99"/>
        <v>1643700.9799999977</v>
      </c>
      <c r="AJ258" s="30">
        <f t="shared" si="103"/>
        <v>246</v>
      </c>
      <c r="AK258" s="30">
        <f t="shared" si="102"/>
        <v>246</v>
      </c>
      <c r="AL258" s="29">
        <f t="shared" si="100"/>
        <v>1654657.3100000082</v>
      </c>
      <c r="AM258" s="30">
        <f t="shared" si="102"/>
        <v>246</v>
      </c>
      <c r="AN258" s="30">
        <f t="shared" si="102"/>
        <v>246</v>
      </c>
      <c r="AO258" s="29">
        <f t="shared" si="101"/>
        <v>1664095.3199999998</v>
      </c>
      <c r="AP258" s="30">
        <f t="shared" si="102"/>
        <v>246</v>
      </c>
      <c r="AQ258" s="30">
        <f t="shared" si="102"/>
        <v>246</v>
      </c>
      <c r="AR258" s="29">
        <f t="shared" si="95"/>
        <v>1664384.5199999965</v>
      </c>
      <c r="AS258" s="253">
        <f t="shared" si="102"/>
        <v>246</v>
      </c>
      <c r="AT258" s="254">
        <f t="shared" si="102"/>
        <v>246</v>
      </c>
    </row>
    <row r="259" spans="22:46">
      <c r="V259" s="30">
        <f t="shared" si="103"/>
        <v>247</v>
      </c>
      <c r="W259" s="29">
        <f t="shared" si="96"/>
        <v>1657759.9499999976</v>
      </c>
      <c r="X259" s="30">
        <f t="shared" si="103"/>
        <v>247</v>
      </c>
      <c r="Y259" s="30">
        <f t="shared" si="103"/>
        <v>247</v>
      </c>
      <c r="Z259" s="29">
        <f t="shared" si="97"/>
        <v>1662368.1800000027</v>
      </c>
      <c r="AA259" s="30">
        <f t="shared" si="103"/>
        <v>247</v>
      </c>
      <c r="AB259" s="30">
        <f t="shared" si="103"/>
        <v>247</v>
      </c>
      <c r="AC259" s="29">
        <f t="shared" si="98"/>
        <v>1654808.3000000003</v>
      </c>
      <c r="AD259" s="30">
        <f t="shared" si="103"/>
        <v>247</v>
      </c>
      <c r="AE259" s="30">
        <f t="shared" si="103"/>
        <v>247</v>
      </c>
      <c r="AF259" s="29">
        <f t="shared" si="94"/>
        <v>1669184.5699999991</v>
      </c>
      <c r="AG259" s="30">
        <f t="shared" si="103"/>
        <v>247</v>
      </c>
      <c r="AH259" s="30">
        <f t="shared" si="103"/>
        <v>247</v>
      </c>
      <c r="AI259" s="29">
        <f t="shared" si="99"/>
        <v>1650131.4499999976</v>
      </c>
      <c r="AJ259" s="30">
        <f t="shared" si="103"/>
        <v>247</v>
      </c>
      <c r="AK259" s="30">
        <f t="shared" si="102"/>
        <v>247</v>
      </c>
      <c r="AL259" s="29">
        <f t="shared" si="100"/>
        <v>1661112.1900000081</v>
      </c>
      <c r="AM259" s="30">
        <f t="shared" si="102"/>
        <v>247</v>
      </c>
      <c r="AN259" s="30">
        <f t="shared" si="102"/>
        <v>247</v>
      </c>
      <c r="AO259" s="29">
        <f t="shared" si="101"/>
        <v>1670543.3299999998</v>
      </c>
      <c r="AP259" s="30">
        <f t="shared" si="102"/>
        <v>247</v>
      </c>
      <c r="AQ259" s="30">
        <f t="shared" si="102"/>
        <v>247</v>
      </c>
      <c r="AR259" s="29">
        <f t="shared" si="95"/>
        <v>1670821.7299999965</v>
      </c>
      <c r="AS259" s="253">
        <f t="shared" si="102"/>
        <v>247</v>
      </c>
      <c r="AT259" s="254">
        <f t="shared" si="102"/>
        <v>247</v>
      </c>
    </row>
    <row r="260" spans="22:46">
      <c r="V260" s="30">
        <f t="shared" si="103"/>
        <v>248</v>
      </c>
      <c r="W260" s="29">
        <f t="shared" si="96"/>
        <v>1664192.6699999976</v>
      </c>
      <c r="X260" s="30">
        <f t="shared" si="103"/>
        <v>248</v>
      </c>
      <c r="Y260" s="30">
        <f t="shared" si="103"/>
        <v>248</v>
      </c>
      <c r="Z260" s="29">
        <f t="shared" si="97"/>
        <v>1668819.4600000028</v>
      </c>
      <c r="AA260" s="30">
        <f t="shared" si="103"/>
        <v>248</v>
      </c>
      <c r="AB260" s="30">
        <f t="shared" si="103"/>
        <v>248</v>
      </c>
      <c r="AC260" s="29">
        <f t="shared" si="98"/>
        <v>1661238.3200000003</v>
      </c>
      <c r="AD260" s="30">
        <f t="shared" si="103"/>
        <v>248</v>
      </c>
      <c r="AE260" s="30">
        <f t="shared" si="103"/>
        <v>248</v>
      </c>
      <c r="AF260" s="29">
        <f t="shared" si="94"/>
        <v>1675640.3499999992</v>
      </c>
      <c r="AG260" s="30">
        <f t="shared" si="103"/>
        <v>248</v>
      </c>
      <c r="AH260" s="30">
        <f t="shared" si="103"/>
        <v>248</v>
      </c>
      <c r="AI260" s="29">
        <f t="shared" si="99"/>
        <v>1656561.9199999976</v>
      </c>
      <c r="AJ260" s="30">
        <f t="shared" si="103"/>
        <v>248</v>
      </c>
      <c r="AK260" s="30">
        <f t="shared" si="102"/>
        <v>248</v>
      </c>
      <c r="AL260" s="29">
        <f t="shared" si="100"/>
        <v>1667567.070000008</v>
      </c>
      <c r="AM260" s="30">
        <f t="shared" si="102"/>
        <v>248</v>
      </c>
      <c r="AN260" s="30">
        <f t="shared" si="102"/>
        <v>248</v>
      </c>
      <c r="AO260" s="29">
        <f t="shared" si="101"/>
        <v>1676991.3399999999</v>
      </c>
      <c r="AP260" s="30">
        <f t="shared" si="102"/>
        <v>248</v>
      </c>
      <c r="AQ260" s="30">
        <f t="shared" si="102"/>
        <v>248</v>
      </c>
      <c r="AR260" s="29">
        <f t="shared" si="95"/>
        <v>1677258.9399999965</v>
      </c>
      <c r="AS260" s="253">
        <f t="shared" si="102"/>
        <v>248</v>
      </c>
      <c r="AT260" s="254">
        <f t="shared" si="102"/>
        <v>248</v>
      </c>
    </row>
    <row r="261" spans="22:46">
      <c r="V261" s="30">
        <f t="shared" si="103"/>
        <v>249</v>
      </c>
      <c r="W261" s="29">
        <f t="shared" si="96"/>
        <v>1670625.3899999976</v>
      </c>
      <c r="X261" s="30">
        <f t="shared" si="103"/>
        <v>249</v>
      </c>
      <c r="Y261" s="30">
        <f t="shared" si="103"/>
        <v>249</v>
      </c>
      <c r="Z261" s="29">
        <f t="shared" si="97"/>
        <v>1675270.7400000028</v>
      </c>
      <c r="AA261" s="30">
        <f t="shared" si="103"/>
        <v>249</v>
      </c>
      <c r="AB261" s="30">
        <f t="shared" si="103"/>
        <v>249</v>
      </c>
      <c r="AC261" s="29">
        <f t="shared" si="98"/>
        <v>1667668.3400000003</v>
      </c>
      <c r="AD261" s="30">
        <f t="shared" si="103"/>
        <v>249</v>
      </c>
      <c r="AE261" s="30">
        <f t="shared" si="103"/>
        <v>249</v>
      </c>
      <c r="AF261" s="29">
        <f t="shared" si="94"/>
        <v>1682096.1299999992</v>
      </c>
      <c r="AG261" s="30">
        <f t="shared" si="103"/>
        <v>249</v>
      </c>
      <c r="AH261" s="30">
        <f t="shared" si="103"/>
        <v>249</v>
      </c>
      <c r="AI261" s="29">
        <f t="shared" si="99"/>
        <v>1662992.3899999976</v>
      </c>
      <c r="AJ261" s="30">
        <f t="shared" si="103"/>
        <v>249</v>
      </c>
      <c r="AK261" s="30">
        <f t="shared" si="102"/>
        <v>249</v>
      </c>
      <c r="AL261" s="29">
        <f t="shared" si="100"/>
        <v>1674021.9500000079</v>
      </c>
      <c r="AM261" s="30">
        <f t="shared" si="102"/>
        <v>249</v>
      </c>
      <c r="AN261" s="30">
        <f t="shared" si="102"/>
        <v>249</v>
      </c>
      <c r="AO261" s="29">
        <f t="shared" si="101"/>
        <v>1683439.3499999999</v>
      </c>
      <c r="AP261" s="30">
        <f t="shared" si="102"/>
        <v>249</v>
      </c>
      <c r="AQ261" s="30">
        <f t="shared" si="102"/>
        <v>249</v>
      </c>
      <c r="AR261" s="29">
        <f t="shared" si="95"/>
        <v>1683696.1499999964</v>
      </c>
      <c r="AS261" s="253">
        <f t="shared" si="102"/>
        <v>249</v>
      </c>
      <c r="AT261" s="254">
        <f t="shared" si="102"/>
        <v>249</v>
      </c>
    </row>
    <row r="262" spans="22:46">
      <c r="V262" s="30">
        <f t="shared" si="103"/>
        <v>250</v>
      </c>
      <c r="W262" s="29">
        <f t="shared" si="96"/>
        <v>1677058.1099999975</v>
      </c>
      <c r="X262" s="30">
        <f t="shared" si="103"/>
        <v>250</v>
      </c>
      <c r="Y262" s="30">
        <f t="shared" si="103"/>
        <v>250</v>
      </c>
      <c r="Z262" s="29">
        <f t="shared" si="97"/>
        <v>1681722.0200000028</v>
      </c>
      <c r="AA262" s="30">
        <f t="shared" si="103"/>
        <v>250</v>
      </c>
      <c r="AB262" s="30">
        <f t="shared" si="103"/>
        <v>250</v>
      </c>
      <c r="AC262" s="29">
        <f t="shared" si="98"/>
        <v>1674098.3600000003</v>
      </c>
      <c r="AD262" s="30">
        <f t="shared" si="103"/>
        <v>250</v>
      </c>
      <c r="AE262" s="30">
        <f t="shared" si="103"/>
        <v>250</v>
      </c>
      <c r="AF262" s="29">
        <f t="shared" si="94"/>
        <v>1688551.9099999992</v>
      </c>
      <c r="AG262" s="30">
        <f t="shared" si="103"/>
        <v>250</v>
      </c>
      <c r="AH262" s="30">
        <f t="shared" si="103"/>
        <v>250</v>
      </c>
      <c r="AI262" s="29">
        <f t="shared" si="99"/>
        <v>1669422.8599999975</v>
      </c>
      <c r="AJ262" s="30">
        <f t="shared" si="103"/>
        <v>250</v>
      </c>
      <c r="AK262" s="30">
        <f t="shared" si="102"/>
        <v>250</v>
      </c>
      <c r="AL262" s="29">
        <f t="shared" si="100"/>
        <v>1680476.8300000078</v>
      </c>
      <c r="AM262" s="30">
        <f t="shared" si="102"/>
        <v>250</v>
      </c>
      <c r="AN262" s="30">
        <f t="shared" si="102"/>
        <v>250</v>
      </c>
      <c r="AO262" s="29">
        <f t="shared" si="101"/>
        <v>1689887.3599999999</v>
      </c>
      <c r="AP262" s="30">
        <f t="shared" si="102"/>
        <v>250</v>
      </c>
      <c r="AQ262" s="30">
        <f t="shared" si="102"/>
        <v>250</v>
      </c>
      <c r="AR262" s="29">
        <f t="shared" si="95"/>
        <v>1690133.3599999964</v>
      </c>
      <c r="AS262" s="253">
        <f t="shared" si="102"/>
        <v>250</v>
      </c>
      <c r="AT262" s="254">
        <f t="shared" si="102"/>
        <v>250</v>
      </c>
    </row>
    <row r="263" spans="22:46">
      <c r="V263" s="30">
        <f t="shared" si="103"/>
        <v>251</v>
      </c>
      <c r="W263" s="29">
        <f t="shared" si="96"/>
        <v>1683490.8299999975</v>
      </c>
      <c r="X263" s="30">
        <f t="shared" si="103"/>
        <v>251</v>
      </c>
      <c r="Y263" s="30">
        <f t="shared" si="103"/>
        <v>251</v>
      </c>
      <c r="Z263" s="29">
        <f t="shared" si="97"/>
        <v>1688173.3000000028</v>
      </c>
      <c r="AA263" s="30">
        <f t="shared" si="103"/>
        <v>251</v>
      </c>
      <c r="AB263" s="30">
        <f t="shared" si="103"/>
        <v>251</v>
      </c>
      <c r="AC263" s="29">
        <f t="shared" si="98"/>
        <v>1680528.3800000004</v>
      </c>
      <c r="AD263" s="30">
        <f t="shared" si="103"/>
        <v>251</v>
      </c>
      <c r="AE263" s="30">
        <f t="shared" si="103"/>
        <v>251</v>
      </c>
      <c r="AF263" s="29">
        <f t="shared" si="94"/>
        <v>1695007.6899999992</v>
      </c>
      <c r="AG263" s="30">
        <f t="shared" si="103"/>
        <v>251</v>
      </c>
      <c r="AH263" s="30">
        <f t="shared" si="103"/>
        <v>251</v>
      </c>
      <c r="AI263" s="29">
        <f t="shared" si="99"/>
        <v>1675853.3299999975</v>
      </c>
      <c r="AJ263" s="30">
        <f t="shared" si="103"/>
        <v>251</v>
      </c>
      <c r="AK263" s="30">
        <f t="shared" si="102"/>
        <v>251</v>
      </c>
      <c r="AL263" s="29">
        <f t="shared" si="100"/>
        <v>1686931.7100000076</v>
      </c>
      <c r="AM263" s="30">
        <f t="shared" si="102"/>
        <v>251</v>
      </c>
      <c r="AN263" s="30">
        <f t="shared" si="102"/>
        <v>251</v>
      </c>
      <c r="AO263" s="29">
        <f t="shared" si="101"/>
        <v>1696335.3699999999</v>
      </c>
      <c r="AP263" s="30">
        <f t="shared" si="102"/>
        <v>251</v>
      </c>
      <c r="AQ263" s="30">
        <f t="shared" si="102"/>
        <v>251</v>
      </c>
      <c r="AR263" s="29">
        <f t="shared" si="95"/>
        <v>1696570.5699999963</v>
      </c>
      <c r="AS263" s="253">
        <f t="shared" si="102"/>
        <v>251</v>
      </c>
      <c r="AT263" s="254">
        <f t="shared" si="102"/>
        <v>251</v>
      </c>
    </row>
    <row r="264" spans="22:46">
      <c r="V264" s="30">
        <f t="shared" si="103"/>
        <v>252</v>
      </c>
      <c r="W264" s="29">
        <f t="shared" si="96"/>
        <v>1689923.5499999975</v>
      </c>
      <c r="X264" s="30">
        <f t="shared" si="103"/>
        <v>252</v>
      </c>
      <c r="Y264" s="30">
        <f t="shared" si="103"/>
        <v>252</v>
      </c>
      <c r="Z264" s="29">
        <f t="shared" si="97"/>
        <v>1694624.5800000029</v>
      </c>
      <c r="AA264" s="30">
        <f t="shared" si="103"/>
        <v>252</v>
      </c>
      <c r="AB264" s="30">
        <f t="shared" si="103"/>
        <v>252</v>
      </c>
      <c r="AC264" s="29">
        <f t="shared" si="98"/>
        <v>1686958.4000000004</v>
      </c>
      <c r="AD264" s="30">
        <f t="shared" si="103"/>
        <v>252</v>
      </c>
      <c r="AE264" s="30">
        <f t="shared" si="103"/>
        <v>252</v>
      </c>
      <c r="AF264" s="29">
        <f t="shared" si="94"/>
        <v>1701463.4699999993</v>
      </c>
      <c r="AG264" s="30">
        <f t="shared" si="103"/>
        <v>252</v>
      </c>
      <c r="AH264" s="30">
        <f t="shared" si="103"/>
        <v>252</v>
      </c>
      <c r="AI264" s="29">
        <f t="shared" si="99"/>
        <v>1682283.7999999975</v>
      </c>
      <c r="AJ264" s="30">
        <f t="shared" si="103"/>
        <v>252</v>
      </c>
      <c r="AK264" s="30">
        <f t="shared" si="102"/>
        <v>252</v>
      </c>
      <c r="AL264" s="29">
        <f t="shared" si="100"/>
        <v>1693386.5900000075</v>
      </c>
      <c r="AM264" s="30">
        <f t="shared" si="102"/>
        <v>252</v>
      </c>
      <c r="AN264" s="30">
        <f t="shared" si="102"/>
        <v>252</v>
      </c>
      <c r="AO264" s="29">
        <f t="shared" si="101"/>
        <v>1702783.38</v>
      </c>
      <c r="AP264" s="30">
        <f t="shared" si="102"/>
        <v>252</v>
      </c>
      <c r="AQ264" s="30">
        <f t="shared" si="102"/>
        <v>252</v>
      </c>
      <c r="AR264" s="29">
        <f t="shared" si="95"/>
        <v>1703007.7799999963</v>
      </c>
      <c r="AS264" s="253">
        <f t="shared" si="102"/>
        <v>252</v>
      </c>
      <c r="AT264" s="254">
        <f t="shared" si="102"/>
        <v>252</v>
      </c>
    </row>
    <row r="265" spans="22:46">
      <c r="V265" s="30">
        <f t="shared" si="103"/>
        <v>253</v>
      </c>
      <c r="W265" s="29">
        <f t="shared" si="96"/>
        <v>1696356.2699999975</v>
      </c>
      <c r="X265" s="30">
        <f t="shared" si="103"/>
        <v>253</v>
      </c>
      <c r="Y265" s="30">
        <f t="shared" si="103"/>
        <v>253</v>
      </c>
      <c r="Z265" s="29">
        <f t="shared" si="97"/>
        <v>1701075.8600000029</v>
      </c>
      <c r="AA265" s="30">
        <f t="shared" si="103"/>
        <v>253</v>
      </c>
      <c r="AB265" s="30">
        <f t="shared" si="103"/>
        <v>253</v>
      </c>
      <c r="AC265" s="29">
        <f t="shared" si="98"/>
        <v>1693388.4200000004</v>
      </c>
      <c r="AD265" s="30">
        <f t="shared" si="103"/>
        <v>253</v>
      </c>
      <c r="AE265" s="30">
        <f t="shared" si="103"/>
        <v>253</v>
      </c>
      <c r="AF265" s="29">
        <f t="shared" si="94"/>
        <v>1707919.2499999993</v>
      </c>
      <c r="AG265" s="30">
        <f t="shared" si="103"/>
        <v>253</v>
      </c>
      <c r="AH265" s="30">
        <f t="shared" si="103"/>
        <v>253</v>
      </c>
      <c r="AI265" s="29">
        <f t="shared" si="99"/>
        <v>1688714.2699999975</v>
      </c>
      <c r="AJ265" s="30">
        <f t="shared" si="103"/>
        <v>253</v>
      </c>
      <c r="AK265" s="30">
        <f t="shared" si="102"/>
        <v>253</v>
      </c>
      <c r="AL265" s="29">
        <f t="shared" si="100"/>
        <v>1699841.4700000074</v>
      </c>
      <c r="AM265" s="30">
        <f t="shared" si="102"/>
        <v>253</v>
      </c>
      <c r="AN265" s="30">
        <f t="shared" si="102"/>
        <v>253</v>
      </c>
      <c r="AO265" s="29">
        <f t="shared" si="101"/>
        <v>1709231.39</v>
      </c>
      <c r="AP265" s="30">
        <f t="shared" si="102"/>
        <v>253</v>
      </c>
      <c r="AQ265" s="30">
        <f t="shared" si="102"/>
        <v>253</v>
      </c>
      <c r="AR265" s="29">
        <f t="shared" si="95"/>
        <v>1709444.9899999963</v>
      </c>
      <c r="AS265" s="253">
        <f t="shared" si="102"/>
        <v>253</v>
      </c>
      <c r="AT265" s="254">
        <f t="shared" si="102"/>
        <v>253</v>
      </c>
    </row>
    <row r="266" spans="22:46">
      <c r="V266" s="30">
        <f t="shared" si="103"/>
        <v>254</v>
      </c>
      <c r="W266" s="29">
        <f t="shared" si="96"/>
        <v>1702788.9899999974</v>
      </c>
      <c r="X266" s="30">
        <f t="shared" si="103"/>
        <v>254</v>
      </c>
      <c r="Y266" s="30">
        <f t="shared" si="103"/>
        <v>254</v>
      </c>
      <c r="Z266" s="29">
        <f t="shared" si="97"/>
        <v>1707527.1400000029</v>
      </c>
      <c r="AA266" s="30">
        <f t="shared" si="103"/>
        <v>254</v>
      </c>
      <c r="AB266" s="30">
        <f t="shared" si="103"/>
        <v>254</v>
      </c>
      <c r="AC266" s="29">
        <f t="shared" si="98"/>
        <v>1699818.4400000004</v>
      </c>
      <c r="AD266" s="30">
        <f t="shared" si="103"/>
        <v>254</v>
      </c>
      <c r="AE266" s="30">
        <f t="shared" si="103"/>
        <v>254</v>
      </c>
      <c r="AF266" s="29">
        <f t="shared" si="94"/>
        <v>1714375.0299999993</v>
      </c>
      <c r="AG266" s="30">
        <f t="shared" si="103"/>
        <v>254</v>
      </c>
      <c r="AH266" s="30">
        <f t="shared" si="103"/>
        <v>254</v>
      </c>
      <c r="AI266" s="29">
        <f t="shared" si="99"/>
        <v>1695144.7399999974</v>
      </c>
      <c r="AJ266" s="30">
        <f t="shared" si="103"/>
        <v>254</v>
      </c>
      <c r="AK266" s="30">
        <f t="shared" si="102"/>
        <v>254</v>
      </c>
      <c r="AL266" s="29">
        <f t="shared" si="100"/>
        <v>1706296.3500000073</v>
      </c>
      <c r="AM266" s="30">
        <f t="shared" si="102"/>
        <v>254</v>
      </c>
      <c r="AN266" s="30">
        <f t="shared" si="102"/>
        <v>254</v>
      </c>
      <c r="AO266" s="29">
        <f t="shared" si="101"/>
        <v>1715679.4</v>
      </c>
      <c r="AP266" s="30">
        <f t="shared" si="102"/>
        <v>254</v>
      </c>
      <c r="AQ266" s="30">
        <f t="shared" si="102"/>
        <v>254</v>
      </c>
      <c r="AR266" s="29">
        <f t="shared" si="95"/>
        <v>1715882.1999999962</v>
      </c>
      <c r="AS266" s="253">
        <f t="shared" si="102"/>
        <v>254</v>
      </c>
      <c r="AT266" s="254">
        <f t="shared" si="102"/>
        <v>254</v>
      </c>
    </row>
    <row r="267" spans="22:46">
      <c r="V267" s="30">
        <f t="shared" si="103"/>
        <v>255</v>
      </c>
      <c r="W267" s="29">
        <f t="shared" si="96"/>
        <v>1709221.7099999974</v>
      </c>
      <c r="X267" s="30">
        <f t="shared" si="103"/>
        <v>255</v>
      </c>
      <c r="Y267" s="30">
        <f t="shared" si="103"/>
        <v>255</v>
      </c>
      <c r="Z267" s="29">
        <f t="shared" si="97"/>
        <v>1713978.420000003</v>
      </c>
      <c r="AA267" s="30">
        <f t="shared" si="103"/>
        <v>255</v>
      </c>
      <c r="AB267" s="30">
        <f t="shared" si="103"/>
        <v>255</v>
      </c>
      <c r="AC267" s="29">
        <f t="shared" si="98"/>
        <v>1706248.4600000004</v>
      </c>
      <c r="AD267" s="30">
        <f t="shared" si="103"/>
        <v>255</v>
      </c>
      <c r="AE267" s="30">
        <f t="shared" si="103"/>
        <v>255</v>
      </c>
      <c r="AF267" s="29">
        <f t="shared" si="94"/>
        <v>1720830.8099999994</v>
      </c>
      <c r="AG267" s="30">
        <f t="shared" si="103"/>
        <v>255</v>
      </c>
      <c r="AH267" s="30">
        <f t="shared" si="103"/>
        <v>255</v>
      </c>
      <c r="AI267" s="29">
        <f t="shared" si="99"/>
        <v>1701575.2099999974</v>
      </c>
      <c r="AJ267" s="30">
        <f t="shared" si="103"/>
        <v>255</v>
      </c>
      <c r="AK267" s="30">
        <f t="shared" si="102"/>
        <v>255</v>
      </c>
      <c r="AL267" s="29">
        <f t="shared" si="100"/>
        <v>1712751.2300000072</v>
      </c>
      <c r="AM267" s="30">
        <f t="shared" si="102"/>
        <v>255</v>
      </c>
      <c r="AN267" s="30">
        <f t="shared" si="102"/>
        <v>255</v>
      </c>
      <c r="AO267" s="29">
        <f t="shared" si="101"/>
        <v>1722127.41</v>
      </c>
      <c r="AP267" s="30">
        <f t="shared" si="102"/>
        <v>255</v>
      </c>
      <c r="AQ267" s="30">
        <f t="shared" si="102"/>
        <v>255</v>
      </c>
      <c r="AR267" s="29">
        <f t="shared" si="95"/>
        <v>1722319.4099999962</v>
      </c>
      <c r="AS267" s="253">
        <f t="shared" si="102"/>
        <v>255</v>
      </c>
      <c r="AT267" s="254">
        <f t="shared" si="102"/>
        <v>255</v>
      </c>
    </row>
    <row r="268" spans="22:46">
      <c r="V268" s="30">
        <f t="shared" si="103"/>
        <v>256</v>
      </c>
      <c r="W268" s="29">
        <f t="shared" si="96"/>
        <v>1715654.4299999974</v>
      </c>
      <c r="X268" s="30">
        <f t="shared" si="103"/>
        <v>256</v>
      </c>
      <c r="Y268" s="30">
        <f t="shared" si="103"/>
        <v>256</v>
      </c>
      <c r="Z268" s="29">
        <f t="shared" si="97"/>
        <v>1720429.700000003</v>
      </c>
      <c r="AA268" s="30">
        <f t="shared" si="103"/>
        <v>256</v>
      </c>
      <c r="AB268" s="30">
        <f t="shared" si="103"/>
        <v>256</v>
      </c>
      <c r="AC268" s="29">
        <f t="shared" si="98"/>
        <v>1712678.4800000004</v>
      </c>
      <c r="AD268" s="30">
        <f t="shared" si="103"/>
        <v>256</v>
      </c>
      <c r="AE268" s="30">
        <f t="shared" si="103"/>
        <v>256</v>
      </c>
      <c r="AF268" s="29">
        <f t="shared" si="94"/>
        <v>1727286.5899999994</v>
      </c>
      <c r="AG268" s="30">
        <f t="shared" si="103"/>
        <v>256</v>
      </c>
      <c r="AH268" s="30">
        <f t="shared" si="103"/>
        <v>256</v>
      </c>
      <c r="AI268" s="29">
        <f t="shared" si="99"/>
        <v>1708005.6799999974</v>
      </c>
      <c r="AJ268" s="30">
        <f t="shared" si="103"/>
        <v>256</v>
      </c>
      <c r="AK268" s="30">
        <f t="shared" si="102"/>
        <v>256</v>
      </c>
      <c r="AL268" s="29">
        <f t="shared" si="100"/>
        <v>1719206.1100000071</v>
      </c>
      <c r="AM268" s="30">
        <f t="shared" si="102"/>
        <v>256</v>
      </c>
      <c r="AN268" s="30">
        <f t="shared" si="102"/>
        <v>256</v>
      </c>
      <c r="AO268" s="29">
        <f t="shared" si="101"/>
        <v>1728575.42</v>
      </c>
      <c r="AP268" s="30">
        <f t="shared" si="102"/>
        <v>256</v>
      </c>
      <c r="AQ268" s="30">
        <f t="shared" si="102"/>
        <v>256</v>
      </c>
      <c r="AR268" s="29">
        <f t="shared" si="95"/>
        <v>1728756.6199999962</v>
      </c>
      <c r="AS268" s="253">
        <f t="shared" si="102"/>
        <v>256</v>
      </c>
      <c r="AT268" s="254">
        <f t="shared" si="102"/>
        <v>256</v>
      </c>
    </row>
    <row r="269" spans="22:46">
      <c r="V269" s="30">
        <f t="shared" si="103"/>
        <v>257</v>
      </c>
      <c r="W269" s="29">
        <f t="shared" si="96"/>
        <v>1722087.1499999973</v>
      </c>
      <c r="X269" s="30">
        <f t="shared" si="103"/>
        <v>257</v>
      </c>
      <c r="Y269" s="30">
        <f t="shared" si="103"/>
        <v>257</v>
      </c>
      <c r="Z269" s="29">
        <f t="shared" si="97"/>
        <v>1726880.980000003</v>
      </c>
      <c r="AA269" s="30">
        <f t="shared" si="103"/>
        <v>257</v>
      </c>
      <c r="AB269" s="30">
        <f t="shared" si="103"/>
        <v>257</v>
      </c>
      <c r="AC269" s="29">
        <f t="shared" si="98"/>
        <v>1719108.5000000005</v>
      </c>
      <c r="AD269" s="30">
        <f t="shared" si="103"/>
        <v>257</v>
      </c>
      <c r="AE269" s="30">
        <f t="shared" si="103"/>
        <v>257</v>
      </c>
      <c r="AF269" s="29">
        <f t="shared" si="94"/>
        <v>1733742.3699999994</v>
      </c>
      <c r="AG269" s="30">
        <f t="shared" si="103"/>
        <v>257</v>
      </c>
      <c r="AH269" s="30">
        <f t="shared" si="103"/>
        <v>257</v>
      </c>
      <c r="AI269" s="29">
        <f t="shared" si="99"/>
        <v>1714436.1499999973</v>
      </c>
      <c r="AJ269" s="30">
        <f t="shared" si="103"/>
        <v>257</v>
      </c>
      <c r="AK269" s="30">
        <f t="shared" si="103"/>
        <v>257</v>
      </c>
      <c r="AL269" s="29">
        <f t="shared" si="100"/>
        <v>1725660.990000007</v>
      </c>
      <c r="AM269" s="30">
        <f t="shared" ref="AK269:AT284" si="104">AM268+1</f>
        <v>257</v>
      </c>
      <c r="AN269" s="30">
        <f t="shared" si="104"/>
        <v>257</v>
      </c>
      <c r="AO269" s="29">
        <f t="shared" si="101"/>
        <v>1735023.43</v>
      </c>
      <c r="AP269" s="30">
        <f t="shared" si="104"/>
        <v>257</v>
      </c>
      <c r="AQ269" s="30">
        <f t="shared" si="104"/>
        <v>257</v>
      </c>
      <c r="AR269" s="29">
        <f t="shared" si="95"/>
        <v>1735193.8299999961</v>
      </c>
      <c r="AS269" s="253">
        <f t="shared" si="104"/>
        <v>257</v>
      </c>
      <c r="AT269" s="254">
        <f t="shared" si="104"/>
        <v>257</v>
      </c>
    </row>
    <row r="270" spans="22:46">
      <c r="V270" s="30">
        <f t="shared" ref="V270:AK285" si="105">V269+1</f>
        <v>258</v>
      </c>
      <c r="W270" s="29">
        <f t="shared" si="96"/>
        <v>1728519.8699999973</v>
      </c>
      <c r="X270" s="30">
        <f t="shared" si="105"/>
        <v>258</v>
      </c>
      <c r="Y270" s="30">
        <f t="shared" si="105"/>
        <v>258</v>
      </c>
      <c r="Z270" s="29">
        <f t="shared" si="97"/>
        <v>1733332.260000003</v>
      </c>
      <c r="AA270" s="30">
        <f t="shared" si="105"/>
        <v>258</v>
      </c>
      <c r="AB270" s="30">
        <f t="shared" si="105"/>
        <v>258</v>
      </c>
      <c r="AC270" s="29">
        <f t="shared" si="98"/>
        <v>1725538.5200000005</v>
      </c>
      <c r="AD270" s="30">
        <f t="shared" si="105"/>
        <v>258</v>
      </c>
      <c r="AE270" s="30">
        <f t="shared" si="105"/>
        <v>258</v>
      </c>
      <c r="AF270" s="29">
        <f t="shared" si="94"/>
        <v>1740198.1499999994</v>
      </c>
      <c r="AG270" s="30">
        <f t="shared" si="105"/>
        <v>258</v>
      </c>
      <c r="AH270" s="30">
        <f t="shared" si="105"/>
        <v>258</v>
      </c>
      <c r="AI270" s="29">
        <f t="shared" si="99"/>
        <v>1720866.6199999973</v>
      </c>
      <c r="AJ270" s="30">
        <f t="shared" si="105"/>
        <v>258</v>
      </c>
      <c r="AK270" s="30">
        <f t="shared" si="104"/>
        <v>258</v>
      </c>
      <c r="AL270" s="29">
        <f t="shared" si="100"/>
        <v>1732115.8700000069</v>
      </c>
      <c r="AM270" s="30">
        <f t="shared" si="104"/>
        <v>258</v>
      </c>
      <c r="AN270" s="30">
        <f t="shared" si="104"/>
        <v>258</v>
      </c>
      <c r="AO270" s="29">
        <f t="shared" si="101"/>
        <v>1741471.44</v>
      </c>
      <c r="AP270" s="30">
        <f t="shared" si="104"/>
        <v>258</v>
      </c>
      <c r="AQ270" s="30">
        <f t="shared" si="104"/>
        <v>258</v>
      </c>
      <c r="AR270" s="29">
        <f t="shared" si="95"/>
        <v>1741631.0399999961</v>
      </c>
      <c r="AS270" s="253">
        <f t="shared" si="104"/>
        <v>258</v>
      </c>
      <c r="AT270" s="254">
        <f t="shared" si="104"/>
        <v>258</v>
      </c>
    </row>
    <row r="271" spans="22:46">
      <c r="V271" s="30">
        <f t="shared" si="105"/>
        <v>259</v>
      </c>
      <c r="W271" s="29">
        <f t="shared" si="96"/>
        <v>1734952.5899999973</v>
      </c>
      <c r="X271" s="30">
        <f t="shared" si="105"/>
        <v>259</v>
      </c>
      <c r="Y271" s="30">
        <f t="shared" si="105"/>
        <v>259</v>
      </c>
      <c r="Z271" s="29">
        <f t="shared" si="97"/>
        <v>1739783.5400000031</v>
      </c>
      <c r="AA271" s="30">
        <f t="shared" si="105"/>
        <v>259</v>
      </c>
      <c r="AB271" s="30">
        <f t="shared" si="105"/>
        <v>259</v>
      </c>
      <c r="AC271" s="29">
        <f t="shared" si="98"/>
        <v>1731968.5400000005</v>
      </c>
      <c r="AD271" s="30">
        <f t="shared" si="105"/>
        <v>259</v>
      </c>
      <c r="AE271" s="30">
        <f t="shared" si="105"/>
        <v>259</v>
      </c>
      <c r="AF271" s="29">
        <f t="shared" si="94"/>
        <v>1746653.9299999995</v>
      </c>
      <c r="AG271" s="30">
        <f t="shared" si="105"/>
        <v>259</v>
      </c>
      <c r="AH271" s="30">
        <f t="shared" si="105"/>
        <v>259</v>
      </c>
      <c r="AI271" s="29">
        <f t="shared" si="99"/>
        <v>1727297.0899999973</v>
      </c>
      <c r="AJ271" s="30">
        <f t="shared" si="105"/>
        <v>259</v>
      </c>
      <c r="AK271" s="30">
        <f t="shared" si="104"/>
        <v>259</v>
      </c>
      <c r="AL271" s="29">
        <f t="shared" si="100"/>
        <v>1738570.7500000068</v>
      </c>
      <c r="AM271" s="30">
        <f t="shared" si="104"/>
        <v>259</v>
      </c>
      <c r="AN271" s="30">
        <f t="shared" si="104"/>
        <v>259</v>
      </c>
      <c r="AO271" s="29">
        <f t="shared" si="101"/>
        <v>1747919.45</v>
      </c>
      <c r="AP271" s="30">
        <f t="shared" si="104"/>
        <v>259</v>
      </c>
      <c r="AQ271" s="30">
        <f t="shared" si="104"/>
        <v>259</v>
      </c>
      <c r="AR271" s="29">
        <f t="shared" si="95"/>
        <v>1748068.249999996</v>
      </c>
      <c r="AS271" s="253">
        <f t="shared" si="104"/>
        <v>259</v>
      </c>
      <c r="AT271" s="254">
        <f t="shared" si="104"/>
        <v>259</v>
      </c>
    </row>
    <row r="272" spans="22:46">
      <c r="V272" s="30">
        <f t="shared" si="105"/>
        <v>260</v>
      </c>
      <c r="W272" s="29">
        <f t="shared" si="96"/>
        <v>1741385.3099999973</v>
      </c>
      <c r="X272" s="30">
        <f t="shared" si="105"/>
        <v>260</v>
      </c>
      <c r="Y272" s="30">
        <f t="shared" si="105"/>
        <v>260</v>
      </c>
      <c r="Z272" s="29">
        <f t="shared" si="97"/>
        <v>1746234.8200000031</v>
      </c>
      <c r="AA272" s="30">
        <f t="shared" si="105"/>
        <v>260</v>
      </c>
      <c r="AB272" s="30">
        <f t="shared" si="105"/>
        <v>260</v>
      </c>
      <c r="AC272" s="29">
        <f t="shared" si="98"/>
        <v>1738398.5600000005</v>
      </c>
      <c r="AD272" s="30">
        <f t="shared" si="105"/>
        <v>260</v>
      </c>
      <c r="AE272" s="30">
        <f t="shared" si="105"/>
        <v>260</v>
      </c>
      <c r="AF272" s="29">
        <f t="shared" si="94"/>
        <v>1753109.7099999995</v>
      </c>
      <c r="AG272" s="30">
        <f t="shared" si="105"/>
        <v>260</v>
      </c>
      <c r="AH272" s="30">
        <f t="shared" si="105"/>
        <v>260</v>
      </c>
      <c r="AI272" s="29">
        <f t="shared" si="99"/>
        <v>1733727.5599999973</v>
      </c>
      <c r="AJ272" s="30">
        <f t="shared" si="105"/>
        <v>260</v>
      </c>
      <c r="AK272" s="30">
        <f t="shared" si="104"/>
        <v>260</v>
      </c>
      <c r="AL272" s="29">
        <f t="shared" si="100"/>
        <v>1745025.6300000066</v>
      </c>
      <c r="AM272" s="30">
        <f t="shared" si="104"/>
        <v>260</v>
      </c>
      <c r="AN272" s="30">
        <f t="shared" si="104"/>
        <v>260</v>
      </c>
      <c r="AO272" s="29">
        <f t="shared" si="101"/>
        <v>1754367.46</v>
      </c>
      <c r="AP272" s="30">
        <f t="shared" si="104"/>
        <v>260</v>
      </c>
      <c r="AQ272" s="30">
        <f t="shared" si="104"/>
        <v>260</v>
      </c>
      <c r="AR272" s="29">
        <f t="shared" si="95"/>
        <v>1754505.459999996</v>
      </c>
      <c r="AS272" s="253">
        <f t="shared" si="104"/>
        <v>260</v>
      </c>
      <c r="AT272" s="254">
        <f t="shared" si="104"/>
        <v>260</v>
      </c>
    </row>
    <row r="273" spans="22:46">
      <c r="V273" s="30">
        <f t="shared" si="105"/>
        <v>261</v>
      </c>
      <c r="W273" s="29">
        <f t="shared" si="96"/>
        <v>1747818.0299999972</v>
      </c>
      <c r="X273" s="30">
        <f t="shared" si="105"/>
        <v>261</v>
      </c>
      <c r="Y273" s="30">
        <f t="shared" si="105"/>
        <v>261</v>
      </c>
      <c r="Z273" s="29">
        <f t="shared" si="97"/>
        <v>1752686.1000000031</v>
      </c>
      <c r="AA273" s="30">
        <f t="shared" si="105"/>
        <v>261</v>
      </c>
      <c r="AB273" s="30">
        <f t="shared" si="105"/>
        <v>261</v>
      </c>
      <c r="AC273" s="29">
        <f t="shared" si="98"/>
        <v>1744828.5800000005</v>
      </c>
      <c r="AD273" s="30">
        <f t="shared" si="105"/>
        <v>261</v>
      </c>
      <c r="AE273" s="30">
        <f t="shared" si="105"/>
        <v>261</v>
      </c>
      <c r="AF273" s="29">
        <f t="shared" si="94"/>
        <v>1759565.4899999995</v>
      </c>
      <c r="AG273" s="30">
        <f t="shared" si="105"/>
        <v>261</v>
      </c>
      <c r="AH273" s="30">
        <f t="shared" si="105"/>
        <v>261</v>
      </c>
      <c r="AI273" s="29">
        <f t="shared" si="99"/>
        <v>1740158.0299999972</v>
      </c>
      <c r="AJ273" s="30">
        <f t="shared" si="105"/>
        <v>261</v>
      </c>
      <c r="AK273" s="30">
        <f t="shared" si="104"/>
        <v>261</v>
      </c>
      <c r="AL273" s="29">
        <f t="shared" si="100"/>
        <v>1751480.5100000065</v>
      </c>
      <c r="AM273" s="30">
        <f t="shared" si="104"/>
        <v>261</v>
      </c>
      <c r="AN273" s="30">
        <f t="shared" si="104"/>
        <v>261</v>
      </c>
      <c r="AO273" s="29">
        <f t="shared" si="101"/>
        <v>1760815.47</v>
      </c>
      <c r="AP273" s="30">
        <f t="shared" si="104"/>
        <v>261</v>
      </c>
      <c r="AQ273" s="30">
        <f t="shared" si="104"/>
        <v>261</v>
      </c>
      <c r="AR273" s="29">
        <f t="shared" si="95"/>
        <v>1760942.669999996</v>
      </c>
      <c r="AS273" s="253">
        <f t="shared" si="104"/>
        <v>261</v>
      </c>
      <c r="AT273" s="254">
        <f t="shared" si="104"/>
        <v>261</v>
      </c>
    </row>
    <row r="274" spans="22:46">
      <c r="V274" s="30">
        <f t="shared" si="105"/>
        <v>262</v>
      </c>
      <c r="W274" s="29">
        <f t="shared" si="96"/>
        <v>1754250.7499999972</v>
      </c>
      <c r="X274" s="30">
        <f t="shared" si="105"/>
        <v>262</v>
      </c>
      <c r="Y274" s="30">
        <f t="shared" si="105"/>
        <v>262</v>
      </c>
      <c r="Z274" s="29">
        <f t="shared" si="97"/>
        <v>1759137.3800000031</v>
      </c>
      <c r="AA274" s="30">
        <f t="shared" si="105"/>
        <v>262</v>
      </c>
      <c r="AB274" s="30">
        <f t="shared" si="105"/>
        <v>262</v>
      </c>
      <c r="AC274" s="29">
        <f t="shared" si="98"/>
        <v>1751258.6000000006</v>
      </c>
      <c r="AD274" s="30">
        <f t="shared" si="105"/>
        <v>262</v>
      </c>
      <c r="AE274" s="30">
        <f t="shared" si="105"/>
        <v>262</v>
      </c>
      <c r="AF274" s="29">
        <f t="shared" si="94"/>
        <v>1766021.2699999996</v>
      </c>
      <c r="AG274" s="30">
        <f t="shared" si="105"/>
        <v>262</v>
      </c>
      <c r="AH274" s="30">
        <f t="shared" si="105"/>
        <v>262</v>
      </c>
      <c r="AI274" s="29">
        <f t="shared" si="99"/>
        <v>1746588.4999999972</v>
      </c>
      <c r="AJ274" s="30">
        <f t="shared" si="105"/>
        <v>262</v>
      </c>
      <c r="AK274" s="30">
        <f t="shared" si="104"/>
        <v>262</v>
      </c>
      <c r="AL274" s="29">
        <f t="shared" si="100"/>
        <v>1757935.3900000064</v>
      </c>
      <c r="AM274" s="30">
        <f t="shared" si="104"/>
        <v>262</v>
      </c>
      <c r="AN274" s="30">
        <f t="shared" si="104"/>
        <v>262</v>
      </c>
      <c r="AO274" s="29">
        <f t="shared" si="101"/>
        <v>1767263.48</v>
      </c>
      <c r="AP274" s="30">
        <f t="shared" si="104"/>
        <v>262</v>
      </c>
      <c r="AQ274" s="30">
        <f t="shared" si="104"/>
        <v>262</v>
      </c>
      <c r="AR274" s="29">
        <f t="shared" si="95"/>
        <v>1767379.8799999959</v>
      </c>
      <c r="AS274" s="253">
        <f t="shared" si="104"/>
        <v>262</v>
      </c>
      <c r="AT274" s="254">
        <f t="shared" si="104"/>
        <v>262</v>
      </c>
    </row>
    <row r="275" spans="22:46">
      <c r="V275" s="30">
        <f t="shared" si="105"/>
        <v>263</v>
      </c>
      <c r="W275" s="29">
        <f t="shared" si="96"/>
        <v>1760683.4699999972</v>
      </c>
      <c r="X275" s="30">
        <f t="shared" si="105"/>
        <v>263</v>
      </c>
      <c r="Y275" s="30">
        <f t="shared" si="105"/>
        <v>263</v>
      </c>
      <c r="Z275" s="29">
        <f t="shared" si="97"/>
        <v>1765588.6600000032</v>
      </c>
      <c r="AA275" s="30">
        <f t="shared" si="105"/>
        <v>263</v>
      </c>
      <c r="AB275" s="30">
        <f t="shared" si="105"/>
        <v>263</v>
      </c>
      <c r="AC275" s="29">
        <f t="shared" si="98"/>
        <v>1757688.6200000006</v>
      </c>
      <c r="AD275" s="30">
        <f t="shared" si="105"/>
        <v>263</v>
      </c>
      <c r="AE275" s="30">
        <f t="shared" si="105"/>
        <v>263</v>
      </c>
      <c r="AF275" s="29">
        <f t="shared" si="94"/>
        <v>1772477.0499999996</v>
      </c>
      <c r="AG275" s="30">
        <f t="shared" si="105"/>
        <v>263</v>
      </c>
      <c r="AH275" s="30">
        <f t="shared" si="105"/>
        <v>263</v>
      </c>
      <c r="AI275" s="29">
        <f t="shared" si="99"/>
        <v>1753018.9699999972</v>
      </c>
      <c r="AJ275" s="30">
        <f t="shared" si="105"/>
        <v>263</v>
      </c>
      <c r="AK275" s="30">
        <f t="shared" si="104"/>
        <v>263</v>
      </c>
      <c r="AL275" s="29">
        <f t="shared" si="100"/>
        <v>1764390.2700000063</v>
      </c>
      <c r="AM275" s="30">
        <f t="shared" si="104"/>
        <v>263</v>
      </c>
      <c r="AN275" s="30">
        <f t="shared" si="104"/>
        <v>263</v>
      </c>
      <c r="AO275" s="29">
        <f t="shared" si="101"/>
        <v>1773711.49</v>
      </c>
      <c r="AP275" s="30">
        <f t="shared" si="104"/>
        <v>263</v>
      </c>
      <c r="AQ275" s="30">
        <f t="shared" si="104"/>
        <v>263</v>
      </c>
      <c r="AR275" s="29">
        <f t="shared" si="95"/>
        <v>1773817.0899999959</v>
      </c>
      <c r="AS275" s="253">
        <f t="shared" si="104"/>
        <v>263</v>
      </c>
      <c r="AT275" s="254">
        <f t="shared" si="104"/>
        <v>263</v>
      </c>
    </row>
    <row r="276" spans="22:46">
      <c r="V276" s="30">
        <f t="shared" si="105"/>
        <v>264</v>
      </c>
      <c r="W276" s="29">
        <f t="shared" si="96"/>
        <v>1767116.1899999972</v>
      </c>
      <c r="X276" s="30">
        <f t="shared" si="105"/>
        <v>264</v>
      </c>
      <c r="Y276" s="30">
        <f t="shared" si="105"/>
        <v>264</v>
      </c>
      <c r="Z276" s="29">
        <f t="shared" si="97"/>
        <v>1772039.9400000032</v>
      </c>
      <c r="AA276" s="30">
        <f t="shared" si="105"/>
        <v>264</v>
      </c>
      <c r="AB276" s="30">
        <f t="shared" si="105"/>
        <v>264</v>
      </c>
      <c r="AC276" s="29">
        <f t="shared" si="98"/>
        <v>1764118.6400000006</v>
      </c>
      <c r="AD276" s="30">
        <f t="shared" si="105"/>
        <v>264</v>
      </c>
      <c r="AE276" s="30">
        <f t="shared" si="105"/>
        <v>264</v>
      </c>
      <c r="AF276" s="29">
        <f t="shared" si="94"/>
        <v>1778932.8299999996</v>
      </c>
      <c r="AG276" s="30">
        <f t="shared" si="105"/>
        <v>264</v>
      </c>
      <c r="AH276" s="30">
        <f t="shared" si="105"/>
        <v>264</v>
      </c>
      <c r="AI276" s="29">
        <f t="shared" si="99"/>
        <v>1759449.4399999972</v>
      </c>
      <c r="AJ276" s="30">
        <f t="shared" si="105"/>
        <v>264</v>
      </c>
      <c r="AK276" s="30">
        <f t="shared" si="104"/>
        <v>264</v>
      </c>
      <c r="AL276" s="29">
        <f t="shared" si="100"/>
        <v>1770845.1500000062</v>
      </c>
      <c r="AM276" s="30">
        <f t="shared" si="104"/>
        <v>264</v>
      </c>
      <c r="AN276" s="30">
        <f t="shared" si="104"/>
        <v>264</v>
      </c>
      <c r="AO276" s="29">
        <f t="shared" si="101"/>
        <v>1780159.5</v>
      </c>
      <c r="AP276" s="30">
        <f t="shared" si="104"/>
        <v>264</v>
      </c>
      <c r="AQ276" s="30">
        <f t="shared" si="104"/>
        <v>264</v>
      </c>
      <c r="AR276" s="29">
        <f t="shared" si="95"/>
        <v>1780254.2999999959</v>
      </c>
      <c r="AS276" s="253">
        <f t="shared" si="104"/>
        <v>264</v>
      </c>
      <c r="AT276" s="254">
        <f t="shared" si="104"/>
        <v>264</v>
      </c>
    </row>
    <row r="277" spans="22:46">
      <c r="V277" s="30">
        <f t="shared" si="105"/>
        <v>265</v>
      </c>
      <c r="W277" s="29">
        <f t="shared" si="96"/>
        <v>1773548.9099999971</v>
      </c>
      <c r="X277" s="30">
        <f t="shared" si="105"/>
        <v>265</v>
      </c>
      <c r="Y277" s="30">
        <f t="shared" si="105"/>
        <v>265</v>
      </c>
      <c r="Z277" s="29">
        <f t="shared" si="97"/>
        <v>1778491.2200000032</v>
      </c>
      <c r="AA277" s="30">
        <f t="shared" si="105"/>
        <v>265</v>
      </c>
      <c r="AB277" s="30">
        <f t="shared" si="105"/>
        <v>265</v>
      </c>
      <c r="AC277" s="29">
        <f t="shared" si="98"/>
        <v>1770548.6600000006</v>
      </c>
      <c r="AD277" s="30">
        <f t="shared" si="105"/>
        <v>265</v>
      </c>
      <c r="AE277" s="30">
        <f t="shared" si="105"/>
        <v>265</v>
      </c>
      <c r="AF277" s="29">
        <f t="shared" si="94"/>
        <v>1785388.6099999996</v>
      </c>
      <c r="AG277" s="30">
        <f t="shared" si="105"/>
        <v>265</v>
      </c>
      <c r="AH277" s="30">
        <f t="shared" si="105"/>
        <v>265</v>
      </c>
      <c r="AI277" s="29">
        <f t="shared" si="99"/>
        <v>1765879.9099999971</v>
      </c>
      <c r="AJ277" s="30">
        <f t="shared" si="105"/>
        <v>265</v>
      </c>
      <c r="AK277" s="30">
        <f t="shared" si="104"/>
        <v>265</v>
      </c>
      <c r="AL277" s="29">
        <f t="shared" si="100"/>
        <v>1777300.0300000061</v>
      </c>
      <c r="AM277" s="30">
        <f t="shared" si="104"/>
        <v>265</v>
      </c>
      <c r="AN277" s="30">
        <f t="shared" si="104"/>
        <v>265</v>
      </c>
      <c r="AO277" s="29">
        <f t="shared" si="101"/>
        <v>1786607.51</v>
      </c>
      <c r="AP277" s="30">
        <f t="shared" si="104"/>
        <v>265</v>
      </c>
      <c r="AQ277" s="30">
        <f t="shared" si="104"/>
        <v>265</v>
      </c>
      <c r="AR277" s="29">
        <f t="shared" si="95"/>
        <v>1786691.5099999958</v>
      </c>
      <c r="AS277" s="253">
        <f t="shared" si="104"/>
        <v>265</v>
      </c>
      <c r="AT277" s="254">
        <f t="shared" si="104"/>
        <v>265</v>
      </c>
    </row>
    <row r="278" spans="22:46">
      <c r="V278" s="30">
        <f t="shared" si="105"/>
        <v>266</v>
      </c>
      <c r="W278" s="29">
        <f t="shared" si="96"/>
        <v>1779981.6299999971</v>
      </c>
      <c r="X278" s="30">
        <f t="shared" si="105"/>
        <v>266</v>
      </c>
      <c r="Y278" s="30">
        <f t="shared" si="105"/>
        <v>266</v>
      </c>
      <c r="Z278" s="29">
        <f t="shared" si="97"/>
        <v>1784942.5000000033</v>
      </c>
      <c r="AA278" s="30">
        <f t="shared" si="105"/>
        <v>266</v>
      </c>
      <c r="AB278" s="30">
        <f t="shared" si="105"/>
        <v>266</v>
      </c>
      <c r="AC278" s="29">
        <f t="shared" si="98"/>
        <v>1776978.6800000006</v>
      </c>
      <c r="AD278" s="30">
        <f t="shared" si="105"/>
        <v>266</v>
      </c>
      <c r="AE278" s="30">
        <f t="shared" si="105"/>
        <v>266</v>
      </c>
      <c r="AF278" s="29">
        <f t="shared" si="94"/>
        <v>1791844.3899999997</v>
      </c>
      <c r="AG278" s="30">
        <f t="shared" si="105"/>
        <v>266</v>
      </c>
      <c r="AH278" s="30">
        <f t="shared" si="105"/>
        <v>266</v>
      </c>
      <c r="AI278" s="29">
        <f t="shared" si="99"/>
        <v>1772310.3799999971</v>
      </c>
      <c r="AJ278" s="30">
        <f t="shared" si="105"/>
        <v>266</v>
      </c>
      <c r="AK278" s="30">
        <f t="shared" si="104"/>
        <v>266</v>
      </c>
      <c r="AL278" s="29">
        <f t="shared" si="100"/>
        <v>1783754.910000006</v>
      </c>
      <c r="AM278" s="30">
        <f t="shared" si="104"/>
        <v>266</v>
      </c>
      <c r="AN278" s="30">
        <f t="shared" si="104"/>
        <v>266</v>
      </c>
      <c r="AO278" s="29">
        <f t="shared" si="101"/>
        <v>1793055.52</v>
      </c>
      <c r="AP278" s="30">
        <f t="shared" si="104"/>
        <v>266</v>
      </c>
      <c r="AQ278" s="30">
        <f t="shared" si="104"/>
        <v>266</v>
      </c>
      <c r="AR278" s="29">
        <f t="shared" si="95"/>
        <v>1793128.7199999958</v>
      </c>
      <c r="AS278" s="253">
        <f t="shared" si="104"/>
        <v>266</v>
      </c>
      <c r="AT278" s="254">
        <f t="shared" si="104"/>
        <v>266</v>
      </c>
    </row>
    <row r="279" spans="22:46">
      <c r="V279" s="30">
        <f t="shared" si="105"/>
        <v>267</v>
      </c>
      <c r="W279" s="29">
        <f t="shared" si="96"/>
        <v>1786414.3499999971</v>
      </c>
      <c r="X279" s="30">
        <f t="shared" si="105"/>
        <v>267</v>
      </c>
      <c r="Y279" s="30">
        <f t="shared" si="105"/>
        <v>267</v>
      </c>
      <c r="Z279" s="29">
        <f t="shared" si="97"/>
        <v>1791393.7800000033</v>
      </c>
      <c r="AA279" s="30">
        <f t="shared" si="105"/>
        <v>267</v>
      </c>
      <c r="AB279" s="30">
        <f t="shared" si="105"/>
        <v>267</v>
      </c>
      <c r="AC279" s="29">
        <f t="shared" si="98"/>
        <v>1783408.7000000007</v>
      </c>
      <c r="AD279" s="30">
        <f t="shared" si="105"/>
        <v>267</v>
      </c>
      <c r="AE279" s="30">
        <f t="shared" si="105"/>
        <v>267</v>
      </c>
      <c r="AF279" s="29">
        <f t="shared" si="94"/>
        <v>1798300.1699999997</v>
      </c>
      <c r="AG279" s="30">
        <f t="shared" si="105"/>
        <v>267</v>
      </c>
      <c r="AH279" s="30">
        <f t="shared" si="105"/>
        <v>267</v>
      </c>
      <c r="AI279" s="29">
        <f t="shared" si="99"/>
        <v>1778740.8499999971</v>
      </c>
      <c r="AJ279" s="30">
        <f t="shared" si="105"/>
        <v>267</v>
      </c>
      <c r="AK279" s="30">
        <f t="shared" si="104"/>
        <v>267</v>
      </c>
      <c r="AL279" s="29">
        <f t="shared" si="100"/>
        <v>1790209.7900000059</v>
      </c>
      <c r="AM279" s="30">
        <f t="shared" si="104"/>
        <v>267</v>
      </c>
      <c r="AN279" s="30">
        <f t="shared" si="104"/>
        <v>267</v>
      </c>
      <c r="AO279" s="29">
        <f t="shared" si="101"/>
        <v>1799503.53</v>
      </c>
      <c r="AP279" s="30">
        <f t="shared" si="104"/>
        <v>267</v>
      </c>
      <c r="AQ279" s="30">
        <f t="shared" si="104"/>
        <v>267</v>
      </c>
      <c r="AR279" s="29">
        <f t="shared" si="95"/>
        <v>1799565.9299999957</v>
      </c>
      <c r="AS279" s="253">
        <f t="shared" si="104"/>
        <v>267</v>
      </c>
      <c r="AT279" s="254">
        <f t="shared" si="104"/>
        <v>267</v>
      </c>
    </row>
    <row r="280" spans="22:46">
      <c r="V280" s="30">
        <f t="shared" si="105"/>
        <v>268</v>
      </c>
      <c r="W280" s="29">
        <f t="shared" si="96"/>
        <v>1792847.069999997</v>
      </c>
      <c r="X280" s="30">
        <f t="shared" si="105"/>
        <v>268</v>
      </c>
      <c r="Y280" s="30">
        <f t="shared" si="105"/>
        <v>268</v>
      </c>
      <c r="Z280" s="29">
        <f t="shared" si="97"/>
        <v>1797845.0600000033</v>
      </c>
      <c r="AA280" s="30">
        <f t="shared" si="105"/>
        <v>268</v>
      </c>
      <c r="AB280" s="30">
        <f t="shared" si="105"/>
        <v>268</v>
      </c>
      <c r="AC280" s="29">
        <f t="shared" si="98"/>
        <v>1789838.7200000007</v>
      </c>
      <c r="AD280" s="30">
        <f t="shared" si="105"/>
        <v>268</v>
      </c>
      <c r="AE280" s="30">
        <f t="shared" si="105"/>
        <v>268</v>
      </c>
      <c r="AF280" s="29">
        <f t="shared" si="94"/>
        <v>1804755.9499999997</v>
      </c>
      <c r="AG280" s="30">
        <f t="shared" si="105"/>
        <v>268</v>
      </c>
      <c r="AH280" s="30">
        <f t="shared" si="105"/>
        <v>268</v>
      </c>
      <c r="AI280" s="29">
        <f t="shared" si="99"/>
        <v>1785171.319999997</v>
      </c>
      <c r="AJ280" s="30">
        <f t="shared" si="105"/>
        <v>268</v>
      </c>
      <c r="AK280" s="30">
        <f t="shared" si="104"/>
        <v>268</v>
      </c>
      <c r="AL280" s="29">
        <f t="shared" si="100"/>
        <v>1796664.6700000057</v>
      </c>
      <c r="AM280" s="30">
        <f t="shared" si="104"/>
        <v>268</v>
      </c>
      <c r="AN280" s="30">
        <f t="shared" si="104"/>
        <v>268</v>
      </c>
      <c r="AO280" s="29">
        <f t="shared" si="101"/>
        <v>1805951.54</v>
      </c>
      <c r="AP280" s="30">
        <f t="shared" si="104"/>
        <v>268</v>
      </c>
      <c r="AQ280" s="30">
        <f t="shared" si="104"/>
        <v>268</v>
      </c>
      <c r="AR280" s="29">
        <f t="shared" si="95"/>
        <v>1806003.1399999957</v>
      </c>
      <c r="AS280" s="253">
        <f t="shared" si="104"/>
        <v>268</v>
      </c>
      <c r="AT280" s="254">
        <f t="shared" si="104"/>
        <v>268</v>
      </c>
    </row>
    <row r="281" spans="22:46">
      <c r="V281" s="30">
        <f t="shared" si="105"/>
        <v>269</v>
      </c>
      <c r="W281" s="29">
        <f t="shared" si="96"/>
        <v>1799279.789999997</v>
      </c>
      <c r="X281" s="30">
        <f t="shared" si="105"/>
        <v>269</v>
      </c>
      <c r="Y281" s="30">
        <f t="shared" si="105"/>
        <v>269</v>
      </c>
      <c r="Z281" s="29">
        <f t="shared" si="97"/>
        <v>1804296.3400000033</v>
      </c>
      <c r="AA281" s="30">
        <f t="shared" si="105"/>
        <v>269</v>
      </c>
      <c r="AB281" s="30">
        <f t="shared" si="105"/>
        <v>269</v>
      </c>
      <c r="AC281" s="29">
        <f t="shared" si="98"/>
        <v>1796268.7400000007</v>
      </c>
      <c r="AD281" s="30">
        <f t="shared" si="105"/>
        <v>269</v>
      </c>
      <c r="AE281" s="30">
        <f t="shared" si="105"/>
        <v>269</v>
      </c>
      <c r="AF281" s="29">
        <f t="shared" si="94"/>
        <v>1811211.7299999997</v>
      </c>
      <c r="AG281" s="30">
        <f t="shared" si="105"/>
        <v>269</v>
      </c>
      <c r="AH281" s="30">
        <f t="shared" si="105"/>
        <v>269</v>
      </c>
      <c r="AI281" s="29">
        <f t="shared" si="99"/>
        <v>1791601.789999997</v>
      </c>
      <c r="AJ281" s="30">
        <f t="shared" si="105"/>
        <v>269</v>
      </c>
      <c r="AK281" s="30">
        <f t="shared" si="104"/>
        <v>269</v>
      </c>
      <c r="AL281" s="29">
        <f t="shared" si="100"/>
        <v>1803119.5500000056</v>
      </c>
      <c r="AM281" s="30">
        <f t="shared" si="104"/>
        <v>269</v>
      </c>
      <c r="AN281" s="30">
        <f t="shared" si="104"/>
        <v>269</v>
      </c>
      <c r="AO281" s="29">
        <f t="shared" si="101"/>
        <v>1812399.55</v>
      </c>
      <c r="AP281" s="30">
        <f t="shared" si="104"/>
        <v>269</v>
      </c>
      <c r="AQ281" s="30">
        <f t="shared" si="104"/>
        <v>269</v>
      </c>
      <c r="AR281" s="29">
        <f t="shared" si="95"/>
        <v>1812440.3499999957</v>
      </c>
      <c r="AS281" s="253">
        <f t="shared" si="104"/>
        <v>269</v>
      </c>
      <c r="AT281" s="254">
        <f t="shared" si="104"/>
        <v>269</v>
      </c>
    </row>
    <row r="282" spans="22:46">
      <c r="V282" s="30">
        <f t="shared" si="105"/>
        <v>270</v>
      </c>
      <c r="W282" s="29">
        <f t="shared" si="96"/>
        <v>1805712.509999997</v>
      </c>
      <c r="X282" s="30">
        <f t="shared" si="105"/>
        <v>270</v>
      </c>
      <c r="Y282" s="30">
        <f t="shared" si="105"/>
        <v>270</v>
      </c>
      <c r="Z282" s="29">
        <f t="shared" si="97"/>
        <v>1810747.6200000034</v>
      </c>
      <c r="AA282" s="30">
        <f t="shared" si="105"/>
        <v>270</v>
      </c>
      <c r="AB282" s="30">
        <f t="shared" si="105"/>
        <v>270</v>
      </c>
      <c r="AC282" s="29">
        <f t="shared" si="98"/>
        <v>1802698.7600000007</v>
      </c>
      <c r="AD282" s="30">
        <f t="shared" si="105"/>
        <v>270</v>
      </c>
      <c r="AE282" s="30">
        <f t="shared" si="105"/>
        <v>270</v>
      </c>
      <c r="AF282" s="29">
        <f t="shared" si="94"/>
        <v>1817667.5099999998</v>
      </c>
      <c r="AG282" s="30">
        <f t="shared" si="105"/>
        <v>270</v>
      </c>
      <c r="AH282" s="30">
        <f t="shared" si="105"/>
        <v>270</v>
      </c>
      <c r="AI282" s="29">
        <f t="shared" si="99"/>
        <v>1798032.259999997</v>
      </c>
      <c r="AJ282" s="30">
        <f t="shared" si="105"/>
        <v>270</v>
      </c>
      <c r="AK282" s="30">
        <f t="shared" si="104"/>
        <v>270</v>
      </c>
      <c r="AL282" s="29">
        <f t="shared" si="100"/>
        <v>1809574.4300000055</v>
      </c>
      <c r="AM282" s="30">
        <f t="shared" si="104"/>
        <v>270</v>
      </c>
      <c r="AN282" s="30">
        <f t="shared" si="104"/>
        <v>270</v>
      </c>
      <c r="AO282" s="29">
        <f t="shared" si="101"/>
        <v>1818847.56</v>
      </c>
      <c r="AP282" s="30">
        <f t="shared" si="104"/>
        <v>270</v>
      </c>
      <c r="AQ282" s="30">
        <f t="shared" si="104"/>
        <v>270</v>
      </c>
      <c r="AR282" s="29">
        <f t="shared" si="95"/>
        <v>1818877.5599999956</v>
      </c>
      <c r="AS282" s="253">
        <f t="shared" si="104"/>
        <v>270</v>
      </c>
      <c r="AT282" s="254">
        <f t="shared" si="104"/>
        <v>270</v>
      </c>
    </row>
    <row r="283" spans="22:46">
      <c r="V283" s="30">
        <f t="shared" si="105"/>
        <v>271</v>
      </c>
      <c r="W283" s="29">
        <f t="shared" si="96"/>
        <v>1812145.229999997</v>
      </c>
      <c r="X283" s="30">
        <f t="shared" si="105"/>
        <v>271</v>
      </c>
      <c r="Y283" s="30">
        <f t="shared" si="105"/>
        <v>271</v>
      </c>
      <c r="Z283" s="29">
        <f t="shared" si="97"/>
        <v>1817198.9000000034</v>
      </c>
      <c r="AA283" s="30">
        <f t="shared" si="105"/>
        <v>271</v>
      </c>
      <c r="AB283" s="30">
        <f t="shared" si="105"/>
        <v>271</v>
      </c>
      <c r="AC283" s="29">
        <f t="shared" si="98"/>
        <v>1809128.7800000007</v>
      </c>
      <c r="AD283" s="30">
        <f t="shared" si="105"/>
        <v>271</v>
      </c>
      <c r="AE283" s="30">
        <f t="shared" si="105"/>
        <v>271</v>
      </c>
      <c r="AF283" s="29">
        <f t="shared" si="94"/>
        <v>1824123.2899999998</v>
      </c>
      <c r="AG283" s="30">
        <f t="shared" si="105"/>
        <v>271</v>
      </c>
      <c r="AH283" s="30">
        <f t="shared" si="105"/>
        <v>271</v>
      </c>
      <c r="AI283" s="29">
        <f t="shared" si="99"/>
        <v>1804462.729999997</v>
      </c>
      <c r="AJ283" s="30">
        <f t="shared" si="105"/>
        <v>271</v>
      </c>
      <c r="AK283" s="30">
        <f t="shared" si="104"/>
        <v>271</v>
      </c>
      <c r="AL283" s="29">
        <f t="shared" si="100"/>
        <v>1816029.3100000054</v>
      </c>
      <c r="AM283" s="30">
        <f t="shared" si="104"/>
        <v>271</v>
      </c>
      <c r="AN283" s="30">
        <f t="shared" si="104"/>
        <v>271</v>
      </c>
      <c r="AO283" s="29">
        <f t="shared" si="101"/>
        <v>1825295.57</v>
      </c>
      <c r="AP283" s="30">
        <f t="shared" si="104"/>
        <v>271</v>
      </c>
      <c r="AQ283" s="30">
        <f t="shared" si="104"/>
        <v>271</v>
      </c>
      <c r="AR283" s="29">
        <f t="shared" si="95"/>
        <v>1825314.7699999956</v>
      </c>
      <c r="AS283" s="253">
        <f t="shared" si="104"/>
        <v>271</v>
      </c>
      <c r="AT283" s="254">
        <f t="shared" si="104"/>
        <v>271</v>
      </c>
    </row>
    <row r="284" spans="22:46">
      <c r="V284" s="30">
        <f t="shared" si="105"/>
        <v>272</v>
      </c>
      <c r="W284" s="29">
        <f t="shared" si="96"/>
        <v>1818577.9499999969</v>
      </c>
      <c r="X284" s="30">
        <f t="shared" si="105"/>
        <v>272</v>
      </c>
      <c r="Y284" s="30">
        <f t="shared" si="105"/>
        <v>272</v>
      </c>
      <c r="Z284" s="29">
        <f t="shared" si="97"/>
        <v>1823650.1800000034</v>
      </c>
      <c r="AA284" s="30">
        <f t="shared" si="105"/>
        <v>272</v>
      </c>
      <c r="AB284" s="30">
        <f t="shared" si="105"/>
        <v>272</v>
      </c>
      <c r="AC284" s="29">
        <f t="shared" si="98"/>
        <v>1815558.8000000007</v>
      </c>
      <c r="AD284" s="30">
        <f t="shared" si="105"/>
        <v>272</v>
      </c>
      <c r="AE284" s="30">
        <f t="shared" si="105"/>
        <v>272</v>
      </c>
      <c r="AF284" s="29">
        <f t="shared" si="94"/>
        <v>1830579.0699999998</v>
      </c>
      <c r="AG284" s="30">
        <f t="shared" si="105"/>
        <v>272</v>
      </c>
      <c r="AH284" s="30">
        <f t="shared" si="105"/>
        <v>272</v>
      </c>
      <c r="AI284" s="29">
        <f t="shared" si="99"/>
        <v>1810893.1999999969</v>
      </c>
      <c r="AJ284" s="30">
        <f t="shared" si="105"/>
        <v>272</v>
      </c>
      <c r="AK284" s="30">
        <f t="shared" si="104"/>
        <v>272</v>
      </c>
      <c r="AL284" s="29">
        <f t="shared" si="100"/>
        <v>1822484.1900000053</v>
      </c>
      <c r="AM284" s="30">
        <f t="shared" si="104"/>
        <v>272</v>
      </c>
      <c r="AN284" s="30">
        <f t="shared" si="104"/>
        <v>272</v>
      </c>
      <c r="AO284" s="29">
        <f t="shared" si="101"/>
        <v>1831743.58</v>
      </c>
      <c r="AP284" s="30">
        <f t="shared" si="104"/>
        <v>272</v>
      </c>
      <c r="AQ284" s="30">
        <f t="shared" si="104"/>
        <v>272</v>
      </c>
      <c r="AR284" s="29">
        <f t="shared" si="95"/>
        <v>1831751.9799999956</v>
      </c>
      <c r="AS284" s="253">
        <f t="shared" si="104"/>
        <v>272</v>
      </c>
      <c r="AT284" s="254">
        <f t="shared" si="104"/>
        <v>272</v>
      </c>
    </row>
    <row r="285" spans="22:46">
      <c r="V285" s="30">
        <f t="shared" si="105"/>
        <v>273</v>
      </c>
      <c r="W285" s="29">
        <f t="shared" si="96"/>
        <v>1825010.6699999969</v>
      </c>
      <c r="X285" s="30">
        <f t="shared" si="105"/>
        <v>273</v>
      </c>
      <c r="Y285" s="30">
        <f t="shared" si="105"/>
        <v>273</v>
      </c>
      <c r="Z285" s="29">
        <f t="shared" si="97"/>
        <v>1830101.4600000035</v>
      </c>
      <c r="AA285" s="30">
        <f t="shared" si="105"/>
        <v>273</v>
      </c>
      <c r="AB285" s="30">
        <f t="shared" si="105"/>
        <v>273</v>
      </c>
      <c r="AC285" s="29">
        <f t="shared" si="98"/>
        <v>1821988.8200000008</v>
      </c>
      <c r="AD285" s="30">
        <f t="shared" si="105"/>
        <v>273</v>
      </c>
      <c r="AE285" s="30">
        <f t="shared" si="105"/>
        <v>273</v>
      </c>
      <c r="AF285" s="29">
        <f t="shared" si="94"/>
        <v>1837034.8499999999</v>
      </c>
      <c r="AG285" s="30">
        <f t="shared" si="105"/>
        <v>273</v>
      </c>
      <c r="AH285" s="30">
        <f t="shared" si="105"/>
        <v>273</v>
      </c>
      <c r="AI285" s="29">
        <f t="shared" si="99"/>
        <v>1817323.6699999969</v>
      </c>
      <c r="AJ285" s="30">
        <f t="shared" si="105"/>
        <v>273</v>
      </c>
      <c r="AK285" s="30">
        <f t="shared" si="105"/>
        <v>273</v>
      </c>
      <c r="AL285" s="29">
        <f t="shared" si="100"/>
        <v>1828939.0700000052</v>
      </c>
      <c r="AM285" s="30">
        <f t="shared" ref="AK285:AT300" si="106">AM284+1</f>
        <v>273</v>
      </c>
      <c r="AN285" s="30">
        <f t="shared" si="106"/>
        <v>273</v>
      </c>
      <c r="AO285" s="29">
        <f t="shared" si="101"/>
        <v>1838191.59</v>
      </c>
      <c r="AP285" s="30">
        <f t="shared" si="106"/>
        <v>273</v>
      </c>
      <c r="AQ285" s="30">
        <f t="shared" si="106"/>
        <v>273</v>
      </c>
      <c r="AR285" s="29">
        <f t="shared" si="95"/>
        <v>1838189.1899999955</v>
      </c>
      <c r="AS285" s="253">
        <f t="shared" si="106"/>
        <v>273</v>
      </c>
      <c r="AT285" s="254">
        <f t="shared" si="106"/>
        <v>273</v>
      </c>
    </row>
    <row r="286" spans="22:46">
      <c r="V286" s="30">
        <f t="shared" ref="V286:AK301" si="107">V285+1</f>
        <v>274</v>
      </c>
      <c r="W286" s="29">
        <f t="shared" si="96"/>
        <v>1831443.3899999969</v>
      </c>
      <c r="X286" s="30">
        <f t="shared" si="107"/>
        <v>274</v>
      </c>
      <c r="Y286" s="30">
        <f t="shared" si="107"/>
        <v>274</v>
      </c>
      <c r="Z286" s="29">
        <f t="shared" si="97"/>
        <v>1836552.7400000035</v>
      </c>
      <c r="AA286" s="30">
        <f t="shared" si="107"/>
        <v>274</v>
      </c>
      <c r="AB286" s="30">
        <f t="shared" si="107"/>
        <v>274</v>
      </c>
      <c r="AC286" s="29">
        <f t="shared" si="98"/>
        <v>1828418.8400000008</v>
      </c>
      <c r="AD286" s="30">
        <f t="shared" si="107"/>
        <v>274</v>
      </c>
      <c r="AE286" s="30">
        <f t="shared" si="107"/>
        <v>274</v>
      </c>
      <c r="AF286" s="29">
        <f t="shared" si="94"/>
        <v>1843490.63</v>
      </c>
      <c r="AG286" s="30">
        <f t="shared" si="107"/>
        <v>274</v>
      </c>
      <c r="AH286" s="30">
        <f t="shared" si="107"/>
        <v>274</v>
      </c>
      <c r="AI286" s="29">
        <f t="shared" si="99"/>
        <v>1823754.1399999969</v>
      </c>
      <c r="AJ286" s="30">
        <f t="shared" si="107"/>
        <v>274</v>
      </c>
      <c r="AK286" s="30">
        <f t="shared" si="106"/>
        <v>274</v>
      </c>
      <c r="AL286" s="29">
        <f t="shared" si="100"/>
        <v>1835393.9500000051</v>
      </c>
      <c r="AM286" s="30">
        <f t="shared" si="106"/>
        <v>274</v>
      </c>
      <c r="AN286" s="30">
        <f t="shared" si="106"/>
        <v>274</v>
      </c>
      <c r="AO286" s="29">
        <f t="shared" si="101"/>
        <v>1844639.6</v>
      </c>
      <c r="AP286" s="30">
        <f t="shared" si="106"/>
        <v>274</v>
      </c>
      <c r="AQ286" s="30">
        <f t="shared" si="106"/>
        <v>274</v>
      </c>
      <c r="AR286" s="29">
        <f t="shared" si="95"/>
        <v>1844626.3999999955</v>
      </c>
      <c r="AS286" s="253">
        <f t="shared" si="106"/>
        <v>274</v>
      </c>
      <c r="AT286" s="254">
        <f t="shared" si="106"/>
        <v>274</v>
      </c>
    </row>
    <row r="287" spans="22:46">
      <c r="V287" s="30">
        <f t="shared" si="107"/>
        <v>275</v>
      </c>
      <c r="W287" s="29">
        <f t="shared" si="96"/>
        <v>1837876.1099999968</v>
      </c>
      <c r="X287" s="30">
        <f t="shared" si="107"/>
        <v>275</v>
      </c>
      <c r="Y287" s="30">
        <f t="shared" si="107"/>
        <v>275</v>
      </c>
      <c r="Z287" s="29">
        <f t="shared" si="97"/>
        <v>1843004.0200000035</v>
      </c>
      <c r="AA287" s="30">
        <f t="shared" si="107"/>
        <v>275</v>
      </c>
      <c r="AB287" s="30">
        <f t="shared" si="107"/>
        <v>275</v>
      </c>
      <c r="AC287" s="29">
        <f t="shared" si="98"/>
        <v>1834848.8600000008</v>
      </c>
      <c r="AD287" s="30">
        <f t="shared" si="107"/>
        <v>275</v>
      </c>
      <c r="AE287" s="30">
        <f t="shared" si="107"/>
        <v>275</v>
      </c>
      <c r="AF287" s="29">
        <f t="shared" si="94"/>
        <v>1849946.41</v>
      </c>
      <c r="AG287" s="30">
        <f t="shared" si="107"/>
        <v>275</v>
      </c>
      <c r="AH287" s="30">
        <f t="shared" si="107"/>
        <v>275</v>
      </c>
      <c r="AI287" s="29">
        <f t="shared" si="99"/>
        <v>1830184.6099999968</v>
      </c>
      <c r="AJ287" s="30">
        <f t="shared" si="107"/>
        <v>275</v>
      </c>
      <c r="AK287" s="30">
        <f t="shared" si="106"/>
        <v>275</v>
      </c>
      <c r="AL287" s="29">
        <f t="shared" si="100"/>
        <v>1841848.830000005</v>
      </c>
      <c r="AM287" s="30">
        <f t="shared" si="106"/>
        <v>275</v>
      </c>
      <c r="AN287" s="30">
        <f t="shared" si="106"/>
        <v>275</v>
      </c>
      <c r="AO287" s="29">
        <f t="shared" si="101"/>
        <v>1851087.61</v>
      </c>
      <c r="AP287" s="30">
        <f t="shared" si="106"/>
        <v>275</v>
      </c>
      <c r="AQ287" s="30">
        <f t="shared" si="106"/>
        <v>275</v>
      </c>
      <c r="AR287" s="29">
        <f t="shared" si="95"/>
        <v>1851063.6099999954</v>
      </c>
      <c r="AS287" s="253">
        <f t="shared" si="106"/>
        <v>275</v>
      </c>
      <c r="AT287" s="254">
        <f t="shared" si="106"/>
        <v>275</v>
      </c>
    </row>
    <row r="288" spans="22:46">
      <c r="V288" s="30">
        <f t="shared" si="107"/>
        <v>276</v>
      </c>
      <c r="W288" s="29">
        <f t="shared" si="96"/>
        <v>1844308.8299999968</v>
      </c>
      <c r="X288" s="30">
        <f t="shared" si="107"/>
        <v>276</v>
      </c>
      <c r="Y288" s="30">
        <f t="shared" si="107"/>
        <v>276</v>
      </c>
      <c r="Z288" s="29">
        <f t="shared" si="97"/>
        <v>1849455.3000000035</v>
      </c>
      <c r="AA288" s="30">
        <f t="shared" si="107"/>
        <v>276</v>
      </c>
      <c r="AB288" s="30">
        <f t="shared" si="107"/>
        <v>276</v>
      </c>
      <c r="AC288" s="29">
        <f t="shared" si="98"/>
        <v>1841278.8800000008</v>
      </c>
      <c r="AD288" s="30">
        <f t="shared" si="107"/>
        <v>276</v>
      </c>
      <c r="AE288" s="30">
        <f t="shared" si="107"/>
        <v>276</v>
      </c>
      <c r="AF288" s="29">
        <f t="shared" si="94"/>
        <v>1856402.19</v>
      </c>
      <c r="AG288" s="30">
        <f t="shared" si="107"/>
        <v>276</v>
      </c>
      <c r="AH288" s="30">
        <f t="shared" si="107"/>
        <v>276</v>
      </c>
      <c r="AI288" s="29">
        <f t="shared" si="99"/>
        <v>1836615.0799999968</v>
      </c>
      <c r="AJ288" s="30">
        <f t="shared" si="107"/>
        <v>276</v>
      </c>
      <c r="AK288" s="30">
        <f t="shared" si="106"/>
        <v>276</v>
      </c>
      <c r="AL288" s="29">
        <f t="shared" si="100"/>
        <v>1848303.7100000049</v>
      </c>
      <c r="AM288" s="30">
        <f t="shared" si="106"/>
        <v>276</v>
      </c>
      <c r="AN288" s="30">
        <f t="shared" si="106"/>
        <v>276</v>
      </c>
      <c r="AO288" s="29">
        <f t="shared" si="101"/>
        <v>1857535.62</v>
      </c>
      <c r="AP288" s="30">
        <f t="shared" si="106"/>
        <v>276</v>
      </c>
      <c r="AQ288" s="30">
        <f t="shared" si="106"/>
        <v>276</v>
      </c>
      <c r="AR288" s="29">
        <f t="shared" si="95"/>
        <v>1857500.8199999954</v>
      </c>
      <c r="AS288" s="253">
        <f t="shared" si="106"/>
        <v>276</v>
      </c>
      <c r="AT288" s="254">
        <f t="shared" si="106"/>
        <v>276</v>
      </c>
    </row>
    <row r="289" spans="22:46">
      <c r="V289" s="30">
        <f t="shared" si="107"/>
        <v>277</v>
      </c>
      <c r="W289" s="29">
        <f t="shared" si="96"/>
        <v>1850741.5499999968</v>
      </c>
      <c r="X289" s="30">
        <f t="shared" si="107"/>
        <v>277</v>
      </c>
      <c r="Y289" s="30">
        <f t="shared" si="107"/>
        <v>277</v>
      </c>
      <c r="Z289" s="29">
        <f t="shared" si="97"/>
        <v>1855906.5800000036</v>
      </c>
      <c r="AA289" s="30">
        <f t="shared" si="107"/>
        <v>277</v>
      </c>
      <c r="AB289" s="30">
        <f t="shared" si="107"/>
        <v>277</v>
      </c>
      <c r="AC289" s="29">
        <f t="shared" si="98"/>
        <v>1847708.9000000008</v>
      </c>
      <c r="AD289" s="30">
        <f t="shared" si="107"/>
        <v>277</v>
      </c>
      <c r="AE289" s="30">
        <f t="shared" si="107"/>
        <v>277</v>
      </c>
      <c r="AF289" s="29">
        <f t="shared" si="94"/>
        <v>1862857.97</v>
      </c>
      <c r="AG289" s="30">
        <f t="shared" si="107"/>
        <v>277</v>
      </c>
      <c r="AH289" s="30">
        <f t="shared" si="107"/>
        <v>277</v>
      </c>
      <c r="AI289" s="29">
        <f t="shared" si="99"/>
        <v>1843045.5499999968</v>
      </c>
      <c r="AJ289" s="30">
        <f t="shared" si="107"/>
        <v>277</v>
      </c>
      <c r="AK289" s="30">
        <f t="shared" si="106"/>
        <v>277</v>
      </c>
      <c r="AL289" s="29">
        <f t="shared" si="100"/>
        <v>1854758.5900000047</v>
      </c>
      <c r="AM289" s="30">
        <f t="shared" si="106"/>
        <v>277</v>
      </c>
      <c r="AN289" s="30">
        <f t="shared" si="106"/>
        <v>277</v>
      </c>
      <c r="AO289" s="29">
        <f t="shared" si="101"/>
        <v>1863983.6300000001</v>
      </c>
      <c r="AP289" s="30">
        <f t="shared" si="106"/>
        <v>277</v>
      </c>
      <c r="AQ289" s="30">
        <f t="shared" si="106"/>
        <v>277</v>
      </c>
      <c r="AR289" s="29">
        <f t="shared" si="95"/>
        <v>1863938.0299999954</v>
      </c>
      <c r="AS289" s="253">
        <f t="shared" si="106"/>
        <v>277</v>
      </c>
      <c r="AT289" s="254">
        <f t="shared" si="106"/>
        <v>277</v>
      </c>
    </row>
    <row r="290" spans="22:46">
      <c r="V290" s="30">
        <f t="shared" si="107"/>
        <v>278</v>
      </c>
      <c r="W290" s="29">
        <f t="shared" si="96"/>
        <v>1857174.2699999968</v>
      </c>
      <c r="X290" s="30">
        <f t="shared" si="107"/>
        <v>278</v>
      </c>
      <c r="Y290" s="30">
        <f t="shared" si="107"/>
        <v>278</v>
      </c>
      <c r="Z290" s="29">
        <f t="shared" si="97"/>
        <v>1862357.8600000036</v>
      </c>
      <c r="AA290" s="30">
        <f t="shared" si="107"/>
        <v>278</v>
      </c>
      <c r="AB290" s="30">
        <f t="shared" si="107"/>
        <v>278</v>
      </c>
      <c r="AC290" s="29">
        <f t="shared" si="98"/>
        <v>1854138.9200000009</v>
      </c>
      <c r="AD290" s="30">
        <f t="shared" si="107"/>
        <v>278</v>
      </c>
      <c r="AE290" s="30">
        <f t="shared" si="107"/>
        <v>278</v>
      </c>
      <c r="AF290" s="29">
        <f t="shared" si="94"/>
        <v>1869313.75</v>
      </c>
      <c r="AG290" s="30">
        <f t="shared" si="107"/>
        <v>278</v>
      </c>
      <c r="AH290" s="30">
        <f t="shared" si="107"/>
        <v>278</v>
      </c>
      <c r="AI290" s="29">
        <f t="shared" si="99"/>
        <v>1849476.0199999968</v>
      </c>
      <c r="AJ290" s="30">
        <f t="shared" si="107"/>
        <v>278</v>
      </c>
      <c r="AK290" s="30">
        <f t="shared" si="106"/>
        <v>278</v>
      </c>
      <c r="AL290" s="29">
        <f t="shared" si="100"/>
        <v>1861213.4700000046</v>
      </c>
      <c r="AM290" s="30">
        <f t="shared" si="106"/>
        <v>278</v>
      </c>
      <c r="AN290" s="30">
        <f t="shared" si="106"/>
        <v>278</v>
      </c>
      <c r="AO290" s="29">
        <f t="shared" si="101"/>
        <v>1870431.6400000001</v>
      </c>
      <c r="AP290" s="30">
        <f t="shared" si="106"/>
        <v>278</v>
      </c>
      <c r="AQ290" s="30">
        <f t="shared" si="106"/>
        <v>278</v>
      </c>
      <c r="AR290" s="29">
        <f t="shared" si="95"/>
        <v>1870375.2399999953</v>
      </c>
      <c r="AS290" s="253">
        <f t="shared" si="106"/>
        <v>278</v>
      </c>
      <c r="AT290" s="254">
        <f t="shared" si="106"/>
        <v>278</v>
      </c>
    </row>
    <row r="291" spans="22:46">
      <c r="V291" s="30">
        <f t="shared" si="107"/>
        <v>279</v>
      </c>
      <c r="W291" s="29">
        <f t="shared" si="96"/>
        <v>1863606.9899999967</v>
      </c>
      <c r="X291" s="30">
        <f t="shared" si="107"/>
        <v>279</v>
      </c>
      <c r="Y291" s="30">
        <f t="shared" si="107"/>
        <v>279</v>
      </c>
      <c r="Z291" s="29">
        <f t="shared" si="97"/>
        <v>1868809.1400000036</v>
      </c>
      <c r="AA291" s="30">
        <f t="shared" si="107"/>
        <v>279</v>
      </c>
      <c r="AB291" s="30">
        <f t="shared" si="107"/>
        <v>279</v>
      </c>
      <c r="AC291" s="29">
        <f t="shared" si="98"/>
        <v>1860568.9400000009</v>
      </c>
      <c r="AD291" s="30">
        <f t="shared" si="107"/>
        <v>279</v>
      </c>
      <c r="AE291" s="30">
        <f t="shared" si="107"/>
        <v>279</v>
      </c>
      <c r="AF291" s="29">
        <f t="shared" si="94"/>
        <v>1875769.53</v>
      </c>
      <c r="AG291" s="30">
        <f t="shared" si="107"/>
        <v>279</v>
      </c>
      <c r="AH291" s="30">
        <f t="shared" si="107"/>
        <v>279</v>
      </c>
      <c r="AI291" s="29">
        <f t="shared" si="99"/>
        <v>1855906.4899999967</v>
      </c>
      <c r="AJ291" s="30">
        <f t="shared" si="107"/>
        <v>279</v>
      </c>
      <c r="AK291" s="30">
        <f t="shared" si="106"/>
        <v>279</v>
      </c>
      <c r="AL291" s="29">
        <f t="shared" si="100"/>
        <v>1867668.3500000045</v>
      </c>
      <c r="AM291" s="30">
        <f t="shared" si="106"/>
        <v>279</v>
      </c>
      <c r="AN291" s="30">
        <f t="shared" si="106"/>
        <v>279</v>
      </c>
      <c r="AO291" s="29">
        <f t="shared" si="101"/>
        <v>1876879.6500000001</v>
      </c>
      <c r="AP291" s="30">
        <f t="shared" si="106"/>
        <v>279</v>
      </c>
      <c r="AQ291" s="30">
        <f t="shared" si="106"/>
        <v>279</v>
      </c>
      <c r="AR291" s="29">
        <f t="shared" si="95"/>
        <v>1876812.4499999953</v>
      </c>
      <c r="AS291" s="253">
        <f t="shared" si="106"/>
        <v>279</v>
      </c>
      <c r="AT291" s="254">
        <f t="shared" si="106"/>
        <v>279</v>
      </c>
    </row>
    <row r="292" spans="22:46">
      <c r="V292" s="30">
        <f t="shared" si="107"/>
        <v>280</v>
      </c>
      <c r="W292" s="29">
        <f t="shared" si="96"/>
        <v>1870039.7099999967</v>
      </c>
      <c r="X292" s="30">
        <f t="shared" si="107"/>
        <v>280</v>
      </c>
      <c r="Y292" s="30">
        <f t="shared" si="107"/>
        <v>280</v>
      </c>
      <c r="Z292" s="29">
        <f t="shared" si="97"/>
        <v>1875260.4200000037</v>
      </c>
      <c r="AA292" s="30">
        <f t="shared" si="107"/>
        <v>280</v>
      </c>
      <c r="AB292" s="30">
        <f t="shared" si="107"/>
        <v>280</v>
      </c>
      <c r="AC292" s="29">
        <f t="shared" si="98"/>
        <v>1866998.9600000009</v>
      </c>
      <c r="AD292" s="30">
        <f t="shared" si="107"/>
        <v>280</v>
      </c>
      <c r="AE292" s="30">
        <f t="shared" si="107"/>
        <v>280</v>
      </c>
      <c r="AF292" s="29">
        <f t="shared" si="94"/>
        <v>1882225.31</v>
      </c>
      <c r="AG292" s="30">
        <f t="shared" si="107"/>
        <v>280</v>
      </c>
      <c r="AH292" s="30">
        <f t="shared" si="107"/>
        <v>280</v>
      </c>
      <c r="AI292" s="29">
        <f t="shared" si="99"/>
        <v>1862336.9599999967</v>
      </c>
      <c r="AJ292" s="30">
        <f t="shared" si="107"/>
        <v>280</v>
      </c>
      <c r="AK292" s="30">
        <f t="shared" si="106"/>
        <v>280</v>
      </c>
      <c r="AL292" s="29">
        <f t="shared" si="100"/>
        <v>1874123.2300000044</v>
      </c>
      <c r="AM292" s="30">
        <f t="shared" si="106"/>
        <v>280</v>
      </c>
      <c r="AN292" s="30">
        <f t="shared" si="106"/>
        <v>280</v>
      </c>
      <c r="AO292" s="29">
        <f t="shared" si="101"/>
        <v>1883327.6600000001</v>
      </c>
      <c r="AP292" s="30">
        <f t="shared" si="106"/>
        <v>280</v>
      </c>
      <c r="AQ292" s="30">
        <f t="shared" si="106"/>
        <v>280</v>
      </c>
      <c r="AR292" s="29">
        <f t="shared" si="95"/>
        <v>1883249.6599999953</v>
      </c>
      <c r="AS292" s="253">
        <f t="shared" si="106"/>
        <v>280</v>
      </c>
      <c r="AT292" s="254">
        <f t="shared" si="106"/>
        <v>280</v>
      </c>
    </row>
    <row r="293" spans="22:46">
      <c r="V293" s="30">
        <f t="shared" si="107"/>
        <v>281</v>
      </c>
      <c r="W293" s="29">
        <f t="shared" si="96"/>
        <v>1876472.4299999967</v>
      </c>
      <c r="X293" s="30">
        <f t="shared" si="107"/>
        <v>281</v>
      </c>
      <c r="Y293" s="30">
        <f t="shared" si="107"/>
        <v>281</v>
      </c>
      <c r="Z293" s="29">
        <f t="shared" si="97"/>
        <v>1881711.7000000037</v>
      </c>
      <c r="AA293" s="30">
        <f t="shared" si="107"/>
        <v>281</v>
      </c>
      <c r="AB293" s="30">
        <f t="shared" si="107"/>
        <v>281</v>
      </c>
      <c r="AC293" s="29">
        <f t="shared" si="98"/>
        <v>1873428.9800000009</v>
      </c>
      <c r="AD293" s="30">
        <f t="shared" si="107"/>
        <v>281</v>
      </c>
      <c r="AE293" s="30">
        <f t="shared" si="107"/>
        <v>281</v>
      </c>
      <c r="AF293" s="29">
        <f t="shared" si="94"/>
        <v>1888681.09</v>
      </c>
      <c r="AG293" s="30">
        <f t="shared" si="107"/>
        <v>281</v>
      </c>
      <c r="AH293" s="30">
        <f t="shared" si="107"/>
        <v>281</v>
      </c>
      <c r="AI293" s="29">
        <f t="shared" si="99"/>
        <v>1868767.4299999967</v>
      </c>
      <c r="AJ293" s="30">
        <f t="shared" si="107"/>
        <v>281</v>
      </c>
      <c r="AK293" s="30">
        <f t="shared" si="106"/>
        <v>281</v>
      </c>
      <c r="AL293" s="29">
        <f t="shared" si="100"/>
        <v>1880578.1100000043</v>
      </c>
      <c r="AM293" s="30">
        <f t="shared" si="106"/>
        <v>281</v>
      </c>
      <c r="AN293" s="30">
        <f t="shared" si="106"/>
        <v>281</v>
      </c>
      <c r="AO293" s="29">
        <f t="shared" si="101"/>
        <v>1889775.6700000002</v>
      </c>
      <c r="AP293" s="30">
        <f t="shared" si="106"/>
        <v>281</v>
      </c>
      <c r="AQ293" s="30">
        <f t="shared" si="106"/>
        <v>281</v>
      </c>
      <c r="AR293" s="29">
        <f t="shared" si="95"/>
        <v>1889686.8699999952</v>
      </c>
      <c r="AS293" s="253">
        <f t="shared" si="106"/>
        <v>281</v>
      </c>
      <c r="AT293" s="254">
        <f t="shared" si="106"/>
        <v>281</v>
      </c>
    </row>
    <row r="294" spans="22:46">
      <c r="V294" s="30">
        <f t="shared" si="107"/>
        <v>282</v>
      </c>
      <c r="W294" s="29">
        <f t="shared" si="96"/>
        <v>1882905.1499999966</v>
      </c>
      <c r="X294" s="30">
        <f t="shared" si="107"/>
        <v>282</v>
      </c>
      <c r="Y294" s="30">
        <f t="shared" si="107"/>
        <v>282</v>
      </c>
      <c r="Z294" s="29">
        <f t="shared" si="97"/>
        <v>1888162.9800000037</v>
      </c>
      <c r="AA294" s="30">
        <f t="shared" si="107"/>
        <v>282</v>
      </c>
      <c r="AB294" s="30">
        <f t="shared" si="107"/>
        <v>282</v>
      </c>
      <c r="AC294" s="29">
        <f t="shared" si="98"/>
        <v>1879859.0000000009</v>
      </c>
      <c r="AD294" s="30">
        <f t="shared" si="107"/>
        <v>282</v>
      </c>
      <c r="AE294" s="30">
        <f t="shared" si="107"/>
        <v>282</v>
      </c>
      <c r="AF294" s="29">
        <f t="shared" si="94"/>
        <v>1895136.87</v>
      </c>
      <c r="AG294" s="30">
        <f t="shared" si="107"/>
        <v>282</v>
      </c>
      <c r="AH294" s="30">
        <f t="shared" si="107"/>
        <v>282</v>
      </c>
      <c r="AI294" s="29">
        <f t="shared" si="99"/>
        <v>1875197.8999999966</v>
      </c>
      <c r="AJ294" s="30">
        <f t="shared" si="107"/>
        <v>282</v>
      </c>
      <c r="AK294" s="30">
        <f t="shared" si="106"/>
        <v>282</v>
      </c>
      <c r="AL294" s="29">
        <f t="shared" si="100"/>
        <v>1887032.9900000042</v>
      </c>
      <c r="AM294" s="30">
        <f t="shared" si="106"/>
        <v>282</v>
      </c>
      <c r="AN294" s="30">
        <f t="shared" si="106"/>
        <v>282</v>
      </c>
      <c r="AO294" s="29">
        <f t="shared" si="101"/>
        <v>1896223.6800000002</v>
      </c>
      <c r="AP294" s="30">
        <f t="shared" si="106"/>
        <v>282</v>
      </c>
      <c r="AQ294" s="30">
        <f t="shared" si="106"/>
        <v>282</v>
      </c>
      <c r="AR294" s="29">
        <f t="shared" si="95"/>
        <v>1896124.0799999952</v>
      </c>
      <c r="AS294" s="253">
        <f t="shared" si="106"/>
        <v>282</v>
      </c>
      <c r="AT294" s="254">
        <f t="shared" si="106"/>
        <v>282</v>
      </c>
    </row>
    <row r="295" spans="22:46">
      <c r="V295" s="30">
        <f t="shared" si="107"/>
        <v>283</v>
      </c>
      <c r="W295" s="29">
        <f t="shared" si="96"/>
        <v>1889337.8699999966</v>
      </c>
      <c r="X295" s="30">
        <f t="shared" si="107"/>
        <v>283</v>
      </c>
      <c r="Y295" s="30">
        <f t="shared" si="107"/>
        <v>283</v>
      </c>
      <c r="Z295" s="29">
        <f t="shared" si="97"/>
        <v>1894614.2600000037</v>
      </c>
      <c r="AA295" s="30">
        <f t="shared" si="107"/>
        <v>283</v>
      </c>
      <c r="AB295" s="30">
        <f t="shared" si="107"/>
        <v>283</v>
      </c>
      <c r="AC295" s="29">
        <f t="shared" si="98"/>
        <v>1886289.0200000009</v>
      </c>
      <c r="AD295" s="30">
        <f t="shared" si="107"/>
        <v>283</v>
      </c>
      <c r="AE295" s="30">
        <f t="shared" si="107"/>
        <v>283</v>
      </c>
      <c r="AF295" s="29">
        <f t="shared" si="94"/>
        <v>1901592.6500000001</v>
      </c>
      <c r="AG295" s="30">
        <f t="shared" si="107"/>
        <v>283</v>
      </c>
      <c r="AH295" s="30">
        <f t="shared" si="107"/>
        <v>283</v>
      </c>
      <c r="AI295" s="29">
        <f t="shared" si="99"/>
        <v>1881628.3699999966</v>
      </c>
      <c r="AJ295" s="30">
        <f t="shared" si="107"/>
        <v>283</v>
      </c>
      <c r="AK295" s="30">
        <f t="shared" si="106"/>
        <v>283</v>
      </c>
      <c r="AL295" s="29">
        <f t="shared" si="100"/>
        <v>1893487.8700000041</v>
      </c>
      <c r="AM295" s="30">
        <f t="shared" si="106"/>
        <v>283</v>
      </c>
      <c r="AN295" s="30">
        <f t="shared" si="106"/>
        <v>283</v>
      </c>
      <c r="AO295" s="29">
        <f t="shared" si="101"/>
        <v>1902671.6900000002</v>
      </c>
      <c r="AP295" s="30">
        <f t="shared" si="106"/>
        <v>283</v>
      </c>
      <c r="AQ295" s="30">
        <f t="shared" si="106"/>
        <v>283</v>
      </c>
      <c r="AR295" s="29">
        <f t="shared" si="95"/>
        <v>1902561.2899999951</v>
      </c>
      <c r="AS295" s="253">
        <f t="shared" si="106"/>
        <v>283</v>
      </c>
      <c r="AT295" s="254">
        <f t="shared" si="106"/>
        <v>283</v>
      </c>
    </row>
    <row r="296" spans="22:46">
      <c r="V296" s="30">
        <f t="shared" si="107"/>
        <v>284</v>
      </c>
      <c r="W296" s="29">
        <f t="shared" si="96"/>
        <v>1895770.5899999966</v>
      </c>
      <c r="X296" s="30">
        <f t="shared" si="107"/>
        <v>284</v>
      </c>
      <c r="Y296" s="30">
        <f t="shared" si="107"/>
        <v>284</v>
      </c>
      <c r="Z296" s="29">
        <f t="shared" si="97"/>
        <v>1901065.5400000038</v>
      </c>
      <c r="AA296" s="30">
        <f t="shared" si="107"/>
        <v>284</v>
      </c>
      <c r="AB296" s="30">
        <f t="shared" si="107"/>
        <v>284</v>
      </c>
      <c r="AC296" s="29">
        <f t="shared" si="98"/>
        <v>1892719.040000001</v>
      </c>
      <c r="AD296" s="30">
        <f t="shared" si="107"/>
        <v>284</v>
      </c>
      <c r="AE296" s="30">
        <f t="shared" si="107"/>
        <v>284</v>
      </c>
      <c r="AF296" s="29">
        <f t="shared" si="94"/>
        <v>1908048.4300000002</v>
      </c>
      <c r="AG296" s="30">
        <f t="shared" si="107"/>
        <v>284</v>
      </c>
      <c r="AH296" s="30">
        <f t="shared" si="107"/>
        <v>284</v>
      </c>
      <c r="AI296" s="29">
        <f t="shared" si="99"/>
        <v>1888058.8399999966</v>
      </c>
      <c r="AJ296" s="30">
        <f t="shared" si="107"/>
        <v>284</v>
      </c>
      <c r="AK296" s="30">
        <f t="shared" si="106"/>
        <v>284</v>
      </c>
      <c r="AL296" s="29">
        <f t="shared" si="100"/>
        <v>1899942.750000004</v>
      </c>
      <c r="AM296" s="30">
        <f t="shared" si="106"/>
        <v>284</v>
      </c>
      <c r="AN296" s="30">
        <f t="shared" si="106"/>
        <v>284</v>
      </c>
      <c r="AO296" s="29">
        <f t="shared" si="101"/>
        <v>1909119.7000000002</v>
      </c>
      <c r="AP296" s="30">
        <f t="shared" si="106"/>
        <v>284</v>
      </c>
      <c r="AQ296" s="30">
        <f t="shared" si="106"/>
        <v>284</v>
      </c>
      <c r="AR296" s="29">
        <f t="shared" si="95"/>
        <v>1908998.4999999951</v>
      </c>
      <c r="AS296" s="253">
        <f t="shared" si="106"/>
        <v>284</v>
      </c>
      <c r="AT296" s="254">
        <f t="shared" si="106"/>
        <v>284</v>
      </c>
    </row>
    <row r="297" spans="22:46">
      <c r="V297" s="30">
        <f t="shared" si="107"/>
        <v>285</v>
      </c>
      <c r="W297" s="29">
        <f t="shared" si="96"/>
        <v>1902203.3099999966</v>
      </c>
      <c r="X297" s="30">
        <f t="shared" si="107"/>
        <v>285</v>
      </c>
      <c r="Y297" s="30">
        <f t="shared" si="107"/>
        <v>285</v>
      </c>
      <c r="Z297" s="29">
        <f t="shared" si="97"/>
        <v>1907516.8200000038</v>
      </c>
      <c r="AA297" s="30">
        <f t="shared" si="107"/>
        <v>285</v>
      </c>
      <c r="AB297" s="30">
        <f t="shared" si="107"/>
        <v>285</v>
      </c>
      <c r="AC297" s="29">
        <f t="shared" si="98"/>
        <v>1899149.060000001</v>
      </c>
      <c r="AD297" s="30">
        <f t="shared" si="107"/>
        <v>285</v>
      </c>
      <c r="AE297" s="30">
        <f t="shared" si="107"/>
        <v>285</v>
      </c>
      <c r="AF297" s="29">
        <f t="shared" si="94"/>
        <v>1914504.2100000002</v>
      </c>
      <c r="AG297" s="30">
        <f t="shared" si="107"/>
        <v>285</v>
      </c>
      <c r="AH297" s="30">
        <f t="shared" si="107"/>
        <v>285</v>
      </c>
      <c r="AI297" s="29">
        <f t="shared" si="99"/>
        <v>1894489.3099999966</v>
      </c>
      <c r="AJ297" s="30">
        <f t="shared" si="107"/>
        <v>285</v>
      </c>
      <c r="AK297" s="30">
        <f t="shared" si="106"/>
        <v>285</v>
      </c>
      <c r="AL297" s="29">
        <f t="shared" si="100"/>
        <v>1906397.6300000038</v>
      </c>
      <c r="AM297" s="30">
        <f t="shared" si="106"/>
        <v>285</v>
      </c>
      <c r="AN297" s="30">
        <f t="shared" si="106"/>
        <v>285</v>
      </c>
      <c r="AO297" s="29">
        <f t="shared" si="101"/>
        <v>1915567.7100000002</v>
      </c>
      <c r="AP297" s="30">
        <f t="shared" si="106"/>
        <v>285</v>
      </c>
      <c r="AQ297" s="30">
        <f t="shared" si="106"/>
        <v>285</v>
      </c>
      <c r="AR297" s="29">
        <f t="shared" si="95"/>
        <v>1915435.7099999951</v>
      </c>
      <c r="AS297" s="253">
        <f t="shared" si="106"/>
        <v>285</v>
      </c>
      <c r="AT297" s="254">
        <f t="shared" si="106"/>
        <v>285</v>
      </c>
    </row>
    <row r="298" spans="22:46">
      <c r="V298" s="30">
        <f t="shared" si="107"/>
        <v>286</v>
      </c>
      <c r="W298" s="29">
        <f t="shared" si="96"/>
        <v>1908636.0299999965</v>
      </c>
      <c r="X298" s="30">
        <f t="shared" si="107"/>
        <v>286</v>
      </c>
      <c r="Y298" s="30">
        <f t="shared" si="107"/>
        <v>286</v>
      </c>
      <c r="Z298" s="29">
        <f t="shared" si="97"/>
        <v>1913968.1000000038</v>
      </c>
      <c r="AA298" s="30">
        <f t="shared" si="107"/>
        <v>286</v>
      </c>
      <c r="AB298" s="30">
        <f t="shared" si="107"/>
        <v>286</v>
      </c>
      <c r="AC298" s="29">
        <f t="shared" si="98"/>
        <v>1905579.080000001</v>
      </c>
      <c r="AD298" s="30">
        <f t="shared" si="107"/>
        <v>286</v>
      </c>
      <c r="AE298" s="30">
        <f t="shared" si="107"/>
        <v>286</v>
      </c>
      <c r="AF298" s="29">
        <f t="shared" si="94"/>
        <v>1920959.9900000002</v>
      </c>
      <c r="AG298" s="30">
        <f t="shared" si="107"/>
        <v>286</v>
      </c>
      <c r="AH298" s="30">
        <f t="shared" si="107"/>
        <v>286</v>
      </c>
      <c r="AI298" s="29">
        <f t="shared" si="99"/>
        <v>1900919.7799999965</v>
      </c>
      <c r="AJ298" s="30">
        <f t="shared" si="107"/>
        <v>286</v>
      </c>
      <c r="AK298" s="30">
        <f t="shared" si="106"/>
        <v>286</v>
      </c>
      <c r="AL298" s="29">
        <f t="shared" si="100"/>
        <v>1912852.5100000037</v>
      </c>
      <c r="AM298" s="30">
        <f t="shared" si="106"/>
        <v>286</v>
      </c>
      <c r="AN298" s="30">
        <f t="shared" si="106"/>
        <v>286</v>
      </c>
      <c r="AO298" s="29">
        <f t="shared" si="101"/>
        <v>1922015.7200000002</v>
      </c>
      <c r="AP298" s="30">
        <f t="shared" si="106"/>
        <v>286</v>
      </c>
      <c r="AQ298" s="30">
        <f t="shared" si="106"/>
        <v>286</v>
      </c>
      <c r="AR298" s="29">
        <f t="shared" si="95"/>
        <v>1921872.919999995</v>
      </c>
      <c r="AS298" s="253">
        <f t="shared" si="106"/>
        <v>286</v>
      </c>
      <c r="AT298" s="254">
        <f t="shared" si="106"/>
        <v>286</v>
      </c>
    </row>
    <row r="299" spans="22:46">
      <c r="V299" s="30">
        <f t="shared" si="107"/>
        <v>287</v>
      </c>
      <c r="W299" s="29">
        <f t="shared" si="96"/>
        <v>1915068.7499999965</v>
      </c>
      <c r="X299" s="30">
        <f t="shared" si="107"/>
        <v>287</v>
      </c>
      <c r="Y299" s="30">
        <f t="shared" si="107"/>
        <v>287</v>
      </c>
      <c r="Z299" s="29">
        <f t="shared" si="97"/>
        <v>1920419.3800000038</v>
      </c>
      <c r="AA299" s="30">
        <f t="shared" si="107"/>
        <v>287</v>
      </c>
      <c r="AB299" s="30">
        <f t="shared" si="107"/>
        <v>287</v>
      </c>
      <c r="AC299" s="29">
        <f t="shared" si="98"/>
        <v>1912009.100000001</v>
      </c>
      <c r="AD299" s="30">
        <f t="shared" si="107"/>
        <v>287</v>
      </c>
      <c r="AE299" s="30">
        <f t="shared" si="107"/>
        <v>287</v>
      </c>
      <c r="AF299" s="29">
        <f t="shared" si="94"/>
        <v>1927415.7700000003</v>
      </c>
      <c r="AG299" s="30">
        <f t="shared" si="107"/>
        <v>287</v>
      </c>
      <c r="AH299" s="30">
        <f t="shared" si="107"/>
        <v>287</v>
      </c>
      <c r="AI299" s="29">
        <f t="shared" si="99"/>
        <v>1907350.2499999965</v>
      </c>
      <c r="AJ299" s="30">
        <f t="shared" si="107"/>
        <v>287</v>
      </c>
      <c r="AK299" s="30">
        <f t="shared" si="106"/>
        <v>287</v>
      </c>
      <c r="AL299" s="29">
        <f t="shared" si="100"/>
        <v>1919307.3900000036</v>
      </c>
      <c r="AM299" s="30">
        <f t="shared" si="106"/>
        <v>287</v>
      </c>
      <c r="AN299" s="30">
        <f t="shared" si="106"/>
        <v>287</v>
      </c>
      <c r="AO299" s="29">
        <f t="shared" si="101"/>
        <v>1928463.7300000002</v>
      </c>
      <c r="AP299" s="30">
        <f t="shared" si="106"/>
        <v>287</v>
      </c>
      <c r="AQ299" s="30">
        <f t="shared" si="106"/>
        <v>287</v>
      </c>
      <c r="AR299" s="29">
        <f t="shared" si="95"/>
        <v>1928310.129999995</v>
      </c>
      <c r="AS299" s="253">
        <f t="shared" si="106"/>
        <v>287</v>
      </c>
      <c r="AT299" s="254">
        <f t="shared" si="106"/>
        <v>287</v>
      </c>
    </row>
    <row r="300" spans="22:46">
      <c r="V300" s="30">
        <f t="shared" si="107"/>
        <v>288</v>
      </c>
      <c r="W300" s="29">
        <f t="shared" si="96"/>
        <v>1921501.4699999965</v>
      </c>
      <c r="X300" s="30">
        <f t="shared" si="107"/>
        <v>288</v>
      </c>
      <c r="Y300" s="30">
        <f t="shared" si="107"/>
        <v>288</v>
      </c>
      <c r="Z300" s="29">
        <f t="shared" si="97"/>
        <v>1926870.6600000039</v>
      </c>
      <c r="AA300" s="30">
        <f t="shared" si="107"/>
        <v>288</v>
      </c>
      <c r="AB300" s="30">
        <f t="shared" si="107"/>
        <v>288</v>
      </c>
      <c r="AC300" s="29">
        <f t="shared" si="98"/>
        <v>1918439.120000001</v>
      </c>
      <c r="AD300" s="30">
        <f t="shared" si="107"/>
        <v>288</v>
      </c>
      <c r="AE300" s="30">
        <f t="shared" si="107"/>
        <v>288</v>
      </c>
      <c r="AF300" s="29">
        <f t="shared" si="94"/>
        <v>1933871.5500000003</v>
      </c>
      <c r="AG300" s="30">
        <f t="shared" si="107"/>
        <v>288</v>
      </c>
      <c r="AH300" s="30">
        <f t="shared" si="107"/>
        <v>288</v>
      </c>
      <c r="AI300" s="29">
        <f t="shared" si="99"/>
        <v>1913780.7199999965</v>
      </c>
      <c r="AJ300" s="30">
        <f t="shared" si="107"/>
        <v>288</v>
      </c>
      <c r="AK300" s="30">
        <f t="shared" si="106"/>
        <v>288</v>
      </c>
      <c r="AL300" s="29">
        <f t="shared" si="100"/>
        <v>1925762.2700000035</v>
      </c>
      <c r="AM300" s="30">
        <f t="shared" si="106"/>
        <v>288</v>
      </c>
      <c r="AN300" s="30">
        <f t="shared" si="106"/>
        <v>288</v>
      </c>
      <c r="AO300" s="29">
        <f t="shared" si="101"/>
        <v>1934911.7400000002</v>
      </c>
      <c r="AP300" s="30">
        <f t="shared" si="106"/>
        <v>288</v>
      </c>
      <c r="AQ300" s="30">
        <f t="shared" si="106"/>
        <v>288</v>
      </c>
      <c r="AR300" s="29">
        <f t="shared" si="95"/>
        <v>1934747.339999995</v>
      </c>
      <c r="AS300" s="253">
        <f t="shared" si="106"/>
        <v>288</v>
      </c>
      <c r="AT300" s="254">
        <f t="shared" si="106"/>
        <v>288</v>
      </c>
    </row>
    <row r="301" spans="22:46">
      <c r="V301" s="30">
        <f t="shared" si="107"/>
        <v>289</v>
      </c>
      <c r="W301" s="29">
        <f t="shared" si="96"/>
        <v>1927934.1899999965</v>
      </c>
      <c r="X301" s="30">
        <f t="shared" si="107"/>
        <v>289</v>
      </c>
      <c r="Y301" s="30">
        <f t="shared" si="107"/>
        <v>289</v>
      </c>
      <c r="Z301" s="29">
        <f t="shared" si="97"/>
        <v>1933321.9400000039</v>
      </c>
      <c r="AA301" s="30">
        <f t="shared" si="107"/>
        <v>289</v>
      </c>
      <c r="AB301" s="30">
        <f t="shared" si="107"/>
        <v>289</v>
      </c>
      <c r="AC301" s="29">
        <f t="shared" si="98"/>
        <v>1924869.1400000011</v>
      </c>
      <c r="AD301" s="30">
        <f t="shared" si="107"/>
        <v>289</v>
      </c>
      <c r="AE301" s="30">
        <f t="shared" si="107"/>
        <v>289</v>
      </c>
      <c r="AF301" s="29">
        <f t="shared" si="94"/>
        <v>1940327.3300000003</v>
      </c>
      <c r="AG301" s="30">
        <f t="shared" si="107"/>
        <v>289</v>
      </c>
      <c r="AH301" s="30">
        <f t="shared" si="107"/>
        <v>289</v>
      </c>
      <c r="AI301" s="29">
        <f t="shared" si="99"/>
        <v>1920211.1899999965</v>
      </c>
      <c r="AJ301" s="30">
        <f t="shared" si="107"/>
        <v>289</v>
      </c>
      <c r="AK301" s="30">
        <f t="shared" si="107"/>
        <v>289</v>
      </c>
      <c r="AL301" s="29">
        <f t="shared" si="100"/>
        <v>1932217.1500000034</v>
      </c>
      <c r="AM301" s="30">
        <f t="shared" ref="AK301:AT316" si="108">AM300+1</f>
        <v>289</v>
      </c>
      <c r="AN301" s="30">
        <f t="shared" si="108"/>
        <v>289</v>
      </c>
      <c r="AO301" s="29">
        <f t="shared" si="101"/>
        <v>1941359.7500000002</v>
      </c>
      <c r="AP301" s="30">
        <f t="shared" si="108"/>
        <v>289</v>
      </c>
      <c r="AQ301" s="30">
        <f t="shared" si="108"/>
        <v>289</v>
      </c>
      <c r="AR301" s="29">
        <f t="shared" si="95"/>
        <v>1941184.5499999949</v>
      </c>
      <c r="AS301" s="253">
        <f t="shared" si="108"/>
        <v>289</v>
      </c>
      <c r="AT301" s="254">
        <f t="shared" si="108"/>
        <v>289</v>
      </c>
    </row>
    <row r="302" spans="22:46">
      <c r="V302" s="30">
        <f t="shared" ref="V302:AK317" si="109">V301+1</f>
        <v>290</v>
      </c>
      <c r="W302" s="29">
        <f t="shared" si="96"/>
        <v>1934366.9099999964</v>
      </c>
      <c r="X302" s="30">
        <f t="shared" si="109"/>
        <v>290</v>
      </c>
      <c r="Y302" s="30">
        <f t="shared" si="109"/>
        <v>290</v>
      </c>
      <c r="Z302" s="29">
        <f t="shared" si="97"/>
        <v>1939773.2200000039</v>
      </c>
      <c r="AA302" s="30">
        <f t="shared" si="109"/>
        <v>290</v>
      </c>
      <c r="AB302" s="30">
        <f t="shared" si="109"/>
        <v>290</v>
      </c>
      <c r="AC302" s="29">
        <f t="shared" si="98"/>
        <v>1931299.1600000011</v>
      </c>
      <c r="AD302" s="30">
        <f t="shared" si="109"/>
        <v>290</v>
      </c>
      <c r="AE302" s="30">
        <f t="shared" si="109"/>
        <v>290</v>
      </c>
      <c r="AF302" s="29">
        <f t="shared" si="94"/>
        <v>1946783.1100000003</v>
      </c>
      <c r="AG302" s="30">
        <f t="shared" si="109"/>
        <v>290</v>
      </c>
      <c r="AH302" s="30">
        <f t="shared" si="109"/>
        <v>290</v>
      </c>
      <c r="AI302" s="29">
        <f t="shared" si="99"/>
        <v>1926641.6599999964</v>
      </c>
      <c r="AJ302" s="30">
        <f t="shared" si="109"/>
        <v>290</v>
      </c>
      <c r="AK302" s="30">
        <f t="shared" si="108"/>
        <v>290</v>
      </c>
      <c r="AL302" s="29">
        <f t="shared" si="100"/>
        <v>1938672.0300000033</v>
      </c>
      <c r="AM302" s="30">
        <f t="shared" si="108"/>
        <v>290</v>
      </c>
      <c r="AN302" s="30">
        <f t="shared" si="108"/>
        <v>290</v>
      </c>
      <c r="AO302" s="29">
        <f t="shared" si="101"/>
        <v>1947807.7600000002</v>
      </c>
      <c r="AP302" s="30">
        <f t="shared" si="108"/>
        <v>290</v>
      </c>
      <c r="AQ302" s="30">
        <f t="shared" si="108"/>
        <v>290</v>
      </c>
      <c r="AR302" s="29">
        <f t="shared" si="95"/>
        <v>1947621.7599999949</v>
      </c>
      <c r="AS302" s="253">
        <f t="shared" si="108"/>
        <v>290</v>
      </c>
      <c r="AT302" s="254">
        <f t="shared" si="108"/>
        <v>290</v>
      </c>
    </row>
    <row r="303" spans="22:46">
      <c r="V303" s="30">
        <f t="shared" si="109"/>
        <v>291</v>
      </c>
      <c r="W303" s="29">
        <f t="shared" si="96"/>
        <v>1940799.6299999964</v>
      </c>
      <c r="X303" s="30">
        <f t="shared" si="109"/>
        <v>291</v>
      </c>
      <c r="Y303" s="30">
        <f t="shared" si="109"/>
        <v>291</v>
      </c>
      <c r="Z303" s="29">
        <f t="shared" si="97"/>
        <v>1946224.500000004</v>
      </c>
      <c r="AA303" s="30">
        <f t="shared" si="109"/>
        <v>291</v>
      </c>
      <c r="AB303" s="30">
        <f t="shared" si="109"/>
        <v>291</v>
      </c>
      <c r="AC303" s="29">
        <f t="shared" si="98"/>
        <v>1937729.1800000011</v>
      </c>
      <c r="AD303" s="30">
        <f t="shared" si="109"/>
        <v>291</v>
      </c>
      <c r="AE303" s="30">
        <f t="shared" si="109"/>
        <v>291</v>
      </c>
      <c r="AF303" s="29">
        <f t="shared" si="94"/>
        <v>1953238.8900000004</v>
      </c>
      <c r="AG303" s="30">
        <f t="shared" si="109"/>
        <v>291</v>
      </c>
      <c r="AH303" s="30">
        <f t="shared" si="109"/>
        <v>291</v>
      </c>
      <c r="AI303" s="29">
        <f t="shared" si="99"/>
        <v>1933072.1299999964</v>
      </c>
      <c r="AJ303" s="30">
        <f t="shared" si="109"/>
        <v>291</v>
      </c>
      <c r="AK303" s="30">
        <f t="shared" si="108"/>
        <v>291</v>
      </c>
      <c r="AL303" s="29">
        <f t="shared" si="100"/>
        <v>1945126.9100000032</v>
      </c>
      <c r="AM303" s="30">
        <f t="shared" si="108"/>
        <v>291</v>
      </c>
      <c r="AN303" s="30">
        <f t="shared" si="108"/>
        <v>291</v>
      </c>
      <c r="AO303" s="29">
        <f t="shared" si="101"/>
        <v>1954255.7700000003</v>
      </c>
      <c r="AP303" s="30">
        <f t="shared" si="108"/>
        <v>291</v>
      </c>
      <c r="AQ303" s="30">
        <f t="shared" si="108"/>
        <v>291</v>
      </c>
      <c r="AR303" s="29">
        <f t="shared" si="95"/>
        <v>1954058.9699999948</v>
      </c>
      <c r="AS303" s="253">
        <f t="shared" si="108"/>
        <v>291</v>
      </c>
      <c r="AT303" s="254">
        <f t="shared" si="108"/>
        <v>291</v>
      </c>
    </row>
    <row r="304" spans="22:46">
      <c r="V304" s="30">
        <f t="shared" si="109"/>
        <v>292</v>
      </c>
      <c r="W304" s="29">
        <f t="shared" si="96"/>
        <v>1947232.3499999964</v>
      </c>
      <c r="X304" s="30">
        <f t="shared" si="109"/>
        <v>292</v>
      </c>
      <c r="Y304" s="30">
        <f t="shared" si="109"/>
        <v>292</v>
      </c>
      <c r="Z304" s="29">
        <f t="shared" si="97"/>
        <v>1952675.780000004</v>
      </c>
      <c r="AA304" s="30">
        <f t="shared" si="109"/>
        <v>292</v>
      </c>
      <c r="AB304" s="30">
        <f t="shared" si="109"/>
        <v>292</v>
      </c>
      <c r="AC304" s="29">
        <f t="shared" si="98"/>
        <v>1944159.2000000011</v>
      </c>
      <c r="AD304" s="30">
        <f t="shared" si="109"/>
        <v>292</v>
      </c>
      <c r="AE304" s="30">
        <f t="shared" si="109"/>
        <v>292</v>
      </c>
      <c r="AF304" s="29">
        <f t="shared" si="94"/>
        <v>1959694.6700000004</v>
      </c>
      <c r="AG304" s="30">
        <f t="shared" si="109"/>
        <v>292</v>
      </c>
      <c r="AH304" s="30">
        <f t="shared" si="109"/>
        <v>292</v>
      </c>
      <c r="AI304" s="29">
        <f t="shared" si="99"/>
        <v>1939502.5999999964</v>
      </c>
      <c r="AJ304" s="30">
        <f t="shared" si="109"/>
        <v>292</v>
      </c>
      <c r="AK304" s="30">
        <f t="shared" si="108"/>
        <v>292</v>
      </c>
      <c r="AL304" s="29">
        <f t="shared" si="100"/>
        <v>1951581.7900000031</v>
      </c>
      <c r="AM304" s="30">
        <f t="shared" si="108"/>
        <v>292</v>
      </c>
      <c r="AN304" s="30">
        <f t="shared" si="108"/>
        <v>292</v>
      </c>
      <c r="AO304" s="29">
        <f t="shared" si="101"/>
        <v>1960703.7800000003</v>
      </c>
      <c r="AP304" s="30">
        <f t="shared" si="108"/>
        <v>292</v>
      </c>
      <c r="AQ304" s="30">
        <f t="shared" si="108"/>
        <v>292</v>
      </c>
      <c r="AR304" s="29">
        <f t="shared" si="95"/>
        <v>1960496.1799999948</v>
      </c>
      <c r="AS304" s="253">
        <f t="shared" si="108"/>
        <v>292</v>
      </c>
      <c r="AT304" s="254">
        <f t="shared" si="108"/>
        <v>292</v>
      </c>
    </row>
    <row r="305" spans="22:46">
      <c r="V305" s="30">
        <f t="shared" si="109"/>
        <v>293</v>
      </c>
      <c r="W305" s="29">
        <f t="shared" si="96"/>
        <v>1953665.0699999963</v>
      </c>
      <c r="X305" s="30">
        <f t="shared" si="109"/>
        <v>293</v>
      </c>
      <c r="Y305" s="30">
        <f t="shared" si="109"/>
        <v>293</v>
      </c>
      <c r="Z305" s="29">
        <f t="shared" si="97"/>
        <v>1959127.060000004</v>
      </c>
      <c r="AA305" s="30">
        <f t="shared" si="109"/>
        <v>293</v>
      </c>
      <c r="AB305" s="30">
        <f t="shared" si="109"/>
        <v>293</v>
      </c>
      <c r="AC305" s="29">
        <f t="shared" si="98"/>
        <v>1950589.2200000011</v>
      </c>
      <c r="AD305" s="30">
        <f t="shared" si="109"/>
        <v>293</v>
      </c>
      <c r="AE305" s="30">
        <f t="shared" si="109"/>
        <v>293</v>
      </c>
      <c r="AF305" s="29">
        <f t="shared" si="94"/>
        <v>1966150.4500000004</v>
      </c>
      <c r="AG305" s="30">
        <f t="shared" si="109"/>
        <v>293</v>
      </c>
      <c r="AH305" s="30">
        <f t="shared" si="109"/>
        <v>293</v>
      </c>
      <c r="AI305" s="29">
        <f t="shared" si="99"/>
        <v>1945933.0699999963</v>
      </c>
      <c r="AJ305" s="30">
        <f t="shared" si="109"/>
        <v>293</v>
      </c>
      <c r="AK305" s="30">
        <f t="shared" si="108"/>
        <v>293</v>
      </c>
      <c r="AL305" s="29">
        <f t="shared" si="100"/>
        <v>1958036.670000003</v>
      </c>
      <c r="AM305" s="30">
        <f t="shared" si="108"/>
        <v>293</v>
      </c>
      <c r="AN305" s="30">
        <f t="shared" si="108"/>
        <v>293</v>
      </c>
      <c r="AO305" s="29">
        <f t="shared" si="101"/>
        <v>1967151.7900000003</v>
      </c>
      <c r="AP305" s="30">
        <f t="shared" si="108"/>
        <v>293</v>
      </c>
      <c r="AQ305" s="30">
        <f t="shared" si="108"/>
        <v>293</v>
      </c>
      <c r="AR305" s="29">
        <f t="shared" si="95"/>
        <v>1966933.3899999948</v>
      </c>
      <c r="AS305" s="253">
        <f t="shared" si="108"/>
        <v>293</v>
      </c>
      <c r="AT305" s="254">
        <f t="shared" si="108"/>
        <v>293</v>
      </c>
    </row>
    <row r="306" spans="22:46">
      <c r="V306" s="30">
        <f t="shared" si="109"/>
        <v>294</v>
      </c>
      <c r="W306" s="29">
        <f t="shared" si="96"/>
        <v>1960097.7899999963</v>
      </c>
      <c r="X306" s="30">
        <f t="shared" si="109"/>
        <v>294</v>
      </c>
      <c r="Y306" s="30">
        <f t="shared" si="109"/>
        <v>294</v>
      </c>
      <c r="Z306" s="29">
        <f t="shared" si="97"/>
        <v>1965578.340000004</v>
      </c>
      <c r="AA306" s="30">
        <f t="shared" si="109"/>
        <v>294</v>
      </c>
      <c r="AB306" s="30">
        <f t="shared" si="109"/>
        <v>294</v>
      </c>
      <c r="AC306" s="29">
        <f t="shared" si="98"/>
        <v>1957019.2400000012</v>
      </c>
      <c r="AD306" s="30">
        <f t="shared" si="109"/>
        <v>294</v>
      </c>
      <c r="AE306" s="30">
        <f t="shared" si="109"/>
        <v>294</v>
      </c>
      <c r="AF306" s="29">
        <f t="shared" si="94"/>
        <v>1972606.2300000004</v>
      </c>
      <c r="AG306" s="30">
        <f t="shared" si="109"/>
        <v>294</v>
      </c>
      <c r="AH306" s="30">
        <f t="shared" si="109"/>
        <v>294</v>
      </c>
      <c r="AI306" s="29">
        <f t="shared" si="99"/>
        <v>1952363.5399999963</v>
      </c>
      <c r="AJ306" s="30">
        <f t="shared" si="109"/>
        <v>294</v>
      </c>
      <c r="AK306" s="30">
        <f t="shared" si="108"/>
        <v>294</v>
      </c>
      <c r="AL306" s="29">
        <f t="shared" si="100"/>
        <v>1964491.5500000028</v>
      </c>
      <c r="AM306" s="30">
        <f t="shared" si="108"/>
        <v>294</v>
      </c>
      <c r="AN306" s="30">
        <f t="shared" si="108"/>
        <v>294</v>
      </c>
      <c r="AO306" s="29">
        <f t="shared" si="101"/>
        <v>1973599.8000000003</v>
      </c>
      <c r="AP306" s="30">
        <f t="shared" si="108"/>
        <v>294</v>
      </c>
      <c r="AQ306" s="30">
        <f t="shared" si="108"/>
        <v>294</v>
      </c>
      <c r="AR306" s="29">
        <f t="shared" si="95"/>
        <v>1973370.5999999947</v>
      </c>
      <c r="AS306" s="253">
        <f t="shared" si="108"/>
        <v>294</v>
      </c>
      <c r="AT306" s="254">
        <f t="shared" si="108"/>
        <v>294</v>
      </c>
    </row>
    <row r="307" spans="22:46">
      <c r="V307" s="30">
        <f t="shared" si="109"/>
        <v>295</v>
      </c>
      <c r="W307" s="29">
        <f t="shared" si="96"/>
        <v>1966530.5099999963</v>
      </c>
      <c r="X307" s="30">
        <f t="shared" si="109"/>
        <v>295</v>
      </c>
      <c r="Y307" s="30">
        <f t="shared" si="109"/>
        <v>295</v>
      </c>
      <c r="Z307" s="29">
        <f t="shared" si="97"/>
        <v>1972029.6200000041</v>
      </c>
      <c r="AA307" s="30">
        <f t="shared" si="109"/>
        <v>295</v>
      </c>
      <c r="AB307" s="30">
        <f t="shared" si="109"/>
        <v>295</v>
      </c>
      <c r="AC307" s="29">
        <f t="shared" si="98"/>
        <v>1963449.2600000012</v>
      </c>
      <c r="AD307" s="30">
        <f t="shared" si="109"/>
        <v>295</v>
      </c>
      <c r="AE307" s="30">
        <f t="shared" si="109"/>
        <v>295</v>
      </c>
      <c r="AF307" s="29">
        <f t="shared" si="94"/>
        <v>1979062.0100000005</v>
      </c>
      <c r="AG307" s="30">
        <f t="shared" si="109"/>
        <v>295</v>
      </c>
      <c r="AH307" s="30">
        <f t="shared" si="109"/>
        <v>295</v>
      </c>
      <c r="AI307" s="29">
        <f t="shared" si="99"/>
        <v>1958794.0099999963</v>
      </c>
      <c r="AJ307" s="30">
        <f t="shared" si="109"/>
        <v>295</v>
      </c>
      <c r="AK307" s="30">
        <f t="shared" si="108"/>
        <v>295</v>
      </c>
      <c r="AL307" s="29">
        <f t="shared" si="100"/>
        <v>1970946.4300000027</v>
      </c>
      <c r="AM307" s="30">
        <f t="shared" si="108"/>
        <v>295</v>
      </c>
      <c r="AN307" s="30">
        <f t="shared" si="108"/>
        <v>295</v>
      </c>
      <c r="AO307" s="29">
        <f t="shared" si="101"/>
        <v>1980047.8100000003</v>
      </c>
      <c r="AP307" s="30">
        <f t="shared" si="108"/>
        <v>295</v>
      </c>
      <c r="AQ307" s="30">
        <f t="shared" si="108"/>
        <v>295</v>
      </c>
      <c r="AR307" s="29">
        <f t="shared" si="95"/>
        <v>1979807.8099999947</v>
      </c>
      <c r="AS307" s="253">
        <f t="shared" si="108"/>
        <v>295</v>
      </c>
      <c r="AT307" s="254">
        <f t="shared" si="108"/>
        <v>295</v>
      </c>
    </row>
    <row r="308" spans="22:46">
      <c r="V308" s="30">
        <f t="shared" si="109"/>
        <v>296</v>
      </c>
      <c r="W308" s="29">
        <f t="shared" si="96"/>
        <v>1972963.2299999963</v>
      </c>
      <c r="X308" s="30">
        <f t="shared" si="109"/>
        <v>296</v>
      </c>
      <c r="Y308" s="30">
        <f t="shared" si="109"/>
        <v>296</v>
      </c>
      <c r="Z308" s="29">
        <f t="shared" si="97"/>
        <v>1978480.9000000041</v>
      </c>
      <c r="AA308" s="30">
        <f t="shared" si="109"/>
        <v>296</v>
      </c>
      <c r="AB308" s="30">
        <f t="shared" si="109"/>
        <v>296</v>
      </c>
      <c r="AC308" s="29">
        <f t="shared" si="98"/>
        <v>1969879.2800000012</v>
      </c>
      <c r="AD308" s="30">
        <f t="shared" si="109"/>
        <v>296</v>
      </c>
      <c r="AE308" s="30">
        <f t="shared" si="109"/>
        <v>296</v>
      </c>
      <c r="AF308" s="29">
        <f t="shared" si="94"/>
        <v>1985517.7900000005</v>
      </c>
      <c r="AG308" s="30">
        <f t="shared" si="109"/>
        <v>296</v>
      </c>
      <c r="AH308" s="30">
        <f t="shared" si="109"/>
        <v>296</v>
      </c>
      <c r="AI308" s="29">
        <f t="shared" si="99"/>
        <v>1965224.4799999963</v>
      </c>
      <c r="AJ308" s="30">
        <f t="shared" si="109"/>
        <v>296</v>
      </c>
      <c r="AK308" s="30">
        <f t="shared" si="108"/>
        <v>296</v>
      </c>
      <c r="AL308" s="29">
        <f t="shared" si="100"/>
        <v>1977401.3100000026</v>
      </c>
      <c r="AM308" s="30">
        <f t="shared" si="108"/>
        <v>296</v>
      </c>
      <c r="AN308" s="30">
        <f t="shared" si="108"/>
        <v>296</v>
      </c>
      <c r="AO308" s="29">
        <f t="shared" si="101"/>
        <v>1986495.8200000003</v>
      </c>
      <c r="AP308" s="30">
        <f t="shared" si="108"/>
        <v>296</v>
      </c>
      <c r="AQ308" s="30">
        <f t="shared" si="108"/>
        <v>296</v>
      </c>
      <c r="AR308" s="29">
        <f t="shared" si="95"/>
        <v>1986245.0199999947</v>
      </c>
      <c r="AS308" s="253">
        <f t="shared" si="108"/>
        <v>296</v>
      </c>
      <c r="AT308" s="254">
        <f t="shared" si="108"/>
        <v>296</v>
      </c>
    </row>
    <row r="309" spans="22:46">
      <c r="V309" s="30">
        <f t="shared" si="109"/>
        <v>297</v>
      </c>
      <c r="W309" s="29">
        <f t="shared" si="96"/>
        <v>1979395.9499999962</v>
      </c>
      <c r="X309" s="30">
        <f t="shared" si="109"/>
        <v>297</v>
      </c>
      <c r="Y309" s="30">
        <f t="shared" si="109"/>
        <v>297</v>
      </c>
      <c r="Z309" s="29">
        <f t="shared" si="97"/>
        <v>1984932.1800000041</v>
      </c>
      <c r="AA309" s="30">
        <f t="shared" si="109"/>
        <v>297</v>
      </c>
      <c r="AB309" s="30">
        <f t="shared" si="109"/>
        <v>297</v>
      </c>
      <c r="AC309" s="29">
        <f t="shared" si="98"/>
        <v>1976309.3000000012</v>
      </c>
      <c r="AD309" s="30">
        <f t="shared" si="109"/>
        <v>297</v>
      </c>
      <c r="AE309" s="30">
        <f t="shared" si="109"/>
        <v>297</v>
      </c>
      <c r="AF309" s="29">
        <f t="shared" si="94"/>
        <v>1991973.5700000005</v>
      </c>
      <c r="AG309" s="30">
        <f t="shared" si="109"/>
        <v>297</v>
      </c>
      <c r="AH309" s="30">
        <f t="shared" si="109"/>
        <v>297</v>
      </c>
      <c r="AI309" s="29">
        <f t="shared" si="99"/>
        <v>1971654.9499999962</v>
      </c>
      <c r="AJ309" s="30">
        <f t="shared" si="109"/>
        <v>297</v>
      </c>
      <c r="AK309" s="30">
        <f t="shared" si="108"/>
        <v>297</v>
      </c>
      <c r="AL309" s="29">
        <f t="shared" si="100"/>
        <v>1983856.1900000025</v>
      </c>
      <c r="AM309" s="30">
        <f t="shared" si="108"/>
        <v>297</v>
      </c>
      <c r="AN309" s="30">
        <f t="shared" si="108"/>
        <v>297</v>
      </c>
      <c r="AO309" s="29">
        <f t="shared" si="101"/>
        <v>1992943.8300000003</v>
      </c>
      <c r="AP309" s="30">
        <f t="shared" si="108"/>
        <v>297</v>
      </c>
      <c r="AQ309" s="30">
        <f t="shared" si="108"/>
        <v>297</v>
      </c>
      <c r="AR309" s="29">
        <f t="shared" si="95"/>
        <v>1992682.2299999946</v>
      </c>
      <c r="AS309" s="253">
        <f t="shared" si="108"/>
        <v>297</v>
      </c>
      <c r="AT309" s="254">
        <f t="shared" si="108"/>
        <v>297</v>
      </c>
    </row>
    <row r="310" spans="22:46">
      <c r="V310" s="30">
        <f t="shared" si="109"/>
        <v>298</v>
      </c>
      <c r="W310" s="29">
        <f t="shared" si="96"/>
        <v>1985828.6699999962</v>
      </c>
      <c r="X310" s="30">
        <f t="shared" si="109"/>
        <v>298</v>
      </c>
      <c r="Y310" s="30">
        <f t="shared" si="109"/>
        <v>298</v>
      </c>
      <c r="Z310" s="29">
        <f t="shared" si="97"/>
        <v>1991383.4600000042</v>
      </c>
      <c r="AA310" s="30">
        <f t="shared" si="109"/>
        <v>298</v>
      </c>
      <c r="AB310" s="30">
        <f t="shared" si="109"/>
        <v>298</v>
      </c>
      <c r="AC310" s="29">
        <f t="shared" si="98"/>
        <v>1982739.3200000012</v>
      </c>
      <c r="AD310" s="30">
        <f t="shared" si="109"/>
        <v>298</v>
      </c>
      <c r="AE310" s="30">
        <f t="shared" si="109"/>
        <v>298</v>
      </c>
      <c r="AF310" s="29">
        <f t="shared" ref="AF310:AF373" si="110">AF309+6455.78</f>
        <v>1998429.3500000006</v>
      </c>
      <c r="AG310" s="30">
        <f t="shared" si="109"/>
        <v>298</v>
      </c>
      <c r="AH310" s="30">
        <f t="shared" si="109"/>
        <v>298</v>
      </c>
      <c r="AI310" s="29">
        <f t="shared" si="99"/>
        <v>1978085.4199999962</v>
      </c>
      <c r="AJ310" s="30">
        <f t="shared" si="109"/>
        <v>298</v>
      </c>
      <c r="AK310" s="30">
        <f t="shared" si="108"/>
        <v>298</v>
      </c>
      <c r="AL310" s="29">
        <f t="shared" si="100"/>
        <v>1990311.0700000024</v>
      </c>
      <c r="AM310" s="30">
        <f t="shared" si="108"/>
        <v>298</v>
      </c>
      <c r="AN310" s="30">
        <f t="shared" si="108"/>
        <v>298</v>
      </c>
      <c r="AO310" s="29">
        <f t="shared" si="101"/>
        <v>1999391.8400000003</v>
      </c>
      <c r="AP310" s="30">
        <f t="shared" si="108"/>
        <v>298</v>
      </c>
      <c r="AQ310" s="30">
        <f t="shared" si="108"/>
        <v>298</v>
      </c>
      <c r="AR310" s="29">
        <f t="shared" si="95"/>
        <v>1999119.4399999946</v>
      </c>
      <c r="AS310" s="253">
        <f t="shared" si="108"/>
        <v>298</v>
      </c>
      <c r="AT310" s="254">
        <f t="shared" si="108"/>
        <v>298</v>
      </c>
    </row>
    <row r="311" spans="22:46">
      <c r="V311" s="30">
        <f t="shared" si="109"/>
        <v>299</v>
      </c>
      <c r="W311" s="29">
        <f t="shared" si="96"/>
        <v>1992261.3899999962</v>
      </c>
      <c r="X311" s="30">
        <f t="shared" si="109"/>
        <v>299</v>
      </c>
      <c r="Y311" s="30">
        <f t="shared" si="109"/>
        <v>299</v>
      </c>
      <c r="Z311" s="29">
        <f t="shared" si="97"/>
        <v>1997834.7400000042</v>
      </c>
      <c r="AA311" s="30">
        <f t="shared" si="109"/>
        <v>299</v>
      </c>
      <c r="AB311" s="30">
        <f t="shared" si="109"/>
        <v>299</v>
      </c>
      <c r="AC311" s="29">
        <f t="shared" si="98"/>
        <v>1989169.3400000012</v>
      </c>
      <c r="AD311" s="30">
        <f t="shared" si="109"/>
        <v>299</v>
      </c>
      <c r="AE311" s="30">
        <f t="shared" si="109"/>
        <v>299</v>
      </c>
      <c r="AF311" s="29">
        <f t="shared" si="110"/>
        <v>2004885.1300000006</v>
      </c>
      <c r="AG311" s="30">
        <f t="shared" si="109"/>
        <v>299</v>
      </c>
      <c r="AH311" s="30">
        <f t="shared" si="109"/>
        <v>299</v>
      </c>
      <c r="AI311" s="29">
        <f t="shared" si="99"/>
        <v>1984515.8899999962</v>
      </c>
      <c r="AJ311" s="30">
        <f t="shared" si="109"/>
        <v>299</v>
      </c>
      <c r="AK311" s="30">
        <f t="shared" si="108"/>
        <v>299</v>
      </c>
      <c r="AL311" s="29">
        <f t="shared" si="100"/>
        <v>1996765.9500000023</v>
      </c>
      <c r="AM311" s="30">
        <f t="shared" si="108"/>
        <v>299</v>
      </c>
      <c r="AN311" s="30">
        <f t="shared" si="108"/>
        <v>299</v>
      </c>
      <c r="AO311" s="29">
        <f t="shared" si="101"/>
        <v>2005839.8500000003</v>
      </c>
      <c r="AP311" s="30">
        <f t="shared" si="108"/>
        <v>299</v>
      </c>
      <c r="AQ311" s="30">
        <f t="shared" si="108"/>
        <v>299</v>
      </c>
      <c r="AR311" s="29">
        <f t="shared" ref="AR311:AR374" si="111">AR310+6437.21</f>
        <v>2005556.6499999946</v>
      </c>
      <c r="AS311" s="253">
        <f t="shared" si="108"/>
        <v>299</v>
      </c>
      <c r="AT311" s="254">
        <f t="shared" si="108"/>
        <v>299</v>
      </c>
    </row>
    <row r="312" spans="22:46">
      <c r="V312" s="30">
        <f t="shared" si="109"/>
        <v>300</v>
      </c>
      <c r="W312" s="29">
        <f t="shared" ref="W312:W375" si="112">W311+6432.72</f>
        <v>1998694.1099999961</v>
      </c>
      <c r="X312" s="30">
        <f t="shared" si="109"/>
        <v>300</v>
      </c>
      <c r="Y312" s="30">
        <f t="shared" si="109"/>
        <v>300</v>
      </c>
      <c r="Z312" s="29">
        <f t="shared" ref="Z312:Z375" si="113">Z311+6451.28</f>
        <v>2004286.0200000042</v>
      </c>
      <c r="AA312" s="30">
        <f t="shared" si="109"/>
        <v>300</v>
      </c>
      <c r="AB312" s="30">
        <f t="shared" si="109"/>
        <v>300</v>
      </c>
      <c r="AC312" s="29">
        <f t="shared" si="98"/>
        <v>1995599.3600000013</v>
      </c>
      <c r="AD312" s="30">
        <f t="shared" si="109"/>
        <v>300</v>
      </c>
      <c r="AE312" s="30">
        <f t="shared" si="109"/>
        <v>300</v>
      </c>
      <c r="AF312" s="29">
        <f t="shared" si="110"/>
        <v>2011340.9100000006</v>
      </c>
      <c r="AG312" s="30">
        <f t="shared" si="109"/>
        <v>300</v>
      </c>
      <c r="AH312" s="30">
        <f t="shared" si="109"/>
        <v>300</v>
      </c>
      <c r="AI312" s="29">
        <f t="shared" si="99"/>
        <v>1990946.3599999961</v>
      </c>
      <c r="AJ312" s="30">
        <f t="shared" si="109"/>
        <v>300</v>
      </c>
      <c r="AK312" s="30">
        <f t="shared" si="108"/>
        <v>300</v>
      </c>
      <c r="AL312" s="29">
        <f t="shared" si="100"/>
        <v>2003220.8300000022</v>
      </c>
      <c r="AM312" s="30">
        <f t="shared" si="108"/>
        <v>300</v>
      </c>
      <c r="AN312" s="30">
        <f t="shared" si="108"/>
        <v>300</v>
      </c>
      <c r="AO312" s="29">
        <f t="shared" si="101"/>
        <v>2012287.8600000003</v>
      </c>
      <c r="AP312" s="30">
        <f t="shared" si="108"/>
        <v>300</v>
      </c>
      <c r="AQ312" s="30">
        <f t="shared" si="108"/>
        <v>300</v>
      </c>
      <c r="AR312" s="29">
        <f t="shared" si="111"/>
        <v>2011993.8599999945</v>
      </c>
      <c r="AS312" s="253">
        <f t="shared" si="108"/>
        <v>300</v>
      </c>
      <c r="AT312" s="254">
        <f t="shared" si="108"/>
        <v>300</v>
      </c>
    </row>
    <row r="313" spans="22:46">
      <c r="V313" s="30">
        <f t="shared" si="109"/>
        <v>301</v>
      </c>
      <c r="W313" s="29">
        <f t="shared" si="112"/>
        <v>2005126.8299999961</v>
      </c>
      <c r="X313" s="30">
        <f t="shared" si="109"/>
        <v>301</v>
      </c>
      <c r="Y313" s="30">
        <f t="shared" si="109"/>
        <v>301</v>
      </c>
      <c r="Z313" s="29">
        <f t="shared" si="113"/>
        <v>2010737.3000000042</v>
      </c>
      <c r="AA313" s="30">
        <f t="shared" si="109"/>
        <v>301</v>
      </c>
      <c r="AB313" s="30">
        <f t="shared" si="109"/>
        <v>301</v>
      </c>
      <c r="AC313" s="29">
        <f t="shared" ref="AC313:AC376" si="114">AC312+6430.02</f>
        <v>2002029.3800000013</v>
      </c>
      <c r="AD313" s="30">
        <f t="shared" si="109"/>
        <v>301</v>
      </c>
      <c r="AE313" s="30">
        <f t="shared" si="109"/>
        <v>301</v>
      </c>
      <c r="AF313" s="29">
        <f t="shared" si="110"/>
        <v>2017796.6900000006</v>
      </c>
      <c r="AG313" s="30">
        <f t="shared" si="109"/>
        <v>301</v>
      </c>
      <c r="AH313" s="30">
        <f t="shared" si="109"/>
        <v>301</v>
      </c>
      <c r="AI313" s="29">
        <f t="shared" ref="AI313:AI376" si="115">AI312+6430.47</f>
        <v>1997376.8299999961</v>
      </c>
      <c r="AJ313" s="30">
        <f t="shared" si="109"/>
        <v>301</v>
      </c>
      <c r="AK313" s="30">
        <f t="shared" si="108"/>
        <v>301</v>
      </c>
      <c r="AL313" s="29">
        <f t="shared" si="100"/>
        <v>2009675.7100000021</v>
      </c>
      <c r="AM313" s="30">
        <f t="shared" si="108"/>
        <v>301</v>
      </c>
      <c r="AN313" s="30">
        <f t="shared" si="108"/>
        <v>301</v>
      </c>
      <c r="AO313" s="29">
        <f t="shared" si="101"/>
        <v>2018735.8700000003</v>
      </c>
      <c r="AP313" s="30">
        <f t="shared" si="108"/>
        <v>301</v>
      </c>
      <c r="AQ313" s="30">
        <f t="shared" si="108"/>
        <v>301</v>
      </c>
      <c r="AR313" s="29">
        <f t="shared" si="111"/>
        <v>2018431.0699999945</v>
      </c>
      <c r="AS313" s="253">
        <f t="shared" si="108"/>
        <v>301</v>
      </c>
      <c r="AT313" s="254">
        <f t="shared" si="108"/>
        <v>301</v>
      </c>
    </row>
    <row r="314" spans="22:46">
      <c r="V314" s="30">
        <f t="shared" si="109"/>
        <v>302</v>
      </c>
      <c r="W314" s="29">
        <f t="shared" si="112"/>
        <v>2011559.5499999961</v>
      </c>
      <c r="X314" s="30">
        <f t="shared" si="109"/>
        <v>302</v>
      </c>
      <c r="Y314" s="30">
        <f t="shared" si="109"/>
        <v>302</v>
      </c>
      <c r="Z314" s="29">
        <f t="shared" si="113"/>
        <v>2017188.5800000043</v>
      </c>
      <c r="AA314" s="30">
        <f t="shared" si="109"/>
        <v>302</v>
      </c>
      <c r="AB314" s="30">
        <f t="shared" si="109"/>
        <v>302</v>
      </c>
      <c r="AC314" s="29">
        <f t="shared" si="114"/>
        <v>2008459.4000000013</v>
      </c>
      <c r="AD314" s="30">
        <f t="shared" si="109"/>
        <v>302</v>
      </c>
      <c r="AE314" s="30">
        <f t="shared" si="109"/>
        <v>302</v>
      </c>
      <c r="AF314" s="29">
        <f t="shared" si="110"/>
        <v>2024252.4700000007</v>
      </c>
      <c r="AG314" s="30">
        <f t="shared" si="109"/>
        <v>302</v>
      </c>
      <c r="AH314" s="30">
        <f t="shared" si="109"/>
        <v>302</v>
      </c>
      <c r="AI314" s="29">
        <f t="shared" si="115"/>
        <v>2003807.2999999961</v>
      </c>
      <c r="AJ314" s="30">
        <f t="shared" si="109"/>
        <v>302</v>
      </c>
      <c r="AK314" s="30">
        <f t="shared" si="108"/>
        <v>302</v>
      </c>
      <c r="AL314" s="29">
        <f t="shared" ref="AL314:AL377" si="116">AL313+6454.88</f>
        <v>2016130.5900000019</v>
      </c>
      <c r="AM314" s="30">
        <f t="shared" si="108"/>
        <v>302</v>
      </c>
      <c r="AN314" s="30">
        <f t="shared" si="108"/>
        <v>302</v>
      </c>
      <c r="AO314" s="29">
        <f t="shared" si="101"/>
        <v>2025183.8800000004</v>
      </c>
      <c r="AP314" s="30">
        <f t="shared" si="108"/>
        <v>302</v>
      </c>
      <c r="AQ314" s="30">
        <f t="shared" si="108"/>
        <v>302</v>
      </c>
      <c r="AR314" s="29">
        <f t="shared" si="111"/>
        <v>2024868.2799999944</v>
      </c>
      <c r="AS314" s="253">
        <f t="shared" si="108"/>
        <v>302</v>
      </c>
      <c r="AT314" s="254">
        <f t="shared" si="108"/>
        <v>302</v>
      </c>
    </row>
    <row r="315" spans="22:46">
      <c r="V315" s="30">
        <f t="shared" si="109"/>
        <v>303</v>
      </c>
      <c r="W315" s="29">
        <f t="shared" si="112"/>
        <v>2017992.2699999961</v>
      </c>
      <c r="X315" s="30">
        <f t="shared" si="109"/>
        <v>303</v>
      </c>
      <c r="Y315" s="30">
        <f t="shared" si="109"/>
        <v>303</v>
      </c>
      <c r="Z315" s="29">
        <f t="shared" si="113"/>
        <v>2023639.8600000043</v>
      </c>
      <c r="AA315" s="30">
        <f t="shared" si="109"/>
        <v>303</v>
      </c>
      <c r="AB315" s="30">
        <f t="shared" si="109"/>
        <v>303</v>
      </c>
      <c r="AC315" s="29">
        <f t="shared" si="114"/>
        <v>2014889.4200000013</v>
      </c>
      <c r="AD315" s="30">
        <f t="shared" si="109"/>
        <v>303</v>
      </c>
      <c r="AE315" s="30">
        <f t="shared" si="109"/>
        <v>303</v>
      </c>
      <c r="AF315" s="29">
        <f t="shared" si="110"/>
        <v>2030708.2500000007</v>
      </c>
      <c r="AG315" s="30">
        <f t="shared" si="109"/>
        <v>303</v>
      </c>
      <c r="AH315" s="30">
        <f t="shared" si="109"/>
        <v>303</v>
      </c>
      <c r="AI315" s="29">
        <f t="shared" si="115"/>
        <v>2010237.7699999961</v>
      </c>
      <c r="AJ315" s="30">
        <f t="shared" si="109"/>
        <v>303</v>
      </c>
      <c r="AK315" s="30">
        <f t="shared" si="108"/>
        <v>303</v>
      </c>
      <c r="AL315" s="29">
        <f t="shared" si="116"/>
        <v>2022585.4700000018</v>
      </c>
      <c r="AM315" s="30">
        <f t="shared" si="108"/>
        <v>303</v>
      </c>
      <c r="AN315" s="30">
        <f t="shared" si="108"/>
        <v>303</v>
      </c>
      <c r="AO315" s="29">
        <f t="shared" ref="AO315:AO378" si="117">AO314+6448.01</f>
        <v>2031631.8900000004</v>
      </c>
      <c r="AP315" s="30">
        <f t="shared" si="108"/>
        <v>303</v>
      </c>
      <c r="AQ315" s="30">
        <f t="shared" si="108"/>
        <v>303</v>
      </c>
      <c r="AR315" s="29">
        <f t="shared" si="111"/>
        <v>2031305.4899999944</v>
      </c>
      <c r="AS315" s="253">
        <f t="shared" si="108"/>
        <v>303</v>
      </c>
      <c r="AT315" s="254">
        <f t="shared" si="108"/>
        <v>303</v>
      </c>
    </row>
    <row r="316" spans="22:46">
      <c r="V316" s="30">
        <f t="shared" si="109"/>
        <v>304</v>
      </c>
      <c r="W316" s="29">
        <f t="shared" si="112"/>
        <v>2024424.989999996</v>
      </c>
      <c r="X316" s="30">
        <f t="shared" si="109"/>
        <v>304</v>
      </c>
      <c r="Y316" s="30">
        <f t="shared" si="109"/>
        <v>304</v>
      </c>
      <c r="Z316" s="29">
        <f t="shared" si="113"/>
        <v>2030091.1400000043</v>
      </c>
      <c r="AA316" s="30">
        <f t="shared" si="109"/>
        <v>304</v>
      </c>
      <c r="AB316" s="30">
        <f t="shared" si="109"/>
        <v>304</v>
      </c>
      <c r="AC316" s="29">
        <f t="shared" si="114"/>
        <v>2021319.4400000013</v>
      </c>
      <c r="AD316" s="30">
        <f t="shared" si="109"/>
        <v>304</v>
      </c>
      <c r="AE316" s="30">
        <f t="shared" si="109"/>
        <v>304</v>
      </c>
      <c r="AF316" s="29">
        <f t="shared" si="110"/>
        <v>2037164.0300000007</v>
      </c>
      <c r="AG316" s="30">
        <f t="shared" si="109"/>
        <v>304</v>
      </c>
      <c r="AH316" s="30">
        <f t="shared" si="109"/>
        <v>304</v>
      </c>
      <c r="AI316" s="29">
        <f t="shared" si="115"/>
        <v>2016668.239999996</v>
      </c>
      <c r="AJ316" s="30">
        <f t="shared" si="109"/>
        <v>304</v>
      </c>
      <c r="AK316" s="30">
        <f t="shared" si="108"/>
        <v>304</v>
      </c>
      <c r="AL316" s="29">
        <f t="shared" si="116"/>
        <v>2029040.3500000017</v>
      </c>
      <c r="AM316" s="30">
        <f t="shared" si="108"/>
        <v>304</v>
      </c>
      <c r="AN316" s="30">
        <f t="shared" si="108"/>
        <v>304</v>
      </c>
      <c r="AO316" s="29">
        <f t="shared" si="117"/>
        <v>2038079.9000000004</v>
      </c>
      <c r="AP316" s="30">
        <f t="shared" si="108"/>
        <v>304</v>
      </c>
      <c r="AQ316" s="30">
        <f t="shared" si="108"/>
        <v>304</v>
      </c>
      <c r="AR316" s="29">
        <f t="shared" si="111"/>
        <v>2037742.6999999944</v>
      </c>
      <c r="AS316" s="253">
        <f t="shared" si="108"/>
        <v>304</v>
      </c>
      <c r="AT316" s="254">
        <f t="shared" si="108"/>
        <v>304</v>
      </c>
    </row>
    <row r="317" spans="22:46">
      <c r="V317" s="30">
        <f t="shared" si="109"/>
        <v>305</v>
      </c>
      <c r="W317" s="29">
        <f t="shared" si="112"/>
        <v>2030857.709999996</v>
      </c>
      <c r="X317" s="30">
        <f t="shared" si="109"/>
        <v>305</v>
      </c>
      <c r="Y317" s="30">
        <f t="shared" si="109"/>
        <v>305</v>
      </c>
      <c r="Z317" s="29">
        <f t="shared" si="113"/>
        <v>2036542.4200000043</v>
      </c>
      <c r="AA317" s="30">
        <f t="shared" si="109"/>
        <v>305</v>
      </c>
      <c r="AB317" s="30">
        <f t="shared" si="109"/>
        <v>305</v>
      </c>
      <c r="AC317" s="29">
        <f t="shared" si="114"/>
        <v>2027749.4600000014</v>
      </c>
      <c r="AD317" s="30">
        <f t="shared" si="109"/>
        <v>305</v>
      </c>
      <c r="AE317" s="30">
        <f t="shared" si="109"/>
        <v>305</v>
      </c>
      <c r="AF317" s="29">
        <f t="shared" si="110"/>
        <v>2043619.8100000008</v>
      </c>
      <c r="AG317" s="30">
        <f t="shared" si="109"/>
        <v>305</v>
      </c>
      <c r="AH317" s="30">
        <f t="shared" si="109"/>
        <v>305</v>
      </c>
      <c r="AI317" s="29">
        <f t="shared" si="115"/>
        <v>2023098.709999996</v>
      </c>
      <c r="AJ317" s="30">
        <f t="shared" si="109"/>
        <v>305</v>
      </c>
      <c r="AK317" s="30">
        <f t="shared" si="109"/>
        <v>305</v>
      </c>
      <c r="AL317" s="29">
        <f t="shared" si="116"/>
        <v>2035495.2300000016</v>
      </c>
      <c r="AM317" s="30">
        <f t="shared" ref="AK317:AT332" si="118">AM316+1</f>
        <v>305</v>
      </c>
      <c r="AN317" s="30">
        <f t="shared" si="118"/>
        <v>305</v>
      </c>
      <c r="AO317" s="29">
        <f t="shared" si="117"/>
        <v>2044527.9100000004</v>
      </c>
      <c r="AP317" s="30">
        <f t="shared" si="118"/>
        <v>305</v>
      </c>
      <c r="AQ317" s="30">
        <f t="shared" si="118"/>
        <v>305</v>
      </c>
      <c r="AR317" s="29">
        <f t="shared" si="111"/>
        <v>2044179.9099999943</v>
      </c>
      <c r="AS317" s="253">
        <f t="shared" si="118"/>
        <v>305</v>
      </c>
      <c r="AT317" s="254">
        <f t="shared" si="118"/>
        <v>305</v>
      </c>
    </row>
    <row r="318" spans="22:46">
      <c r="V318" s="30">
        <f t="shared" ref="V318:AK333" si="119">V317+1</f>
        <v>306</v>
      </c>
      <c r="W318" s="29">
        <f t="shared" si="112"/>
        <v>2037290.429999996</v>
      </c>
      <c r="X318" s="30">
        <f t="shared" si="119"/>
        <v>306</v>
      </c>
      <c r="Y318" s="30">
        <f t="shared" si="119"/>
        <v>306</v>
      </c>
      <c r="Z318" s="29">
        <f t="shared" si="113"/>
        <v>2042993.7000000044</v>
      </c>
      <c r="AA318" s="30">
        <f t="shared" si="119"/>
        <v>306</v>
      </c>
      <c r="AB318" s="30">
        <f t="shared" si="119"/>
        <v>306</v>
      </c>
      <c r="AC318" s="29">
        <f t="shared" si="114"/>
        <v>2034179.4800000014</v>
      </c>
      <c r="AD318" s="30">
        <f t="shared" si="119"/>
        <v>306</v>
      </c>
      <c r="AE318" s="30">
        <f t="shared" si="119"/>
        <v>306</v>
      </c>
      <c r="AF318" s="29">
        <f t="shared" si="110"/>
        <v>2050075.5900000008</v>
      </c>
      <c r="AG318" s="30">
        <f t="shared" si="119"/>
        <v>306</v>
      </c>
      <c r="AH318" s="30">
        <f t="shared" si="119"/>
        <v>306</v>
      </c>
      <c r="AI318" s="29">
        <f t="shared" si="115"/>
        <v>2029529.179999996</v>
      </c>
      <c r="AJ318" s="30">
        <f t="shared" si="119"/>
        <v>306</v>
      </c>
      <c r="AK318" s="30">
        <f t="shared" si="118"/>
        <v>306</v>
      </c>
      <c r="AL318" s="29">
        <f t="shared" si="116"/>
        <v>2041950.1100000015</v>
      </c>
      <c r="AM318" s="30">
        <f t="shared" si="118"/>
        <v>306</v>
      </c>
      <c r="AN318" s="30">
        <f t="shared" si="118"/>
        <v>306</v>
      </c>
      <c r="AO318" s="29">
        <f t="shared" si="117"/>
        <v>2050975.9200000004</v>
      </c>
      <c r="AP318" s="30">
        <f t="shared" si="118"/>
        <v>306</v>
      </c>
      <c r="AQ318" s="30">
        <f t="shared" si="118"/>
        <v>306</v>
      </c>
      <c r="AR318" s="29">
        <f t="shared" si="111"/>
        <v>2050617.1199999943</v>
      </c>
      <c r="AS318" s="253">
        <f t="shared" si="118"/>
        <v>306</v>
      </c>
      <c r="AT318" s="254">
        <f t="shared" si="118"/>
        <v>306</v>
      </c>
    </row>
    <row r="319" spans="22:46">
      <c r="V319" s="30">
        <f t="shared" si="119"/>
        <v>307</v>
      </c>
      <c r="W319" s="29">
        <f t="shared" si="112"/>
        <v>2043723.1499999959</v>
      </c>
      <c r="X319" s="30">
        <f t="shared" si="119"/>
        <v>307</v>
      </c>
      <c r="Y319" s="30">
        <f t="shared" si="119"/>
        <v>307</v>
      </c>
      <c r="Z319" s="29">
        <f t="shared" si="113"/>
        <v>2049444.9800000044</v>
      </c>
      <c r="AA319" s="30">
        <f t="shared" si="119"/>
        <v>307</v>
      </c>
      <c r="AB319" s="30">
        <f t="shared" si="119"/>
        <v>307</v>
      </c>
      <c r="AC319" s="29">
        <f t="shared" si="114"/>
        <v>2040609.5000000014</v>
      </c>
      <c r="AD319" s="30">
        <f t="shared" si="119"/>
        <v>307</v>
      </c>
      <c r="AE319" s="30">
        <f t="shared" si="119"/>
        <v>307</v>
      </c>
      <c r="AF319" s="29">
        <f t="shared" si="110"/>
        <v>2056531.3700000008</v>
      </c>
      <c r="AG319" s="30">
        <f t="shared" si="119"/>
        <v>307</v>
      </c>
      <c r="AH319" s="30">
        <f t="shared" si="119"/>
        <v>307</v>
      </c>
      <c r="AI319" s="29">
        <f t="shared" si="115"/>
        <v>2035959.6499999959</v>
      </c>
      <c r="AJ319" s="30">
        <f t="shared" si="119"/>
        <v>307</v>
      </c>
      <c r="AK319" s="30">
        <f t="shared" si="118"/>
        <v>307</v>
      </c>
      <c r="AL319" s="29">
        <f t="shared" si="116"/>
        <v>2048404.9900000014</v>
      </c>
      <c r="AM319" s="30">
        <f t="shared" si="118"/>
        <v>307</v>
      </c>
      <c r="AN319" s="30">
        <f t="shared" si="118"/>
        <v>307</v>
      </c>
      <c r="AO319" s="29">
        <f t="shared" si="117"/>
        <v>2057423.9300000004</v>
      </c>
      <c r="AP319" s="30">
        <f t="shared" si="118"/>
        <v>307</v>
      </c>
      <c r="AQ319" s="30">
        <f t="shared" si="118"/>
        <v>307</v>
      </c>
      <c r="AR319" s="29">
        <f t="shared" si="111"/>
        <v>2057054.3299999943</v>
      </c>
      <c r="AS319" s="253">
        <f t="shared" si="118"/>
        <v>307</v>
      </c>
      <c r="AT319" s="254">
        <f t="shared" si="118"/>
        <v>307</v>
      </c>
    </row>
    <row r="320" spans="22:46">
      <c r="V320" s="30">
        <f t="shared" si="119"/>
        <v>308</v>
      </c>
      <c r="W320" s="29">
        <f t="shared" si="112"/>
        <v>2050155.8699999959</v>
      </c>
      <c r="X320" s="30">
        <f t="shared" si="119"/>
        <v>308</v>
      </c>
      <c r="Y320" s="30">
        <f t="shared" si="119"/>
        <v>308</v>
      </c>
      <c r="Z320" s="29">
        <f t="shared" si="113"/>
        <v>2055896.2600000044</v>
      </c>
      <c r="AA320" s="30">
        <f t="shared" si="119"/>
        <v>308</v>
      </c>
      <c r="AB320" s="30">
        <f t="shared" si="119"/>
        <v>308</v>
      </c>
      <c r="AC320" s="29">
        <f t="shared" si="114"/>
        <v>2047039.5200000014</v>
      </c>
      <c r="AD320" s="30">
        <f t="shared" si="119"/>
        <v>308</v>
      </c>
      <c r="AE320" s="30">
        <f t="shared" si="119"/>
        <v>308</v>
      </c>
      <c r="AF320" s="29">
        <f t="shared" si="110"/>
        <v>2062987.1500000008</v>
      </c>
      <c r="AG320" s="30">
        <f t="shared" si="119"/>
        <v>308</v>
      </c>
      <c r="AH320" s="30">
        <f t="shared" si="119"/>
        <v>308</v>
      </c>
      <c r="AI320" s="29">
        <f t="shared" si="115"/>
        <v>2042390.1199999959</v>
      </c>
      <c r="AJ320" s="30">
        <f t="shared" si="119"/>
        <v>308</v>
      </c>
      <c r="AK320" s="30">
        <f t="shared" si="118"/>
        <v>308</v>
      </c>
      <c r="AL320" s="29">
        <f t="shared" si="116"/>
        <v>2054859.8700000013</v>
      </c>
      <c r="AM320" s="30">
        <f t="shared" si="118"/>
        <v>308</v>
      </c>
      <c r="AN320" s="30">
        <f t="shared" si="118"/>
        <v>308</v>
      </c>
      <c r="AO320" s="29">
        <f t="shared" si="117"/>
        <v>2063871.9400000004</v>
      </c>
      <c r="AP320" s="30">
        <f t="shared" si="118"/>
        <v>308</v>
      </c>
      <c r="AQ320" s="30">
        <f t="shared" si="118"/>
        <v>308</v>
      </c>
      <c r="AR320" s="29">
        <f t="shared" si="111"/>
        <v>2063491.5399999942</v>
      </c>
      <c r="AS320" s="253">
        <f t="shared" si="118"/>
        <v>308</v>
      </c>
      <c r="AT320" s="254">
        <f t="shared" si="118"/>
        <v>308</v>
      </c>
    </row>
    <row r="321" spans="22:46">
      <c r="V321" s="30">
        <f t="shared" si="119"/>
        <v>309</v>
      </c>
      <c r="W321" s="29">
        <f t="shared" si="112"/>
        <v>2056588.5899999959</v>
      </c>
      <c r="X321" s="30">
        <f t="shared" si="119"/>
        <v>309</v>
      </c>
      <c r="Y321" s="30">
        <f t="shared" si="119"/>
        <v>309</v>
      </c>
      <c r="Z321" s="29">
        <f t="shared" si="113"/>
        <v>2062347.5400000045</v>
      </c>
      <c r="AA321" s="30">
        <f t="shared" si="119"/>
        <v>309</v>
      </c>
      <c r="AB321" s="30">
        <f t="shared" si="119"/>
        <v>309</v>
      </c>
      <c r="AC321" s="29">
        <f t="shared" si="114"/>
        <v>2053469.5400000014</v>
      </c>
      <c r="AD321" s="30">
        <f t="shared" si="119"/>
        <v>309</v>
      </c>
      <c r="AE321" s="30">
        <f t="shared" si="119"/>
        <v>309</v>
      </c>
      <c r="AF321" s="29">
        <f t="shared" si="110"/>
        <v>2069442.9300000009</v>
      </c>
      <c r="AG321" s="30">
        <f t="shared" si="119"/>
        <v>309</v>
      </c>
      <c r="AH321" s="30">
        <f t="shared" si="119"/>
        <v>309</v>
      </c>
      <c r="AI321" s="29">
        <f t="shared" si="115"/>
        <v>2048820.5899999959</v>
      </c>
      <c r="AJ321" s="30">
        <f t="shared" si="119"/>
        <v>309</v>
      </c>
      <c r="AK321" s="30">
        <f t="shared" si="118"/>
        <v>309</v>
      </c>
      <c r="AL321" s="29">
        <f t="shared" si="116"/>
        <v>2061314.7500000012</v>
      </c>
      <c r="AM321" s="30">
        <f t="shared" si="118"/>
        <v>309</v>
      </c>
      <c r="AN321" s="30">
        <f t="shared" si="118"/>
        <v>309</v>
      </c>
      <c r="AO321" s="29">
        <f t="shared" si="117"/>
        <v>2070319.9500000004</v>
      </c>
      <c r="AP321" s="30">
        <f t="shared" si="118"/>
        <v>309</v>
      </c>
      <c r="AQ321" s="30">
        <f t="shared" si="118"/>
        <v>309</v>
      </c>
      <c r="AR321" s="29">
        <f t="shared" si="111"/>
        <v>2069928.7499999942</v>
      </c>
      <c r="AS321" s="253">
        <f t="shared" si="118"/>
        <v>309</v>
      </c>
      <c r="AT321" s="254">
        <f t="shared" si="118"/>
        <v>309</v>
      </c>
    </row>
    <row r="322" spans="22:46">
      <c r="V322" s="30">
        <f t="shared" si="119"/>
        <v>310</v>
      </c>
      <c r="W322" s="29">
        <f t="shared" si="112"/>
        <v>2063021.3099999959</v>
      </c>
      <c r="X322" s="30">
        <f t="shared" si="119"/>
        <v>310</v>
      </c>
      <c r="Y322" s="30">
        <f t="shared" si="119"/>
        <v>310</v>
      </c>
      <c r="Z322" s="29">
        <f t="shared" si="113"/>
        <v>2068798.8200000045</v>
      </c>
      <c r="AA322" s="30">
        <f t="shared" si="119"/>
        <v>310</v>
      </c>
      <c r="AB322" s="30">
        <f t="shared" si="119"/>
        <v>310</v>
      </c>
      <c r="AC322" s="29">
        <f t="shared" si="114"/>
        <v>2059899.5600000015</v>
      </c>
      <c r="AD322" s="30">
        <f t="shared" si="119"/>
        <v>310</v>
      </c>
      <c r="AE322" s="30">
        <f t="shared" si="119"/>
        <v>310</v>
      </c>
      <c r="AF322" s="29">
        <f t="shared" si="110"/>
        <v>2075898.7100000009</v>
      </c>
      <c r="AG322" s="30">
        <f t="shared" si="119"/>
        <v>310</v>
      </c>
      <c r="AH322" s="30">
        <f t="shared" si="119"/>
        <v>310</v>
      </c>
      <c r="AI322" s="29">
        <f t="shared" si="115"/>
        <v>2055251.0599999959</v>
      </c>
      <c r="AJ322" s="30">
        <f t="shared" si="119"/>
        <v>310</v>
      </c>
      <c r="AK322" s="30">
        <f t="shared" si="118"/>
        <v>310</v>
      </c>
      <c r="AL322" s="29">
        <f t="shared" si="116"/>
        <v>2067769.6300000011</v>
      </c>
      <c r="AM322" s="30">
        <f t="shared" si="118"/>
        <v>310</v>
      </c>
      <c r="AN322" s="30">
        <f t="shared" si="118"/>
        <v>310</v>
      </c>
      <c r="AO322" s="29">
        <f t="shared" si="117"/>
        <v>2076767.9600000004</v>
      </c>
      <c r="AP322" s="30">
        <f t="shared" si="118"/>
        <v>310</v>
      </c>
      <c r="AQ322" s="30">
        <f t="shared" si="118"/>
        <v>310</v>
      </c>
      <c r="AR322" s="29">
        <f t="shared" si="111"/>
        <v>2076365.9599999941</v>
      </c>
      <c r="AS322" s="253">
        <f t="shared" si="118"/>
        <v>310</v>
      </c>
      <c r="AT322" s="254">
        <f t="shared" si="118"/>
        <v>310</v>
      </c>
    </row>
    <row r="323" spans="22:46">
      <c r="V323" s="30">
        <f t="shared" si="119"/>
        <v>311</v>
      </c>
      <c r="W323" s="29">
        <f t="shared" si="112"/>
        <v>2069454.0299999958</v>
      </c>
      <c r="X323" s="30">
        <f t="shared" si="119"/>
        <v>311</v>
      </c>
      <c r="Y323" s="30">
        <f t="shared" si="119"/>
        <v>311</v>
      </c>
      <c r="Z323" s="29">
        <f t="shared" si="113"/>
        <v>2075250.1000000045</v>
      </c>
      <c r="AA323" s="30">
        <f t="shared" si="119"/>
        <v>311</v>
      </c>
      <c r="AB323" s="30">
        <f t="shared" si="119"/>
        <v>311</v>
      </c>
      <c r="AC323" s="29">
        <f t="shared" si="114"/>
        <v>2066329.5800000015</v>
      </c>
      <c r="AD323" s="30">
        <f t="shared" si="119"/>
        <v>311</v>
      </c>
      <c r="AE323" s="30">
        <f t="shared" si="119"/>
        <v>311</v>
      </c>
      <c r="AF323" s="29">
        <f t="shared" si="110"/>
        <v>2082354.4900000009</v>
      </c>
      <c r="AG323" s="30">
        <f t="shared" si="119"/>
        <v>311</v>
      </c>
      <c r="AH323" s="30">
        <f t="shared" si="119"/>
        <v>311</v>
      </c>
      <c r="AI323" s="29">
        <f t="shared" si="115"/>
        <v>2061681.5299999958</v>
      </c>
      <c r="AJ323" s="30">
        <f t="shared" si="119"/>
        <v>311</v>
      </c>
      <c r="AK323" s="30">
        <f t="shared" si="118"/>
        <v>311</v>
      </c>
      <c r="AL323" s="29">
        <f t="shared" si="116"/>
        <v>2074224.5100000009</v>
      </c>
      <c r="AM323" s="30">
        <f t="shared" si="118"/>
        <v>311</v>
      </c>
      <c r="AN323" s="30">
        <f t="shared" si="118"/>
        <v>311</v>
      </c>
      <c r="AO323" s="29">
        <f t="shared" si="117"/>
        <v>2083215.9700000004</v>
      </c>
      <c r="AP323" s="30">
        <f t="shared" si="118"/>
        <v>311</v>
      </c>
      <c r="AQ323" s="30">
        <f t="shared" si="118"/>
        <v>311</v>
      </c>
      <c r="AR323" s="29">
        <f t="shared" si="111"/>
        <v>2082803.1699999941</v>
      </c>
      <c r="AS323" s="253">
        <f t="shared" si="118"/>
        <v>311</v>
      </c>
      <c r="AT323" s="254">
        <f t="shared" si="118"/>
        <v>311</v>
      </c>
    </row>
    <row r="324" spans="22:46">
      <c r="V324" s="30">
        <f t="shared" si="119"/>
        <v>312</v>
      </c>
      <c r="W324" s="29">
        <f t="shared" si="112"/>
        <v>2075886.7499999958</v>
      </c>
      <c r="X324" s="30">
        <f t="shared" si="119"/>
        <v>312</v>
      </c>
      <c r="Y324" s="30">
        <f t="shared" si="119"/>
        <v>312</v>
      </c>
      <c r="Z324" s="29">
        <f t="shared" si="113"/>
        <v>2081701.3800000045</v>
      </c>
      <c r="AA324" s="30">
        <f t="shared" si="119"/>
        <v>312</v>
      </c>
      <c r="AB324" s="30">
        <f t="shared" si="119"/>
        <v>312</v>
      </c>
      <c r="AC324" s="29">
        <f t="shared" si="114"/>
        <v>2072759.6000000015</v>
      </c>
      <c r="AD324" s="30">
        <f t="shared" si="119"/>
        <v>312</v>
      </c>
      <c r="AE324" s="30">
        <f t="shared" si="119"/>
        <v>312</v>
      </c>
      <c r="AF324" s="29">
        <f t="shared" si="110"/>
        <v>2088810.2700000009</v>
      </c>
      <c r="AG324" s="30">
        <f t="shared" si="119"/>
        <v>312</v>
      </c>
      <c r="AH324" s="30">
        <f t="shared" si="119"/>
        <v>312</v>
      </c>
      <c r="AI324" s="29">
        <f t="shared" si="115"/>
        <v>2068111.9999999958</v>
      </c>
      <c r="AJ324" s="30">
        <f t="shared" si="119"/>
        <v>312</v>
      </c>
      <c r="AK324" s="30">
        <f t="shared" si="118"/>
        <v>312</v>
      </c>
      <c r="AL324" s="29">
        <f t="shared" si="116"/>
        <v>2080679.3900000008</v>
      </c>
      <c r="AM324" s="30">
        <f t="shared" si="118"/>
        <v>312</v>
      </c>
      <c r="AN324" s="30">
        <f t="shared" si="118"/>
        <v>312</v>
      </c>
      <c r="AO324" s="29">
        <f t="shared" si="117"/>
        <v>2089663.9800000004</v>
      </c>
      <c r="AP324" s="30">
        <f t="shared" si="118"/>
        <v>312</v>
      </c>
      <c r="AQ324" s="30">
        <f t="shared" si="118"/>
        <v>312</v>
      </c>
      <c r="AR324" s="29">
        <f t="shared" si="111"/>
        <v>2089240.3799999941</v>
      </c>
      <c r="AS324" s="253">
        <f t="shared" si="118"/>
        <v>312</v>
      </c>
      <c r="AT324" s="254">
        <f t="shared" si="118"/>
        <v>312</v>
      </c>
    </row>
    <row r="325" spans="22:46">
      <c r="V325" s="30">
        <f t="shared" si="119"/>
        <v>313</v>
      </c>
      <c r="W325" s="29">
        <f t="shared" si="112"/>
        <v>2082319.4699999958</v>
      </c>
      <c r="X325" s="30">
        <f t="shared" si="119"/>
        <v>313</v>
      </c>
      <c r="Y325" s="30">
        <f t="shared" si="119"/>
        <v>313</v>
      </c>
      <c r="Z325" s="29">
        <f t="shared" si="113"/>
        <v>2088152.6600000046</v>
      </c>
      <c r="AA325" s="30">
        <f t="shared" si="119"/>
        <v>313</v>
      </c>
      <c r="AB325" s="30">
        <f t="shared" si="119"/>
        <v>313</v>
      </c>
      <c r="AC325" s="29">
        <f t="shared" si="114"/>
        <v>2079189.6200000015</v>
      </c>
      <c r="AD325" s="30">
        <f t="shared" si="119"/>
        <v>313</v>
      </c>
      <c r="AE325" s="30">
        <f t="shared" si="119"/>
        <v>313</v>
      </c>
      <c r="AF325" s="29">
        <f t="shared" si="110"/>
        <v>2095266.050000001</v>
      </c>
      <c r="AG325" s="30">
        <f t="shared" si="119"/>
        <v>313</v>
      </c>
      <c r="AH325" s="30">
        <f t="shared" si="119"/>
        <v>313</v>
      </c>
      <c r="AI325" s="29">
        <f t="shared" si="115"/>
        <v>2074542.4699999958</v>
      </c>
      <c r="AJ325" s="30">
        <f t="shared" si="119"/>
        <v>313</v>
      </c>
      <c r="AK325" s="30">
        <f t="shared" si="118"/>
        <v>313</v>
      </c>
      <c r="AL325" s="29">
        <f t="shared" si="116"/>
        <v>2087134.2700000007</v>
      </c>
      <c r="AM325" s="30">
        <f t="shared" si="118"/>
        <v>313</v>
      </c>
      <c r="AN325" s="30">
        <f t="shared" si="118"/>
        <v>313</v>
      </c>
      <c r="AO325" s="29">
        <f t="shared" si="117"/>
        <v>2096111.9900000005</v>
      </c>
      <c r="AP325" s="30">
        <f t="shared" si="118"/>
        <v>313</v>
      </c>
      <c r="AQ325" s="30">
        <f t="shared" si="118"/>
        <v>313</v>
      </c>
      <c r="AR325" s="29">
        <f t="shared" si="111"/>
        <v>2095677.589999994</v>
      </c>
      <c r="AS325" s="253">
        <f t="shared" si="118"/>
        <v>313</v>
      </c>
      <c r="AT325" s="254">
        <f t="shared" si="118"/>
        <v>313</v>
      </c>
    </row>
    <row r="326" spans="22:46">
      <c r="V326" s="30">
        <f t="shared" si="119"/>
        <v>314</v>
      </c>
      <c r="W326" s="29">
        <f t="shared" si="112"/>
        <v>2088752.1899999958</v>
      </c>
      <c r="X326" s="30">
        <f t="shared" si="119"/>
        <v>314</v>
      </c>
      <c r="Y326" s="30">
        <f t="shared" si="119"/>
        <v>314</v>
      </c>
      <c r="Z326" s="29">
        <f t="shared" si="113"/>
        <v>2094603.9400000046</v>
      </c>
      <c r="AA326" s="30">
        <f t="shared" si="119"/>
        <v>314</v>
      </c>
      <c r="AB326" s="30">
        <f t="shared" si="119"/>
        <v>314</v>
      </c>
      <c r="AC326" s="29">
        <f t="shared" si="114"/>
        <v>2085619.6400000015</v>
      </c>
      <c r="AD326" s="30">
        <f t="shared" si="119"/>
        <v>314</v>
      </c>
      <c r="AE326" s="30">
        <f t="shared" si="119"/>
        <v>314</v>
      </c>
      <c r="AF326" s="29">
        <f t="shared" si="110"/>
        <v>2101721.830000001</v>
      </c>
      <c r="AG326" s="30">
        <f t="shared" si="119"/>
        <v>314</v>
      </c>
      <c r="AH326" s="30">
        <f t="shared" si="119"/>
        <v>314</v>
      </c>
      <c r="AI326" s="29">
        <f t="shared" si="115"/>
        <v>2080972.9399999958</v>
      </c>
      <c r="AJ326" s="30">
        <f t="shared" si="119"/>
        <v>314</v>
      </c>
      <c r="AK326" s="30">
        <f t="shared" si="118"/>
        <v>314</v>
      </c>
      <c r="AL326" s="29">
        <f t="shared" si="116"/>
        <v>2093589.1500000006</v>
      </c>
      <c r="AM326" s="30">
        <f t="shared" si="118"/>
        <v>314</v>
      </c>
      <c r="AN326" s="30">
        <f t="shared" si="118"/>
        <v>314</v>
      </c>
      <c r="AO326" s="29">
        <f t="shared" si="117"/>
        <v>2102560.0000000005</v>
      </c>
      <c r="AP326" s="30">
        <f t="shared" si="118"/>
        <v>314</v>
      </c>
      <c r="AQ326" s="30">
        <f t="shared" si="118"/>
        <v>314</v>
      </c>
      <c r="AR326" s="29">
        <f t="shared" si="111"/>
        <v>2102114.7999999942</v>
      </c>
      <c r="AS326" s="253">
        <f t="shared" si="118"/>
        <v>314</v>
      </c>
      <c r="AT326" s="254">
        <f t="shared" si="118"/>
        <v>314</v>
      </c>
    </row>
    <row r="327" spans="22:46">
      <c r="V327" s="30">
        <f t="shared" si="119"/>
        <v>315</v>
      </c>
      <c r="W327" s="29">
        <f t="shared" si="112"/>
        <v>2095184.9099999957</v>
      </c>
      <c r="X327" s="30">
        <f t="shared" si="119"/>
        <v>315</v>
      </c>
      <c r="Y327" s="30">
        <f t="shared" si="119"/>
        <v>315</v>
      </c>
      <c r="Z327" s="29">
        <f t="shared" si="113"/>
        <v>2101055.2200000044</v>
      </c>
      <c r="AA327" s="30">
        <f t="shared" si="119"/>
        <v>315</v>
      </c>
      <c r="AB327" s="30">
        <f t="shared" si="119"/>
        <v>315</v>
      </c>
      <c r="AC327" s="29">
        <f t="shared" si="114"/>
        <v>2092049.6600000015</v>
      </c>
      <c r="AD327" s="30">
        <f t="shared" si="119"/>
        <v>315</v>
      </c>
      <c r="AE327" s="30">
        <f t="shared" si="119"/>
        <v>315</v>
      </c>
      <c r="AF327" s="29">
        <f t="shared" si="110"/>
        <v>2108177.6100000008</v>
      </c>
      <c r="AG327" s="30">
        <f t="shared" si="119"/>
        <v>315</v>
      </c>
      <c r="AH327" s="30">
        <f t="shared" si="119"/>
        <v>315</v>
      </c>
      <c r="AI327" s="29">
        <f t="shared" si="115"/>
        <v>2087403.4099999957</v>
      </c>
      <c r="AJ327" s="30">
        <f t="shared" si="119"/>
        <v>315</v>
      </c>
      <c r="AK327" s="30">
        <f t="shared" si="118"/>
        <v>315</v>
      </c>
      <c r="AL327" s="29">
        <f t="shared" si="116"/>
        <v>2100044.0300000007</v>
      </c>
      <c r="AM327" s="30">
        <f t="shared" si="118"/>
        <v>315</v>
      </c>
      <c r="AN327" s="30">
        <f t="shared" si="118"/>
        <v>315</v>
      </c>
      <c r="AO327" s="29">
        <f t="shared" si="117"/>
        <v>2109008.0100000002</v>
      </c>
      <c r="AP327" s="30">
        <f t="shared" si="118"/>
        <v>315</v>
      </c>
      <c r="AQ327" s="30">
        <f t="shared" si="118"/>
        <v>315</v>
      </c>
      <c r="AR327" s="29">
        <f t="shared" si="111"/>
        <v>2108552.0099999942</v>
      </c>
      <c r="AS327" s="253">
        <f t="shared" si="118"/>
        <v>315</v>
      </c>
      <c r="AT327" s="254">
        <f t="shared" si="118"/>
        <v>315</v>
      </c>
    </row>
    <row r="328" spans="22:46">
      <c r="V328" s="30">
        <f t="shared" si="119"/>
        <v>316</v>
      </c>
      <c r="W328" s="29">
        <f t="shared" si="112"/>
        <v>2101617.6299999957</v>
      </c>
      <c r="X328" s="30">
        <f t="shared" si="119"/>
        <v>316</v>
      </c>
      <c r="Y328" s="30">
        <f t="shared" si="119"/>
        <v>316</v>
      </c>
      <c r="Z328" s="29">
        <f t="shared" si="113"/>
        <v>2107506.5000000042</v>
      </c>
      <c r="AA328" s="30">
        <f t="shared" si="119"/>
        <v>316</v>
      </c>
      <c r="AB328" s="30">
        <f t="shared" si="119"/>
        <v>316</v>
      </c>
      <c r="AC328" s="29">
        <f t="shared" si="114"/>
        <v>2098479.6800000016</v>
      </c>
      <c r="AD328" s="30">
        <f t="shared" si="119"/>
        <v>316</v>
      </c>
      <c r="AE328" s="30">
        <f t="shared" si="119"/>
        <v>316</v>
      </c>
      <c r="AF328" s="29">
        <f t="shared" si="110"/>
        <v>2114633.3900000006</v>
      </c>
      <c r="AG328" s="30">
        <f t="shared" si="119"/>
        <v>316</v>
      </c>
      <c r="AH328" s="30">
        <f t="shared" si="119"/>
        <v>316</v>
      </c>
      <c r="AI328" s="29">
        <f t="shared" si="115"/>
        <v>2093833.8799999957</v>
      </c>
      <c r="AJ328" s="30">
        <f t="shared" si="119"/>
        <v>316</v>
      </c>
      <c r="AK328" s="30">
        <f t="shared" si="118"/>
        <v>316</v>
      </c>
      <c r="AL328" s="29">
        <f t="shared" si="116"/>
        <v>2106498.9100000006</v>
      </c>
      <c r="AM328" s="30">
        <f t="shared" si="118"/>
        <v>316</v>
      </c>
      <c r="AN328" s="30">
        <f t="shared" si="118"/>
        <v>316</v>
      </c>
      <c r="AO328" s="29">
        <f t="shared" si="117"/>
        <v>2115456.02</v>
      </c>
      <c r="AP328" s="30">
        <f t="shared" si="118"/>
        <v>316</v>
      </c>
      <c r="AQ328" s="30">
        <f t="shared" si="118"/>
        <v>316</v>
      </c>
      <c r="AR328" s="29">
        <f t="shared" si="111"/>
        <v>2114989.2199999942</v>
      </c>
      <c r="AS328" s="253">
        <f t="shared" si="118"/>
        <v>316</v>
      </c>
      <c r="AT328" s="254">
        <f t="shared" si="118"/>
        <v>316</v>
      </c>
    </row>
    <row r="329" spans="22:46">
      <c r="V329" s="30">
        <f t="shared" si="119"/>
        <v>317</v>
      </c>
      <c r="W329" s="29">
        <f t="shared" si="112"/>
        <v>2108050.3499999959</v>
      </c>
      <c r="X329" s="30">
        <f t="shared" si="119"/>
        <v>317</v>
      </c>
      <c r="Y329" s="30">
        <f t="shared" si="119"/>
        <v>317</v>
      </c>
      <c r="Z329" s="29">
        <f t="shared" si="113"/>
        <v>2113957.780000004</v>
      </c>
      <c r="AA329" s="30">
        <f t="shared" si="119"/>
        <v>317</v>
      </c>
      <c r="AB329" s="30">
        <f t="shared" si="119"/>
        <v>317</v>
      </c>
      <c r="AC329" s="29">
        <f t="shared" si="114"/>
        <v>2104909.7000000016</v>
      </c>
      <c r="AD329" s="30">
        <f t="shared" si="119"/>
        <v>317</v>
      </c>
      <c r="AE329" s="30">
        <f t="shared" si="119"/>
        <v>317</v>
      </c>
      <c r="AF329" s="29">
        <f t="shared" si="110"/>
        <v>2121089.1700000004</v>
      </c>
      <c r="AG329" s="30">
        <f t="shared" si="119"/>
        <v>317</v>
      </c>
      <c r="AH329" s="30">
        <f t="shared" si="119"/>
        <v>317</v>
      </c>
      <c r="AI329" s="29">
        <f t="shared" si="115"/>
        <v>2100264.3499999959</v>
      </c>
      <c r="AJ329" s="30">
        <f t="shared" si="119"/>
        <v>317</v>
      </c>
      <c r="AK329" s="30">
        <f t="shared" si="118"/>
        <v>317</v>
      </c>
      <c r="AL329" s="29">
        <f t="shared" si="116"/>
        <v>2112953.7900000005</v>
      </c>
      <c r="AM329" s="30">
        <f t="shared" si="118"/>
        <v>317</v>
      </c>
      <c r="AN329" s="30">
        <f t="shared" si="118"/>
        <v>317</v>
      </c>
      <c r="AO329" s="29">
        <f t="shared" si="117"/>
        <v>2121904.0299999998</v>
      </c>
      <c r="AP329" s="30">
        <f t="shared" si="118"/>
        <v>317</v>
      </c>
      <c r="AQ329" s="30">
        <f t="shared" si="118"/>
        <v>317</v>
      </c>
      <c r="AR329" s="29">
        <f t="shared" si="111"/>
        <v>2121426.4299999941</v>
      </c>
      <c r="AS329" s="253">
        <f t="shared" si="118"/>
        <v>317</v>
      </c>
      <c r="AT329" s="254">
        <f t="shared" si="118"/>
        <v>317</v>
      </c>
    </row>
    <row r="330" spans="22:46">
      <c r="V330" s="30">
        <f t="shared" si="119"/>
        <v>318</v>
      </c>
      <c r="W330" s="29">
        <f t="shared" si="112"/>
        <v>2114483.0699999961</v>
      </c>
      <c r="X330" s="30">
        <f t="shared" si="119"/>
        <v>318</v>
      </c>
      <c r="Y330" s="30">
        <f t="shared" si="119"/>
        <v>318</v>
      </c>
      <c r="Z330" s="29">
        <f t="shared" si="113"/>
        <v>2120409.0600000038</v>
      </c>
      <c r="AA330" s="30">
        <f t="shared" si="119"/>
        <v>318</v>
      </c>
      <c r="AB330" s="30">
        <f t="shared" si="119"/>
        <v>318</v>
      </c>
      <c r="AC330" s="29">
        <f t="shared" si="114"/>
        <v>2111339.7200000016</v>
      </c>
      <c r="AD330" s="30">
        <f t="shared" si="119"/>
        <v>318</v>
      </c>
      <c r="AE330" s="30">
        <f t="shared" si="119"/>
        <v>318</v>
      </c>
      <c r="AF330" s="29">
        <f t="shared" si="110"/>
        <v>2127544.9500000002</v>
      </c>
      <c r="AG330" s="30">
        <f t="shared" si="119"/>
        <v>318</v>
      </c>
      <c r="AH330" s="30">
        <f t="shared" si="119"/>
        <v>318</v>
      </c>
      <c r="AI330" s="29">
        <f t="shared" si="115"/>
        <v>2106694.8199999961</v>
      </c>
      <c r="AJ330" s="30">
        <f t="shared" si="119"/>
        <v>318</v>
      </c>
      <c r="AK330" s="30">
        <f t="shared" si="118"/>
        <v>318</v>
      </c>
      <c r="AL330" s="29">
        <f t="shared" si="116"/>
        <v>2119408.6700000004</v>
      </c>
      <c r="AM330" s="30">
        <f t="shared" si="118"/>
        <v>318</v>
      </c>
      <c r="AN330" s="30">
        <f t="shared" si="118"/>
        <v>318</v>
      </c>
      <c r="AO330" s="29">
        <f t="shared" si="117"/>
        <v>2128352.0399999996</v>
      </c>
      <c r="AP330" s="30">
        <f t="shared" si="118"/>
        <v>318</v>
      </c>
      <c r="AQ330" s="30">
        <f t="shared" si="118"/>
        <v>318</v>
      </c>
      <c r="AR330" s="29">
        <f t="shared" si="111"/>
        <v>2127863.6399999941</v>
      </c>
      <c r="AS330" s="253">
        <f t="shared" si="118"/>
        <v>318</v>
      </c>
      <c r="AT330" s="254">
        <f t="shared" si="118"/>
        <v>318</v>
      </c>
    </row>
    <row r="331" spans="22:46">
      <c r="V331" s="30">
        <f t="shared" si="119"/>
        <v>319</v>
      </c>
      <c r="W331" s="29">
        <f t="shared" si="112"/>
        <v>2120915.7899999963</v>
      </c>
      <c r="X331" s="30">
        <f t="shared" si="119"/>
        <v>319</v>
      </c>
      <c r="Y331" s="30">
        <f t="shared" si="119"/>
        <v>319</v>
      </c>
      <c r="Z331" s="29">
        <f t="shared" si="113"/>
        <v>2126860.3400000036</v>
      </c>
      <c r="AA331" s="30">
        <f t="shared" si="119"/>
        <v>319</v>
      </c>
      <c r="AB331" s="30">
        <f t="shared" si="119"/>
        <v>319</v>
      </c>
      <c r="AC331" s="29">
        <f t="shared" si="114"/>
        <v>2117769.7400000016</v>
      </c>
      <c r="AD331" s="30">
        <f t="shared" si="119"/>
        <v>319</v>
      </c>
      <c r="AE331" s="30">
        <f t="shared" si="119"/>
        <v>319</v>
      </c>
      <c r="AF331" s="29">
        <f t="shared" si="110"/>
        <v>2134000.73</v>
      </c>
      <c r="AG331" s="30">
        <f t="shared" si="119"/>
        <v>319</v>
      </c>
      <c r="AH331" s="30">
        <f t="shared" si="119"/>
        <v>319</v>
      </c>
      <c r="AI331" s="29">
        <f t="shared" si="115"/>
        <v>2113125.2899999963</v>
      </c>
      <c r="AJ331" s="30">
        <f t="shared" si="119"/>
        <v>319</v>
      </c>
      <c r="AK331" s="30">
        <f t="shared" si="118"/>
        <v>319</v>
      </c>
      <c r="AL331" s="29">
        <f t="shared" si="116"/>
        <v>2125863.5500000003</v>
      </c>
      <c r="AM331" s="30">
        <f t="shared" si="118"/>
        <v>319</v>
      </c>
      <c r="AN331" s="30">
        <f t="shared" si="118"/>
        <v>319</v>
      </c>
      <c r="AO331" s="29">
        <f t="shared" si="117"/>
        <v>2134800.0499999993</v>
      </c>
      <c r="AP331" s="30">
        <f t="shared" si="118"/>
        <v>319</v>
      </c>
      <c r="AQ331" s="30">
        <f t="shared" si="118"/>
        <v>319</v>
      </c>
      <c r="AR331" s="29">
        <f t="shared" si="111"/>
        <v>2134300.849999994</v>
      </c>
      <c r="AS331" s="253">
        <f t="shared" si="118"/>
        <v>319</v>
      </c>
      <c r="AT331" s="254">
        <f t="shared" si="118"/>
        <v>319</v>
      </c>
    </row>
    <row r="332" spans="22:46">
      <c r="V332" s="30">
        <f t="shared" si="119"/>
        <v>320</v>
      </c>
      <c r="W332" s="29">
        <f t="shared" si="112"/>
        <v>2127348.5099999965</v>
      </c>
      <c r="X332" s="30">
        <f t="shared" si="119"/>
        <v>320</v>
      </c>
      <c r="Y332" s="30">
        <f t="shared" si="119"/>
        <v>320</v>
      </c>
      <c r="Z332" s="29">
        <f t="shared" si="113"/>
        <v>2133311.6200000034</v>
      </c>
      <c r="AA332" s="30">
        <f t="shared" si="119"/>
        <v>320</v>
      </c>
      <c r="AB332" s="30">
        <f t="shared" si="119"/>
        <v>320</v>
      </c>
      <c r="AC332" s="29">
        <f t="shared" si="114"/>
        <v>2124199.7600000016</v>
      </c>
      <c r="AD332" s="30">
        <f t="shared" si="119"/>
        <v>320</v>
      </c>
      <c r="AE332" s="30">
        <f t="shared" si="119"/>
        <v>320</v>
      </c>
      <c r="AF332" s="29">
        <f t="shared" si="110"/>
        <v>2140456.5099999998</v>
      </c>
      <c r="AG332" s="30">
        <f t="shared" si="119"/>
        <v>320</v>
      </c>
      <c r="AH332" s="30">
        <f t="shared" si="119"/>
        <v>320</v>
      </c>
      <c r="AI332" s="29">
        <f t="shared" si="115"/>
        <v>2119555.7599999965</v>
      </c>
      <c r="AJ332" s="30">
        <f t="shared" si="119"/>
        <v>320</v>
      </c>
      <c r="AK332" s="30">
        <f t="shared" si="118"/>
        <v>320</v>
      </c>
      <c r="AL332" s="29">
        <f t="shared" si="116"/>
        <v>2132318.4300000002</v>
      </c>
      <c r="AM332" s="30">
        <f t="shared" si="118"/>
        <v>320</v>
      </c>
      <c r="AN332" s="30">
        <f t="shared" si="118"/>
        <v>320</v>
      </c>
      <c r="AO332" s="29">
        <f t="shared" si="117"/>
        <v>2141248.0599999991</v>
      </c>
      <c r="AP332" s="30">
        <f t="shared" si="118"/>
        <v>320</v>
      </c>
      <c r="AQ332" s="30">
        <f t="shared" si="118"/>
        <v>320</v>
      </c>
      <c r="AR332" s="29">
        <f t="shared" si="111"/>
        <v>2140738.059999994</v>
      </c>
      <c r="AS332" s="253">
        <f t="shared" si="118"/>
        <v>320</v>
      </c>
      <c r="AT332" s="254">
        <f t="shared" si="118"/>
        <v>320</v>
      </c>
    </row>
    <row r="333" spans="22:46">
      <c r="V333" s="30">
        <f t="shared" si="119"/>
        <v>321</v>
      </c>
      <c r="W333" s="29">
        <f t="shared" si="112"/>
        <v>2133781.2299999967</v>
      </c>
      <c r="X333" s="30">
        <f t="shared" si="119"/>
        <v>321</v>
      </c>
      <c r="Y333" s="30">
        <f t="shared" si="119"/>
        <v>321</v>
      </c>
      <c r="Z333" s="29">
        <f t="shared" si="113"/>
        <v>2139762.9000000032</v>
      </c>
      <c r="AA333" s="30">
        <f t="shared" si="119"/>
        <v>321</v>
      </c>
      <c r="AB333" s="30">
        <f t="shared" si="119"/>
        <v>321</v>
      </c>
      <c r="AC333" s="29">
        <f t="shared" si="114"/>
        <v>2130629.7800000017</v>
      </c>
      <c r="AD333" s="30">
        <f t="shared" si="119"/>
        <v>321</v>
      </c>
      <c r="AE333" s="30">
        <f t="shared" si="119"/>
        <v>321</v>
      </c>
      <c r="AF333" s="29">
        <f t="shared" si="110"/>
        <v>2146912.2899999996</v>
      </c>
      <c r="AG333" s="30">
        <f t="shared" si="119"/>
        <v>321</v>
      </c>
      <c r="AH333" s="30">
        <f t="shared" si="119"/>
        <v>321</v>
      </c>
      <c r="AI333" s="29">
        <f t="shared" si="115"/>
        <v>2125986.2299999967</v>
      </c>
      <c r="AJ333" s="30">
        <f t="shared" si="119"/>
        <v>321</v>
      </c>
      <c r="AK333" s="30">
        <f t="shared" si="119"/>
        <v>321</v>
      </c>
      <c r="AL333" s="29">
        <f t="shared" si="116"/>
        <v>2138773.31</v>
      </c>
      <c r="AM333" s="30">
        <f t="shared" ref="AK333:AT348" si="120">AM332+1</f>
        <v>321</v>
      </c>
      <c r="AN333" s="30">
        <f t="shared" si="120"/>
        <v>321</v>
      </c>
      <c r="AO333" s="29">
        <f t="shared" si="117"/>
        <v>2147696.0699999989</v>
      </c>
      <c r="AP333" s="30">
        <f t="shared" si="120"/>
        <v>321</v>
      </c>
      <c r="AQ333" s="30">
        <f t="shared" si="120"/>
        <v>321</v>
      </c>
      <c r="AR333" s="29">
        <f t="shared" si="111"/>
        <v>2147175.269999994</v>
      </c>
      <c r="AS333" s="253">
        <f t="shared" si="120"/>
        <v>321</v>
      </c>
      <c r="AT333" s="254">
        <f t="shared" si="120"/>
        <v>321</v>
      </c>
    </row>
    <row r="334" spans="22:46">
      <c r="V334" s="30">
        <f t="shared" ref="V334:AK349" si="121">V333+1</f>
        <v>322</v>
      </c>
      <c r="W334" s="29">
        <f t="shared" si="112"/>
        <v>2140213.9499999969</v>
      </c>
      <c r="X334" s="30">
        <f t="shared" si="121"/>
        <v>322</v>
      </c>
      <c r="Y334" s="30">
        <f t="shared" si="121"/>
        <v>322</v>
      </c>
      <c r="Z334" s="29">
        <f t="shared" si="113"/>
        <v>2146214.180000003</v>
      </c>
      <c r="AA334" s="30">
        <f t="shared" si="121"/>
        <v>322</v>
      </c>
      <c r="AB334" s="30">
        <f t="shared" si="121"/>
        <v>322</v>
      </c>
      <c r="AC334" s="29">
        <f t="shared" si="114"/>
        <v>2137059.8000000017</v>
      </c>
      <c r="AD334" s="30">
        <f t="shared" si="121"/>
        <v>322</v>
      </c>
      <c r="AE334" s="30">
        <f t="shared" si="121"/>
        <v>322</v>
      </c>
      <c r="AF334" s="29">
        <f t="shared" si="110"/>
        <v>2153368.0699999994</v>
      </c>
      <c r="AG334" s="30">
        <f t="shared" si="121"/>
        <v>322</v>
      </c>
      <c r="AH334" s="30">
        <f t="shared" si="121"/>
        <v>322</v>
      </c>
      <c r="AI334" s="29">
        <f t="shared" si="115"/>
        <v>2132416.6999999969</v>
      </c>
      <c r="AJ334" s="30">
        <f t="shared" si="121"/>
        <v>322</v>
      </c>
      <c r="AK334" s="30">
        <f t="shared" si="120"/>
        <v>322</v>
      </c>
      <c r="AL334" s="29">
        <f t="shared" si="116"/>
        <v>2145228.19</v>
      </c>
      <c r="AM334" s="30">
        <f t="shared" si="120"/>
        <v>322</v>
      </c>
      <c r="AN334" s="30">
        <f t="shared" si="120"/>
        <v>322</v>
      </c>
      <c r="AO334" s="29">
        <f t="shared" si="117"/>
        <v>2154144.0799999987</v>
      </c>
      <c r="AP334" s="30">
        <f t="shared" si="120"/>
        <v>322</v>
      </c>
      <c r="AQ334" s="30">
        <f t="shared" si="120"/>
        <v>322</v>
      </c>
      <c r="AR334" s="29">
        <f t="shared" si="111"/>
        <v>2153612.4799999939</v>
      </c>
      <c r="AS334" s="253">
        <f t="shared" si="120"/>
        <v>322</v>
      </c>
      <c r="AT334" s="254">
        <f t="shared" si="120"/>
        <v>322</v>
      </c>
    </row>
    <row r="335" spans="22:46">
      <c r="V335" s="30">
        <f t="shared" si="121"/>
        <v>323</v>
      </c>
      <c r="W335" s="29">
        <f t="shared" si="112"/>
        <v>2146646.6699999971</v>
      </c>
      <c r="X335" s="30">
        <f t="shared" si="121"/>
        <v>323</v>
      </c>
      <c r="Y335" s="30">
        <f t="shared" si="121"/>
        <v>323</v>
      </c>
      <c r="Z335" s="29">
        <f t="shared" si="113"/>
        <v>2152665.4600000028</v>
      </c>
      <c r="AA335" s="30">
        <f t="shared" si="121"/>
        <v>323</v>
      </c>
      <c r="AB335" s="30">
        <f t="shared" si="121"/>
        <v>323</v>
      </c>
      <c r="AC335" s="29">
        <f t="shared" si="114"/>
        <v>2143489.8200000017</v>
      </c>
      <c r="AD335" s="30">
        <f t="shared" si="121"/>
        <v>323</v>
      </c>
      <c r="AE335" s="30">
        <f t="shared" si="121"/>
        <v>323</v>
      </c>
      <c r="AF335" s="29">
        <f t="shared" si="110"/>
        <v>2159823.8499999992</v>
      </c>
      <c r="AG335" s="30">
        <f t="shared" si="121"/>
        <v>323</v>
      </c>
      <c r="AH335" s="30">
        <f t="shared" si="121"/>
        <v>323</v>
      </c>
      <c r="AI335" s="29">
        <f t="shared" si="115"/>
        <v>2138847.1699999971</v>
      </c>
      <c r="AJ335" s="30">
        <f t="shared" si="121"/>
        <v>323</v>
      </c>
      <c r="AK335" s="30">
        <f t="shared" si="120"/>
        <v>323</v>
      </c>
      <c r="AL335" s="29">
        <f t="shared" si="116"/>
        <v>2151683.0699999998</v>
      </c>
      <c r="AM335" s="30">
        <f t="shared" si="120"/>
        <v>323</v>
      </c>
      <c r="AN335" s="30">
        <f t="shared" si="120"/>
        <v>323</v>
      </c>
      <c r="AO335" s="29">
        <f t="shared" si="117"/>
        <v>2160592.0899999985</v>
      </c>
      <c r="AP335" s="30">
        <f t="shared" si="120"/>
        <v>323</v>
      </c>
      <c r="AQ335" s="30">
        <f t="shared" si="120"/>
        <v>323</v>
      </c>
      <c r="AR335" s="29">
        <f t="shared" si="111"/>
        <v>2160049.6899999939</v>
      </c>
      <c r="AS335" s="253">
        <f t="shared" si="120"/>
        <v>323</v>
      </c>
      <c r="AT335" s="254">
        <f t="shared" si="120"/>
        <v>323</v>
      </c>
    </row>
    <row r="336" spans="22:46">
      <c r="V336" s="30">
        <f t="shared" si="121"/>
        <v>324</v>
      </c>
      <c r="W336" s="29">
        <f t="shared" si="112"/>
        <v>2153079.3899999973</v>
      </c>
      <c r="X336" s="30">
        <f t="shared" si="121"/>
        <v>324</v>
      </c>
      <c r="Y336" s="30">
        <f t="shared" si="121"/>
        <v>324</v>
      </c>
      <c r="Z336" s="29">
        <f t="shared" si="113"/>
        <v>2159116.7400000026</v>
      </c>
      <c r="AA336" s="30">
        <f t="shared" si="121"/>
        <v>324</v>
      </c>
      <c r="AB336" s="30">
        <f t="shared" si="121"/>
        <v>324</v>
      </c>
      <c r="AC336" s="29">
        <f t="shared" si="114"/>
        <v>2149919.8400000017</v>
      </c>
      <c r="AD336" s="30">
        <f t="shared" si="121"/>
        <v>324</v>
      </c>
      <c r="AE336" s="30">
        <f t="shared" si="121"/>
        <v>324</v>
      </c>
      <c r="AF336" s="29">
        <f t="shared" si="110"/>
        <v>2166279.629999999</v>
      </c>
      <c r="AG336" s="30">
        <f t="shared" si="121"/>
        <v>324</v>
      </c>
      <c r="AH336" s="30">
        <f t="shared" si="121"/>
        <v>324</v>
      </c>
      <c r="AI336" s="29">
        <f t="shared" si="115"/>
        <v>2145277.6399999973</v>
      </c>
      <c r="AJ336" s="30">
        <f t="shared" si="121"/>
        <v>324</v>
      </c>
      <c r="AK336" s="30">
        <f t="shared" si="120"/>
        <v>324</v>
      </c>
      <c r="AL336" s="29">
        <f t="shared" si="116"/>
        <v>2158137.9499999997</v>
      </c>
      <c r="AM336" s="30">
        <f t="shared" si="120"/>
        <v>324</v>
      </c>
      <c r="AN336" s="30">
        <f t="shared" si="120"/>
        <v>324</v>
      </c>
      <c r="AO336" s="29">
        <f t="shared" si="117"/>
        <v>2167040.0999999982</v>
      </c>
      <c r="AP336" s="30">
        <f t="shared" si="120"/>
        <v>324</v>
      </c>
      <c r="AQ336" s="30">
        <f t="shared" si="120"/>
        <v>324</v>
      </c>
      <c r="AR336" s="29">
        <f t="shared" si="111"/>
        <v>2166486.8999999939</v>
      </c>
      <c r="AS336" s="253">
        <f t="shared" si="120"/>
        <v>324</v>
      </c>
      <c r="AT336" s="254">
        <f t="shared" si="120"/>
        <v>324</v>
      </c>
    </row>
    <row r="337" spans="22:46">
      <c r="V337" s="30">
        <f t="shared" si="121"/>
        <v>325</v>
      </c>
      <c r="W337" s="29">
        <f t="shared" si="112"/>
        <v>2159512.1099999975</v>
      </c>
      <c r="X337" s="30">
        <f t="shared" si="121"/>
        <v>325</v>
      </c>
      <c r="Y337" s="30">
        <f t="shared" si="121"/>
        <v>325</v>
      </c>
      <c r="Z337" s="29">
        <f t="shared" si="113"/>
        <v>2165568.0200000023</v>
      </c>
      <c r="AA337" s="30">
        <f t="shared" si="121"/>
        <v>325</v>
      </c>
      <c r="AB337" s="30">
        <f t="shared" si="121"/>
        <v>325</v>
      </c>
      <c r="AC337" s="29">
        <f t="shared" si="114"/>
        <v>2156349.8600000017</v>
      </c>
      <c r="AD337" s="30">
        <f t="shared" si="121"/>
        <v>325</v>
      </c>
      <c r="AE337" s="30">
        <f t="shared" si="121"/>
        <v>325</v>
      </c>
      <c r="AF337" s="29">
        <f t="shared" si="110"/>
        <v>2172735.4099999988</v>
      </c>
      <c r="AG337" s="30">
        <f t="shared" si="121"/>
        <v>325</v>
      </c>
      <c r="AH337" s="30">
        <f t="shared" si="121"/>
        <v>325</v>
      </c>
      <c r="AI337" s="29">
        <f t="shared" si="115"/>
        <v>2151708.1099999975</v>
      </c>
      <c r="AJ337" s="30">
        <f t="shared" si="121"/>
        <v>325</v>
      </c>
      <c r="AK337" s="30">
        <f t="shared" si="120"/>
        <v>325</v>
      </c>
      <c r="AL337" s="29">
        <f t="shared" si="116"/>
        <v>2164592.8299999996</v>
      </c>
      <c r="AM337" s="30">
        <f t="shared" si="120"/>
        <v>325</v>
      </c>
      <c r="AN337" s="30">
        <f t="shared" si="120"/>
        <v>325</v>
      </c>
      <c r="AO337" s="29">
        <f t="shared" si="117"/>
        <v>2173488.109999998</v>
      </c>
      <c r="AP337" s="30">
        <f t="shared" si="120"/>
        <v>325</v>
      </c>
      <c r="AQ337" s="30">
        <f t="shared" si="120"/>
        <v>325</v>
      </c>
      <c r="AR337" s="29">
        <f t="shared" si="111"/>
        <v>2172924.1099999938</v>
      </c>
      <c r="AS337" s="253">
        <f t="shared" si="120"/>
        <v>325</v>
      </c>
      <c r="AT337" s="254">
        <f t="shared" si="120"/>
        <v>325</v>
      </c>
    </row>
    <row r="338" spans="22:46">
      <c r="V338" s="30">
        <f t="shared" si="121"/>
        <v>326</v>
      </c>
      <c r="W338" s="29">
        <f t="shared" si="112"/>
        <v>2165944.8299999977</v>
      </c>
      <c r="X338" s="30">
        <f t="shared" si="121"/>
        <v>326</v>
      </c>
      <c r="Y338" s="30">
        <f t="shared" si="121"/>
        <v>326</v>
      </c>
      <c r="Z338" s="29">
        <f t="shared" si="113"/>
        <v>2172019.3000000021</v>
      </c>
      <c r="AA338" s="30">
        <f t="shared" si="121"/>
        <v>326</v>
      </c>
      <c r="AB338" s="30">
        <f t="shared" si="121"/>
        <v>326</v>
      </c>
      <c r="AC338" s="29">
        <f t="shared" si="114"/>
        <v>2162779.8800000018</v>
      </c>
      <c r="AD338" s="30">
        <f t="shared" si="121"/>
        <v>326</v>
      </c>
      <c r="AE338" s="30">
        <f t="shared" si="121"/>
        <v>326</v>
      </c>
      <c r="AF338" s="29">
        <f t="shared" si="110"/>
        <v>2179191.1899999985</v>
      </c>
      <c r="AG338" s="30">
        <f t="shared" si="121"/>
        <v>326</v>
      </c>
      <c r="AH338" s="30">
        <f t="shared" si="121"/>
        <v>326</v>
      </c>
      <c r="AI338" s="29">
        <f t="shared" si="115"/>
        <v>2158138.5799999977</v>
      </c>
      <c r="AJ338" s="30">
        <f t="shared" si="121"/>
        <v>326</v>
      </c>
      <c r="AK338" s="30">
        <f t="shared" si="120"/>
        <v>326</v>
      </c>
      <c r="AL338" s="29">
        <f t="shared" si="116"/>
        <v>2171047.7099999995</v>
      </c>
      <c r="AM338" s="30">
        <f t="shared" si="120"/>
        <v>326</v>
      </c>
      <c r="AN338" s="30">
        <f t="shared" si="120"/>
        <v>326</v>
      </c>
      <c r="AO338" s="29">
        <f t="shared" si="117"/>
        <v>2179936.1199999978</v>
      </c>
      <c r="AP338" s="30">
        <f t="shared" si="120"/>
        <v>326</v>
      </c>
      <c r="AQ338" s="30">
        <f t="shared" si="120"/>
        <v>326</v>
      </c>
      <c r="AR338" s="29">
        <f t="shared" si="111"/>
        <v>2179361.3199999938</v>
      </c>
      <c r="AS338" s="253">
        <f t="shared" si="120"/>
        <v>326</v>
      </c>
      <c r="AT338" s="254">
        <f t="shared" si="120"/>
        <v>326</v>
      </c>
    </row>
    <row r="339" spans="22:46">
      <c r="V339" s="30">
        <f t="shared" si="121"/>
        <v>327</v>
      </c>
      <c r="W339" s="29">
        <f t="shared" si="112"/>
        <v>2172377.549999998</v>
      </c>
      <c r="X339" s="30">
        <f t="shared" si="121"/>
        <v>327</v>
      </c>
      <c r="Y339" s="30">
        <f t="shared" si="121"/>
        <v>327</v>
      </c>
      <c r="Z339" s="29">
        <f t="shared" si="113"/>
        <v>2178470.5800000019</v>
      </c>
      <c r="AA339" s="30">
        <f t="shared" si="121"/>
        <v>327</v>
      </c>
      <c r="AB339" s="30">
        <f t="shared" si="121"/>
        <v>327</v>
      </c>
      <c r="AC339" s="29">
        <f t="shared" si="114"/>
        <v>2169209.9000000018</v>
      </c>
      <c r="AD339" s="30">
        <f t="shared" si="121"/>
        <v>327</v>
      </c>
      <c r="AE339" s="30">
        <f t="shared" si="121"/>
        <v>327</v>
      </c>
      <c r="AF339" s="29">
        <f t="shared" si="110"/>
        <v>2185646.9699999983</v>
      </c>
      <c r="AG339" s="30">
        <f t="shared" si="121"/>
        <v>327</v>
      </c>
      <c r="AH339" s="30">
        <f t="shared" si="121"/>
        <v>327</v>
      </c>
      <c r="AI339" s="29">
        <f t="shared" si="115"/>
        <v>2164569.049999998</v>
      </c>
      <c r="AJ339" s="30">
        <f t="shared" si="121"/>
        <v>327</v>
      </c>
      <c r="AK339" s="30">
        <f t="shared" si="120"/>
        <v>327</v>
      </c>
      <c r="AL339" s="29">
        <f t="shared" si="116"/>
        <v>2177502.5899999994</v>
      </c>
      <c r="AM339" s="30">
        <f t="shared" si="120"/>
        <v>327</v>
      </c>
      <c r="AN339" s="30">
        <f t="shared" si="120"/>
        <v>327</v>
      </c>
      <c r="AO339" s="29">
        <f t="shared" si="117"/>
        <v>2186384.1299999976</v>
      </c>
      <c r="AP339" s="30">
        <f t="shared" si="120"/>
        <v>327</v>
      </c>
      <c r="AQ339" s="30">
        <f t="shared" si="120"/>
        <v>327</v>
      </c>
      <c r="AR339" s="29">
        <f t="shared" si="111"/>
        <v>2185798.5299999937</v>
      </c>
      <c r="AS339" s="253">
        <f t="shared" si="120"/>
        <v>327</v>
      </c>
      <c r="AT339" s="254">
        <f t="shared" si="120"/>
        <v>327</v>
      </c>
    </row>
    <row r="340" spans="22:46">
      <c r="V340" s="30">
        <f t="shared" si="121"/>
        <v>328</v>
      </c>
      <c r="W340" s="29">
        <f t="shared" si="112"/>
        <v>2178810.2699999982</v>
      </c>
      <c r="X340" s="30">
        <f t="shared" si="121"/>
        <v>328</v>
      </c>
      <c r="Y340" s="30">
        <f t="shared" si="121"/>
        <v>328</v>
      </c>
      <c r="Z340" s="29">
        <f t="shared" si="113"/>
        <v>2184921.8600000017</v>
      </c>
      <c r="AA340" s="30">
        <f t="shared" si="121"/>
        <v>328</v>
      </c>
      <c r="AB340" s="30">
        <f t="shared" si="121"/>
        <v>328</v>
      </c>
      <c r="AC340" s="29">
        <f t="shared" si="114"/>
        <v>2175639.9200000018</v>
      </c>
      <c r="AD340" s="30">
        <f t="shared" si="121"/>
        <v>328</v>
      </c>
      <c r="AE340" s="30">
        <f t="shared" si="121"/>
        <v>328</v>
      </c>
      <c r="AF340" s="29">
        <f t="shared" si="110"/>
        <v>2192102.7499999981</v>
      </c>
      <c r="AG340" s="30">
        <f t="shared" si="121"/>
        <v>328</v>
      </c>
      <c r="AH340" s="30">
        <f t="shared" si="121"/>
        <v>328</v>
      </c>
      <c r="AI340" s="29">
        <f t="shared" si="115"/>
        <v>2170999.5199999982</v>
      </c>
      <c r="AJ340" s="30">
        <f t="shared" si="121"/>
        <v>328</v>
      </c>
      <c r="AK340" s="30">
        <f t="shared" si="120"/>
        <v>328</v>
      </c>
      <c r="AL340" s="29">
        <f t="shared" si="116"/>
        <v>2183957.4699999993</v>
      </c>
      <c r="AM340" s="30">
        <f t="shared" si="120"/>
        <v>328</v>
      </c>
      <c r="AN340" s="30">
        <f t="shared" si="120"/>
        <v>328</v>
      </c>
      <c r="AO340" s="29">
        <f t="shared" si="117"/>
        <v>2192832.1399999973</v>
      </c>
      <c r="AP340" s="30">
        <f t="shared" si="120"/>
        <v>328</v>
      </c>
      <c r="AQ340" s="30">
        <f t="shared" si="120"/>
        <v>328</v>
      </c>
      <c r="AR340" s="29">
        <f t="shared" si="111"/>
        <v>2192235.7399999937</v>
      </c>
      <c r="AS340" s="253">
        <f t="shared" si="120"/>
        <v>328</v>
      </c>
      <c r="AT340" s="254">
        <f t="shared" si="120"/>
        <v>328</v>
      </c>
    </row>
    <row r="341" spans="22:46">
      <c r="V341" s="30">
        <f t="shared" si="121"/>
        <v>329</v>
      </c>
      <c r="W341" s="29">
        <f t="shared" si="112"/>
        <v>2185242.9899999984</v>
      </c>
      <c r="X341" s="30">
        <f t="shared" si="121"/>
        <v>329</v>
      </c>
      <c r="Y341" s="30">
        <f t="shared" si="121"/>
        <v>329</v>
      </c>
      <c r="Z341" s="29">
        <f t="shared" si="113"/>
        <v>2191373.1400000015</v>
      </c>
      <c r="AA341" s="30">
        <f t="shared" si="121"/>
        <v>329</v>
      </c>
      <c r="AB341" s="30">
        <f t="shared" si="121"/>
        <v>329</v>
      </c>
      <c r="AC341" s="29">
        <f t="shared" si="114"/>
        <v>2182069.9400000018</v>
      </c>
      <c r="AD341" s="30">
        <f t="shared" si="121"/>
        <v>329</v>
      </c>
      <c r="AE341" s="30">
        <f t="shared" si="121"/>
        <v>329</v>
      </c>
      <c r="AF341" s="29">
        <f t="shared" si="110"/>
        <v>2198558.5299999979</v>
      </c>
      <c r="AG341" s="30">
        <f t="shared" si="121"/>
        <v>329</v>
      </c>
      <c r="AH341" s="30">
        <f t="shared" si="121"/>
        <v>329</v>
      </c>
      <c r="AI341" s="29">
        <f t="shared" si="115"/>
        <v>2177429.9899999984</v>
      </c>
      <c r="AJ341" s="30">
        <f t="shared" si="121"/>
        <v>329</v>
      </c>
      <c r="AK341" s="30">
        <f t="shared" si="120"/>
        <v>329</v>
      </c>
      <c r="AL341" s="29">
        <f t="shared" si="116"/>
        <v>2190412.3499999992</v>
      </c>
      <c r="AM341" s="30">
        <f t="shared" si="120"/>
        <v>329</v>
      </c>
      <c r="AN341" s="30">
        <f t="shared" si="120"/>
        <v>329</v>
      </c>
      <c r="AO341" s="29">
        <f t="shared" si="117"/>
        <v>2199280.1499999971</v>
      </c>
      <c r="AP341" s="30">
        <f t="shared" si="120"/>
        <v>329</v>
      </c>
      <c r="AQ341" s="30">
        <f t="shared" si="120"/>
        <v>329</v>
      </c>
      <c r="AR341" s="29">
        <f t="shared" si="111"/>
        <v>2198672.9499999937</v>
      </c>
      <c r="AS341" s="253">
        <f t="shared" si="120"/>
        <v>329</v>
      </c>
      <c r="AT341" s="254">
        <f t="shared" si="120"/>
        <v>329</v>
      </c>
    </row>
    <row r="342" spans="22:46">
      <c r="V342" s="30">
        <f t="shared" si="121"/>
        <v>330</v>
      </c>
      <c r="W342" s="29">
        <f t="shared" si="112"/>
        <v>2191675.7099999986</v>
      </c>
      <c r="X342" s="30">
        <f t="shared" si="121"/>
        <v>330</v>
      </c>
      <c r="Y342" s="30">
        <f t="shared" si="121"/>
        <v>330</v>
      </c>
      <c r="Z342" s="29">
        <f t="shared" si="113"/>
        <v>2197824.4200000013</v>
      </c>
      <c r="AA342" s="30">
        <f t="shared" si="121"/>
        <v>330</v>
      </c>
      <c r="AB342" s="30">
        <f t="shared" si="121"/>
        <v>330</v>
      </c>
      <c r="AC342" s="29">
        <f t="shared" si="114"/>
        <v>2188499.9600000018</v>
      </c>
      <c r="AD342" s="30">
        <f t="shared" si="121"/>
        <v>330</v>
      </c>
      <c r="AE342" s="30">
        <f t="shared" si="121"/>
        <v>330</v>
      </c>
      <c r="AF342" s="29">
        <f t="shared" si="110"/>
        <v>2205014.3099999977</v>
      </c>
      <c r="AG342" s="30">
        <f t="shared" si="121"/>
        <v>330</v>
      </c>
      <c r="AH342" s="30">
        <f t="shared" si="121"/>
        <v>330</v>
      </c>
      <c r="AI342" s="29">
        <f t="shared" si="115"/>
        <v>2183860.4599999986</v>
      </c>
      <c r="AJ342" s="30">
        <f t="shared" si="121"/>
        <v>330</v>
      </c>
      <c r="AK342" s="30">
        <f t="shared" si="120"/>
        <v>330</v>
      </c>
      <c r="AL342" s="29">
        <f t="shared" si="116"/>
        <v>2196867.2299999991</v>
      </c>
      <c r="AM342" s="30">
        <f t="shared" si="120"/>
        <v>330</v>
      </c>
      <c r="AN342" s="30">
        <f t="shared" si="120"/>
        <v>330</v>
      </c>
      <c r="AO342" s="29">
        <f t="shared" si="117"/>
        <v>2205728.1599999969</v>
      </c>
      <c r="AP342" s="30">
        <f t="shared" si="120"/>
        <v>330</v>
      </c>
      <c r="AQ342" s="30">
        <f t="shared" si="120"/>
        <v>330</v>
      </c>
      <c r="AR342" s="29">
        <f t="shared" si="111"/>
        <v>2205110.1599999936</v>
      </c>
      <c r="AS342" s="253">
        <f t="shared" si="120"/>
        <v>330</v>
      </c>
      <c r="AT342" s="254">
        <f t="shared" si="120"/>
        <v>330</v>
      </c>
    </row>
    <row r="343" spans="22:46">
      <c r="V343" s="30">
        <f t="shared" si="121"/>
        <v>331</v>
      </c>
      <c r="W343" s="29">
        <f t="shared" si="112"/>
        <v>2198108.4299999988</v>
      </c>
      <c r="X343" s="30">
        <f t="shared" si="121"/>
        <v>331</v>
      </c>
      <c r="Y343" s="30">
        <f t="shared" si="121"/>
        <v>331</v>
      </c>
      <c r="Z343" s="29">
        <f t="shared" si="113"/>
        <v>2204275.7000000011</v>
      </c>
      <c r="AA343" s="30">
        <f t="shared" si="121"/>
        <v>331</v>
      </c>
      <c r="AB343" s="30">
        <f t="shared" si="121"/>
        <v>331</v>
      </c>
      <c r="AC343" s="29">
        <f t="shared" si="114"/>
        <v>2194929.9800000018</v>
      </c>
      <c r="AD343" s="30">
        <f t="shared" si="121"/>
        <v>331</v>
      </c>
      <c r="AE343" s="30">
        <f t="shared" si="121"/>
        <v>331</v>
      </c>
      <c r="AF343" s="29">
        <f t="shared" si="110"/>
        <v>2211470.0899999975</v>
      </c>
      <c r="AG343" s="30">
        <f t="shared" si="121"/>
        <v>331</v>
      </c>
      <c r="AH343" s="30">
        <f t="shared" si="121"/>
        <v>331</v>
      </c>
      <c r="AI343" s="29">
        <f t="shared" si="115"/>
        <v>2190290.9299999988</v>
      </c>
      <c r="AJ343" s="30">
        <f t="shared" si="121"/>
        <v>331</v>
      </c>
      <c r="AK343" s="30">
        <f t="shared" si="120"/>
        <v>331</v>
      </c>
      <c r="AL343" s="29">
        <f t="shared" si="116"/>
        <v>2203322.1099999989</v>
      </c>
      <c r="AM343" s="30">
        <f t="shared" si="120"/>
        <v>331</v>
      </c>
      <c r="AN343" s="30">
        <f t="shared" si="120"/>
        <v>331</v>
      </c>
      <c r="AO343" s="29">
        <f t="shared" si="117"/>
        <v>2212176.1699999967</v>
      </c>
      <c r="AP343" s="30">
        <f t="shared" si="120"/>
        <v>331</v>
      </c>
      <c r="AQ343" s="30">
        <f t="shared" si="120"/>
        <v>331</v>
      </c>
      <c r="AR343" s="29">
        <f t="shared" si="111"/>
        <v>2211547.3699999936</v>
      </c>
      <c r="AS343" s="253">
        <f t="shared" si="120"/>
        <v>331</v>
      </c>
      <c r="AT343" s="254">
        <f t="shared" si="120"/>
        <v>331</v>
      </c>
    </row>
    <row r="344" spans="22:46">
      <c r="V344" s="30">
        <f t="shared" si="121"/>
        <v>332</v>
      </c>
      <c r="W344" s="29">
        <f t="shared" si="112"/>
        <v>2204541.149999999</v>
      </c>
      <c r="X344" s="30">
        <f t="shared" si="121"/>
        <v>332</v>
      </c>
      <c r="Y344" s="30">
        <f t="shared" si="121"/>
        <v>332</v>
      </c>
      <c r="Z344" s="29">
        <f t="shared" si="113"/>
        <v>2210726.9800000009</v>
      </c>
      <c r="AA344" s="30">
        <f t="shared" si="121"/>
        <v>332</v>
      </c>
      <c r="AB344" s="30">
        <f t="shared" si="121"/>
        <v>332</v>
      </c>
      <c r="AC344" s="29">
        <f t="shared" si="114"/>
        <v>2201360.0000000019</v>
      </c>
      <c r="AD344" s="30">
        <f t="shared" si="121"/>
        <v>332</v>
      </c>
      <c r="AE344" s="30">
        <f t="shared" si="121"/>
        <v>332</v>
      </c>
      <c r="AF344" s="29">
        <f t="shared" si="110"/>
        <v>2217925.8699999973</v>
      </c>
      <c r="AG344" s="30">
        <f t="shared" si="121"/>
        <v>332</v>
      </c>
      <c r="AH344" s="30">
        <f t="shared" si="121"/>
        <v>332</v>
      </c>
      <c r="AI344" s="29">
        <f t="shared" si="115"/>
        <v>2196721.399999999</v>
      </c>
      <c r="AJ344" s="30">
        <f t="shared" si="121"/>
        <v>332</v>
      </c>
      <c r="AK344" s="30">
        <f t="shared" si="120"/>
        <v>332</v>
      </c>
      <c r="AL344" s="29">
        <f t="shared" si="116"/>
        <v>2209776.9899999988</v>
      </c>
      <c r="AM344" s="30">
        <f t="shared" si="120"/>
        <v>332</v>
      </c>
      <c r="AN344" s="30">
        <f t="shared" si="120"/>
        <v>332</v>
      </c>
      <c r="AO344" s="29">
        <f t="shared" si="117"/>
        <v>2218624.1799999964</v>
      </c>
      <c r="AP344" s="30">
        <f t="shared" si="120"/>
        <v>332</v>
      </c>
      <c r="AQ344" s="30">
        <f t="shared" si="120"/>
        <v>332</v>
      </c>
      <c r="AR344" s="29">
        <f t="shared" si="111"/>
        <v>2217984.5799999936</v>
      </c>
      <c r="AS344" s="253">
        <f t="shared" si="120"/>
        <v>332</v>
      </c>
      <c r="AT344" s="254">
        <f t="shared" si="120"/>
        <v>332</v>
      </c>
    </row>
    <row r="345" spans="22:46">
      <c r="V345" s="30">
        <f t="shared" si="121"/>
        <v>333</v>
      </c>
      <c r="W345" s="29">
        <f t="shared" si="112"/>
        <v>2210973.8699999992</v>
      </c>
      <c r="X345" s="30">
        <f t="shared" si="121"/>
        <v>333</v>
      </c>
      <c r="Y345" s="30">
        <f t="shared" si="121"/>
        <v>333</v>
      </c>
      <c r="Z345" s="29">
        <f t="shared" si="113"/>
        <v>2217178.2600000007</v>
      </c>
      <c r="AA345" s="30">
        <f t="shared" si="121"/>
        <v>333</v>
      </c>
      <c r="AB345" s="30">
        <f t="shared" si="121"/>
        <v>333</v>
      </c>
      <c r="AC345" s="29">
        <f t="shared" si="114"/>
        <v>2207790.0200000019</v>
      </c>
      <c r="AD345" s="30">
        <f t="shared" si="121"/>
        <v>333</v>
      </c>
      <c r="AE345" s="30">
        <f t="shared" si="121"/>
        <v>333</v>
      </c>
      <c r="AF345" s="29">
        <f t="shared" si="110"/>
        <v>2224381.6499999971</v>
      </c>
      <c r="AG345" s="30">
        <f t="shared" si="121"/>
        <v>333</v>
      </c>
      <c r="AH345" s="30">
        <f t="shared" si="121"/>
        <v>333</v>
      </c>
      <c r="AI345" s="29">
        <f t="shared" si="115"/>
        <v>2203151.8699999992</v>
      </c>
      <c r="AJ345" s="30">
        <f t="shared" si="121"/>
        <v>333</v>
      </c>
      <c r="AK345" s="30">
        <f t="shared" si="120"/>
        <v>333</v>
      </c>
      <c r="AL345" s="29">
        <f t="shared" si="116"/>
        <v>2216231.8699999987</v>
      </c>
      <c r="AM345" s="30">
        <f t="shared" si="120"/>
        <v>333</v>
      </c>
      <c r="AN345" s="30">
        <f t="shared" si="120"/>
        <v>333</v>
      </c>
      <c r="AO345" s="29">
        <f t="shared" si="117"/>
        <v>2225072.1899999962</v>
      </c>
      <c r="AP345" s="30">
        <f t="shared" si="120"/>
        <v>333</v>
      </c>
      <c r="AQ345" s="30">
        <f t="shared" si="120"/>
        <v>333</v>
      </c>
      <c r="AR345" s="29">
        <f t="shared" si="111"/>
        <v>2224421.7899999935</v>
      </c>
      <c r="AS345" s="253">
        <f t="shared" si="120"/>
        <v>333</v>
      </c>
      <c r="AT345" s="254">
        <f t="shared" si="120"/>
        <v>333</v>
      </c>
    </row>
    <row r="346" spans="22:46">
      <c r="V346" s="30">
        <f t="shared" si="121"/>
        <v>334</v>
      </c>
      <c r="W346" s="29">
        <f t="shared" si="112"/>
        <v>2217406.5899999994</v>
      </c>
      <c r="X346" s="30">
        <f t="shared" si="121"/>
        <v>334</v>
      </c>
      <c r="Y346" s="30">
        <f t="shared" si="121"/>
        <v>334</v>
      </c>
      <c r="Z346" s="29">
        <f t="shared" si="113"/>
        <v>2223629.5400000005</v>
      </c>
      <c r="AA346" s="30">
        <f t="shared" si="121"/>
        <v>334</v>
      </c>
      <c r="AB346" s="30">
        <f t="shared" si="121"/>
        <v>334</v>
      </c>
      <c r="AC346" s="29">
        <f t="shared" si="114"/>
        <v>2214220.0400000019</v>
      </c>
      <c r="AD346" s="30">
        <f t="shared" si="121"/>
        <v>334</v>
      </c>
      <c r="AE346" s="30">
        <f t="shared" si="121"/>
        <v>334</v>
      </c>
      <c r="AF346" s="29">
        <f t="shared" si="110"/>
        <v>2230837.4299999969</v>
      </c>
      <c r="AG346" s="30">
        <f t="shared" si="121"/>
        <v>334</v>
      </c>
      <c r="AH346" s="30">
        <f t="shared" si="121"/>
        <v>334</v>
      </c>
      <c r="AI346" s="29">
        <f t="shared" si="115"/>
        <v>2209582.3399999994</v>
      </c>
      <c r="AJ346" s="30">
        <f t="shared" si="121"/>
        <v>334</v>
      </c>
      <c r="AK346" s="30">
        <f t="shared" si="120"/>
        <v>334</v>
      </c>
      <c r="AL346" s="29">
        <f t="shared" si="116"/>
        <v>2222686.7499999986</v>
      </c>
      <c r="AM346" s="30">
        <f t="shared" si="120"/>
        <v>334</v>
      </c>
      <c r="AN346" s="30">
        <f t="shared" si="120"/>
        <v>334</v>
      </c>
      <c r="AO346" s="29">
        <f t="shared" si="117"/>
        <v>2231520.199999996</v>
      </c>
      <c r="AP346" s="30">
        <f t="shared" si="120"/>
        <v>334</v>
      </c>
      <c r="AQ346" s="30">
        <f t="shared" si="120"/>
        <v>334</v>
      </c>
      <c r="AR346" s="29">
        <f t="shared" si="111"/>
        <v>2230858.9999999935</v>
      </c>
      <c r="AS346" s="253">
        <f t="shared" si="120"/>
        <v>334</v>
      </c>
      <c r="AT346" s="254">
        <f t="shared" si="120"/>
        <v>334</v>
      </c>
    </row>
    <row r="347" spans="22:46">
      <c r="V347" s="30">
        <f t="shared" si="121"/>
        <v>335</v>
      </c>
      <c r="W347" s="29">
        <f t="shared" si="112"/>
        <v>2223839.3099999996</v>
      </c>
      <c r="X347" s="30">
        <f t="shared" si="121"/>
        <v>335</v>
      </c>
      <c r="Y347" s="30">
        <f t="shared" si="121"/>
        <v>335</v>
      </c>
      <c r="Z347" s="29">
        <f t="shared" si="113"/>
        <v>2230080.8200000003</v>
      </c>
      <c r="AA347" s="30">
        <f t="shared" si="121"/>
        <v>335</v>
      </c>
      <c r="AB347" s="30">
        <f t="shared" si="121"/>
        <v>335</v>
      </c>
      <c r="AC347" s="29">
        <f t="shared" si="114"/>
        <v>2220650.0600000019</v>
      </c>
      <c r="AD347" s="30">
        <f t="shared" si="121"/>
        <v>335</v>
      </c>
      <c r="AE347" s="30">
        <f t="shared" si="121"/>
        <v>335</v>
      </c>
      <c r="AF347" s="29">
        <f t="shared" si="110"/>
        <v>2237293.2099999967</v>
      </c>
      <c r="AG347" s="30">
        <f t="shared" si="121"/>
        <v>335</v>
      </c>
      <c r="AH347" s="30">
        <f t="shared" si="121"/>
        <v>335</v>
      </c>
      <c r="AI347" s="29">
        <f t="shared" si="115"/>
        <v>2216012.8099999996</v>
      </c>
      <c r="AJ347" s="30">
        <f t="shared" si="121"/>
        <v>335</v>
      </c>
      <c r="AK347" s="30">
        <f t="shared" si="120"/>
        <v>335</v>
      </c>
      <c r="AL347" s="29">
        <f t="shared" si="116"/>
        <v>2229141.6299999985</v>
      </c>
      <c r="AM347" s="30">
        <f t="shared" si="120"/>
        <v>335</v>
      </c>
      <c r="AN347" s="30">
        <f t="shared" si="120"/>
        <v>335</v>
      </c>
      <c r="AO347" s="29">
        <f t="shared" si="117"/>
        <v>2237968.2099999958</v>
      </c>
      <c r="AP347" s="30">
        <f t="shared" si="120"/>
        <v>335</v>
      </c>
      <c r="AQ347" s="30">
        <f t="shared" si="120"/>
        <v>335</v>
      </c>
      <c r="AR347" s="29">
        <f t="shared" si="111"/>
        <v>2237296.2099999934</v>
      </c>
      <c r="AS347" s="253">
        <f t="shared" si="120"/>
        <v>335</v>
      </c>
      <c r="AT347" s="254">
        <f t="shared" si="120"/>
        <v>335</v>
      </c>
    </row>
    <row r="348" spans="22:46">
      <c r="V348" s="30">
        <f t="shared" si="121"/>
        <v>336</v>
      </c>
      <c r="W348" s="29">
        <f t="shared" si="112"/>
        <v>2230272.0299999998</v>
      </c>
      <c r="X348" s="30">
        <f t="shared" si="121"/>
        <v>336</v>
      </c>
      <c r="Y348" s="30">
        <f t="shared" si="121"/>
        <v>336</v>
      </c>
      <c r="Z348" s="29">
        <f t="shared" si="113"/>
        <v>2236532.1</v>
      </c>
      <c r="AA348" s="30">
        <f t="shared" si="121"/>
        <v>336</v>
      </c>
      <c r="AB348" s="30">
        <f t="shared" si="121"/>
        <v>336</v>
      </c>
      <c r="AC348" s="29">
        <f t="shared" si="114"/>
        <v>2227080.0800000019</v>
      </c>
      <c r="AD348" s="30">
        <f t="shared" si="121"/>
        <v>336</v>
      </c>
      <c r="AE348" s="30">
        <f t="shared" si="121"/>
        <v>336</v>
      </c>
      <c r="AF348" s="29">
        <f t="shared" si="110"/>
        <v>2243748.9899999965</v>
      </c>
      <c r="AG348" s="30">
        <f t="shared" si="121"/>
        <v>336</v>
      </c>
      <c r="AH348" s="30">
        <f t="shared" si="121"/>
        <v>336</v>
      </c>
      <c r="AI348" s="29">
        <f t="shared" si="115"/>
        <v>2222443.2799999998</v>
      </c>
      <c r="AJ348" s="30">
        <f t="shared" si="121"/>
        <v>336</v>
      </c>
      <c r="AK348" s="30">
        <f t="shared" si="120"/>
        <v>336</v>
      </c>
      <c r="AL348" s="29">
        <f t="shared" si="116"/>
        <v>2235596.5099999984</v>
      </c>
      <c r="AM348" s="30">
        <f t="shared" si="120"/>
        <v>336</v>
      </c>
      <c r="AN348" s="30">
        <f t="shared" si="120"/>
        <v>336</v>
      </c>
      <c r="AO348" s="29">
        <f t="shared" si="117"/>
        <v>2244416.2199999955</v>
      </c>
      <c r="AP348" s="30">
        <f t="shared" si="120"/>
        <v>336</v>
      </c>
      <c r="AQ348" s="30">
        <f t="shared" si="120"/>
        <v>336</v>
      </c>
      <c r="AR348" s="29">
        <f t="shared" si="111"/>
        <v>2243733.4199999934</v>
      </c>
      <c r="AS348" s="253">
        <f t="shared" si="120"/>
        <v>336</v>
      </c>
      <c r="AT348" s="254">
        <f t="shared" si="120"/>
        <v>336</v>
      </c>
    </row>
    <row r="349" spans="22:46">
      <c r="V349" s="30">
        <f t="shared" si="121"/>
        <v>337</v>
      </c>
      <c r="W349" s="29">
        <f t="shared" si="112"/>
        <v>2236704.75</v>
      </c>
      <c r="X349" s="30">
        <f t="shared" si="121"/>
        <v>337</v>
      </c>
      <c r="Y349" s="30">
        <f t="shared" si="121"/>
        <v>337</v>
      </c>
      <c r="Z349" s="29">
        <f t="shared" si="113"/>
        <v>2242983.38</v>
      </c>
      <c r="AA349" s="30">
        <f t="shared" si="121"/>
        <v>337</v>
      </c>
      <c r="AB349" s="30">
        <f t="shared" si="121"/>
        <v>337</v>
      </c>
      <c r="AC349" s="29">
        <f t="shared" si="114"/>
        <v>2233510.100000002</v>
      </c>
      <c r="AD349" s="30">
        <f t="shared" si="121"/>
        <v>337</v>
      </c>
      <c r="AE349" s="30">
        <f t="shared" si="121"/>
        <v>337</v>
      </c>
      <c r="AF349" s="29">
        <f t="shared" si="110"/>
        <v>2250204.7699999963</v>
      </c>
      <c r="AG349" s="30">
        <f t="shared" si="121"/>
        <v>337</v>
      </c>
      <c r="AH349" s="30">
        <f t="shared" si="121"/>
        <v>337</v>
      </c>
      <c r="AI349" s="29">
        <f t="shared" si="115"/>
        <v>2228873.75</v>
      </c>
      <c r="AJ349" s="30">
        <f t="shared" si="121"/>
        <v>337</v>
      </c>
      <c r="AK349" s="30">
        <f t="shared" si="121"/>
        <v>337</v>
      </c>
      <c r="AL349" s="29">
        <f t="shared" si="116"/>
        <v>2242051.3899999983</v>
      </c>
      <c r="AM349" s="30">
        <f t="shared" ref="AK349:AT364" si="122">AM348+1</f>
        <v>337</v>
      </c>
      <c r="AN349" s="30">
        <f t="shared" si="122"/>
        <v>337</v>
      </c>
      <c r="AO349" s="29">
        <f t="shared" si="117"/>
        <v>2250864.2299999953</v>
      </c>
      <c r="AP349" s="30">
        <f t="shared" si="122"/>
        <v>337</v>
      </c>
      <c r="AQ349" s="30">
        <f t="shared" si="122"/>
        <v>337</v>
      </c>
      <c r="AR349" s="29">
        <f t="shared" si="111"/>
        <v>2250170.6299999934</v>
      </c>
      <c r="AS349" s="253">
        <f t="shared" si="122"/>
        <v>337</v>
      </c>
      <c r="AT349" s="254">
        <f t="shared" si="122"/>
        <v>337</v>
      </c>
    </row>
    <row r="350" spans="22:46">
      <c r="V350" s="30">
        <f t="shared" ref="V350:AK365" si="123">V349+1</f>
        <v>338</v>
      </c>
      <c r="W350" s="29">
        <f t="shared" si="112"/>
        <v>2243137.4700000002</v>
      </c>
      <c r="X350" s="30">
        <f t="shared" si="123"/>
        <v>338</v>
      </c>
      <c r="Y350" s="30">
        <f t="shared" si="123"/>
        <v>338</v>
      </c>
      <c r="Z350" s="29">
        <f t="shared" si="113"/>
        <v>2249434.6599999997</v>
      </c>
      <c r="AA350" s="30">
        <f t="shared" si="123"/>
        <v>338</v>
      </c>
      <c r="AB350" s="30">
        <f t="shared" si="123"/>
        <v>338</v>
      </c>
      <c r="AC350" s="29">
        <f t="shared" si="114"/>
        <v>2239940.120000002</v>
      </c>
      <c r="AD350" s="30">
        <f t="shared" si="123"/>
        <v>338</v>
      </c>
      <c r="AE350" s="30">
        <f t="shared" si="123"/>
        <v>338</v>
      </c>
      <c r="AF350" s="29">
        <f t="shared" si="110"/>
        <v>2256660.5499999961</v>
      </c>
      <c r="AG350" s="30">
        <f t="shared" si="123"/>
        <v>338</v>
      </c>
      <c r="AH350" s="30">
        <f t="shared" si="123"/>
        <v>338</v>
      </c>
      <c r="AI350" s="29">
        <f t="shared" si="115"/>
        <v>2235304.2200000002</v>
      </c>
      <c r="AJ350" s="30">
        <f t="shared" si="123"/>
        <v>338</v>
      </c>
      <c r="AK350" s="30">
        <f t="shared" si="122"/>
        <v>338</v>
      </c>
      <c r="AL350" s="29">
        <f t="shared" si="116"/>
        <v>2248506.2699999982</v>
      </c>
      <c r="AM350" s="30">
        <f t="shared" si="122"/>
        <v>338</v>
      </c>
      <c r="AN350" s="30">
        <f t="shared" si="122"/>
        <v>338</v>
      </c>
      <c r="AO350" s="29">
        <f t="shared" si="117"/>
        <v>2257312.2399999951</v>
      </c>
      <c r="AP350" s="30">
        <f t="shared" si="122"/>
        <v>338</v>
      </c>
      <c r="AQ350" s="30">
        <f t="shared" si="122"/>
        <v>338</v>
      </c>
      <c r="AR350" s="29">
        <f t="shared" si="111"/>
        <v>2256607.8399999933</v>
      </c>
      <c r="AS350" s="253">
        <f t="shared" si="122"/>
        <v>338</v>
      </c>
      <c r="AT350" s="254">
        <f t="shared" si="122"/>
        <v>338</v>
      </c>
    </row>
    <row r="351" spans="22:46">
      <c r="V351" s="30">
        <f t="shared" si="123"/>
        <v>339</v>
      </c>
      <c r="W351" s="29">
        <f t="shared" si="112"/>
        <v>2249570.1900000004</v>
      </c>
      <c r="X351" s="30">
        <f t="shared" si="123"/>
        <v>339</v>
      </c>
      <c r="Y351" s="30">
        <f t="shared" si="123"/>
        <v>339</v>
      </c>
      <c r="Z351" s="29">
        <f t="shared" si="113"/>
        <v>2255885.9399999995</v>
      </c>
      <c r="AA351" s="30">
        <f t="shared" si="123"/>
        <v>339</v>
      </c>
      <c r="AB351" s="30">
        <f t="shared" si="123"/>
        <v>339</v>
      </c>
      <c r="AC351" s="29">
        <f t="shared" si="114"/>
        <v>2246370.140000002</v>
      </c>
      <c r="AD351" s="30">
        <f t="shared" si="123"/>
        <v>339</v>
      </c>
      <c r="AE351" s="30">
        <f t="shared" si="123"/>
        <v>339</v>
      </c>
      <c r="AF351" s="29">
        <f t="shared" si="110"/>
        <v>2263116.3299999959</v>
      </c>
      <c r="AG351" s="30">
        <f t="shared" si="123"/>
        <v>339</v>
      </c>
      <c r="AH351" s="30">
        <f t="shared" si="123"/>
        <v>339</v>
      </c>
      <c r="AI351" s="29">
        <f t="shared" si="115"/>
        <v>2241734.6900000004</v>
      </c>
      <c r="AJ351" s="30">
        <f t="shared" si="123"/>
        <v>339</v>
      </c>
      <c r="AK351" s="30">
        <f t="shared" si="122"/>
        <v>339</v>
      </c>
      <c r="AL351" s="29">
        <f t="shared" si="116"/>
        <v>2254961.149999998</v>
      </c>
      <c r="AM351" s="30">
        <f t="shared" si="122"/>
        <v>339</v>
      </c>
      <c r="AN351" s="30">
        <f t="shared" si="122"/>
        <v>339</v>
      </c>
      <c r="AO351" s="29">
        <f t="shared" si="117"/>
        <v>2263760.2499999949</v>
      </c>
      <c r="AP351" s="30">
        <f t="shared" si="122"/>
        <v>339</v>
      </c>
      <c r="AQ351" s="30">
        <f t="shared" si="122"/>
        <v>339</v>
      </c>
      <c r="AR351" s="29">
        <f t="shared" si="111"/>
        <v>2263045.0499999933</v>
      </c>
      <c r="AS351" s="253">
        <f t="shared" si="122"/>
        <v>339</v>
      </c>
      <c r="AT351" s="254">
        <f t="shared" si="122"/>
        <v>339</v>
      </c>
    </row>
    <row r="352" spans="22:46">
      <c r="V352" s="30">
        <f t="shared" si="123"/>
        <v>340</v>
      </c>
      <c r="W352" s="29">
        <f t="shared" si="112"/>
        <v>2256002.9100000006</v>
      </c>
      <c r="X352" s="30">
        <f t="shared" si="123"/>
        <v>340</v>
      </c>
      <c r="Y352" s="30">
        <f t="shared" si="123"/>
        <v>340</v>
      </c>
      <c r="Z352" s="29">
        <f t="shared" si="113"/>
        <v>2262337.2199999993</v>
      </c>
      <c r="AA352" s="30">
        <f t="shared" si="123"/>
        <v>340</v>
      </c>
      <c r="AB352" s="30">
        <f t="shared" si="123"/>
        <v>340</v>
      </c>
      <c r="AC352" s="29">
        <f t="shared" si="114"/>
        <v>2252800.160000002</v>
      </c>
      <c r="AD352" s="30">
        <f t="shared" si="123"/>
        <v>340</v>
      </c>
      <c r="AE352" s="30">
        <f t="shared" si="123"/>
        <v>340</v>
      </c>
      <c r="AF352" s="29">
        <f t="shared" si="110"/>
        <v>2269572.1099999957</v>
      </c>
      <c r="AG352" s="30">
        <f t="shared" si="123"/>
        <v>340</v>
      </c>
      <c r="AH352" s="30">
        <f t="shared" si="123"/>
        <v>340</v>
      </c>
      <c r="AI352" s="29">
        <f t="shared" si="115"/>
        <v>2248165.1600000006</v>
      </c>
      <c r="AJ352" s="30">
        <f t="shared" si="123"/>
        <v>340</v>
      </c>
      <c r="AK352" s="30">
        <f t="shared" si="122"/>
        <v>340</v>
      </c>
      <c r="AL352" s="29">
        <f t="shared" si="116"/>
        <v>2261416.0299999979</v>
      </c>
      <c r="AM352" s="30">
        <f t="shared" si="122"/>
        <v>340</v>
      </c>
      <c r="AN352" s="30">
        <f t="shared" si="122"/>
        <v>340</v>
      </c>
      <c r="AO352" s="29">
        <f t="shared" si="117"/>
        <v>2270208.2599999947</v>
      </c>
      <c r="AP352" s="30">
        <f t="shared" si="122"/>
        <v>340</v>
      </c>
      <c r="AQ352" s="30">
        <f t="shared" si="122"/>
        <v>340</v>
      </c>
      <c r="AR352" s="29">
        <f t="shared" si="111"/>
        <v>2269482.2599999933</v>
      </c>
      <c r="AS352" s="253">
        <f t="shared" si="122"/>
        <v>340</v>
      </c>
      <c r="AT352" s="254">
        <f t="shared" si="122"/>
        <v>340</v>
      </c>
    </row>
    <row r="353" spans="22:46">
      <c r="V353" s="30">
        <f t="shared" si="123"/>
        <v>341</v>
      </c>
      <c r="W353" s="29">
        <f t="shared" si="112"/>
        <v>2262435.6300000008</v>
      </c>
      <c r="X353" s="30">
        <f t="shared" si="123"/>
        <v>341</v>
      </c>
      <c r="Y353" s="30">
        <f t="shared" si="123"/>
        <v>341</v>
      </c>
      <c r="Z353" s="29">
        <f t="shared" si="113"/>
        <v>2268788.4999999991</v>
      </c>
      <c r="AA353" s="30">
        <f t="shared" si="123"/>
        <v>341</v>
      </c>
      <c r="AB353" s="30">
        <f t="shared" si="123"/>
        <v>341</v>
      </c>
      <c r="AC353" s="29">
        <f t="shared" si="114"/>
        <v>2259230.180000002</v>
      </c>
      <c r="AD353" s="30">
        <f t="shared" si="123"/>
        <v>341</v>
      </c>
      <c r="AE353" s="30">
        <f t="shared" si="123"/>
        <v>341</v>
      </c>
      <c r="AF353" s="29">
        <f t="shared" si="110"/>
        <v>2276027.8899999955</v>
      </c>
      <c r="AG353" s="30">
        <f t="shared" si="123"/>
        <v>341</v>
      </c>
      <c r="AH353" s="30">
        <f t="shared" si="123"/>
        <v>341</v>
      </c>
      <c r="AI353" s="29">
        <f t="shared" si="115"/>
        <v>2254595.6300000008</v>
      </c>
      <c r="AJ353" s="30">
        <f t="shared" si="123"/>
        <v>341</v>
      </c>
      <c r="AK353" s="30">
        <f t="shared" si="122"/>
        <v>341</v>
      </c>
      <c r="AL353" s="29">
        <f t="shared" si="116"/>
        <v>2267870.9099999978</v>
      </c>
      <c r="AM353" s="30">
        <f t="shared" si="122"/>
        <v>341</v>
      </c>
      <c r="AN353" s="30">
        <f t="shared" si="122"/>
        <v>341</v>
      </c>
      <c r="AO353" s="29">
        <f t="shared" si="117"/>
        <v>2276656.2699999944</v>
      </c>
      <c r="AP353" s="30">
        <f t="shared" si="122"/>
        <v>341</v>
      </c>
      <c r="AQ353" s="30">
        <f t="shared" si="122"/>
        <v>341</v>
      </c>
      <c r="AR353" s="29">
        <f t="shared" si="111"/>
        <v>2275919.4699999932</v>
      </c>
      <c r="AS353" s="253">
        <f t="shared" si="122"/>
        <v>341</v>
      </c>
      <c r="AT353" s="254">
        <f t="shared" si="122"/>
        <v>341</v>
      </c>
    </row>
    <row r="354" spans="22:46">
      <c r="V354" s="30">
        <f t="shared" si="123"/>
        <v>342</v>
      </c>
      <c r="W354" s="29">
        <f t="shared" si="112"/>
        <v>2268868.350000001</v>
      </c>
      <c r="X354" s="30">
        <f t="shared" si="123"/>
        <v>342</v>
      </c>
      <c r="Y354" s="30">
        <f t="shared" si="123"/>
        <v>342</v>
      </c>
      <c r="Z354" s="29">
        <f t="shared" si="113"/>
        <v>2275239.7799999989</v>
      </c>
      <c r="AA354" s="30">
        <f t="shared" si="123"/>
        <v>342</v>
      </c>
      <c r="AB354" s="30">
        <f t="shared" si="123"/>
        <v>342</v>
      </c>
      <c r="AC354" s="29">
        <f t="shared" si="114"/>
        <v>2265660.200000002</v>
      </c>
      <c r="AD354" s="30">
        <f t="shared" si="123"/>
        <v>342</v>
      </c>
      <c r="AE354" s="30">
        <f t="shared" si="123"/>
        <v>342</v>
      </c>
      <c r="AF354" s="29">
        <f t="shared" si="110"/>
        <v>2282483.6699999953</v>
      </c>
      <c r="AG354" s="30">
        <f t="shared" si="123"/>
        <v>342</v>
      </c>
      <c r="AH354" s="30">
        <f t="shared" si="123"/>
        <v>342</v>
      </c>
      <c r="AI354" s="29">
        <f t="shared" si="115"/>
        <v>2261026.100000001</v>
      </c>
      <c r="AJ354" s="30">
        <f t="shared" si="123"/>
        <v>342</v>
      </c>
      <c r="AK354" s="30">
        <f t="shared" si="122"/>
        <v>342</v>
      </c>
      <c r="AL354" s="29">
        <f t="shared" si="116"/>
        <v>2274325.7899999977</v>
      </c>
      <c r="AM354" s="30">
        <f t="shared" si="122"/>
        <v>342</v>
      </c>
      <c r="AN354" s="30">
        <f t="shared" si="122"/>
        <v>342</v>
      </c>
      <c r="AO354" s="29">
        <f t="shared" si="117"/>
        <v>2283104.2799999942</v>
      </c>
      <c r="AP354" s="30">
        <f t="shared" si="122"/>
        <v>342</v>
      </c>
      <c r="AQ354" s="30">
        <f t="shared" si="122"/>
        <v>342</v>
      </c>
      <c r="AR354" s="29">
        <f t="shared" si="111"/>
        <v>2282356.6799999932</v>
      </c>
      <c r="AS354" s="253">
        <f t="shared" si="122"/>
        <v>342</v>
      </c>
      <c r="AT354" s="254">
        <f t="shared" si="122"/>
        <v>342</v>
      </c>
    </row>
    <row r="355" spans="22:46">
      <c r="V355" s="30">
        <f t="shared" si="123"/>
        <v>343</v>
      </c>
      <c r="W355" s="29">
        <f t="shared" si="112"/>
        <v>2275301.0700000012</v>
      </c>
      <c r="X355" s="30">
        <f t="shared" si="123"/>
        <v>343</v>
      </c>
      <c r="Y355" s="30">
        <f t="shared" si="123"/>
        <v>343</v>
      </c>
      <c r="Z355" s="29">
        <f t="shared" si="113"/>
        <v>2281691.0599999987</v>
      </c>
      <c r="AA355" s="30">
        <f t="shared" si="123"/>
        <v>343</v>
      </c>
      <c r="AB355" s="30">
        <f t="shared" si="123"/>
        <v>343</v>
      </c>
      <c r="AC355" s="29">
        <f t="shared" si="114"/>
        <v>2272090.2200000021</v>
      </c>
      <c r="AD355" s="30">
        <f t="shared" si="123"/>
        <v>343</v>
      </c>
      <c r="AE355" s="30">
        <f t="shared" si="123"/>
        <v>343</v>
      </c>
      <c r="AF355" s="29">
        <f t="shared" si="110"/>
        <v>2288939.4499999951</v>
      </c>
      <c r="AG355" s="30">
        <f t="shared" si="123"/>
        <v>343</v>
      </c>
      <c r="AH355" s="30">
        <f t="shared" si="123"/>
        <v>343</v>
      </c>
      <c r="AI355" s="29">
        <f t="shared" si="115"/>
        <v>2267456.5700000012</v>
      </c>
      <c r="AJ355" s="30">
        <f t="shared" si="123"/>
        <v>343</v>
      </c>
      <c r="AK355" s="30">
        <f t="shared" si="122"/>
        <v>343</v>
      </c>
      <c r="AL355" s="29">
        <f t="shared" si="116"/>
        <v>2280780.6699999976</v>
      </c>
      <c r="AM355" s="30">
        <f t="shared" si="122"/>
        <v>343</v>
      </c>
      <c r="AN355" s="30">
        <f t="shared" si="122"/>
        <v>343</v>
      </c>
      <c r="AO355" s="29">
        <f t="shared" si="117"/>
        <v>2289552.289999994</v>
      </c>
      <c r="AP355" s="30">
        <f t="shared" si="122"/>
        <v>343</v>
      </c>
      <c r="AQ355" s="30">
        <f t="shared" si="122"/>
        <v>343</v>
      </c>
      <c r="AR355" s="29">
        <f t="shared" si="111"/>
        <v>2288793.8899999931</v>
      </c>
      <c r="AS355" s="253">
        <f t="shared" si="122"/>
        <v>343</v>
      </c>
      <c r="AT355" s="254">
        <f t="shared" si="122"/>
        <v>343</v>
      </c>
    </row>
    <row r="356" spans="22:46">
      <c r="V356" s="30">
        <f t="shared" si="123"/>
        <v>344</v>
      </c>
      <c r="W356" s="29">
        <f t="shared" si="112"/>
        <v>2281733.7900000014</v>
      </c>
      <c r="X356" s="30">
        <f t="shared" si="123"/>
        <v>344</v>
      </c>
      <c r="Y356" s="30">
        <f t="shared" si="123"/>
        <v>344</v>
      </c>
      <c r="Z356" s="29">
        <f t="shared" si="113"/>
        <v>2288142.3399999985</v>
      </c>
      <c r="AA356" s="30">
        <f t="shared" si="123"/>
        <v>344</v>
      </c>
      <c r="AB356" s="30">
        <f t="shared" si="123"/>
        <v>344</v>
      </c>
      <c r="AC356" s="29">
        <f t="shared" si="114"/>
        <v>2278520.2400000021</v>
      </c>
      <c r="AD356" s="30">
        <f t="shared" si="123"/>
        <v>344</v>
      </c>
      <c r="AE356" s="30">
        <f t="shared" si="123"/>
        <v>344</v>
      </c>
      <c r="AF356" s="29">
        <f t="shared" si="110"/>
        <v>2295395.2299999949</v>
      </c>
      <c r="AG356" s="30">
        <f t="shared" si="123"/>
        <v>344</v>
      </c>
      <c r="AH356" s="30">
        <f t="shared" si="123"/>
        <v>344</v>
      </c>
      <c r="AI356" s="29">
        <f t="shared" si="115"/>
        <v>2273887.0400000014</v>
      </c>
      <c r="AJ356" s="30">
        <f t="shared" si="123"/>
        <v>344</v>
      </c>
      <c r="AK356" s="30">
        <f t="shared" si="122"/>
        <v>344</v>
      </c>
      <c r="AL356" s="29">
        <f t="shared" si="116"/>
        <v>2287235.5499999975</v>
      </c>
      <c r="AM356" s="30">
        <f t="shared" si="122"/>
        <v>344</v>
      </c>
      <c r="AN356" s="30">
        <f t="shared" si="122"/>
        <v>344</v>
      </c>
      <c r="AO356" s="29">
        <f t="shared" si="117"/>
        <v>2296000.2999999938</v>
      </c>
      <c r="AP356" s="30">
        <f t="shared" si="122"/>
        <v>344</v>
      </c>
      <c r="AQ356" s="30">
        <f t="shared" si="122"/>
        <v>344</v>
      </c>
      <c r="AR356" s="29">
        <f t="shared" si="111"/>
        <v>2295231.0999999931</v>
      </c>
      <c r="AS356" s="253">
        <f t="shared" si="122"/>
        <v>344</v>
      </c>
      <c r="AT356" s="254">
        <f t="shared" si="122"/>
        <v>344</v>
      </c>
    </row>
    <row r="357" spans="22:46">
      <c r="V357" s="30">
        <f t="shared" si="123"/>
        <v>345</v>
      </c>
      <c r="W357" s="29">
        <f t="shared" si="112"/>
        <v>2288166.5100000016</v>
      </c>
      <c r="X357" s="30">
        <f t="shared" si="123"/>
        <v>345</v>
      </c>
      <c r="Y357" s="30">
        <f t="shared" si="123"/>
        <v>345</v>
      </c>
      <c r="Z357" s="29">
        <f t="shared" si="113"/>
        <v>2294593.6199999982</v>
      </c>
      <c r="AA357" s="30">
        <f t="shared" si="123"/>
        <v>345</v>
      </c>
      <c r="AB357" s="30">
        <f t="shared" si="123"/>
        <v>345</v>
      </c>
      <c r="AC357" s="29">
        <f t="shared" si="114"/>
        <v>2284950.2600000021</v>
      </c>
      <c r="AD357" s="30">
        <f t="shared" si="123"/>
        <v>345</v>
      </c>
      <c r="AE357" s="30">
        <f t="shared" si="123"/>
        <v>345</v>
      </c>
      <c r="AF357" s="29">
        <f t="shared" si="110"/>
        <v>2301851.0099999947</v>
      </c>
      <c r="AG357" s="30">
        <f t="shared" si="123"/>
        <v>345</v>
      </c>
      <c r="AH357" s="30">
        <f t="shared" si="123"/>
        <v>345</v>
      </c>
      <c r="AI357" s="29">
        <f t="shared" si="115"/>
        <v>2280317.5100000016</v>
      </c>
      <c r="AJ357" s="30">
        <f t="shared" si="123"/>
        <v>345</v>
      </c>
      <c r="AK357" s="30">
        <f t="shared" si="122"/>
        <v>345</v>
      </c>
      <c r="AL357" s="29">
        <f t="shared" si="116"/>
        <v>2293690.4299999974</v>
      </c>
      <c r="AM357" s="30">
        <f t="shared" si="122"/>
        <v>345</v>
      </c>
      <c r="AN357" s="30">
        <f t="shared" si="122"/>
        <v>345</v>
      </c>
      <c r="AO357" s="29">
        <f t="shared" si="117"/>
        <v>2302448.3099999935</v>
      </c>
      <c r="AP357" s="30">
        <f t="shared" si="122"/>
        <v>345</v>
      </c>
      <c r="AQ357" s="30">
        <f t="shared" si="122"/>
        <v>345</v>
      </c>
      <c r="AR357" s="29">
        <f t="shared" si="111"/>
        <v>2301668.3099999931</v>
      </c>
      <c r="AS357" s="253">
        <f t="shared" si="122"/>
        <v>345</v>
      </c>
      <c r="AT357" s="254">
        <f t="shared" si="122"/>
        <v>345</v>
      </c>
    </row>
    <row r="358" spans="22:46">
      <c r="V358" s="30">
        <f t="shared" si="123"/>
        <v>346</v>
      </c>
      <c r="W358" s="29">
        <f t="shared" si="112"/>
        <v>2294599.2300000018</v>
      </c>
      <c r="X358" s="30">
        <f t="shared" si="123"/>
        <v>346</v>
      </c>
      <c r="Y358" s="30">
        <f t="shared" si="123"/>
        <v>346</v>
      </c>
      <c r="Z358" s="29">
        <f t="shared" si="113"/>
        <v>2301044.899999998</v>
      </c>
      <c r="AA358" s="30">
        <f t="shared" si="123"/>
        <v>346</v>
      </c>
      <c r="AB358" s="30">
        <f t="shared" si="123"/>
        <v>346</v>
      </c>
      <c r="AC358" s="29">
        <f t="shared" si="114"/>
        <v>2291380.2800000021</v>
      </c>
      <c r="AD358" s="30">
        <f t="shared" si="123"/>
        <v>346</v>
      </c>
      <c r="AE358" s="30">
        <f t="shared" si="123"/>
        <v>346</v>
      </c>
      <c r="AF358" s="29">
        <f t="shared" si="110"/>
        <v>2308306.7899999944</v>
      </c>
      <c r="AG358" s="30">
        <f t="shared" si="123"/>
        <v>346</v>
      </c>
      <c r="AH358" s="30">
        <f t="shared" si="123"/>
        <v>346</v>
      </c>
      <c r="AI358" s="29">
        <f t="shared" si="115"/>
        <v>2286747.9800000018</v>
      </c>
      <c r="AJ358" s="30">
        <f t="shared" si="123"/>
        <v>346</v>
      </c>
      <c r="AK358" s="30">
        <f t="shared" si="122"/>
        <v>346</v>
      </c>
      <c r="AL358" s="29">
        <f t="shared" si="116"/>
        <v>2300145.3099999973</v>
      </c>
      <c r="AM358" s="30">
        <f t="shared" si="122"/>
        <v>346</v>
      </c>
      <c r="AN358" s="30">
        <f t="shared" si="122"/>
        <v>346</v>
      </c>
      <c r="AO358" s="29">
        <f t="shared" si="117"/>
        <v>2308896.3199999933</v>
      </c>
      <c r="AP358" s="30">
        <f t="shared" si="122"/>
        <v>346</v>
      </c>
      <c r="AQ358" s="30">
        <f t="shared" si="122"/>
        <v>346</v>
      </c>
      <c r="AR358" s="29">
        <f t="shared" si="111"/>
        <v>2308105.519999993</v>
      </c>
      <c r="AS358" s="253">
        <f t="shared" si="122"/>
        <v>346</v>
      </c>
      <c r="AT358" s="254">
        <f t="shared" si="122"/>
        <v>346</v>
      </c>
    </row>
    <row r="359" spans="22:46">
      <c r="V359" s="30">
        <f t="shared" si="123"/>
        <v>347</v>
      </c>
      <c r="W359" s="29">
        <f t="shared" si="112"/>
        <v>2301031.950000002</v>
      </c>
      <c r="X359" s="30">
        <f t="shared" si="123"/>
        <v>347</v>
      </c>
      <c r="Y359" s="30">
        <f t="shared" si="123"/>
        <v>347</v>
      </c>
      <c r="Z359" s="29">
        <f t="shared" si="113"/>
        <v>2307496.1799999978</v>
      </c>
      <c r="AA359" s="30">
        <f t="shared" si="123"/>
        <v>347</v>
      </c>
      <c r="AB359" s="30">
        <f t="shared" si="123"/>
        <v>347</v>
      </c>
      <c r="AC359" s="29">
        <f t="shared" si="114"/>
        <v>2297810.3000000021</v>
      </c>
      <c r="AD359" s="30">
        <f t="shared" si="123"/>
        <v>347</v>
      </c>
      <c r="AE359" s="30">
        <f t="shared" si="123"/>
        <v>347</v>
      </c>
      <c r="AF359" s="29">
        <f t="shared" si="110"/>
        <v>2314762.5699999942</v>
      </c>
      <c r="AG359" s="30">
        <f t="shared" si="123"/>
        <v>347</v>
      </c>
      <c r="AH359" s="30">
        <f t="shared" si="123"/>
        <v>347</v>
      </c>
      <c r="AI359" s="29">
        <f t="shared" si="115"/>
        <v>2293178.450000002</v>
      </c>
      <c r="AJ359" s="30">
        <f t="shared" si="123"/>
        <v>347</v>
      </c>
      <c r="AK359" s="30">
        <f t="shared" si="122"/>
        <v>347</v>
      </c>
      <c r="AL359" s="29">
        <f t="shared" si="116"/>
        <v>2306600.1899999972</v>
      </c>
      <c r="AM359" s="30">
        <f t="shared" si="122"/>
        <v>347</v>
      </c>
      <c r="AN359" s="30">
        <f t="shared" si="122"/>
        <v>347</v>
      </c>
      <c r="AO359" s="29">
        <f t="shared" si="117"/>
        <v>2315344.3299999931</v>
      </c>
      <c r="AP359" s="30">
        <f t="shared" si="122"/>
        <v>347</v>
      </c>
      <c r="AQ359" s="30">
        <f t="shared" si="122"/>
        <v>347</v>
      </c>
      <c r="AR359" s="29">
        <f t="shared" si="111"/>
        <v>2314542.729999993</v>
      </c>
      <c r="AS359" s="253">
        <f t="shared" si="122"/>
        <v>347</v>
      </c>
      <c r="AT359" s="254">
        <f t="shared" si="122"/>
        <v>347</v>
      </c>
    </row>
    <row r="360" spans="22:46">
      <c r="V360" s="30">
        <f t="shared" si="123"/>
        <v>348</v>
      </c>
      <c r="W360" s="29">
        <f t="shared" si="112"/>
        <v>2307464.6700000023</v>
      </c>
      <c r="X360" s="30">
        <f t="shared" si="123"/>
        <v>348</v>
      </c>
      <c r="Y360" s="30">
        <f t="shared" si="123"/>
        <v>348</v>
      </c>
      <c r="Z360" s="29">
        <f t="shared" si="113"/>
        <v>2313947.4599999976</v>
      </c>
      <c r="AA360" s="30">
        <f t="shared" si="123"/>
        <v>348</v>
      </c>
      <c r="AB360" s="30">
        <f t="shared" si="123"/>
        <v>348</v>
      </c>
      <c r="AC360" s="29">
        <f t="shared" si="114"/>
        <v>2304240.3200000022</v>
      </c>
      <c r="AD360" s="30">
        <f t="shared" si="123"/>
        <v>348</v>
      </c>
      <c r="AE360" s="30">
        <f t="shared" si="123"/>
        <v>348</v>
      </c>
      <c r="AF360" s="29">
        <f t="shared" si="110"/>
        <v>2321218.349999994</v>
      </c>
      <c r="AG360" s="30">
        <f t="shared" si="123"/>
        <v>348</v>
      </c>
      <c r="AH360" s="30">
        <f t="shared" si="123"/>
        <v>348</v>
      </c>
      <c r="AI360" s="29">
        <f t="shared" si="115"/>
        <v>2299608.9200000023</v>
      </c>
      <c r="AJ360" s="30">
        <f t="shared" si="123"/>
        <v>348</v>
      </c>
      <c r="AK360" s="30">
        <f t="shared" si="122"/>
        <v>348</v>
      </c>
      <c r="AL360" s="29">
        <f t="shared" si="116"/>
        <v>2313055.069999997</v>
      </c>
      <c r="AM360" s="30">
        <f t="shared" si="122"/>
        <v>348</v>
      </c>
      <c r="AN360" s="30">
        <f t="shared" si="122"/>
        <v>348</v>
      </c>
      <c r="AO360" s="29">
        <f t="shared" si="117"/>
        <v>2321792.3399999929</v>
      </c>
      <c r="AP360" s="30">
        <f t="shared" si="122"/>
        <v>348</v>
      </c>
      <c r="AQ360" s="30">
        <f t="shared" si="122"/>
        <v>348</v>
      </c>
      <c r="AR360" s="29">
        <f t="shared" si="111"/>
        <v>2320979.939999993</v>
      </c>
      <c r="AS360" s="253">
        <f t="shared" si="122"/>
        <v>348</v>
      </c>
      <c r="AT360" s="254">
        <f t="shared" si="122"/>
        <v>348</v>
      </c>
    </row>
    <row r="361" spans="22:46">
      <c r="V361" s="30">
        <f t="shared" si="123"/>
        <v>349</v>
      </c>
      <c r="W361" s="29">
        <f t="shared" si="112"/>
        <v>2313897.3900000025</v>
      </c>
      <c r="X361" s="30">
        <f t="shared" si="123"/>
        <v>349</v>
      </c>
      <c r="Y361" s="30">
        <f t="shared" si="123"/>
        <v>349</v>
      </c>
      <c r="Z361" s="29">
        <f t="shared" si="113"/>
        <v>2320398.7399999974</v>
      </c>
      <c r="AA361" s="30">
        <f t="shared" si="123"/>
        <v>349</v>
      </c>
      <c r="AB361" s="30">
        <f t="shared" si="123"/>
        <v>349</v>
      </c>
      <c r="AC361" s="29">
        <f t="shared" si="114"/>
        <v>2310670.3400000022</v>
      </c>
      <c r="AD361" s="30">
        <f t="shared" si="123"/>
        <v>349</v>
      </c>
      <c r="AE361" s="30">
        <f t="shared" si="123"/>
        <v>349</v>
      </c>
      <c r="AF361" s="29">
        <f t="shared" si="110"/>
        <v>2327674.1299999938</v>
      </c>
      <c r="AG361" s="30">
        <f t="shared" si="123"/>
        <v>349</v>
      </c>
      <c r="AH361" s="30">
        <f t="shared" si="123"/>
        <v>349</v>
      </c>
      <c r="AI361" s="29">
        <f t="shared" si="115"/>
        <v>2306039.3900000025</v>
      </c>
      <c r="AJ361" s="30">
        <f t="shared" si="123"/>
        <v>349</v>
      </c>
      <c r="AK361" s="30">
        <f t="shared" si="122"/>
        <v>349</v>
      </c>
      <c r="AL361" s="29">
        <f t="shared" si="116"/>
        <v>2319509.9499999969</v>
      </c>
      <c r="AM361" s="30">
        <f t="shared" si="122"/>
        <v>349</v>
      </c>
      <c r="AN361" s="30">
        <f t="shared" si="122"/>
        <v>349</v>
      </c>
      <c r="AO361" s="29">
        <f t="shared" si="117"/>
        <v>2328240.3499999926</v>
      </c>
      <c r="AP361" s="30">
        <f t="shared" si="122"/>
        <v>349</v>
      </c>
      <c r="AQ361" s="30">
        <f t="shared" si="122"/>
        <v>349</v>
      </c>
      <c r="AR361" s="29">
        <f t="shared" si="111"/>
        <v>2327417.1499999929</v>
      </c>
      <c r="AS361" s="253">
        <f t="shared" si="122"/>
        <v>349</v>
      </c>
      <c r="AT361" s="254">
        <f t="shared" si="122"/>
        <v>349</v>
      </c>
    </row>
    <row r="362" spans="22:46">
      <c r="V362" s="30">
        <f t="shared" si="123"/>
        <v>350</v>
      </c>
      <c r="W362" s="29">
        <f t="shared" si="112"/>
        <v>2320330.1100000027</v>
      </c>
      <c r="X362" s="30">
        <f t="shared" si="123"/>
        <v>350</v>
      </c>
      <c r="Y362" s="30">
        <f t="shared" si="123"/>
        <v>350</v>
      </c>
      <c r="Z362" s="29">
        <f t="shared" si="113"/>
        <v>2326850.0199999972</v>
      </c>
      <c r="AA362" s="30">
        <f t="shared" si="123"/>
        <v>350</v>
      </c>
      <c r="AB362" s="30">
        <f t="shared" si="123"/>
        <v>350</v>
      </c>
      <c r="AC362" s="29">
        <f t="shared" si="114"/>
        <v>2317100.3600000022</v>
      </c>
      <c r="AD362" s="30">
        <f t="shared" si="123"/>
        <v>350</v>
      </c>
      <c r="AE362" s="30">
        <f t="shared" si="123"/>
        <v>350</v>
      </c>
      <c r="AF362" s="29">
        <f t="shared" si="110"/>
        <v>2334129.9099999936</v>
      </c>
      <c r="AG362" s="30">
        <f t="shared" si="123"/>
        <v>350</v>
      </c>
      <c r="AH362" s="30">
        <f t="shared" si="123"/>
        <v>350</v>
      </c>
      <c r="AI362" s="29">
        <f t="shared" si="115"/>
        <v>2312469.8600000027</v>
      </c>
      <c r="AJ362" s="30">
        <f t="shared" si="123"/>
        <v>350</v>
      </c>
      <c r="AK362" s="30">
        <f t="shared" si="122"/>
        <v>350</v>
      </c>
      <c r="AL362" s="29">
        <f t="shared" si="116"/>
        <v>2325964.8299999968</v>
      </c>
      <c r="AM362" s="30">
        <f t="shared" si="122"/>
        <v>350</v>
      </c>
      <c r="AN362" s="30">
        <f t="shared" si="122"/>
        <v>350</v>
      </c>
      <c r="AO362" s="29">
        <f t="shared" si="117"/>
        <v>2334688.3599999924</v>
      </c>
      <c r="AP362" s="30">
        <f t="shared" si="122"/>
        <v>350</v>
      </c>
      <c r="AQ362" s="30">
        <f t="shared" si="122"/>
        <v>350</v>
      </c>
      <c r="AR362" s="29">
        <f t="shared" si="111"/>
        <v>2333854.3599999929</v>
      </c>
      <c r="AS362" s="253">
        <f t="shared" si="122"/>
        <v>350</v>
      </c>
      <c r="AT362" s="254">
        <f t="shared" si="122"/>
        <v>350</v>
      </c>
    </row>
    <row r="363" spans="22:46">
      <c r="V363" s="30">
        <f t="shared" si="123"/>
        <v>351</v>
      </c>
      <c r="W363" s="29">
        <f t="shared" si="112"/>
        <v>2326762.8300000029</v>
      </c>
      <c r="X363" s="30">
        <f t="shared" si="123"/>
        <v>351</v>
      </c>
      <c r="Y363" s="30">
        <f t="shared" si="123"/>
        <v>351</v>
      </c>
      <c r="Z363" s="29">
        <f t="shared" si="113"/>
        <v>2333301.299999997</v>
      </c>
      <c r="AA363" s="30">
        <f t="shared" si="123"/>
        <v>351</v>
      </c>
      <c r="AB363" s="30">
        <f t="shared" si="123"/>
        <v>351</v>
      </c>
      <c r="AC363" s="29">
        <f t="shared" si="114"/>
        <v>2323530.3800000022</v>
      </c>
      <c r="AD363" s="30">
        <f t="shared" si="123"/>
        <v>351</v>
      </c>
      <c r="AE363" s="30">
        <f t="shared" si="123"/>
        <v>351</v>
      </c>
      <c r="AF363" s="29">
        <f t="shared" si="110"/>
        <v>2340585.6899999934</v>
      </c>
      <c r="AG363" s="30">
        <f t="shared" si="123"/>
        <v>351</v>
      </c>
      <c r="AH363" s="30">
        <f t="shared" si="123"/>
        <v>351</v>
      </c>
      <c r="AI363" s="29">
        <f t="shared" si="115"/>
        <v>2318900.3300000029</v>
      </c>
      <c r="AJ363" s="30">
        <f t="shared" si="123"/>
        <v>351</v>
      </c>
      <c r="AK363" s="30">
        <f t="shared" si="122"/>
        <v>351</v>
      </c>
      <c r="AL363" s="29">
        <f t="shared" si="116"/>
        <v>2332419.7099999967</v>
      </c>
      <c r="AM363" s="30">
        <f t="shared" si="122"/>
        <v>351</v>
      </c>
      <c r="AN363" s="30">
        <f t="shared" si="122"/>
        <v>351</v>
      </c>
      <c r="AO363" s="29">
        <f t="shared" si="117"/>
        <v>2341136.3699999922</v>
      </c>
      <c r="AP363" s="30">
        <f t="shared" si="122"/>
        <v>351</v>
      </c>
      <c r="AQ363" s="30">
        <f t="shared" si="122"/>
        <v>351</v>
      </c>
      <c r="AR363" s="29">
        <f t="shared" si="111"/>
        <v>2340291.5699999928</v>
      </c>
      <c r="AS363" s="253">
        <f t="shared" si="122"/>
        <v>351</v>
      </c>
      <c r="AT363" s="254">
        <f t="shared" si="122"/>
        <v>351</v>
      </c>
    </row>
    <row r="364" spans="22:46">
      <c r="V364" s="30">
        <f t="shared" si="123"/>
        <v>352</v>
      </c>
      <c r="W364" s="29">
        <f t="shared" si="112"/>
        <v>2333195.5500000031</v>
      </c>
      <c r="X364" s="30">
        <f t="shared" si="123"/>
        <v>352</v>
      </c>
      <c r="Y364" s="30">
        <f t="shared" si="123"/>
        <v>352</v>
      </c>
      <c r="Z364" s="29">
        <f t="shared" si="113"/>
        <v>2339752.5799999968</v>
      </c>
      <c r="AA364" s="30">
        <f t="shared" si="123"/>
        <v>352</v>
      </c>
      <c r="AB364" s="30">
        <f t="shared" si="123"/>
        <v>352</v>
      </c>
      <c r="AC364" s="29">
        <f t="shared" si="114"/>
        <v>2329960.4000000022</v>
      </c>
      <c r="AD364" s="30">
        <f t="shared" si="123"/>
        <v>352</v>
      </c>
      <c r="AE364" s="30">
        <f t="shared" si="123"/>
        <v>352</v>
      </c>
      <c r="AF364" s="29">
        <f t="shared" si="110"/>
        <v>2347041.4699999932</v>
      </c>
      <c r="AG364" s="30">
        <f t="shared" si="123"/>
        <v>352</v>
      </c>
      <c r="AH364" s="30">
        <f t="shared" si="123"/>
        <v>352</v>
      </c>
      <c r="AI364" s="29">
        <f t="shared" si="115"/>
        <v>2325330.8000000031</v>
      </c>
      <c r="AJ364" s="30">
        <f t="shared" si="123"/>
        <v>352</v>
      </c>
      <c r="AK364" s="30">
        <f t="shared" si="122"/>
        <v>352</v>
      </c>
      <c r="AL364" s="29">
        <f t="shared" si="116"/>
        <v>2338874.5899999966</v>
      </c>
      <c r="AM364" s="30">
        <f t="shared" si="122"/>
        <v>352</v>
      </c>
      <c r="AN364" s="30">
        <f t="shared" si="122"/>
        <v>352</v>
      </c>
      <c r="AO364" s="29">
        <f t="shared" si="117"/>
        <v>2347584.379999992</v>
      </c>
      <c r="AP364" s="30">
        <f t="shared" si="122"/>
        <v>352</v>
      </c>
      <c r="AQ364" s="30">
        <f t="shared" si="122"/>
        <v>352</v>
      </c>
      <c r="AR364" s="29">
        <f t="shared" si="111"/>
        <v>2346728.7799999928</v>
      </c>
      <c r="AS364" s="253">
        <f t="shared" si="122"/>
        <v>352</v>
      </c>
      <c r="AT364" s="254">
        <f t="shared" si="122"/>
        <v>352</v>
      </c>
    </row>
    <row r="365" spans="22:46">
      <c r="V365" s="30">
        <f t="shared" si="123"/>
        <v>353</v>
      </c>
      <c r="W365" s="29">
        <f t="shared" si="112"/>
        <v>2339628.2700000033</v>
      </c>
      <c r="X365" s="30">
        <f t="shared" si="123"/>
        <v>353</v>
      </c>
      <c r="Y365" s="30">
        <f t="shared" si="123"/>
        <v>353</v>
      </c>
      <c r="Z365" s="29">
        <f t="shared" si="113"/>
        <v>2346203.8599999966</v>
      </c>
      <c r="AA365" s="30">
        <f t="shared" si="123"/>
        <v>353</v>
      </c>
      <c r="AB365" s="30">
        <f t="shared" si="123"/>
        <v>353</v>
      </c>
      <c r="AC365" s="29">
        <f t="shared" si="114"/>
        <v>2336390.4200000023</v>
      </c>
      <c r="AD365" s="30">
        <f t="shared" si="123"/>
        <v>353</v>
      </c>
      <c r="AE365" s="30">
        <f t="shared" si="123"/>
        <v>353</v>
      </c>
      <c r="AF365" s="29">
        <f t="shared" si="110"/>
        <v>2353497.249999993</v>
      </c>
      <c r="AG365" s="30">
        <f t="shared" si="123"/>
        <v>353</v>
      </c>
      <c r="AH365" s="30">
        <f t="shared" si="123"/>
        <v>353</v>
      </c>
      <c r="AI365" s="29">
        <f t="shared" si="115"/>
        <v>2331761.2700000033</v>
      </c>
      <c r="AJ365" s="30">
        <f t="shared" si="123"/>
        <v>353</v>
      </c>
      <c r="AK365" s="30">
        <f t="shared" si="123"/>
        <v>353</v>
      </c>
      <c r="AL365" s="29">
        <f t="shared" si="116"/>
        <v>2345329.4699999965</v>
      </c>
      <c r="AM365" s="30">
        <f t="shared" ref="AK365:AT380" si="124">AM364+1</f>
        <v>353</v>
      </c>
      <c r="AN365" s="30">
        <f t="shared" si="124"/>
        <v>353</v>
      </c>
      <c r="AO365" s="29">
        <f t="shared" si="117"/>
        <v>2354032.3899999917</v>
      </c>
      <c r="AP365" s="30">
        <f t="shared" si="124"/>
        <v>353</v>
      </c>
      <c r="AQ365" s="30">
        <f t="shared" si="124"/>
        <v>353</v>
      </c>
      <c r="AR365" s="29">
        <f t="shared" si="111"/>
        <v>2353165.9899999928</v>
      </c>
      <c r="AS365" s="253">
        <f t="shared" si="124"/>
        <v>353</v>
      </c>
      <c r="AT365" s="254">
        <f t="shared" si="124"/>
        <v>353</v>
      </c>
    </row>
    <row r="366" spans="22:46">
      <c r="V366" s="30">
        <f t="shared" ref="V366:AK381" si="125">V365+1</f>
        <v>354</v>
      </c>
      <c r="W366" s="29">
        <f t="shared" si="112"/>
        <v>2346060.9900000035</v>
      </c>
      <c r="X366" s="30">
        <f t="shared" si="125"/>
        <v>354</v>
      </c>
      <c r="Y366" s="30">
        <f t="shared" si="125"/>
        <v>354</v>
      </c>
      <c r="Z366" s="29">
        <f t="shared" si="113"/>
        <v>2352655.1399999964</v>
      </c>
      <c r="AA366" s="30">
        <f t="shared" si="125"/>
        <v>354</v>
      </c>
      <c r="AB366" s="30">
        <f t="shared" si="125"/>
        <v>354</v>
      </c>
      <c r="AC366" s="29">
        <f t="shared" si="114"/>
        <v>2342820.4400000023</v>
      </c>
      <c r="AD366" s="30">
        <f t="shared" si="125"/>
        <v>354</v>
      </c>
      <c r="AE366" s="30">
        <f t="shared" si="125"/>
        <v>354</v>
      </c>
      <c r="AF366" s="29">
        <f t="shared" si="110"/>
        <v>2359953.0299999928</v>
      </c>
      <c r="AG366" s="30">
        <f t="shared" si="125"/>
        <v>354</v>
      </c>
      <c r="AH366" s="30">
        <f t="shared" si="125"/>
        <v>354</v>
      </c>
      <c r="AI366" s="29">
        <f t="shared" si="115"/>
        <v>2338191.7400000035</v>
      </c>
      <c r="AJ366" s="30">
        <f t="shared" si="125"/>
        <v>354</v>
      </c>
      <c r="AK366" s="30">
        <f t="shared" si="124"/>
        <v>354</v>
      </c>
      <c r="AL366" s="29">
        <f t="shared" si="116"/>
        <v>2351784.3499999964</v>
      </c>
      <c r="AM366" s="30">
        <f t="shared" si="124"/>
        <v>354</v>
      </c>
      <c r="AN366" s="30">
        <f t="shared" si="124"/>
        <v>354</v>
      </c>
      <c r="AO366" s="29">
        <f t="shared" si="117"/>
        <v>2360480.3999999915</v>
      </c>
      <c r="AP366" s="30">
        <f t="shared" si="124"/>
        <v>354</v>
      </c>
      <c r="AQ366" s="30">
        <f t="shared" si="124"/>
        <v>354</v>
      </c>
      <c r="AR366" s="29">
        <f t="shared" si="111"/>
        <v>2359603.1999999927</v>
      </c>
      <c r="AS366" s="253">
        <f t="shared" si="124"/>
        <v>354</v>
      </c>
      <c r="AT366" s="254">
        <f t="shared" si="124"/>
        <v>354</v>
      </c>
    </row>
    <row r="367" spans="22:46">
      <c r="V367" s="30">
        <f t="shared" si="125"/>
        <v>355</v>
      </c>
      <c r="W367" s="29">
        <f t="shared" si="112"/>
        <v>2352493.7100000037</v>
      </c>
      <c r="X367" s="30">
        <f t="shared" si="125"/>
        <v>355</v>
      </c>
      <c r="Y367" s="30">
        <f t="shared" si="125"/>
        <v>355</v>
      </c>
      <c r="Z367" s="29">
        <f t="shared" si="113"/>
        <v>2359106.4199999962</v>
      </c>
      <c r="AA367" s="30">
        <f t="shared" si="125"/>
        <v>355</v>
      </c>
      <c r="AB367" s="30">
        <f t="shared" si="125"/>
        <v>355</v>
      </c>
      <c r="AC367" s="29">
        <f t="shared" si="114"/>
        <v>2349250.4600000023</v>
      </c>
      <c r="AD367" s="30">
        <f t="shared" si="125"/>
        <v>355</v>
      </c>
      <c r="AE367" s="30">
        <f t="shared" si="125"/>
        <v>355</v>
      </c>
      <c r="AF367" s="29">
        <f t="shared" si="110"/>
        <v>2366408.8099999926</v>
      </c>
      <c r="AG367" s="30">
        <f t="shared" si="125"/>
        <v>355</v>
      </c>
      <c r="AH367" s="30">
        <f t="shared" si="125"/>
        <v>355</v>
      </c>
      <c r="AI367" s="29">
        <f t="shared" si="115"/>
        <v>2344622.2100000037</v>
      </c>
      <c r="AJ367" s="30">
        <f t="shared" si="125"/>
        <v>355</v>
      </c>
      <c r="AK367" s="30">
        <f t="shared" si="124"/>
        <v>355</v>
      </c>
      <c r="AL367" s="29">
        <f t="shared" si="116"/>
        <v>2358239.2299999963</v>
      </c>
      <c r="AM367" s="30">
        <f t="shared" si="124"/>
        <v>355</v>
      </c>
      <c r="AN367" s="30">
        <f t="shared" si="124"/>
        <v>355</v>
      </c>
      <c r="AO367" s="29">
        <f t="shared" si="117"/>
        <v>2366928.4099999913</v>
      </c>
      <c r="AP367" s="30">
        <f t="shared" si="124"/>
        <v>355</v>
      </c>
      <c r="AQ367" s="30">
        <f t="shared" si="124"/>
        <v>355</v>
      </c>
      <c r="AR367" s="29">
        <f t="shared" si="111"/>
        <v>2366040.4099999927</v>
      </c>
      <c r="AS367" s="253">
        <f t="shared" si="124"/>
        <v>355</v>
      </c>
      <c r="AT367" s="254">
        <f t="shared" si="124"/>
        <v>355</v>
      </c>
    </row>
    <row r="368" spans="22:46">
      <c r="V368" s="30">
        <f t="shared" si="125"/>
        <v>356</v>
      </c>
      <c r="W368" s="29">
        <f t="shared" si="112"/>
        <v>2358926.4300000039</v>
      </c>
      <c r="X368" s="30">
        <f t="shared" si="125"/>
        <v>356</v>
      </c>
      <c r="Y368" s="30">
        <f t="shared" si="125"/>
        <v>356</v>
      </c>
      <c r="Z368" s="29">
        <f t="shared" si="113"/>
        <v>2365557.699999996</v>
      </c>
      <c r="AA368" s="30">
        <f t="shared" si="125"/>
        <v>356</v>
      </c>
      <c r="AB368" s="30">
        <f t="shared" si="125"/>
        <v>356</v>
      </c>
      <c r="AC368" s="29">
        <f t="shared" si="114"/>
        <v>2355680.4800000023</v>
      </c>
      <c r="AD368" s="30">
        <f t="shared" si="125"/>
        <v>356</v>
      </c>
      <c r="AE368" s="30">
        <f t="shared" si="125"/>
        <v>356</v>
      </c>
      <c r="AF368" s="29">
        <f t="shared" si="110"/>
        <v>2372864.5899999924</v>
      </c>
      <c r="AG368" s="30">
        <f t="shared" si="125"/>
        <v>356</v>
      </c>
      <c r="AH368" s="30">
        <f t="shared" si="125"/>
        <v>356</v>
      </c>
      <c r="AI368" s="29">
        <f t="shared" si="115"/>
        <v>2351052.6800000039</v>
      </c>
      <c r="AJ368" s="30">
        <f t="shared" si="125"/>
        <v>356</v>
      </c>
      <c r="AK368" s="30">
        <f t="shared" si="124"/>
        <v>356</v>
      </c>
      <c r="AL368" s="29">
        <f t="shared" si="116"/>
        <v>2364694.1099999961</v>
      </c>
      <c r="AM368" s="30">
        <f t="shared" si="124"/>
        <v>356</v>
      </c>
      <c r="AN368" s="30">
        <f t="shared" si="124"/>
        <v>356</v>
      </c>
      <c r="AO368" s="29">
        <f t="shared" si="117"/>
        <v>2373376.4199999911</v>
      </c>
      <c r="AP368" s="30">
        <f t="shared" si="124"/>
        <v>356</v>
      </c>
      <c r="AQ368" s="30">
        <f t="shared" si="124"/>
        <v>356</v>
      </c>
      <c r="AR368" s="29">
        <f t="shared" si="111"/>
        <v>2372477.6199999927</v>
      </c>
      <c r="AS368" s="253">
        <f t="shared" si="124"/>
        <v>356</v>
      </c>
      <c r="AT368" s="254">
        <f t="shared" si="124"/>
        <v>356</v>
      </c>
    </row>
    <row r="369" spans="22:46">
      <c r="V369" s="30">
        <f t="shared" si="125"/>
        <v>357</v>
      </c>
      <c r="W369" s="29">
        <f t="shared" si="112"/>
        <v>2365359.1500000041</v>
      </c>
      <c r="X369" s="30">
        <f t="shared" si="125"/>
        <v>357</v>
      </c>
      <c r="Y369" s="30">
        <f t="shared" si="125"/>
        <v>357</v>
      </c>
      <c r="Z369" s="29">
        <f t="shared" si="113"/>
        <v>2372008.9799999958</v>
      </c>
      <c r="AA369" s="30">
        <f t="shared" si="125"/>
        <v>357</v>
      </c>
      <c r="AB369" s="30">
        <f t="shared" si="125"/>
        <v>357</v>
      </c>
      <c r="AC369" s="29">
        <f t="shared" si="114"/>
        <v>2362110.5000000023</v>
      </c>
      <c r="AD369" s="30">
        <f t="shared" si="125"/>
        <v>357</v>
      </c>
      <c r="AE369" s="30">
        <f t="shared" si="125"/>
        <v>357</v>
      </c>
      <c r="AF369" s="29">
        <f t="shared" si="110"/>
        <v>2379320.3699999922</v>
      </c>
      <c r="AG369" s="30">
        <f t="shared" si="125"/>
        <v>357</v>
      </c>
      <c r="AH369" s="30">
        <f t="shared" si="125"/>
        <v>357</v>
      </c>
      <c r="AI369" s="29">
        <f t="shared" si="115"/>
        <v>2357483.1500000041</v>
      </c>
      <c r="AJ369" s="30">
        <f t="shared" si="125"/>
        <v>357</v>
      </c>
      <c r="AK369" s="30">
        <f t="shared" si="124"/>
        <v>357</v>
      </c>
      <c r="AL369" s="29">
        <f t="shared" si="116"/>
        <v>2371148.989999996</v>
      </c>
      <c r="AM369" s="30">
        <f t="shared" si="124"/>
        <v>357</v>
      </c>
      <c r="AN369" s="30">
        <f t="shared" si="124"/>
        <v>357</v>
      </c>
      <c r="AO369" s="29">
        <f t="shared" si="117"/>
        <v>2379824.4299999909</v>
      </c>
      <c r="AP369" s="30">
        <f t="shared" si="124"/>
        <v>357</v>
      </c>
      <c r="AQ369" s="30">
        <f t="shared" si="124"/>
        <v>357</v>
      </c>
      <c r="AR369" s="29">
        <f t="shared" si="111"/>
        <v>2378914.8299999926</v>
      </c>
      <c r="AS369" s="253">
        <f t="shared" si="124"/>
        <v>357</v>
      </c>
      <c r="AT369" s="254">
        <f t="shared" si="124"/>
        <v>357</v>
      </c>
    </row>
    <row r="370" spans="22:46">
      <c r="V370" s="30">
        <f t="shared" si="125"/>
        <v>358</v>
      </c>
      <c r="W370" s="29">
        <f t="shared" si="112"/>
        <v>2371791.8700000043</v>
      </c>
      <c r="X370" s="30">
        <f t="shared" si="125"/>
        <v>358</v>
      </c>
      <c r="Y370" s="30">
        <f t="shared" si="125"/>
        <v>358</v>
      </c>
      <c r="Z370" s="29">
        <f t="shared" si="113"/>
        <v>2378460.2599999956</v>
      </c>
      <c r="AA370" s="30">
        <f t="shared" si="125"/>
        <v>358</v>
      </c>
      <c r="AB370" s="30">
        <f t="shared" si="125"/>
        <v>358</v>
      </c>
      <c r="AC370" s="29">
        <f t="shared" si="114"/>
        <v>2368540.5200000023</v>
      </c>
      <c r="AD370" s="30">
        <f t="shared" si="125"/>
        <v>358</v>
      </c>
      <c r="AE370" s="30">
        <f t="shared" si="125"/>
        <v>358</v>
      </c>
      <c r="AF370" s="29">
        <f t="shared" si="110"/>
        <v>2385776.149999992</v>
      </c>
      <c r="AG370" s="30">
        <f t="shared" si="125"/>
        <v>358</v>
      </c>
      <c r="AH370" s="30">
        <f t="shared" si="125"/>
        <v>358</v>
      </c>
      <c r="AI370" s="29">
        <f t="shared" si="115"/>
        <v>2363913.6200000043</v>
      </c>
      <c r="AJ370" s="30">
        <f t="shared" si="125"/>
        <v>358</v>
      </c>
      <c r="AK370" s="30">
        <f t="shared" si="124"/>
        <v>358</v>
      </c>
      <c r="AL370" s="29">
        <f t="shared" si="116"/>
        <v>2377603.8699999959</v>
      </c>
      <c r="AM370" s="30">
        <f t="shared" si="124"/>
        <v>358</v>
      </c>
      <c r="AN370" s="30">
        <f t="shared" si="124"/>
        <v>358</v>
      </c>
      <c r="AO370" s="29">
        <f t="shared" si="117"/>
        <v>2386272.4399999906</v>
      </c>
      <c r="AP370" s="30">
        <f t="shared" si="124"/>
        <v>358</v>
      </c>
      <c r="AQ370" s="30">
        <f t="shared" si="124"/>
        <v>358</v>
      </c>
      <c r="AR370" s="29">
        <f t="shared" si="111"/>
        <v>2385352.0399999926</v>
      </c>
      <c r="AS370" s="253">
        <f t="shared" si="124"/>
        <v>358</v>
      </c>
      <c r="AT370" s="254">
        <f t="shared" si="124"/>
        <v>358</v>
      </c>
    </row>
    <row r="371" spans="22:46">
      <c r="V371" s="30">
        <f t="shared" si="125"/>
        <v>359</v>
      </c>
      <c r="W371" s="29">
        <f t="shared" si="112"/>
        <v>2378224.5900000045</v>
      </c>
      <c r="X371" s="30">
        <f t="shared" si="125"/>
        <v>359</v>
      </c>
      <c r="Y371" s="30">
        <f t="shared" si="125"/>
        <v>359</v>
      </c>
      <c r="Z371" s="29">
        <f t="shared" si="113"/>
        <v>2384911.5399999954</v>
      </c>
      <c r="AA371" s="30">
        <f t="shared" si="125"/>
        <v>359</v>
      </c>
      <c r="AB371" s="30">
        <f t="shared" si="125"/>
        <v>359</v>
      </c>
      <c r="AC371" s="29">
        <f t="shared" si="114"/>
        <v>2374970.5400000024</v>
      </c>
      <c r="AD371" s="30">
        <f t="shared" si="125"/>
        <v>359</v>
      </c>
      <c r="AE371" s="30">
        <f t="shared" si="125"/>
        <v>359</v>
      </c>
      <c r="AF371" s="29">
        <f t="shared" si="110"/>
        <v>2392231.9299999918</v>
      </c>
      <c r="AG371" s="30">
        <f t="shared" si="125"/>
        <v>359</v>
      </c>
      <c r="AH371" s="30">
        <f t="shared" si="125"/>
        <v>359</v>
      </c>
      <c r="AI371" s="29">
        <f t="shared" si="115"/>
        <v>2370344.0900000045</v>
      </c>
      <c r="AJ371" s="30">
        <f t="shared" si="125"/>
        <v>359</v>
      </c>
      <c r="AK371" s="30">
        <f t="shared" si="124"/>
        <v>359</v>
      </c>
      <c r="AL371" s="29">
        <f t="shared" si="116"/>
        <v>2384058.7499999958</v>
      </c>
      <c r="AM371" s="30">
        <f t="shared" si="124"/>
        <v>359</v>
      </c>
      <c r="AN371" s="30">
        <f t="shared" si="124"/>
        <v>359</v>
      </c>
      <c r="AO371" s="29">
        <f t="shared" si="117"/>
        <v>2392720.4499999904</v>
      </c>
      <c r="AP371" s="30">
        <f t="shared" si="124"/>
        <v>359</v>
      </c>
      <c r="AQ371" s="30">
        <f t="shared" si="124"/>
        <v>359</v>
      </c>
      <c r="AR371" s="29">
        <f t="shared" si="111"/>
        <v>2391789.2499999925</v>
      </c>
      <c r="AS371" s="253">
        <f t="shared" si="124"/>
        <v>359</v>
      </c>
      <c r="AT371" s="254">
        <f t="shared" si="124"/>
        <v>359</v>
      </c>
    </row>
    <row r="372" spans="22:46">
      <c r="V372" s="30">
        <f t="shared" si="125"/>
        <v>360</v>
      </c>
      <c r="W372" s="29">
        <f t="shared" si="112"/>
        <v>2384657.3100000047</v>
      </c>
      <c r="X372" s="30">
        <f t="shared" si="125"/>
        <v>360</v>
      </c>
      <c r="Y372" s="30">
        <f t="shared" si="125"/>
        <v>360</v>
      </c>
      <c r="Z372" s="29">
        <f t="shared" si="113"/>
        <v>2391362.8199999952</v>
      </c>
      <c r="AA372" s="30">
        <f t="shared" si="125"/>
        <v>360</v>
      </c>
      <c r="AB372" s="30">
        <f t="shared" si="125"/>
        <v>360</v>
      </c>
      <c r="AC372" s="29">
        <f t="shared" si="114"/>
        <v>2381400.5600000024</v>
      </c>
      <c r="AD372" s="30">
        <f t="shared" si="125"/>
        <v>360</v>
      </c>
      <c r="AE372" s="30">
        <f t="shared" si="125"/>
        <v>360</v>
      </c>
      <c r="AF372" s="29">
        <f t="shared" si="110"/>
        <v>2398687.7099999916</v>
      </c>
      <c r="AG372" s="30">
        <f t="shared" si="125"/>
        <v>360</v>
      </c>
      <c r="AH372" s="30">
        <f t="shared" si="125"/>
        <v>360</v>
      </c>
      <c r="AI372" s="29">
        <f t="shared" si="115"/>
        <v>2376774.5600000047</v>
      </c>
      <c r="AJ372" s="30">
        <f t="shared" si="125"/>
        <v>360</v>
      </c>
      <c r="AK372" s="30">
        <f t="shared" si="124"/>
        <v>360</v>
      </c>
      <c r="AL372" s="29">
        <f t="shared" si="116"/>
        <v>2390513.6299999957</v>
      </c>
      <c r="AM372" s="30">
        <f t="shared" si="124"/>
        <v>360</v>
      </c>
      <c r="AN372" s="30">
        <f t="shared" si="124"/>
        <v>360</v>
      </c>
      <c r="AO372" s="29">
        <f t="shared" si="117"/>
        <v>2399168.4599999902</v>
      </c>
      <c r="AP372" s="30">
        <f t="shared" si="124"/>
        <v>360</v>
      </c>
      <c r="AQ372" s="30">
        <f t="shared" si="124"/>
        <v>360</v>
      </c>
      <c r="AR372" s="29">
        <f t="shared" si="111"/>
        <v>2398226.4599999925</v>
      </c>
      <c r="AS372" s="253">
        <f t="shared" si="124"/>
        <v>360</v>
      </c>
      <c r="AT372" s="254">
        <f t="shared" si="124"/>
        <v>360</v>
      </c>
    </row>
    <row r="373" spans="22:46">
      <c r="V373" s="30">
        <f t="shared" si="125"/>
        <v>361</v>
      </c>
      <c r="W373" s="29">
        <f t="shared" si="112"/>
        <v>2391090.0300000049</v>
      </c>
      <c r="X373" s="30">
        <f t="shared" si="125"/>
        <v>361</v>
      </c>
      <c r="Y373" s="30">
        <f t="shared" si="125"/>
        <v>361</v>
      </c>
      <c r="Z373" s="29">
        <f t="shared" si="113"/>
        <v>2397814.099999995</v>
      </c>
      <c r="AA373" s="30">
        <f t="shared" si="125"/>
        <v>361</v>
      </c>
      <c r="AB373" s="30">
        <f t="shared" si="125"/>
        <v>361</v>
      </c>
      <c r="AC373" s="29">
        <f t="shared" si="114"/>
        <v>2387830.5800000024</v>
      </c>
      <c r="AD373" s="30">
        <f t="shared" si="125"/>
        <v>361</v>
      </c>
      <c r="AE373" s="30">
        <f t="shared" si="125"/>
        <v>361</v>
      </c>
      <c r="AF373" s="29">
        <f t="shared" si="110"/>
        <v>2405143.4899999914</v>
      </c>
      <c r="AG373" s="30">
        <f t="shared" si="125"/>
        <v>361</v>
      </c>
      <c r="AH373" s="30">
        <f t="shared" si="125"/>
        <v>361</v>
      </c>
      <c r="AI373" s="29">
        <f t="shared" si="115"/>
        <v>2383205.0300000049</v>
      </c>
      <c r="AJ373" s="30">
        <f t="shared" si="125"/>
        <v>361</v>
      </c>
      <c r="AK373" s="30">
        <f t="shared" si="124"/>
        <v>361</v>
      </c>
      <c r="AL373" s="29">
        <f t="shared" si="116"/>
        <v>2396968.5099999956</v>
      </c>
      <c r="AM373" s="30">
        <f t="shared" si="124"/>
        <v>361</v>
      </c>
      <c r="AN373" s="30">
        <f t="shared" si="124"/>
        <v>361</v>
      </c>
      <c r="AO373" s="29">
        <f t="shared" si="117"/>
        <v>2405616.46999999</v>
      </c>
      <c r="AP373" s="30">
        <f t="shared" si="124"/>
        <v>361</v>
      </c>
      <c r="AQ373" s="30">
        <f t="shared" si="124"/>
        <v>361</v>
      </c>
      <c r="AR373" s="29">
        <f t="shared" si="111"/>
        <v>2404663.6699999925</v>
      </c>
      <c r="AS373" s="253">
        <f t="shared" si="124"/>
        <v>361</v>
      </c>
      <c r="AT373" s="254">
        <f t="shared" si="124"/>
        <v>361</v>
      </c>
    </row>
    <row r="374" spans="22:46">
      <c r="V374" s="30">
        <f t="shared" si="125"/>
        <v>362</v>
      </c>
      <c r="W374" s="29">
        <f t="shared" si="112"/>
        <v>2397522.7500000051</v>
      </c>
      <c r="X374" s="30">
        <f t="shared" si="125"/>
        <v>362</v>
      </c>
      <c r="Y374" s="30">
        <f t="shared" si="125"/>
        <v>362</v>
      </c>
      <c r="Z374" s="29">
        <f t="shared" si="113"/>
        <v>2404265.3799999948</v>
      </c>
      <c r="AA374" s="30">
        <f t="shared" si="125"/>
        <v>362</v>
      </c>
      <c r="AB374" s="30">
        <f t="shared" si="125"/>
        <v>362</v>
      </c>
      <c r="AC374" s="29">
        <f t="shared" si="114"/>
        <v>2394260.6000000024</v>
      </c>
      <c r="AD374" s="30">
        <f t="shared" si="125"/>
        <v>362</v>
      </c>
      <c r="AE374" s="30">
        <f t="shared" si="125"/>
        <v>362</v>
      </c>
      <c r="AF374" s="29">
        <f t="shared" ref="AF374:AF437" si="126">AF373+6455.78</f>
        <v>2411599.2699999912</v>
      </c>
      <c r="AG374" s="30">
        <f t="shared" si="125"/>
        <v>362</v>
      </c>
      <c r="AH374" s="30">
        <f t="shared" si="125"/>
        <v>362</v>
      </c>
      <c r="AI374" s="29">
        <f t="shared" si="115"/>
        <v>2389635.5000000051</v>
      </c>
      <c r="AJ374" s="30">
        <f t="shared" si="125"/>
        <v>362</v>
      </c>
      <c r="AK374" s="30">
        <f t="shared" si="124"/>
        <v>362</v>
      </c>
      <c r="AL374" s="29">
        <f t="shared" si="116"/>
        <v>2403423.3899999955</v>
      </c>
      <c r="AM374" s="30">
        <f t="shared" si="124"/>
        <v>362</v>
      </c>
      <c r="AN374" s="30">
        <f t="shared" si="124"/>
        <v>362</v>
      </c>
      <c r="AO374" s="29">
        <f t="shared" si="117"/>
        <v>2412064.4799999897</v>
      </c>
      <c r="AP374" s="30">
        <f t="shared" si="124"/>
        <v>362</v>
      </c>
      <c r="AQ374" s="30">
        <f t="shared" si="124"/>
        <v>362</v>
      </c>
      <c r="AR374" s="29">
        <f t="shared" si="111"/>
        <v>2411100.8799999924</v>
      </c>
      <c r="AS374" s="253">
        <f t="shared" si="124"/>
        <v>362</v>
      </c>
      <c r="AT374" s="254">
        <f t="shared" si="124"/>
        <v>362</v>
      </c>
    </row>
    <row r="375" spans="22:46">
      <c r="V375" s="30">
        <f t="shared" si="125"/>
        <v>363</v>
      </c>
      <c r="W375" s="29">
        <f t="shared" si="112"/>
        <v>2403955.4700000053</v>
      </c>
      <c r="X375" s="30">
        <f t="shared" si="125"/>
        <v>363</v>
      </c>
      <c r="Y375" s="30">
        <f t="shared" si="125"/>
        <v>363</v>
      </c>
      <c r="Z375" s="29">
        <f t="shared" si="113"/>
        <v>2410716.6599999946</v>
      </c>
      <c r="AA375" s="30">
        <f t="shared" si="125"/>
        <v>363</v>
      </c>
      <c r="AB375" s="30">
        <f t="shared" si="125"/>
        <v>363</v>
      </c>
      <c r="AC375" s="29">
        <f t="shared" si="114"/>
        <v>2400690.6200000024</v>
      </c>
      <c r="AD375" s="30">
        <f t="shared" si="125"/>
        <v>363</v>
      </c>
      <c r="AE375" s="30">
        <f t="shared" si="125"/>
        <v>363</v>
      </c>
      <c r="AF375" s="29">
        <f t="shared" si="126"/>
        <v>2418055.049999991</v>
      </c>
      <c r="AG375" s="30">
        <f t="shared" si="125"/>
        <v>363</v>
      </c>
      <c r="AH375" s="30">
        <f t="shared" si="125"/>
        <v>363</v>
      </c>
      <c r="AI375" s="29">
        <f t="shared" si="115"/>
        <v>2396065.9700000053</v>
      </c>
      <c r="AJ375" s="30">
        <f t="shared" si="125"/>
        <v>363</v>
      </c>
      <c r="AK375" s="30">
        <f t="shared" si="124"/>
        <v>363</v>
      </c>
      <c r="AL375" s="29">
        <f t="shared" si="116"/>
        <v>2409878.2699999954</v>
      </c>
      <c r="AM375" s="30">
        <f t="shared" si="124"/>
        <v>363</v>
      </c>
      <c r="AN375" s="30">
        <f t="shared" si="124"/>
        <v>363</v>
      </c>
      <c r="AO375" s="29">
        <f t="shared" si="117"/>
        <v>2418512.4899999895</v>
      </c>
      <c r="AP375" s="30">
        <f t="shared" si="124"/>
        <v>363</v>
      </c>
      <c r="AQ375" s="30">
        <f t="shared" si="124"/>
        <v>363</v>
      </c>
      <c r="AR375" s="29">
        <f t="shared" ref="AR375:AR438" si="127">AR374+6437.21</f>
        <v>2417538.0899999924</v>
      </c>
      <c r="AS375" s="253">
        <f t="shared" si="124"/>
        <v>363</v>
      </c>
      <c r="AT375" s="254">
        <f t="shared" si="124"/>
        <v>363</v>
      </c>
    </row>
    <row r="376" spans="22:46">
      <c r="V376" s="30">
        <f t="shared" si="125"/>
        <v>364</v>
      </c>
      <c r="W376" s="29">
        <f t="shared" ref="W376:W439" si="128">W375+6432.72</f>
        <v>2410388.1900000055</v>
      </c>
      <c r="X376" s="30">
        <f t="shared" si="125"/>
        <v>364</v>
      </c>
      <c r="Y376" s="30">
        <f t="shared" si="125"/>
        <v>364</v>
      </c>
      <c r="Z376" s="29">
        <f t="shared" ref="Z376:Z439" si="129">Z375+6451.28</f>
        <v>2417167.9399999944</v>
      </c>
      <c r="AA376" s="30">
        <f t="shared" si="125"/>
        <v>364</v>
      </c>
      <c r="AB376" s="30">
        <f t="shared" si="125"/>
        <v>364</v>
      </c>
      <c r="AC376" s="29">
        <f t="shared" si="114"/>
        <v>2407120.6400000025</v>
      </c>
      <c r="AD376" s="30">
        <f t="shared" si="125"/>
        <v>364</v>
      </c>
      <c r="AE376" s="30">
        <f t="shared" si="125"/>
        <v>364</v>
      </c>
      <c r="AF376" s="29">
        <f t="shared" si="126"/>
        <v>2424510.8299999908</v>
      </c>
      <c r="AG376" s="30">
        <f t="shared" si="125"/>
        <v>364</v>
      </c>
      <c r="AH376" s="30">
        <f t="shared" si="125"/>
        <v>364</v>
      </c>
      <c r="AI376" s="29">
        <f t="shared" si="115"/>
        <v>2402496.4400000055</v>
      </c>
      <c r="AJ376" s="30">
        <f t="shared" si="125"/>
        <v>364</v>
      </c>
      <c r="AK376" s="30">
        <f t="shared" si="124"/>
        <v>364</v>
      </c>
      <c r="AL376" s="29">
        <f t="shared" si="116"/>
        <v>2416333.1499999953</v>
      </c>
      <c r="AM376" s="30">
        <f t="shared" si="124"/>
        <v>364</v>
      </c>
      <c r="AN376" s="30">
        <f t="shared" si="124"/>
        <v>364</v>
      </c>
      <c r="AO376" s="29">
        <f t="shared" si="117"/>
        <v>2424960.4999999893</v>
      </c>
      <c r="AP376" s="30">
        <f t="shared" si="124"/>
        <v>364</v>
      </c>
      <c r="AQ376" s="30">
        <f t="shared" si="124"/>
        <v>364</v>
      </c>
      <c r="AR376" s="29">
        <f t="shared" si="127"/>
        <v>2423975.2999999924</v>
      </c>
      <c r="AS376" s="253">
        <f t="shared" si="124"/>
        <v>364</v>
      </c>
      <c r="AT376" s="254">
        <f t="shared" si="124"/>
        <v>364</v>
      </c>
    </row>
    <row r="377" spans="22:46">
      <c r="V377" s="30">
        <f t="shared" si="125"/>
        <v>365</v>
      </c>
      <c r="W377" s="29">
        <f t="shared" si="128"/>
        <v>2416820.9100000057</v>
      </c>
      <c r="X377" s="30">
        <f t="shared" si="125"/>
        <v>365</v>
      </c>
      <c r="Y377" s="30">
        <f t="shared" si="125"/>
        <v>365</v>
      </c>
      <c r="Z377" s="29">
        <f t="shared" si="129"/>
        <v>2423619.2199999942</v>
      </c>
      <c r="AA377" s="30">
        <f t="shared" si="125"/>
        <v>365</v>
      </c>
      <c r="AB377" s="30">
        <f t="shared" si="125"/>
        <v>365</v>
      </c>
      <c r="AC377" s="29">
        <f t="shared" ref="AC377:AC440" si="130">AC376+6430.02</f>
        <v>2413550.6600000025</v>
      </c>
      <c r="AD377" s="30">
        <f t="shared" si="125"/>
        <v>365</v>
      </c>
      <c r="AE377" s="30">
        <f t="shared" si="125"/>
        <v>365</v>
      </c>
      <c r="AF377" s="29">
        <f t="shared" si="126"/>
        <v>2430966.6099999906</v>
      </c>
      <c r="AG377" s="30">
        <f t="shared" si="125"/>
        <v>365</v>
      </c>
      <c r="AH377" s="30">
        <f t="shared" si="125"/>
        <v>365</v>
      </c>
      <c r="AI377" s="29">
        <f t="shared" ref="AI377:AI440" si="131">AI376+6430.47</f>
        <v>2408926.9100000057</v>
      </c>
      <c r="AJ377" s="30">
        <f t="shared" si="125"/>
        <v>365</v>
      </c>
      <c r="AK377" s="30">
        <f t="shared" si="124"/>
        <v>365</v>
      </c>
      <c r="AL377" s="29">
        <f t="shared" si="116"/>
        <v>2422788.0299999951</v>
      </c>
      <c r="AM377" s="30">
        <f t="shared" si="124"/>
        <v>365</v>
      </c>
      <c r="AN377" s="30">
        <f t="shared" si="124"/>
        <v>365</v>
      </c>
      <c r="AO377" s="29">
        <f t="shared" si="117"/>
        <v>2431408.5099999891</v>
      </c>
      <c r="AP377" s="30">
        <f t="shared" si="124"/>
        <v>365</v>
      </c>
      <c r="AQ377" s="30">
        <f t="shared" si="124"/>
        <v>365</v>
      </c>
      <c r="AR377" s="29">
        <f t="shared" si="127"/>
        <v>2430412.5099999923</v>
      </c>
      <c r="AS377" s="253">
        <f t="shared" si="124"/>
        <v>365</v>
      </c>
      <c r="AT377" s="254">
        <f t="shared" si="124"/>
        <v>365</v>
      </c>
    </row>
    <row r="378" spans="22:46">
      <c r="V378" s="30">
        <f t="shared" si="125"/>
        <v>366</v>
      </c>
      <c r="W378" s="29">
        <f t="shared" si="128"/>
        <v>2423253.6300000059</v>
      </c>
      <c r="X378" s="30">
        <f t="shared" si="125"/>
        <v>366</v>
      </c>
      <c r="Y378" s="30">
        <f t="shared" si="125"/>
        <v>366</v>
      </c>
      <c r="Z378" s="29">
        <f t="shared" si="129"/>
        <v>2430070.4999999939</v>
      </c>
      <c r="AA378" s="30">
        <f t="shared" si="125"/>
        <v>366</v>
      </c>
      <c r="AB378" s="30">
        <f t="shared" si="125"/>
        <v>366</v>
      </c>
      <c r="AC378" s="29">
        <f t="shared" si="130"/>
        <v>2419980.6800000025</v>
      </c>
      <c r="AD378" s="30">
        <f t="shared" si="125"/>
        <v>366</v>
      </c>
      <c r="AE378" s="30">
        <f t="shared" si="125"/>
        <v>366</v>
      </c>
      <c r="AF378" s="29">
        <f t="shared" si="126"/>
        <v>2437422.3899999904</v>
      </c>
      <c r="AG378" s="30">
        <f t="shared" si="125"/>
        <v>366</v>
      </c>
      <c r="AH378" s="30">
        <f t="shared" si="125"/>
        <v>366</v>
      </c>
      <c r="AI378" s="29">
        <f t="shared" si="131"/>
        <v>2415357.3800000059</v>
      </c>
      <c r="AJ378" s="30">
        <f t="shared" si="125"/>
        <v>366</v>
      </c>
      <c r="AK378" s="30">
        <f t="shared" si="124"/>
        <v>366</v>
      </c>
      <c r="AL378" s="29">
        <f t="shared" ref="AL378:AL441" si="132">AL377+6454.88</f>
        <v>2429242.909999995</v>
      </c>
      <c r="AM378" s="30">
        <f t="shared" si="124"/>
        <v>366</v>
      </c>
      <c r="AN378" s="30">
        <f t="shared" si="124"/>
        <v>366</v>
      </c>
      <c r="AO378" s="29">
        <f t="shared" si="117"/>
        <v>2437856.5199999888</v>
      </c>
      <c r="AP378" s="30">
        <f t="shared" si="124"/>
        <v>366</v>
      </c>
      <c r="AQ378" s="30">
        <f t="shared" si="124"/>
        <v>366</v>
      </c>
      <c r="AR378" s="29">
        <f t="shared" si="127"/>
        <v>2436849.7199999923</v>
      </c>
      <c r="AS378" s="253">
        <f t="shared" si="124"/>
        <v>366</v>
      </c>
      <c r="AT378" s="254">
        <f t="shared" si="124"/>
        <v>366</v>
      </c>
    </row>
    <row r="379" spans="22:46">
      <c r="V379" s="30">
        <f t="shared" si="125"/>
        <v>367</v>
      </c>
      <c r="W379" s="29">
        <f t="shared" si="128"/>
        <v>2429686.3500000061</v>
      </c>
      <c r="X379" s="30">
        <f t="shared" si="125"/>
        <v>367</v>
      </c>
      <c r="Y379" s="30">
        <f t="shared" si="125"/>
        <v>367</v>
      </c>
      <c r="Z379" s="29">
        <f t="shared" si="129"/>
        <v>2436521.7799999937</v>
      </c>
      <c r="AA379" s="30">
        <f t="shared" si="125"/>
        <v>367</v>
      </c>
      <c r="AB379" s="30">
        <f t="shared" si="125"/>
        <v>367</v>
      </c>
      <c r="AC379" s="29">
        <f t="shared" si="130"/>
        <v>2426410.7000000025</v>
      </c>
      <c r="AD379" s="30">
        <f t="shared" si="125"/>
        <v>367</v>
      </c>
      <c r="AE379" s="30">
        <f t="shared" si="125"/>
        <v>367</v>
      </c>
      <c r="AF379" s="29">
        <f t="shared" si="126"/>
        <v>2443878.1699999901</v>
      </c>
      <c r="AG379" s="30">
        <f t="shared" si="125"/>
        <v>367</v>
      </c>
      <c r="AH379" s="30">
        <f t="shared" si="125"/>
        <v>367</v>
      </c>
      <c r="AI379" s="29">
        <f t="shared" si="131"/>
        <v>2421787.8500000061</v>
      </c>
      <c r="AJ379" s="30">
        <f t="shared" si="125"/>
        <v>367</v>
      </c>
      <c r="AK379" s="30">
        <f t="shared" si="124"/>
        <v>367</v>
      </c>
      <c r="AL379" s="29">
        <f t="shared" si="132"/>
        <v>2435697.7899999949</v>
      </c>
      <c r="AM379" s="30">
        <f t="shared" si="124"/>
        <v>367</v>
      </c>
      <c r="AN379" s="30">
        <f t="shared" si="124"/>
        <v>367</v>
      </c>
      <c r="AO379" s="29">
        <f t="shared" ref="AO379:AO442" si="133">AO378+6448.01</f>
        <v>2444304.5299999886</v>
      </c>
      <c r="AP379" s="30">
        <f t="shared" si="124"/>
        <v>367</v>
      </c>
      <c r="AQ379" s="30">
        <f t="shared" si="124"/>
        <v>367</v>
      </c>
      <c r="AR379" s="29">
        <f t="shared" si="127"/>
        <v>2443286.9299999923</v>
      </c>
      <c r="AS379" s="253">
        <f t="shared" si="124"/>
        <v>367</v>
      </c>
      <c r="AT379" s="254">
        <f t="shared" si="124"/>
        <v>367</v>
      </c>
    </row>
    <row r="380" spans="22:46">
      <c r="V380" s="30">
        <f t="shared" si="125"/>
        <v>368</v>
      </c>
      <c r="W380" s="29">
        <f t="shared" si="128"/>
        <v>2436119.0700000064</v>
      </c>
      <c r="X380" s="30">
        <f t="shared" si="125"/>
        <v>368</v>
      </c>
      <c r="Y380" s="30">
        <f t="shared" si="125"/>
        <v>368</v>
      </c>
      <c r="Z380" s="29">
        <f t="shared" si="129"/>
        <v>2442973.0599999935</v>
      </c>
      <c r="AA380" s="30">
        <f t="shared" si="125"/>
        <v>368</v>
      </c>
      <c r="AB380" s="30">
        <f t="shared" si="125"/>
        <v>368</v>
      </c>
      <c r="AC380" s="29">
        <f t="shared" si="130"/>
        <v>2432840.7200000025</v>
      </c>
      <c r="AD380" s="30">
        <f t="shared" si="125"/>
        <v>368</v>
      </c>
      <c r="AE380" s="30">
        <f t="shared" si="125"/>
        <v>368</v>
      </c>
      <c r="AF380" s="29">
        <f t="shared" si="126"/>
        <v>2450333.9499999899</v>
      </c>
      <c r="AG380" s="30">
        <f t="shared" si="125"/>
        <v>368</v>
      </c>
      <c r="AH380" s="30">
        <f t="shared" si="125"/>
        <v>368</v>
      </c>
      <c r="AI380" s="29">
        <f t="shared" si="131"/>
        <v>2428218.3200000064</v>
      </c>
      <c r="AJ380" s="30">
        <f t="shared" si="125"/>
        <v>368</v>
      </c>
      <c r="AK380" s="30">
        <f t="shared" si="124"/>
        <v>368</v>
      </c>
      <c r="AL380" s="29">
        <f t="shared" si="132"/>
        <v>2442152.6699999948</v>
      </c>
      <c r="AM380" s="30">
        <f t="shared" si="124"/>
        <v>368</v>
      </c>
      <c r="AN380" s="30">
        <f t="shared" si="124"/>
        <v>368</v>
      </c>
      <c r="AO380" s="29">
        <f t="shared" si="133"/>
        <v>2450752.5399999884</v>
      </c>
      <c r="AP380" s="30">
        <f t="shared" si="124"/>
        <v>368</v>
      </c>
      <c r="AQ380" s="30">
        <f t="shared" si="124"/>
        <v>368</v>
      </c>
      <c r="AR380" s="29">
        <f t="shared" si="127"/>
        <v>2449724.1399999922</v>
      </c>
      <c r="AS380" s="253">
        <f t="shared" si="124"/>
        <v>368</v>
      </c>
      <c r="AT380" s="254">
        <f t="shared" si="124"/>
        <v>368</v>
      </c>
    </row>
    <row r="381" spans="22:46">
      <c r="V381" s="30">
        <f t="shared" si="125"/>
        <v>369</v>
      </c>
      <c r="W381" s="29">
        <f t="shared" si="128"/>
        <v>2442551.7900000066</v>
      </c>
      <c r="X381" s="30">
        <f t="shared" si="125"/>
        <v>369</v>
      </c>
      <c r="Y381" s="30">
        <f t="shared" si="125"/>
        <v>369</v>
      </c>
      <c r="Z381" s="29">
        <f t="shared" si="129"/>
        <v>2449424.3399999933</v>
      </c>
      <c r="AA381" s="30">
        <f t="shared" si="125"/>
        <v>369</v>
      </c>
      <c r="AB381" s="30">
        <f t="shared" si="125"/>
        <v>369</v>
      </c>
      <c r="AC381" s="29">
        <f t="shared" si="130"/>
        <v>2439270.7400000026</v>
      </c>
      <c r="AD381" s="30">
        <f t="shared" si="125"/>
        <v>369</v>
      </c>
      <c r="AE381" s="30">
        <f t="shared" si="125"/>
        <v>369</v>
      </c>
      <c r="AF381" s="29">
        <f t="shared" si="126"/>
        <v>2456789.7299999897</v>
      </c>
      <c r="AG381" s="30">
        <f t="shared" si="125"/>
        <v>369</v>
      </c>
      <c r="AH381" s="30">
        <f t="shared" si="125"/>
        <v>369</v>
      </c>
      <c r="AI381" s="29">
        <f t="shared" si="131"/>
        <v>2434648.7900000066</v>
      </c>
      <c r="AJ381" s="30">
        <f t="shared" si="125"/>
        <v>369</v>
      </c>
      <c r="AK381" s="30">
        <f t="shared" si="125"/>
        <v>369</v>
      </c>
      <c r="AL381" s="29">
        <f t="shared" si="132"/>
        <v>2448607.5499999947</v>
      </c>
      <c r="AM381" s="30">
        <f t="shared" ref="AK381:AT396" si="134">AM380+1</f>
        <v>369</v>
      </c>
      <c r="AN381" s="30">
        <f t="shared" si="134"/>
        <v>369</v>
      </c>
      <c r="AO381" s="29">
        <f t="shared" si="133"/>
        <v>2457200.5499999882</v>
      </c>
      <c r="AP381" s="30">
        <f t="shared" si="134"/>
        <v>369</v>
      </c>
      <c r="AQ381" s="30">
        <f t="shared" si="134"/>
        <v>369</v>
      </c>
      <c r="AR381" s="29">
        <f t="shared" si="127"/>
        <v>2456161.3499999922</v>
      </c>
      <c r="AS381" s="253">
        <f t="shared" si="134"/>
        <v>369</v>
      </c>
      <c r="AT381" s="254">
        <f t="shared" si="134"/>
        <v>369</v>
      </c>
    </row>
    <row r="382" spans="22:46">
      <c r="V382" s="30">
        <f t="shared" ref="V382:AK397" si="135">V381+1</f>
        <v>370</v>
      </c>
      <c r="W382" s="29">
        <f t="shared" si="128"/>
        <v>2448984.5100000068</v>
      </c>
      <c r="X382" s="30">
        <f t="shared" si="135"/>
        <v>370</v>
      </c>
      <c r="Y382" s="30">
        <f t="shared" si="135"/>
        <v>370</v>
      </c>
      <c r="Z382" s="29">
        <f t="shared" si="129"/>
        <v>2455875.6199999931</v>
      </c>
      <c r="AA382" s="30">
        <f t="shared" si="135"/>
        <v>370</v>
      </c>
      <c r="AB382" s="30">
        <f t="shared" si="135"/>
        <v>370</v>
      </c>
      <c r="AC382" s="29">
        <f t="shared" si="130"/>
        <v>2445700.7600000026</v>
      </c>
      <c r="AD382" s="30">
        <f t="shared" si="135"/>
        <v>370</v>
      </c>
      <c r="AE382" s="30">
        <f t="shared" si="135"/>
        <v>370</v>
      </c>
      <c r="AF382" s="29">
        <f t="shared" si="126"/>
        <v>2463245.5099999895</v>
      </c>
      <c r="AG382" s="30">
        <f t="shared" si="135"/>
        <v>370</v>
      </c>
      <c r="AH382" s="30">
        <f t="shared" si="135"/>
        <v>370</v>
      </c>
      <c r="AI382" s="29">
        <f t="shared" si="131"/>
        <v>2441079.2600000068</v>
      </c>
      <c r="AJ382" s="30">
        <f t="shared" si="135"/>
        <v>370</v>
      </c>
      <c r="AK382" s="30">
        <f t="shared" si="134"/>
        <v>370</v>
      </c>
      <c r="AL382" s="29">
        <f t="shared" si="132"/>
        <v>2455062.4299999946</v>
      </c>
      <c r="AM382" s="30">
        <f t="shared" si="134"/>
        <v>370</v>
      </c>
      <c r="AN382" s="30">
        <f t="shared" si="134"/>
        <v>370</v>
      </c>
      <c r="AO382" s="29">
        <f t="shared" si="133"/>
        <v>2463648.5599999879</v>
      </c>
      <c r="AP382" s="30">
        <f t="shared" si="134"/>
        <v>370</v>
      </c>
      <c r="AQ382" s="30">
        <f t="shared" si="134"/>
        <v>370</v>
      </c>
      <c r="AR382" s="29">
        <f t="shared" si="127"/>
        <v>2462598.5599999921</v>
      </c>
      <c r="AS382" s="253">
        <f t="shared" si="134"/>
        <v>370</v>
      </c>
      <c r="AT382" s="254">
        <f t="shared" si="134"/>
        <v>370</v>
      </c>
    </row>
    <row r="383" spans="22:46">
      <c r="V383" s="30">
        <f t="shared" si="135"/>
        <v>371</v>
      </c>
      <c r="W383" s="29">
        <f t="shared" si="128"/>
        <v>2455417.230000007</v>
      </c>
      <c r="X383" s="30">
        <f t="shared" si="135"/>
        <v>371</v>
      </c>
      <c r="Y383" s="30">
        <f t="shared" si="135"/>
        <v>371</v>
      </c>
      <c r="Z383" s="29">
        <f t="shared" si="129"/>
        <v>2462326.8999999929</v>
      </c>
      <c r="AA383" s="30">
        <f t="shared" si="135"/>
        <v>371</v>
      </c>
      <c r="AB383" s="30">
        <f t="shared" si="135"/>
        <v>371</v>
      </c>
      <c r="AC383" s="29">
        <f t="shared" si="130"/>
        <v>2452130.7800000026</v>
      </c>
      <c r="AD383" s="30">
        <f t="shared" si="135"/>
        <v>371</v>
      </c>
      <c r="AE383" s="30">
        <f t="shared" si="135"/>
        <v>371</v>
      </c>
      <c r="AF383" s="29">
        <f t="shared" si="126"/>
        <v>2469701.2899999893</v>
      </c>
      <c r="AG383" s="30">
        <f t="shared" si="135"/>
        <v>371</v>
      </c>
      <c r="AH383" s="30">
        <f t="shared" si="135"/>
        <v>371</v>
      </c>
      <c r="AI383" s="29">
        <f t="shared" si="131"/>
        <v>2447509.730000007</v>
      </c>
      <c r="AJ383" s="30">
        <f t="shared" si="135"/>
        <v>371</v>
      </c>
      <c r="AK383" s="30">
        <f t="shared" si="134"/>
        <v>371</v>
      </c>
      <c r="AL383" s="29">
        <f t="shared" si="132"/>
        <v>2461517.3099999945</v>
      </c>
      <c r="AM383" s="30">
        <f t="shared" si="134"/>
        <v>371</v>
      </c>
      <c r="AN383" s="30">
        <f t="shared" si="134"/>
        <v>371</v>
      </c>
      <c r="AO383" s="29">
        <f t="shared" si="133"/>
        <v>2470096.5699999877</v>
      </c>
      <c r="AP383" s="30">
        <f t="shared" si="134"/>
        <v>371</v>
      </c>
      <c r="AQ383" s="30">
        <f t="shared" si="134"/>
        <v>371</v>
      </c>
      <c r="AR383" s="29">
        <f t="shared" si="127"/>
        <v>2469035.7699999921</v>
      </c>
      <c r="AS383" s="253">
        <f t="shared" si="134"/>
        <v>371</v>
      </c>
      <c r="AT383" s="254">
        <f t="shared" si="134"/>
        <v>371</v>
      </c>
    </row>
    <row r="384" spans="22:46">
      <c r="V384" s="30">
        <f t="shared" si="135"/>
        <v>372</v>
      </c>
      <c r="W384" s="29">
        <f t="shared" si="128"/>
        <v>2461849.9500000072</v>
      </c>
      <c r="X384" s="30">
        <f t="shared" si="135"/>
        <v>372</v>
      </c>
      <c r="Y384" s="30">
        <f t="shared" si="135"/>
        <v>372</v>
      </c>
      <c r="Z384" s="29">
        <f t="shared" si="129"/>
        <v>2468778.1799999927</v>
      </c>
      <c r="AA384" s="30">
        <f t="shared" si="135"/>
        <v>372</v>
      </c>
      <c r="AB384" s="30">
        <f t="shared" si="135"/>
        <v>372</v>
      </c>
      <c r="AC384" s="29">
        <f t="shared" si="130"/>
        <v>2458560.8000000026</v>
      </c>
      <c r="AD384" s="30">
        <f t="shared" si="135"/>
        <v>372</v>
      </c>
      <c r="AE384" s="30">
        <f t="shared" si="135"/>
        <v>372</v>
      </c>
      <c r="AF384" s="29">
        <f t="shared" si="126"/>
        <v>2476157.0699999891</v>
      </c>
      <c r="AG384" s="30">
        <f t="shared" si="135"/>
        <v>372</v>
      </c>
      <c r="AH384" s="30">
        <f t="shared" si="135"/>
        <v>372</v>
      </c>
      <c r="AI384" s="29">
        <f t="shared" si="131"/>
        <v>2453940.2000000072</v>
      </c>
      <c r="AJ384" s="30">
        <f t="shared" si="135"/>
        <v>372</v>
      </c>
      <c r="AK384" s="30">
        <f t="shared" si="134"/>
        <v>372</v>
      </c>
      <c r="AL384" s="29">
        <f t="shared" si="132"/>
        <v>2467972.1899999944</v>
      </c>
      <c r="AM384" s="30">
        <f t="shared" si="134"/>
        <v>372</v>
      </c>
      <c r="AN384" s="30">
        <f t="shared" si="134"/>
        <v>372</v>
      </c>
      <c r="AO384" s="29">
        <f t="shared" si="133"/>
        <v>2476544.5799999875</v>
      </c>
      <c r="AP384" s="30">
        <f t="shared" si="134"/>
        <v>372</v>
      </c>
      <c r="AQ384" s="30">
        <f t="shared" si="134"/>
        <v>372</v>
      </c>
      <c r="AR384" s="29">
        <f t="shared" si="127"/>
        <v>2475472.9799999921</v>
      </c>
      <c r="AS384" s="253">
        <f t="shared" si="134"/>
        <v>372</v>
      </c>
      <c r="AT384" s="254">
        <f t="shared" si="134"/>
        <v>372</v>
      </c>
    </row>
    <row r="385" spans="22:46">
      <c r="V385" s="30">
        <f t="shared" si="135"/>
        <v>373</v>
      </c>
      <c r="W385" s="29">
        <f t="shared" si="128"/>
        <v>2468282.6700000074</v>
      </c>
      <c r="X385" s="30">
        <f t="shared" si="135"/>
        <v>373</v>
      </c>
      <c r="Y385" s="30">
        <f t="shared" si="135"/>
        <v>373</v>
      </c>
      <c r="Z385" s="29">
        <f t="shared" si="129"/>
        <v>2475229.4599999925</v>
      </c>
      <c r="AA385" s="30">
        <f t="shared" si="135"/>
        <v>373</v>
      </c>
      <c r="AB385" s="30">
        <f t="shared" si="135"/>
        <v>373</v>
      </c>
      <c r="AC385" s="29">
        <f t="shared" si="130"/>
        <v>2464990.8200000026</v>
      </c>
      <c r="AD385" s="30">
        <f t="shared" si="135"/>
        <v>373</v>
      </c>
      <c r="AE385" s="30">
        <f t="shared" si="135"/>
        <v>373</v>
      </c>
      <c r="AF385" s="29">
        <f t="shared" si="126"/>
        <v>2482612.8499999889</v>
      </c>
      <c r="AG385" s="30">
        <f t="shared" si="135"/>
        <v>373</v>
      </c>
      <c r="AH385" s="30">
        <f t="shared" si="135"/>
        <v>373</v>
      </c>
      <c r="AI385" s="29">
        <f t="shared" si="131"/>
        <v>2460370.6700000074</v>
      </c>
      <c r="AJ385" s="30">
        <f t="shared" si="135"/>
        <v>373</v>
      </c>
      <c r="AK385" s="30">
        <f t="shared" si="134"/>
        <v>373</v>
      </c>
      <c r="AL385" s="29">
        <f t="shared" si="132"/>
        <v>2474427.0699999942</v>
      </c>
      <c r="AM385" s="30">
        <f t="shared" si="134"/>
        <v>373</v>
      </c>
      <c r="AN385" s="30">
        <f t="shared" si="134"/>
        <v>373</v>
      </c>
      <c r="AO385" s="29">
        <f t="shared" si="133"/>
        <v>2482992.5899999873</v>
      </c>
      <c r="AP385" s="30">
        <f t="shared" si="134"/>
        <v>373</v>
      </c>
      <c r="AQ385" s="30">
        <f t="shared" si="134"/>
        <v>373</v>
      </c>
      <c r="AR385" s="29">
        <f t="shared" si="127"/>
        <v>2481910.189999992</v>
      </c>
      <c r="AS385" s="253">
        <f t="shared" si="134"/>
        <v>373</v>
      </c>
      <c r="AT385" s="254">
        <f t="shared" si="134"/>
        <v>373</v>
      </c>
    </row>
    <row r="386" spans="22:46">
      <c r="V386" s="30">
        <f t="shared" si="135"/>
        <v>374</v>
      </c>
      <c r="W386" s="29">
        <f t="shared" si="128"/>
        <v>2474715.3900000076</v>
      </c>
      <c r="X386" s="30">
        <f t="shared" si="135"/>
        <v>374</v>
      </c>
      <c r="Y386" s="30">
        <f t="shared" si="135"/>
        <v>374</v>
      </c>
      <c r="Z386" s="29">
        <f t="shared" si="129"/>
        <v>2481680.7399999923</v>
      </c>
      <c r="AA386" s="30">
        <f t="shared" si="135"/>
        <v>374</v>
      </c>
      <c r="AB386" s="30">
        <f t="shared" si="135"/>
        <v>374</v>
      </c>
      <c r="AC386" s="29">
        <f t="shared" si="130"/>
        <v>2471420.8400000026</v>
      </c>
      <c r="AD386" s="30">
        <f t="shared" si="135"/>
        <v>374</v>
      </c>
      <c r="AE386" s="30">
        <f t="shared" si="135"/>
        <v>374</v>
      </c>
      <c r="AF386" s="29">
        <f t="shared" si="126"/>
        <v>2489068.6299999887</v>
      </c>
      <c r="AG386" s="30">
        <f t="shared" si="135"/>
        <v>374</v>
      </c>
      <c r="AH386" s="30">
        <f t="shared" si="135"/>
        <v>374</v>
      </c>
      <c r="AI386" s="29">
        <f t="shared" si="131"/>
        <v>2466801.1400000076</v>
      </c>
      <c r="AJ386" s="30">
        <f t="shared" si="135"/>
        <v>374</v>
      </c>
      <c r="AK386" s="30">
        <f t="shared" si="134"/>
        <v>374</v>
      </c>
      <c r="AL386" s="29">
        <f t="shared" si="132"/>
        <v>2480881.9499999941</v>
      </c>
      <c r="AM386" s="30">
        <f t="shared" si="134"/>
        <v>374</v>
      </c>
      <c r="AN386" s="30">
        <f t="shared" si="134"/>
        <v>374</v>
      </c>
      <c r="AO386" s="29">
        <f t="shared" si="133"/>
        <v>2489440.5999999871</v>
      </c>
      <c r="AP386" s="30">
        <f t="shared" si="134"/>
        <v>374</v>
      </c>
      <c r="AQ386" s="30">
        <f t="shared" si="134"/>
        <v>374</v>
      </c>
      <c r="AR386" s="29">
        <f t="shared" si="127"/>
        <v>2488347.399999992</v>
      </c>
      <c r="AS386" s="253">
        <f t="shared" si="134"/>
        <v>374</v>
      </c>
      <c r="AT386" s="254">
        <f t="shared" si="134"/>
        <v>374</v>
      </c>
    </row>
    <row r="387" spans="22:46">
      <c r="V387" s="30">
        <f t="shared" si="135"/>
        <v>375</v>
      </c>
      <c r="W387" s="29">
        <f t="shared" si="128"/>
        <v>2481148.1100000078</v>
      </c>
      <c r="X387" s="30">
        <f t="shared" si="135"/>
        <v>375</v>
      </c>
      <c r="Y387" s="30">
        <f t="shared" si="135"/>
        <v>375</v>
      </c>
      <c r="Z387" s="29">
        <f t="shared" si="129"/>
        <v>2488132.0199999921</v>
      </c>
      <c r="AA387" s="30">
        <f t="shared" si="135"/>
        <v>375</v>
      </c>
      <c r="AB387" s="30">
        <f t="shared" si="135"/>
        <v>375</v>
      </c>
      <c r="AC387" s="29">
        <f t="shared" si="130"/>
        <v>2477850.8600000027</v>
      </c>
      <c r="AD387" s="30">
        <f t="shared" si="135"/>
        <v>375</v>
      </c>
      <c r="AE387" s="30">
        <f t="shared" si="135"/>
        <v>375</v>
      </c>
      <c r="AF387" s="29">
        <f t="shared" si="126"/>
        <v>2495524.4099999885</v>
      </c>
      <c r="AG387" s="30">
        <f t="shared" si="135"/>
        <v>375</v>
      </c>
      <c r="AH387" s="30">
        <f t="shared" si="135"/>
        <v>375</v>
      </c>
      <c r="AI387" s="29">
        <f t="shared" si="131"/>
        <v>2473231.6100000078</v>
      </c>
      <c r="AJ387" s="30">
        <f t="shared" si="135"/>
        <v>375</v>
      </c>
      <c r="AK387" s="30">
        <f t="shared" si="134"/>
        <v>375</v>
      </c>
      <c r="AL387" s="29">
        <f t="shared" si="132"/>
        <v>2487336.829999994</v>
      </c>
      <c r="AM387" s="30">
        <f t="shared" si="134"/>
        <v>375</v>
      </c>
      <c r="AN387" s="30">
        <f t="shared" si="134"/>
        <v>375</v>
      </c>
      <c r="AO387" s="29">
        <f t="shared" si="133"/>
        <v>2495888.6099999868</v>
      </c>
      <c r="AP387" s="30">
        <f t="shared" si="134"/>
        <v>375</v>
      </c>
      <c r="AQ387" s="30">
        <f t="shared" si="134"/>
        <v>375</v>
      </c>
      <c r="AR387" s="29">
        <f t="shared" si="127"/>
        <v>2494784.609999992</v>
      </c>
      <c r="AS387" s="253">
        <f t="shared" si="134"/>
        <v>375</v>
      </c>
      <c r="AT387" s="254">
        <f t="shared" si="134"/>
        <v>375</v>
      </c>
    </row>
    <row r="388" spans="22:46">
      <c r="V388" s="30">
        <f t="shared" si="135"/>
        <v>376</v>
      </c>
      <c r="W388" s="29">
        <f t="shared" si="128"/>
        <v>2487580.830000008</v>
      </c>
      <c r="X388" s="30">
        <f t="shared" si="135"/>
        <v>376</v>
      </c>
      <c r="Y388" s="30">
        <f t="shared" si="135"/>
        <v>376</v>
      </c>
      <c r="Z388" s="29">
        <f t="shared" si="129"/>
        <v>2494583.2999999919</v>
      </c>
      <c r="AA388" s="30">
        <f t="shared" si="135"/>
        <v>376</v>
      </c>
      <c r="AB388" s="30">
        <f t="shared" si="135"/>
        <v>376</v>
      </c>
      <c r="AC388" s="29">
        <f t="shared" si="130"/>
        <v>2484280.8800000027</v>
      </c>
      <c r="AD388" s="30">
        <f t="shared" si="135"/>
        <v>376</v>
      </c>
      <c r="AE388" s="30">
        <f t="shared" si="135"/>
        <v>376</v>
      </c>
      <c r="AF388" s="29">
        <f t="shared" si="126"/>
        <v>2501980.1899999883</v>
      </c>
      <c r="AG388" s="30">
        <f t="shared" si="135"/>
        <v>376</v>
      </c>
      <c r="AH388" s="30">
        <f t="shared" si="135"/>
        <v>376</v>
      </c>
      <c r="AI388" s="29">
        <f t="shared" si="131"/>
        <v>2479662.080000008</v>
      </c>
      <c r="AJ388" s="30">
        <f t="shared" si="135"/>
        <v>376</v>
      </c>
      <c r="AK388" s="30">
        <f t="shared" si="134"/>
        <v>376</v>
      </c>
      <c r="AL388" s="29">
        <f t="shared" si="132"/>
        <v>2493791.7099999939</v>
      </c>
      <c r="AM388" s="30">
        <f t="shared" si="134"/>
        <v>376</v>
      </c>
      <c r="AN388" s="30">
        <f t="shared" si="134"/>
        <v>376</v>
      </c>
      <c r="AO388" s="29">
        <f t="shared" si="133"/>
        <v>2502336.6199999866</v>
      </c>
      <c r="AP388" s="30">
        <f t="shared" si="134"/>
        <v>376</v>
      </c>
      <c r="AQ388" s="30">
        <f t="shared" si="134"/>
        <v>376</v>
      </c>
      <c r="AR388" s="29">
        <f t="shared" si="127"/>
        <v>2501221.8199999919</v>
      </c>
      <c r="AS388" s="253">
        <f t="shared" si="134"/>
        <v>376</v>
      </c>
      <c r="AT388" s="254">
        <f t="shared" si="134"/>
        <v>376</v>
      </c>
    </row>
    <row r="389" spans="22:46">
      <c r="V389" s="30">
        <f t="shared" si="135"/>
        <v>377</v>
      </c>
      <c r="W389" s="29">
        <f t="shared" si="128"/>
        <v>2494013.5500000082</v>
      </c>
      <c r="X389" s="30">
        <f t="shared" si="135"/>
        <v>377</v>
      </c>
      <c r="Y389" s="30">
        <f t="shared" si="135"/>
        <v>377</v>
      </c>
      <c r="Z389" s="29">
        <f t="shared" si="129"/>
        <v>2501034.5799999917</v>
      </c>
      <c r="AA389" s="30">
        <f t="shared" si="135"/>
        <v>377</v>
      </c>
      <c r="AB389" s="30">
        <f t="shared" si="135"/>
        <v>377</v>
      </c>
      <c r="AC389" s="29">
        <f t="shared" si="130"/>
        <v>2490710.9000000027</v>
      </c>
      <c r="AD389" s="30">
        <f t="shared" si="135"/>
        <v>377</v>
      </c>
      <c r="AE389" s="30">
        <f t="shared" si="135"/>
        <v>377</v>
      </c>
      <c r="AF389" s="29">
        <f t="shared" si="126"/>
        <v>2508435.9699999881</v>
      </c>
      <c r="AG389" s="30">
        <f t="shared" si="135"/>
        <v>377</v>
      </c>
      <c r="AH389" s="30">
        <f t="shared" si="135"/>
        <v>377</v>
      </c>
      <c r="AI389" s="29">
        <f t="shared" si="131"/>
        <v>2486092.5500000082</v>
      </c>
      <c r="AJ389" s="30">
        <f t="shared" si="135"/>
        <v>377</v>
      </c>
      <c r="AK389" s="30">
        <f t="shared" si="134"/>
        <v>377</v>
      </c>
      <c r="AL389" s="29">
        <f t="shared" si="132"/>
        <v>2500246.5899999938</v>
      </c>
      <c r="AM389" s="30">
        <f t="shared" si="134"/>
        <v>377</v>
      </c>
      <c r="AN389" s="30">
        <f t="shared" si="134"/>
        <v>377</v>
      </c>
      <c r="AO389" s="29">
        <f t="shared" si="133"/>
        <v>2508784.6299999864</v>
      </c>
      <c r="AP389" s="30">
        <f t="shared" si="134"/>
        <v>377</v>
      </c>
      <c r="AQ389" s="30">
        <f t="shared" si="134"/>
        <v>377</v>
      </c>
      <c r="AR389" s="29">
        <f t="shared" si="127"/>
        <v>2507659.0299999919</v>
      </c>
      <c r="AS389" s="253">
        <f t="shared" si="134"/>
        <v>377</v>
      </c>
      <c r="AT389" s="254">
        <f t="shared" si="134"/>
        <v>377</v>
      </c>
    </row>
    <row r="390" spans="22:46">
      <c r="V390" s="30">
        <f t="shared" si="135"/>
        <v>378</v>
      </c>
      <c r="W390" s="29">
        <f t="shared" si="128"/>
        <v>2500446.2700000084</v>
      </c>
      <c r="X390" s="30">
        <f t="shared" si="135"/>
        <v>378</v>
      </c>
      <c r="Y390" s="30">
        <f t="shared" si="135"/>
        <v>378</v>
      </c>
      <c r="Z390" s="29">
        <f t="shared" si="129"/>
        <v>2507485.8599999915</v>
      </c>
      <c r="AA390" s="30">
        <f t="shared" si="135"/>
        <v>378</v>
      </c>
      <c r="AB390" s="30">
        <f t="shared" si="135"/>
        <v>378</v>
      </c>
      <c r="AC390" s="29">
        <f t="shared" si="130"/>
        <v>2497140.9200000027</v>
      </c>
      <c r="AD390" s="30">
        <f t="shared" si="135"/>
        <v>378</v>
      </c>
      <c r="AE390" s="30">
        <f t="shared" si="135"/>
        <v>378</v>
      </c>
      <c r="AF390" s="29">
        <f t="shared" si="126"/>
        <v>2514891.7499999879</v>
      </c>
      <c r="AG390" s="30">
        <f t="shared" si="135"/>
        <v>378</v>
      </c>
      <c r="AH390" s="30">
        <f t="shared" si="135"/>
        <v>378</v>
      </c>
      <c r="AI390" s="29">
        <f t="shared" si="131"/>
        <v>2492523.0200000084</v>
      </c>
      <c r="AJ390" s="30">
        <f t="shared" si="135"/>
        <v>378</v>
      </c>
      <c r="AK390" s="30">
        <f t="shared" si="134"/>
        <v>378</v>
      </c>
      <c r="AL390" s="29">
        <f t="shared" si="132"/>
        <v>2506701.4699999937</v>
      </c>
      <c r="AM390" s="30">
        <f t="shared" si="134"/>
        <v>378</v>
      </c>
      <c r="AN390" s="30">
        <f t="shared" si="134"/>
        <v>378</v>
      </c>
      <c r="AO390" s="29">
        <f t="shared" si="133"/>
        <v>2515232.6399999862</v>
      </c>
      <c r="AP390" s="30">
        <f t="shared" si="134"/>
        <v>378</v>
      </c>
      <c r="AQ390" s="30">
        <f t="shared" si="134"/>
        <v>378</v>
      </c>
      <c r="AR390" s="29">
        <f t="shared" si="127"/>
        <v>2514096.2399999918</v>
      </c>
      <c r="AS390" s="253">
        <f t="shared" si="134"/>
        <v>378</v>
      </c>
      <c r="AT390" s="254">
        <f t="shared" si="134"/>
        <v>378</v>
      </c>
    </row>
    <row r="391" spans="22:46">
      <c r="V391" s="30">
        <f t="shared" si="135"/>
        <v>379</v>
      </c>
      <c r="W391" s="29">
        <f t="shared" si="128"/>
        <v>2506878.9900000086</v>
      </c>
      <c r="X391" s="30">
        <f t="shared" si="135"/>
        <v>379</v>
      </c>
      <c r="Y391" s="30">
        <f t="shared" si="135"/>
        <v>379</v>
      </c>
      <c r="Z391" s="29">
        <f t="shared" si="129"/>
        <v>2513937.1399999913</v>
      </c>
      <c r="AA391" s="30">
        <f t="shared" si="135"/>
        <v>379</v>
      </c>
      <c r="AB391" s="30">
        <f t="shared" si="135"/>
        <v>379</v>
      </c>
      <c r="AC391" s="29">
        <f t="shared" si="130"/>
        <v>2503570.9400000027</v>
      </c>
      <c r="AD391" s="30">
        <f t="shared" si="135"/>
        <v>379</v>
      </c>
      <c r="AE391" s="30">
        <f t="shared" si="135"/>
        <v>379</v>
      </c>
      <c r="AF391" s="29">
        <f t="shared" si="126"/>
        <v>2521347.5299999877</v>
      </c>
      <c r="AG391" s="30">
        <f t="shared" si="135"/>
        <v>379</v>
      </c>
      <c r="AH391" s="30">
        <f t="shared" si="135"/>
        <v>379</v>
      </c>
      <c r="AI391" s="29">
        <f t="shared" si="131"/>
        <v>2498953.4900000086</v>
      </c>
      <c r="AJ391" s="30">
        <f t="shared" si="135"/>
        <v>379</v>
      </c>
      <c r="AK391" s="30">
        <f t="shared" si="134"/>
        <v>379</v>
      </c>
      <c r="AL391" s="29">
        <f t="shared" si="132"/>
        <v>2513156.3499999936</v>
      </c>
      <c r="AM391" s="30">
        <f t="shared" si="134"/>
        <v>379</v>
      </c>
      <c r="AN391" s="30">
        <f t="shared" si="134"/>
        <v>379</v>
      </c>
      <c r="AO391" s="29">
        <f t="shared" si="133"/>
        <v>2521680.6499999859</v>
      </c>
      <c r="AP391" s="30">
        <f t="shared" si="134"/>
        <v>379</v>
      </c>
      <c r="AQ391" s="30">
        <f t="shared" si="134"/>
        <v>379</v>
      </c>
      <c r="AR391" s="29">
        <f t="shared" si="127"/>
        <v>2520533.4499999918</v>
      </c>
      <c r="AS391" s="253">
        <f t="shared" si="134"/>
        <v>379</v>
      </c>
      <c r="AT391" s="254">
        <f t="shared" si="134"/>
        <v>379</v>
      </c>
    </row>
    <row r="392" spans="22:46">
      <c r="V392" s="30">
        <f t="shared" si="135"/>
        <v>380</v>
      </c>
      <c r="W392" s="29">
        <f t="shared" si="128"/>
        <v>2513311.7100000088</v>
      </c>
      <c r="X392" s="30">
        <f t="shared" si="135"/>
        <v>380</v>
      </c>
      <c r="Y392" s="30">
        <f t="shared" si="135"/>
        <v>380</v>
      </c>
      <c r="Z392" s="29">
        <f t="shared" si="129"/>
        <v>2520388.4199999911</v>
      </c>
      <c r="AA392" s="30">
        <f t="shared" si="135"/>
        <v>380</v>
      </c>
      <c r="AB392" s="30">
        <f t="shared" si="135"/>
        <v>380</v>
      </c>
      <c r="AC392" s="29">
        <f t="shared" si="130"/>
        <v>2510000.9600000028</v>
      </c>
      <c r="AD392" s="30">
        <f t="shared" si="135"/>
        <v>380</v>
      </c>
      <c r="AE392" s="30">
        <f t="shared" si="135"/>
        <v>380</v>
      </c>
      <c r="AF392" s="29">
        <f t="shared" si="126"/>
        <v>2527803.3099999875</v>
      </c>
      <c r="AG392" s="30">
        <f t="shared" si="135"/>
        <v>380</v>
      </c>
      <c r="AH392" s="30">
        <f t="shared" si="135"/>
        <v>380</v>
      </c>
      <c r="AI392" s="29">
        <f t="shared" si="131"/>
        <v>2505383.9600000088</v>
      </c>
      <c r="AJ392" s="30">
        <f t="shared" si="135"/>
        <v>380</v>
      </c>
      <c r="AK392" s="30">
        <f t="shared" si="134"/>
        <v>380</v>
      </c>
      <c r="AL392" s="29">
        <f t="shared" si="132"/>
        <v>2519611.2299999935</v>
      </c>
      <c r="AM392" s="30">
        <f t="shared" si="134"/>
        <v>380</v>
      </c>
      <c r="AN392" s="30">
        <f t="shared" si="134"/>
        <v>380</v>
      </c>
      <c r="AO392" s="29">
        <f t="shared" si="133"/>
        <v>2528128.6599999857</v>
      </c>
      <c r="AP392" s="30">
        <f t="shared" si="134"/>
        <v>380</v>
      </c>
      <c r="AQ392" s="30">
        <f t="shared" si="134"/>
        <v>380</v>
      </c>
      <c r="AR392" s="29">
        <f t="shared" si="127"/>
        <v>2526970.6599999918</v>
      </c>
      <c r="AS392" s="253">
        <f t="shared" si="134"/>
        <v>380</v>
      </c>
      <c r="AT392" s="254">
        <f t="shared" si="134"/>
        <v>380</v>
      </c>
    </row>
    <row r="393" spans="22:46">
      <c r="V393" s="30">
        <f t="shared" si="135"/>
        <v>381</v>
      </c>
      <c r="W393" s="29">
        <f t="shared" si="128"/>
        <v>2519744.430000009</v>
      </c>
      <c r="X393" s="30">
        <f t="shared" si="135"/>
        <v>381</v>
      </c>
      <c r="Y393" s="30">
        <f t="shared" si="135"/>
        <v>381</v>
      </c>
      <c r="Z393" s="29">
        <f t="shared" si="129"/>
        <v>2526839.6999999909</v>
      </c>
      <c r="AA393" s="30">
        <f t="shared" si="135"/>
        <v>381</v>
      </c>
      <c r="AB393" s="30">
        <f t="shared" si="135"/>
        <v>381</v>
      </c>
      <c r="AC393" s="29">
        <f t="shared" si="130"/>
        <v>2516430.9800000028</v>
      </c>
      <c r="AD393" s="30">
        <f t="shared" si="135"/>
        <v>381</v>
      </c>
      <c r="AE393" s="30">
        <f t="shared" si="135"/>
        <v>381</v>
      </c>
      <c r="AF393" s="29">
        <f t="shared" si="126"/>
        <v>2534259.0899999873</v>
      </c>
      <c r="AG393" s="30">
        <f t="shared" si="135"/>
        <v>381</v>
      </c>
      <c r="AH393" s="30">
        <f t="shared" si="135"/>
        <v>381</v>
      </c>
      <c r="AI393" s="29">
        <f t="shared" si="131"/>
        <v>2511814.430000009</v>
      </c>
      <c r="AJ393" s="30">
        <f t="shared" si="135"/>
        <v>381</v>
      </c>
      <c r="AK393" s="30">
        <f t="shared" si="134"/>
        <v>381</v>
      </c>
      <c r="AL393" s="29">
        <f t="shared" si="132"/>
        <v>2526066.1099999934</v>
      </c>
      <c r="AM393" s="30">
        <f t="shared" si="134"/>
        <v>381</v>
      </c>
      <c r="AN393" s="30">
        <f t="shared" si="134"/>
        <v>381</v>
      </c>
      <c r="AO393" s="29">
        <f t="shared" si="133"/>
        <v>2534576.6699999855</v>
      </c>
      <c r="AP393" s="30">
        <f t="shared" si="134"/>
        <v>381</v>
      </c>
      <c r="AQ393" s="30">
        <f t="shared" si="134"/>
        <v>381</v>
      </c>
      <c r="AR393" s="29">
        <f t="shared" si="127"/>
        <v>2533407.8699999917</v>
      </c>
      <c r="AS393" s="253">
        <f t="shared" si="134"/>
        <v>381</v>
      </c>
      <c r="AT393" s="254">
        <f t="shared" si="134"/>
        <v>381</v>
      </c>
    </row>
    <row r="394" spans="22:46">
      <c r="V394" s="30">
        <f t="shared" si="135"/>
        <v>382</v>
      </c>
      <c r="W394" s="29">
        <f t="shared" si="128"/>
        <v>2526177.1500000092</v>
      </c>
      <c r="X394" s="30">
        <f t="shared" si="135"/>
        <v>382</v>
      </c>
      <c r="Y394" s="30">
        <f t="shared" si="135"/>
        <v>382</v>
      </c>
      <c r="Z394" s="29">
        <f t="shared" si="129"/>
        <v>2533290.9799999907</v>
      </c>
      <c r="AA394" s="30">
        <f t="shared" si="135"/>
        <v>382</v>
      </c>
      <c r="AB394" s="30">
        <f t="shared" si="135"/>
        <v>382</v>
      </c>
      <c r="AC394" s="29">
        <f t="shared" si="130"/>
        <v>2522861.0000000028</v>
      </c>
      <c r="AD394" s="30">
        <f t="shared" si="135"/>
        <v>382</v>
      </c>
      <c r="AE394" s="30">
        <f t="shared" si="135"/>
        <v>382</v>
      </c>
      <c r="AF394" s="29">
        <f t="shared" si="126"/>
        <v>2540714.8699999871</v>
      </c>
      <c r="AG394" s="30">
        <f t="shared" si="135"/>
        <v>382</v>
      </c>
      <c r="AH394" s="30">
        <f t="shared" si="135"/>
        <v>382</v>
      </c>
      <c r="AI394" s="29">
        <f t="shared" si="131"/>
        <v>2518244.9000000092</v>
      </c>
      <c r="AJ394" s="30">
        <f t="shared" si="135"/>
        <v>382</v>
      </c>
      <c r="AK394" s="30">
        <f t="shared" si="134"/>
        <v>382</v>
      </c>
      <c r="AL394" s="29">
        <f t="shared" si="132"/>
        <v>2532520.9899999932</v>
      </c>
      <c r="AM394" s="30">
        <f t="shared" si="134"/>
        <v>382</v>
      </c>
      <c r="AN394" s="30">
        <f t="shared" si="134"/>
        <v>382</v>
      </c>
      <c r="AO394" s="29">
        <f t="shared" si="133"/>
        <v>2541024.6799999853</v>
      </c>
      <c r="AP394" s="30">
        <f t="shared" si="134"/>
        <v>382</v>
      </c>
      <c r="AQ394" s="30">
        <f t="shared" si="134"/>
        <v>382</v>
      </c>
      <c r="AR394" s="29">
        <f t="shared" si="127"/>
        <v>2539845.0799999917</v>
      </c>
      <c r="AS394" s="253">
        <f t="shared" si="134"/>
        <v>382</v>
      </c>
      <c r="AT394" s="254">
        <f t="shared" si="134"/>
        <v>382</v>
      </c>
    </row>
    <row r="395" spans="22:46">
      <c r="V395" s="30">
        <f t="shared" si="135"/>
        <v>383</v>
      </c>
      <c r="W395" s="29">
        <f t="shared" si="128"/>
        <v>2532609.8700000094</v>
      </c>
      <c r="X395" s="30">
        <f t="shared" si="135"/>
        <v>383</v>
      </c>
      <c r="Y395" s="30">
        <f t="shared" si="135"/>
        <v>383</v>
      </c>
      <c r="Z395" s="29">
        <f t="shared" si="129"/>
        <v>2539742.2599999905</v>
      </c>
      <c r="AA395" s="30">
        <f t="shared" si="135"/>
        <v>383</v>
      </c>
      <c r="AB395" s="30">
        <f t="shared" si="135"/>
        <v>383</v>
      </c>
      <c r="AC395" s="29">
        <f t="shared" si="130"/>
        <v>2529291.0200000028</v>
      </c>
      <c r="AD395" s="30">
        <f t="shared" si="135"/>
        <v>383</v>
      </c>
      <c r="AE395" s="30">
        <f t="shared" si="135"/>
        <v>383</v>
      </c>
      <c r="AF395" s="29">
        <f t="shared" si="126"/>
        <v>2547170.6499999869</v>
      </c>
      <c r="AG395" s="30">
        <f t="shared" si="135"/>
        <v>383</v>
      </c>
      <c r="AH395" s="30">
        <f t="shared" si="135"/>
        <v>383</v>
      </c>
      <c r="AI395" s="29">
        <f t="shared" si="131"/>
        <v>2524675.3700000094</v>
      </c>
      <c r="AJ395" s="30">
        <f t="shared" si="135"/>
        <v>383</v>
      </c>
      <c r="AK395" s="30">
        <f t="shared" si="134"/>
        <v>383</v>
      </c>
      <c r="AL395" s="29">
        <f t="shared" si="132"/>
        <v>2538975.8699999931</v>
      </c>
      <c r="AM395" s="30">
        <f t="shared" si="134"/>
        <v>383</v>
      </c>
      <c r="AN395" s="30">
        <f t="shared" si="134"/>
        <v>383</v>
      </c>
      <c r="AO395" s="29">
        <f t="shared" si="133"/>
        <v>2547472.689999985</v>
      </c>
      <c r="AP395" s="30">
        <f t="shared" si="134"/>
        <v>383</v>
      </c>
      <c r="AQ395" s="30">
        <f t="shared" si="134"/>
        <v>383</v>
      </c>
      <c r="AR395" s="29">
        <f t="shared" si="127"/>
        <v>2546282.2899999917</v>
      </c>
      <c r="AS395" s="253">
        <f t="shared" si="134"/>
        <v>383</v>
      </c>
      <c r="AT395" s="254">
        <f t="shared" si="134"/>
        <v>383</v>
      </c>
    </row>
    <row r="396" spans="22:46">
      <c r="V396" s="30">
        <f t="shared" si="135"/>
        <v>384</v>
      </c>
      <c r="W396" s="29">
        <f t="shared" si="128"/>
        <v>2539042.5900000096</v>
      </c>
      <c r="X396" s="30">
        <f t="shared" si="135"/>
        <v>384</v>
      </c>
      <c r="Y396" s="30">
        <f t="shared" si="135"/>
        <v>384</v>
      </c>
      <c r="Z396" s="29">
        <f t="shared" si="129"/>
        <v>2546193.5399999903</v>
      </c>
      <c r="AA396" s="30">
        <f t="shared" si="135"/>
        <v>384</v>
      </c>
      <c r="AB396" s="30">
        <f t="shared" si="135"/>
        <v>384</v>
      </c>
      <c r="AC396" s="29">
        <f t="shared" si="130"/>
        <v>2535721.0400000028</v>
      </c>
      <c r="AD396" s="30">
        <f t="shared" si="135"/>
        <v>384</v>
      </c>
      <c r="AE396" s="30">
        <f t="shared" si="135"/>
        <v>384</v>
      </c>
      <c r="AF396" s="29">
        <f t="shared" si="126"/>
        <v>2553626.4299999867</v>
      </c>
      <c r="AG396" s="30">
        <f t="shared" si="135"/>
        <v>384</v>
      </c>
      <c r="AH396" s="30">
        <f t="shared" si="135"/>
        <v>384</v>
      </c>
      <c r="AI396" s="29">
        <f t="shared" si="131"/>
        <v>2531105.8400000096</v>
      </c>
      <c r="AJ396" s="30">
        <f t="shared" si="135"/>
        <v>384</v>
      </c>
      <c r="AK396" s="30">
        <f t="shared" si="134"/>
        <v>384</v>
      </c>
      <c r="AL396" s="29">
        <f t="shared" si="132"/>
        <v>2545430.749999993</v>
      </c>
      <c r="AM396" s="30">
        <f t="shared" si="134"/>
        <v>384</v>
      </c>
      <c r="AN396" s="30">
        <f t="shared" si="134"/>
        <v>384</v>
      </c>
      <c r="AO396" s="29">
        <f t="shared" si="133"/>
        <v>2553920.6999999848</v>
      </c>
      <c r="AP396" s="30">
        <f t="shared" si="134"/>
        <v>384</v>
      </c>
      <c r="AQ396" s="30">
        <f t="shared" si="134"/>
        <v>384</v>
      </c>
      <c r="AR396" s="29">
        <f t="shared" si="127"/>
        <v>2552719.4999999916</v>
      </c>
      <c r="AS396" s="253">
        <f t="shared" si="134"/>
        <v>384</v>
      </c>
      <c r="AT396" s="254">
        <f t="shared" si="134"/>
        <v>384</v>
      </c>
    </row>
    <row r="397" spans="22:46">
      <c r="V397" s="30">
        <f t="shared" si="135"/>
        <v>385</v>
      </c>
      <c r="W397" s="29">
        <f t="shared" si="128"/>
        <v>2545475.3100000098</v>
      </c>
      <c r="X397" s="30">
        <f t="shared" si="135"/>
        <v>385</v>
      </c>
      <c r="Y397" s="30">
        <f t="shared" si="135"/>
        <v>385</v>
      </c>
      <c r="Z397" s="29">
        <f t="shared" si="129"/>
        <v>2552644.8199999901</v>
      </c>
      <c r="AA397" s="30">
        <f t="shared" si="135"/>
        <v>385</v>
      </c>
      <c r="AB397" s="30">
        <f t="shared" si="135"/>
        <v>385</v>
      </c>
      <c r="AC397" s="29">
        <f t="shared" si="130"/>
        <v>2542151.0600000028</v>
      </c>
      <c r="AD397" s="30">
        <f t="shared" si="135"/>
        <v>385</v>
      </c>
      <c r="AE397" s="30">
        <f t="shared" si="135"/>
        <v>385</v>
      </c>
      <c r="AF397" s="29">
        <f t="shared" si="126"/>
        <v>2560082.2099999865</v>
      </c>
      <c r="AG397" s="30">
        <f t="shared" si="135"/>
        <v>385</v>
      </c>
      <c r="AH397" s="30">
        <f t="shared" si="135"/>
        <v>385</v>
      </c>
      <c r="AI397" s="29">
        <f t="shared" si="131"/>
        <v>2537536.3100000098</v>
      </c>
      <c r="AJ397" s="30">
        <f t="shared" si="135"/>
        <v>385</v>
      </c>
      <c r="AK397" s="30">
        <f t="shared" si="135"/>
        <v>385</v>
      </c>
      <c r="AL397" s="29">
        <f t="shared" si="132"/>
        <v>2551885.6299999929</v>
      </c>
      <c r="AM397" s="30">
        <f t="shared" ref="AK397:AT412" si="136">AM396+1</f>
        <v>385</v>
      </c>
      <c r="AN397" s="30">
        <f t="shared" si="136"/>
        <v>385</v>
      </c>
      <c r="AO397" s="29">
        <f t="shared" si="133"/>
        <v>2560368.7099999846</v>
      </c>
      <c r="AP397" s="30">
        <f t="shared" si="136"/>
        <v>385</v>
      </c>
      <c r="AQ397" s="30">
        <f t="shared" si="136"/>
        <v>385</v>
      </c>
      <c r="AR397" s="29">
        <f t="shared" si="127"/>
        <v>2559156.7099999916</v>
      </c>
      <c r="AS397" s="253">
        <f t="shared" si="136"/>
        <v>385</v>
      </c>
      <c r="AT397" s="254">
        <f t="shared" si="136"/>
        <v>385</v>
      </c>
    </row>
    <row r="398" spans="22:46">
      <c r="V398" s="30">
        <f t="shared" ref="V398:AK413" si="137">V397+1</f>
        <v>386</v>
      </c>
      <c r="W398" s="29">
        <f t="shared" si="128"/>
        <v>2551908.03000001</v>
      </c>
      <c r="X398" s="30">
        <f t="shared" si="137"/>
        <v>386</v>
      </c>
      <c r="Y398" s="30">
        <f t="shared" si="137"/>
        <v>386</v>
      </c>
      <c r="Z398" s="29">
        <f t="shared" si="129"/>
        <v>2559096.0999999898</v>
      </c>
      <c r="AA398" s="30">
        <f t="shared" si="137"/>
        <v>386</v>
      </c>
      <c r="AB398" s="30">
        <f t="shared" si="137"/>
        <v>386</v>
      </c>
      <c r="AC398" s="29">
        <f t="shared" si="130"/>
        <v>2548581.0800000029</v>
      </c>
      <c r="AD398" s="30">
        <f t="shared" si="137"/>
        <v>386</v>
      </c>
      <c r="AE398" s="30">
        <f t="shared" si="137"/>
        <v>386</v>
      </c>
      <c r="AF398" s="29">
        <f t="shared" si="126"/>
        <v>2566537.9899999863</v>
      </c>
      <c r="AG398" s="30">
        <f t="shared" si="137"/>
        <v>386</v>
      </c>
      <c r="AH398" s="30">
        <f t="shared" si="137"/>
        <v>386</v>
      </c>
      <c r="AI398" s="29">
        <f t="shared" si="131"/>
        <v>2543966.78000001</v>
      </c>
      <c r="AJ398" s="30">
        <f t="shared" si="137"/>
        <v>386</v>
      </c>
      <c r="AK398" s="30">
        <f t="shared" si="136"/>
        <v>386</v>
      </c>
      <c r="AL398" s="29">
        <f t="shared" si="132"/>
        <v>2558340.5099999928</v>
      </c>
      <c r="AM398" s="30">
        <f t="shared" si="136"/>
        <v>386</v>
      </c>
      <c r="AN398" s="30">
        <f t="shared" si="136"/>
        <v>386</v>
      </c>
      <c r="AO398" s="29">
        <f t="shared" si="133"/>
        <v>2566816.7199999844</v>
      </c>
      <c r="AP398" s="30">
        <f t="shared" si="136"/>
        <v>386</v>
      </c>
      <c r="AQ398" s="30">
        <f t="shared" si="136"/>
        <v>386</v>
      </c>
      <c r="AR398" s="29">
        <f t="shared" si="127"/>
        <v>2565593.9199999915</v>
      </c>
      <c r="AS398" s="253">
        <f t="shared" si="136"/>
        <v>386</v>
      </c>
      <c r="AT398" s="254">
        <f t="shared" si="136"/>
        <v>386</v>
      </c>
    </row>
    <row r="399" spans="22:46">
      <c r="V399" s="30">
        <f t="shared" si="137"/>
        <v>387</v>
      </c>
      <c r="W399" s="29">
        <f t="shared" si="128"/>
        <v>2558340.7500000102</v>
      </c>
      <c r="X399" s="30">
        <f t="shared" si="137"/>
        <v>387</v>
      </c>
      <c r="Y399" s="30">
        <f t="shared" si="137"/>
        <v>387</v>
      </c>
      <c r="Z399" s="29">
        <f t="shared" si="129"/>
        <v>2565547.3799999896</v>
      </c>
      <c r="AA399" s="30">
        <f t="shared" si="137"/>
        <v>387</v>
      </c>
      <c r="AB399" s="30">
        <f t="shared" si="137"/>
        <v>387</v>
      </c>
      <c r="AC399" s="29">
        <f t="shared" si="130"/>
        <v>2555011.1000000029</v>
      </c>
      <c r="AD399" s="30">
        <f t="shared" si="137"/>
        <v>387</v>
      </c>
      <c r="AE399" s="30">
        <f t="shared" si="137"/>
        <v>387</v>
      </c>
      <c r="AF399" s="29">
        <f t="shared" si="126"/>
        <v>2572993.769999986</v>
      </c>
      <c r="AG399" s="30">
        <f t="shared" si="137"/>
        <v>387</v>
      </c>
      <c r="AH399" s="30">
        <f t="shared" si="137"/>
        <v>387</v>
      </c>
      <c r="AI399" s="29">
        <f t="shared" si="131"/>
        <v>2550397.2500000102</v>
      </c>
      <c r="AJ399" s="30">
        <f t="shared" si="137"/>
        <v>387</v>
      </c>
      <c r="AK399" s="30">
        <f t="shared" si="136"/>
        <v>387</v>
      </c>
      <c r="AL399" s="29">
        <f t="shared" si="132"/>
        <v>2564795.3899999927</v>
      </c>
      <c r="AM399" s="30">
        <f t="shared" si="136"/>
        <v>387</v>
      </c>
      <c r="AN399" s="30">
        <f t="shared" si="136"/>
        <v>387</v>
      </c>
      <c r="AO399" s="29">
        <f t="shared" si="133"/>
        <v>2573264.7299999841</v>
      </c>
      <c r="AP399" s="30">
        <f t="shared" si="136"/>
        <v>387</v>
      </c>
      <c r="AQ399" s="30">
        <f t="shared" si="136"/>
        <v>387</v>
      </c>
      <c r="AR399" s="29">
        <f t="shared" si="127"/>
        <v>2572031.1299999915</v>
      </c>
      <c r="AS399" s="253">
        <f t="shared" si="136"/>
        <v>387</v>
      </c>
      <c r="AT399" s="254">
        <f t="shared" si="136"/>
        <v>387</v>
      </c>
    </row>
    <row r="400" spans="22:46">
      <c r="V400" s="30">
        <f t="shared" si="137"/>
        <v>388</v>
      </c>
      <c r="W400" s="29">
        <f t="shared" si="128"/>
        <v>2564773.4700000104</v>
      </c>
      <c r="X400" s="30">
        <f t="shared" si="137"/>
        <v>388</v>
      </c>
      <c r="Y400" s="30">
        <f t="shared" si="137"/>
        <v>388</v>
      </c>
      <c r="Z400" s="29">
        <f t="shared" si="129"/>
        <v>2571998.6599999894</v>
      </c>
      <c r="AA400" s="30">
        <f t="shared" si="137"/>
        <v>388</v>
      </c>
      <c r="AB400" s="30">
        <f t="shared" si="137"/>
        <v>388</v>
      </c>
      <c r="AC400" s="29">
        <f t="shared" si="130"/>
        <v>2561441.1200000029</v>
      </c>
      <c r="AD400" s="30">
        <f t="shared" si="137"/>
        <v>388</v>
      </c>
      <c r="AE400" s="30">
        <f t="shared" si="137"/>
        <v>388</v>
      </c>
      <c r="AF400" s="29">
        <f t="shared" si="126"/>
        <v>2579449.5499999858</v>
      </c>
      <c r="AG400" s="30">
        <f t="shared" si="137"/>
        <v>388</v>
      </c>
      <c r="AH400" s="30">
        <f t="shared" si="137"/>
        <v>388</v>
      </c>
      <c r="AI400" s="29">
        <f t="shared" si="131"/>
        <v>2556827.7200000104</v>
      </c>
      <c r="AJ400" s="30">
        <f t="shared" si="137"/>
        <v>388</v>
      </c>
      <c r="AK400" s="30">
        <f t="shared" si="136"/>
        <v>388</v>
      </c>
      <c r="AL400" s="29">
        <f t="shared" si="132"/>
        <v>2571250.2699999926</v>
      </c>
      <c r="AM400" s="30">
        <f t="shared" si="136"/>
        <v>388</v>
      </c>
      <c r="AN400" s="30">
        <f t="shared" si="136"/>
        <v>388</v>
      </c>
      <c r="AO400" s="29">
        <f t="shared" si="133"/>
        <v>2579712.7399999839</v>
      </c>
      <c r="AP400" s="30">
        <f t="shared" si="136"/>
        <v>388</v>
      </c>
      <c r="AQ400" s="30">
        <f t="shared" si="136"/>
        <v>388</v>
      </c>
      <c r="AR400" s="29">
        <f t="shared" si="127"/>
        <v>2578468.3399999915</v>
      </c>
      <c r="AS400" s="253">
        <f t="shared" si="136"/>
        <v>388</v>
      </c>
      <c r="AT400" s="254">
        <f t="shared" si="136"/>
        <v>388</v>
      </c>
    </row>
    <row r="401" spans="22:46">
      <c r="V401" s="30">
        <f t="shared" si="137"/>
        <v>389</v>
      </c>
      <c r="W401" s="29">
        <f t="shared" si="128"/>
        <v>2571206.1900000107</v>
      </c>
      <c r="X401" s="30">
        <f t="shared" si="137"/>
        <v>389</v>
      </c>
      <c r="Y401" s="30">
        <f t="shared" si="137"/>
        <v>389</v>
      </c>
      <c r="Z401" s="29">
        <f t="shared" si="129"/>
        <v>2578449.9399999892</v>
      </c>
      <c r="AA401" s="30">
        <f t="shared" si="137"/>
        <v>389</v>
      </c>
      <c r="AB401" s="30">
        <f t="shared" si="137"/>
        <v>389</v>
      </c>
      <c r="AC401" s="29">
        <f t="shared" si="130"/>
        <v>2567871.1400000029</v>
      </c>
      <c r="AD401" s="30">
        <f t="shared" si="137"/>
        <v>389</v>
      </c>
      <c r="AE401" s="30">
        <f t="shared" si="137"/>
        <v>389</v>
      </c>
      <c r="AF401" s="29">
        <f t="shared" si="126"/>
        <v>2585905.3299999856</v>
      </c>
      <c r="AG401" s="30">
        <f t="shared" si="137"/>
        <v>389</v>
      </c>
      <c r="AH401" s="30">
        <f t="shared" si="137"/>
        <v>389</v>
      </c>
      <c r="AI401" s="29">
        <f t="shared" si="131"/>
        <v>2563258.1900000107</v>
      </c>
      <c r="AJ401" s="30">
        <f t="shared" si="137"/>
        <v>389</v>
      </c>
      <c r="AK401" s="30">
        <f t="shared" si="136"/>
        <v>389</v>
      </c>
      <c r="AL401" s="29">
        <f t="shared" si="132"/>
        <v>2577705.1499999925</v>
      </c>
      <c r="AM401" s="30">
        <f t="shared" si="136"/>
        <v>389</v>
      </c>
      <c r="AN401" s="30">
        <f t="shared" si="136"/>
        <v>389</v>
      </c>
      <c r="AO401" s="29">
        <f t="shared" si="133"/>
        <v>2586160.7499999837</v>
      </c>
      <c r="AP401" s="30">
        <f t="shared" si="136"/>
        <v>389</v>
      </c>
      <c r="AQ401" s="30">
        <f t="shared" si="136"/>
        <v>389</v>
      </c>
      <c r="AR401" s="29">
        <f t="shared" si="127"/>
        <v>2584905.5499999914</v>
      </c>
      <c r="AS401" s="253">
        <f t="shared" si="136"/>
        <v>389</v>
      </c>
      <c r="AT401" s="254">
        <f t="shared" si="136"/>
        <v>389</v>
      </c>
    </row>
    <row r="402" spans="22:46">
      <c r="V402" s="30">
        <f t="shared" si="137"/>
        <v>390</v>
      </c>
      <c r="W402" s="29">
        <f t="shared" si="128"/>
        <v>2577638.9100000109</v>
      </c>
      <c r="X402" s="30">
        <f t="shared" si="137"/>
        <v>390</v>
      </c>
      <c r="Y402" s="30">
        <f t="shared" si="137"/>
        <v>390</v>
      </c>
      <c r="Z402" s="29">
        <f t="shared" si="129"/>
        <v>2584901.219999989</v>
      </c>
      <c r="AA402" s="30">
        <f t="shared" si="137"/>
        <v>390</v>
      </c>
      <c r="AB402" s="30">
        <f t="shared" si="137"/>
        <v>390</v>
      </c>
      <c r="AC402" s="29">
        <f t="shared" si="130"/>
        <v>2574301.1600000029</v>
      </c>
      <c r="AD402" s="30">
        <f t="shared" si="137"/>
        <v>390</v>
      </c>
      <c r="AE402" s="30">
        <f t="shared" si="137"/>
        <v>390</v>
      </c>
      <c r="AF402" s="29">
        <f t="shared" si="126"/>
        <v>2592361.1099999854</v>
      </c>
      <c r="AG402" s="30">
        <f t="shared" si="137"/>
        <v>390</v>
      </c>
      <c r="AH402" s="30">
        <f t="shared" si="137"/>
        <v>390</v>
      </c>
      <c r="AI402" s="29">
        <f t="shared" si="131"/>
        <v>2569688.6600000109</v>
      </c>
      <c r="AJ402" s="30">
        <f t="shared" si="137"/>
        <v>390</v>
      </c>
      <c r="AK402" s="30">
        <f t="shared" si="136"/>
        <v>390</v>
      </c>
      <c r="AL402" s="29">
        <f t="shared" si="132"/>
        <v>2584160.0299999923</v>
      </c>
      <c r="AM402" s="30">
        <f t="shared" si="136"/>
        <v>390</v>
      </c>
      <c r="AN402" s="30">
        <f t="shared" si="136"/>
        <v>390</v>
      </c>
      <c r="AO402" s="29">
        <f t="shared" si="133"/>
        <v>2592608.7599999835</v>
      </c>
      <c r="AP402" s="30">
        <f t="shared" si="136"/>
        <v>390</v>
      </c>
      <c r="AQ402" s="30">
        <f t="shared" si="136"/>
        <v>390</v>
      </c>
      <c r="AR402" s="29">
        <f t="shared" si="127"/>
        <v>2591342.7599999914</v>
      </c>
      <c r="AS402" s="253">
        <f t="shared" si="136"/>
        <v>390</v>
      </c>
      <c r="AT402" s="254">
        <f t="shared" si="136"/>
        <v>390</v>
      </c>
    </row>
    <row r="403" spans="22:46">
      <c r="V403" s="30">
        <f t="shared" si="137"/>
        <v>391</v>
      </c>
      <c r="W403" s="29">
        <f t="shared" si="128"/>
        <v>2584071.6300000111</v>
      </c>
      <c r="X403" s="30">
        <f t="shared" si="137"/>
        <v>391</v>
      </c>
      <c r="Y403" s="30">
        <f t="shared" si="137"/>
        <v>391</v>
      </c>
      <c r="Z403" s="29">
        <f t="shared" si="129"/>
        <v>2591352.4999999888</v>
      </c>
      <c r="AA403" s="30">
        <f t="shared" si="137"/>
        <v>391</v>
      </c>
      <c r="AB403" s="30">
        <f t="shared" si="137"/>
        <v>391</v>
      </c>
      <c r="AC403" s="29">
        <f t="shared" si="130"/>
        <v>2580731.180000003</v>
      </c>
      <c r="AD403" s="30">
        <f t="shared" si="137"/>
        <v>391</v>
      </c>
      <c r="AE403" s="30">
        <f t="shared" si="137"/>
        <v>391</v>
      </c>
      <c r="AF403" s="29">
        <f t="shared" si="126"/>
        <v>2598816.8899999852</v>
      </c>
      <c r="AG403" s="30">
        <f t="shared" si="137"/>
        <v>391</v>
      </c>
      <c r="AH403" s="30">
        <f t="shared" si="137"/>
        <v>391</v>
      </c>
      <c r="AI403" s="29">
        <f t="shared" si="131"/>
        <v>2576119.1300000111</v>
      </c>
      <c r="AJ403" s="30">
        <f t="shared" si="137"/>
        <v>391</v>
      </c>
      <c r="AK403" s="30">
        <f t="shared" si="136"/>
        <v>391</v>
      </c>
      <c r="AL403" s="29">
        <f t="shared" si="132"/>
        <v>2590614.9099999922</v>
      </c>
      <c r="AM403" s="30">
        <f t="shared" si="136"/>
        <v>391</v>
      </c>
      <c r="AN403" s="30">
        <f t="shared" si="136"/>
        <v>391</v>
      </c>
      <c r="AO403" s="29">
        <f t="shared" si="133"/>
        <v>2599056.7699999833</v>
      </c>
      <c r="AP403" s="30">
        <f t="shared" si="136"/>
        <v>391</v>
      </c>
      <c r="AQ403" s="30">
        <f t="shared" si="136"/>
        <v>391</v>
      </c>
      <c r="AR403" s="29">
        <f t="shared" si="127"/>
        <v>2597779.9699999914</v>
      </c>
      <c r="AS403" s="253">
        <f t="shared" si="136"/>
        <v>391</v>
      </c>
      <c r="AT403" s="254">
        <f t="shared" si="136"/>
        <v>391</v>
      </c>
    </row>
    <row r="404" spans="22:46">
      <c r="V404" s="30">
        <f t="shared" si="137"/>
        <v>392</v>
      </c>
      <c r="W404" s="29">
        <f t="shared" si="128"/>
        <v>2590504.3500000113</v>
      </c>
      <c r="X404" s="30">
        <f t="shared" si="137"/>
        <v>392</v>
      </c>
      <c r="Y404" s="30">
        <f t="shared" si="137"/>
        <v>392</v>
      </c>
      <c r="Z404" s="29">
        <f t="shared" si="129"/>
        <v>2597803.7799999886</v>
      </c>
      <c r="AA404" s="30">
        <f t="shared" si="137"/>
        <v>392</v>
      </c>
      <c r="AB404" s="30">
        <f t="shared" si="137"/>
        <v>392</v>
      </c>
      <c r="AC404" s="29">
        <f t="shared" si="130"/>
        <v>2587161.200000003</v>
      </c>
      <c r="AD404" s="30">
        <f t="shared" si="137"/>
        <v>392</v>
      </c>
      <c r="AE404" s="30">
        <f t="shared" si="137"/>
        <v>392</v>
      </c>
      <c r="AF404" s="29">
        <f t="shared" si="126"/>
        <v>2605272.669999985</v>
      </c>
      <c r="AG404" s="30">
        <f t="shared" si="137"/>
        <v>392</v>
      </c>
      <c r="AH404" s="30">
        <f t="shared" si="137"/>
        <v>392</v>
      </c>
      <c r="AI404" s="29">
        <f t="shared" si="131"/>
        <v>2582549.6000000113</v>
      </c>
      <c r="AJ404" s="30">
        <f t="shared" si="137"/>
        <v>392</v>
      </c>
      <c r="AK404" s="30">
        <f t="shared" si="136"/>
        <v>392</v>
      </c>
      <c r="AL404" s="29">
        <f t="shared" si="132"/>
        <v>2597069.7899999921</v>
      </c>
      <c r="AM404" s="30">
        <f t="shared" si="136"/>
        <v>392</v>
      </c>
      <c r="AN404" s="30">
        <f t="shared" si="136"/>
        <v>392</v>
      </c>
      <c r="AO404" s="29">
        <f t="shared" si="133"/>
        <v>2605504.779999983</v>
      </c>
      <c r="AP404" s="30">
        <f t="shared" si="136"/>
        <v>392</v>
      </c>
      <c r="AQ404" s="30">
        <f t="shared" si="136"/>
        <v>392</v>
      </c>
      <c r="AR404" s="29">
        <f t="shared" si="127"/>
        <v>2604217.1799999913</v>
      </c>
      <c r="AS404" s="253">
        <f t="shared" si="136"/>
        <v>392</v>
      </c>
      <c r="AT404" s="254">
        <f t="shared" si="136"/>
        <v>392</v>
      </c>
    </row>
    <row r="405" spans="22:46">
      <c r="V405" s="30">
        <f t="shared" si="137"/>
        <v>393</v>
      </c>
      <c r="W405" s="29">
        <f t="shared" si="128"/>
        <v>2596937.0700000115</v>
      </c>
      <c r="X405" s="30">
        <f t="shared" si="137"/>
        <v>393</v>
      </c>
      <c r="Y405" s="30">
        <f t="shared" si="137"/>
        <v>393</v>
      </c>
      <c r="Z405" s="29">
        <f t="shared" si="129"/>
        <v>2604255.0599999884</v>
      </c>
      <c r="AA405" s="30">
        <f t="shared" si="137"/>
        <v>393</v>
      </c>
      <c r="AB405" s="30">
        <f t="shared" si="137"/>
        <v>393</v>
      </c>
      <c r="AC405" s="29">
        <f t="shared" si="130"/>
        <v>2593591.220000003</v>
      </c>
      <c r="AD405" s="30">
        <f t="shared" si="137"/>
        <v>393</v>
      </c>
      <c r="AE405" s="30">
        <f t="shared" si="137"/>
        <v>393</v>
      </c>
      <c r="AF405" s="29">
        <f t="shared" si="126"/>
        <v>2611728.4499999848</v>
      </c>
      <c r="AG405" s="30">
        <f t="shared" si="137"/>
        <v>393</v>
      </c>
      <c r="AH405" s="30">
        <f t="shared" si="137"/>
        <v>393</v>
      </c>
      <c r="AI405" s="29">
        <f t="shared" si="131"/>
        <v>2588980.0700000115</v>
      </c>
      <c r="AJ405" s="30">
        <f t="shared" si="137"/>
        <v>393</v>
      </c>
      <c r="AK405" s="30">
        <f t="shared" si="136"/>
        <v>393</v>
      </c>
      <c r="AL405" s="29">
        <f t="shared" si="132"/>
        <v>2603524.669999992</v>
      </c>
      <c r="AM405" s="30">
        <f t="shared" si="136"/>
        <v>393</v>
      </c>
      <c r="AN405" s="30">
        <f t="shared" si="136"/>
        <v>393</v>
      </c>
      <c r="AO405" s="29">
        <f t="shared" si="133"/>
        <v>2611952.7899999828</v>
      </c>
      <c r="AP405" s="30">
        <f t="shared" si="136"/>
        <v>393</v>
      </c>
      <c r="AQ405" s="30">
        <f t="shared" si="136"/>
        <v>393</v>
      </c>
      <c r="AR405" s="29">
        <f t="shared" si="127"/>
        <v>2610654.3899999913</v>
      </c>
      <c r="AS405" s="253">
        <f t="shared" si="136"/>
        <v>393</v>
      </c>
      <c r="AT405" s="254">
        <f t="shared" si="136"/>
        <v>393</v>
      </c>
    </row>
    <row r="406" spans="22:46">
      <c r="V406" s="30">
        <f t="shared" si="137"/>
        <v>394</v>
      </c>
      <c r="W406" s="29">
        <f t="shared" si="128"/>
        <v>2603369.7900000117</v>
      </c>
      <c r="X406" s="30">
        <f t="shared" si="137"/>
        <v>394</v>
      </c>
      <c r="Y406" s="30">
        <f t="shared" si="137"/>
        <v>394</v>
      </c>
      <c r="Z406" s="29">
        <f t="shared" si="129"/>
        <v>2610706.3399999882</v>
      </c>
      <c r="AA406" s="30">
        <f t="shared" si="137"/>
        <v>394</v>
      </c>
      <c r="AB406" s="30">
        <f t="shared" si="137"/>
        <v>394</v>
      </c>
      <c r="AC406" s="29">
        <f t="shared" si="130"/>
        <v>2600021.240000003</v>
      </c>
      <c r="AD406" s="30">
        <f t="shared" si="137"/>
        <v>394</v>
      </c>
      <c r="AE406" s="30">
        <f t="shared" si="137"/>
        <v>394</v>
      </c>
      <c r="AF406" s="29">
        <f t="shared" si="126"/>
        <v>2618184.2299999846</v>
      </c>
      <c r="AG406" s="30">
        <f t="shared" si="137"/>
        <v>394</v>
      </c>
      <c r="AH406" s="30">
        <f t="shared" si="137"/>
        <v>394</v>
      </c>
      <c r="AI406" s="29">
        <f t="shared" si="131"/>
        <v>2595410.5400000117</v>
      </c>
      <c r="AJ406" s="30">
        <f t="shared" si="137"/>
        <v>394</v>
      </c>
      <c r="AK406" s="30">
        <f t="shared" si="136"/>
        <v>394</v>
      </c>
      <c r="AL406" s="29">
        <f t="shared" si="132"/>
        <v>2609979.5499999919</v>
      </c>
      <c r="AM406" s="30">
        <f t="shared" si="136"/>
        <v>394</v>
      </c>
      <c r="AN406" s="30">
        <f t="shared" si="136"/>
        <v>394</v>
      </c>
      <c r="AO406" s="29">
        <f t="shared" si="133"/>
        <v>2618400.7999999826</v>
      </c>
      <c r="AP406" s="30">
        <f t="shared" si="136"/>
        <v>394</v>
      </c>
      <c r="AQ406" s="30">
        <f t="shared" si="136"/>
        <v>394</v>
      </c>
      <c r="AR406" s="29">
        <f t="shared" si="127"/>
        <v>2617091.5999999912</v>
      </c>
      <c r="AS406" s="253">
        <f t="shared" si="136"/>
        <v>394</v>
      </c>
      <c r="AT406" s="254">
        <f t="shared" si="136"/>
        <v>394</v>
      </c>
    </row>
    <row r="407" spans="22:46">
      <c r="V407" s="30">
        <f t="shared" si="137"/>
        <v>395</v>
      </c>
      <c r="W407" s="29">
        <f t="shared" si="128"/>
        <v>2609802.5100000119</v>
      </c>
      <c r="X407" s="30">
        <f t="shared" si="137"/>
        <v>395</v>
      </c>
      <c r="Y407" s="30">
        <f t="shared" si="137"/>
        <v>395</v>
      </c>
      <c r="Z407" s="29">
        <f t="shared" si="129"/>
        <v>2617157.619999988</v>
      </c>
      <c r="AA407" s="30">
        <f t="shared" si="137"/>
        <v>395</v>
      </c>
      <c r="AB407" s="30">
        <f t="shared" si="137"/>
        <v>395</v>
      </c>
      <c r="AC407" s="29">
        <f t="shared" si="130"/>
        <v>2606451.260000003</v>
      </c>
      <c r="AD407" s="30">
        <f t="shared" si="137"/>
        <v>395</v>
      </c>
      <c r="AE407" s="30">
        <f t="shared" si="137"/>
        <v>395</v>
      </c>
      <c r="AF407" s="29">
        <f t="shared" si="126"/>
        <v>2624640.0099999844</v>
      </c>
      <c r="AG407" s="30">
        <f t="shared" si="137"/>
        <v>395</v>
      </c>
      <c r="AH407" s="30">
        <f t="shared" si="137"/>
        <v>395</v>
      </c>
      <c r="AI407" s="29">
        <f t="shared" si="131"/>
        <v>2601841.0100000119</v>
      </c>
      <c r="AJ407" s="30">
        <f t="shared" si="137"/>
        <v>395</v>
      </c>
      <c r="AK407" s="30">
        <f t="shared" si="136"/>
        <v>395</v>
      </c>
      <c r="AL407" s="29">
        <f t="shared" si="132"/>
        <v>2616434.4299999918</v>
      </c>
      <c r="AM407" s="30">
        <f t="shared" si="136"/>
        <v>395</v>
      </c>
      <c r="AN407" s="30">
        <f t="shared" si="136"/>
        <v>395</v>
      </c>
      <c r="AO407" s="29">
        <f t="shared" si="133"/>
        <v>2624848.8099999824</v>
      </c>
      <c r="AP407" s="30">
        <f t="shared" si="136"/>
        <v>395</v>
      </c>
      <c r="AQ407" s="30">
        <f t="shared" si="136"/>
        <v>395</v>
      </c>
      <c r="AR407" s="29">
        <f t="shared" si="127"/>
        <v>2623528.8099999912</v>
      </c>
      <c r="AS407" s="253">
        <f t="shared" si="136"/>
        <v>395</v>
      </c>
      <c r="AT407" s="254">
        <f t="shared" si="136"/>
        <v>395</v>
      </c>
    </row>
    <row r="408" spans="22:46">
      <c r="V408" s="30">
        <f t="shared" si="137"/>
        <v>396</v>
      </c>
      <c r="W408" s="29">
        <f t="shared" si="128"/>
        <v>2616235.2300000121</v>
      </c>
      <c r="X408" s="30">
        <f t="shared" si="137"/>
        <v>396</v>
      </c>
      <c r="Y408" s="30">
        <f t="shared" si="137"/>
        <v>396</v>
      </c>
      <c r="Z408" s="29">
        <f t="shared" si="129"/>
        <v>2623608.8999999878</v>
      </c>
      <c r="AA408" s="30">
        <f t="shared" si="137"/>
        <v>396</v>
      </c>
      <c r="AB408" s="30">
        <f t="shared" si="137"/>
        <v>396</v>
      </c>
      <c r="AC408" s="29">
        <f t="shared" si="130"/>
        <v>2612881.2800000031</v>
      </c>
      <c r="AD408" s="30">
        <f t="shared" si="137"/>
        <v>396</v>
      </c>
      <c r="AE408" s="30">
        <f t="shared" si="137"/>
        <v>396</v>
      </c>
      <c r="AF408" s="29">
        <f t="shared" si="126"/>
        <v>2631095.7899999842</v>
      </c>
      <c r="AG408" s="30">
        <f t="shared" si="137"/>
        <v>396</v>
      </c>
      <c r="AH408" s="30">
        <f t="shared" si="137"/>
        <v>396</v>
      </c>
      <c r="AI408" s="29">
        <f t="shared" si="131"/>
        <v>2608271.4800000121</v>
      </c>
      <c r="AJ408" s="30">
        <f t="shared" si="137"/>
        <v>396</v>
      </c>
      <c r="AK408" s="30">
        <f t="shared" si="136"/>
        <v>396</v>
      </c>
      <c r="AL408" s="29">
        <f t="shared" si="132"/>
        <v>2622889.3099999917</v>
      </c>
      <c r="AM408" s="30">
        <f t="shared" si="136"/>
        <v>396</v>
      </c>
      <c r="AN408" s="30">
        <f t="shared" si="136"/>
        <v>396</v>
      </c>
      <c r="AO408" s="29">
        <f t="shared" si="133"/>
        <v>2631296.8199999821</v>
      </c>
      <c r="AP408" s="30">
        <f t="shared" si="136"/>
        <v>396</v>
      </c>
      <c r="AQ408" s="30">
        <f t="shared" si="136"/>
        <v>396</v>
      </c>
      <c r="AR408" s="29">
        <f t="shared" si="127"/>
        <v>2629966.0199999912</v>
      </c>
      <c r="AS408" s="253">
        <f t="shared" si="136"/>
        <v>396</v>
      </c>
      <c r="AT408" s="254">
        <f t="shared" si="136"/>
        <v>396</v>
      </c>
    </row>
    <row r="409" spans="22:46">
      <c r="V409" s="30">
        <f t="shared" si="137"/>
        <v>397</v>
      </c>
      <c r="W409" s="29">
        <f t="shared" si="128"/>
        <v>2622667.9500000123</v>
      </c>
      <c r="X409" s="30">
        <f t="shared" si="137"/>
        <v>397</v>
      </c>
      <c r="Y409" s="30">
        <f t="shared" si="137"/>
        <v>397</v>
      </c>
      <c r="Z409" s="29">
        <f t="shared" si="129"/>
        <v>2630060.1799999876</v>
      </c>
      <c r="AA409" s="30">
        <f t="shared" si="137"/>
        <v>397</v>
      </c>
      <c r="AB409" s="30">
        <f t="shared" si="137"/>
        <v>397</v>
      </c>
      <c r="AC409" s="29">
        <f t="shared" si="130"/>
        <v>2619311.3000000031</v>
      </c>
      <c r="AD409" s="30">
        <f t="shared" si="137"/>
        <v>397</v>
      </c>
      <c r="AE409" s="30">
        <f t="shared" si="137"/>
        <v>397</v>
      </c>
      <c r="AF409" s="29">
        <f t="shared" si="126"/>
        <v>2637551.569999984</v>
      </c>
      <c r="AG409" s="30">
        <f t="shared" si="137"/>
        <v>397</v>
      </c>
      <c r="AH409" s="30">
        <f t="shared" si="137"/>
        <v>397</v>
      </c>
      <c r="AI409" s="29">
        <f t="shared" si="131"/>
        <v>2614701.9500000123</v>
      </c>
      <c r="AJ409" s="30">
        <f t="shared" si="137"/>
        <v>397</v>
      </c>
      <c r="AK409" s="30">
        <f t="shared" si="136"/>
        <v>397</v>
      </c>
      <c r="AL409" s="29">
        <f t="shared" si="132"/>
        <v>2629344.1899999916</v>
      </c>
      <c r="AM409" s="30">
        <f t="shared" si="136"/>
        <v>397</v>
      </c>
      <c r="AN409" s="30">
        <f t="shared" si="136"/>
        <v>397</v>
      </c>
      <c r="AO409" s="29">
        <f t="shared" si="133"/>
        <v>2637744.8299999819</v>
      </c>
      <c r="AP409" s="30">
        <f t="shared" si="136"/>
        <v>397</v>
      </c>
      <c r="AQ409" s="30">
        <f t="shared" si="136"/>
        <v>397</v>
      </c>
      <c r="AR409" s="29">
        <f t="shared" si="127"/>
        <v>2636403.2299999911</v>
      </c>
      <c r="AS409" s="253">
        <f t="shared" si="136"/>
        <v>397</v>
      </c>
      <c r="AT409" s="254">
        <f t="shared" si="136"/>
        <v>397</v>
      </c>
    </row>
    <row r="410" spans="22:46">
      <c r="V410" s="30">
        <f t="shared" si="137"/>
        <v>398</v>
      </c>
      <c r="W410" s="29">
        <f t="shared" si="128"/>
        <v>2629100.6700000125</v>
      </c>
      <c r="X410" s="30">
        <f t="shared" si="137"/>
        <v>398</v>
      </c>
      <c r="Y410" s="30">
        <f t="shared" si="137"/>
        <v>398</v>
      </c>
      <c r="Z410" s="29">
        <f t="shared" si="129"/>
        <v>2636511.4599999874</v>
      </c>
      <c r="AA410" s="30">
        <f t="shared" si="137"/>
        <v>398</v>
      </c>
      <c r="AB410" s="30">
        <f t="shared" si="137"/>
        <v>398</v>
      </c>
      <c r="AC410" s="29">
        <f t="shared" si="130"/>
        <v>2625741.3200000031</v>
      </c>
      <c r="AD410" s="30">
        <f t="shared" si="137"/>
        <v>398</v>
      </c>
      <c r="AE410" s="30">
        <f t="shared" si="137"/>
        <v>398</v>
      </c>
      <c r="AF410" s="29">
        <f t="shared" si="126"/>
        <v>2644007.3499999838</v>
      </c>
      <c r="AG410" s="30">
        <f t="shared" si="137"/>
        <v>398</v>
      </c>
      <c r="AH410" s="30">
        <f t="shared" si="137"/>
        <v>398</v>
      </c>
      <c r="AI410" s="29">
        <f t="shared" si="131"/>
        <v>2621132.4200000125</v>
      </c>
      <c r="AJ410" s="30">
        <f t="shared" si="137"/>
        <v>398</v>
      </c>
      <c r="AK410" s="30">
        <f t="shared" si="136"/>
        <v>398</v>
      </c>
      <c r="AL410" s="29">
        <f t="shared" si="132"/>
        <v>2635799.0699999915</v>
      </c>
      <c r="AM410" s="30">
        <f t="shared" si="136"/>
        <v>398</v>
      </c>
      <c r="AN410" s="30">
        <f t="shared" si="136"/>
        <v>398</v>
      </c>
      <c r="AO410" s="29">
        <f t="shared" si="133"/>
        <v>2644192.8399999817</v>
      </c>
      <c r="AP410" s="30">
        <f t="shared" si="136"/>
        <v>398</v>
      </c>
      <c r="AQ410" s="30">
        <f t="shared" si="136"/>
        <v>398</v>
      </c>
      <c r="AR410" s="29">
        <f t="shared" si="127"/>
        <v>2642840.4399999911</v>
      </c>
      <c r="AS410" s="253">
        <f t="shared" si="136"/>
        <v>398</v>
      </c>
      <c r="AT410" s="254">
        <f t="shared" si="136"/>
        <v>398</v>
      </c>
    </row>
    <row r="411" spans="22:46">
      <c r="V411" s="30">
        <f t="shared" si="137"/>
        <v>399</v>
      </c>
      <c r="W411" s="29">
        <f t="shared" si="128"/>
        <v>2635533.3900000127</v>
      </c>
      <c r="X411" s="30">
        <f t="shared" si="137"/>
        <v>399</v>
      </c>
      <c r="Y411" s="30">
        <f t="shared" si="137"/>
        <v>399</v>
      </c>
      <c r="Z411" s="29">
        <f t="shared" si="129"/>
        <v>2642962.7399999872</v>
      </c>
      <c r="AA411" s="30">
        <f t="shared" si="137"/>
        <v>399</v>
      </c>
      <c r="AB411" s="30">
        <f t="shared" si="137"/>
        <v>399</v>
      </c>
      <c r="AC411" s="29">
        <f t="shared" si="130"/>
        <v>2632171.3400000031</v>
      </c>
      <c r="AD411" s="30">
        <f t="shared" si="137"/>
        <v>399</v>
      </c>
      <c r="AE411" s="30">
        <f t="shared" si="137"/>
        <v>399</v>
      </c>
      <c r="AF411" s="29">
        <f t="shared" si="126"/>
        <v>2650463.1299999836</v>
      </c>
      <c r="AG411" s="30">
        <f t="shared" si="137"/>
        <v>399</v>
      </c>
      <c r="AH411" s="30">
        <f t="shared" si="137"/>
        <v>399</v>
      </c>
      <c r="AI411" s="29">
        <f t="shared" si="131"/>
        <v>2627562.8900000127</v>
      </c>
      <c r="AJ411" s="30">
        <f t="shared" si="137"/>
        <v>399</v>
      </c>
      <c r="AK411" s="30">
        <f t="shared" si="136"/>
        <v>399</v>
      </c>
      <c r="AL411" s="29">
        <f t="shared" si="132"/>
        <v>2642253.9499999913</v>
      </c>
      <c r="AM411" s="30">
        <f t="shared" si="136"/>
        <v>399</v>
      </c>
      <c r="AN411" s="30">
        <f t="shared" si="136"/>
        <v>399</v>
      </c>
      <c r="AO411" s="29">
        <f t="shared" si="133"/>
        <v>2650640.8499999815</v>
      </c>
      <c r="AP411" s="30">
        <f t="shared" si="136"/>
        <v>399</v>
      </c>
      <c r="AQ411" s="30">
        <f t="shared" si="136"/>
        <v>399</v>
      </c>
      <c r="AR411" s="29">
        <f t="shared" si="127"/>
        <v>2649277.6499999911</v>
      </c>
      <c r="AS411" s="253">
        <f t="shared" si="136"/>
        <v>399</v>
      </c>
      <c r="AT411" s="254">
        <f t="shared" si="136"/>
        <v>399</v>
      </c>
    </row>
    <row r="412" spans="22:46">
      <c r="V412" s="30">
        <f t="shared" si="137"/>
        <v>400</v>
      </c>
      <c r="W412" s="29">
        <f t="shared" si="128"/>
        <v>2641966.1100000129</v>
      </c>
      <c r="X412" s="30">
        <f t="shared" si="137"/>
        <v>400</v>
      </c>
      <c r="Y412" s="30">
        <f t="shared" si="137"/>
        <v>400</v>
      </c>
      <c r="Z412" s="29">
        <f t="shared" si="129"/>
        <v>2649414.019999987</v>
      </c>
      <c r="AA412" s="30">
        <f t="shared" si="137"/>
        <v>400</v>
      </c>
      <c r="AB412" s="30">
        <f t="shared" si="137"/>
        <v>400</v>
      </c>
      <c r="AC412" s="29">
        <f t="shared" si="130"/>
        <v>2638601.3600000031</v>
      </c>
      <c r="AD412" s="30">
        <f t="shared" si="137"/>
        <v>400</v>
      </c>
      <c r="AE412" s="30">
        <f t="shared" si="137"/>
        <v>400</v>
      </c>
      <c r="AF412" s="29">
        <f t="shared" si="126"/>
        <v>2656918.9099999834</v>
      </c>
      <c r="AG412" s="30">
        <f t="shared" si="137"/>
        <v>400</v>
      </c>
      <c r="AH412" s="30">
        <f t="shared" si="137"/>
        <v>400</v>
      </c>
      <c r="AI412" s="29">
        <f t="shared" si="131"/>
        <v>2633993.3600000129</v>
      </c>
      <c r="AJ412" s="30">
        <f t="shared" si="137"/>
        <v>400</v>
      </c>
      <c r="AK412" s="30">
        <f t="shared" si="136"/>
        <v>400</v>
      </c>
      <c r="AL412" s="29">
        <f t="shared" si="132"/>
        <v>2648708.8299999912</v>
      </c>
      <c r="AM412" s="30">
        <f t="shared" si="136"/>
        <v>400</v>
      </c>
      <c r="AN412" s="30">
        <f t="shared" si="136"/>
        <v>400</v>
      </c>
      <c r="AO412" s="29">
        <f t="shared" si="133"/>
        <v>2657088.8599999812</v>
      </c>
      <c r="AP412" s="30">
        <f t="shared" si="136"/>
        <v>400</v>
      </c>
      <c r="AQ412" s="30">
        <f t="shared" si="136"/>
        <v>400</v>
      </c>
      <c r="AR412" s="29">
        <f t="shared" si="127"/>
        <v>2655714.859999991</v>
      </c>
      <c r="AS412" s="253">
        <f t="shared" si="136"/>
        <v>400</v>
      </c>
      <c r="AT412" s="254">
        <f t="shared" si="136"/>
        <v>400</v>
      </c>
    </row>
    <row r="413" spans="22:46">
      <c r="V413" s="30">
        <f t="shared" si="137"/>
        <v>401</v>
      </c>
      <c r="W413" s="29">
        <f t="shared" si="128"/>
        <v>2648398.8300000131</v>
      </c>
      <c r="X413" s="30">
        <f t="shared" si="137"/>
        <v>401</v>
      </c>
      <c r="Y413" s="30">
        <f t="shared" si="137"/>
        <v>401</v>
      </c>
      <c r="Z413" s="29">
        <f t="shared" si="129"/>
        <v>2655865.2999999868</v>
      </c>
      <c r="AA413" s="30">
        <f t="shared" si="137"/>
        <v>401</v>
      </c>
      <c r="AB413" s="30">
        <f t="shared" si="137"/>
        <v>401</v>
      </c>
      <c r="AC413" s="29">
        <f t="shared" si="130"/>
        <v>2645031.3800000031</v>
      </c>
      <c r="AD413" s="30">
        <f t="shared" si="137"/>
        <v>401</v>
      </c>
      <c r="AE413" s="30">
        <f t="shared" si="137"/>
        <v>401</v>
      </c>
      <c r="AF413" s="29">
        <f t="shared" si="126"/>
        <v>2663374.6899999832</v>
      </c>
      <c r="AG413" s="30">
        <f t="shared" si="137"/>
        <v>401</v>
      </c>
      <c r="AH413" s="30">
        <f t="shared" si="137"/>
        <v>401</v>
      </c>
      <c r="AI413" s="29">
        <f t="shared" si="131"/>
        <v>2640423.8300000131</v>
      </c>
      <c r="AJ413" s="30">
        <f t="shared" si="137"/>
        <v>401</v>
      </c>
      <c r="AK413" s="30">
        <f t="shared" si="137"/>
        <v>401</v>
      </c>
      <c r="AL413" s="29">
        <f t="shared" si="132"/>
        <v>2655163.7099999911</v>
      </c>
      <c r="AM413" s="30">
        <f t="shared" ref="AK413:AT428" si="138">AM412+1</f>
        <v>401</v>
      </c>
      <c r="AN413" s="30">
        <f t="shared" si="138"/>
        <v>401</v>
      </c>
      <c r="AO413" s="29">
        <f t="shared" si="133"/>
        <v>2663536.869999981</v>
      </c>
      <c r="AP413" s="30">
        <f t="shared" si="138"/>
        <v>401</v>
      </c>
      <c r="AQ413" s="30">
        <f t="shared" si="138"/>
        <v>401</v>
      </c>
      <c r="AR413" s="29">
        <f t="shared" si="127"/>
        <v>2662152.069999991</v>
      </c>
      <c r="AS413" s="253">
        <f t="shared" si="138"/>
        <v>401</v>
      </c>
      <c r="AT413" s="254">
        <f t="shared" si="138"/>
        <v>401</v>
      </c>
    </row>
    <row r="414" spans="22:46">
      <c r="V414" s="30">
        <f t="shared" ref="V414:AK429" si="139">V413+1</f>
        <v>402</v>
      </c>
      <c r="W414" s="29">
        <f t="shared" si="128"/>
        <v>2654831.5500000133</v>
      </c>
      <c r="X414" s="30">
        <f t="shared" si="139"/>
        <v>402</v>
      </c>
      <c r="Y414" s="30">
        <f t="shared" si="139"/>
        <v>402</v>
      </c>
      <c r="Z414" s="29">
        <f t="shared" si="129"/>
        <v>2662316.5799999866</v>
      </c>
      <c r="AA414" s="30">
        <f t="shared" si="139"/>
        <v>402</v>
      </c>
      <c r="AB414" s="30">
        <f t="shared" si="139"/>
        <v>402</v>
      </c>
      <c r="AC414" s="29">
        <f t="shared" si="130"/>
        <v>2651461.4000000032</v>
      </c>
      <c r="AD414" s="30">
        <f t="shared" si="139"/>
        <v>402</v>
      </c>
      <c r="AE414" s="30">
        <f t="shared" si="139"/>
        <v>402</v>
      </c>
      <c r="AF414" s="29">
        <f t="shared" si="126"/>
        <v>2669830.469999983</v>
      </c>
      <c r="AG414" s="30">
        <f t="shared" si="139"/>
        <v>402</v>
      </c>
      <c r="AH414" s="30">
        <f t="shared" si="139"/>
        <v>402</v>
      </c>
      <c r="AI414" s="29">
        <f t="shared" si="131"/>
        <v>2646854.3000000133</v>
      </c>
      <c r="AJ414" s="30">
        <f t="shared" si="139"/>
        <v>402</v>
      </c>
      <c r="AK414" s="30">
        <f t="shared" si="138"/>
        <v>402</v>
      </c>
      <c r="AL414" s="29">
        <f t="shared" si="132"/>
        <v>2661618.589999991</v>
      </c>
      <c r="AM414" s="30">
        <f t="shared" si="138"/>
        <v>402</v>
      </c>
      <c r="AN414" s="30">
        <f t="shared" si="138"/>
        <v>402</v>
      </c>
      <c r="AO414" s="29">
        <f t="shared" si="133"/>
        <v>2669984.8799999808</v>
      </c>
      <c r="AP414" s="30">
        <f t="shared" si="138"/>
        <v>402</v>
      </c>
      <c r="AQ414" s="30">
        <f t="shared" si="138"/>
        <v>402</v>
      </c>
      <c r="AR414" s="29">
        <f t="shared" si="127"/>
        <v>2668589.2799999909</v>
      </c>
      <c r="AS414" s="253">
        <f t="shared" si="138"/>
        <v>402</v>
      </c>
      <c r="AT414" s="254">
        <f t="shared" si="138"/>
        <v>402</v>
      </c>
    </row>
    <row r="415" spans="22:46">
      <c r="V415" s="30">
        <f t="shared" si="139"/>
        <v>403</v>
      </c>
      <c r="W415" s="29">
        <f t="shared" si="128"/>
        <v>2661264.2700000135</v>
      </c>
      <c r="X415" s="30">
        <f t="shared" si="139"/>
        <v>403</v>
      </c>
      <c r="Y415" s="30">
        <f t="shared" si="139"/>
        <v>403</v>
      </c>
      <c r="Z415" s="29">
        <f t="shared" si="129"/>
        <v>2668767.8599999864</v>
      </c>
      <c r="AA415" s="30">
        <f t="shared" si="139"/>
        <v>403</v>
      </c>
      <c r="AB415" s="30">
        <f t="shared" si="139"/>
        <v>403</v>
      </c>
      <c r="AC415" s="29">
        <f t="shared" si="130"/>
        <v>2657891.4200000032</v>
      </c>
      <c r="AD415" s="30">
        <f t="shared" si="139"/>
        <v>403</v>
      </c>
      <c r="AE415" s="30">
        <f t="shared" si="139"/>
        <v>403</v>
      </c>
      <c r="AF415" s="29">
        <f t="shared" si="126"/>
        <v>2676286.2499999828</v>
      </c>
      <c r="AG415" s="30">
        <f t="shared" si="139"/>
        <v>403</v>
      </c>
      <c r="AH415" s="30">
        <f t="shared" si="139"/>
        <v>403</v>
      </c>
      <c r="AI415" s="29">
        <f t="shared" si="131"/>
        <v>2653284.7700000135</v>
      </c>
      <c r="AJ415" s="30">
        <f t="shared" si="139"/>
        <v>403</v>
      </c>
      <c r="AK415" s="30">
        <f t="shared" si="138"/>
        <v>403</v>
      </c>
      <c r="AL415" s="29">
        <f t="shared" si="132"/>
        <v>2668073.4699999909</v>
      </c>
      <c r="AM415" s="30">
        <f t="shared" si="138"/>
        <v>403</v>
      </c>
      <c r="AN415" s="30">
        <f t="shared" si="138"/>
        <v>403</v>
      </c>
      <c r="AO415" s="29">
        <f t="shared" si="133"/>
        <v>2676432.8899999806</v>
      </c>
      <c r="AP415" s="30">
        <f t="shared" si="138"/>
        <v>403</v>
      </c>
      <c r="AQ415" s="30">
        <f t="shared" si="138"/>
        <v>403</v>
      </c>
      <c r="AR415" s="29">
        <f t="shared" si="127"/>
        <v>2675026.4899999909</v>
      </c>
      <c r="AS415" s="253">
        <f t="shared" si="138"/>
        <v>403</v>
      </c>
      <c r="AT415" s="254">
        <f t="shared" si="138"/>
        <v>403</v>
      </c>
    </row>
    <row r="416" spans="22:46">
      <c r="V416" s="30">
        <f t="shared" si="139"/>
        <v>404</v>
      </c>
      <c r="W416" s="29">
        <f t="shared" si="128"/>
        <v>2667696.9900000137</v>
      </c>
      <c r="X416" s="30">
        <f t="shared" si="139"/>
        <v>404</v>
      </c>
      <c r="Y416" s="30">
        <f t="shared" si="139"/>
        <v>404</v>
      </c>
      <c r="Z416" s="29">
        <f t="shared" si="129"/>
        <v>2675219.1399999862</v>
      </c>
      <c r="AA416" s="30">
        <f t="shared" si="139"/>
        <v>404</v>
      </c>
      <c r="AB416" s="30">
        <f t="shared" si="139"/>
        <v>404</v>
      </c>
      <c r="AC416" s="29">
        <f t="shared" si="130"/>
        <v>2664321.4400000032</v>
      </c>
      <c r="AD416" s="30">
        <f t="shared" si="139"/>
        <v>404</v>
      </c>
      <c r="AE416" s="30">
        <f t="shared" si="139"/>
        <v>404</v>
      </c>
      <c r="AF416" s="29">
        <f t="shared" si="126"/>
        <v>2682742.0299999826</v>
      </c>
      <c r="AG416" s="30">
        <f t="shared" si="139"/>
        <v>404</v>
      </c>
      <c r="AH416" s="30">
        <f t="shared" si="139"/>
        <v>404</v>
      </c>
      <c r="AI416" s="29">
        <f t="shared" si="131"/>
        <v>2659715.2400000137</v>
      </c>
      <c r="AJ416" s="30">
        <f t="shared" si="139"/>
        <v>404</v>
      </c>
      <c r="AK416" s="30">
        <f t="shared" si="138"/>
        <v>404</v>
      </c>
      <c r="AL416" s="29">
        <f t="shared" si="132"/>
        <v>2674528.3499999908</v>
      </c>
      <c r="AM416" s="30">
        <f t="shared" si="138"/>
        <v>404</v>
      </c>
      <c r="AN416" s="30">
        <f t="shared" si="138"/>
        <v>404</v>
      </c>
      <c r="AO416" s="29">
        <f t="shared" si="133"/>
        <v>2682880.8999999803</v>
      </c>
      <c r="AP416" s="30">
        <f t="shared" si="138"/>
        <v>404</v>
      </c>
      <c r="AQ416" s="30">
        <f t="shared" si="138"/>
        <v>404</v>
      </c>
      <c r="AR416" s="29">
        <f t="shared" si="127"/>
        <v>2681463.6999999909</v>
      </c>
      <c r="AS416" s="253">
        <f t="shared" si="138"/>
        <v>404</v>
      </c>
      <c r="AT416" s="254">
        <f t="shared" si="138"/>
        <v>404</v>
      </c>
    </row>
    <row r="417" spans="22:46">
      <c r="V417" s="30">
        <f t="shared" si="139"/>
        <v>405</v>
      </c>
      <c r="W417" s="29">
        <f t="shared" si="128"/>
        <v>2674129.7100000139</v>
      </c>
      <c r="X417" s="30">
        <f t="shared" si="139"/>
        <v>405</v>
      </c>
      <c r="Y417" s="30">
        <f t="shared" si="139"/>
        <v>405</v>
      </c>
      <c r="Z417" s="29">
        <f t="shared" si="129"/>
        <v>2681670.419999986</v>
      </c>
      <c r="AA417" s="30">
        <f t="shared" si="139"/>
        <v>405</v>
      </c>
      <c r="AB417" s="30">
        <f t="shared" si="139"/>
        <v>405</v>
      </c>
      <c r="AC417" s="29">
        <f t="shared" si="130"/>
        <v>2670751.4600000032</v>
      </c>
      <c r="AD417" s="30">
        <f t="shared" si="139"/>
        <v>405</v>
      </c>
      <c r="AE417" s="30">
        <f t="shared" si="139"/>
        <v>405</v>
      </c>
      <c r="AF417" s="29">
        <f t="shared" si="126"/>
        <v>2689197.8099999824</v>
      </c>
      <c r="AG417" s="30">
        <f t="shared" si="139"/>
        <v>405</v>
      </c>
      <c r="AH417" s="30">
        <f t="shared" si="139"/>
        <v>405</v>
      </c>
      <c r="AI417" s="29">
        <f t="shared" si="131"/>
        <v>2666145.7100000139</v>
      </c>
      <c r="AJ417" s="30">
        <f t="shared" si="139"/>
        <v>405</v>
      </c>
      <c r="AK417" s="30">
        <f t="shared" si="138"/>
        <v>405</v>
      </c>
      <c r="AL417" s="29">
        <f t="shared" si="132"/>
        <v>2680983.2299999907</v>
      </c>
      <c r="AM417" s="30">
        <f t="shared" si="138"/>
        <v>405</v>
      </c>
      <c r="AN417" s="30">
        <f t="shared" si="138"/>
        <v>405</v>
      </c>
      <c r="AO417" s="29">
        <f t="shared" si="133"/>
        <v>2689328.9099999801</v>
      </c>
      <c r="AP417" s="30">
        <f t="shared" si="138"/>
        <v>405</v>
      </c>
      <c r="AQ417" s="30">
        <f t="shared" si="138"/>
        <v>405</v>
      </c>
      <c r="AR417" s="29">
        <f t="shared" si="127"/>
        <v>2687900.9099999908</v>
      </c>
      <c r="AS417" s="253">
        <f t="shared" si="138"/>
        <v>405</v>
      </c>
      <c r="AT417" s="254">
        <f t="shared" si="138"/>
        <v>405</v>
      </c>
    </row>
    <row r="418" spans="22:46">
      <c r="V418" s="30">
        <f t="shared" si="139"/>
        <v>406</v>
      </c>
      <c r="W418" s="29">
        <f t="shared" si="128"/>
        <v>2680562.4300000141</v>
      </c>
      <c r="X418" s="30">
        <f t="shared" si="139"/>
        <v>406</v>
      </c>
      <c r="Y418" s="30">
        <f t="shared" si="139"/>
        <v>406</v>
      </c>
      <c r="Z418" s="29">
        <f t="shared" si="129"/>
        <v>2688121.6999999858</v>
      </c>
      <c r="AA418" s="30">
        <f t="shared" si="139"/>
        <v>406</v>
      </c>
      <c r="AB418" s="30">
        <f t="shared" si="139"/>
        <v>406</v>
      </c>
      <c r="AC418" s="29">
        <f t="shared" si="130"/>
        <v>2677181.4800000032</v>
      </c>
      <c r="AD418" s="30">
        <f t="shared" si="139"/>
        <v>406</v>
      </c>
      <c r="AE418" s="30">
        <f t="shared" si="139"/>
        <v>406</v>
      </c>
      <c r="AF418" s="29">
        <f t="shared" si="126"/>
        <v>2695653.5899999822</v>
      </c>
      <c r="AG418" s="30">
        <f t="shared" si="139"/>
        <v>406</v>
      </c>
      <c r="AH418" s="30">
        <f t="shared" si="139"/>
        <v>406</v>
      </c>
      <c r="AI418" s="29">
        <f t="shared" si="131"/>
        <v>2672576.1800000141</v>
      </c>
      <c r="AJ418" s="30">
        <f t="shared" si="139"/>
        <v>406</v>
      </c>
      <c r="AK418" s="30">
        <f t="shared" si="138"/>
        <v>406</v>
      </c>
      <c r="AL418" s="29">
        <f t="shared" si="132"/>
        <v>2687438.1099999906</v>
      </c>
      <c r="AM418" s="30">
        <f t="shared" si="138"/>
        <v>406</v>
      </c>
      <c r="AN418" s="30">
        <f t="shared" si="138"/>
        <v>406</v>
      </c>
      <c r="AO418" s="29">
        <f t="shared" si="133"/>
        <v>2695776.9199999799</v>
      </c>
      <c r="AP418" s="30">
        <f t="shared" si="138"/>
        <v>406</v>
      </c>
      <c r="AQ418" s="30">
        <f t="shared" si="138"/>
        <v>406</v>
      </c>
      <c r="AR418" s="29">
        <f t="shared" si="127"/>
        <v>2694338.1199999908</v>
      </c>
      <c r="AS418" s="253">
        <f t="shared" si="138"/>
        <v>406</v>
      </c>
      <c r="AT418" s="254">
        <f t="shared" si="138"/>
        <v>406</v>
      </c>
    </row>
    <row r="419" spans="22:46">
      <c r="V419" s="30">
        <f t="shared" si="139"/>
        <v>407</v>
      </c>
      <c r="W419" s="29">
        <f t="shared" si="128"/>
        <v>2686995.1500000143</v>
      </c>
      <c r="X419" s="30">
        <f t="shared" si="139"/>
        <v>407</v>
      </c>
      <c r="Y419" s="30">
        <f t="shared" si="139"/>
        <v>407</v>
      </c>
      <c r="Z419" s="29">
        <f t="shared" si="129"/>
        <v>2694572.9799999855</v>
      </c>
      <c r="AA419" s="30">
        <f t="shared" si="139"/>
        <v>407</v>
      </c>
      <c r="AB419" s="30">
        <f t="shared" si="139"/>
        <v>407</v>
      </c>
      <c r="AC419" s="29">
        <f t="shared" si="130"/>
        <v>2683611.5000000033</v>
      </c>
      <c r="AD419" s="30">
        <f t="shared" si="139"/>
        <v>407</v>
      </c>
      <c r="AE419" s="30">
        <f t="shared" si="139"/>
        <v>407</v>
      </c>
      <c r="AF419" s="29">
        <f t="shared" si="126"/>
        <v>2702109.369999982</v>
      </c>
      <c r="AG419" s="30">
        <f t="shared" si="139"/>
        <v>407</v>
      </c>
      <c r="AH419" s="30">
        <f t="shared" si="139"/>
        <v>407</v>
      </c>
      <c r="AI419" s="29">
        <f t="shared" si="131"/>
        <v>2679006.6500000143</v>
      </c>
      <c r="AJ419" s="30">
        <f t="shared" si="139"/>
        <v>407</v>
      </c>
      <c r="AK419" s="30">
        <f t="shared" si="138"/>
        <v>407</v>
      </c>
      <c r="AL419" s="29">
        <f t="shared" si="132"/>
        <v>2693892.9899999904</v>
      </c>
      <c r="AM419" s="30">
        <f t="shared" si="138"/>
        <v>407</v>
      </c>
      <c r="AN419" s="30">
        <f t="shared" si="138"/>
        <v>407</v>
      </c>
      <c r="AO419" s="29">
        <f t="shared" si="133"/>
        <v>2702224.9299999797</v>
      </c>
      <c r="AP419" s="30">
        <f t="shared" si="138"/>
        <v>407</v>
      </c>
      <c r="AQ419" s="30">
        <f t="shared" si="138"/>
        <v>407</v>
      </c>
      <c r="AR419" s="29">
        <f t="shared" si="127"/>
        <v>2700775.3299999908</v>
      </c>
      <c r="AS419" s="253">
        <f t="shared" si="138"/>
        <v>407</v>
      </c>
      <c r="AT419" s="254">
        <f t="shared" si="138"/>
        <v>407</v>
      </c>
    </row>
    <row r="420" spans="22:46">
      <c r="V420" s="30">
        <f t="shared" si="139"/>
        <v>408</v>
      </c>
      <c r="W420" s="29">
        <f t="shared" si="128"/>
        <v>2693427.8700000145</v>
      </c>
      <c r="X420" s="30">
        <f t="shared" si="139"/>
        <v>408</v>
      </c>
      <c r="Y420" s="30">
        <f t="shared" si="139"/>
        <v>408</v>
      </c>
      <c r="Z420" s="29">
        <f t="shared" si="129"/>
        <v>2701024.2599999853</v>
      </c>
      <c r="AA420" s="30">
        <f t="shared" si="139"/>
        <v>408</v>
      </c>
      <c r="AB420" s="30">
        <f t="shared" si="139"/>
        <v>408</v>
      </c>
      <c r="AC420" s="29">
        <f t="shared" si="130"/>
        <v>2690041.5200000033</v>
      </c>
      <c r="AD420" s="30">
        <f t="shared" si="139"/>
        <v>408</v>
      </c>
      <c r="AE420" s="30">
        <f t="shared" si="139"/>
        <v>408</v>
      </c>
      <c r="AF420" s="29">
        <f t="shared" si="126"/>
        <v>2708565.1499999817</v>
      </c>
      <c r="AG420" s="30">
        <f t="shared" si="139"/>
        <v>408</v>
      </c>
      <c r="AH420" s="30">
        <f t="shared" si="139"/>
        <v>408</v>
      </c>
      <c r="AI420" s="29">
        <f t="shared" si="131"/>
        <v>2685437.1200000145</v>
      </c>
      <c r="AJ420" s="30">
        <f t="shared" si="139"/>
        <v>408</v>
      </c>
      <c r="AK420" s="30">
        <f t="shared" si="138"/>
        <v>408</v>
      </c>
      <c r="AL420" s="29">
        <f t="shared" si="132"/>
        <v>2700347.8699999903</v>
      </c>
      <c r="AM420" s="30">
        <f t="shared" si="138"/>
        <v>408</v>
      </c>
      <c r="AN420" s="30">
        <f t="shared" si="138"/>
        <v>408</v>
      </c>
      <c r="AO420" s="29">
        <f t="shared" si="133"/>
        <v>2708672.9399999795</v>
      </c>
      <c r="AP420" s="30">
        <f t="shared" si="138"/>
        <v>408</v>
      </c>
      <c r="AQ420" s="30">
        <f t="shared" si="138"/>
        <v>408</v>
      </c>
      <c r="AR420" s="29">
        <f t="shared" si="127"/>
        <v>2707212.5399999907</v>
      </c>
      <c r="AS420" s="253">
        <f t="shared" si="138"/>
        <v>408</v>
      </c>
      <c r="AT420" s="254">
        <f t="shared" si="138"/>
        <v>408</v>
      </c>
    </row>
    <row r="421" spans="22:46">
      <c r="V421" s="30">
        <f t="shared" si="139"/>
        <v>409</v>
      </c>
      <c r="W421" s="29">
        <f t="shared" si="128"/>
        <v>2699860.5900000148</v>
      </c>
      <c r="X421" s="30">
        <f t="shared" si="139"/>
        <v>409</v>
      </c>
      <c r="Y421" s="30">
        <f t="shared" si="139"/>
        <v>409</v>
      </c>
      <c r="Z421" s="29">
        <f t="shared" si="129"/>
        <v>2707475.5399999851</v>
      </c>
      <c r="AA421" s="30">
        <f t="shared" si="139"/>
        <v>409</v>
      </c>
      <c r="AB421" s="30">
        <f t="shared" si="139"/>
        <v>409</v>
      </c>
      <c r="AC421" s="29">
        <f t="shared" si="130"/>
        <v>2696471.5400000033</v>
      </c>
      <c r="AD421" s="30">
        <f t="shared" si="139"/>
        <v>409</v>
      </c>
      <c r="AE421" s="30">
        <f t="shared" si="139"/>
        <v>409</v>
      </c>
      <c r="AF421" s="29">
        <f t="shared" si="126"/>
        <v>2715020.9299999815</v>
      </c>
      <c r="AG421" s="30">
        <f t="shared" si="139"/>
        <v>409</v>
      </c>
      <c r="AH421" s="30">
        <f t="shared" si="139"/>
        <v>409</v>
      </c>
      <c r="AI421" s="29">
        <f t="shared" si="131"/>
        <v>2691867.5900000148</v>
      </c>
      <c r="AJ421" s="30">
        <f t="shared" si="139"/>
        <v>409</v>
      </c>
      <c r="AK421" s="30">
        <f t="shared" si="138"/>
        <v>409</v>
      </c>
      <c r="AL421" s="29">
        <f t="shared" si="132"/>
        <v>2706802.7499999902</v>
      </c>
      <c r="AM421" s="30">
        <f t="shared" si="138"/>
        <v>409</v>
      </c>
      <c r="AN421" s="30">
        <f t="shared" si="138"/>
        <v>409</v>
      </c>
      <c r="AO421" s="29">
        <f t="shared" si="133"/>
        <v>2715120.9499999792</v>
      </c>
      <c r="AP421" s="30">
        <f t="shared" si="138"/>
        <v>409</v>
      </c>
      <c r="AQ421" s="30">
        <f t="shared" si="138"/>
        <v>409</v>
      </c>
      <c r="AR421" s="29">
        <f t="shared" si="127"/>
        <v>2713649.7499999907</v>
      </c>
      <c r="AS421" s="253">
        <f t="shared" si="138"/>
        <v>409</v>
      </c>
      <c r="AT421" s="254">
        <f t="shared" si="138"/>
        <v>409</v>
      </c>
    </row>
    <row r="422" spans="22:46">
      <c r="V422" s="30">
        <f t="shared" si="139"/>
        <v>410</v>
      </c>
      <c r="W422" s="29">
        <f t="shared" si="128"/>
        <v>2706293.310000015</v>
      </c>
      <c r="X422" s="30">
        <f t="shared" si="139"/>
        <v>410</v>
      </c>
      <c r="Y422" s="30">
        <f t="shared" si="139"/>
        <v>410</v>
      </c>
      <c r="Z422" s="29">
        <f t="shared" si="129"/>
        <v>2713926.8199999849</v>
      </c>
      <c r="AA422" s="30">
        <f t="shared" si="139"/>
        <v>410</v>
      </c>
      <c r="AB422" s="30">
        <f t="shared" si="139"/>
        <v>410</v>
      </c>
      <c r="AC422" s="29">
        <f t="shared" si="130"/>
        <v>2702901.5600000033</v>
      </c>
      <c r="AD422" s="30">
        <f t="shared" si="139"/>
        <v>410</v>
      </c>
      <c r="AE422" s="30">
        <f t="shared" si="139"/>
        <v>410</v>
      </c>
      <c r="AF422" s="29">
        <f t="shared" si="126"/>
        <v>2721476.7099999813</v>
      </c>
      <c r="AG422" s="30">
        <f t="shared" si="139"/>
        <v>410</v>
      </c>
      <c r="AH422" s="30">
        <f t="shared" si="139"/>
        <v>410</v>
      </c>
      <c r="AI422" s="29">
        <f t="shared" si="131"/>
        <v>2698298.060000015</v>
      </c>
      <c r="AJ422" s="30">
        <f t="shared" si="139"/>
        <v>410</v>
      </c>
      <c r="AK422" s="30">
        <f t="shared" si="138"/>
        <v>410</v>
      </c>
      <c r="AL422" s="29">
        <f t="shared" si="132"/>
        <v>2713257.6299999901</v>
      </c>
      <c r="AM422" s="30">
        <f t="shared" si="138"/>
        <v>410</v>
      </c>
      <c r="AN422" s="30">
        <f t="shared" si="138"/>
        <v>410</v>
      </c>
      <c r="AO422" s="29">
        <f t="shared" si="133"/>
        <v>2721568.959999979</v>
      </c>
      <c r="AP422" s="30">
        <f t="shared" si="138"/>
        <v>410</v>
      </c>
      <c r="AQ422" s="30">
        <f t="shared" si="138"/>
        <v>410</v>
      </c>
      <c r="AR422" s="29">
        <f t="shared" si="127"/>
        <v>2720086.9599999906</v>
      </c>
      <c r="AS422" s="253">
        <f t="shared" si="138"/>
        <v>410</v>
      </c>
      <c r="AT422" s="254">
        <f t="shared" si="138"/>
        <v>410</v>
      </c>
    </row>
    <row r="423" spans="22:46">
      <c r="V423" s="30">
        <f t="shared" si="139"/>
        <v>411</v>
      </c>
      <c r="W423" s="29">
        <f t="shared" si="128"/>
        <v>2712726.0300000152</v>
      </c>
      <c r="X423" s="30">
        <f t="shared" si="139"/>
        <v>411</v>
      </c>
      <c r="Y423" s="30">
        <f t="shared" si="139"/>
        <v>411</v>
      </c>
      <c r="Z423" s="29">
        <f t="shared" si="129"/>
        <v>2720378.0999999847</v>
      </c>
      <c r="AA423" s="30">
        <f t="shared" si="139"/>
        <v>411</v>
      </c>
      <c r="AB423" s="30">
        <f t="shared" si="139"/>
        <v>411</v>
      </c>
      <c r="AC423" s="29">
        <f t="shared" si="130"/>
        <v>2709331.5800000033</v>
      </c>
      <c r="AD423" s="30">
        <f t="shared" si="139"/>
        <v>411</v>
      </c>
      <c r="AE423" s="30">
        <f t="shared" si="139"/>
        <v>411</v>
      </c>
      <c r="AF423" s="29">
        <f t="shared" si="126"/>
        <v>2727932.4899999811</v>
      </c>
      <c r="AG423" s="30">
        <f t="shared" si="139"/>
        <v>411</v>
      </c>
      <c r="AH423" s="30">
        <f t="shared" si="139"/>
        <v>411</v>
      </c>
      <c r="AI423" s="29">
        <f t="shared" si="131"/>
        <v>2704728.5300000152</v>
      </c>
      <c r="AJ423" s="30">
        <f t="shared" si="139"/>
        <v>411</v>
      </c>
      <c r="AK423" s="30">
        <f t="shared" si="138"/>
        <v>411</v>
      </c>
      <c r="AL423" s="29">
        <f t="shared" si="132"/>
        <v>2719712.50999999</v>
      </c>
      <c r="AM423" s="30">
        <f t="shared" si="138"/>
        <v>411</v>
      </c>
      <c r="AN423" s="30">
        <f t="shared" si="138"/>
        <v>411</v>
      </c>
      <c r="AO423" s="29">
        <f t="shared" si="133"/>
        <v>2728016.9699999788</v>
      </c>
      <c r="AP423" s="30">
        <f t="shared" si="138"/>
        <v>411</v>
      </c>
      <c r="AQ423" s="30">
        <f t="shared" si="138"/>
        <v>411</v>
      </c>
      <c r="AR423" s="29">
        <f t="shared" si="127"/>
        <v>2726524.1699999906</v>
      </c>
      <c r="AS423" s="253">
        <f t="shared" si="138"/>
        <v>411</v>
      </c>
      <c r="AT423" s="254">
        <f t="shared" si="138"/>
        <v>411</v>
      </c>
    </row>
    <row r="424" spans="22:46">
      <c r="V424" s="30">
        <f t="shared" si="139"/>
        <v>412</v>
      </c>
      <c r="W424" s="29">
        <f t="shared" si="128"/>
        <v>2719158.7500000154</v>
      </c>
      <c r="X424" s="30">
        <f t="shared" si="139"/>
        <v>412</v>
      </c>
      <c r="Y424" s="30">
        <f t="shared" si="139"/>
        <v>412</v>
      </c>
      <c r="Z424" s="29">
        <f t="shared" si="129"/>
        <v>2726829.3799999845</v>
      </c>
      <c r="AA424" s="30">
        <f t="shared" si="139"/>
        <v>412</v>
      </c>
      <c r="AB424" s="30">
        <f t="shared" si="139"/>
        <v>412</v>
      </c>
      <c r="AC424" s="29">
        <f t="shared" si="130"/>
        <v>2715761.6000000034</v>
      </c>
      <c r="AD424" s="30">
        <f t="shared" si="139"/>
        <v>412</v>
      </c>
      <c r="AE424" s="30">
        <f t="shared" si="139"/>
        <v>412</v>
      </c>
      <c r="AF424" s="29">
        <f t="shared" si="126"/>
        <v>2734388.2699999809</v>
      </c>
      <c r="AG424" s="30">
        <f t="shared" si="139"/>
        <v>412</v>
      </c>
      <c r="AH424" s="30">
        <f t="shared" si="139"/>
        <v>412</v>
      </c>
      <c r="AI424" s="29">
        <f t="shared" si="131"/>
        <v>2711159.0000000154</v>
      </c>
      <c r="AJ424" s="30">
        <f t="shared" si="139"/>
        <v>412</v>
      </c>
      <c r="AK424" s="30">
        <f t="shared" si="138"/>
        <v>412</v>
      </c>
      <c r="AL424" s="29">
        <f t="shared" si="132"/>
        <v>2726167.3899999899</v>
      </c>
      <c r="AM424" s="30">
        <f t="shared" si="138"/>
        <v>412</v>
      </c>
      <c r="AN424" s="30">
        <f t="shared" si="138"/>
        <v>412</v>
      </c>
      <c r="AO424" s="29">
        <f t="shared" si="133"/>
        <v>2734464.9799999786</v>
      </c>
      <c r="AP424" s="30">
        <f t="shared" si="138"/>
        <v>412</v>
      </c>
      <c r="AQ424" s="30">
        <f t="shared" si="138"/>
        <v>412</v>
      </c>
      <c r="AR424" s="29">
        <f t="shared" si="127"/>
        <v>2732961.3799999906</v>
      </c>
      <c r="AS424" s="253">
        <f t="shared" si="138"/>
        <v>412</v>
      </c>
      <c r="AT424" s="254">
        <f t="shared" si="138"/>
        <v>412</v>
      </c>
    </row>
    <row r="425" spans="22:46">
      <c r="V425" s="30">
        <f t="shared" si="139"/>
        <v>413</v>
      </c>
      <c r="W425" s="29">
        <f t="shared" si="128"/>
        <v>2725591.4700000156</v>
      </c>
      <c r="X425" s="30">
        <f t="shared" si="139"/>
        <v>413</v>
      </c>
      <c r="Y425" s="30">
        <f t="shared" si="139"/>
        <v>413</v>
      </c>
      <c r="Z425" s="29">
        <f t="shared" si="129"/>
        <v>2733280.6599999843</v>
      </c>
      <c r="AA425" s="30">
        <f t="shared" si="139"/>
        <v>413</v>
      </c>
      <c r="AB425" s="30">
        <f t="shared" si="139"/>
        <v>413</v>
      </c>
      <c r="AC425" s="29">
        <f t="shared" si="130"/>
        <v>2722191.6200000034</v>
      </c>
      <c r="AD425" s="30">
        <f t="shared" si="139"/>
        <v>413</v>
      </c>
      <c r="AE425" s="30">
        <f t="shared" si="139"/>
        <v>413</v>
      </c>
      <c r="AF425" s="29">
        <f t="shared" si="126"/>
        <v>2740844.0499999807</v>
      </c>
      <c r="AG425" s="30">
        <f t="shared" si="139"/>
        <v>413</v>
      </c>
      <c r="AH425" s="30">
        <f t="shared" si="139"/>
        <v>413</v>
      </c>
      <c r="AI425" s="29">
        <f t="shared" si="131"/>
        <v>2717589.4700000156</v>
      </c>
      <c r="AJ425" s="30">
        <f t="shared" si="139"/>
        <v>413</v>
      </c>
      <c r="AK425" s="30">
        <f t="shared" si="138"/>
        <v>413</v>
      </c>
      <c r="AL425" s="29">
        <f t="shared" si="132"/>
        <v>2732622.2699999898</v>
      </c>
      <c r="AM425" s="30">
        <f t="shared" si="138"/>
        <v>413</v>
      </c>
      <c r="AN425" s="30">
        <f t="shared" si="138"/>
        <v>413</v>
      </c>
      <c r="AO425" s="29">
        <f t="shared" si="133"/>
        <v>2740912.9899999783</v>
      </c>
      <c r="AP425" s="30">
        <f t="shared" si="138"/>
        <v>413</v>
      </c>
      <c r="AQ425" s="30">
        <f t="shared" si="138"/>
        <v>413</v>
      </c>
      <c r="AR425" s="29">
        <f t="shared" si="127"/>
        <v>2739398.5899999905</v>
      </c>
      <c r="AS425" s="253">
        <f t="shared" si="138"/>
        <v>413</v>
      </c>
      <c r="AT425" s="254">
        <f t="shared" si="138"/>
        <v>413</v>
      </c>
    </row>
    <row r="426" spans="22:46">
      <c r="V426" s="30">
        <f t="shared" si="139"/>
        <v>414</v>
      </c>
      <c r="W426" s="29">
        <f t="shared" si="128"/>
        <v>2732024.1900000158</v>
      </c>
      <c r="X426" s="30">
        <f t="shared" si="139"/>
        <v>414</v>
      </c>
      <c r="Y426" s="30">
        <f t="shared" si="139"/>
        <v>414</v>
      </c>
      <c r="Z426" s="29">
        <f t="shared" si="129"/>
        <v>2739731.9399999841</v>
      </c>
      <c r="AA426" s="30">
        <f t="shared" si="139"/>
        <v>414</v>
      </c>
      <c r="AB426" s="30">
        <f t="shared" si="139"/>
        <v>414</v>
      </c>
      <c r="AC426" s="29">
        <f t="shared" si="130"/>
        <v>2728621.6400000034</v>
      </c>
      <c r="AD426" s="30">
        <f t="shared" si="139"/>
        <v>414</v>
      </c>
      <c r="AE426" s="30">
        <f t="shared" si="139"/>
        <v>414</v>
      </c>
      <c r="AF426" s="29">
        <f t="shared" si="126"/>
        <v>2747299.8299999805</v>
      </c>
      <c r="AG426" s="30">
        <f t="shared" si="139"/>
        <v>414</v>
      </c>
      <c r="AH426" s="30">
        <f t="shared" si="139"/>
        <v>414</v>
      </c>
      <c r="AI426" s="29">
        <f t="shared" si="131"/>
        <v>2724019.9400000158</v>
      </c>
      <c r="AJ426" s="30">
        <f t="shared" si="139"/>
        <v>414</v>
      </c>
      <c r="AK426" s="30">
        <f t="shared" si="138"/>
        <v>414</v>
      </c>
      <c r="AL426" s="29">
        <f t="shared" si="132"/>
        <v>2739077.1499999897</v>
      </c>
      <c r="AM426" s="30">
        <f t="shared" si="138"/>
        <v>414</v>
      </c>
      <c r="AN426" s="30">
        <f t="shared" si="138"/>
        <v>414</v>
      </c>
      <c r="AO426" s="29">
        <f t="shared" si="133"/>
        <v>2747360.9999999781</v>
      </c>
      <c r="AP426" s="30">
        <f t="shared" si="138"/>
        <v>414</v>
      </c>
      <c r="AQ426" s="30">
        <f t="shared" si="138"/>
        <v>414</v>
      </c>
      <c r="AR426" s="29">
        <f t="shared" si="127"/>
        <v>2745835.7999999905</v>
      </c>
      <c r="AS426" s="253">
        <f t="shared" si="138"/>
        <v>414</v>
      </c>
      <c r="AT426" s="254">
        <f t="shared" si="138"/>
        <v>414</v>
      </c>
    </row>
    <row r="427" spans="22:46">
      <c r="V427" s="30">
        <f t="shared" si="139"/>
        <v>415</v>
      </c>
      <c r="W427" s="29">
        <f t="shared" si="128"/>
        <v>2738456.910000016</v>
      </c>
      <c r="X427" s="30">
        <f t="shared" si="139"/>
        <v>415</v>
      </c>
      <c r="Y427" s="30">
        <f t="shared" si="139"/>
        <v>415</v>
      </c>
      <c r="Z427" s="29">
        <f t="shared" si="129"/>
        <v>2746183.2199999839</v>
      </c>
      <c r="AA427" s="30">
        <f t="shared" si="139"/>
        <v>415</v>
      </c>
      <c r="AB427" s="30">
        <f t="shared" si="139"/>
        <v>415</v>
      </c>
      <c r="AC427" s="29">
        <f t="shared" si="130"/>
        <v>2735051.6600000034</v>
      </c>
      <c r="AD427" s="30">
        <f t="shared" si="139"/>
        <v>415</v>
      </c>
      <c r="AE427" s="30">
        <f t="shared" si="139"/>
        <v>415</v>
      </c>
      <c r="AF427" s="29">
        <f t="shared" si="126"/>
        <v>2753755.6099999803</v>
      </c>
      <c r="AG427" s="30">
        <f t="shared" si="139"/>
        <v>415</v>
      </c>
      <c r="AH427" s="30">
        <f t="shared" si="139"/>
        <v>415</v>
      </c>
      <c r="AI427" s="29">
        <f t="shared" si="131"/>
        <v>2730450.410000016</v>
      </c>
      <c r="AJ427" s="30">
        <f t="shared" si="139"/>
        <v>415</v>
      </c>
      <c r="AK427" s="30">
        <f t="shared" si="138"/>
        <v>415</v>
      </c>
      <c r="AL427" s="29">
        <f t="shared" si="132"/>
        <v>2745532.0299999896</v>
      </c>
      <c r="AM427" s="30">
        <f t="shared" si="138"/>
        <v>415</v>
      </c>
      <c r="AN427" s="30">
        <f t="shared" si="138"/>
        <v>415</v>
      </c>
      <c r="AO427" s="29">
        <f t="shared" si="133"/>
        <v>2753809.0099999779</v>
      </c>
      <c r="AP427" s="30">
        <f t="shared" si="138"/>
        <v>415</v>
      </c>
      <c r="AQ427" s="30">
        <f t="shared" si="138"/>
        <v>415</v>
      </c>
      <c r="AR427" s="29">
        <f t="shared" si="127"/>
        <v>2752273.0099999905</v>
      </c>
      <c r="AS427" s="253">
        <f t="shared" si="138"/>
        <v>415</v>
      </c>
      <c r="AT427" s="254">
        <f t="shared" si="138"/>
        <v>415</v>
      </c>
    </row>
    <row r="428" spans="22:46">
      <c r="V428" s="30">
        <f t="shared" si="139"/>
        <v>416</v>
      </c>
      <c r="W428" s="29">
        <f t="shared" si="128"/>
        <v>2744889.6300000162</v>
      </c>
      <c r="X428" s="30">
        <f t="shared" si="139"/>
        <v>416</v>
      </c>
      <c r="Y428" s="30">
        <f t="shared" si="139"/>
        <v>416</v>
      </c>
      <c r="Z428" s="29">
        <f t="shared" si="129"/>
        <v>2752634.4999999837</v>
      </c>
      <c r="AA428" s="30">
        <f t="shared" si="139"/>
        <v>416</v>
      </c>
      <c r="AB428" s="30">
        <f t="shared" si="139"/>
        <v>416</v>
      </c>
      <c r="AC428" s="29">
        <f t="shared" si="130"/>
        <v>2741481.6800000034</v>
      </c>
      <c r="AD428" s="30">
        <f t="shared" si="139"/>
        <v>416</v>
      </c>
      <c r="AE428" s="30">
        <f t="shared" si="139"/>
        <v>416</v>
      </c>
      <c r="AF428" s="29">
        <f t="shared" si="126"/>
        <v>2760211.3899999801</v>
      </c>
      <c r="AG428" s="30">
        <f t="shared" si="139"/>
        <v>416</v>
      </c>
      <c r="AH428" s="30">
        <f t="shared" si="139"/>
        <v>416</v>
      </c>
      <c r="AI428" s="29">
        <f t="shared" si="131"/>
        <v>2736880.8800000162</v>
      </c>
      <c r="AJ428" s="30">
        <f t="shared" si="139"/>
        <v>416</v>
      </c>
      <c r="AK428" s="30">
        <f t="shared" si="138"/>
        <v>416</v>
      </c>
      <c r="AL428" s="29">
        <f t="shared" si="132"/>
        <v>2751986.9099999894</v>
      </c>
      <c r="AM428" s="30">
        <f t="shared" si="138"/>
        <v>416</v>
      </c>
      <c r="AN428" s="30">
        <f t="shared" si="138"/>
        <v>416</v>
      </c>
      <c r="AO428" s="29">
        <f t="shared" si="133"/>
        <v>2760257.0199999777</v>
      </c>
      <c r="AP428" s="30">
        <f t="shared" si="138"/>
        <v>416</v>
      </c>
      <c r="AQ428" s="30">
        <f t="shared" si="138"/>
        <v>416</v>
      </c>
      <c r="AR428" s="29">
        <f t="shared" si="127"/>
        <v>2758710.2199999904</v>
      </c>
      <c r="AS428" s="253">
        <f t="shared" si="138"/>
        <v>416</v>
      </c>
      <c r="AT428" s="254">
        <f t="shared" si="138"/>
        <v>416</v>
      </c>
    </row>
    <row r="429" spans="22:46">
      <c r="V429" s="30">
        <f t="shared" si="139"/>
        <v>417</v>
      </c>
      <c r="W429" s="29">
        <f t="shared" si="128"/>
        <v>2751322.3500000164</v>
      </c>
      <c r="X429" s="30">
        <f t="shared" si="139"/>
        <v>417</v>
      </c>
      <c r="Y429" s="30">
        <f t="shared" si="139"/>
        <v>417</v>
      </c>
      <c r="Z429" s="29">
        <f t="shared" si="129"/>
        <v>2759085.7799999835</v>
      </c>
      <c r="AA429" s="30">
        <f t="shared" si="139"/>
        <v>417</v>
      </c>
      <c r="AB429" s="30">
        <f t="shared" si="139"/>
        <v>417</v>
      </c>
      <c r="AC429" s="29">
        <f t="shared" si="130"/>
        <v>2747911.7000000034</v>
      </c>
      <c r="AD429" s="30">
        <f t="shared" si="139"/>
        <v>417</v>
      </c>
      <c r="AE429" s="30">
        <f t="shared" si="139"/>
        <v>417</v>
      </c>
      <c r="AF429" s="29">
        <f t="shared" si="126"/>
        <v>2766667.1699999799</v>
      </c>
      <c r="AG429" s="30">
        <f t="shared" si="139"/>
        <v>417</v>
      </c>
      <c r="AH429" s="30">
        <f t="shared" si="139"/>
        <v>417</v>
      </c>
      <c r="AI429" s="29">
        <f t="shared" si="131"/>
        <v>2743311.3500000164</v>
      </c>
      <c r="AJ429" s="30">
        <f t="shared" si="139"/>
        <v>417</v>
      </c>
      <c r="AK429" s="30">
        <f t="shared" si="139"/>
        <v>417</v>
      </c>
      <c r="AL429" s="29">
        <f t="shared" si="132"/>
        <v>2758441.7899999893</v>
      </c>
      <c r="AM429" s="30">
        <f t="shared" ref="AK429:AT444" si="140">AM428+1</f>
        <v>417</v>
      </c>
      <c r="AN429" s="30">
        <f t="shared" si="140"/>
        <v>417</v>
      </c>
      <c r="AO429" s="29">
        <f t="shared" si="133"/>
        <v>2766705.0299999774</v>
      </c>
      <c r="AP429" s="30">
        <f t="shared" si="140"/>
        <v>417</v>
      </c>
      <c r="AQ429" s="30">
        <f t="shared" si="140"/>
        <v>417</v>
      </c>
      <c r="AR429" s="29">
        <f t="shared" si="127"/>
        <v>2765147.4299999904</v>
      </c>
      <c r="AS429" s="253">
        <f t="shared" si="140"/>
        <v>417</v>
      </c>
      <c r="AT429" s="254">
        <f t="shared" si="140"/>
        <v>417</v>
      </c>
    </row>
    <row r="430" spans="22:46">
      <c r="V430" s="30">
        <f t="shared" ref="V430:AK445" si="141">V429+1</f>
        <v>418</v>
      </c>
      <c r="W430" s="29">
        <f t="shared" si="128"/>
        <v>2757755.0700000166</v>
      </c>
      <c r="X430" s="30">
        <f t="shared" si="141"/>
        <v>418</v>
      </c>
      <c r="Y430" s="30">
        <f t="shared" si="141"/>
        <v>418</v>
      </c>
      <c r="Z430" s="29">
        <f t="shared" si="129"/>
        <v>2765537.0599999833</v>
      </c>
      <c r="AA430" s="30">
        <f t="shared" si="141"/>
        <v>418</v>
      </c>
      <c r="AB430" s="30">
        <f t="shared" si="141"/>
        <v>418</v>
      </c>
      <c r="AC430" s="29">
        <f t="shared" si="130"/>
        <v>2754341.7200000035</v>
      </c>
      <c r="AD430" s="30">
        <f t="shared" si="141"/>
        <v>418</v>
      </c>
      <c r="AE430" s="30">
        <f t="shared" si="141"/>
        <v>418</v>
      </c>
      <c r="AF430" s="29">
        <f t="shared" si="126"/>
        <v>2773122.9499999797</v>
      </c>
      <c r="AG430" s="30">
        <f t="shared" si="141"/>
        <v>418</v>
      </c>
      <c r="AH430" s="30">
        <f t="shared" si="141"/>
        <v>418</v>
      </c>
      <c r="AI430" s="29">
        <f t="shared" si="131"/>
        <v>2749741.8200000166</v>
      </c>
      <c r="AJ430" s="30">
        <f t="shared" si="141"/>
        <v>418</v>
      </c>
      <c r="AK430" s="30">
        <f t="shared" si="140"/>
        <v>418</v>
      </c>
      <c r="AL430" s="29">
        <f t="shared" si="132"/>
        <v>2764896.6699999892</v>
      </c>
      <c r="AM430" s="30">
        <f t="shared" si="140"/>
        <v>418</v>
      </c>
      <c r="AN430" s="30">
        <f t="shared" si="140"/>
        <v>418</v>
      </c>
      <c r="AO430" s="29">
        <f t="shared" si="133"/>
        <v>2773153.0399999772</v>
      </c>
      <c r="AP430" s="30">
        <f t="shared" si="140"/>
        <v>418</v>
      </c>
      <c r="AQ430" s="30">
        <f t="shared" si="140"/>
        <v>418</v>
      </c>
      <c r="AR430" s="29">
        <f t="shared" si="127"/>
        <v>2771584.6399999904</v>
      </c>
      <c r="AS430" s="253">
        <f t="shared" si="140"/>
        <v>418</v>
      </c>
      <c r="AT430" s="254">
        <f t="shared" si="140"/>
        <v>418</v>
      </c>
    </row>
    <row r="431" spans="22:46">
      <c r="V431" s="30">
        <f t="shared" si="141"/>
        <v>419</v>
      </c>
      <c r="W431" s="29">
        <f t="shared" si="128"/>
        <v>2764187.7900000168</v>
      </c>
      <c r="X431" s="30">
        <f t="shared" si="141"/>
        <v>419</v>
      </c>
      <c r="Y431" s="30">
        <f t="shared" si="141"/>
        <v>419</v>
      </c>
      <c r="Z431" s="29">
        <f t="shared" si="129"/>
        <v>2771988.3399999831</v>
      </c>
      <c r="AA431" s="30">
        <f t="shared" si="141"/>
        <v>419</v>
      </c>
      <c r="AB431" s="30">
        <f t="shared" si="141"/>
        <v>419</v>
      </c>
      <c r="AC431" s="29">
        <f t="shared" si="130"/>
        <v>2760771.7400000035</v>
      </c>
      <c r="AD431" s="30">
        <f t="shared" si="141"/>
        <v>419</v>
      </c>
      <c r="AE431" s="30">
        <f t="shared" si="141"/>
        <v>419</v>
      </c>
      <c r="AF431" s="29">
        <f t="shared" si="126"/>
        <v>2779578.7299999795</v>
      </c>
      <c r="AG431" s="30">
        <f t="shared" si="141"/>
        <v>419</v>
      </c>
      <c r="AH431" s="30">
        <f t="shared" si="141"/>
        <v>419</v>
      </c>
      <c r="AI431" s="29">
        <f t="shared" si="131"/>
        <v>2756172.2900000168</v>
      </c>
      <c r="AJ431" s="30">
        <f t="shared" si="141"/>
        <v>419</v>
      </c>
      <c r="AK431" s="30">
        <f t="shared" si="140"/>
        <v>419</v>
      </c>
      <c r="AL431" s="29">
        <f t="shared" si="132"/>
        <v>2771351.5499999891</v>
      </c>
      <c r="AM431" s="30">
        <f t="shared" si="140"/>
        <v>419</v>
      </c>
      <c r="AN431" s="30">
        <f t="shared" si="140"/>
        <v>419</v>
      </c>
      <c r="AO431" s="29">
        <f t="shared" si="133"/>
        <v>2779601.049999977</v>
      </c>
      <c r="AP431" s="30">
        <f t="shared" si="140"/>
        <v>419</v>
      </c>
      <c r="AQ431" s="30">
        <f t="shared" si="140"/>
        <v>419</v>
      </c>
      <c r="AR431" s="29">
        <f t="shared" si="127"/>
        <v>2778021.8499999903</v>
      </c>
      <c r="AS431" s="253">
        <f t="shared" si="140"/>
        <v>419</v>
      </c>
      <c r="AT431" s="254">
        <f t="shared" si="140"/>
        <v>419</v>
      </c>
    </row>
    <row r="432" spans="22:46">
      <c r="V432" s="30">
        <f t="shared" si="141"/>
        <v>420</v>
      </c>
      <c r="W432" s="29">
        <f t="shared" si="128"/>
        <v>2770620.510000017</v>
      </c>
      <c r="X432" s="30">
        <f t="shared" si="141"/>
        <v>420</v>
      </c>
      <c r="Y432" s="30">
        <f t="shared" si="141"/>
        <v>420</v>
      </c>
      <c r="Z432" s="29">
        <f t="shared" si="129"/>
        <v>2778439.6199999829</v>
      </c>
      <c r="AA432" s="30">
        <f t="shared" si="141"/>
        <v>420</v>
      </c>
      <c r="AB432" s="30">
        <f t="shared" si="141"/>
        <v>420</v>
      </c>
      <c r="AC432" s="29">
        <f t="shared" si="130"/>
        <v>2767201.7600000035</v>
      </c>
      <c r="AD432" s="30">
        <f t="shared" si="141"/>
        <v>420</v>
      </c>
      <c r="AE432" s="30">
        <f t="shared" si="141"/>
        <v>420</v>
      </c>
      <c r="AF432" s="29">
        <f t="shared" si="126"/>
        <v>2786034.5099999793</v>
      </c>
      <c r="AG432" s="30">
        <f t="shared" si="141"/>
        <v>420</v>
      </c>
      <c r="AH432" s="30">
        <f t="shared" si="141"/>
        <v>420</v>
      </c>
      <c r="AI432" s="29">
        <f t="shared" si="131"/>
        <v>2762602.760000017</v>
      </c>
      <c r="AJ432" s="30">
        <f t="shared" si="141"/>
        <v>420</v>
      </c>
      <c r="AK432" s="30">
        <f t="shared" si="140"/>
        <v>420</v>
      </c>
      <c r="AL432" s="29">
        <f t="shared" si="132"/>
        <v>2777806.429999989</v>
      </c>
      <c r="AM432" s="30">
        <f t="shared" si="140"/>
        <v>420</v>
      </c>
      <c r="AN432" s="30">
        <f t="shared" si="140"/>
        <v>420</v>
      </c>
      <c r="AO432" s="29">
        <f t="shared" si="133"/>
        <v>2786049.0599999768</v>
      </c>
      <c r="AP432" s="30">
        <f t="shared" si="140"/>
        <v>420</v>
      </c>
      <c r="AQ432" s="30">
        <f t="shared" si="140"/>
        <v>420</v>
      </c>
      <c r="AR432" s="29">
        <f t="shared" si="127"/>
        <v>2784459.0599999903</v>
      </c>
      <c r="AS432" s="253">
        <f t="shared" si="140"/>
        <v>420</v>
      </c>
      <c r="AT432" s="254">
        <f t="shared" si="140"/>
        <v>420</v>
      </c>
    </row>
    <row r="433" spans="22:46">
      <c r="V433" s="30">
        <f t="shared" si="141"/>
        <v>421</v>
      </c>
      <c r="W433" s="29">
        <f t="shared" si="128"/>
        <v>2777053.2300000172</v>
      </c>
      <c r="X433" s="30">
        <f t="shared" si="141"/>
        <v>421</v>
      </c>
      <c r="Y433" s="30">
        <f t="shared" si="141"/>
        <v>421</v>
      </c>
      <c r="Z433" s="29">
        <f t="shared" si="129"/>
        <v>2784890.8999999827</v>
      </c>
      <c r="AA433" s="30">
        <f t="shared" si="141"/>
        <v>421</v>
      </c>
      <c r="AB433" s="30">
        <f t="shared" si="141"/>
        <v>421</v>
      </c>
      <c r="AC433" s="29">
        <f t="shared" si="130"/>
        <v>2773631.7800000035</v>
      </c>
      <c r="AD433" s="30">
        <f t="shared" si="141"/>
        <v>421</v>
      </c>
      <c r="AE433" s="30">
        <f t="shared" si="141"/>
        <v>421</v>
      </c>
      <c r="AF433" s="29">
        <f t="shared" si="126"/>
        <v>2792490.2899999791</v>
      </c>
      <c r="AG433" s="30">
        <f t="shared" si="141"/>
        <v>421</v>
      </c>
      <c r="AH433" s="30">
        <f t="shared" si="141"/>
        <v>421</v>
      </c>
      <c r="AI433" s="29">
        <f t="shared" si="131"/>
        <v>2769033.2300000172</v>
      </c>
      <c r="AJ433" s="30">
        <f t="shared" si="141"/>
        <v>421</v>
      </c>
      <c r="AK433" s="30">
        <f t="shared" si="140"/>
        <v>421</v>
      </c>
      <c r="AL433" s="29">
        <f t="shared" si="132"/>
        <v>2784261.3099999889</v>
      </c>
      <c r="AM433" s="30">
        <f t="shared" si="140"/>
        <v>421</v>
      </c>
      <c r="AN433" s="30">
        <f t="shared" si="140"/>
        <v>421</v>
      </c>
      <c r="AO433" s="29">
        <f t="shared" si="133"/>
        <v>2792497.0699999765</v>
      </c>
      <c r="AP433" s="30">
        <f t="shared" si="140"/>
        <v>421</v>
      </c>
      <c r="AQ433" s="30">
        <f t="shared" si="140"/>
        <v>421</v>
      </c>
      <c r="AR433" s="29">
        <f t="shared" si="127"/>
        <v>2790896.2699999902</v>
      </c>
      <c r="AS433" s="253">
        <f t="shared" si="140"/>
        <v>421</v>
      </c>
      <c r="AT433" s="254">
        <f t="shared" si="140"/>
        <v>421</v>
      </c>
    </row>
    <row r="434" spans="22:46">
      <c r="V434" s="30">
        <f t="shared" si="141"/>
        <v>422</v>
      </c>
      <c r="W434" s="29">
        <f t="shared" si="128"/>
        <v>2783485.9500000174</v>
      </c>
      <c r="X434" s="30">
        <f t="shared" si="141"/>
        <v>422</v>
      </c>
      <c r="Y434" s="30">
        <f t="shared" si="141"/>
        <v>422</v>
      </c>
      <c r="Z434" s="29">
        <f t="shared" si="129"/>
        <v>2791342.1799999825</v>
      </c>
      <c r="AA434" s="30">
        <f t="shared" si="141"/>
        <v>422</v>
      </c>
      <c r="AB434" s="30">
        <f t="shared" si="141"/>
        <v>422</v>
      </c>
      <c r="AC434" s="29">
        <f t="shared" si="130"/>
        <v>2780061.8000000035</v>
      </c>
      <c r="AD434" s="30">
        <f t="shared" si="141"/>
        <v>422</v>
      </c>
      <c r="AE434" s="30">
        <f t="shared" si="141"/>
        <v>422</v>
      </c>
      <c r="AF434" s="29">
        <f t="shared" si="126"/>
        <v>2798946.0699999789</v>
      </c>
      <c r="AG434" s="30">
        <f t="shared" si="141"/>
        <v>422</v>
      </c>
      <c r="AH434" s="30">
        <f t="shared" si="141"/>
        <v>422</v>
      </c>
      <c r="AI434" s="29">
        <f t="shared" si="131"/>
        <v>2775463.7000000174</v>
      </c>
      <c r="AJ434" s="30">
        <f t="shared" si="141"/>
        <v>422</v>
      </c>
      <c r="AK434" s="30">
        <f t="shared" si="140"/>
        <v>422</v>
      </c>
      <c r="AL434" s="29">
        <f t="shared" si="132"/>
        <v>2790716.1899999888</v>
      </c>
      <c r="AM434" s="30">
        <f t="shared" si="140"/>
        <v>422</v>
      </c>
      <c r="AN434" s="30">
        <f t="shared" si="140"/>
        <v>422</v>
      </c>
      <c r="AO434" s="29">
        <f t="shared" si="133"/>
        <v>2798945.0799999763</v>
      </c>
      <c r="AP434" s="30">
        <f t="shared" si="140"/>
        <v>422</v>
      </c>
      <c r="AQ434" s="30">
        <f t="shared" si="140"/>
        <v>422</v>
      </c>
      <c r="AR434" s="29">
        <f t="shared" si="127"/>
        <v>2797333.4799999902</v>
      </c>
      <c r="AS434" s="253">
        <f t="shared" si="140"/>
        <v>422</v>
      </c>
      <c r="AT434" s="254">
        <f t="shared" si="140"/>
        <v>422</v>
      </c>
    </row>
    <row r="435" spans="22:46">
      <c r="V435" s="30">
        <f t="shared" si="141"/>
        <v>423</v>
      </c>
      <c r="W435" s="29">
        <f t="shared" si="128"/>
        <v>2789918.6700000176</v>
      </c>
      <c r="X435" s="30">
        <f t="shared" si="141"/>
        <v>423</v>
      </c>
      <c r="Y435" s="30">
        <f t="shared" si="141"/>
        <v>423</v>
      </c>
      <c r="Z435" s="29">
        <f t="shared" si="129"/>
        <v>2797793.4599999823</v>
      </c>
      <c r="AA435" s="30">
        <f t="shared" si="141"/>
        <v>423</v>
      </c>
      <c r="AB435" s="30">
        <f t="shared" si="141"/>
        <v>423</v>
      </c>
      <c r="AC435" s="29">
        <f t="shared" si="130"/>
        <v>2786491.8200000036</v>
      </c>
      <c r="AD435" s="30">
        <f t="shared" si="141"/>
        <v>423</v>
      </c>
      <c r="AE435" s="30">
        <f t="shared" si="141"/>
        <v>423</v>
      </c>
      <c r="AF435" s="29">
        <f t="shared" si="126"/>
        <v>2805401.8499999787</v>
      </c>
      <c r="AG435" s="30">
        <f t="shared" si="141"/>
        <v>423</v>
      </c>
      <c r="AH435" s="30">
        <f t="shared" si="141"/>
        <v>423</v>
      </c>
      <c r="AI435" s="29">
        <f t="shared" si="131"/>
        <v>2781894.1700000176</v>
      </c>
      <c r="AJ435" s="30">
        <f t="shared" si="141"/>
        <v>423</v>
      </c>
      <c r="AK435" s="30">
        <f t="shared" si="140"/>
        <v>423</v>
      </c>
      <c r="AL435" s="29">
        <f t="shared" si="132"/>
        <v>2797171.0699999887</v>
      </c>
      <c r="AM435" s="30">
        <f t="shared" si="140"/>
        <v>423</v>
      </c>
      <c r="AN435" s="30">
        <f t="shared" si="140"/>
        <v>423</v>
      </c>
      <c r="AO435" s="29">
        <f t="shared" si="133"/>
        <v>2805393.0899999761</v>
      </c>
      <c r="AP435" s="30">
        <f t="shared" si="140"/>
        <v>423</v>
      </c>
      <c r="AQ435" s="30">
        <f t="shared" si="140"/>
        <v>423</v>
      </c>
      <c r="AR435" s="29">
        <f t="shared" si="127"/>
        <v>2803770.6899999902</v>
      </c>
      <c r="AS435" s="253">
        <f t="shared" si="140"/>
        <v>423</v>
      </c>
      <c r="AT435" s="254">
        <f t="shared" si="140"/>
        <v>423</v>
      </c>
    </row>
    <row r="436" spans="22:46">
      <c r="V436" s="30">
        <f t="shared" si="141"/>
        <v>424</v>
      </c>
      <c r="W436" s="29">
        <f t="shared" si="128"/>
        <v>2796351.3900000178</v>
      </c>
      <c r="X436" s="30">
        <f t="shared" si="141"/>
        <v>424</v>
      </c>
      <c r="Y436" s="30">
        <f t="shared" si="141"/>
        <v>424</v>
      </c>
      <c r="Z436" s="29">
        <f t="shared" si="129"/>
        <v>2804244.7399999821</v>
      </c>
      <c r="AA436" s="30">
        <f t="shared" si="141"/>
        <v>424</v>
      </c>
      <c r="AB436" s="30">
        <f t="shared" si="141"/>
        <v>424</v>
      </c>
      <c r="AC436" s="29">
        <f t="shared" si="130"/>
        <v>2792921.8400000036</v>
      </c>
      <c r="AD436" s="30">
        <f t="shared" si="141"/>
        <v>424</v>
      </c>
      <c r="AE436" s="30">
        <f t="shared" si="141"/>
        <v>424</v>
      </c>
      <c r="AF436" s="29">
        <f t="shared" si="126"/>
        <v>2811857.6299999785</v>
      </c>
      <c r="AG436" s="30">
        <f t="shared" si="141"/>
        <v>424</v>
      </c>
      <c r="AH436" s="30">
        <f t="shared" si="141"/>
        <v>424</v>
      </c>
      <c r="AI436" s="29">
        <f t="shared" si="131"/>
        <v>2788324.6400000178</v>
      </c>
      <c r="AJ436" s="30">
        <f t="shared" si="141"/>
        <v>424</v>
      </c>
      <c r="AK436" s="30">
        <f t="shared" si="140"/>
        <v>424</v>
      </c>
      <c r="AL436" s="29">
        <f t="shared" si="132"/>
        <v>2803625.9499999885</v>
      </c>
      <c r="AM436" s="30">
        <f t="shared" si="140"/>
        <v>424</v>
      </c>
      <c r="AN436" s="30">
        <f t="shared" si="140"/>
        <v>424</v>
      </c>
      <c r="AO436" s="29">
        <f t="shared" si="133"/>
        <v>2811841.0999999759</v>
      </c>
      <c r="AP436" s="30">
        <f t="shared" si="140"/>
        <v>424</v>
      </c>
      <c r="AQ436" s="30">
        <f t="shared" si="140"/>
        <v>424</v>
      </c>
      <c r="AR436" s="29">
        <f t="shared" si="127"/>
        <v>2810207.8999999901</v>
      </c>
      <c r="AS436" s="253">
        <f t="shared" si="140"/>
        <v>424</v>
      </c>
      <c r="AT436" s="254">
        <f t="shared" si="140"/>
        <v>424</v>
      </c>
    </row>
    <row r="437" spans="22:46">
      <c r="V437" s="30">
        <f t="shared" si="141"/>
        <v>425</v>
      </c>
      <c r="W437" s="29">
        <f t="shared" si="128"/>
        <v>2802784.110000018</v>
      </c>
      <c r="X437" s="30">
        <f t="shared" si="141"/>
        <v>425</v>
      </c>
      <c r="Y437" s="30">
        <f t="shared" si="141"/>
        <v>425</v>
      </c>
      <c r="Z437" s="29">
        <f t="shared" si="129"/>
        <v>2810696.0199999819</v>
      </c>
      <c r="AA437" s="30">
        <f t="shared" si="141"/>
        <v>425</v>
      </c>
      <c r="AB437" s="30">
        <f t="shared" si="141"/>
        <v>425</v>
      </c>
      <c r="AC437" s="29">
        <f t="shared" si="130"/>
        <v>2799351.8600000036</v>
      </c>
      <c r="AD437" s="30">
        <f t="shared" si="141"/>
        <v>425</v>
      </c>
      <c r="AE437" s="30">
        <f t="shared" si="141"/>
        <v>425</v>
      </c>
      <c r="AF437" s="29">
        <f t="shared" si="126"/>
        <v>2818313.4099999783</v>
      </c>
      <c r="AG437" s="30">
        <f t="shared" si="141"/>
        <v>425</v>
      </c>
      <c r="AH437" s="30">
        <f t="shared" si="141"/>
        <v>425</v>
      </c>
      <c r="AI437" s="29">
        <f t="shared" si="131"/>
        <v>2794755.110000018</v>
      </c>
      <c r="AJ437" s="30">
        <f t="shared" si="141"/>
        <v>425</v>
      </c>
      <c r="AK437" s="30">
        <f t="shared" si="140"/>
        <v>425</v>
      </c>
      <c r="AL437" s="29">
        <f t="shared" si="132"/>
        <v>2810080.8299999884</v>
      </c>
      <c r="AM437" s="30">
        <f t="shared" si="140"/>
        <v>425</v>
      </c>
      <c r="AN437" s="30">
        <f t="shared" si="140"/>
        <v>425</v>
      </c>
      <c r="AO437" s="29">
        <f t="shared" si="133"/>
        <v>2818289.1099999757</v>
      </c>
      <c r="AP437" s="30">
        <f t="shared" si="140"/>
        <v>425</v>
      </c>
      <c r="AQ437" s="30">
        <f t="shared" si="140"/>
        <v>425</v>
      </c>
      <c r="AR437" s="29">
        <f t="shared" si="127"/>
        <v>2816645.1099999901</v>
      </c>
      <c r="AS437" s="253">
        <f t="shared" si="140"/>
        <v>425</v>
      </c>
      <c r="AT437" s="254">
        <f t="shared" si="140"/>
        <v>425</v>
      </c>
    </row>
    <row r="438" spans="22:46">
      <c r="V438" s="30">
        <f t="shared" si="141"/>
        <v>426</v>
      </c>
      <c r="W438" s="29">
        <f t="shared" si="128"/>
        <v>2809216.8300000182</v>
      </c>
      <c r="X438" s="30">
        <f t="shared" si="141"/>
        <v>426</v>
      </c>
      <c r="Y438" s="30">
        <f t="shared" si="141"/>
        <v>426</v>
      </c>
      <c r="Z438" s="29">
        <f t="shared" si="129"/>
        <v>2817147.2999999817</v>
      </c>
      <c r="AA438" s="30">
        <f t="shared" si="141"/>
        <v>426</v>
      </c>
      <c r="AB438" s="30">
        <f t="shared" si="141"/>
        <v>426</v>
      </c>
      <c r="AC438" s="29">
        <f t="shared" si="130"/>
        <v>2805781.8800000036</v>
      </c>
      <c r="AD438" s="30">
        <f t="shared" si="141"/>
        <v>426</v>
      </c>
      <c r="AE438" s="30">
        <f t="shared" si="141"/>
        <v>426</v>
      </c>
      <c r="AF438" s="29">
        <f t="shared" ref="AF438:AF485" si="142">AF437+6455.78</f>
        <v>2824769.1899999781</v>
      </c>
      <c r="AG438" s="30">
        <f t="shared" si="141"/>
        <v>426</v>
      </c>
      <c r="AH438" s="30">
        <f t="shared" si="141"/>
        <v>426</v>
      </c>
      <c r="AI438" s="29">
        <f t="shared" si="131"/>
        <v>2801185.5800000182</v>
      </c>
      <c r="AJ438" s="30">
        <f t="shared" si="141"/>
        <v>426</v>
      </c>
      <c r="AK438" s="30">
        <f t="shared" si="140"/>
        <v>426</v>
      </c>
      <c r="AL438" s="29">
        <f t="shared" si="132"/>
        <v>2816535.7099999883</v>
      </c>
      <c r="AM438" s="30">
        <f t="shared" si="140"/>
        <v>426</v>
      </c>
      <c r="AN438" s="30">
        <f t="shared" si="140"/>
        <v>426</v>
      </c>
      <c r="AO438" s="29">
        <f t="shared" si="133"/>
        <v>2824737.1199999754</v>
      </c>
      <c r="AP438" s="30">
        <f t="shared" si="140"/>
        <v>426</v>
      </c>
      <c r="AQ438" s="30">
        <f t="shared" si="140"/>
        <v>426</v>
      </c>
      <c r="AR438" s="29">
        <f t="shared" si="127"/>
        <v>2823082.3199999901</v>
      </c>
      <c r="AS438" s="253">
        <f t="shared" si="140"/>
        <v>426</v>
      </c>
      <c r="AT438" s="254">
        <f t="shared" si="140"/>
        <v>426</v>
      </c>
    </row>
    <row r="439" spans="22:46">
      <c r="V439" s="30">
        <f t="shared" si="141"/>
        <v>427</v>
      </c>
      <c r="W439" s="29">
        <f t="shared" si="128"/>
        <v>2815649.5500000184</v>
      </c>
      <c r="X439" s="30">
        <f t="shared" si="141"/>
        <v>427</v>
      </c>
      <c r="Y439" s="30">
        <f t="shared" si="141"/>
        <v>427</v>
      </c>
      <c r="Z439" s="29">
        <f t="shared" si="129"/>
        <v>2823598.5799999814</v>
      </c>
      <c r="AA439" s="30">
        <f t="shared" si="141"/>
        <v>427</v>
      </c>
      <c r="AB439" s="30">
        <f t="shared" si="141"/>
        <v>427</v>
      </c>
      <c r="AC439" s="29">
        <f t="shared" si="130"/>
        <v>2812211.9000000036</v>
      </c>
      <c r="AD439" s="30">
        <f t="shared" si="141"/>
        <v>427</v>
      </c>
      <c r="AE439" s="30">
        <f t="shared" si="141"/>
        <v>427</v>
      </c>
      <c r="AF439" s="29">
        <f t="shared" si="142"/>
        <v>2831224.9699999779</v>
      </c>
      <c r="AG439" s="30">
        <f t="shared" si="141"/>
        <v>427</v>
      </c>
      <c r="AH439" s="30">
        <f t="shared" si="141"/>
        <v>427</v>
      </c>
      <c r="AI439" s="29">
        <f t="shared" si="131"/>
        <v>2807616.0500000184</v>
      </c>
      <c r="AJ439" s="30">
        <f t="shared" si="141"/>
        <v>427</v>
      </c>
      <c r="AK439" s="30">
        <f t="shared" si="140"/>
        <v>427</v>
      </c>
      <c r="AL439" s="29">
        <f t="shared" si="132"/>
        <v>2822990.5899999882</v>
      </c>
      <c r="AM439" s="30">
        <f t="shared" si="140"/>
        <v>427</v>
      </c>
      <c r="AN439" s="30">
        <f t="shared" si="140"/>
        <v>427</v>
      </c>
      <c r="AO439" s="29">
        <f t="shared" si="133"/>
        <v>2831185.1299999752</v>
      </c>
      <c r="AP439" s="30">
        <f t="shared" si="140"/>
        <v>427</v>
      </c>
      <c r="AQ439" s="30">
        <f t="shared" si="140"/>
        <v>427</v>
      </c>
      <c r="AR439" s="29">
        <f t="shared" ref="AR439:AR485" si="143">AR438+6437.21</f>
        <v>2829519.52999999</v>
      </c>
      <c r="AS439" s="253">
        <f t="shared" si="140"/>
        <v>427</v>
      </c>
      <c r="AT439" s="254">
        <f t="shared" si="140"/>
        <v>427</v>
      </c>
    </row>
    <row r="440" spans="22:46">
      <c r="V440" s="30">
        <f t="shared" si="141"/>
        <v>428</v>
      </c>
      <c r="W440" s="29">
        <f t="shared" ref="W440:W486" si="144">W439+6432.72</f>
        <v>2822082.2700000186</v>
      </c>
      <c r="X440" s="30">
        <f t="shared" si="141"/>
        <v>428</v>
      </c>
      <c r="Y440" s="30">
        <f t="shared" si="141"/>
        <v>428</v>
      </c>
      <c r="Z440" s="29">
        <f t="shared" ref="Z440:Z487" si="145">Z439+6451.28</f>
        <v>2830049.8599999812</v>
      </c>
      <c r="AA440" s="30">
        <f t="shared" si="141"/>
        <v>428</v>
      </c>
      <c r="AB440" s="30">
        <f t="shared" si="141"/>
        <v>428</v>
      </c>
      <c r="AC440" s="29">
        <f t="shared" si="130"/>
        <v>2818641.9200000037</v>
      </c>
      <c r="AD440" s="30">
        <f t="shared" si="141"/>
        <v>428</v>
      </c>
      <c r="AE440" s="30">
        <f t="shared" si="141"/>
        <v>428</v>
      </c>
      <c r="AF440" s="29">
        <f t="shared" si="142"/>
        <v>2837680.7499999776</v>
      </c>
      <c r="AG440" s="30">
        <f t="shared" si="141"/>
        <v>428</v>
      </c>
      <c r="AH440" s="30">
        <f t="shared" si="141"/>
        <v>428</v>
      </c>
      <c r="AI440" s="29">
        <f t="shared" si="131"/>
        <v>2814046.5200000186</v>
      </c>
      <c r="AJ440" s="30">
        <f t="shared" si="141"/>
        <v>428</v>
      </c>
      <c r="AK440" s="30">
        <f t="shared" si="140"/>
        <v>428</v>
      </c>
      <c r="AL440" s="29">
        <f t="shared" si="132"/>
        <v>2829445.4699999881</v>
      </c>
      <c r="AM440" s="30">
        <f t="shared" si="140"/>
        <v>428</v>
      </c>
      <c r="AN440" s="30">
        <f t="shared" si="140"/>
        <v>428</v>
      </c>
      <c r="AO440" s="29">
        <f t="shared" si="133"/>
        <v>2837633.139999975</v>
      </c>
      <c r="AP440" s="30">
        <f t="shared" si="140"/>
        <v>428</v>
      </c>
      <c r="AQ440" s="30">
        <f t="shared" si="140"/>
        <v>428</v>
      </c>
      <c r="AR440" s="29">
        <f t="shared" si="143"/>
        <v>2835956.73999999</v>
      </c>
      <c r="AS440" s="253">
        <f t="shared" si="140"/>
        <v>428</v>
      </c>
      <c r="AT440" s="254">
        <f t="shared" si="140"/>
        <v>428</v>
      </c>
    </row>
    <row r="441" spans="22:46">
      <c r="V441" s="30">
        <f t="shared" si="141"/>
        <v>429</v>
      </c>
      <c r="W441" s="29">
        <f t="shared" si="144"/>
        <v>2828514.9900000188</v>
      </c>
      <c r="X441" s="30">
        <f t="shared" si="141"/>
        <v>429</v>
      </c>
      <c r="Y441" s="30">
        <f t="shared" si="141"/>
        <v>429</v>
      </c>
      <c r="Z441" s="29">
        <f t="shared" si="145"/>
        <v>2836501.139999981</v>
      </c>
      <c r="AA441" s="30">
        <f t="shared" si="141"/>
        <v>429</v>
      </c>
      <c r="AB441" s="30">
        <f t="shared" si="141"/>
        <v>429</v>
      </c>
      <c r="AC441" s="29">
        <f t="shared" ref="AC441:AC487" si="146">AC440+6430.02</f>
        <v>2825071.9400000037</v>
      </c>
      <c r="AD441" s="30">
        <f t="shared" si="141"/>
        <v>429</v>
      </c>
      <c r="AE441" s="30">
        <f t="shared" si="141"/>
        <v>429</v>
      </c>
      <c r="AF441" s="29">
        <f t="shared" si="142"/>
        <v>2844136.5299999774</v>
      </c>
      <c r="AG441" s="30">
        <f t="shared" si="141"/>
        <v>429</v>
      </c>
      <c r="AH441" s="30">
        <f t="shared" si="141"/>
        <v>429</v>
      </c>
      <c r="AI441" s="29">
        <f t="shared" ref="AI441:AI487" si="147">AI440+6430.47</f>
        <v>2820476.9900000188</v>
      </c>
      <c r="AJ441" s="30">
        <f t="shared" si="141"/>
        <v>429</v>
      </c>
      <c r="AK441" s="30">
        <f t="shared" si="140"/>
        <v>429</v>
      </c>
      <c r="AL441" s="29">
        <f t="shared" si="132"/>
        <v>2835900.349999988</v>
      </c>
      <c r="AM441" s="30">
        <f t="shared" si="140"/>
        <v>429</v>
      </c>
      <c r="AN441" s="30">
        <f t="shared" si="140"/>
        <v>429</v>
      </c>
      <c r="AO441" s="29">
        <f t="shared" si="133"/>
        <v>2844081.1499999748</v>
      </c>
      <c r="AP441" s="30">
        <f t="shared" si="140"/>
        <v>429</v>
      </c>
      <c r="AQ441" s="30">
        <f t="shared" si="140"/>
        <v>429</v>
      </c>
      <c r="AR441" s="29">
        <f t="shared" si="143"/>
        <v>2842393.9499999899</v>
      </c>
      <c r="AS441" s="253">
        <f t="shared" si="140"/>
        <v>429</v>
      </c>
      <c r="AT441" s="254">
        <f t="shared" si="140"/>
        <v>429</v>
      </c>
    </row>
    <row r="442" spans="22:46">
      <c r="V442" s="30">
        <f t="shared" si="141"/>
        <v>430</v>
      </c>
      <c r="W442" s="29">
        <f t="shared" si="144"/>
        <v>2834947.7100000191</v>
      </c>
      <c r="X442" s="30">
        <f t="shared" si="141"/>
        <v>430</v>
      </c>
      <c r="Y442" s="30">
        <f t="shared" si="141"/>
        <v>430</v>
      </c>
      <c r="Z442" s="29">
        <f t="shared" si="145"/>
        <v>2842952.4199999808</v>
      </c>
      <c r="AA442" s="30">
        <f t="shared" si="141"/>
        <v>430</v>
      </c>
      <c r="AB442" s="30">
        <f t="shared" si="141"/>
        <v>430</v>
      </c>
      <c r="AC442" s="29">
        <f t="shared" si="146"/>
        <v>2831501.9600000037</v>
      </c>
      <c r="AD442" s="30">
        <f t="shared" si="141"/>
        <v>430</v>
      </c>
      <c r="AE442" s="30">
        <f t="shared" si="141"/>
        <v>430</v>
      </c>
      <c r="AF442" s="29">
        <f t="shared" si="142"/>
        <v>2850592.3099999772</v>
      </c>
      <c r="AG442" s="30">
        <f t="shared" si="141"/>
        <v>430</v>
      </c>
      <c r="AH442" s="30">
        <f t="shared" si="141"/>
        <v>430</v>
      </c>
      <c r="AI442" s="29">
        <f t="shared" si="147"/>
        <v>2826907.4600000191</v>
      </c>
      <c r="AJ442" s="30">
        <f t="shared" si="141"/>
        <v>430</v>
      </c>
      <c r="AK442" s="30">
        <f t="shared" si="140"/>
        <v>430</v>
      </c>
      <c r="AL442" s="29">
        <f t="shared" ref="AL442:AL489" si="148">AL441+6454.88</f>
        <v>2842355.2299999879</v>
      </c>
      <c r="AM442" s="30">
        <f t="shared" si="140"/>
        <v>430</v>
      </c>
      <c r="AN442" s="30">
        <f t="shared" si="140"/>
        <v>430</v>
      </c>
      <c r="AO442" s="29">
        <f t="shared" si="133"/>
        <v>2850529.1599999745</v>
      </c>
      <c r="AP442" s="30">
        <f t="shared" si="140"/>
        <v>430</v>
      </c>
      <c r="AQ442" s="30">
        <f t="shared" si="140"/>
        <v>430</v>
      </c>
      <c r="AR442" s="29">
        <f t="shared" si="143"/>
        <v>2848831.1599999899</v>
      </c>
      <c r="AS442" s="253">
        <f t="shared" si="140"/>
        <v>430</v>
      </c>
      <c r="AT442" s="254">
        <f t="shared" si="140"/>
        <v>430</v>
      </c>
    </row>
    <row r="443" spans="22:46">
      <c r="V443" s="30">
        <f t="shared" si="141"/>
        <v>431</v>
      </c>
      <c r="W443" s="29">
        <f t="shared" si="144"/>
        <v>2841380.4300000193</v>
      </c>
      <c r="X443" s="30">
        <f t="shared" si="141"/>
        <v>431</v>
      </c>
      <c r="Y443" s="30">
        <f t="shared" si="141"/>
        <v>431</v>
      </c>
      <c r="Z443" s="29">
        <f t="shared" si="145"/>
        <v>2849403.6999999806</v>
      </c>
      <c r="AA443" s="30">
        <f t="shared" si="141"/>
        <v>431</v>
      </c>
      <c r="AB443" s="30">
        <f t="shared" si="141"/>
        <v>431</v>
      </c>
      <c r="AC443" s="29">
        <f t="shared" si="146"/>
        <v>2837931.9800000037</v>
      </c>
      <c r="AD443" s="30">
        <f t="shared" si="141"/>
        <v>431</v>
      </c>
      <c r="AE443" s="30">
        <f t="shared" si="141"/>
        <v>431</v>
      </c>
      <c r="AF443" s="29">
        <f t="shared" si="142"/>
        <v>2857048.089999977</v>
      </c>
      <c r="AG443" s="30">
        <f t="shared" si="141"/>
        <v>431</v>
      </c>
      <c r="AH443" s="30">
        <f t="shared" si="141"/>
        <v>431</v>
      </c>
      <c r="AI443" s="29">
        <f t="shared" si="147"/>
        <v>2833337.9300000193</v>
      </c>
      <c r="AJ443" s="30">
        <f t="shared" si="141"/>
        <v>431</v>
      </c>
      <c r="AK443" s="30">
        <f t="shared" si="140"/>
        <v>431</v>
      </c>
      <c r="AL443" s="29">
        <f t="shared" si="148"/>
        <v>2848810.1099999878</v>
      </c>
      <c r="AM443" s="30">
        <f t="shared" si="140"/>
        <v>431</v>
      </c>
      <c r="AN443" s="30">
        <f t="shared" si="140"/>
        <v>431</v>
      </c>
      <c r="AO443" s="29">
        <f t="shared" ref="AO443:AO489" si="149">AO442+6448.01</f>
        <v>2856977.1699999743</v>
      </c>
      <c r="AP443" s="30">
        <f t="shared" si="140"/>
        <v>431</v>
      </c>
      <c r="AQ443" s="30">
        <f t="shared" si="140"/>
        <v>431</v>
      </c>
      <c r="AR443" s="29">
        <f t="shared" si="143"/>
        <v>2855268.3699999899</v>
      </c>
      <c r="AS443" s="253">
        <f t="shared" si="140"/>
        <v>431</v>
      </c>
      <c r="AT443" s="254">
        <f t="shared" si="140"/>
        <v>431</v>
      </c>
    </row>
    <row r="444" spans="22:46">
      <c r="V444" s="30">
        <f t="shared" si="141"/>
        <v>432</v>
      </c>
      <c r="W444" s="29">
        <f t="shared" si="144"/>
        <v>2847813.1500000195</v>
      </c>
      <c r="X444" s="30">
        <f t="shared" si="141"/>
        <v>432</v>
      </c>
      <c r="Y444" s="30">
        <f t="shared" si="141"/>
        <v>432</v>
      </c>
      <c r="Z444" s="29">
        <f t="shared" si="145"/>
        <v>2855854.9799999804</v>
      </c>
      <c r="AA444" s="30">
        <f t="shared" si="141"/>
        <v>432</v>
      </c>
      <c r="AB444" s="30">
        <f t="shared" si="141"/>
        <v>432</v>
      </c>
      <c r="AC444" s="29">
        <f t="shared" si="146"/>
        <v>2844362.0000000037</v>
      </c>
      <c r="AD444" s="30">
        <f t="shared" si="141"/>
        <v>432</v>
      </c>
      <c r="AE444" s="30">
        <f t="shared" si="141"/>
        <v>432</v>
      </c>
      <c r="AF444" s="29">
        <f t="shared" si="142"/>
        <v>2863503.8699999768</v>
      </c>
      <c r="AG444" s="30">
        <f t="shared" si="141"/>
        <v>432</v>
      </c>
      <c r="AH444" s="30">
        <f t="shared" si="141"/>
        <v>432</v>
      </c>
      <c r="AI444" s="29">
        <f t="shared" si="147"/>
        <v>2839768.4000000195</v>
      </c>
      <c r="AJ444" s="30">
        <f t="shared" si="141"/>
        <v>432</v>
      </c>
      <c r="AK444" s="30">
        <f t="shared" si="140"/>
        <v>432</v>
      </c>
      <c r="AL444" s="29">
        <f t="shared" si="148"/>
        <v>2855264.9899999877</v>
      </c>
      <c r="AM444" s="30">
        <f t="shared" si="140"/>
        <v>432</v>
      </c>
      <c r="AN444" s="30">
        <f t="shared" si="140"/>
        <v>432</v>
      </c>
      <c r="AO444" s="29">
        <f t="shared" si="149"/>
        <v>2863425.1799999741</v>
      </c>
      <c r="AP444" s="30">
        <f t="shared" si="140"/>
        <v>432</v>
      </c>
      <c r="AQ444" s="30">
        <f t="shared" si="140"/>
        <v>432</v>
      </c>
      <c r="AR444" s="29">
        <f t="shared" si="143"/>
        <v>2861705.5799999898</v>
      </c>
      <c r="AS444" s="253">
        <f t="shared" si="140"/>
        <v>432</v>
      </c>
      <c r="AT444" s="254">
        <f t="shared" si="140"/>
        <v>432</v>
      </c>
    </row>
    <row r="445" spans="22:46">
      <c r="V445" s="30">
        <f t="shared" si="141"/>
        <v>433</v>
      </c>
      <c r="W445" s="29">
        <f t="shared" si="144"/>
        <v>2854245.8700000197</v>
      </c>
      <c r="X445" s="30">
        <f t="shared" si="141"/>
        <v>433</v>
      </c>
      <c r="Y445" s="30">
        <f t="shared" si="141"/>
        <v>433</v>
      </c>
      <c r="Z445" s="29">
        <f t="shared" si="145"/>
        <v>2862306.2599999802</v>
      </c>
      <c r="AA445" s="30">
        <f t="shared" si="141"/>
        <v>433</v>
      </c>
      <c r="AB445" s="30">
        <f t="shared" si="141"/>
        <v>433</v>
      </c>
      <c r="AC445" s="29">
        <f t="shared" si="146"/>
        <v>2850792.0200000037</v>
      </c>
      <c r="AD445" s="30">
        <f t="shared" si="141"/>
        <v>433</v>
      </c>
      <c r="AE445" s="30">
        <f t="shared" si="141"/>
        <v>433</v>
      </c>
      <c r="AF445" s="29">
        <f t="shared" si="142"/>
        <v>2869959.6499999766</v>
      </c>
      <c r="AG445" s="30">
        <f t="shared" si="141"/>
        <v>433</v>
      </c>
      <c r="AH445" s="30">
        <f t="shared" si="141"/>
        <v>433</v>
      </c>
      <c r="AI445" s="29">
        <f t="shared" si="147"/>
        <v>2846198.8700000197</v>
      </c>
      <c r="AJ445" s="30">
        <f t="shared" si="141"/>
        <v>433</v>
      </c>
      <c r="AK445" s="30">
        <f t="shared" si="141"/>
        <v>433</v>
      </c>
      <c r="AL445" s="29">
        <f t="shared" si="148"/>
        <v>2861719.8699999875</v>
      </c>
      <c r="AM445" s="30">
        <f t="shared" ref="AK445:AT460" si="150">AM444+1</f>
        <v>433</v>
      </c>
      <c r="AN445" s="30">
        <f t="shared" si="150"/>
        <v>433</v>
      </c>
      <c r="AO445" s="29">
        <f t="shared" si="149"/>
        <v>2869873.1899999739</v>
      </c>
      <c r="AP445" s="30">
        <f t="shared" si="150"/>
        <v>433</v>
      </c>
      <c r="AQ445" s="30">
        <f t="shared" si="150"/>
        <v>433</v>
      </c>
      <c r="AR445" s="29">
        <f t="shared" si="143"/>
        <v>2868142.7899999898</v>
      </c>
      <c r="AS445" s="253">
        <f t="shared" si="150"/>
        <v>433</v>
      </c>
      <c r="AT445" s="254">
        <f t="shared" si="150"/>
        <v>433</v>
      </c>
    </row>
    <row r="446" spans="22:46">
      <c r="V446" s="30">
        <f t="shared" ref="V446:AK461" si="151">V445+1</f>
        <v>434</v>
      </c>
      <c r="W446" s="29">
        <f t="shared" si="144"/>
        <v>2860678.5900000199</v>
      </c>
      <c r="X446" s="30">
        <f t="shared" si="151"/>
        <v>434</v>
      </c>
      <c r="Y446" s="30">
        <f t="shared" si="151"/>
        <v>434</v>
      </c>
      <c r="Z446" s="29">
        <f t="shared" si="145"/>
        <v>2868757.53999998</v>
      </c>
      <c r="AA446" s="30">
        <f t="shared" si="151"/>
        <v>434</v>
      </c>
      <c r="AB446" s="30">
        <f t="shared" si="151"/>
        <v>434</v>
      </c>
      <c r="AC446" s="29">
        <f t="shared" si="146"/>
        <v>2857222.0400000038</v>
      </c>
      <c r="AD446" s="30">
        <f t="shared" si="151"/>
        <v>434</v>
      </c>
      <c r="AE446" s="30">
        <f t="shared" si="151"/>
        <v>434</v>
      </c>
      <c r="AF446" s="29">
        <f t="shared" si="142"/>
        <v>2876415.4299999764</v>
      </c>
      <c r="AG446" s="30">
        <f t="shared" si="151"/>
        <v>434</v>
      </c>
      <c r="AH446" s="30">
        <f t="shared" si="151"/>
        <v>434</v>
      </c>
      <c r="AI446" s="29">
        <f t="shared" si="147"/>
        <v>2852629.3400000199</v>
      </c>
      <c r="AJ446" s="30">
        <f t="shared" si="151"/>
        <v>434</v>
      </c>
      <c r="AK446" s="30">
        <f t="shared" si="150"/>
        <v>434</v>
      </c>
      <c r="AL446" s="29">
        <f t="shared" si="148"/>
        <v>2868174.7499999874</v>
      </c>
      <c r="AM446" s="30">
        <f t="shared" si="150"/>
        <v>434</v>
      </c>
      <c r="AN446" s="30">
        <f t="shared" si="150"/>
        <v>434</v>
      </c>
      <c r="AO446" s="29">
        <f t="shared" si="149"/>
        <v>2876321.1999999736</v>
      </c>
      <c r="AP446" s="30">
        <f t="shared" si="150"/>
        <v>434</v>
      </c>
      <c r="AQ446" s="30">
        <f t="shared" si="150"/>
        <v>434</v>
      </c>
      <c r="AR446" s="29">
        <f t="shared" si="143"/>
        <v>2874579.9999999898</v>
      </c>
      <c r="AS446" s="253">
        <f t="shared" si="150"/>
        <v>434</v>
      </c>
      <c r="AT446" s="254">
        <f t="shared" si="150"/>
        <v>434</v>
      </c>
    </row>
    <row r="447" spans="22:46">
      <c r="V447" s="30">
        <f t="shared" si="151"/>
        <v>435</v>
      </c>
      <c r="W447" s="29">
        <f t="shared" si="144"/>
        <v>2867111.3100000201</v>
      </c>
      <c r="X447" s="30">
        <f t="shared" si="151"/>
        <v>435</v>
      </c>
      <c r="Y447" s="30">
        <f t="shared" si="151"/>
        <v>435</v>
      </c>
      <c r="Z447" s="29">
        <f t="shared" si="145"/>
        <v>2875208.8199999798</v>
      </c>
      <c r="AA447" s="30">
        <f t="shared" si="151"/>
        <v>435</v>
      </c>
      <c r="AB447" s="30">
        <f t="shared" si="151"/>
        <v>435</v>
      </c>
      <c r="AC447" s="29">
        <f t="shared" si="146"/>
        <v>2863652.0600000038</v>
      </c>
      <c r="AD447" s="30">
        <f t="shared" si="151"/>
        <v>435</v>
      </c>
      <c r="AE447" s="30">
        <f t="shared" si="151"/>
        <v>435</v>
      </c>
      <c r="AF447" s="29">
        <f t="shared" si="142"/>
        <v>2882871.2099999762</v>
      </c>
      <c r="AG447" s="30">
        <f t="shared" si="151"/>
        <v>435</v>
      </c>
      <c r="AH447" s="30">
        <f t="shared" si="151"/>
        <v>435</v>
      </c>
      <c r="AI447" s="29">
        <f t="shared" si="147"/>
        <v>2859059.8100000201</v>
      </c>
      <c r="AJ447" s="30">
        <f t="shared" si="151"/>
        <v>435</v>
      </c>
      <c r="AK447" s="30">
        <f t="shared" si="150"/>
        <v>435</v>
      </c>
      <c r="AL447" s="29">
        <f t="shared" si="148"/>
        <v>2874629.6299999873</v>
      </c>
      <c r="AM447" s="30">
        <f t="shared" si="150"/>
        <v>435</v>
      </c>
      <c r="AN447" s="30">
        <f t="shared" si="150"/>
        <v>435</v>
      </c>
      <c r="AO447" s="29">
        <f t="shared" si="149"/>
        <v>2882769.2099999734</v>
      </c>
      <c r="AP447" s="30">
        <f t="shared" si="150"/>
        <v>435</v>
      </c>
      <c r="AQ447" s="30">
        <f t="shared" si="150"/>
        <v>435</v>
      </c>
      <c r="AR447" s="29">
        <f t="shared" si="143"/>
        <v>2881017.2099999897</v>
      </c>
      <c r="AS447" s="253">
        <f t="shared" si="150"/>
        <v>435</v>
      </c>
      <c r="AT447" s="254">
        <f t="shared" si="150"/>
        <v>435</v>
      </c>
    </row>
    <row r="448" spans="22:46">
      <c r="V448" s="30">
        <f t="shared" si="151"/>
        <v>436</v>
      </c>
      <c r="W448" s="29">
        <f t="shared" si="144"/>
        <v>2873544.0300000203</v>
      </c>
      <c r="X448" s="30">
        <f t="shared" si="151"/>
        <v>436</v>
      </c>
      <c r="Y448" s="30">
        <f t="shared" si="151"/>
        <v>436</v>
      </c>
      <c r="Z448" s="29">
        <f t="shared" si="145"/>
        <v>2881660.0999999796</v>
      </c>
      <c r="AA448" s="30">
        <f t="shared" si="151"/>
        <v>436</v>
      </c>
      <c r="AB448" s="30">
        <f t="shared" si="151"/>
        <v>436</v>
      </c>
      <c r="AC448" s="29">
        <f t="shared" si="146"/>
        <v>2870082.0800000038</v>
      </c>
      <c r="AD448" s="30">
        <f t="shared" si="151"/>
        <v>436</v>
      </c>
      <c r="AE448" s="30">
        <f t="shared" si="151"/>
        <v>436</v>
      </c>
      <c r="AF448" s="29">
        <f t="shared" si="142"/>
        <v>2889326.989999976</v>
      </c>
      <c r="AG448" s="30">
        <f t="shared" si="151"/>
        <v>436</v>
      </c>
      <c r="AH448" s="30">
        <f t="shared" si="151"/>
        <v>436</v>
      </c>
      <c r="AI448" s="29">
        <f t="shared" si="147"/>
        <v>2865490.2800000203</v>
      </c>
      <c r="AJ448" s="30">
        <f t="shared" si="151"/>
        <v>436</v>
      </c>
      <c r="AK448" s="30">
        <f t="shared" si="150"/>
        <v>436</v>
      </c>
      <c r="AL448" s="29">
        <f t="shared" si="148"/>
        <v>2881084.5099999872</v>
      </c>
      <c r="AM448" s="30">
        <f t="shared" si="150"/>
        <v>436</v>
      </c>
      <c r="AN448" s="30">
        <f t="shared" si="150"/>
        <v>436</v>
      </c>
      <c r="AO448" s="29">
        <f t="shared" si="149"/>
        <v>2889217.2199999732</v>
      </c>
      <c r="AP448" s="30">
        <f t="shared" si="150"/>
        <v>436</v>
      </c>
      <c r="AQ448" s="30">
        <f t="shared" si="150"/>
        <v>436</v>
      </c>
      <c r="AR448" s="29">
        <f t="shared" si="143"/>
        <v>2887454.4199999897</v>
      </c>
      <c r="AS448" s="253">
        <f t="shared" si="150"/>
        <v>436</v>
      </c>
      <c r="AT448" s="254">
        <f t="shared" si="150"/>
        <v>436</v>
      </c>
    </row>
    <row r="449" spans="22:46">
      <c r="V449" s="30">
        <f t="shared" si="151"/>
        <v>437</v>
      </c>
      <c r="W449" s="29">
        <f t="shared" si="144"/>
        <v>2879976.7500000205</v>
      </c>
      <c r="X449" s="30">
        <f t="shared" si="151"/>
        <v>437</v>
      </c>
      <c r="Y449" s="30">
        <f t="shared" si="151"/>
        <v>437</v>
      </c>
      <c r="Z449" s="29">
        <f t="shared" si="145"/>
        <v>2888111.3799999794</v>
      </c>
      <c r="AA449" s="30">
        <f t="shared" si="151"/>
        <v>437</v>
      </c>
      <c r="AB449" s="30">
        <f t="shared" si="151"/>
        <v>437</v>
      </c>
      <c r="AC449" s="29">
        <f t="shared" si="146"/>
        <v>2876512.1000000038</v>
      </c>
      <c r="AD449" s="30">
        <f t="shared" si="151"/>
        <v>437</v>
      </c>
      <c r="AE449" s="30">
        <f t="shared" si="151"/>
        <v>437</v>
      </c>
      <c r="AF449" s="29">
        <f t="shared" si="142"/>
        <v>2895782.7699999758</v>
      </c>
      <c r="AG449" s="30">
        <f t="shared" si="151"/>
        <v>437</v>
      </c>
      <c r="AH449" s="30">
        <f t="shared" si="151"/>
        <v>437</v>
      </c>
      <c r="AI449" s="29">
        <f t="shared" si="147"/>
        <v>2871920.7500000205</v>
      </c>
      <c r="AJ449" s="30">
        <f t="shared" si="151"/>
        <v>437</v>
      </c>
      <c r="AK449" s="30">
        <f t="shared" si="150"/>
        <v>437</v>
      </c>
      <c r="AL449" s="29">
        <f t="shared" si="148"/>
        <v>2887539.3899999871</v>
      </c>
      <c r="AM449" s="30">
        <f t="shared" si="150"/>
        <v>437</v>
      </c>
      <c r="AN449" s="30">
        <f t="shared" si="150"/>
        <v>437</v>
      </c>
      <c r="AO449" s="29">
        <f t="shared" si="149"/>
        <v>2895665.229999973</v>
      </c>
      <c r="AP449" s="30">
        <f t="shared" si="150"/>
        <v>437</v>
      </c>
      <c r="AQ449" s="30">
        <f t="shared" si="150"/>
        <v>437</v>
      </c>
      <c r="AR449" s="29">
        <f t="shared" si="143"/>
        <v>2893891.6299999896</v>
      </c>
      <c r="AS449" s="253">
        <f t="shared" si="150"/>
        <v>437</v>
      </c>
      <c r="AT449" s="254">
        <f t="shared" si="150"/>
        <v>437</v>
      </c>
    </row>
    <row r="450" spans="22:46">
      <c r="V450" s="30">
        <f t="shared" si="151"/>
        <v>438</v>
      </c>
      <c r="W450" s="29">
        <f t="shared" si="144"/>
        <v>2886409.4700000207</v>
      </c>
      <c r="X450" s="30">
        <f t="shared" si="151"/>
        <v>438</v>
      </c>
      <c r="Y450" s="30">
        <f t="shared" si="151"/>
        <v>438</v>
      </c>
      <c r="Z450" s="29">
        <f t="shared" si="145"/>
        <v>2894562.6599999792</v>
      </c>
      <c r="AA450" s="30">
        <f t="shared" si="151"/>
        <v>438</v>
      </c>
      <c r="AB450" s="30">
        <f t="shared" si="151"/>
        <v>438</v>
      </c>
      <c r="AC450" s="29">
        <f t="shared" si="146"/>
        <v>2882942.1200000038</v>
      </c>
      <c r="AD450" s="30">
        <f t="shared" si="151"/>
        <v>438</v>
      </c>
      <c r="AE450" s="30">
        <f t="shared" si="151"/>
        <v>438</v>
      </c>
      <c r="AF450" s="29">
        <f t="shared" si="142"/>
        <v>2902238.5499999756</v>
      </c>
      <c r="AG450" s="30">
        <f t="shared" si="151"/>
        <v>438</v>
      </c>
      <c r="AH450" s="30">
        <f t="shared" si="151"/>
        <v>438</v>
      </c>
      <c r="AI450" s="29">
        <f t="shared" si="147"/>
        <v>2878351.2200000207</v>
      </c>
      <c r="AJ450" s="30">
        <f t="shared" si="151"/>
        <v>438</v>
      </c>
      <c r="AK450" s="30">
        <f t="shared" si="150"/>
        <v>438</v>
      </c>
      <c r="AL450" s="29">
        <f t="shared" si="148"/>
        <v>2893994.269999987</v>
      </c>
      <c r="AM450" s="30">
        <f t="shared" si="150"/>
        <v>438</v>
      </c>
      <c r="AN450" s="30">
        <f t="shared" si="150"/>
        <v>438</v>
      </c>
      <c r="AO450" s="29">
        <f t="shared" si="149"/>
        <v>2902113.2399999727</v>
      </c>
      <c r="AP450" s="30">
        <f t="shared" si="150"/>
        <v>438</v>
      </c>
      <c r="AQ450" s="30">
        <f t="shared" si="150"/>
        <v>438</v>
      </c>
      <c r="AR450" s="29">
        <f t="shared" si="143"/>
        <v>2900328.8399999896</v>
      </c>
      <c r="AS450" s="253">
        <f t="shared" si="150"/>
        <v>438</v>
      </c>
      <c r="AT450" s="254">
        <f t="shared" si="150"/>
        <v>438</v>
      </c>
    </row>
    <row r="451" spans="22:46">
      <c r="V451" s="30">
        <f t="shared" si="151"/>
        <v>439</v>
      </c>
      <c r="W451" s="29">
        <f t="shared" si="144"/>
        <v>2892842.1900000209</v>
      </c>
      <c r="X451" s="30">
        <f t="shared" si="151"/>
        <v>439</v>
      </c>
      <c r="Y451" s="30">
        <f t="shared" si="151"/>
        <v>439</v>
      </c>
      <c r="Z451" s="29">
        <f t="shared" si="145"/>
        <v>2901013.939999979</v>
      </c>
      <c r="AA451" s="30">
        <f t="shared" si="151"/>
        <v>439</v>
      </c>
      <c r="AB451" s="30">
        <f t="shared" si="151"/>
        <v>439</v>
      </c>
      <c r="AC451" s="29">
        <f t="shared" si="146"/>
        <v>2889372.1400000039</v>
      </c>
      <c r="AD451" s="30">
        <f t="shared" si="151"/>
        <v>439</v>
      </c>
      <c r="AE451" s="30">
        <f t="shared" si="151"/>
        <v>439</v>
      </c>
      <c r="AF451" s="29">
        <f t="shared" si="142"/>
        <v>2908694.3299999754</v>
      </c>
      <c r="AG451" s="30">
        <f t="shared" si="151"/>
        <v>439</v>
      </c>
      <c r="AH451" s="30">
        <f t="shared" si="151"/>
        <v>439</v>
      </c>
      <c r="AI451" s="29">
        <f t="shared" si="147"/>
        <v>2884781.6900000209</v>
      </c>
      <c r="AJ451" s="30">
        <f t="shared" si="151"/>
        <v>439</v>
      </c>
      <c r="AK451" s="30">
        <f t="shared" si="150"/>
        <v>439</v>
      </c>
      <c r="AL451" s="29">
        <f t="shared" si="148"/>
        <v>2900449.1499999869</v>
      </c>
      <c r="AM451" s="30">
        <f t="shared" si="150"/>
        <v>439</v>
      </c>
      <c r="AN451" s="30">
        <f t="shared" si="150"/>
        <v>439</v>
      </c>
      <c r="AO451" s="29">
        <f t="shared" si="149"/>
        <v>2908561.2499999725</v>
      </c>
      <c r="AP451" s="30">
        <f t="shared" si="150"/>
        <v>439</v>
      </c>
      <c r="AQ451" s="30">
        <f t="shared" si="150"/>
        <v>439</v>
      </c>
      <c r="AR451" s="29">
        <f t="shared" si="143"/>
        <v>2906766.0499999896</v>
      </c>
      <c r="AS451" s="253">
        <f t="shared" si="150"/>
        <v>439</v>
      </c>
      <c r="AT451" s="254">
        <f t="shared" si="150"/>
        <v>439</v>
      </c>
    </row>
    <row r="452" spans="22:46">
      <c r="V452" s="30">
        <f t="shared" si="151"/>
        <v>440</v>
      </c>
      <c r="W452" s="29">
        <f t="shared" si="144"/>
        <v>2899274.9100000211</v>
      </c>
      <c r="X452" s="30">
        <f t="shared" si="151"/>
        <v>440</v>
      </c>
      <c r="Y452" s="30">
        <f t="shared" si="151"/>
        <v>440</v>
      </c>
      <c r="Z452" s="29">
        <f t="shared" si="145"/>
        <v>2907465.2199999788</v>
      </c>
      <c r="AA452" s="30">
        <f t="shared" si="151"/>
        <v>440</v>
      </c>
      <c r="AB452" s="30">
        <f t="shared" si="151"/>
        <v>440</v>
      </c>
      <c r="AC452" s="29">
        <f t="shared" si="146"/>
        <v>2895802.1600000039</v>
      </c>
      <c r="AD452" s="30">
        <f t="shared" si="151"/>
        <v>440</v>
      </c>
      <c r="AE452" s="30">
        <f t="shared" si="151"/>
        <v>440</v>
      </c>
      <c r="AF452" s="29">
        <f t="shared" si="142"/>
        <v>2915150.1099999752</v>
      </c>
      <c r="AG452" s="30">
        <f t="shared" si="151"/>
        <v>440</v>
      </c>
      <c r="AH452" s="30">
        <f t="shared" si="151"/>
        <v>440</v>
      </c>
      <c r="AI452" s="29">
        <f t="shared" si="147"/>
        <v>2891212.1600000211</v>
      </c>
      <c r="AJ452" s="30">
        <f t="shared" si="151"/>
        <v>440</v>
      </c>
      <c r="AK452" s="30">
        <f t="shared" si="150"/>
        <v>440</v>
      </c>
      <c r="AL452" s="29">
        <f t="shared" si="148"/>
        <v>2906904.0299999868</v>
      </c>
      <c r="AM452" s="30">
        <f t="shared" si="150"/>
        <v>440</v>
      </c>
      <c r="AN452" s="30">
        <f t="shared" si="150"/>
        <v>440</v>
      </c>
      <c r="AO452" s="29">
        <f t="shared" si="149"/>
        <v>2915009.2599999723</v>
      </c>
      <c r="AP452" s="30">
        <f t="shared" si="150"/>
        <v>440</v>
      </c>
      <c r="AQ452" s="30">
        <f t="shared" si="150"/>
        <v>440</v>
      </c>
      <c r="AR452" s="29">
        <f t="shared" si="143"/>
        <v>2913203.2599999895</v>
      </c>
      <c r="AS452" s="253">
        <f t="shared" si="150"/>
        <v>440</v>
      </c>
      <c r="AT452" s="254">
        <f t="shared" si="150"/>
        <v>440</v>
      </c>
    </row>
    <row r="453" spans="22:46">
      <c r="V453" s="30">
        <f t="shared" si="151"/>
        <v>441</v>
      </c>
      <c r="W453" s="29">
        <f t="shared" si="144"/>
        <v>2905707.6300000213</v>
      </c>
      <c r="X453" s="30">
        <f t="shared" si="151"/>
        <v>441</v>
      </c>
      <c r="Y453" s="30">
        <f t="shared" si="151"/>
        <v>441</v>
      </c>
      <c r="Z453" s="29">
        <f t="shared" si="145"/>
        <v>2913916.4999999786</v>
      </c>
      <c r="AA453" s="30">
        <f t="shared" si="151"/>
        <v>441</v>
      </c>
      <c r="AB453" s="30">
        <f t="shared" si="151"/>
        <v>441</v>
      </c>
      <c r="AC453" s="29">
        <f t="shared" si="146"/>
        <v>2902232.1800000039</v>
      </c>
      <c r="AD453" s="30">
        <f t="shared" si="151"/>
        <v>441</v>
      </c>
      <c r="AE453" s="30">
        <f t="shared" si="151"/>
        <v>441</v>
      </c>
      <c r="AF453" s="29">
        <f t="shared" si="142"/>
        <v>2921605.889999975</v>
      </c>
      <c r="AG453" s="30">
        <f t="shared" si="151"/>
        <v>441</v>
      </c>
      <c r="AH453" s="30">
        <f t="shared" si="151"/>
        <v>441</v>
      </c>
      <c r="AI453" s="29">
        <f t="shared" si="147"/>
        <v>2897642.6300000213</v>
      </c>
      <c r="AJ453" s="30">
        <f t="shared" si="151"/>
        <v>441</v>
      </c>
      <c r="AK453" s="30">
        <f t="shared" si="150"/>
        <v>441</v>
      </c>
      <c r="AL453" s="29">
        <f t="shared" si="148"/>
        <v>2913358.9099999866</v>
      </c>
      <c r="AM453" s="30">
        <f t="shared" si="150"/>
        <v>441</v>
      </c>
      <c r="AN453" s="30">
        <f t="shared" si="150"/>
        <v>441</v>
      </c>
      <c r="AO453" s="29">
        <f t="shared" si="149"/>
        <v>2921457.2699999721</v>
      </c>
      <c r="AP453" s="30">
        <f t="shared" si="150"/>
        <v>441</v>
      </c>
      <c r="AQ453" s="30">
        <f t="shared" si="150"/>
        <v>441</v>
      </c>
      <c r="AR453" s="29">
        <f t="shared" si="143"/>
        <v>2919640.4699999895</v>
      </c>
      <c r="AS453" s="253">
        <f t="shared" si="150"/>
        <v>441</v>
      </c>
      <c r="AT453" s="254">
        <f t="shared" si="150"/>
        <v>441</v>
      </c>
    </row>
    <row r="454" spans="22:46">
      <c r="V454" s="30">
        <f t="shared" si="151"/>
        <v>442</v>
      </c>
      <c r="W454" s="29">
        <f t="shared" si="144"/>
        <v>2912140.3500000215</v>
      </c>
      <c r="X454" s="30">
        <f t="shared" si="151"/>
        <v>442</v>
      </c>
      <c r="Y454" s="30">
        <f t="shared" si="151"/>
        <v>442</v>
      </c>
      <c r="Z454" s="29">
        <f t="shared" si="145"/>
        <v>2920367.7799999784</v>
      </c>
      <c r="AA454" s="30">
        <f t="shared" si="151"/>
        <v>442</v>
      </c>
      <c r="AB454" s="30">
        <f t="shared" si="151"/>
        <v>442</v>
      </c>
      <c r="AC454" s="29">
        <f t="shared" si="146"/>
        <v>2908662.2000000039</v>
      </c>
      <c r="AD454" s="30">
        <f t="shared" si="151"/>
        <v>442</v>
      </c>
      <c r="AE454" s="30">
        <f t="shared" si="151"/>
        <v>442</v>
      </c>
      <c r="AF454" s="29">
        <f t="shared" si="142"/>
        <v>2928061.6699999748</v>
      </c>
      <c r="AG454" s="30">
        <f t="shared" si="151"/>
        <v>442</v>
      </c>
      <c r="AH454" s="30">
        <f t="shared" si="151"/>
        <v>442</v>
      </c>
      <c r="AI454" s="29">
        <f t="shared" si="147"/>
        <v>2904073.1000000215</v>
      </c>
      <c r="AJ454" s="30">
        <f t="shared" si="151"/>
        <v>442</v>
      </c>
      <c r="AK454" s="30">
        <f t="shared" si="150"/>
        <v>442</v>
      </c>
      <c r="AL454" s="29">
        <f t="shared" si="148"/>
        <v>2919813.7899999865</v>
      </c>
      <c r="AM454" s="30">
        <f t="shared" si="150"/>
        <v>442</v>
      </c>
      <c r="AN454" s="30">
        <f t="shared" si="150"/>
        <v>442</v>
      </c>
      <c r="AO454" s="29">
        <f t="shared" si="149"/>
        <v>2927905.2799999719</v>
      </c>
      <c r="AP454" s="30">
        <f t="shared" si="150"/>
        <v>442</v>
      </c>
      <c r="AQ454" s="30">
        <f t="shared" si="150"/>
        <v>442</v>
      </c>
      <c r="AR454" s="29">
        <f t="shared" si="143"/>
        <v>2926077.6799999895</v>
      </c>
      <c r="AS454" s="253">
        <f t="shared" si="150"/>
        <v>442</v>
      </c>
      <c r="AT454" s="254">
        <f t="shared" si="150"/>
        <v>442</v>
      </c>
    </row>
    <row r="455" spans="22:46">
      <c r="V455" s="30">
        <f t="shared" si="151"/>
        <v>443</v>
      </c>
      <c r="W455" s="29">
        <f t="shared" si="144"/>
        <v>2918573.0700000217</v>
      </c>
      <c r="X455" s="30">
        <f t="shared" si="151"/>
        <v>443</v>
      </c>
      <c r="Y455" s="30">
        <f t="shared" si="151"/>
        <v>443</v>
      </c>
      <c r="Z455" s="29">
        <f t="shared" si="145"/>
        <v>2926819.0599999782</v>
      </c>
      <c r="AA455" s="30">
        <f t="shared" si="151"/>
        <v>443</v>
      </c>
      <c r="AB455" s="30">
        <f t="shared" si="151"/>
        <v>443</v>
      </c>
      <c r="AC455" s="29">
        <f t="shared" si="146"/>
        <v>2915092.2200000039</v>
      </c>
      <c r="AD455" s="30">
        <f t="shared" si="151"/>
        <v>443</v>
      </c>
      <c r="AE455" s="30">
        <f t="shared" si="151"/>
        <v>443</v>
      </c>
      <c r="AF455" s="29">
        <f t="shared" si="142"/>
        <v>2934517.4499999746</v>
      </c>
      <c r="AG455" s="30">
        <f t="shared" si="151"/>
        <v>443</v>
      </c>
      <c r="AH455" s="30">
        <f t="shared" si="151"/>
        <v>443</v>
      </c>
      <c r="AI455" s="29">
        <f t="shared" si="147"/>
        <v>2910503.5700000217</v>
      </c>
      <c r="AJ455" s="30">
        <f t="shared" si="151"/>
        <v>443</v>
      </c>
      <c r="AK455" s="30">
        <f t="shared" si="150"/>
        <v>443</v>
      </c>
      <c r="AL455" s="29">
        <f t="shared" si="148"/>
        <v>2926268.6699999864</v>
      </c>
      <c r="AM455" s="30">
        <f t="shared" si="150"/>
        <v>443</v>
      </c>
      <c r="AN455" s="30">
        <f t="shared" si="150"/>
        <v>443</v>
      </c>
      <c r="AO455" s="29">
        <f t="shared" si="149"/>
        <v>2934353.2899999716</v>
      </c>
      <c r="AP455" s="30">
        <f t="shared" si="150"/>
        <v>443</v>
      </c>
      <c r="AQ455" s="30">
        <f t="shared" si="150"/>
        <v>443</v>
      </c>
      <c r="AR455" s="29">
        <f t="shared" si="143"/>
        <v>2932514.8899999894</v>
      </c>
      <c r="AS455" s="253">
        <f t="shared" si="150"/>
        <v>443</v>
      </c>
      <c r="AT455" s="254">
        <f t="shared" si="150"/>
        <v>443</v>
      </c>
    </row>
    <row r="456" spans="22:46">
      <c r="V456" s="30">
        <f t="shared" si="151"/>
        <v>444</v>
      </c>
      <c r="W456" s="29">
        <f t="shared" si="144"/>
        <v>2925005.7900000219</v>
      </c>
      <c r="X456" s="30">
        <f t="shared" si="151"/>
        <v>444</v>
      </c>
      <c r="Y456" s="30">
        <f t="shared" si="151"/>
        <v>444</v>
      </c>
      <c r="Z456" s="29">
        <f t="shared" si="145"/>
        <v>2933270.339999978</v>
      </c>
      <c r="AA456" s="30">
        <f t="shared" si="151"/>
        <v>444</v>
      </c>
      <c r="AB456" s="30">
        <f t="shared" si="151"/>
        <v>444</v>
      </c>
      <c r="AC456" s="29">
        <f t="shared" si="146"/>
        <v>2921522.2400000039</v>
      </c>
      <c r="AD456" s="30">
        <f t="shared" si="151"/>
        <v>444</v>
      </c>
      <c r="AE456" s="30">
        <f t="shared" si="151"/>
        <v>444</v>
      </c>
      <c r="AF456" s="29">
        <f t="shared" si="142"/>
        <v>2940973.2299999744</v>
      </c>
      <c r="AG456" s="30">
        <f t="shared" si="151"/>
        <v>444</v>
      </c>
      <c r="AH456" s="30">
        <f t="shared" si="151"/>
        <v>444</v>
      </c>
      <c r="AI456" s="29">
        <f t="shared" si="147"/>
        <v>2916934.0400000219</v>
      </c>
      <c r="AJ456" s="30">
        <f t="shared" si="151"/>
        <v>444</v>
      </c>
      <c r="AK456" s="30">
        <f t="shared" si="150"/>
        <v>444</v>
      </c>
      <c r="AL456" s="29">
        <f t="shared" si="148"/>
        <v>2932723.5499999863</v>
      </c>
      <c r="AM456" s="30">
        <f t="shared" si="150"/>
        <v>444</v>
      </c>
      <c r="AN456" s="30">
        <f t="shared" si="150"/>
        <v>444</v>
      </c>
      <c r="AO456" s="29">
        <f t="shared" si="149"/>
        <v>2940801.2999999714</v>
      </c>
      <c r="AP456" s="30">
        <f t="shared" si="150"/>
        <v>444</v>
      </c>
      <c r="AQ456" s="30">
        <f t="shared" si="150"/>
        <v>444</v>
      </c>
      <c r="AR456" s="29">
        <f t="shared" si="143"/>
        <v>2938952.0999999894</v>
      </c>
      <c r="AS456" s="253">
        <f t="shared" si="150"/>
        <v>444</v>
      </c>
      <c r="AT456" s="254">
        <f t="shared" si="150"/>
        <v>444</v>
      </c>
    </row>
    <row r="457" spans="22:46">
      <c r="V457" s="30">
        <f t="shared" si="151"/>
        <v>445</v>
      </c>
      <c r="W457" s="29">
        <f t="shared" si="144"/>
        <v>2931438.5100000221</v>
      </c>
      <c r="X457" s="30">
        <f t="shared" si="151"/>
        <v>445</v>
      </c>
      <c r="Y457" s="30">
        <f t="shared" si="151"/>
        <v>445</v>
      </c>
      <c r="Z457" s="29">
        <f t="shared" si="145"/>
        <v>2939721.6199999778</v>
      </c>
      <c r="AA457" s="30">
        <f t="shared" si="151"/>
        <v>445</v>
      </c>
      <c r="AB457" s="30">
        <f t="shared" si="151"/>
        <v>445</v>
      </c>
      <c r="AC457" s="29">
        <f t="shared" si="146"/>
        <v>2927952.260000004</v>
      </c>
      <c r="AD457" s="30">
        <f t="shared" si="151"/>
        <v>445</v>
      </c>
      <c r="AE457" s="30">
        <f t="shared" si="151"/>
        <v>445</v>
      </c>
      <c r="AF457" s="29">
        <f t="shared" si="142"/>
        <v>2947429.0099999742</v>
      </c>
      <c r="AG457" s="30">
        <f t="shared" si="151"/>
        <v>445</v>
      </c>
      <c r="AH457" s="30">
        <f t="shared" si="151"/>
        <v>445</v>
      </c>
      <c r="AI457" s="29">
        <f t="shared" si="147"/>
        <v>2923364.5100000221</v>
      </c>
      <c r="AJ457" s="30">
        <f t="shared" si="151"/>
        <v>445</v>
      </c>
      <c r="AK457" s="30">
        <f t="shared" si="150"/>
        <v>445</v>
      </c>
      <c r="AL457" s="29">
        <f t="shared" si="148"/>
        <v>2939178.4299999862</v>
      </c>
      <c r="AM457" s="30">
        <f t="shared" si="150"/>
        <v>445</v>
      </c>
      <c r="AN457" s="30">
        <f t="shared" si="150"/>
        <v>445</v>
      </c>
      <c r="AO457" s="29">
        <f t="shared" si="149"/>
        <v>2947249.3099999712</v>
      </c>
      <c r="AP457" s="30">
        <f t="shared" si="150"/>
        <v>445</v>
      </c>
      <c r="AQ457" s="30">
        <f t="shared" si="150"/>
        <v>445</v>
      </c>
      <c r="AR457" s="29">
        <f t="shared" si="143"/>
        <v>2945389.3099999893</v>
      </c>
      <c r="AS457" s="253">
        <f t="shared" si="150"/>
        <v>445</v>
      </c>
      <c r="AT457" s="254">
        <f t="shared" si="150"/>
        <v>445</v>
      </c>
    </row>
    <row r="458" spans="22:46">
      <c r="V458" s="30">
        <f t="shared" si="151"/>
        <v>446</v>
      </c>
      <c r="W458" s="29">
        <f t="shared" si="144"/>
        <v>2937871.2300000223</v>
      </c>
      <c r="X458" s="30">
        <f t="shared" si="151"/>
        <v>446</v>
      </c>
      <c r="Y458" s="30">
        <f t="shared" si="151"/>
        <v>446</v>
      </c>
      <c r="Z458" s="29">
        <f t="shared" si="145"/>
        <v>2946172.8999999776</v>
      </c>
      <c r="AA458" s="30">
        <f t="shared" si="151"/>
        <v>446</v>
      </c>
      <c r="AB458" s="30">
        <f t="shared" si="151"/>
        <v>446</v>
      </c>
      <c r="AC458" s="29">
        <f t="shared" si="146"/>
        <v>2934382.280000004</v>
      </c>
      <c r="AD458" s="30">
        <f t="shared" si="151"/>
        <v>446</v>
      </c>
      <c r="AE458" s="30">
        <f t="shared" si="151"/>
        <v>446</v>
      </c>
      <c r="AF458" s="29">
        <f t="shared" si="142"/>
        <v>2953884.789999974</v>
      </c>
      <c r="AG458" s="30">
        <f t="shared" si="151"/>
        <v>446</v>
      </c>
      <c r="AH458" s="30">
        <f t="shared" si="151"/>
        <v>446</v>
      </c>
      <c r="AI458" s="29">
        <f t="shared" si="147"/>
        <v>2929794.9800000223</v>
      </c>
      <c r="AJ458" s="30">
        <f t="shared" si="151"/>
        <v>446</v>
      </c>
      <c r="AK458" s="30">
        <f t="shared" si="150"/>
        <v>446</v>
      </c>
      <c r="AL458" s="29">
        <f t="shared" si="148"/>
        <v>2945633.3099999861</v>
      </c>
      <c r="AM458" s="30">
        <f t="shared" si="150"/>
        <v>446</v>
      </c>
      <c r="AN458" s="30">
        <f t="shared" si="150"/>
        <v>446</v>
      </c>
      <c r="AO458" s="29">
        <f t="shared" si="149"/>
        <v>2953697.319999971</v>
      </c>
      <c r="AP458" s="30">
        <f t="shared" si="150"/>
        <v>446</v>
      </c>
      <c r="AQ458" s="30">
        <f t="shared" si="150"/>
        <v>446</v>
      </c>
      <c r="AR458" s="29">
        <f t="shared" si="143"/>
        <v>2951826.5199999893</v>
      </c>
      <c r="AS458" s="253">
        <f t="shared" si="150"/>
        <v>446</v>
      </c>
      <c r="AT458" s="254">
        <f t="shared" si="150"/>
        <v>446</v>
      </c>
    </row>
    <row r="459" spans="22:46">
      <c r="V459" s="30">
        <f t="shared" si="151"/>
        <v>447</v>
      </c>
      <c r="W459" s="29">
        <f t="shared" si="144"/>
        <v>2944303.9500000225</v>
      </c>
      <c r="X459" s="30">
        <f t="shared" si="151"/>
        <v>447</v>
      </c>
      <c r="Y459" s="30">
        <f t="shared" si="151"/>
        <v>447</v>
      </c>
      <c r="Z459" s="29">
        <f t="shared" si="145"/>
        <v>2952624.1799999774</v>
      </c>
      <c r="AA459" s="30">
        <f t="shared" si="151"/>
        <v>447</v>
      </c>
      <c r="AB459" s="30">
        <f t="shared" si="151"/>
        <v>447</v>
      </c>
      <c r="AC459" s="29">
        <f t="shared" si="146"/>
        <v>2940812.300000004</v>
      </c>
      <c r="AD459" s="30">
        <f t="shared" si="151"/>
        <v>447</v>
      </c>
      <c r="AE459" s="30">
        <f t="shared" si="151"/>
        <v>447</v>
      </c>
      <c r="AF459" s="29">
        <f t="shared" si="142"/>
        <v>2960340.5699999738</v>
      </c>
      <c r="AG459" s="30">
        <f t="shared" si="151"/>
        <v>447</v>
      </c>
      <c r="AH459" s="30">
        <f t="shared" si="151"/>
        <v>447</v>
      </c>
      <c r="AI459" s="29">
        <f t="shared" si="147"/>
        <v>2936225.4500000225</v>
      </c>
      <c r="AJ459" s="30">
        <f t="shared" si="151"/>
        <v>447</v>
      </c>
      <c r="AK459" s="30">
        <f t="shared" si="150"/>
        <v>447</v>
      </c>
      <c r="AL459" s="29">
        <f t="shared" si="148"/>
        <v>2952088.189999986</v>
      </c>
      <c r="AM459" s="30">
        <f t="shared" si="150"/>
        <v>447</v>
      </c>
      <c r="AN459" s="30">
        <f t="shared" si="150"/>
        <v>447</v>
      </c>
      <c r="AO459" s="29">
        <f t="shared" si="149"/>
        <v>2960145.3299999707</v>
      </c>
      <c r="AP459" s="30">
        <f t="shared" si="150"/>
        <v>447</v>
      </c>
      <c r="AQ459" s="30">
        <f t="shared" si="150"/>
        <v>447</v>
      </c>
      <c r="AR459" s="29">
        <f t="shared" si="143"/>
        <v>2958263.7299999893</v>
      </c>
      <c r="AS459" s="253">
        <f t="shared" si="150"/>
        <v>447</v>
      </c>
      <c r="AT459" s="254">
        <f t="shared" si="150"/>
        <v>447</v>
      </c>
    </row>
    <row r="460" spans="22:46">
      <c r="V460" s="30">
        <f t="shared" si="151"/>
        <v>448</v>
      </c>
      <c r="W460" s="29">
        <f t="shared" si="144"/>
        <v>2950736.6700000227</v>
      </c>
      <c r="X460" s="30">
        <f t="shared" si="151"/>
        <v>448</v>
      </c>
      <c r="Y460" s="30">
        <f t="shared" si="151"/>
        <v>448</v>
      </c>
      <c r="Z460" s="29">
        <f t="shared" si="145"/>
        <v>2959075.4599999771</v>
      </c>
      <c r="AA460" s="30">
        <f t="shared" si="151"/>
        <v>448</v>
      </c>
      <c r="AB460" s="30">
        <f t="shared" si="151"/>
        <v>448</v>
      </c>
      <c r="AC460" s="29">
        <f t="shared" si="146"/>
        <v>2947242.320000004</v>
      </c>
      <c r="AD460" s="30">
        <f t="shared" si="151"/>
        <v>448</v>
      </c>
      <c r="AE460" s="30">
        <f t="shared" si="151"/>
        <v>448</v>
      </c>
      <c r="AF460" s="29">
        <f t="shared" si="142"/>
        <v>2966796.3499999736</v>
      </c>
      <c r="AG460" s="30">
        <f t="shared" si="151"/>
        <v>448</v>
      </c>
      <c r="AH460" s="30">
        <f t="shared" si="151"/>
        <v>448</v>
      </c>
      <c r="AI460" s="29">
        <f t="shared" si="147"/>
        <v>2942655.9200000227</v>
      </c>
      <c r="AJ460" s="30">
        <f t="shared" si="151"/>
        <v>448</v>
      </c>
      <c r="AK460" s="30">
        <f t="shared" si="150"/>
        <v>448</v>
      </c>
      <c r="AL460" s="29">
        <f t="shared" si="148"/>
        <v>2958543.0699999859</v>
      </c>
      <c r="AM460" s="30">
        <f t="shared" si="150"/>
        <v>448</v>
      </c>
      <c r="AN460" s="30">
        <f t="shared" si="150"/>
        <v>448</v>
      </c>
      <c r="AO460" s="29">
        <f t="shared" si="149"/>
        <v>2966593.3399999705</v>
      </c>
      <c r="AP460" s="30">
        <f t="shared" si="150"/>
        <v>448</v>
      </c>
      <c r="AQ460" s="30">
        <f t="shared" si="150"/>
        <v>448</v>
      </c>
      <c r="AR460" s="29">
        <f t="shared" si="143"/>
        <v>2964700.9399999892</v>
      </c>
      <c r="AS460" s="253">
        <f t="shared" si="150"/>
        <v>448</v>
      </c>
      <c r="AT460" s="254">
        <f t="shared" si="150"/>
        <v>448</v>
      </c>
    </row>
    <row r="461" spans="22:46">
      <c r="V461" s="30">
        <f t="shared" si="151"/>
        <v>449</v>
      </c>
      <c r="W461" s="29">
        <f t="shared" si="144"/>
        <v>2957169.3900000229</v>
      </c>
      <c r="X461" s="30">
        <f t="shared" si="151"/>
        <v>449</v>
      </c>
      <c r="Y461" s="30">
        <f t="shared" si="151"/>
        <v>449</v>
      </c>
      <c r="Z461" s="29">
        <f t="shared" si="145"/>
        <v>2965526.7399999769</v>
      </c>
      <c r="AA461" s="30">
        <f t="shared" si="151"/>
        <v>449</v>
      </c>
      <c r="AB461" s="30">
        <f t="shared" si="151"/>
        <v>449</v>
      </c>
      <c r="AC461" s="29">
        <f t="shared" si="146"/>
        <v>2953672.340000004</v>
      </c>
      <c r="AD461" s="30">
        <f t="shared" si="151"/>
        <v>449</v>
      </c>
      <c r="AE461" s="30">
        <f t="shared" si="151"/>
        <v>449</v>
      </c>
      <c r="AF461" s="29">
        <f t="shared" si="142"/>
        <v>2973252.1299999733</v>
      </c>
      <c r="AG461" s="30">
        <f t="shared" si="151"/>
        <v>449</v>
      </c>
      <c r="AH461" s="30">
        <f t="shared" si="151"/>
        <v>449</v>
      </c>
      <c r="AI461" s="29">
        <f t="shared" si="147"/>
        <v>2949086.3900000229</v>
      </c>
      <c r="AJ461" s="30">
        <f t="shared" si="151"/>
        <v>449</v>
      </c>
      <c r="AK461" s="30">
        <f t="shared" si="151"/>
        <v>449</v>
      </c>
      <c r="AL461" s="29">
        <f t="shared" si="148"/>
        <v>2964997.9499999858</v>
      </c>
      <c r="AM461" s="30">
        <f t="shared" ref="AK461:AT476" si="152">AM460+1</f>
        <v>449</v>
      </c>
      <c r="AN461" s="30">
        <f t="shared" si="152"/>
        <v>449</v>
      </c>
      <c r="AO461" s="29">
        <f t="shared" si="149"/>
        <v>2973041.3499999703</v>
      </c>
      <c r="AP461" s="30">
        <f t="shared" si="152"/>
        <v>449</v>
      </c>
      <c r="AQ461" s="30">
        <f t="shared" si="152"/>
        <v>449</v>
      </c>
      <c r="AR461" s="29">
        <f t="shared" si="143"/>
        <v>2971138.1499999892</v>
      </c>
      <c r="AS461" s="253">
        <f t="shared" si="152"/>
        <v>449</v>
      </c>
      <c r="AT461" s="254">
        <f t="shared" si="152"/>
        <v>449</v>
      </c>
    </row>
    <row r="462" spans="22:46">
      <c r="V462" s="30">
        <f t="shared" ref="V462:AK477" si="153">V461+1</f>
        <v>450</v>
      </c>
      <c r="W462" s="29">
        <f t="shared" si="144"/>
        <v>2963602.1100000232</v>
      </c>
      <c r="X462" s="30">
        <f t="shared" si="153"/>
        <v>450</v>
      </c>
      <c r="Y462" s="30">
        <f t="shared" si="153"/>
        <v>450</v>
      </c>
      <c r="Z462" s="29">
        <f t="shared" si="145"/>
        <v>2971978.0199999767</v>
      </c>
      <c r="AA462" s="30">
        <f t="shared" si="153"/>
        <v>450</v>
      </c>
      <c r="AB462" s="30">
        <f t="shared" si="153"/>
        <v>450</v>
      </c>
      <c r="AC462" s="29">
        <f t="shared" si="146"/>
        <v>2960102.3600000041</v>
      </c>
      <c r="AD462" s="30">
        <f t="shared" si="153"/>
        <v>450</v>
      </c>
      <c r="AE462" s="30">
        <f t="shared" si="153"/>
        <v>450</v>
      </c>
      <c r="AF462" s="29">
        <f t="shared" si="142"/>
        <v>2979707.9099999731</v>
      </c>
      <c r="AG462" s="30">
        <f t="shared" si="153"/>
        <v>450</v>
      </c>
      <c r="AH462" s="30">
        <f t="shared" si="153"/>
        <v>450</v>
      </c>
      <c r="AI462" s="29">
        <f t="shared" si="147"/>
        <v>2955516.8600000232</v>
      </c>
      <c r="AJ462" s="30">
        <f t="shared" si="153"/>
        <v>450</v>
      </c>
      <c r="AK462" s="30">
        <f t="shared" si="152"/>
        <v>450</v>
      </c>
      <c r="AL462" s="29">
        <f t="shared" si="148"/>
        <v>2971452.8299999856</v>
      </c>
      <c r="AM462" s="30">
        <f t="shared" si="152"/>
        <v>450</v>
      </c>
      <c r="AN462" s="30">
        <f t="shared" si="152"/>
        <v>450</v>
      </c>
      <c r="AO462" s="29">
        <f t="shared" si="149"/>
        <v>2979489.3599999701</v>
      </c>
      <c r="AP462" s="30">
        <f t="shared" si="152"/>
        <v>450</v>
      </c>
      <c r="AQ462" s="30">
        <f t="shared" si="152"/>
        <v>450</v>
      </c>
      <c r="AR462" s="29">
        <f t="shared" si="143"/>
        <v>2977575.3599999892</v>
      </c>
      <c r="AS462" s="253">
        <f t="shared" si="152"/>
        <v>450</v>
      </c>
      <c r="AT462" s="254">
        <f t="shared" si="152"/>
        <v>450</v>
      </c>
    </row>
    <row r="463" spans="22:46">
      <c r="V463" s="30">
        <f t="shared" si="153"/>
        <v>451</v>
      </c>
      <c r="W463" s="29">
        <f t="shared" si="144"/>
        <v>2970034.8300000234</v>
      </c>
      <c r="X463" s="30">
        <f t="shared" si="153"/>
        <v>451</v>
      </c>
      <c r="Y463" s="30">
        <f t="shared" si="153"/>
        <v>451</v>
      </c>
      <c r="Z463" s="29">
        <f t="shared" si="145"/>
        <v>2978429.2999999765</v>
      </c>
      <c r="AA463" s="30">
        <f t="shared" si="153"/>
        <v>451</v>
      </c>
      <c r="AB463" s="30">
        <f t="shared" si="153"/>
        <v>451</v>
      </c>
      <c r="AC463" s="29">
        <f t="shared" si="146"/>
        <v>2966532.3800000041</v>
      </c>
      <c r="AD463" s="30">
        <f t="shared" si="153"/>
        <v>451</v>
      </c>
      <c r="AE463" s="30">
        <f t="shared" si="153"/>
        <v>451</v>
      </c>
      <c r="AF463" s="29">
        <f t="shared" si="142"/>
        <v>2986163.6899999729</v>
      </c>
      <c r="AG463" s="30">
        <f t="shared" si="153"/>
        <v>451</v>
      </c>
      <c r="AH463" s="30">
        <f t="shared" si="153"/>
        <v>451</v>
      </c>
      <c r="AI463" s="29">
        <f t="shared" si="147"/>
        <v>2961947.3300000234</v>
      </c>
      <c r="AJ463" s="30">
        <f t="shared" si="153"/>
        <v>451</v>
      </c>
      <c r="AK463" s="30">
        <f t="shared" si="152"/>
        <v>451</v>
      </c>
      <c r="AL463" s="29">
        <f t="shared" si="148"/>
        <v>2977907.7099999855</v>
      </c>
      <c r="AM463" s="30">
        <f t="shared" si="152"/>
        <v>451</v>
      </c>
      <c r="AN463" s="30">
        <f t="shared" si="152"/>
        <v>451</v>
      </c>
      <c r="AO463" s="29">
        <f t="shared" si="149"/>
        <v>2985937.3699999698</v>
      </c>
      <c r="AP463" s="30">
        <f t="shared" si="152"/>
        <v>451</v>
      </c>
      <c r="AQ463" s="30">
        <f t="shared" si="152"/>
        <v>451</v>
      </c>
      <c r="AR463" s="29">
        <f t="shared" si="143"/>
        <v>2984012.5699999891</v>
      </c>
      <c r="AS463" s="253">
        <f t="shared" si="152"/>
        <v>451</v>
      </c>
      <c r="AT463" s="254">
        <f t="shared" si="152"/>
        <v>451</v>
      </c>
    </row>
    <row r="464" spans="22:46">
      <c r="V464" s="30">
        <f t="shared" si="153"/>
        <v>452</v>
      </c>
      <c r="W464" s="29">
        <f t="shared" si="144"/>
        <v>2976467.5500000236</v>
      </c>
      <c r="X464" s="30">
        <f t="shared" si="153"/>
        <v>452</v>
      </c>
      <c r="Y464" s="30">
        <f t="shared" si="153"/>
        <v>452</v>
      </c>
      <c r="Z464" s="29">
        <f t="shared" si="145"/>
        <v>2984880.5799999763</v>
      </c>
      <c r="AA464" s="30">
        <f t="shared" si="153"/>
        <v>452</v>
      </c>
      <c r="AB464" s="30">
        <f t="shared" si="153"/>
        <v>452</v>
      </c>
      <c r="AC464" s="29">
        <f t="shared" si="146"/>
        <v>2972962.4000000041</v>
      </c>
      <c r="AD464" s="30">
        <f t="shared" si="153"/>
        <v>452</v>
      </c>
      <c r="AE464" s="30">
        <f t="shared" si="153"/>
        <v>452</v>
      </c>
      <c r="AF464" s="29">
        <f t="shared" si="142"/>
        <v>2992619.4699999727</v>
      </c>
      <c r="AG464" s="30">
        <f t="shared" si="153"/>
        <v>452</v>
      </c>
      <c r="AH464" s="30">
        <f t="shared" si="153"/>
        <v>452</v>
      </c>
      <c r="AI464" s="29">
        <f t="shared" si="147"/>
        <v>2968377.8000000236</v>
      </c>
      <c r="AJ464" s="30">
        <f t="shared" si="153"/>
        <v>452</v>
      </c>
      <c r="AK464" s="30">
        <f t="shared" si="152"/>
        <v>452</v>
      </c>
      <c r="AL464" s="29">
        <f t="shared" si="148"/>
        <v>2984362.5899999854</v>
      </c>
      <c r="AM464" s="30">
        <f t="shared" si="152"/>
        <v>452</v>
      </c>
      <c r="AN464" s="30">
        <f t="shared" si="152"/>
        <v>452</v>
      </c>
      <c r="AO464" s="29">
        <f t="shared" si="149"/>
        <v>2992385.3799999696</v>
      </c>
      <c r="AP464" s="30">
        <f t="shared" si="152"/>
        <v>452</v>
      </c>
      <c r="AQ464" s="30">
        <f t="shared" si="152"/>
        <v>452</v>
      </c>
      <c r="AR464" s="29">
        <f t="shared" si="143"/>
        <v>2990449.7799999891</v>
      </c>
      <c r="AS464" s="253">
        <f t="shared" si="152"/>
        <v>452</v>
      </c>
      <c r="AT464" s="254">
        <f t="shared" si="152"/>
        <v>452</v>
      </c>
    </row>
    <row r="465" spans="22:46">
      <c r="V465" s="30">
        <f t="shared" si="153"/>
        <v>453</v>
      </c>
      <c r="W465" s="29">
        <f t="shared" si="144"/>
        <v>2982900.2700000238</v>
      </c>
      <c r="X465" s="30">
        <f t="shared" si="153"/>
        <v>453</v>
      </c>
      <c r="Y465" s="30">
        <f t="shared" si="153"/>
        <v>453</v>
      </c>
      <c r="Z465" s="29">
        <f t="shared" si="145"/>
        <v>2991331.8599999761</v>
      </c>
      <c r="AA465" s="30">
        <f t="shared" si="153"/>
        <v>453</v>
      </c>
      <c r="AB465" s="30">
        <f t="shared" si="153"/>
        <v>453</v>
      </c>
      <c r="AC465" s="29">
        <f t="shared" si="146"/>
        <v>2979392.4200000041</v>
      </c>
      <c r="AD465" s="30">
        <f t="shared" si="153"/>
        <v>453</v>
      </c>
      <c r="AE465" s="30">
        <f t="shared" si="153"/>
        <v>453</v>
      </c>
      <c r="AF465" s="29">
        <f t="shared" si="142"/>
        <v>2999075.2499999725</v>
      </c>
      <c r="AG465" s="30">
        <f t="shared" si="153"/>
        <v>453</v>
      </c>
      <c r="AH465" s="30">
        <f t="shared" si="153"/>
        <v>453</v>
      </c>
      <c r="AI465" s="29">
        <f t="shared" si="147"/>
        <v>2974808.2700000238</v>
      </c>
      <c r="AJ465" s="30">
        <f t="shared" si="153"/>
        <v>453</v>
      </c>
      <c r="AK465" s="30">
        <f t="shared" si="152"/>
        <v>453</v>
      </c>
      <c r="AL465" s="29">
        <f t="shared" si="148"/>
        <v>2990817.4699999853</v>
      </c>
      <c r="AM465" s="30">
        <f t="shared" si="152"/>
        <v>453</v>
      </c>
      <c r="AN465" s="30">
        <f t="shared" si="152"/>
        <v>453</v>
      </c>
      <c r="AO465" s="29">
        <f t="shared" si="149"/>
        <v>2998833.3899999694</v>
      </c>
      <c r="AP465" s="30">
        <f t="shared" si="152"/>
        <v>453</v>
      </c>
      <c r="AQ465" s="30">
        <f t="shared" si="152"/>
        <v>453</v>
      </c>
      <c r="AR465" s="29">
        <f t="shared" si="143"/>
        <v>2996886.989999989</v>
      </c>
      <c r="AS465" s="253">
        <f t="shared" si="152"/>
        <v>453</v>
      </c>
      <c r="AT465" s="254">
        <f t="shared" si="152"/>
        <v>453</v>
      </c>
    </row>
    <row r="466" spans="22:46">
      <c r="V466" s="30">
        <f t="shared" si="153"/>
        <v>454</v>
      </c>
      <c r="W466" s="29">
        <f t="shared" si="144"/>
        <v>2989332.990000024</v>
      </c>
      <c r="X466" s="30">
        <f t="shared" si="153"/>
        <v>454</v>
      </c>
      <c r="Y466" s="30">
        <f t="shared" si="153"/>
        <v>454</v>
      </c>
      <c r="Z466" s="29">
        <f t="shared" si="145"/>
        <v>2997783.1399999759</v>
      </c>
      <c r="AA466" s="30">
        <f t="shared" si="153"/>
        <v>454</v>
      </c>
      <c r="AB466" s="30">
        <f t="shared" si="153"/>
        <v>454</v>
      </c>
      <c r="AC466" s="29">
        <f t="shared" si="146"/>
        <v>2985822.4400000041</v>
      </c>
      <c r="AD466" s="30">
        <f t="shared" si="153"/>
        <v>454</v>
      </c>
      <c r="AE466" s="30">
        <f t="shared" si="153"/>
        <v>454</v>
      </c>
      <c r="AF466" s="29">
        <f t="shared" si="142"/>
        <v>3005531.0299999723</v>
      </c>
      <c r="AG466" s="30">
        <f t="shared" si="153"/>
        <v>454</v>
      </c>
      <c r="AH466" s="30">
        <f t="shared" si="153"/>
        <v>454</v>
      </c>
      <c r="AI466" s="29">
        <f t="shared" si="147"/>
        <v>2981238.740000024</v>
      </c>
      <c r="AJ466" s="30">
        <f t="shared" si="153"/>
        <v>454</v>
      </c>
      <c r="AK466" s="30">
        <f t="shared" si="152"/>
        <v>454</v>
      </c>
      <c r="AL466" s="29">
        <f t="shared" si="148"/>
        <v>2997272.3499999852</v>
      </c>
      <c r="AM466" s="30">
        <f t="shared" si="152"/>
        <v>454</v>
      </c>
      <c r="AN466" s="30">
        <f t="shared" si="152"/>
        <v>454</v>
      </c>
      <c r="AO466" s="29">
        <f t="shared" si="149"/>
        <v>3005281.3999999692</v>
      </c>
      <c r="AP466" s="30">
        <f t="shared" si="152"/>
        <v>454</v>
      </c>
      <c r="AQ466" s="30">
        <f t="shared" si="152"/>
        <v>454</v>
      </c>
      <c r="AR466" s="29">
        <f t="shared" si="143"/>
        <v>3003324.199999989</v>
      </c>
      <c r="AS466" s="253">
        <f t="shared" si="152"/>
        <v>454</v>
      </c>
      <c r="AT466" s="254">
        <f t="shared" si="152"/>
        <v>454</v>
      </c>
    </row>
    <row r="467" spans="22:46">
      <c r="V467" s="30">
        <f t="shared" si="153"/>
        <v>455</v>
      </c>
      <c r="W467" s="29">
        <f t="shared" si="144"/>
        <v>2995765.7100000242</v>
      </c>
      <c r="X467" s="30">
        <f t="shared" si="153"/>
        <v>455</v>
      </c>
      <c r="Y467" s="30">
        <f t="shared" si="153"/>
        <v>455</v>
      </c>
      <c r="Z467" s="29">
        <f t="shared" si="145"/>
        <v>3004234.4199999757</v>
      </c>
      <c r="AA467" s="30">
        <f t="shared" si="153"/>
        <v>455</v>
      </c>
      <c r="AB467" s="30">
        <f t="shared" si="153"/>
        <v>455</v>
      </c>
      <c r="AC467" s="29">
        <f t="shared" si="146"/>
        <v>2992252.4600000042</v>
      </c>
      <c r="AD467" s="30">
        <f t="shared" si="153"/>
        <v>455</v>
      </c>
      <c r="AE467" s="30">
        <f t="shared" si="153"/>
        <v>455</v>
      </c>
      <c r="AF467" s="29">
        <f t="shared" si="142"/>
        <v>3011986.8099999721</v>
      </c>
      <c r="AG467" s="30">
        <f t="shared" si="153"/>
        <v>455</v>
      </c>
      <c r="AH467" s="30">
        <f t="shared" si="153"/>
        <v>455</v>
      </c>
      <c r="AI467" s="29">
        <f t="shared" si="147"/>
        <v>2987669.2100000242</v>
      </c>
      <c r="AJ467" s="30">
        <f t="shared" si="153"/>
        <v>455</v>
      </c>
      <c r="AK467" s="30">
        <f t="shared" si="152"/>
        <v>455</v>
      </c>
      <c r="AL467" s="29">
        <f t="shared" si="148"/>
        <v>3003727.2299999851</v>
      </c>
      <c r="AM467" s="30">
        <f t="shared" si="152"/>
        <v>455</v>
      </c>
      <c r="AN467" s="30">
        <f t="shared" si="152"/>
        <v>455</v>
      </c>
      <c r="AO467" s="29">
        <f t="shared" si="149"/>
        <v>3011729.4099999689</v>
      </c>
      <c r="AP467" s="30">
        <f t="shared" si="152"/>
        <v>455</v>
      </c>
      <c r="AQ467" s="30">
        <f t="shared" si="152"/>
        <v>455</v>
      </c>
      <c r="AR467" s="29">
        <f t="shared" si="143"/>
        <v>3009761.409999989</v>
      </c>
      <c r="AS467" s="253">
        <f t="shared" si="152"/>
        <v>455</v>
      </c>
      <c r="AT467" s="254">
        <f t="shared" si="152"/>
        <v>455</v>
      </c>
    </row>
    <row r="468" spans="22:46">
      <c r="V468" s="30">
        <f t="shared" si="153"/>
        <v>456</v>
      </c>
      <c r="W468" s="29">
        <f t="shared" si="144"/>
        <v>3002198.4300000244</v>
      </c>
      <c r="X468" s="30">
        <f t="shared" si="153"/>
        <v>456</v>
      </c>
      <c r="Y468" s="30">
        <f t="shared" si="153"/>
        <v>456</v>
      </c>
      <c r="Z468" s="29">
        <f t="shared" si="145"/>
        <v>3010685.6999999755</v>
      </c>
      <c r="AA468" s="30">
        <f t="shared" si="153"/>
        <v>456</v>
      </c>
      <c r="AB468" s="30">
        <f t="shared" si="153"/>
        <v>456</v>
      </c>
      <c r="AC468" s="29">
        <f t="shared" si="146"/>
        <v>2998682.4800000042</v>
      </c>
      <c r="AD468" s="30">
        <f t="shared" si="153"/>
        <v>456</v>
      </c>
      <c r="AE468" s="30">
        <f t="shared" si="153"/>
        <v>456</v>
      </c>
      <c r="AF468" s="29">
        <f t="shared" si="142"/>
        <v>3018442.5899999719</v>
      </c>
      <c r="AG468" s="30">
        <f t="shared" si="153"/>
        <v>456</v>
      </c>
      <c r="AH468" s="30">
        <f t="shared" si="153"/>
        <v>456</v>
      </c>
      <c r="AI468" s="29">
        <f t="shared" si="147"/>
        <v>2994099.6800000244</v>
      </c>
      <c r="AJ468" s="30">
        <f t="shared" si="153"/>
        <v>456</v>
      </c>
      <c r="AK468" s="30">
        <f t="shared" si="152"/>
        <v>456</v>
      </c>
      <c r="AL468" s="29">
        <f t="shared" si="148"/>
        <v>3010182.109999985</v>
      </c>
      <c r="AM468" s="30">
        <f t="shared" si="152"/>
        <v>456</v>
      </c>
      <c r="AN468" s="30">
        <f t="shared" si="152"/>
        <v>456</v>
      </c>
      <c r="AO468" s="29">
        <f t="shared" si="149"/>
        <v>3018177.4199999687</v>
      </c>
      <c r="AP468" s="30">
        <f t="shared" si="152"/>
        <v>456</v>
      </c>
      <c r="AQ468" s="30">
        <f t="shared" si="152"/>
        <v>456</v>
      </c>
      <c r="AR468" s="29">
        <f t="shared" si="143"/>
        <v>3016198.6199999889</v>
      </c>
      <c r="AS468" s="253">
        <f t="shared" si="152"/>
        <v>456</v>
      </c>
      <c r="AT468" s="254">
        <f t="shared" si="152"/>
        <v>456</v>
      </c>
    </row>
    <row r="469" spans="22:46">
      <c r="V469" s="30">
        <f t="shared" si="153"/>
        <v>457</v>
      </c>
      <c r="W469" s="29">
        <f t="shared" si="144"/>
        <v>3008631.1500000246</v>
      </c>
      <c r="X469" s="30">
        <f t="shared" si="153"/>
        <v>457</v>
      </c>
      <c r="Y469" s="30">
        <f t="shared" si="153"/>
        <v>457</v>
      </c>
      <c r="Z469" s="29">
        <f t="shared" si="145"/>
        <v>3017136.9799999753</v>
      </c>
      <c r="AA469" s="30">
        <f t="shared" si="153"/>
        <v>457</v>
      </c>
      <c r="AB469" s="30">
        <f t="shared" si="153"/>
        <v>457</v>
      </c>
      <c r="AC469" s="29">
        <f t="shared" si="146"/>
        <v>3005112.5000000042</v>
      </c>
      <c r="AD469" s="30">
        <f t="shared" si="153"/>
        <v>457</v>
      </c>
      <c r="AE469" s="30">
        <f t="shared" si="153"/>
        <v>457</v>
      </c>
      <c r="AF469" s="29">
        <f t="shared" si="142"/>
        <v>3024898.3699999717</v>
      </c>
      <c r="AG469" s="30">
        <f t="shared" si="153"/>
        <v>457</v>
      </c>
      <c r="AH469" s="30">
        <f t="shared" si="153"/>
        <v>457</v>
      </c>
      <c r="AI469" s="29">
        <f t="shared" si="147"/>
        <v>3000530.1500000246</v>
      </c>
      <c r="AJ469" s="30">
        <f t="shared" si="153"/>
        <v>457</v>
      </c>
      <c r="AK469" s="30">
        <f t="shared" si="152"/>
        <v>457</v>
      </c>
      <c r="AL469" s="29">
        <f t="shared" si="148"/>
        <v>3016636.9899999849</v>
      </c>
      <c r="AM469" s="30">
        <f t="shared" si="152"/>
        <v>457</v>
      </c>
      <c r="AN469" s="30">
        <f t="shared" si="152"/>
        <v>457</v>
      </c>
      <c r="AO469" s="29">
        <f t="shared" si="149"/>
        <v>3024625.4299999685</v>
      </c>
      <c r="AP469" s="30">
        <f t="shared" si="152"/>
        <v>457</v>
      </c>
      <c r="AQ469" s="30">
        <f t="shared" si="152"/>
        <v>457</v>
      </c>
      <c r="AR469" s="29">
        <f t="shared" si="143"/>
        <v>3022635.8299999889</v>
      </c>
      <c r="AS469" s="253">
        <f t="shared" si="152"/>
        <v>457</v>
      </c>
      <c r="AT469" s="254">
        <f t="shared" si="152"/>
        <v>457</v>
      </c>
    </row>
    <row r="470" spans="22:46">
      <c r="V470" s="30">
        <f t="shared" si="153"/>
        <v>458</v>
      </c>
      <c r="W470" s="29">
        <f t="shared" si="144"/>
        <v>3015063.8700000248</v>
      </c>
      <c r="X470" s="30">
        <f t="shared" si="153"/>
        <v>458</v>
      </c>
      <c r="Y470" s="30">
        <f t="shared" si="153"/>
        <v>458</v>
      </c>
      <c r="Z470" s="29">
        <f t="shared" si="145"/>
        <v>3023588.2599999751</v>
      </c>
      <c r="AA470" s="30">
        <f t="shared" si="153"/>
        <v>458</v>
      </c>
      <c r="AB470" s="30">
        <f t="shared" si="153"/>
        <v>458</v>
      </c>
      <c r="AC470" s="29">
        <f t="shared" si="146"/>
        <v>3011542.5200000042</v>
      </c>
      <c r="AD470" s="30">
        <f t="shared" si="153"/>
        <v>458</v>
      </c>
      <c r="AE470" s="30">
        <f t="shared" si="153"/>
        <v>458</v>
      </c>
      <c r="AF470" s="29">
        <f t="shared" si="142"/>
        <v>3031354.1499999715</v>
      </c>
      <c r="AG470" s="30">
        <f t="shared" si="153"/>
        <v>458</v>
      </c>
      <c r="AH470" s="30">
        <f t="shared" si="153"/>
        <v>458</v>
      </c>
      <c r="AI470" s="29">
        <f t="shared" si="147"/>
        <v>3006960.6200000248</v>
      </c>
      <c r="AJ470" s="30">
        <f t="shared" si="153"/>
        <v>458</v>
      </c>
      <c r="AK470" s="30">
        <f t="shared" si="152"/>
        <v>458</v>
      </c>
      <c r="AL470" s="29">
        <f t="shared" si="148"/>
        <v>3023091.8699999847</v>
      </c>
      <c r="AM470" s="30">
        <f t="shared" si="152"/>
        <v>458</v>
      </c>
      <c r="AN470" s="30">
        <f t="shared" si="152"/>
        <v>458</v>
      </c>
      <c r="AO470" s="29">
        <f t="shared" si="149"/>
        <v>3031073.4399999683</v>
      </c>
      <c r="AP470" s="30">
        <f t="shared" si="152"/>
        <v>458</v>
      </c>
      <c r="AQ470" s="30">
        <f t="shared" si="152"/>
        <v>458</v>
      </c>
      <c r="AR470" s="29">
        <f t="shared" si="143"/>
        <v>3029073.0399999889</v>
      </c>
      <c r="AS470" s="253">
        <f t="shared" si="152"/>
        <v>458</v>
      </c>
      <c r="AT470" s="254">
        <f t="shared" si="152"/>
        <v>458</v>
      </c>
    </row>
    <row r="471" spans="22:46">
      <c r="V471" s="30">
        <f t="shared" si="153"/>
        <v>459</v>
      </c>
      <c r="W471" s="29">
        <f t="shared" si="144"/>
        <v>3021496.590000025</v>
      </c>
      <c r="X471" s="30">
        <f t="shared" si="153"/>
        <v>459</v>
      </c>
      <c r="Y471" s="30">
        <f t="shared" si="153"/>
        <v>459</v>
      </c>
      <c r="Z471" s="29">
        <f t="shared" si="145"/>
        <v>3030039.5399999749</v>
      </c>
      <c r="AA471" s="30">
        <f t="shared" si="153"/>
        <v>459</v>
      </c>
      <c r="AB471" s="30">
        <f t="shared" si="153"/>
        <v>459</v>
      </c>
      <c r="AC471" s="29">
        <f t="shared" si="146"/>
        <v>3017972.5400000042</v>
      </c>
      <c r="AD471" s="30">
        <f t="shared" si="153"/>
        <v>459</v>
      </c>
      <c r="AE471" s="30">
        <f t="shared" si="153"/>
        <v>459</v>
      </c>
      <c r="AF471" s="29">
        <f t="shared" si="142"/>
        <v>3037809.9299999713</v>
      </c>
      <c r="AG471" s="30">
        <f t="shared" si="153"/>
        <v>459</v>
      </c>
      <c r="AH471" s="30">
        <f t="shared" si="153"/>
        <v>459</v>
      </c>
      <c r="AI471" s="29">
        <f t="shared" si="147"/>
        <v>3013391.090000025</v>
      </c>
      <c r="AJ471" s="30">
        <f t="shared" si="153"/>
        <v>459</v>
      </c>
      <c r="AK471" s="30">
        <f t="shared" si="152"/>
        <v>459</v>
      </c>
      <c r="AL471" s="29">
        <f t="shared" si="148"/>
        <v>3029546.7499999846</v>
      </c>
      <c r="AM471" s="30">
        <f t="shared" si="152"/>
        <v>459</v>
      </c>
      <c r="AN471" s="30">
        <f t="shared" si="152"/>
        <v>459</v>
      </c>
      <c r="AO471" s="29">
        <f t="shared" si="149"/>
        <v>3037521.4499999681</v>
      </c>
      <c r="AP471" s="30">
        <f t="shared" si="152"/>
        <v>459</v>
      </c>
      <c r="AQ471" s="30">
        <f t="shared" si="152"/>
        <v>459</v>
      </c>
      <c r="AR471" s="29">
        <f t="shared" si="143"/>
        <v>3035510.2499999888</v>
      </c>
      <c r="AS471" s="253">
        <f t="shared" si="152"/>
        <v>459</v>
      </c>
      <c r="AT471" s="254">
        <f t="shared" si="152"/>
        <v>459</v>
      </c>
    </row>
    <row r="472" spans="22:46">
      <c r="V472" s="30">
        <f t="shared" si="153"/>
        <v>460</v>
      </c>
      <c r="W472" s="29">
        <f t="shared" si="144"/>
        <v>3027929.3100000252</v>
      </c>
      <c r="X472" s="30">
        <f t="shared" si="153"/>
        <v>460</v>
      </c>
      <c r="Y472" s="30">
        <f t="shared" si="153"/>
        <v>460</v>
      </c>
      <c r="Z472" s="29">
        <f t="shared" si="145"/>
        <v>3036490.8199999747</v>
      </c>
      <c r="AA472" s="30">
        <f t="shared" si="153"/>
        <v>460</v>
      </c>
      <c r="AB472" s="30">
        <f t="shared" si="153"/>
        <v>460</v>
      </c>
      <c r="AC472" s="29">
        <f t="shared" si="146"/>
        <v>3024402.5600000042</v>
      </c>
      <c r="AD472" s="30">
        <f t="shared" si="153"/>
        <v>460</v>
      </c>
      <c r="AE472" s="30">
        <f t="shared" si="153"/>
        <v>460</v>
      </c>
      <c r="AF472" s="29">
        <f t="shared" si="142"/>
        <v>3044265.7099999711</v>
      </c>
      <c r="AG472" s="30">
        <f t="shared" si="153"/>
        <v>460</v>
      </c>
      <c r="AH472" s="30">
        <f t="shared" si="153"/>
        <v>460</v>
      </c>
      <c r="AI472" s="29">
        <f t="shared" si="147"/>
        <v>3019821.5600000252</v>
      </c>
      <c r="AJ472" s="30">
        <f t="shared" si="153"/>
        <v>460</v>
      </c>
      <c r="AK472" s="30">
        <f t="shared" si="152"/>
        <v>460</v>
      </c>
      <c r="AL472" s="29">
        <f t="shared" si="148"/>
        <v>3036001.6299999845</v>
      </c>
      <c r="AM472" s="30">
        <f t="shared" si="152"/>
        <v>460</v>
      </c>
      <c r="AN472" s="30">
        <f t="shared" si="152"/>
        <v>460</v>
      </c>
      <c r="AO472" s="29">
        <f t="shared" si="149"/>
        <v>3043969.4599999678</v>
      </c>
      <c r="AP472" s="30">
        <f t="shared" si="152"/>
        <v>460</v>
      </c>
      <c r="AQ472" s="30">
        <f t="shared" si="152"/>
        <v>460</v>
      </c>
      <c r="AR472" s="29">
        <f t="shared" si="143"/>
        <v>3041947.4599999888</v>
      </c>
      <c r="AS472" s="253">
        <f t="shared" si="152"/>
        <v>460</v>
      </c>
      <c r="AT472" s="254">
        <f t="shared" si="152"/>
        <v>460</v>
      </c>
    </row>
    <row r="473" spans="22:46">
      <c r="V473" s="30">
        <f t="shared" si="153"/>
        <v>461</v>
      </c>
      <c r="W473" s="29">
        <f t="shared" si="144"/>
        <v>3034362.0300000254</v>
      </c>
      <c r="X473" s="30">
        <f t="shared" si="153"/>
        <v>461</v>
      </c>
      <c r="Y473" s="30">
        <f t="shared" si="153"/>
        <v>461</v>
      </c>
      <c r="Z473" s="29">
        <f t="shared" si="145"/>
        <v>3042942.0999999745</v>
      </c>
      <c r="AA473" s="30">
        <f t="shared" si="153"/>
        <v>461</v>
      </c>
      <c r="AB473" s="30">
        <f t="shared" si="153"/>
        <v>461</v>
      </c>
      <c r="AC473" s="29">
        <f t="shared" si="146"/>
        <v>3030832.5800000043</v>
      </c>
      <c r="AD473" s="30">
        <f t="shared" si="153"/>
        <v>461</v>
      </c>
      <c r="AE473" s="30">
        <f t="shared" si="153"/>
        <v>461</v>
      </c>
      <c r="AF473" s="29">
        <f t="shared" si="142"/>
        <v>3050721.4899999709</v>
      </c>
      <c r="AG473" s="30">
        <f t="shared" si="153"/>
        <v>461</v>
      </c>
      <c r="AH473" s="30">
        <f t="shared" si="153"/>
        <v>461</v>
      </c>
      <c r="AI473" s="29">
        <f t="shared" si="147"/>
        <v>3026252.0300000254</v>
      </c>
      <c r="AJ473" s="30">
        <f t="shared" si="153"/>
        <v>461</v>
      </c>
      <c r="AK473" s="30">
        <f t="shared" si="152"/>
        <v>461</v>
      </c>
      <c r="AL473" s="29">
        <f t="shared" si="148"/>
        <v>3042456.5099999844</v>
      </c>
      <c r="AM473" s="30">
        <f t="shared" si="152"/>
        <v>461</v>
      </c>
      <c r="AN473" s="30">
        <f t="shared" si="152"/>
        <v>461</v>
      </c>
      <c r="AO473" s="29">
        <f t="shared" si="149"/>
        <v>3050417.4699999676</v>
      </c>
      <c r="AP473" s="30">
        <f t="shared" si="152"/>
        <v>461</v>
      </c>
      <c r="AQ473" s="30">
        <f t="shared" si="152"/>
        <v>461</v>
      </c>
      <c r="AR473" s="29">
        <f t="shared" si="143"/>
        <v>3048384.6699999887</v>
      </c>
      <c r="AS473" s="253">
        <f t="shared" si="152"/>
        <v>461</v>
      </c>
      <c r="AT473" s="254">
        <f t="shared" si="152"/>
        <v>461</v>
      </c>
    </row>
    <row r="474" spans="22:46">
      <c r="V474" s="30">
        <f t="shared" si="153"/>
        <v>462</v>
      </c>
      <c r="W474" s="29">
        <f t="shared" si="144"/>
        <v>3040794.7500000256</v>
      </c>
      <c r="X474" s="30">
        <f t="shared" si="153"/>
        <v>462</v>
      </c>
      <c r="Y474" s="30">
        <f t="shared" si="153"/>
        <v>462</v>
      </c>
      <c r="Z474" s="29">
        <f t="shared" si="145"/>
        <v>3049393.3799999743</v>
      </c>
      <c r="AA474" s="30">
        <f t="shared" si="153"/>
        <v>462</v>
      </c>
      <c r="AB474" s="30">
        <f t="shared" si="153"/>
        <v>462</v>
      </c>
      <c r="AC474" s="29">
        <f t="shared" si="146"/>
        <v>3037262.6000000043</v>
      </c>
      <c r="AD474" s="30">
        <f t="shared" si="153"/>
        <v>462</v>
      </c>
      <c r="AE474" s="30">
        <f t="shared" si="153"/>
        <v>462</v>
      </c>
      <c r="AF474" s="29">
        <f t="shared" si="142"/>
        <v>3057177.2699999707</v>
      </c>
      <c r="AG474" s="30">
        <f t="shared" si="153"/>
        <v>462</v>
      </c>
      <c r="AH474" s="30">
        <f t="shared" si="153"/>
        <v>462</v>
      </c>
      <c r="AI474" s="29">
        <f t="shared" si="147"/>
        <v>3032682.5000000256</v>
      </c>
      <c r="AJ474" s="30">
        <f t="shared" si="153"/>
        <v>462</v>
      </c>
      <c r="AK474" s="30">
        <f t="shared" si="152"/>
        <v>462</v>
      </c>
      <c r="AL474" s="29">
        <f t="shared" si="148"/>
        <v>3048911.3899999843</v>
      </c>
      <c r="AM474" s="30">
        <f t="shared" si="152"/>
        <v>462</v>
      </c>
      <c r="AN474" s="30">
        <f t="shared" si="152"/>
        <v>462</v>
      </c>
      <c r="AO474" s="29">
        <f t="shared" si="149"/>
        <v>3056865.4799999674</v>
      </c>
      <c r="AP474" s="30">
        <f t="shared" si="152"/>
        <v>462</v>
      </c>
      <c r="AQ474" s="30">
        <f t="shared" si="152"/>
        <v>462</v>
      </c>
      <c r="AR474" s="29">
        <f t="shared" si="143"/>
        <v>3054821.8799999887</v>
      </c>
      <c r="AS474" s="253">
        <f t="shared" si="152"/>
        <v>462</v>
      </c>
      <c r="AT474" s="254">
        <f t="shared" si="152"/>
        <v>462</v>
      </c>
    </row>
    <row r="475" spans="22:46">
      <c r="V475" s="30">
        <f t="shared" si="153"/>
        <v>463</v>
      </c>
      <c r="W475" s="29">
        <f t="shared" si="144"/>
        <v>3047227.4700000258</v>
      </c>
      <c r="X475" s="30">
        <f t="shared" si="153"/>
        <v>463</v>
      </c>
      <c r="Y475" s="30">
        <f t="shared" si="153"/>
        <v>463</v>
      </c>
      <c r="Z475" s="29">
        <f t="shared" si="145"/>
        <v>3055844.6599999741</v>
      </c>
      <c r="AA475" s="30">
        <f t="shared" si="153"/>
        <v>463</v>
      </c>
      <c r="AB475" s="30">
        <f t="shared" si="153"/>
        <v>463</v>
      </c>
      <c r="AC475" s="29">
        <f t="shared" si="146"/>
        <v>3043692.6200000043</v>
      </c>
      <c r="AD475" s="30">
        <f t="shared" si="153"/>
        <v>463</v>
      </c>
      <c r="AE475" s="30">
        <f t="shared" si="153"/>
        <v>463</v>
      </c>
      <c r="AF475" s="29">
        <f t="shared" si="142"/>
        <v>3063633.0499999705</v>
      </c>
      <c r="AG475" s="30">
        <f t="shared" si="153"/>
        <v>463</v>
      </c>
      <c r="AH475" s="30">
        <f t="shared" si="153"/>
        <v>463</v>
      </c>
      <c r="AI475" s="29">
        <f t="shared" si="147"/>
        <v>3039112.9700000258</v>
      </c>
      <c r="AJ475" s="30">
        <f t="shared" si="153"/>
        <v>463</v>
      </c>
      <c r="AK475" s="30">
        <f t="shared" si="152"/>
        <v>463</v>
      </c>
      <c r="AL475" s="29">
        <f t="shared" si="148"/>
        <v>3055366.2699999842</v>
      </c>
      <c r="AM475" s="30">
        <f t="shared" si="152"/>
        <v>463</v>
      </c>
      <c r="AN475" s="30">
        <f t="shared" si="152"/>
        <v>463</v>
      </c>
      <c r="AO475" s="29">
        <f t="shared" si="149"/>
        <v>3063313.4899999672</v>
      </c>
      <c r="AP475" s="30">
        <f t="shared" si="152"/>
        <v>463</v>
      </c>
      <c r="AQ475" s="30">
        <f t="shared" si="152"/>
        <v>463</v>
      </c>
      <c r="AR475" s="29">
        <f t="shared" si="143"/>
        <v>3061259.0899999887</v>
      </c>
      <c r="AS475" s="253">
        <f t="shared" si="152"/>
        <v>463</v>
      </c>
      <c r="AT475" s="254">
        <f t="shared" si="152"/>
        <v>463</v>
      </c>
    </row>
    <row r="476" spans="22:46">
      <c r="V476" s="30">
        <f t="shared" si="153"/>
        <v>464</v>
      </c>
      <c r="W476" s="29">
        <f t="shared" si="144"/>
        <v>3053660.190000026</v>
      </c>
      <c r="X476" s="30">
        <f t="shared" si="153"/>
        <v>464</v>
      </c>
      <c r="Y476" s="30">
        <f t="shared" si="153"/>
        <v>464</v>
      </c>
      <c r="Z476" s="29">
        <f t="shared" si="145"/>
        <v>3062295.9399999739</v>
      </c>
      <c r="AA476" s="30">
        <f t="shared" si="153"/>
        <v>464</v>
      </c>
      <c r="AB476" s="30">
        <f t="shared" si="153"/>
        <v>464</v>
      </c>
      <c r="AC476" s="29">
        <f t="shared" si="146"/>
        <v>3050122.6400000043</v>
      </c>
      <c r="AD476" s="30">
        <f t="shared" si="153"/>
        <v>464</v>
      </c>
      <c r="AE476" s="30">
        <f t="shared" si="153"/>
        <v>464</v>
      </c>
      <c r="AF476" s="29">
        <f t="shared" si="142"/>
        <v>3070088.8299999703</v>
      </c>
      <c r="AG476" s="30">
        <f t="shared" si="153"/>
        <v>464</v>
      </c>
      <c r="AH476" s="30">
        <f t="shared" si="153"/>
        <v>464</v>
      </c>
      <c r="AI476" s="29">
        <f t="shared" si="147"/>
        <v>3045543.440000026</v>
      </c>
      <c r="AJ476" s="30">
        <f t="shared" si="153"/>
        <v>464</v>
      </c>
      <c r="AK476" s="30">
        <f t="shared" si="152"/>
        <v>464</v>
      </c>
      <c r="AL476" s="29">
        <f t="shared" si="148"/>
        <v>3061821.1499999841</v>
      </c>
      <c r="AM476" s="30">
        <f t="shared" si="152"/>
        <v>464</v>
      </c>
      <c r="AN476" s="30">
        <f t="shared" si="152"/>
        <v>464</v>
      </c>
      <c r="AO476" s="29">
        <f t="shared" si="149"/>
        <v>3069761.4999999669</v>
      </c>
      <c r="AP476" s="30">
        <f t="shared" si="152"/>
        <v>464</v>
      </c>
      <c r="AQ476" s="30">
        <f t="shared" si="152"/>
        <v>464</v>
      </c>
      <c r="AR476" s="29">
        <f t="shared" si="143"/>
        <v>3067696.2999999886</v>
      </c>
      <c r="AS476" s="253">
        <f t="shared" si="152"/>
        <v>464</v>
      </c>
      <c r="AT476" s="254">
        <f t="shared" si="152"/>
        <v>464</v>
      </c>
    </row>
    <row r="477" spans="22:46">
      <c r="V477" s="30">
        <f t="shared" si="153"/>
        <v>465</v>
      </c>
      <c r="W477" s="29">
        <f t="shared" si="144"/>
        <v>3060092.9100000262</v>
      </c>
      <c r="X477" s="30">
        <f t="shared" si="153"/>
        <v>465</v>
      </c>
      <c r="Y477" s="30">
        <f t="shared" si="153"/>
        <v>465</v>
      </c>
      <c r="Z477" s="29">
        <f t="shared" si="145"/>
        <v>3068747.2199999737</v>
      </c>
      <c r="AA477" s="30">
        <f t="shared" si="153"/>
        <v>465</v>
      </c>
      <c r="AB477" s="30">
        <f t="shared" si="153"/>
        <v>465</v>
      </c>
      <c r="AC477" s="29">
        <f t="shared" si="146"/>
        <v>3056552.6600000043</v>
      </c>
      <c r="AD477" s="30">
        <f t="shared" si="153"/>
        <v>465</v>
      </c>
      <c r="AE477" s="30">
        <f t="shared" si="153"/>
        <v>465</v>
      </c>
      <c r="AF477" s="29">
        <f t="shared" si="142"/>
        <v>3076544.6099999701</v>
      </c>
      <c r="AG477" s="30">
        <f t="shared" si="153"/>
        <v>465</v>
      </c>
      <c r="AH477" s="30">
        <f t="shared" si="153"/>
        <v>465</v>
      </c>
      <c r="AI477" s="29">
        <f t="shared" si="147"/>
        <v>3051973.9100000262</v>
      </c>
      <c r="AJ477" s="30">
        <f t="shared" si="153"/>
        <v>465</v>
      </c>
      <c r="AK477" s="30">
        <f t="shared" si="153"/>
        <v>465</v>
      </c>
      <c r="AL477" s="29">
        <f t="shared" si="148"/>
        <v>3068276.029999984</v>
      </c>
      <c r="AM477" s="30">
        <f t="shared" ref="AK477:AT492" si="154">AM476+1</f>
        <v>465</v>
      </c>
      <c r="AN477" s="30">
        <f t="shared" si="154"/>
        <v>465</v>
      </c>
      <c r="AO477" s="29">
        <f t="shared" si="149"/>
        <v>3076209.5099999667</v>
      </c>
      <c r="AP477" s="30">
        <f t="shared" si="154"/>
        <v>465</v>
      </c>
      <c r="AQ477" s="30">
        <f t="shared" si="154"/>
        <v>465</v>
      </c>
      <c r="AR477" s="29">
        <f t="shared" si="143"/>
        <v>3074133.5099999886</v>
      </c>
      <c r="AS477" s="253">
        <f t="shared" si="154"/>
        <v>465</v>
      </c>
      <c r="AT477" s="254">
        <f t="shared" si="154"/>
        <v>465</v>
      </c>
    </row>
    <row r="478" spans="22:46">
      <c r="V478" s="30">
        <f t="shared" ref="V478:AK493" si="155">V477+1</f>
        <v>466</v>
      </c>
      <c r="W478" s="29">
        <f t="shared" si="144"/>
        <v>3066525.6300000264</v>
      </c>
      <c r="X478" s="30">
        <f t="shared" si="155"/>
        <v>466</v>
      </c>
      <c r="Y478" s="30">
        <f t="shared" si="155"/>
        <v>466</v>
      </c>
      <c r="Z478" s="29">
        <f t="shared" si="145"/>
        <v>3075198.4999999735</v>
      </c>
      <c r="AA478" s="30">
        <f t="shared" si="155"/>
        <v>466</v>
      </c>
      <c r="AB478" s="30">
        <f t="shared" si="155"/>
        <v>466</v>
      </c>
      <c r="AC478" s="29">
        <f t="shared" si="146"/>
        <v>3062982.6800000044</v>
      </c>
      <c r="AD478" s="30">
        <f t="shared" si="155"/>
        <v>466</v>
      </c>
      <c r="AE478" s="30">
        <f t="shared" si="155"/>
        <v>466</v>
      </c>
      <c r="AF478" s="29">
        <f t="shared" si="142"/>
        <v>3083000.3899999699</v>
      </c>
      <c r="AG478" s="30">
        <f t="shared" si="155"/>
        <v>466</v>
      </c>
      <c r="AH478" s="30">
        <f t="shared" si="155"/>
        <v>466</v>
      </c>
      <c r="AI478" s="29">
        <f t="shared" si="147"/>
        <v>3058404.3800000264</v>
      </c>
      <c r="AJ478" s="30">
        <f t="shared" si="155"/>
        <v>466</v>
      </c>
      <c r="AK478" s="30">
        <f t="shared" si="154"/>
        <v>466</v>
      </c>
      <c r="AL478" s="29">
        <f t="shared" si="148"/>
        <v>3074730.9099999839</v>
      </c>
      <c r="AM478" s="30">
        <f t="shared" si="154"/>
        <v>466</v>
      </c>
      <c r="AN478" s="30">
        <f t="shared" si="154"/>
        <v>466</v>
      </c>
      <c r="AO478" s="29">
        <f t="shared" si="149"/>
        <v>3082657.5199999665</v>
      </c>
      <c r="AP478" s="30">
        <f t="shared" si="154"/>
        <v>466</v>
      </c>
      <c r="AQ478" s="30">
        <f t="shared" si="154"/>
        <v>466</v>
      </c>
      <c r="AR478" s="29">
        <f t="shared" si="143"/>
        <v>3080570.7199999886</v>
      </c>
      <c r="AS478" s="253">
        <f t="shared" si="154"/>
        <v>466</v>
      </c>
      <c r="AT478" s="254">
        <f t="shared" si="154"/>
        <v>466</v>
      </c>
    </row>
    <row r="479" spans="22:46">
      <c r="V479" s="30">
        <f t="shared" si="155"/>
        <v>467</v>
      </c>
      <c r="W479" s="29">
        <f t="shared" si="144"/>
        <v>3072958.3500000266</v>
      </c>
      <c r="X479" s="30">
        <f t="shared" si="155"/>
        <v>467</v>
      </c>
      <c r="Y479" s="30">
        <f t="shared" si="155"/>
        <v>467</v>
      </c>
      <c r="Z479" s="29">
        <f t="shared" si="145"/>
        <v>3081649.7799999733</v>
      </c>
      <c r="AA479" s="30">
        <f t="shared" si="155"/>
        <v>467</v>
      </c>
      <c r="AB479" s="30">
        <f t="shared" si="155"/>
        <v>467</v>
      </c>
      <c r="AC479" s="29">
        <f t="shared" si="146"/>
        <v>3069412.7000000044</v>
      </c>
      <c r="AD479" s="30">
        <f t="shared" si="155"/>
        <v>467</v>
      </c>
      <c r="AE479" s="30">
        <f t="shared" si="155"/>
        <v>467</v>
      </c>
      <c r="AF479" s="29">
        <f t="shared" si="142"/>
        <v>3089456.1699999697</v>
      </c>
      <c r="AG479" s="30">
        <f t="shared" si="155"/>
        <v>467</v>
      </c>
      <c r="AH479" s="30">
        <f t="shared" si="155"/>
        <v>467</v>
      </c>
      <c r="AI479" s="29">
        <f t="shared" si="147"/>
        <v>3064834.8500000266</v>
      </c>
      <c r="AJ479" s="30">
        <f t="shared" si="155"/>
        <v>467</v>
      </c>
      <c r="AK479" s="30">
        <f t="shared" si="154"/>
        <v>467</v>
      </c>
      <c r="AL479" s="29">
        <f t="shared" si="148"/>
        <v>3081185.7899999837</v>
      </c>
      <c r="AM479" s="30">
        <f t="shared" si="154"/>
        <v>467</v>
      </c>
      <c r="AN479" s="30">
        <f t="shared" si="154"/>
        <v>467</v>
      </c>
      <c r="AO479" s="29">
        <f t="shared" si="149"/>
        <v>3089105.5299999663</v>
      </c>
      <c r="AP479" s="30">
        <f t="shared" si="154"/>
        <v>467</v>
      </c>
      <c r="AQ479" s="30">
        <f t="shared" si="154"/>
        <v>467</v>
      </c>
      <c r="AR479" s="29">
        <f t="shared" si="143"/>
        <v>3087007.9299999885</v>
      </c>
      <c r="AS479" s="253">
        <f t="shared" si="154"/>
        <v>467</v>
      </c>
      <c r="AT479" s="254">
        <f t="shared" si="154"/>
        <v>467</v>
      </c>
    </row>
    <row r="480" spans="22:46">
      <c r="V480" s="30">
        <f t="shared" si="155"/>
        <v>468</v>
      </c>
      <c r="W480" s="29">
        <f t="shared" si="144"/>
        <v>3079391.0700000268</v>
      </c>
      <c r="X480" s="30">
        <f t="shared" si="155"/>
        <v>468</v>
      </c>
      <c r="Y480" s="30">
        <f t="shared" si="155"/>
        <v>468</v>
      </c>
      <c r="Z480" s="29">
        <f t="shared" si="145"/>
        <v>3088101.059999973</v>
      </c>
      <c r="AA480" s="30">
        <f t="shared" si="155"/>
        <v>468</v>
      </c>
      <c r="AB480" s="30">
        <f t="shared" si="155"/>
        <v>468</v>
      </c>
      <c r="AC480" s="29">
        <f t="shared" si="146"/>
        <v>3075842.7200000044</v>
      </c>
      <c r="AD480" s="30">
        <f t="shared" si="155"/>
        <v>468</v>
      </c>
      <c r="AE480" s="30">
        <f t="shared" si="155"/>
        <v>468</v>
      </c>
      <c r="AF480" s="29">
        <f t="shared" si="142"/>
        <v>3095911.9499999695</v>
      </c>
      <c r="AG480" s="30">
        <f t="shared" si="155"/>
        <v>468</v>
      </c>
      <c r="AH480" s="30">
        <f t="shared" si="155"/>
        <v>468</v>
      </c>
      <c r="AI480" s="29">
        <f t="shared" si="147"/>
        <v>3071265.3200000268</v>
      </c>
      <c r="AJ480" s="30">
        <f t="shared" si="155"/>
        <v>468</v>
      </c>
      <c r="AK480" s="30">
        <f t="shared" si="154"/>
        <v>468</v>
      </c>
      <c r="AL480" s="29">
        <f t="shared" si="148"/>
        <v>3087640.6699999836</v>
      </c>
      <c r="AM480" s="30">
        <f t="shared" si="154"/>
        <v>468</v>
      </c>
      <c r="AN480" s="30">
        <f t="shared" si="154"/>
        <v>468</v>
      </c>
      <c r="AO480" s="29">
        <f t="shared" si="149"/>
        <v>3095553.539999966</v>
      </c>
      <c r="AP480" s="30">
        <f t="shared" si="154"/>
        <v>468</v>
      </c>
      <c r="AQ480" s="30">
        <f t="shared" si="154"/>
        <v>468</v>
      </c>
      <c r="AR480" s="29">
        <f t="shared" si="143"/>
        <v>3093445.1399999885</v>
      </c>
      <c r="AS480" s="253">
        <f t="shared" si="154"/>
        <v>468</v>
      </c>
      <c r="AT480" s="254">
        <f t="shared" si="154"/>
        <v>468</v>
      </c>
    </row>
    <row r="481" spans="22:46">
      <c r="V481" s="30">
        <f t="shared" si="155"/>
        <v>469</v>
      </c>
      <c r="W481" s="29">
        <f t="shared" si="144"/>
        <v>3085823.790000027</v>
      </c>
      <c r="X481" s="30">
        <f t="shared" si="155"/>
        <v>469</v>
      </c>
      <c r="Y481" s="30">
        <f t="shared" si="155"/>
        <v>469</v>
      </c>
      <c r="Z481" s="29">
        <f t="shared" si="145"/>
        <v>3094552.3399999728</v>
      </c>
      <c r="AA481" s="30">
        <f t="shared" si="155"/>
        <v>469</v>
      </c>
      <c r="AB481" s="30">
        <f t="shared" si="155"/>
        <v>469</v>
      </c>
      <c r="AC481" s="29">
        <f t="shared" si="146"/>
        <v>3082272.7400000044</v>
      </c>
      <c r="AD481" s="30">
        <f t="shared" si="155"/>
        <v>469</v>
      </c>
      <c r="AE481" s="30">
        <f t="shared" si="155"/>
        <v>469</v>
      </c>
      <c r="AF481" s="29">
        <f t="shared" si="142"/>
        <v>3102367.7299999692</v>
      </c>
      <c r="AG481" s="30">
        <f t="shared" si="155"/>
        <v>469</v>
      </c>
      <c r="AH481" s="30">
        <f t="shared" si="155"/>
        <v>469</v>
      </c>
      <c r="AI481" s="29">
        <f t="shared" si="147"/>
        <v>3077695.790000027</v>
      </c>
      <c r="AJ481" s="30">
        <f t="shared" si="155"/>
        <v>469</v>
      </c>
      <c r="AK481" s="30">
        <f t="shared" si="154"/>
        <v>469</v>
      </c>
      <c r="AL481" s="29">
        <f t="shared" si="148"/>
        <v>3094095.5499999835</v>
      </c>
      <c r="AM481" s="30">
        <f t="shared" si="154"/>
        <v>469</v>
      </c>
      <c r="AN481" s="30">
        <f t="shared" si="154"/>
        <v>469</v>
      </c>
      <c r="AO481" s="29">
        <f t="shared" si="149"/>
        <v>3102001.5499999658</v>
      </c>
      <c r="AP481" s="30">
        <f t="shared" si="154"/>
        <v>469</v>
      </c>
      <c r="AQ481" s="30">
        <f t="shared" si="154"/>
        <v>469</v>
      </c>
      <c r="AR481" s="29">
        <f t="shared" si="143"/>
        <v>3099882.3499999885</v>
      </c>
      <c r="AS481" s="253">
        <f t="shared" si="154"/>
        <v>469</v>
      </c>
      <c r="AT481" s="254">
        <f t="shared" si="154"/>
        <v>469</v>
      </c>
    </row>
    <row r="482" spans="22:46">
      <c r="V482" s="30">
        <f t="shared" si="155"/>
        <v>470</v>
      </c>
      <c r="W482" s="29">
        <f t="shared" si="144"/>
        <v>3092256.5100000273</v>
      </c>
      <c r="X482" s="30">
        <f t="shared" si="155"/>
        <v>470</v>
      </c>
      <c r="Y482" s="30">
        <f t="shared" si="155"/>
        <v>470</v>
      </c>
      <c r="Z482" s="29">
        <f t="shared" si="145"/>
        <v>3101003.6199999726</v>
      </c>
      <c r="AA482" s="30">
        <f t="shared" si="155"/>
        <v>470</v>
      </c>
      <c r="AB482" s="30">
        <f t="shared" si="155"/>
        <v>470</v>
      </c>
      <c r="AC482" s="29">
        <f t="shared" si="146"/>
        <v>3088702.7600000044</v>
      </c>
      <c r="AD482" s="30">
        <f t="shared" si="155"/>
        <v>470</v>
      </c>
      <c r="AE482" s="30">
        <f t="shared" si="155"/>
        <v>470</v>
      </c>
      <c r="AF482" s="29">
        <f t="shared" si="142"/>
        <v>3108823.509999969</v>
      </c>
      <c r="AG482" s="30">
        <f t="shared" si="155"/>
        <v>470</v>
      </c>
      <c r="AH482" s="30">
        <f t="shared" si="155"/>
        <v>470</v>
      </c>
      <c r="AI482" s="29">
        <f t="shared" si="147"/>
        <v>3084126.2600000273</v>
      </c>
      <c r="AJ482" s="30">
        <f t="shared" si="155"/>
        <v>470</v>
      </c>
      <c r="AK482" s="30">
        <f t="shared" si="154"/>
        <v>470</v>
      </c>
      <c r="AL482" s="29">
        <f t="shared" si="148"/>
        <v>3100550.4299999834</v>
      </c>
      <c r="AM482" s="30">
        <f t="shared" si="154"/>
        <v>470</v>
      </c>
      <c r="AN482" s="30">
        <f t="shared" si="154"/>
        <v>470</v>
      </c>
      <c r="AO482" s="29">
        <f t="shared" si="149"/>
        <v>3108449.5599999656</v>
      </c>
      <c r="AP482" s="30">
        <f t="shared" si="154"/>
        <v>470</v>
      </c>
      <c r="AQ482" s="30">
        <f t="shared" si="154"/>
        <v>470</v>
      </c>
      <c r="AR482" s="29">
        <f t="shared" si="143"/>
        <v>3106319.5599999884</v>
      </c>
      <c r="AS482" s="253">
        <f t="shared" si="154"/>
        <v>470</v>
      </c>
      <c r="AT482" s="254">
        <f t="shared" si="154"/>
        <v>470</v>
      </c>
    </row>
    <row r="483" spans="22:46">
      <c r="V483" s="30">
        <f t="shared" si="155"/>
        <v>471</v>
      </c>
      <c r="W483" s="29">
        <f t="shared" si="144"/>
        <v>3098689.2300000275</v>
      </c>
      <c r="X483" s="30">
        <f t="shared" si="155"/>
        <v>471</v>
      </c>
      <c r="Y483" s="30">
        <f t="shared" si="155"/>
        <v>471</v>
      </c>
      <c r="Z483" s="29">
        <f t="shared" si="145"/>
        <v>3107454.8999999724</v>
      </c>
      <c r="AA483" s="30">
        <f t="shared" si="155"/>
        <v>471</v>
      </c>
      <c r="AB483" s="30">
        <f t="shared" si="155"/>
        <v>471</v>
      </c>
      <c r="AC483" s="29">
        <f t="shared" si="146"/>
        <v>3095132.7800000045</v>
      </c>
      <c r="AD483" s="30">
        <f t="shared" si="155"/>
        <v>471</v>
      </c>
      <c r="AE483" s="30">
        <f t="shared" si="155"/>
        <v>471</v>
      </c>
      <c r="AF483" s="29">
        <f t="shared" si="142"/>
        <v>3115279.2899999688</v>
      </c>
      <c r="AG483" s="30">
        <f t="shared" si="155"/>
        <v>471</v>
      </c>
      <c r="AH483" s="30">
        <f t="shared" si="155"/>
        <v>471</v>
      </c>
      <c r="AI483" s="29">
        <f t="shared" si="147"/>
        <v>3090556.7300000275</v>
      </c>
      <c r="AJ483" s="30">
        <f t="shared" si="155"/>
        <v>471</v>
      </c>
      <c r="AK483" s="30">
        <f t="shared" si="154"/>
        <v>471</v>
      </c>
      <c r="AL483" s="29">
        <f t="shared" si="148"/>
        <v>3107005.3099999833</v>
      </c>
      <c r="AM483" s="30">
        <f t="shared" si="154"/>
        <v>471</v>
      </c>
      <c r="AN483" s="30">
        <f t="shared" si="154"/>
        <v>471</v>
      </c>
      <c r="AO483" s="29">
        <f t="shared" si="149"/>
        <v>3114897.5699999654</v>
      </c>
      <c r="AP483" s="30">
        <f t="shared" si="154"/>
        <v>471</v>
      </c>
      <c r="AQ483" s="30">
        <f t="shared" si="154"/>
        <v>471</v>
      </c>
      <c r="AR483" s="29">
        <f t="shared" si="143"/>
        <v>3112756.7699999884</v>
      </c>
      <c r="AS483" s="253">
        <f t="shared" si="154"/>
        <v>471</v>
      </c>
      <c r="AT483" s="254">
        <f t="shared" si="154"/>
        <v>471</v>
      </c>
    </row>
    <row r="484" spans="22:46">
      <c r="V484" s="30">
        <f t="shared" si="155"/>
        <v>472</v>
      </c>
      <c r="W484" s="29">
        <f t="shared" si="144"/>
        <v>3105121.9500000277</v>
      </c>
      <c r="X484" s="30">
        <f t="shared" si="155"/>
        <v>472</v>
      </c>
      <c r="Y484" s="30">
        <f t="shared" si="155"/>
        <v>472</v>
      </c>
      <c r="Z484" s="29">
        <f t="shared" si="145"/>
        <v>3113906.1799999722</v>
      </c>
      <c r="AA484" s="30">
        <f t="shared" si="155"/>
        <v>472</v>
      </c>
      <c r="AB484" s="30">
        <f t="shared" si="155"/>
        <v>472</v>
      </c>
      <c r="AC484" s="29">
        <f t="shared" si="146"/>
        <v>3101562.8000000045</v>
      </c>
      <c r="AD484" s="30">
        <f t="shared" si="155"/>
        <v>472</v>
      </c>
      <c r="AE484" s="30">
        <f t="shared" si="155"/>
        <v>472</v>
      </c>
      <c r="AF484" s="29">
        <f t="shared" si="142"/>
        <v>3121735.0699999686</v>
      </c>
      <c r="AG484" s="30">
        <f t="shared" si="155"/>
        <v>472</v>
      </c>
      <c r="AH484" s="30">
        <f t="shared" si="155"/>
        <v>472</v>
      </c>
      <c r="AI484" s="29">
        <f t="shared" si="147"/>
        <v>3096987.2000000277</v>
      </c>
      <c r="AJ484" s="30">
        <f t="shared" si="155"/>
        <v>472</v>
      </c>
      <c r="AK484" s="30">
        <f t="shared" si="154"/>
        <v>472</v>
      </c>
      <c r="AL484" s="29">
        <f t="shared" si="148"/>
        <v>3113460.1899999832</v>
      </c>
      <c r="AM484" s="30">
        <f t="shared" si="154"/>
        <v>472</v>
      </c>
      <c r="AN484" s="30">
        <f t="shared" si="154"/>
        <v>472</v>
      </c>
      <c r="AO484" s="29">
        <f t="shared" si="149"/>
        <v>3121345.5799999651</v>
      </c>
      <c r="AP484" s="30">
        <f t="shared" si="154"/>
        <v>472</v>
      </c>
      <c r="AQ484" s="30">
        <f t="shared" si="154"/>
        <v>472</v>
      </c>
      <c r="AR484" s="29">
        <f t="shared" si="143"/>
        <v>3119193.9799999883</v>
      </c>
      <c r="AS484" s="253">
        <f t="shared" si="154"/>
        <v>472</v>
      </c>
      <c r="AT484" s="254">
        <f t="shared" si="154"/>
        <v>472</v>
      </c>
    </row>
    <row r="485" spans="22:46">
      <c r="V485" s="30">
        <f t="shared" si="155"/>
        <v>473</v>
      </c>
      <c r="W485" s="29">
        <f t="shared" si="144"/>
        <v>3111554.6700000279</v>
      </c>
      <c r="X485" s="30">
        <f t="shared" si="155"/>
        <v>473</v>
      </c>
      <c r="Y485" s="30">
        <f t="shared" si="155"/>
        <v>473</v>
      </c>
      <c r="Z485" s="29">
        <f t="shared" si="145"/>
        <v>3120357.459999972</v>
      </c>
      <c r="AA485" s="30">
        <f t="shared" si="155"/>
        <v>473</v>
      </c>
      <c r="AB485" s="30">
        <f t="shared" si="155"/>
        <v>473</v>
      </c>
      <c r="AC485" s="29">
        <f t="shared" si="146"/>
        <v>3107992.8200000045</v>
      </c>
      <c r="AD485" s="30">
        <f t="shared" si="155"/>
        <v>473</v>
      </c>
      <c r="AE485" s="30">
        <f t="shared" si="155"/>
        <v>473</v>
      </c>
      <c r="AF485" s="29">
        <f t="shared" si="142"/>
        <v>3128190.8499999684</v>
      </c>
      <c r="AG485" s="30">
        <f t="shared" si="155"/>
        <v>473</v>
      </c>
      <c r="AH485" s="30">
        <f t="shared" si="155"/>
        <v>473</v>
      </c>
      <c r="AI485" s="29">
        <f t="shared" si="147"/>
        <v>3103417.6700000279</v>
      </c>
      <c r="AJ485" s="30">
        <f t="shared" si="155"/>
        <v>473</v>
      </c>
      <c r="AK485" s="30">
        <f t="shared" si="154"/>
        <v>473</v>
      </c>
      <c r="AL485" s="29">
        <f t="shared" si="148"/>
        <v>3119915.0699999831</v>
      </c>
      <c r="AM485" s="30">
        <f t="shared" si="154"/>
        <v>473</v>
      </c>
      <c r="AN485" s="30">
        <f t="shared" si="154"/>
        <v>473</v>
      </c>
      <c r="AO485" s="29">
        <f t="shared" si="149"/>
        <v>3127793.5899999649</v>
      </c>
      <c r="AP485" s="30">
        <f t="shared" si="154"/>
        <v>473</v>
      </c>
      <c r="AQ485" s="30">
        <f t="shared" si="154"/>
        <v>473</v>
      </c>
      <c r="AR485" s="29">
        <f t="shared" si="143"/>
        <v>3125631.1899999883</v>
      </c>
      <c r="AS485" s="253">
        <f t="shared" si="154"/>
        <v>473</v>
      </c>
      <c r="AT485" s="254">
        <f t="shared" si="154"/>
        <v>473</v>
      </c>
    </row>
    <row r="486" spans="22:46">
      <c r="V486" s="30">
        <f t="shared" si="155"/>
        <v>474</v>
      </c>
      <c r="W486" s="29">
        <f t="shared" si="144"/>
        <v>3117987.3900000281</v>
      </c>
      <c r="X486" s="30">
        <f t="shared" si="155"/>
        <v>474</v>
      </c>
      <c r="Y486" s="30">
        <f t="shared" si="155"/>
        <v>474</v>
      </c>
      <c r="Z486" s="29">
        <f t="shared" si="145"/>
        <v>3126808.7399999718</v>
      </c>
      <c r="AA486" s="30">
        <f t="shared" si="155"/>
        <v>474</v>
      </c>
      <c r="AB486" s="30">
        <f t="shared" si="155"/>
        <v>474</v>
      </c>
      <c r="AC486" s="29">
        <f t="shared" si="146"/>
        <v>3114422.8400000045</v>
      </c>
      <c r="AD486" s="30">
        <f t="shared" si="155"/>
        <v>474</v>
      </c>
      <c r="AE486" s="30">
        <f t="shared" si="155"/>
        <v>474</v>
      </c>
      <c r="AF486" s="29">
        <f t="shared" ref="AF486:AF549" si="156">AF485+6456.29</f>
        <v>3134647.1399999685</v>
      </c>
      <c r="AG486" s="30">
        <f t="shared" si="155"/>
        <v>474</v>
      </c>
      <c r="AH486" s="30">
        <f t="shared" si="155"/>
        <v>474</v>
      </c>
      <c r="AI486" s="29">
        <f t="shared" si="147"/>
        <v>3109848.1400000281</v>
      </c>
      <c r="AJ486" s="30">
        <f t="shared" si="155"/>
        <v>474</v>
      </c>
      <c r="AK486" s="30">
        <f t="shared" si="154"/>
        <v>474</v>
      </c>
      <c r="AL486" s="29">
        <f t="shared" si="148"/>
        <v>3126369.949999983</v>
      </c>
      <c r="AM486" s="30">
        <f t="shared" si="154"/>
        <v>474</v>
      </c>
      <c r="AN486" s="30">
        <f t="shared" si="154"/>
        <v>474</v>
      </c>
      <c r="AO486" s="29">
        <f t="shared" si="149"/>
        <v>3134241.5999999647</v>
      </c>
      <c r="AP486" s="30">
        <f t="shared" si="154"/>
        <v>474</v>
      </c>
      <c r="AQ486" s="30">
        <f t="shared" si="154"/>
        <v>474</v>
      </c>
      <c r="AR486" s="29">
        <f>AR485+6438.09</f>
        <v>3132069.2799999882</v>
      </c>
      <c r="AS486" s="253">
        <f t="shared" si="154"/>
        <v>474</v>
      </c>
      <c r="AT486" s="254">
        <f t="shared" si="154"/>
        <v>474</v>
      </c>
    </row>
    <row r="487" spans="22:46">
      <c r="V487" s="30">
        <f t="shared" si="155"/>
        <v>475</v>
      </c>
      <c r="W487" s="29">
        <f>W486+6433.6</f>
        <v>3124420.9900000282</v>
      </c>
      <c r="X487" s="30">
        <f t="shared" si="155"/>
        <v>475</v>
      </c>
      <c r="Y487" s="30">
        <f t="shared" si="155"/>
        <v>475</v>
      </c>
      <c r="Z487" s="29">
        <f t="shared" si="145"/>
        <v>3133260.0199999716</v>
      </c>
      <c r="AA487" s="30">
        <f t="shared" si="155"/>
        <v>475</v>
      </c>
      <c r="AB487" s="30">
        <f t="shared" si="155"/>
        <v>475</v>
      </c>
      <c r="AC487" s="29">
        <f t="shared" si="146"/>
        <v>3120852.8600000045</v>
      </c>
      <c r="AD487" s="30">
        <f t="shared" si="155"/>
        <v>475</v>
      </c>
      <c r="AE487" s="30">
        <f t="shared" si="155"/>
        <v>475</v>
      </c>
      <c r="AF487" s="29">
        <f t="shared" si="156"/>
        <v>3141103.4299999685</v>
      </c>
      <c r="AG487" s="30">
        <f t="shared" si="155"/>
        <v>475</v>
      </c>
      <c r="AH487" s="30">
        <f t="shared" si="155"/>
        <v>475</v>
      </c>
      <c r="AI487" s="29">
        <f t="shared" si="147"/>
        <v>3116278.6100000283</v>
      </c>
      <c r="AJ487" s="30">
        <f t="shared" si="155"/>
        <v>475</v>
      </c>
      <c r="AK487" s="30">
        <f t="shared" si="154"/>
        <v>475</v>
      </c>
      <c r="AL487" s="29">
        <f t="shared" si="148"/>
        <v>3132824.8299999828</v>
      </c>
      <c r="AM487" s="30">
        <f t="shared" si="154"/>
        <v>475</v>
      </c>
      <c r="AN487" s="30">
        <f t="shared" si="154"/>
        <v>475</v>
      </c>
      <c r="AO487" s="29">
        <f t="shared" si="149"/>
        <v>3140689.6099999645</v>
      </c>
      <c r="AP487" s="30">
        <f t="shared" si="154"/>
        <v>475</v>
      </c>
      <c r="AQ487" s="30">
        <f t="shared" si="154"/>
        <v>475</v>
      </c>
      <c r="AR487" s="29">
        <f t="shared" ref="AR487:AR550" si="157">AR486+6438.09</f>
        <v>3138507.369999988</v>
      </c>
      <c r="AS487" s="253">
        <f t="shared" si="154"/>
        <v>475</v>
      </c>
      <c r="AT487" s="254">
        <f t="shared" si="154"/>
        <v>475</v>
      </c>
    </row>
    <row r="488" spans="22:46">
      <c r="V488" s="30">
        <f t="shared" si="155"/>
        <v>476</v>
      </c>
      <c r="W488" s="29">
        <f t="shared" ref="W488:W551" si="158">W487+6433.6</f>
        <v>3130854.5900000283</v>
      </c>
      <c r="X488" s="30">
        <f t="shared" si="155"/>
        <v>476</v>
      </c>
      <c r="Y488" s="30">
        <f t="shared" si="155"/>
        <v>476</v>
      </c>
      <c r="Z488" s="29">
        <f t="shared" ref="Z488:Z551" si="159">Z487+6451.79</f>
        <v>3139711.8099999717</v>
      </c>
      <c r="AA488" s="30">
        <f t="shared" si="155"/>
        <v>476</v>
      </c>
      <c r="AB488" s="30">
        <f t="shared" si="155"/>
        <v>476</v>
      </c>
      <c r="AC488" s="29">
        <f>AC487+6430.9</f>
        <v>3127283.7600000044</v>
      </c>
      <c r="AD488" s="30">
        <f t="shared" si="155"/>
        <v>476</v>
      </c>
      <c r="AE488" s="30">
        <f t="shared" si="155"/>
        <v>476</v>
      </c>
      <c r="AF488" s="29">
        <f t="shared" si="156"/>
        <v>3147559.7199999685</v>
      </c>
      <c r="AG488" s="30">
        <f t="shared" si="155"/>
        <v>476</v>
      </c>
      <c r="AH488" s="30">
        <f t="shared" si="155"/>
        <v>476</v>
      </c>
      <c r="AI488" s="29">
        <f>AI487+6431.35</f>
        <v>3122709.9600000284</v>
      </c>
      <c r="AJ488" s="30">
        <f t="shared" si="155"/>
        <v>476</v>
      </c>
      <c r="AK488" s="30">
        <f t="shared" si="154"/>
        <v>476</v>
      </c>
      <c r="AL488" s="29">
        <f t="shared" si="148"/>
        <v>3139279.7099999827</v>
      </c>
      <c r="AM488" s="30">
        <f t="shared" si="154"/>
        <v>476</v>
      </c>
      <c r="AN488" s="30">
        <f t="shared" si="154"/>
        <v>476</v>
      </c>
      <c r="AO488" s="29">
        <f t="shared" si="149"/>
        <v>3147137.6199999643</v>
      </c>
      <c r="AP488" s="30">
        <f t="shared" si="154"/>
        <v>476</v>
      </c>
      <c r="AQ488" s="30">
        <f t="shared" si="154"/>
        <v>476</v>
      </c>
      <c r="AR488" s="29">
        <f t="shared" si="157"/>
        <v>3144945.4599999879</v>
      </c>
      <c r="AS488" s="253">
        <f t="shared" si="154"/>
        <v>476</v>
      </c>
      <c r="AT488" s="254">
        <f t="shared" si="154"/>
        <v>476</v>
      </c>
    </row>
    <row r="489" spans="22:46">
      <c r="V489" s="30">
        <f t="shared" si="155"/>
        <v>477</v>
      </c>
      <c r="W489" s="29">
        <f t="shared" si="158"/>
        <v>3137288.1900000283</v>
      </c>
      <c r="X489" s="30">
        <f t="shared" si="155"/>
        <v>477</v>
      </c>
      <c r="Y489" s="30">
        <f t="shared" si="155"/>
        <v>477</v>
      </c>
      <c r="Z489" s="29">
        <f t="shared" si="159"/>
        <v>3146163.5999999717</v>
      </c>
      <c r="AA489" s="30">
        <f t="shared" si="155"/>
        <v>477</v>
      </c>
      <c r="AB489" s="30">
        <f t="shared" si="155"/>
        <v>477</v>
      </c>
      <c r="AC489" s="29">
        <f t="shared" ref="AC489:AC552" si="160">AC488+6430.9</f>
        <v>3133714.6600000043</v>
      </c>
      <c r="AD489" s="30">
        <f t="shared" si="155"/>
        <v>477</v>
      </c>
      <c r="AE489" s="30">
        <f t="shared" si="155"/>
        <v>477</v>
      </c>
      <c r="AF489" s="29">
        <f t="shared" si="156"/>
        <v>3154016.0099999686</v>
      </c>
      <c r="AG489" s="30">
        <f t="shared" si="155"/>
        <v>477</v>
      </c>
      <c r="AH489" s="30">
        <f t="shared" si="155"/>
        <v>477</v>
      </c>
      <c r="AI489" s="29">
        <f t="shared" ref="AI489:AI552" si="161">AI488+6431.35</f>
        <v>3129141.3100000285</v>
      </c>
      <c r="AJ489" s="30">
        <f t="shared" si="155"/>
        <v>477</v>
      </c>
      <c r="AK489" s="30">
        <f t="shared" si="154"/>
        <v>477</v>
      </c>
      <c r="AL489" s="29">
        <f t="shared" si="148"/>
        <v>3145734.5899999826</v>
      </c>
      <c r="AM489" s="30">
        <f t="shared" si="154"/>
        <v>477</v>
      </c>
      <c r="AN489" s="30">
        <f t="shared" si="154"/>
        <v>477</v>
      </c>
      <c r="AO489" s="29">
        <f t="shared" si="149"/>
        <v>3153585.629999964</v>
      </c>
      <c r="AP489" s="30">
        <f t="shared" si="154"/>
        <v>477</v>
      </c>
      <c r="AQ489" s="30">
        <f t="shared" si="154"/>
        <v>477</v>
      </c>
      <c r="AR489" s="29">
        <f t="shared" si="157"/>
        <v>3151383.5499999877</v>
      </c>
      <c r="AS489" s="253">
        <f t="shared" si="154"/>
        <v>477</v>
      </c>
      <c r="AT489" s="254">
        <f t="shared" si="154"/>
        <v>477</v>
      </c>
    </row>
    <row r="490" spans="22:46">
      <c r="V490" s="30">
        <f t="shared" si="155"/>
        <v>478</v>
      </c>
      <c r="W490" s="29">
        <f t="shared" si="158"/>
        <v>3143721.7900000284</v>
      </c>
      <c r="X490" s="30">
        <f t="shared" si="155"/>
        <v>478</v>
      </c>
      <c r="Y490" s="30">
        <f t="shared" si="155"/>
        <v>478</v>
      </c>
      <c r="Z490" s="29">
        <f t="shared" si="159"/>
        <v>3152615.3899999717</v>
      </c>
      <c r="AA490" s="30">
        <f t="shared" si="155"/>
        <v>478</v>
      </c>
      <c r="AB490" s="30">
        <f t="shared" si="155"/>
        <v>478</v>
      </c>
      <c r="AC490" s="29">
        <f t="shared" si="160"/>
        <v>3140145.5600000042</v>
      </c>
      <c r="AD490" s="30">
        <f t="shared" si="155"/>
        <v>478</v>
      </c>
      <c r="AE490" s="30">
        <f t="shared" si="155"/>
        <v>478</v>
      </c>
      <c r="AF490" s="29">
        <f t="shared" si="156"/>
        <v>3160472.2999999686</v>
      </c>
      <c r="AG490" s="30">
        <f t="shared" si="155"/>
        <v>478</v>
      </c>
      <c r="AH490" s="30">
        <f t="shared" si="155"/>
        <v>478</v>
      </c>
      <c r="AI490" s="29">
        <f t="shared" si="161"/>
        <v>3135572.6600000286</v>
      </c>
      <c r="AJ490" s="30">
        <f t="shared" si="155"/>
        <v>478</v>
      </c>
      <c r="AK490" s="30">
        <f t="shared" si="154"/>
        <v>478</v>
      </c>
      <c r="AL490" s="29">
        <f t="shared" ref="AL490:AL553" si="162">AL489+6455.39</f>
        <v>3152189.9799999828</v>
      </c>
      <c r="AM490" s="30">
        <f t="shared" si="154"/>
        <v>478</v>
      </c>
      <c r="AN490" s="30">
        <f t="shared" si="154"/>
        <v>478</v>
      </c>
      <c r="AO490" s="29">
        <f>AO489+6448.89</f>
        <v>3160034.5199999642</v>
      </c>
      <c r="AP490" s="30">
        <f t="shared" si="154"/>
        <v>478</v>
      </c>
      <c r="AQ490" s="30">
        <f t="shared" si="154"/>
        <v>478</v>
      </c>
      <c r="AR490" s="29">
        <f t="shared" si="157"/>
        <v>3157821.6399999876</v>
      </c>
      <c r="AS490" s="253">
        <f t="shared" si="154"/>
        <v>478</v>
      </c>
      <c r="AT490" s="254">
        <f t="shared" si="154"/>
        <v>478</v>
      </c>
    </row>
    <row r="491" spans="22:46">
      <c r="V491" s="30">
        <f t="shared" si="155"/>
        <v>479</v>
      </c>
      <c r="W491" s="29">
        <f t="shared" si="158"/>
        <v>3150155.3900000285</v>
      </c>
      <c r="X491" s="30">
        <f t="shared" si="155"/>
        <v>479</v>
      </c>
      <c r="Y491" s="30">
        <f t="shared" si="155"/>
        <v>479</v>
      </c>
      <c r="Z491" s="29">
        <f t="shared" si="159"/>
        <v>3159067.1799999718</v>
      </c>
      <c r="AA491" s="30">
        <f t="shared" si="155"/>
        <v>479</v>
      </c>
      <c r="AB491" s="30">
        <f t="shared" si="155"/>
        <v>479</v>
      </c>
      <c r="AC491" s="29">
        <f t="shared" si="160"/>
        <v>3146576.4600000042</v>
      </c>
      <c r="AD491" s="30">
        <f t="shared" si="155"/>
        <v>479</v>
      </c>
      <c r="AE491" s="30">
        <f t="shared" si="155"/>
        <v>479</v>
      </c>
      <c r="AF491" s="29">
        <f t="shared" si="156"/>
        <v>3166928.5899999687</v>
      </c>
      <c r="AG491" s="30">
        <f t="shared" si="155"/>
        <v>479</v>
      </c>
      <c r="AH491" s="30">
        <f t="shared" si="155"/>
        <v>479</v>
      </c>
      <c r="AI491" s="29">
        <f t="shared" si="161"/>
        <v>3142004.0100000286</v>
      </c>
      <c r="AJ491" s="30">
        <f t="shared" si="155"/>
        <v>479</v>
      </c>
      <c r="AK491" s="30">
        <f t="shared" si="154"/>
        <v>479</v>
      </c>
      <c r="AL491" s="29">
        <f t="shared" si="162"/>
        <v>3158645.3699999829</v>
      </c>
      <c r="AM491" s="30">
        <f t="shared" si="154"/>
        <v>479</v>
      </c>
      <c r="AN491" s="30">
        <f t="shared" si="154"/>
        <v>479</v>
      </c>
      <c r="AO491" s="29">
        <f t="shared" ref="AO491:AO554" si="163">AO490+6448.89</f>
        <v>3166483.4099999643</v>
      </c>
      <c r="AP491" s="30">
        <f t="shared" si="154"/>
        <v>479</v>
      </c>
      <c r="AQ491" s="30">
        <f t="shared" si="154"/>
        <v>479</v>
      </c>
      <c r="AR491" s="29">
        <f t="shared" si="157"/>
        <v>3164259.7299999874</v>
      </c>
      <c r="AS491" s="253">
        <f t="shared" si="154"/>
        <v>479</v>
      </c>
      <c r="AT491" s="254">
        <f t="shared" si="154"/>
        <v>479</v>
      </c>
    </row>
    <row r="492" spans="22:46">
      <c r="V492" s="30">
        <f t="shared" si="155"/>
        <v>480</v>
      </c>
      <c r="W492" s="29">
        <f t="shared" si="158"/>
        <v>3156588.9900000286</v>
      </c>
      <c r="X492" s="30">
        <f t="shared" si="155"/>
        <v>480</v>
      </c>
      <c r="Y492" s="30">
        <f t="shared" si="155"/>
        <v>480</v>
      </c>
      <c r="Z492" s="29">
        <f t="shared" si="159"/>
        <v>3165518.9699999718</v>
      </c>
      <c r="AA492" s="30">
        <f t="shared" si="155"/>
        <v>480</v>
      </c>
      <c r="AB492" s="30">
        <f t="shared" si="155"/>
        <v>480</v>
      </c>
      <c r="AC492" s="29">
        <f t="shared" si="160"/>
        <v>3153007.3600000041</v>
      </c>
      <c r="AD492" s="30">
        <f t="shared" si="155"/>
        <v>480</v>
      </c>
      <c r="AE492" s="30">
        <f t="shared" si="155"/>
        <v>480</v>
      </c>
      <c r="AF492" s="29">
        <f t="shared" si="156"/>
        <v>3173384.8799999687</v>
      </c>
      <c r="AG492" s="30">
        <f t="shared" si="155"/>
        <v>480</v>
      </c>
      <c r="AH492" s="30">
        <f t="shared" si="155"/>
        <v>480</v>
      </c>
      <c r="AI492" s="29">
        <f t="shared" si="161"/>
        <v>3148435.3600000287</v>
      </c>
      <c r="AJ492" s="30">
        <f t="shared" si="155"/>
        <v>480</v>
      </c>
      <c r="AK492" s="30">
        <f t="shared" si="154"/>
        <v>480</v>
      </c>
      <c r="AL492" s="29">
        <f t="shared" si="162"/>
        <v>3165100.759999983</v>
      </c>
      <c r="AM492" s="30">
        <f t="shared" si="154"/>
        <v>480</v>
      </c>
      <c r="AN492" s="30">
        <f t="shared" si="154"/>
        <v>480</v>
      </c>
      <c r="AO492" s="29">
        <f t="shared" si="163"/>
        <v>3172932.2999999644</v>
      </c>
      <c r="AP492" s="30">
        <f t="shared" si="154"/>
        <v>480</v>
      </c>
      <c r="AQ492" s="30">
        <f t="shared" si="154"/>
        <v>480</v>
      </c>
      <c r="AR492" s="29">
        <f t="shared" si="157"/>
        <v>3170697.8199999873</v>
      </c>
      <c r="AS492" s="253">
        <f t="shared" si="154"/>
        <v>480</v>
      </c>
      <c r="AT492" s="254">
        <f t="shared" si="154"/>
        <v>480</v>
      </c>
    </row>
    <row r="493" spans="22:46">
      <c r="V493" s="30">
        <f t="shared" si="155"/>
        <v>481</v>
      </c>
      <c r="W493" s="29">
        <f t="shared" si="158"/>
        <v>3163022.5900000287</v>
      </c>
      <c r="X493" s="30">
        <f t="shared" si="155"/>
        <v>481</v>
      </c>
      <c r="Y493" s="30">
        <f t="shared" si="155"/>
        <v>481</v>
      </c>
      <c r="Z493" s="29">
        <f t="shared" si="159"/>
        <v>3171970.7599999718</v>
      </c>
      <c r="AA493" s="30">
        <f t="shared" si="155"/>
        <v>481</v>
      </c>
      <c r="AB493" s="30">
        <f t="shared" si="155"/>
        <v>481</v>
      </c>
      <c r="AC493" s="29">
        <f t="shared" si="160"/>
        <v>3159438.260000004</v>
      </c>
      <c r="AD493" s="30">
        <f t="shared" si="155"/>
        <v>481</v>
      </c>
      <c r="AE493" s="30">
        <f t="shared" si="155"/>
        <v>481</v>
      </c>
      <c r="AF493" s="29">
        <f t="shared" si="156"/>
        <v>3179841.1699999687</v>
      </c>
      <c r="AG493" s="30">
        <f t="shared" si="155"/>
        <v>481</v>
      </c>
      <c r="AH493" s="30">
        <f t="shared" si="155"/>
        <v>481</v>
      </c>
      <c r="AI493" s="29">
        <f t="shared" si="161"/>
        <v>3154866.7100000288</v>
      </c>
      <c r="AJ493" s="30">
        <f t="shared" si="155"/>
        <v>481</v>
      </c>
      <c r="AK493" s="30">
        <f t="shared" si="155"/>
        <v>481</v>
      </c>
      <c r="AL493" s="29">
        <f t="shared" si="162"/>
        <v>3171556.1499999831</v>
      </c>
      <c r="AM493" s="30">
        <f t="shared" ref="AK493:AT508" si="164">AM492+1</f>
        <v>481</v>
      </c>
      <c r="AN493" s="30">
        <f t="shared" si="164"/>
        <v>481</v>
      </c>
      <c r="AO493" s="29">
        <f t="shared" si="163"/>
        <v>3179381.1899999646</v>
      </c>
      <c r="AP493" s="30">
        <f t="shared" si="164"/>
        <v>481</v>
      </c>
      <c r="AQ493" s="30">
        <f t="shared" si="164"/>
        <v>481</v>
      </c>
      <c r="AR493" s="29">
        <f t="shared" si="157"/>
        <v>3177135.9099999871</v>
      </c>
      <c r="AS493" s="253">
        <f t="shared" si="164"/>
        <v>481</v>
      </c>
      <c r="AT493" s="254">
        <f t="shared" si="164"/>
        <v>481</v>
      </c>
    </row>
    <row r="494" spans="22:46">
      <c r="V494" s="30">
        <f t="shared" ref="V494:AK509" si="165">V493+1</f>
        <v>482</v>
      </c>
      <c r="W494" s="29">
        <f t="shared" si="158"/>
        <v>3169456.1900000288</v>
      </c>
      <c r="X494" s="30">
        <f t="shared" si="165"/>
        <v>482</v>
      </c>
      <c r="Y494" s="30">
        <f t="shared" si="165"/>
        <v>482</v>
      </c>
      <c r="Z494" s="29">
        <f t="shared" si="159"/>
        <v>3178422.5499999719</v>
      </c>
      <c r="AA494" s="30">
        <f t="shared" si="165"/>
        <v>482</v>
      </c>
      <c r="AB494" s="30">
        <f t="shared" si="165"/>
        <v>482</v>
      </c>
      <c r="AC494" s="29">
        <f t="shared" si="160"/>
        <v>3165869.1600000039</v>
      </c>
      <c r="AD494" s="30">
        <f t="shared" si="165"/>
        <v>482</v>
      </c>
      <c r="AE494" s="30">
        <f t="shared" si="165"/>
        <v>482</v>
      </c>
      <c r="AF494" s="29">
        <f t="shared" si="156"/>
        <v>3186297.4599999688</v>
      </c>
      <c r="AG494" s="30">
        <f t="shared" si="165"/>
        <v>482</v>
      </c>
      <c r="AH494" s="30">
        <f t="shared" si="165"/>
        <v>482</v>
      </c>
      <c r="AI494" s="29">
        <f t="shared" si="161"/>
        <v>3161298.0600000289</v>
      </c>
      <c r="AJ494" s="30">
        <f t="shared" si="165"/>
        <v>482</v>
      </c>
      <c r="AK494" s="30">
        <f t="shared" si="164"/>
        <v>482</v>
      </c>
      <c r="AL494" s="29">
        <f t="shared" si="162"/>
        <v>3178011.5399999833</v>
      </c>
      <c r="AM494" s="30">
        <f t="shared" si="164"/>
        <v>482</v>
      </c>
      <c r="AN494" s="30">
        <f t="shared" si="164"/>
        <v>482</v>
      </c>
      <c r="AO494" s="29">
        <f t="shared" si="163"/>
        <v>3185830.0799999647</v>
      </c>
      <c r="AP494" s="30">
        <f t="shared" si="164"/>
        <v>482</v>
      </c>
      <c r="AQ494" s="30">
        <f t="shared" si="164"/>
        <v>482</v>
      </c>
      <c r="AR494" s="29">
        <f t="shared" si="157"/>
        <v>3183573.999999987</v>
      </c>
      <c r="AS494" s="253">
        <f t="shared" si="164"/>
        <v>482</v>
      </c>
      <c r="AT494" s="254">
        <f t="shared" si="164"/>
        <v>482</v>
      </c>
    </row>
    <row r="495" spans="22:46">
      <c r="V495" s="30">
        <f t="shared" si="165"/>
        <v>483</v>
      </c>
      <c r="W495" s="29">
        <f t="shared" si="158"/>
        <v>3175889.7900000289</v>
      </c>
      <c r="X495" s="30">
        <f t="shared" si="165"/>
        <v>483</v>
      </c>
      <c r="Y495" s="30">
        <f t="shared" si="165"/>
        <v>483</v>
      </c>
      <c r="Z495" s="29">
        <f t="shared" si="159"/>
        <v>3184874.3399999719</v>
      </c>
      <c r="AA495" s="30">
        <f t="shared" si="165"/>
        <v>483</v>
      </c>
      <c r="AB495" s="30">
        <f t="shared" si="165"/>
        <v>483</v>
      </c>
      <c r="AC495" s="29">
        <f t="shared" si="160"/>
        <v>3172300.0600000038</v>
      </c>
      <c r="AD495" s="30">
        <f t="shared" si="165"/>
        <v>483</v>
      </c>
      <c r="AE495" s="30">
        <f t="shared" si="165"/>
        <v>483</v>
      </c>
      <c r="AF495" s="29">
        <f t="shared" si="156"/>
        <v>3192753.7499999688</v>
      </c>
      <c r="AG495" s="30">
        <f t="shared" si="165"/>
        <v>483</v>
      </c>
      <c r="AH495" s="30">
        <f t="shared" si="165"/>
        <v>483</v>
      </c>
      <c r="AI495" s="29">
        <f t="shared" si="161"/>
        <v>3167729.410000029</v>
      </c>
      <c r="AJ495" s="30">
        <f t="shared" si="165"/>
        <v>483</v>
      </c>
      <c r="AK495" s="30">
        <f t="shared" si="164"/>
        <v>483</v>
      </c>
      <c r="AL495" s="29">
        <f t="shared" si="162"/>
        <v>3184466.9299999834</v>
      </c>
      <c r="AM495" s="30">
        <f t="shared" si="164"/>
        <v>483</v>
      </c>
      <c r="AN495" s="30">
        <f t="shared" si="164"/>
        <v>483</v>
      </c>
      <c r="AO495" s="29">
        <f t="shared" si="163"/>
        <v>3192278.9699999648</v>
      </c>
      <c r="AP495" s="30">
        <f t="shared" si="164"/>
        <v>483</v>
      </c>
      <c r="AQ495" s="30">
        <f t="shared" si="164"/>
        <v>483</v>
      </c>
      <c r="AR495" s="29">
        <f t="shared" si="157"/>
        <v>3190012.0899999868</v>
      </c>
      <c r="AS495" s="253">
        <f t="shared" si="164"/>
        <v>483</v>
      </c>
      <c r="AT495" s="254">
        <f t="shared" si="164"/>
        <v>483</v>
      </c>
    </row>
    <row r="496" spans="22:46">
      <c r="V496" s="30">
        <f t="shared" si="165"/>
        <v>484</v>
      </c>
      <c r="W496" s="29">
        <f t="shared" si="158"/>
        <v>3182323.390000029</v>
      </c>
      <c r="X496" s="30">
        <f t="shared" si="165"/>
        <v>484</v>
      </c>
      <c r="Y496" s="30">
        <f t="shared" si="165"/>
        <v>484</v>
      </c>
      <c r="Z496" s="29">
        <f t="shared" si="159"/>
        <v>3191326.1299999719</v>
      </c>
      <c r="AA496" s="30">
        <f t="shared" si="165"/>
        <v>484</v>
      </c>
      <c r="AB496" s="30">
        <f t="shared" si="165"/>
        <v>484</v>
      </c>
      <c r="AC496" s="29">
        <f t="shared" si="160"/>
        <v>3178730.9600000037</v>
      </c>
      <c r="AD496" s="30">
        <f t="shared" si="165"/>
        <v>484</v>
      </c>
      <c r="AE496" s="30">
        <f t="shared" si="165"/>
        <v>484</v>
      </c>
      <c r="AF496" s="29">
        <f t="shared" si="156"/>
        <v>3199210.0399999688</v>
      </c>
      <c r="AG496" s="30">
        <f t="shared" si="165"/>
        <v>484</v>
      </c>
      <c r="AH496" s="30">
        <f t="shared" si="165"/>
        <v>484</v>
      </c>
      <c r="AI496" s="29">
        <f t="shared" si="161"/>
        <v>3174160.7600000291</v>
      </c>
      <c r="AJ496" s="30">
        <f t="shared" si="165"/>
        <v>484</v>
      </c>
      <c r="AK496" s="30">
        <f t="shared" si="164"/>
        <v>484</v>
      </c>
      <c r="AL496" s="29">
        <f t="shared" si="162"/>
        <v>3190922.3199999835</v>
      </c>
      <c r="AM496" s="30">
        <f t="shared" si="164"/>
        <v>484</v>
      </c>
      <c r="AN496" s="30">
        <f t="shared" si="164"/>
        <v>484</v>
      </c>
      <c r="AO496" s="29">
        <f t="shared" si="163"/>
        <v>3198727.8599999649</v>
      </c>
      <c r="AP496" s="30">
        <f t="shared" si="164"/>
        <v>484</v>
      </c>
      <c r="AQ496" s="30">
        <f t="shared" si="164"/>
        <v>484</v>
      </c>
      <c r="AR496" s="29">
        <f t="shared" si="157"/>
        <v>3196450.1799999867</v>
      </c>
      <c r="AS496" s="253">
        <f t="shared" si="164"/>
        <v>484</v>
      </c>
      <c r="AT496" s="254">
        <f t="shared" si="164"/>
        <v>484</v>
      </c>
    </row>
    <row r="497" spans="22:46">
      <c r="V497" s="30">
        <f t="shared" si="165"/>
        <v>485</v>
      </c>
      <c r="W497" s="29">
        <f t="shared" si="158"/>
        <v>3188756.9900000291</v>
      </c>
      <c r="X497" s="30">
        <f t="shared" si="165"/>
        <v>485</v>
      </c>
      <c r="Y497" s="30">
        <f t="shared" si="165"/>
        <v>485</v>
      </c>
      <c r="Z497" s="29">
        <f t="shared" si="159"/>
        <v>3197777.919999972</v>
      </c>
      <c r="AA497" s="30">
        <f t="shared" si="165"/>
        <v>485</v>
      </c>
      <c r="AB497" s="30">
        <f t="shared" si="165"/>
        <v>485</v>
      </c>
      <c r="AC497" s="29">
        <f t="shared" si="160"/>
        <v>3185161.8600000036</v>
      </c>
      <c r="AD497" s="30">
        <f t="shared" si="165"/>
        <v>485</v>
      </c>
      <c r="AE497" s="30">
        <f t="shared" si="165"/>
        <v>485</v>
      </c>
      <c r="AF497" s="29">
        <f t="shared" si="156"/>
        <v>3205666.3299999689</v>
      </c>
      <c r="AG497" s="30">
        <f t="shared" si="165"/>
        <v>485</v>
      </c>
      <c r="AH497" s="30">
        <f t="shared" si="165"/>
        <v>485</v>
      </c>
      <c r="AI497" s="29">
        <f t="shared" si="161"/>
        <v>3180592.1100000292</v>
      </c>
      <c r="AJ497" s="30">
        <f t="shared" si="165"/>
        <v>485</v>
      </c>
      <c r="AK497" s="30">
        <f t="shared" si="164"/>
        <v>485</v>
      </c>
      <c r="AL497" s="29">
        <f t="shared" si="162"/>
        <v>3197377.7099999837</v>
      </c>
      <c r="AM497" s="30">
        <f t="shared" si="164"/>
        <v>485</v>
      </c>
      <c r="AN497" s="30">
        <f t="shared" si="164"/>
        <v>485</v>
      </c>
      <c r="AO497" s="29">
        <f t="shared" si="163"/>
        <v>3205176.7499999651</v>
      </c>
      <c r="AP497" s="30">
        <f t="shared" si="164"/>
        <v>485</v>
      </c>
      <c r="AQ497" s="30">
        <f t="shared" si="164"/>
        <v>485</v>
      </c>
      <c r="AR497" s="29">
        <f t="shared" si="157"/>
        <v>3202888.2699999865</v>
      </c>
      <c r="AS497" s="253">
        <f t="shared" si="164"/>
        <v>485</v>
      </c>
      <c r="AT497" s="254">
        <f t="shared" si="164"/>
        <v>485</v>
      </c>
    </row>
    <row r="498" spans="22:46">
      <c r="V498" s="30">
        <f t="shared" si="165"/>
        <v>486</v>
      </c>
      <c r="W498" s="29">
        <f t="shared" si="158"/>
        <v>3195190.5900000292</v>
      </c>
      <c r="X498" s="30">
        <f t="shared" si="165"/>
        <v>486</v>
      </c>
      <c r="Y498" s="30">
        <f t="shared" si="165"/>
        <v>486</v>
      </c>
      <c r="Z498" s="29">
        <f t="shared" si="159"/>
        <v>3204229.709999972</v>
      </c>
      <c r="AA498" s="30">
        <f t="shared" si="165"/>
        <v>486</v>
      </c>
      <c r="AB498" s="30">
        <f t="shared" si="165"/>
        <v>486</v>
      </c>
      <c r="AC498" s="29">
        <f t="shared" si="160"/>
        <v>3191592.7600000035</v>
      </c>
      <c r="AD498" s="30">
        <f t="shared" si="165"/>
        <v>486</v>
      </c>
      <c r="AE498" s="30">
        <f t="shared" si="165"/>
        <v>486</v>
      </c>
      <c r="AF498" s="29">
        <f t="shared" si="156"/>
        <v>3212122.6199999689</v>
      </c>
      <c r="AG498" s="30">
        <f t="shared" si="165"/>
        <v>486</v>
      </c>
      <c r="AH498" s="30">
        <f t="shared" si="165"/>
        <v>486</v>
      </c>
      <c r="AI498" s="29">
        <f t="shared" si="161"/>
        <v>3187023.4600000293</v>
      </c>
      <c r="AJ498" s="30">
        <f t="shared" si="165"/>
        <v>486</v>
      </c>
      <c r="AK498" s="30">
        <f t="shared" si="164"/>
        <v>486</v>
      </c>
      <c r="AL498" s="29">
        <f t="shared" si="162"/>
        <v>3203833.0999999838</v>
      </c>
      <c r="AM498" s="30">
        <f t="shared" si="164"/>
        <v>486</v>
      </c>
      <c r="AN498" s="30">
        <f t="shared" si="164"/>
        <v>486</v>
      </c>
      <c r="AO498" s="29">
        <f t="shared" si="163"/>
        <v>3211625.6399999652</v>
      </c>
      <c r="AP498" s="30">
        <f t="shared" si="164"/>
        <v>486</v>
      </c>
      <c r="AQ498" s="30">
        <f t="shared" si="164"/>
        <v>486</v>
      </c>
      <c r="AR498" s="29">
        <f t="shared" si="157"/>
        <v>3209326.3599999864</v>
      </c>
      <c r="AS498" s="253">
        <f t="shared" si="164"/>
        <v>486</v>
      </c>
      <c r="AT498" s="254">
        <f t="shared" si="164"/>
        <v>486</v>
      </c>
    </row>
    <row r="499" spans="22:46">
      <c r="V499" s="30">
        <f t="shared" si="165"/>
        <v>487</v>
      </c>
      <c r="W499" s="29">
        <f t="shared" si="158"/>
        <v>3201624.1900000293</v>
      </c>
      <c r="X499" s="30">
        <f t="shared" si="165"/>
        <v>487</v>
      </c>
      <c r="Y499" s="30">
        <f t="shared" si="165"/>
        <v>487</v>
      </c>
      <c r="Z499" s="29">
        <f t="shared" si="159"/>
        <v>3210681.4999999721</v>
      </c>
      <c r="AA499" s="30">
        <f t="shared" si="165"/>
        <v>487</v>
      </c>
      <c r="AB499" s="30">
        <f t="shared" si="165"/>
        <v>487</v>
      </c>
      <c r="AC499" s="29">
        <f t="shared" si="160"/>
        <v>3198023.6600000034</v>
      </c>
      <c r="AD499" s="30">
        <f t="shared" si="165"/>
        <v>487</v>
      </c>
      <c r="AE499" s="30">
        <f t="shared" si="165"/>
        <v>487</v>
      </c>
      <c r="AF499" s="29">
        <f t="shared" si="156"/>
        <v>3218578.9099999689</v>
      </c>
      <c r="AG499" s="30">
        <f t="shared" si="165"/>
        <v>487</v>
      </c>
      <c r="AH499" s="30">
        <f t="shared" si="165"/>
        <v>487</v>
      </c>
      <c r="AI499" s="29">
        <f t="shared" si="161"/>
        <v>3193454.8100000294</v>
      </c>
      <c r="AJ499" s="30">
        <f t="shared" si="165"/>
        <v>487</v>
      </c>
      <c r="AK499" s="30">
        <f t="shared" si="164"/>
        <v>487</v>
      </c>
      <c r="AL499" s="29">
        <f t="shared" si="162"/>
        <v>3210288.4899999839</v>
      </c>
      <c r="AM499" s="30">
        <f t="shared" si="164"/>
        <v>487</v>
      </c>
      <c r="AN499" s="30">
        <f t="shared" si="164"/>
        <v>487</v>
      </c>
      <c r="AO499" s="29">
        <f t="shared" si="163"/>
        <v>3218074.5299999653</v>
      </c>
      <c r="AP499" s="30">
        <f t="shared" si="164"/>
        <v>487</v>
      </c>
      <c r="AQ499" s="30">
        <f t="shared" si="164"/>
        <v>487</v>
      </c>
      <c r="AR499" s="29">
        <f t="shared" si="157"/>
        <v>3215764.4499999862</v>
      </c>
      <c r="AS499" s="253">
        <f t="shared" si="164"/>
        <v>487</v>
      </c>
      <c r="AT499" s="254">
        <f t="shared" si="164"/>
        <v>487</v>
      </c>
    </row>
    <row r="500" spans="22:46">
      <c r="V500" s="30">
        <f t="shared" si="165"/>
        <v>488</v>
      </c>
      <c r="W500" s="29">
        <f t="shared" si="158"/>
        <v>3208057.7900000294</v>
      </c>
      <c r="X500" s="30">
        <f t="shared" si="165"/>
        <v>488</v>
      </c>
      <c r="Y500" s="30">
        <f t="shared" si="165"/>
        <v>488</v>
      </c>
      <c r="Z500" s="29">
        <f t="shared" si="159"/>
        <v>3217133.2899999721</v>
      </c>
      <c r="AA500" s="30">
        <f t="shared" si="165"/>
        <v>488</v>
      </c>
      <c r="AB500" s="30">
        <f t="shared" si="165"/>
        <v>488</v>
      </c>
      <c r="AC500" s="29">
        <f t="shared" si="160"/>
        <v>3204454.5600000033</v>
      </c>
      <c r="AD500" s="30">
        <f t="shared" si="165"/>
        <v>488</v>
      </c>
      <c r="AE500" s="30">
        <f t="shared" si="165"/>
        <v>488</v>
      </c>
      <c r="AF500" s="29">
        <f t="shared" si="156"/>
        <v>3225035.199999969</v>
      </c>
      <c r="AG500" s="30">
        <f t="shared" si="165"/>
        <v>488</v>
      </c>
      <c r="AH500" s="30">
        <f t="shared" si="165"/>
        <v>488</v>
      </c>
      <c r="AI500" s="29">
        <f t="shared" si="161"/>
        <v>3199886.1600000295</v>
      </c>
      <c r="AJ500" s="30">
        <f t="shared" si="165"/>
        <v>488</v>
      </c>
      <c r="AK500" s="30">
        <f t="shared" si="164"/>
        <v>488</v>
      </c>
      <c r="AL500" s="29">
        <f t="shared" si="162"/>
        <v>3216743.8799999841</v>
      </c>
      <c r="AM500" s="30">
        <f t="shared" si="164"/>
        <v>488</v>
      </c>
      <c r="AN500" s="30">
        <f t="shared" si="164"/>
        <v>488</v>
      </c>
      <c r="AO500" s="29">
        <f t="shared" si="163"/>
        <v>3224523.4199999655</v>
      </c>
      <c r="AP500" s="30">
        <f t="shared" si="164"/>
        <v>488</v>
      </c>
      <c r="AQ500" s="30">
        <f t="shared" si="164"/>
        <v>488</v>
      </c>
      <c r="AR500" s="29">
        <f t="shared" si="157"/>
        <v>3222202.5399999861</v>
      </c>
      <c r="AS500" s="253">
        <f t="shared" si="164"/>
        <v>488</v>
      </c>
      <c r="AT500" s="254">
        <f t="shared" si="164"/>
        <v>488</v>
      </c>
    </row>
    <row r="501" spans="22:46">
      <c r="V501" s="30">
        <f t="shared" si="165"/>
        <v>489</v>
      </c>
      <c r="W501" s="29">
        <f t="shared" si="158"/>
        <v>3214491.3900000295</v>
      </c>
      <c r="X501" s="30">
        <f t="shared" si="165"/>
        <v>489</v>
      </c>
      <c r="Y501" s="30">
        <f t="shared" si="165"/>
        <v>489</v>
      </c>
      <c r="Z501" s="29">
        <f t="shared" si="159"/>
        <v>3223585.0799999721</v>
      </c>
      <c r="AA501" s="30">
        <f t="shared" si="165"/>
        <v>489</v>
      </c>
      <c r="AB501" s="30">
        <f t="shared" si="165"/>
        <v>489</v>
      </c>
      <c r="AC501" s="29">
        <f t="shared" si="160"/>
        <v>3210885.4600000032</v>
      </c>
      <c r="AD501" s="30">
        <f t="shared" si="165"/>
        <v>489</v>
      </c>
      <c r="AE501" s="30">
        <f t="shared" si="165"/>
        <v>489</v>
      </c>
      <c r="AF501" s="29">
        <f t="shared" si="156"/>
        <v>3231491.489999969</v>
      </c>
      <c r="AG501" s="30">
        <f t="shared" si="165"/>
        <v>489</v>
      </c>
      <c r="AH501" s="30">
        <f t="shared" si="165"/>
        <v>489</v>
      </c>
      <c r="AI501" s="29">
        <f t="shared" si="161"/>
        <v>3206317.5100000296</v>
      </c>
      <c r="AJ501" s="30">
        <f t="shared" si="165"/>
        <v>489</v>
      </c>
      <c r="AK501" s="30">
        <f t="shared" si="164"/>
        <v>489</v>
      </c>
      <c r="AL501" s="29">
        <f t="shared" si="162"/>
        <v>3223199.2699999842</v>
      </c>
      <c r="AM501" s="30">
        <f t="shared" si="164"/>
        <v>489</v>
      </c>
      <c r="AN501" s="30">
        <f t="shared" si="164"/>
        <v>489</v>
      </c>
      <c r="AO501" s="29">
        <f t="shared" si="163"/>
        <v>3230972.3099999656</v>
      </c>
      <c r="AP501" s="30">
        <f t="shared" si="164"/>
        <v>489</v>
      </c>
      <c r="AQ501" s="30">
        <f t="shared" si="164"/>
        <v>489</v>
      </c>
      <c r="AR501" s="29">
        <f t="shared" si="157"/>
        <v>3228640.6299999859</v>
      </c>
      <c r="AS501" s="253">
        <f t="shared" si="164"/>
        <v>489</v>
      </c>
      <c r="AT501" s="254">
        <f t="shared" si="164"/>
        <v>489</v>
      </c>
    </row>
    <row r="502" spans="22:46">
      <c r="V502" s="30">
        <f t="shared" si="165"/>
        <v>490</v>
      </c>
      <c r="W502" s="29">
        <f t="shared" si="158"/>
        <v>3220924.9900000296</v>
      </c>
      <c r="X502" s="30">
        <f t="shared" si="165"/>
        <v>490</v>
      </c>
      <c r="Y502" s="30">
        <f t="shared" si="165"/>
        <v>490</v>
      </c>
      <c r="Z502" s="29">
        <f t="shared" si="159"/>
        <v>3230036.8699999722</v>
      </c>
      <c r="AA502" s="30">
        <f t="shared" si="165"/>
        <v>490</v>
      </c>
      <c r="AB502" s="30">
        <f t="shared" si="165"/>
        <v>490</v>
      </c>
      <c r="AC502" s="29">
        <f t="shared" si="160"/>
        <v>3217316.3600000031</v>
      </c>
      <c r="AD502" s="30">
        <f t="shared" si="165"/>
        <v>490</v>
      </c>
      <c r="AE502" s="30">
        <f t="shared" si="165"/>
        <v>490</v>
      </c>
      <c r="AF502" s="29">
        <f t="shared" si="156"/>
        <v>3237947.7799999691</v>
      </c>
      <c r="AG502" s="30">
        <f t="shared" si="165"/>
        <v>490</v>
      </c>
      <c r="AH502" s="30">
        <f t="shared" si="165"/>
        <v>490</v>
      </c>
      <c r="AI502" s="29">
        <f t="shared" si="161"/>
        <v>3212748.8600000297</v>
      </c>
      <c r="AJ502" s="30">
        <f t="shared" si="165"/>
        <v>490</v>
      </c>
      <c r="AK502" s="30">
        <f t="shared" si="164"/>
        <v>490</v>
      </c>
      <c r="AL502" s="29">
        <f t="shared" si="162"/>
        <v>3229654.6599999843</v>
      </c>
      <c r="AM502" s="30">
        <f t="shared" si="164"/>
        <v>490</v>
      </c>
      <c r="AN502" s="30">
        <f t="shared" si="164"/>
        <v>490</v>
      </c>
      <c r="AO502" s="29">
        <f t="shared" si="163"/>
        <v>3237421.1999999657</v>
      </c>
      <c r="AP502" s="30">
        <f t="shared" si="164"/>
        <v>490</v>
      </c>
      <c r="AQ502" s="30">
        <f t="shared" si="164"/>
        <v>490</v>
      </c>
      <c r="AR502" s="29">
        <f t="shared" si="157"/>
        <v>3235078.7199999858</v>
      </c>
      <c r="AS502" s="253">
        <f t="shared" si="164"/>
        <v>490</v>
      </c>
      <c r="AT502" s="254">
        <f t="shared" si="164"/>
        <v>490</v>
      </c>
    </row>
    <row r="503" spans="22:46">
      <c r="V503" s="30">
        <f t="shared" si="165"/>
        <v>491</v>
      </c>
      <c r="W503" s="29">
        <f t="shared" si="158"/>
        <v>3227358.5900000297</v>
      </c>
      <c r="X503" s="30">
        <f t="shared" si="165"/>
        <v>491</v>
      </c>
      <c r="Y503" s="30">
        <f t="shared" si="165"/>
        <v>491</v>
      </c>
      <c r="Z503" s="29">
        <f t="shared" si="159"/>
        <v>3236488.6599999722</v>
      </c>
      <c r="AA503" s="30">
        <f t="shared" si="165"/>
        <v>491</v>
      </c>
      <c r="AB503" s="30">
        <f t="shared" si="165"/>
        <v>491</v>
      </c>
      <c r="AC503" s="29">
        <f t="shared" si="160"/>
        <v>3223747.260000003</v>
      </c>
      <c r="AD503" s="30">
        <f t="shared" si="165"/>
        <v>491</v>
      </c>
      <c r="AE503" s="30">
        <f t="shared" si="165"/>
        <v>491</v>
      </c>
      <c r="AF503" s="29">
        <f t="shared" si="156"/>
        <v>3244404.0699999691</v>
      </c>
      <c r="AG503" s="30">
        <f t="shared" si="165"/>
        <v>491</v>
      </c>
      <c r="AH503" s="30">
        <f t="shared" si="165"/>
        <v>491</v>
      </c>
      <c r="AI503" s="29">
        <f t="shared" si="161"/>
        <v>3219180.2100000298</v>
      </c>
      <c r="AJ503" s="30">
        <f t="shared" si="165"/>
        <v>491</v>
      </c>
      <c r="AK503" s="30">
        <f t="shared" si="164"/>
        <v>491</v>
      </c>
      <c r="AL503" s="29">
        <f t="shared" si="162"/>
        <v>3236110.0499999844</v>
      </c>
      <c r="AM503" s="30">
        <f t="shared" si="164"/>
        <v>491</v>
      </c>
      <c r="AN503" s="30">
        <f t="shared" si="164"/>
        <v>491</v>
      </c>
      <c r="AO503" s="29">
        <f t="shared" si="163"/>
        <v>3243870.0899999659</v>
      </c>
      <c r="AP503" s="30">
        <f t="shared" si="164"/>
        <v>491</v>
      </c>
      <c r="AQ503" s="30">
        <f t="shared" si="164"/>
        <v>491</v>
      </c>
      <c r="AR503" s="29">
        <f t="shared" si="157"/>
        <v>3241516.8099999856</v>
      </c>
      <c r="AS503" s="253">
        <f t="shared" si="164"/>
        <v>491</v>
      </c>
      <c r="AT503" s="254">
        <f t="shared" si="164"/>
        <v>491</v>
      </c>
    </row>
    <row r="504" spans="22:46">
      <c r="V504" s="30">
        <f t="shared" si="165"/>
        <v>492</v>
      </c>
      <c r="W504" s="29">
        <f t="shared" si="158"/>
        <v>3233792.1900000297</v>
      </c>
      <c r="X504" s="30">
        <f t="shared" si="165"/>
        <v>492</v>
      </c>
      <c r="Y504" s="30">
        <f t="shared" si="165"/>
        <v>492</v>
      </c>
      <c r="Z504" s="29">
        <f t="shared" si="159"/>
        <v>3242940.4499999722</v>
      </c>
      <c r="AA504" s="30">
        <f t="shared" si="165"/>
        <v>492</v>
      </c>
      <c r="AB504" s="30">
        <f t="shared" si="165"/>
        <v>492</v>
      </c>
      <c r="AC504" s="29">
        <f t="shared" si="160"/>
        <v>3230178.1600000029</v>
      </c>
      <c r="AD504" s="30">
        <f t="shared" si="165"/>
        <v>492</v>
      </c>
      <c r="AE504" s="30">
        <f t="shared" si="165"/>
        <v>492</v>
      </c>
      <c r="AF504" s="29">
        <f t="shared" si="156"/>
        <v>3250860.3599999691</v>
      </c>
      <c r="AG504" s="30">
        <f t="shared" si="165"/>
        <v>492</v>
      </c>
      <c r="AH504" s="30">
        <f t="shared" si="165"/>
        <v>492</v>
      </c>
      <c r="AI504" s="29">
        <f t="shared" si="161"/>
        <v>3225611.5600000299</v>
      </c>
      <c r="AJ504" s="30">
        <f t="shared" si="165"/>
        <v>492</v>
      </c>
      <c r="AK504" s="30">
        <f t="shared" si="164"/>
        <v>492</v>
      </c>
      <c r="AL504" s="29">
        <f t="shared" si="162"/>
        <v>3242565.4399999846</v>
      </c>
      <c r="AM504" s="30">
        <f t="shared" si="164"/>
        <v>492</v>
      </c>
      <c r="AN504" s="30">
        <f t="shared" si="164"/>
        <v>492</v>
      </c>
      <c r="AO504" s="29">
        <f t="shared" si="163"/>
        <v>3250318.979999966</v>
      </c>
      <c r="AP504" s="30">
        <f t="shared" si="164"/>
        <v>492</v>
      </c>
      <c r="AQ504" s="30">
        <f t="shared" si="164"/>
        <v>492</v>
      </c>
      <c r="AR504" s="29">
        <f t="shared" si="157"/>
        <v>3247954.8999999855</v>
      </c>
      <c r="AS504" s="253">
        <f t="shared" si="164"/>
        <v>492</v>
      </c>
      <c r="AT504" s="254">
        <f t="shared" si="164"/>
        <v>492</v>
      </c>
    </row>
    <row r="505" spans="22:46">
      <c r="V505" s="30">
        <f t="shared" si="165"/>
        <v>493</v>
      </c>
      <c r="W505" s="29">
        <f t="shared" si="158"/>
        <v>3240225.7900000298</v>
      </c>
      <c r="X505" s="30">
        <f t="shared" si="165"/>
        <v>493</v>
      </c>
      <c r="Y505" s="30">
        <f t="shared" si="165"/>
        <v>493</v>
      </c>
      <c r="Z505" s="29">
        <f t="shared" si="159"/>
        <v>3249392.2399999723</v>
      </c>
      <c r="AA505" s="30">
        <f t="shared" si="165"/>
        <v>493</v>
      </c>
      <c r="AB505" s="30">
        <f t="shared" si="165"/>
        <v>493</v>
      </c>
      <c r="AC505" s="29">
        <f t="shared" si="160"/>
        <v>3236609.0600000028</v>
      </c>
      <c r="AD505" s="30">
        <f t="shared" si="165"/>
        <v>493</v>
      </c>
      <c r="AE505" s="30">
        <f t="shared" si="165"/>
        <v>493</v>
      </c>
      <c r="AF505" s="29">
        <f t="shared" si="156"/>
        <v>3257316.6499999692</v>
      </c>
      <c r="AG505" s="30">
        <f t="shared" si="165"/>
        <v>493</v>
      </c>
      <c r="AH505" s="30">
        <f t="shared" si="165"/>
        <v>493</v>
      </c>
      <c r="AI505" s="29">
        <f t="shared" si="161"/>
        <v>3232042.91000003</v>
      </c>
      <c r="AJ505" s="30">
        <f t="shared" si="165"/>
        <v>493</v>
      </c>
      <c r="AK505" s="30">
        <f t="shared" si="164"/>
        <v>493</v>
      </c>
      <c r="AL505" s="29">
        <f t="shared" si="162"/>
        <v>3249020.8299999847</v>
      </c>
      <c r="AM505" s="30">
        <f t="shared" si="164"/>
        <v>493</v>
      </c>
      <c r="AN505" s="30">
        <f t="shared" si="164"/>
        <v>493</v>
      </c>
      <c r="AO505" s="29">
        <f t="shared" si="163"/>
        <v>3256767.8699999661</v>
      </c>
      <c r="AP505" s="30">
        <f t="shared" si="164"/>
        <v>493</v>
      </c>
      <c r="AQ505" s="30">
        <f t="shared" si="164"/>
        <v>493</v>
      </c>
      <c r="AR505" s="29">
        <f t="shared" si="157"/>
        <v>3254392.9899999853</v>
      </c>
      <c r="AS505" s="253">
        <f t="shared" si="164"/>
        <v>493</v>
      </c>
      <c r="AT505" s="254">
        <f t="shared" si="164"/>
        <v>493</v>
      </c>
    </row>
    <row r="506" spans="22:46">
      <c r="V506" s="30">
        <f t="shared" si="165"/>
        <v>494</v>
      </c>
      <c r="W506" s="29">
        <f t="shared" si="158"/>
        <v>3246659.3900000299</v>
      </c>
      <c r="X506" s="30">
        <f t="shared" si="165"/>
        <v>494</v>
      </c>
      <c r="Y506" s="30">
        <f t="shared" si="165"/>
        <v>494</v>
      </c>
      <c r="Z506" s="29">
        <f t="shared" si="159"/>
        <v>3255844.0299999723</v>
      </c>
      <c r="AA506" s="30">
        <f t="shared" si="165"/>
        <v>494</v>
      </c>
      <c r="AB506" s="30">
        <f t="shared" si="165"/>
        <v>494</v>
      </c>
      <c r="AC506" s="29">
        <f t="shared" si="160"/>
        <v>3243039.9600000028</v>
      </c>
      <c r="AD506" s="30">
        <f t="shared" si="165"/>
        <v>494</v>
      </c>
      <c r="AE506" s="30">
        <f t="shared" si="165"/>
        <v>494</v>
      </c>
      <c r="AF506" s="29">
        <f t="shared" si="156"/>
        <v>3263772.9399999692</v>
      </c>
      <c r="AG506" s="30">
        <f t="shared" si="165"/>
        <v>494</v>
      </c>
      <c r="AH506" s="30">
        <f t="shared" si="165"/>
        <v>494</v>
      </c>
      <c r="AI506" s="29">
        <f t="shared" si="161"/>
        <v>3238474.26000003</v>
      </c>
      <c r="AJ506" s="30">
        <f t="shared" si="165"/>
        <v>494</v>
      </c>
      <c r="AK506" s="30">
        <f t="shared" si="164"/>
        <v>494</v>
      </c>
      <c r="AL506" s="29">
        <f t="shared" si="162"/>
        <v>3255476.2199999848</v>
      </c>
      <c r="AM506" s="30">
        <f t="shared" si="164"/>
        <v>494</v>
      </c>
      <c r="AN506" s="30">
        <f t="shared" si="164"/>
        <v>494</v>
      </c>
      <c r="AO506" s="29">
        <f t="shared" si="163"/>
        <v>3263216.7599999662</v>
      </c>
      <c r="AP506" s="30">
        <f t="shared" si="164"/>
        <v>494</v>
      </c>
      <c r="AQ506" s="30">
        <f t="shared" si="164"/>
        <v>494</v>
      </c>
      <c r="AR506" s="29">
        <f t="shared" si="157"/>
        <v>3260831.0799999852</v>
      </c>
      <c r="AS506" s="253">
        <f t="shared" si="164"/>
        <v>494</v>
      </c>
      <c r="AT506" s="254">
        <f t="shared" si="164"/>
        <v>494</v>
      </c>
    </row>
    <row r="507" spans="22:46">
      <c r="V507" s="30">
        <f t="shared" si="165"/>
        <v>495</v>
      </c>
      <c r="W507" s="29">
        <f t="shared" si="158"/>
        <v>3253092.99000003</v>
      </c>
      <c r="X507" s="30">
        <f t="shared" si="165"/>
        <v>495</v>
      </c>
      <c r="Y507" s="30">
        <f t="shared" si="165"/>
        <v>495</v>
      </c>
      <c r="Z507" s="29">
        <f t="shared" si="159"/>
        <v>3262295.8199999724</v>
      </c>
      <c r="AA507" s="30">
        <f t="shared" si="165"/>
        <v>495</v>
      </c>
      <c r="AB507" s="30">
        <f t="shared" si="165"/>
        <v>495</v>
      </c>
      <c r="AC507" s="29">
        <f t="shared" si="160"/>
        <v>3249470.8600000027</v>
      </c>
      <c r="AD507" s="30">
        <f t="shared" si="165"/>
        <v>495</v>
      </c>
      <c r="AE507" s="30">
        <f t="shared" si="165"/>
        <v>495</v>
      </c>
      <c r="AF507" s="29">
        <f t="shared" si="156"/>
        <v>3270229.2299999692</v>
      </c>
      <c r="AG507" s="30">
        <f t="shared" si="165"/>
        <v>495</v>
      </c>
      <c r="AH507" s="30">
        <f t="shared" si="165"/>
        <v>495</v>
      </c>
      <c r="AI507" s="29">
        <f t="shared" si="161"/>
        <v>3244905.6100000301</v>
      </c>
      <c r="AJ507" s="30">
        <f t="shared" si="165"/>
        <v>495</v>
      </c>
      <c r="AK507" s="30">
        <f t="shared" si="164"/>
        <v>495</v>
      </c>
      <c r="AL507" s="29">
        <f t="shared" si="162"/>
        <v>3261931.609999985</v>
      </c>
      <c r="AM507" s="30">
        <f t="shared" si="164"/>
        <v>495</v>
      </c>
      <c r="AN507" s="30">
        <f t="shared" si="164"/>
        <v>495</v>
      </c>
      <c r="AO507" s="29">
        <f t="shared" si="163"/>
        <v>3269665.6499999664</v>
      </c>
      <c r="AP507" s="30">
        <f t="shared" si="164"/>
        <v>495</v>
      </c>
      <c r="AQ507" s="30">
        <f t="shared" si="164"/>
        <v>495</v>
      </c>
      <c r="AR507" s="29">
        <f t="shared" si="157"/>
        <v>3267269.169999985</v>
      </c>
      <c r="AS507" s="253">
        <f t="shared" si="164"/>
        <v>495</v>
      </c>
      <c r="AT507" s="254">
        <f t="shared" si="164"/>
        <v>495</v>
      </c>
    </row>
    <row r="508" spans="22:46">
      <c r="V508" s="30">
        <f t="shared" si="165"/>
        <v>496</v>
      </c>
      <c r="W508" s="29">
        <f t="shared" si="158"/>
        <v>3259526.5900000301</v>
      </c>
      <c r="X508" s="30">
        <f t="shared" si="165"/>
        <v>496</v>
      </c>
      <c r="Y508" s="30">
        <f t="shared" si="165"/>
        <v>496</v>
      </c>
      <c r="Z508" s="29">
        <f t="shared" si="159"/>
        <v>3268747.6099999724</v>
      </c>
      <c r="AA508" s="30">
        <f t="shared" si="165"/>
        <v>496</v>
      </c>
      <c r="AB508" s="30">
        <f t="shared" si="165"/>
        <v>496</v>
      </c>
      <c r="AC508" s="29">
        <f t="shared" si="160"/>
        <v>3255901.7600000026</v>
      </c>
      <c r="AD508" s="30">
        <f t="shared" si="165"/>
        <v>496</v>
      </c>
      <c r="AE508" s="30">
        <f t="shared" si="165"/>
        <v>496</v>
      </c>
      <c r="AF508" s="29">
        <f t="shared" si="156"/>
        <v>3276685.5199999693</v>
      </c>
      <c r="AG508" s="30">
        <f t="shared" si="165"/>
        <v>496</v>
      </c>
      <c r="AH508" s="30">
        <f t="shared" si="165"/>
        <v>496</v>
      </c>
      <c r="AI508" s="29">
        <f t="shared" si="161"/>
        <v>3251336.9600000302</v>
      </c>
      <c r="AJ508" s="30">
        <f t="shared" si="165"/>
        <v>496</v>
      </c>
      <c r="AK508" s="30">
        <f t="shared" si="164"/>
        <v>496</v>
      </c>
      <c r="AL508" s="29">
        <f t="shared" si="162"/>
        <v>3268386.9999999851</v>
      </c>
      <c r="AM508" s="30">
        <f t="shared" si="164"/>
        <v>496</v>
      </c>
      <c r="AN508" s="30">
        <f t="shared" si="164"/>
        <v>496</v>
      </c>
      <c r="AO508" s="29">
        <f t="shared" si="163"/>
        <v>3276114.5399999665</v>
      </c>
      <c r="AP508" s="30">
        <f t="shared" si="164"/>
        <v>496</v>
      </c>
      <c r="AQ508" s="30">
        <f t="shared" si="164"/>
        <v>496</v>
      </c>
      <c r="AR508" s="29">
        <f t="shared" si="157"/>
        <v>3273707.2599999849</v>
      </c>
      <c r="AS508" s="253">
        <f t="shared" si="164"/>
        <v>496</v>
      </c>
      <c r="AT508" s="254">
        <f t="shared" si="164"/>
        <v>496</v>
      </c>
    </row>
    <row r="509" spans="22:46">
      <c r="V509" s="30">
        <f t="shared" si="165"/>
        <v>497</v>
      </c>
      <c r="W509" s="29">
        <f t="shared" si="158"/>
        <v>3265960.1900000302</v>
      </c>
      <c r="X509" s="30">
        <f t="shared" si="165"/>
        <v>497</v>
      </c>
      <c r="Y509" s="30">
        <f t="shared" si="165"/>
        <v>497</v>
      </c>
      <c r="Z509" s="29">
        <f t="shared" si="159"/>
        <v>3275199.3999999724</v>
      </c>
      <c r="AA509" s="30">
        <f t="shared" si="165"/>
        <v>497</v>
      </c>
      <c r="AB509" s="30">
        <f t="shared" si="165"/>
        <v>497</v>
      </c>
      <c r="AC509" s="29">
        <f t="shared" si="160"/>
        <v>3262332.6600000025</v>
      </c>
      <c r="AD509" s="30">
        <f t="shared" si="165"/>
        <v>497</v>
      </c>
      <c r="AE509" s="30">
        <f t="shared" si="165"/>
        <v>497</v>
      </c>
      <c r="AF509" s="29">
        <f t="shared" si="156"/>
        <v>3283141.8099999693</v>
      </c>
      <c r="AG509" s="30">
        <f t="shared" si="165"/>
        <v>497</v>
      </c>
      <c r="AH509" s="30">
        <f t="shared" si="165"/>
        <v>497</v>
      </c>
      <c r="AI509" s="29">
        <f t="shared" si="161"/>
        <v>3257768.3100000303</v>
      </c>
      <c r="AJ509" s="30">
        <f t="shared" si="165"/>
        <v>497</v>
      </c>
      <c r="AK509" s="30">
        <f t="shared" si="165"/>
        <v>497</v>
      </c>
      <c r="AL509" s="29">
        <f t="shared" si="162"/>
        <v>3274842.3899999852</v>
      </c>
      <c r="AM509" s="30">
        <f t="shared" ref="AK509:AT524" si="166">AM508+1</f>
        <v>497</v>
      </c>
      <c r="AN509" s="30">
        <f t="shared" si="166"/>
        <v>497</v>
      </c>
      <c r="AO509" s="29">
        <f t="shared" si="163"/>
        <v>3282563.4299999666</v>
      </c>
      <c r="AP509" s="30">
        <f t="shared" si="166"/>
        <v>497</v>
      </c>
      <c r="AQ509" s="30">
        <f t="shared" si="166"/>
        <v>497</v>
      </c>
      <c r="AR509" s="29">
        <f t="shared" si="157"/>
        <v>3280145.3499999847</v>
      </c>
      <c r="AS509" s="253">
        <f t="shared" si="166"/>
        <v>497</v>
      </c>
      <c r="AT509" s="254">
        <f t="shared" si="166"/>
        <v>497</v>
      </c>
    </row>
    <row r="510" spans="22:46">
      <c r="V510" s="30">
        <f t="shared" ref="V510:AK525" si="167">V509+1</f>
        <v>498</v>
      </c>
      <c r="W510" s="29">
        <f t="shared" si="158"/>
        <v>3272393.7900000303</v>
      </c>
      <c r="X510" s="30">
        <f t="shared" si="167"/>
        <v>498</v>
      </c>
      <c r="Y510" s="30">
        <f t="shared" si="167"/>
        <v>498</v>
      </c>
      <c r="Z510" s="29">
        <f t="shared" si="159"/>
        <v>3281651.1899999725</v>
      </c>
      <c r="AA510" s="30">
        <f t="shared" si="167"/>
        <v>498</v>
      </c>
      <c r="AB510" s="30">
        <f t="shared" si="167"/>
        <v>498</v>
      </c>
      <c r="AC510" s="29">
        <f t="shared" si="160"/>
        <v>3268763.5600000024</v>
      </c>
      <c r="AD510" s="30">
        <f t="shared" si="167"/>
        <v>498</v>
      </c>
      <c r="AE510" s="30">
        <f t="shared" si="167"/>
        <v>498</v>
      </c>
      <c r="AF510" s="29">
        <f t="shared" si="156"/>
        <v>3289598.0999999694</v>
      </c>
      <c r="AG510" s="30">
        <f t="shared" si="167"/>
        <v>498</v>
      </c>
      <c r="AH510" s="30">
        <f t="shared" si="167"/>
        <v>498</v>
      </c>
      <c r="AI510" s="29">
        <f t="shared" si="161"/>
        <v>3264199.6600000304</v>
      </c>
      <c r="AJ510" s="30">
        <f t="shared" si="167"/>
        <v>498</v>
      </c>
      <c r="AK510" s="30">
        <f t="shared" si="166"/>
        <v>498</v>
      </c>
      <c r="AL510" s="29">
        <f t="shared" si="162"/>
        <v>3281297.7799999854</v>
      </c>
      <c r="AM510" s="30">
        <f t="shared" si="166"/>
        <v>498</v>
      </c>
      <c r="AN510" s="30">
        <f t="shared" si="166"/>
        <v>498</v>
      </c>
      <c r="AO510" s="29">
        <f t="shared" si="163"/>
        <v>3289012.3199999668</v>
      </c>
      <c r="AP510" s="30">
        <f t="shared" si="166"/>
        <v>498</v>
      </c>
      <c r="AQ510" s="30">
        <f t="shared" si="166"/>
        <v>498</v>
      </c>
      <c r="AR510" s="29">
        <f t="shared" si="157"/>
        <v>3286583.4399999846</v>
      </c>
      <c r="AS510" s="253">
        <f t="shared" si="166"/>
        <v>498</v>
      </c>
      <c r="AT510" s="254">
        <f t="shared" si="166"/>
        <v>498</v>
      </c>
    </row>
    <row r="511" spans="22:46">
      <c r="V511" s="30">
        <f t="shared" si="167"/>
        <v>499</v>
      </c>
      <c r="W511" s="29">
        <f t="shared" si="158"/>
        <v>3278827.3900000304</v>
      </c>
      <c r="X511" s="30">
        <f t="shared" si="167"/>
        <v>499</v>
      </c>
      <c r="Y511" s="30">
        <f t="shared" si="167"/>
        <v>499</v>
      </c>
      <c r="Z511" s="29">
        <f t="shared" si="159"/>
        <v>3288102.9799999725</v>
      </c>
      <c r="AA511" s="30">
        <f t="shared" si="167"/>
        <v>499</v>
      </c>
      <c r="AB511" s="30">
        <f t="shared" si="167"/>
        <v>499</v>
      </c>
      <c r="AC511" s="29">
        <f t="shared" si="160"/>
        <v>3275194.4600000023</v>
      </c>
      <c r="AD511" s="30">
        <f t="shared" si="167"/>
        <v>499</v>
      </c>
      <c r="AE511" s="30">
        <f t="shared" si="167"/>
        <v>499</v>
      </c>
      <c r="AF511" s="29">
        <f t="shared" si="156"/>
        <v>3296054.3899999694</v>
      </c>
      <c r="AG511" s="30">
        <f t="shared" si="167"/>
        <v>499</v>
      </c>
      <c r="AH511" s="30">
        <f t="shared" si="167"/>
        <v>499</v>
      </c>
      <c r="AI511" s="29">
        <f t="shared" si="161"/>
        <v>3270631.0100000305</v>
      </c>
      <c r="AJ511" s="30">
        <f t="shared" si="167"/>
        <v>499</v>
      </c>
      <c r="AK511" s="30">
        <f t="shared" si="166"/>
        <v>499</v>
      </c>
      <c r="AL511" s="29">
        <f t="shared" si="162"/>
        <v>3287753.1699999855</v>
      </c>
      <c r="AM511" s="30">
        <f t="shared" si="166"/>
        <v>499</v>
      </c>
      <c r="AN511" s="30">
        <f t="shared" si="166"/>
        <v>499</v>
      </c>
      <c r="AO511" s="29">
        <f t="shared" si="163"/>
        <v>3295461.2099999669</v>
      </c>
      <c r="AP511" s="30">
        <f t="shared" si="166"/>
        <v>499</v>
      </c>
      <c r="AQ511" s="30">
        <f t="shared" si="166"/>
        <v>499</v>
      </c>
      <c r="AR511" s="29">
        <f t="shared" si="157"/>
        <v>3293021.5299999844</v>
      </c>
      <c r="AS511" s="253">
        <f t="shared" si="166"/>
        <v>499</v>
      </c>
      <c r="AT511" s="254">
        <f t="shared" si="166"/>
        <v>499</v>
      </c>
    </row>
    <row r="512" spans="22:46">
      <c r="V512" s="30">
        <f t="shared" si="167"/>
        <v>500</v>
      </c>
      <c r="W512" s="29">
        <f t="shared" si="158"/>
        <v>3285260.9900000305</v>
      </c>
      <c r="X512" s="30">
        <f t="shared" si="167"/>
        <v>500</v>
      </c>
      <c r="Y512" s="30">
        <f t="shared" si="167"/>
        <v>500</v>
      </c>
      <c r="Z512" s="29">
        <f t="shared" si="159"/>
        <v>3294554.7699999725</v>
      </c>
      <c r="AA512" s="30">
        <f t="shared" si="167"/>
        <v>500</v>
      </c>
      <c r="AB512" s="30">
        <f t="shared" si="167"/>
        <v>500</v>
      </c>
      <c r="AC512" s="29">
        <f t="shared" si="160"/>
        <v>3281625.3600000022</v>
      </c>
      <c r="AD512" s="30">
        <f t="shared" si="167"/>
        <v>500</v>
      </c>
      <c r="AE512" s="30">
        <f t="shared" si="167"/>
        <v>500</v>
      </c>
      <c r="AF512" s="29">
        <f t="shared" si="156"/>
        <v>3302510.6799999694</v>
      </c>
      <c r="AG512" s="30">
        <f t="shared" si="167"/>
        <v>500</v>
      </c>
      <c r="AH512" s="30">
        <f t="shared" si="167"/>
        <v>500</v>
      </c>
      <c r="AI512" s="29">
        <f t="shared" si="161"/>
        <v>3277062.3600000306</v>
      </c>
      <c r="AJ512" s="30">
        <f t="shared" si="167"/>
        <v>500</v>
      </c>
      <c r="AK512" s="30">
        <f t="shared" si="166"/>
        <v>500</v>
      </c>
      <c r="AL512" s="29">
        <f t="shared" si="162"/>
        <v>3294208.5599999856</v>
      </c>
      <c r="AM512" s="30">
        <f t="shared" si="166"/>
        <v>500</v>
      </c>
      <c r="AN512" s="30">
        <f t="shared" si="166"/>
        <v>500</v>
      </c>
      <c r="AO512" s="29">
        <f t="shared" si="163"/>
        <v>3301910.099999967</v>
      </c>
      <c r="AP512" s="30">
        <f t="shared" si="166"/>
        <v>500</v>
      </c>
      <c r="AQ512" s="30">
        <f t="shared" si="166"/>
        <v>500</v>
      </c>
      <c r="AR512" s="29">
        <f t="shared" si="157"/>
        <v>3299459.6199999843</v>
      </c>
      <c r="AS512" s="253">
        <f t="shared" si="166"/>
        <v>500</v>
      </c>
      <c r="AT512" s="254">
        <f t="shared" si="166"/>
        <v>500</v>
      </c>
    </row>
    <row r="513" spans="22:46">
      <c r="V513" s="30">
        <f t="shared" si="167"/>
        <v>501</v>
      </c>
      <c r="W513" s="29">
        <f t="shared" si="158"/>
        <v>3291694.5900000306</v>
      </c>
      <c r="X513" s="30">
        <f t="shared" si="167"/>
        <v>501</v>
      </c>
      <c r="Y513" s="30">
        <f t="shared" si="167"/>
        <v>501</v>
      </c>
      <c r="Z513" s="29">
        <f t="shared" si="159"/>
        <v>3301006.5599999726</v>
      </c>
      <c r="AA513" s="30">
        <f t="shared" si="167"/>
        <v>501</v>
      </c>
      <c r="AB513" s="30">
        <f t="shared" si="167"/>
        <v>501</v>
      </c>
      <c r="AC513" s="29">
        <f t="shared" si="160"/>
        <v>3288056.2600000021</v>
      </c>
      <c r="AD513" s="30">
        <f t="shared" si="167"/>
        <v>501</v>
      </c>
      <c r="AE513" s="30">
        <f t="shared" si="167"/>
        <v>501</v>
      </c>
      <c r="AF513" s="29">
        <f t="shared" si="156"/>
        <v>3308966.9699999695</v>
      </c>
      <c r="AG513" s="30">
        <f t="shared" si="167"/>
        <v>501</v>
      </c>
      <c r="AH513" s="30">
        <f t="shared" si="167"/>
        <v>501</v>
      </c>
      <c r="AI513" s="29">
        <f t="shared" si="161"/>
        <v>3283493.7100000307</v>
      </c>
      <c r="AJ513" s="30">
        <f t="shared" si="167"/>
        <v>501</v>
      </c>
      <c r="AK513" s="30">
        <f t="shared" si="166"/>
        <v>501</v>
      </c>
      <c r="AL513" s="29">
        <f t="shared" si="162"/>
        <v>3300663.9499999858</v>
      </c>
      <c r="AM513" s="30">
        <f t="shared" si="166"/>
        <v>501</v>
      </c>
      <c r="AN513" s="30">
        <f t="shared" si="166"/>
        <v>501</v>
      </c>
      <c r="AO513" s="29">
        <f t="shared" si="163"/>
        <v>3308358.9899999672</v>
      </c>
      <c r="AP513" s="30">
        <f t="shared" si="166"/>
        <v>501</v>
      </c>
      <c r="AQ513" s="30">
        <f t="shared" si="166"/>
        <v>501</v>
      </c>
      <c r="AR513" s="29">
        <f t="shared" si="157"/>
        <v>3305897.7099999841</v>
      </c>
      <c r="AS513" s="253">
        <f t="shared" si="166"/>
        <v>501</v>
      </c>
      <c r="AT513" s="254">
        <f t="shared" si="166"/>
        <v>501</v>
      </c>
    </row>
    <row r="514" spans="22:46">
      <c r="V514" s="30">
        <f t="shared" si="167"/>
        <v>502</v>
      </c>
      <c r="W514" s="29">
        <f t="shared" si="158"/>
        <v>3298128.1900000307</v>
      </c>
      <c r="X514" s="30">
        <f t="shared" si="167"/>
        <v>502</v>
      </c>
      <c r="Y514" s="30">
        <f t="shared" si="167"/>
        <v>502</v>
      </c>
      <c r="Z514" s="29">
        <f t="shared" si="159"/>
        <v>3307458.3499999726</v>
      </c>
      <c r="AA514" s="30">
        <f t="shared" si="167"/>
        <v>502</v>
      </c>
      <c r="AB514" s="30">
        <f t="shared" si="167"/>
        <v>502</v>
      </c>
      <c r="AC514" s="29">
        <f t="shared" si="160"/>
        <v>3294487.160000002</v>
      </c>
      <c r="AD514" s="30">
        <f t="shared" si="167"/>
        <v>502</v>
      </c>
      <c r="AE514" s="30">
        <f t="shared" si="167"/>
        <v>502</v>
      </c>
      <c r="AF514" s="29">
        <f t="shared" si="156"/>
        <v>3315423.2599999695</v>
      </c>
      <c r="AG514" s="30">
        <f t="shared" si="167"/>
        <v>502</v>
      </c>
      <c r="AH514" s="30">
        <f t="shared" si="167"/>
        <v>502</v>
      </c>
      <c r="AI514" s="29">
        <f t="shared" si="161"/>
        <v>3289925.0600000308</v>
      </c>
      <c r="AJ514" s="30">
        <f t="shared" si="167"/>
        <v>502</v>
      </c>
      <c r="AK514" s="30">
        <f t="shared" si="166"/>
        <v>502</v>
      </c>
      <c r="AL514" s="29">
        <f t="shared" si="162"/>
        <v>3307119.3399999859</v>
      </c>
      <c r="AM514" s="30">
        <f t="shared" si="166"/>
        <v>502</v>
      </c>
      <c r="AN514" s="30">
        <f t="shared" si="166"/>
        <v>502</v>
      </c>
      <c r="AO514" s="29">
        <f t="shared" si="163"/>
        <v>3314807.8799999673</v>
      </c>
      <c r="AP514" s="30">
        <f t="shared" si="166"/>
        <v>502</v>
      </c>
      <c r="AQ514" s="30">
        <f t="shared" si="166"/>
        <v>502</v>
      </c>
      <c r="AR514" s="29">
        <f t="shared" si="157"/>
        <v>3312335.799999984</v>
      </c>
      <c r="AS514" s="253">
        <f t="shared" si="166"/>
        <v>502</v>
      </c>
      <c r="AT514" s="254">
        <f t="shared" si="166"/>
        <v>502</v>
      </c>
    </row>
    <row r="515" spans="22:46">
      <c r="V515" s="30">
        <f t="shared" si="167"/>
        <v>503</v>
      </c>
      <c r="W515" s="29">
        <f t="shared" si="158"/>
        <v>3304561.7900000308</v>
      </c>
      <c r="X515" s="30">
        <f t="shared" si="167"/>
        <v>503</v>
      </c>
      <c r="Y515" s="30">
        <f t="shared" si="167"/>
        <v>503</v>
      </c>
      <c r="Z515" s="29">
        <f t="shared" si="159"/>
        <v>3313910.1399999727</v>
      </c>
      <c r="AA515" s="30">
        <f t="shared" si="167"/>
        <v>503</v>
      </c>
      <c r="AB515" s="30">
        <f t="shared" si="167"/>
        <v>503</v>
      </c>
      <c r="AC515" s="29">
        <f t="shared" si="160"/>
        <v>3300918.0600000019</v>
      </c>
      <c r="AD515" s="30">
        <f t="shared" si="167"/>
        <v>503</v>
      </c>
      <c r="AE515" s="30">
        <f t="shared" si="167"/>
        <v>503</v>
      </c>
      <c r="AF515" s="29">
        <f t="shared" si="156"/>
        <v>3321879.5499999695</v>
      </c>
      <c r="AG515" s="30">
        <f t="shared" si="167"/>
        <v>503</v>
      </c>
      <c r="AH515" s="30">
        <f t="shared" si="167"/>
        <v>503</v>
      </c>
      <c r="AI515" s="29">
        <f t="shared" si="161"/>
        <v>3296356.4100000309</v>
      </c>
      <c r="AJ515" s="30">
        <f t="shared" si="167"/>
        <v>503</v>
      </c>
      <c r="AK515" s="30">
        <f t="shared" si="166"/>
        <v>503</v>
      </c>
      <c r="AL515" s="29">
        <f t="shared" si="162"/>
        <v>3313574.729999986</v>
      </c>
      <c r="AM515" s="30">
        <f t="shared" si="166"/>
        <v>503</v>
      </c>
      <c r="AN515" s="30">
        <f t="shared" si="166"/>
        <v>503</v>
      </c>
      <c r="AO515" s="29">
        <f t="shared" si="163"/>
        <v>3321256.7699999674</v>
      </c>
      <c r="AP515" s="30">
        <f t="shared" si="166"/>
        <v>503</v>
      </c>
      <c r="AQ515" s="30">
        <f t="shared" si="166"/>
        <v>503</v>
      </c>
      <c r="AR515" s="29">
        <f t="shared" si="157"/>
        <v>3318773.8899999838</v>
      </c>
      <c r="AS515" s="253">
        <f t="shared" si="166"/>
        <v>503</v>
      </c>
      <c r="AT515" s="254">
        <f t="shared" si="166"/>
        <v>503</v>
      </c>
    </row>
    <row r="516" spans="22:46">
      <c r="V516" s="30">
        <f t="shared" si="167"/>
        <v>504</v>
      </c>
      <c r="W516" s="29">
        <f t="shared" si="158"/>
        <v>3310995.3900000309</v>
      </c>
      <c r="X516" s="30">
        <f t="shared" si="167"/>
        <v>504</v>
      </c>
      <c r="Y516" s="30">
        <f t="shared" si="167"/>
        <v>504</v>
      </c>
      <c r="Z516" s="29">
        <f t="shared" si="159"/>
        <v>3320361.9299999727</v>
      </c>
      <c r="AA516" s="30">
        <f t="shared" si="167"/>
        <v>504</v>
      </c>
      <c r="AB516" s="30">
        <f t="shared" si="167"/>
        <v>504</v>
      </c>
      <c r="AC516" s="29">
        <f t="shared" si="160"/>
        <v>3307348.9600000018</v>
      </c>
      <c r="AD516" s="30">
        <f t="shared" si="167"/>
        <v>504</v>
      </c>
      <c r="AE516" s="30">
        <f t="shared" si="167"/>
        <v>504</v>
      </c>
      <c r="AF516" s="29">
        <f t="shared" si="156"/>
        <v>3328335.8399999696</v>
      </c>
      <c r="AG516" s="30">
        <f t="shared" si="167"/>
        <v>504</v>
      </c>
      <c r="AH516" s="30">
        <f t="shared" si="167"/>
        <v>504</v>
      </c>
      <c r="AI516" s="29">
        <f t="shared" si="161"/>
        <v>3302787.760000031</v>
      </c>
      <c r="AJ516" s="30">
        <f t="shared" si="167"/>
        <v>504</v>
      </c>
      <c r="AK516" s="30">
        <f t="shared" si="166"/>
        <v>504</v>
      </c>
      <c r="AL516" s="29">
        <f t="shared" si="162"/>
        <v>3320030.1199999861</v>
      </c>
      <c r="AM516" s="30">
        <f t="shared" si="166"/>
        <v>504</v>
      </c>
      <c r="AN516" s="30">
        <f t="shared" si="166"/>
        <v>504</v>
      </c>
      <c r="AO516" s="29">
        <f t="shared" si="163"/>
        <v>3327705.6599999676</v>
      </c>
      <c r="AP516" s="30">
        <f t="shared" si="166"/>
        <v>504</v>
      </c>
      <c r="AQ516" s="30">
        <f t="shared" si="166"/>
        <v>504</v>
      </c>
      <c r="AR516" s="29">
        <f t="shared" si="157"/>
        <v>3325211.9799999837</v>
      </c>
      <c r="AS516" s="253">
        <f t="shared" si="166"/>
        <v>504</v>
      </c>
      <c r="AT516" s="254">
        <f t="shared" si="166"/>
        <v>504</v>
      </c>
    </row>
    <row r="517" spans="22:46">
      <c r="V517" s="30">
        <f t="shared" si="167"/>
        <v>505</v>
      </c>
      <c r="W517" s="29">
        <f t="shared" si="158"/>
        <v>3317428.990000031</v>
      </c>
      <c r="X517" s="30">
        <f t="shared" si="167"/>
        <v>505</v>
      </c>
      <c r="Y517" s="30">
        <f t="shared" si="167"/>
        <v>505</v>
      </c>
      <c r="Z517" s="29">
        <f t="shared" si="159"/>
        <v>3326813.7199999727</v>
      </c>
      <c r="AA517" s="30">
        <f t="shared" si="167"/>
        <v>505</v>
      </c>
      <c r="AB517" s="30">
        <f t="shared" si="167"/>
        <v>505</v>
      </c>
      <c r="AC517" s="29">
        <f t="shared" si="160"/>
        <v>3313779.8600000017</v>
      </c>
      <c r="AD517" s="30">
        <f t="shared" si="167"/>
        <v>505</v>
      </c>
      <c r="AE517" s="30">
        <f t="shared" si="167"/>
        <v>505</v>
      </c>
      <c r="AF517" s="29">
        <f t="shared" si="156"/>
        <v>3334792.1299999696</v>
      </c>
      <c r="AG517" s="30">
        <f t="shared" si="167"/>
        <v>505</v>
      </c>
      <c r="AH517" s="30">
        <f t="shared" si="167"/>
        <v>505</v>
      </c>
      <c r="AI517" s="29">
        <f t="shared" si="161"/>
        <v>3309219.1100000311</v>
      </c>
      <c r="AJ517" s="30">
        <f t="shared" si="167"/>
        <v>505</v>
      </c>
      <c r="AK517" s="30">
        <f t="shared" si="166"/>
        <v>505</v>
      </c>
      <c r="AL517" s="29">
        <f t="shared" si="162"/>
        <v>3326485.5099999863</v>
      </c>
      <c r="AM517" s="30">
        <f t="shared" si="166"/>
        <v>505</v>
      </c>
      <c r="AN517" s="30">
        <f t="shared" si="166"/>
        <v>505</v>
      </c>
      <c r="AO517" s="29">
        <f t="shared" si="163"/>
        <v>3334154.5499999677</v>
      </c>
      <c r="AP517" s="30">
        <f t="shared" si="166"/>
        <v>505</v>
      </c>
      <c r="AQ517" s="30">
        <f t="shared" si="166"/>
        <v>505</v>
      </c>
      <c r="AR517" s="29">
        <f t="shared" si="157"/>
        <v>3331650.0699999835</v>
      </c>
      <c r="AS517" s="253">
        <f t="shared" si="166"/>
        <v>505</v>
      </c>
      <c r="AT517" s="254">
        <f t="shared" si="166"/>
        <v>505</v>
      </c>
    </row>
    <row r="518" spans="22:46">
      <c r="V518" s="30">
        <f t="shared" si="167"/>
        <v>506</v>
      </c>
      <c r="W518" s="29">
        <f t="shared" si="158"/>
        <v>3323862.5900000311</v>
      </c>
      <c r="X518" s="30">
        <f t="shared" si="167"/>
        <v>506</v>
      </c>
      <c r="Y518" s="30">
        <f t="shared" si="167"/>
        <v>506</v>
      </c>
      <c r="Z518" s="29">
        <f t="shared" si="159"/>
        <v>3333265.5099999728</v>
      </c>
      <c r="AA518" s="30">
        <f t="shared" si="167"/>
        <v>506</v>
      </c>
      <c r="AB518" s="30">
        <f t="shared" si="167"/>
        <v>506</v>
      </c>
      <c r="AC518" s="29">
        <f t="shared" si="160"/>
        <v>3320210.7600000016</v>
      </c>
      <c r="AD518" s="30">
        <f t="shared" si="167"/>
        <v>506</v>
      </c>
      <c r="AE518" s="30">
        <f t="shared" si="167"/>
        <v>506</v>
      </c>
      <c r="AF518" s="29">
        <f t="shared" si="156"/>
        <v>3341248.4199999697</v>
      </c>
      <c r="AG518" s="30">
        <f t="shared" si="167"/>
        <v>506</v>
      </c>
      <c r="AH518" s="30">
        <f t="shared" si="167"/>
        <v>506</v>
      </c>
      <c r="AI518" s="29">
        <f t="shared" si="161"/>
        <v>3315650.4600000312</v>
      </c>
      <c r="AJ518" s="30">
        <f t="shared" si="167"/>
        <v>506</v>
      </c>
      <c r="AK518" s="30">
        <f t="shared" si="166"/>
        <v>506</v>
      </c>
      <c r="AL518" s="29">
        <f t="shared" si="162"/>
        <v>3332940.8999999864</v>
      </c>
      <c r="AM518" s="30">
        <f t="shared" si="166"/>
        <v>506</v>
      </c>
      <c r="AN518" s="30">
        <f t="shared" si="166"/>
        <v>506</v>
      </c>
      <c r="AO518" s="29">
        <f t="shared" si="163"/>
        <v>3340603.4399999678</v>
      </c>
      <c r="AP518" s="30">
        <f t="shared" si="166"/>
        <v>506</v>
      </c>
      <c r="AQ518" s="30">
        <f t="shared" si="166"/>
        <v>506</v>
      </c>
      <c r="AR518" s="29">
        <f t="shared" si="157"/>
        <v>3338088.1599999834</v>
      </c>
      <c r="AS518" s="253">
        <f t="shared" si="166"/>
        <v>506</v>
      </c>
      <c r="AT518" s="254">
        <f t="shared" si="166"/>
        <v>506</v>
      </c>
    </row>
    <row r="519" spans="22:46">
      <c r="V519" s="30">
        <f t="shared" si="167"/>
        <v>507</v>
      </c>
      <c r="W519" s="29">
        <f t="shared" si="158"/>
        <v>3330296.1900000311</v>
      </c>
      <c r="X519" s="30">
        <f t="shared" si="167"/>
        <v>507</v>
      </c>
      <c r="Y519" s="30">
        <f t="shared" si="167"/>
        <v>507</v>
      </c>
      <c r="Z519" s="29">
        <f t="shared" si="159"/>
        <v>3339717.2999999728</v>
      </c>
      <c r="AA519" s="30">
        <f t="shared" si="167"/>
        <v>507</v>
      </c>
      <c r="AB519" s="30">
        <f t="shared" si="167"/>
        <v>507</v>
      </c>
      <c r="AC519" s="29">
        <f t="shared" si="160"/>
        <v>3326641.6600000015</v>
      </c>
      <c r="AD519" s="30">
        <f t="shared" si="167"/>
        <v>507</v>
      </c>
      <c r="AE519" s="30">
        <f t="shared" si="167"/>
        <v>507</v>
      </c>
      <c r="AF519" s="29">
        <f t="shared" si="156"/>
        <v>3347704.7099999697</v>
      </c>
      <c r="AG519" s="30">
        <f t="shared" si="167"/>
        <v>507</v>
      </c>
      <c r="AH519" s="30">
        <f t="shared" si="167"/>
        <v>507</v>
      </c>
      <c r="AI519" s="29">
        <f t="shared" si="161"/>
        <v>3322081.8100000313</v>
      </c>
      <c r="AJ519" s="30">
        <f t="shared" si="167"/>
        <v>507</v>
      </c>
      <c r="AK519" s="30">
        <f t="shared" si="166"/>
        <v>507</v>
      </c>
      <c r="AL519" s="29">
        <f t="shared" si="162"/>
        <v>3339396.2899999865</v>
      </c>
      <c r="AM519" s="30">
        <f t="shared" si="166"/>
        <v>507</v>
      </c>
      <c r="AN519" s="30">
        <f t="shared" si="166"/>
        <v>507</v>
      </c>
      <c r="AO519" s="29">
        <f t="shared" si="163"/>
        <v>3347052.3299999679</v>
      </c>
      <c r="AP519" s="30">
        <f t="shared" si="166"/>
        <v>507</v>
      </c>
      <c r="AQ519" s="30">
        <f t="shared" si="166"/>
        <v>507</v>
      </c>
      <c r="AR519" s="29">
        <f t="shared" si="157"/>
        <v>3344526.2499999832</v>
      </c>
      <c r="AS519" s="253">
        <f t="shared" si="166"/>
        <v>507</v>
      </c>
      <c r="AT519" s="254">
        <f t="shared" si="166"/>
        <v>507</v>
      </c>
    </row>
    <row r="520" spans="22:46">
      <c r="V520" s="30">
        <f t="shared" si="167"/>
        <v>508</v>
      </c>
      <c r="W520" s="29">
        <f t="shared" si="158"/>
        <v>3336729.7900000312</v>
      </c>
      <c r="X520" s="30">
        <f t="shared" si="167"/>
        <v>508</v>
      </c>
      <c r="Y520" s="30">
        <f t="shared" si="167"/>
        <v>508</v>
      </c>
      <c r="Z520" s="29">
        <f t="shared" si="159"/>
        <v>3346169.0899999728</v>
      </c>
      <c r="AA520" s="30">
        <f t="shared" si="167"/>
        <v>508</v>
      </c>
      <c r="AB520" s="30">
        <f t="shared" si="167"/>
        <v>508</v>
      </c>
      <c r="AC520" s="29">
        <f t="shared" si="160"/>
        <v>3333072.5600000015</v>
      </c>
      <c r="AD520" s="30">
        <f t="shared" si="167"/>
        <v>508</v>
      </c>
      <c r="AE520" s="30">
        <f t="shared" si="167"/>
        <v>508</v>
      </c>
      <c r="AF520" s="29">
        <f t="shared" si="156"/>
        <v>3354160.9999999697</v>
      </c>
      <c r="AG520" s="30">
        <f t="shared" si="167"/>
        <v>508</v>
      </c>
      <c r="AH520" s="30">
        <f t="shared" si="167"/>
        <v>508</v>
      </c>
      <c r="AI520" s="29">
        <f t="shared" si="161"/>
        <v>3328513.1600000313</v>
      </c>
      <c r="AJ520" s="30">
        <f t="shared" si="167"/>
        <v>508</v>
      </c>
      <c r="AK520" s="30">
        <f t="shared" si="166"/>
        <v>508</v>
      </c>
      <c r="AL520" s="29">
        <f t="shared" si="162"/>
        <v>3345851.6799999867</v>
      </c>
      <c r="AM520" s="30">
        <f t="shared" si="166"/>
        <v>508</v>
      </c>
      <c r="AN520" s="30">
        <f t="shared" si="166"/>
        <v>508</v>
      </c>
      <c r="AO520" s="29">
        <f t="shared" si="163"/>
        <v>3353501.2199999681</v>
      </c>
      <c r="AP520" s="30">
        <f t="shared" si="166"/>
        <v>508</v>
      </c>
      <c r="AQ520" s="30">
        <f t="shared" si="166"/>
        <v>508</v>
      </c>
      <c r="AR520" s="29">
        <f t="shared" si="157"/>
        <v>3350964.3399999831</v>
      </c>
      <c r="AS520" s="253">
        <f t="shared" si="166"/>
        <v>508</v>
      </c>
      <c r="AT520" s="254">
        <f t="shared" si="166"/>
        <v>508</v>
      </c>
    </row>
    <row r="521" spans="22:46">
      <c r="V521" s="30">
        <f t="shared" si="167"/>
        <v>509</v>
      </c>
      <c r="W521" s="29">
        <f t="shared" si="158"/>
        <v>3343163.3900000313</v>
      </c>
      <c r="X521" s="30">
        <f t="shared" si="167"/>
        <v>509</v>
      </c>
      <c r="Y521" s="30">
        <f t="shared" si="167"/>
        <v>509</v>
      </c>
      <c r="Z521" s="29">
        <f t="shared" si="159"/>
        <v>3352620.8799999729</v>
      </c>
      <c r="AA521" s="30">
        <f t="shared" si="167"/>
        <v>509</v>
      </c>
      <c r="AB521" s="30">
        <f t="shared" si="167"/>
        <v>509</v>
      </c>
      <c r="AC521" s="29">
        <f t="shared" si="160"/>
        <v>3339503.4600000014</v>
      </c>
      <c r="AD521" s="30">
        <f t="shared" si="167"/>
        <v>509</v>
      </c>
      <c r="AE521" s="30">
        <f t="shared" si="167"/>
        <v>509</v>
      </c>
      <c r="AF521" s="29">
        <f t="shared" si="156"/>
        <v>3360617.2899999698</v>
      </c>
      <c r="AG521" s="30">
        <f t="shared" si="167"/>
        <v>509</v>
      </c>
      <c r="AH521" s="30">
        <f t="shared" si="167"/>
        <v>509</v>
      </c>
      <c r="AI521" s="29">
        <f t="shared" si="161"/>
        <v>3334944.5100000314</v>
      </c>
      <c r="AJ521" s="30">
        <f t="shared" si="167"/>
        <v>509</v>
      </c>
      <c r="AK521" s="30">
        <f t="shared" si="166"/>
        <v>509</v>
      </c>
      <c r="AL521" s="29">
        <f t="shared" si="162"/>
        <v>3352307.0699999868</v>
      </c>
      <c r="AM521" s="30">
        <f t="shared" si="166"/>
        <v>509</v>
      </c>
      <c r="AN521" s="30">
        <f t="shared" si="166"/>
        <v>509</v>
      </c>
      <c r="AO521" s="29">
        <f t="shared" si="163"/>
        <v>3359950.1099999682</v>
      </c>
      <c r="AP521" s="30">
        <f t="shared" si="166"/>
        <v>509</v>
      </c>
      <c r="AQ521" s="30">
        <f t="shared" si="166"/>
        <v>509</v>
      </c>
      <c r="AR521" s="29">
        <f t="shared" si="157"/>
        <v>3357402.4299999829</v>
      </c>
      <c r="AS521" s="253">
        <f t="shared" si="166"/>
        <v>509</v>
      </c>
      <c r="AT521" s="254">
        <f t="shared" si="166"/>
        <v>509</v>
      </c>
    </row>
    <row r="522" spans="22:46">
      <c r="V522" s="30">
        <f t="shared" si="167"/>
        <v>510</v>
      </c>
      <c r="W522" s="29">
        <f t="shared" si="158"/>
        <v>3349596.9900000314</v>
      </c>
      <c r="X522" s="30">
        <f t="shared" si="167"/>
        <v>510</v>
      </c>
      <c r="Y522" s="30">
        <f t="shared" si="167"/>
        <v>510</v>
      </c>
      <c r="Z522" s="29">
        <f t="shared" si="159"/>
        <v>3359072.6699999729</v>
      </c>
      <c r="AA522" s="30">
        <f t="shared" si="167"/>
        <v>510</v>
      </c>
      <c r="AB522" s="30">
        <f t="shared" si="167"/>
        <v>510</v>
      </c>
      <c r="AC522" s="29">
        <f t="shared" si="160"/>
        <v>3345934.3600000013</v>
      </c>
      <c r="AD522" s="30">
        <f t="shared" si="167"/>
        <v>510</v>
      </c>
      <c r="AE522" s="30">
        <f t="shared" si="167"/>
        <v>510</v>
      </c>
      <c r="AF522" s="29">
        <f t="shared" si="156"/>
        <v>3367073.5799999698</v>
      </c>
      <c r="AG522" s="30">
        <f t="shared" si="167"/>
        <v>510</v>
      </c>
      <c r="AH522" s="30">
        <f t="shared" si="167"/>
        <v>510</v>
      </c>
      <c r="AI522" s="29">
        <f t="shared" si="161"/>
        <v>3341375.8600000315</v>
      </c>
      <c r="AJ522" s="30">
        <f t="shared" si="167"/>
        <v>510</v>
      </c>
      <c r="AK522" s="30">
        <f t="shared" si="166"/>
        <v>510</v>
      </c>
      <c r="AL522" s="29">
        <f t="shared" si="162"/>
        <v>3358762.4599999869</v>
      </c>
      <c r="AM522" s="30">
        <f t="shared" si="166"/>
        <v>510</v>
      </c>
      <c r="AN522" s="30">
        <f t="shared" si="166"/>
        <v>510</v>
      </c>
      <c r="AO522" s="29">
        <f t="shared" si="163"/>
        <v>3366398.9999999683</v>
      </c>
      <c r="AP522" s="30">
        <f t="shared" si="166"/>
        <v>510</v>
      </c>
      <c r="AQ522" s="30">
        <f t="shared" si="166"/>
        <v>510</v>
      </c>
      <c r="AR522" s="29">
        <f t="shared" si="157"/>
        <v>3363840.5199999828</v>
      </c>
      <c r="AS522" s="253">
        <f t="shared" si="166"/>
        <v>510</v>
      </c>
      <c r="AT522" s="254">
        <f t="shared" si="166"/>
        <v>510</v>
      </c>
    </row>
    <row r="523" spans="22:46">
      <c r="V523" s="30">
        <f t="shared" si="167"/>
        <v>511</v>
      </c>
      <c r="W523" s="29">
        <f t="shared" si="158"/>
        <v>3356030.5900000315</v>
      </c>
      <c r="X523" s="30">
        <f t="shared" si="167"/>
        <v>511</v>
      </c>
      <c r="Y523" s="30">
        <f t="shared" si="167"/>
        <v>511</v>
      </c>
      <c r="Z523" s="29">
        <f t="shared" si="159"/>
        <v>3365524.459999973</v>
      </c>
      <c r="AA523" s="30">
        <f t="shared" si="167"/>
        <v>511</v>
      </c>
      <c r="AB523" s="30">
        <f t="shared" si="167"/>
        <v>511</v>
      </c>
      <c r="AC523" s="29">
        <f t="shared" si="160"/>
        <v>3352365.2600000012</v>
      </c>
      <c r="AD523" s="30">
        <f t="shared" si="167"/>
        <v>511</v>
      </c>
      <c r="AE523" s="30">
        <f t="shared" si="167"/>
        <v>511</v>
      </c>
      <c r="AF523" s="29">
        <f t="shared" si="156"/>
        <v>3373529.8699999698</v>
      </c>
      <c r="AG523" s="30">
        <f t="shared" si="167"/>
        <v>511</v>
      </c>
      <c r="AH523" s="30">
        <f t="shared" si="167"/>
        <v>511</v>
      </c>
      <c r="AI523" s="29">
        <f t="shared" si="161"/>
        <v>3347807.2100000316</v>
      </c>
      <c r="AJ523" s="30">
        <f t="shared" si="167"/>
        <v>511</v>
      </c>
      <c r="AK523" s="30">
        <f t="shared" si="166"/>
        <v>511</v>
      </c>
      <c r="AL523" s="29">
        <f t="shared" si="162"/>
        <v>3365217.8499999871</v>
      </c>
      <c r="AM523" s="30">
        <f t="shared" si="166"/>
        <v>511</v>
      </c>
      <c r="AN523" s="30">
        <f t="shared" si="166"/>
        <v>511</v>
      </c>
      <c r="AO523" s="29">
        <f t="shared" si="163"/>
        <v>3372847.8899999685</v>
      </c>
      <c r="AP523" s="30">
        <f t="shared" si="166"/>
        <v>511</v>
      </c>
      <c r="AQ523" s="30">
        <f t="shared" si="166"/>
        <v>511</v>
      </c>
      <c r="AR523" s="29">
        <f t="shared" si="157"/>
        <v>3370278.6099999826</v>
      </c>
      <c r="AS523" s="253">
        <f t="shared" si="166"/>
        <v>511</v>
      </c>
      <c r="AT523" s="254">
        <f t="shared" si="166"/>
        <v>511</v>
      </c>
    </row>
    <row r="524" spans="22:46">
      <c r="V524" s="30">
        <f t="shared" si="167"/>
        <v>512</v>
      </c>
      <c r="W524" s="29">
        <f t="shared" si="158"/>
        <v>3362464.1900000316</v>
      </c>
      <c r="X524" s="30">
        <f t="shared" si="167"/>
        <v>512</v>
      </c>
      <c r="Y524" s="30">
        <f t="shared" si="167"/>
        <v>512</v>
      </c>
      <c r="Z524" s="29">
        <f t="shared" si="159"/>
        <v>3371976.249999973</v>
      </c>
      <c r="AA524" s="30">
        <f t="shared" si="167"/>
        <v>512</v>
      </c>
      <c r="AB524" s="30">
        <f t="shared" si="167"/>
        <v>512</v>
      </c>
      <c r="AC524" s="29">
        <f t="shared" si="160"/>
        <v>3358796.1600000011</v>
      </c>
      <c r="AD524" s="30">
        <f t="shared" si="167"/>
        <v>512</v>
      </c>
      <c r="AE524" s="30">
        <f t="shared" si="167"/>
        <v>512</v>
      </c>
      <c r="AF524" s="29">
        <f t="shared" si="156"/>
        <v>3379986.1599999699</v>
      </c>
      <c r="AG524" s="30">
        <f t="shared" si="167"/>
        <v>512</v>
      </c>
      <c r="AH524" s="30">
        <f t="shared" si="167"/>
        <v>512</v>
      </c>
      <c r="AI524" s="29">
        <f t="shared" si="161"/>
        <v>3354238.5600000317</v>
      </c>
      <c r="AJ524" s="30">
        <f t="shared" si="167"/>
        <v>512</v>
      </c>
      <c r="AK524" s="30">
        <f t="shared" si="166"/>
        <v>512</v>
      </c>
      <c r="AL524" s="29">
        <f t="shared" si="162"/>
        <v>3371673.2399999872</v>
      </c>
      <c r="AM524" s="30">
        <f t="shared" si="166"/>
        <v>512</v>
      </c>
      <c r="AN524" s="30">
        <f t="shared" si="166"/>
        <v>512</v>
      </c>
      <c r="AO524" s="29">
        <f t="shared" si="163"/>
        <v>3379296.7799999686</v>
      </c>
      <c r="AP524" s="30">
        <f t="shared" si="166"/>
        <v>512</v>
      </c>
      <c r="AQ524" s="30">
        <f t="shared" si="166"/>
        <v>512</v>
      </c>
      <c r="AR524" s="29">
        <f t="shared" si="157"/>
        <v>3376716.6999999825</v>
      </c>
      <c r="AS524" s="253">
        <f t="shared" si="166"/>
        <v>512</v>
      </c>
      <c r="AT524" s="254">
        <f t="shared" si="166"/>
        <v>512</v>
      </c>
    </row>
    <row r="525" spans="22:46">
      <c r="V525" s="30">
        <f t="shared" si="167"/>
        <v>513</v>
      </c>
      <c r="W525" s="29">
        <f t="shared" si="158"/>
        <v>3368897.7900000317</v>
      </c>
      <c r="X525" s="30">
        <f t="shared" si="167"/>
        <v>513</v>
      </c>
      <c r="Y525" s="30">
        <f t="shared" si="167"/>
        <v>513</v>
      </c>
      <c r="Z525" s="29">
        <f t="shared" si="159"/>
        <v>3378428.039999973</v>
      </c>
      <c r="AA525" s="30">
        <f t="shared" si="167"/>
        <v>513</v>
      </c>
      <c r="AB525" s="30">
        <f t="shared" si="167"/>
        <v>513</v>
      </c>
      <c r="AC525" s="29">
        <f t="shared" si="160"/>
        <v>3365227.060000001</v>
      </c>
      <c r="AD525" s="30">
        <f t="shared" si="167"/>
        <v>513</v>
      </c>
      <c r="AE525" s="30">
        <f t="shared" si="167"/>
        <v>513</v>
      </c>
      <c r="AF525" s="29">
        <f t="shared" si="156"/>
        <v>3386442.4499999699</v>
      </c>
      <c r="AG525" s="30">
        <f t="shared" si="167"/>
        <v>513</v>
      </c>
      <c r="AH525" s="30">
        <f t="shared" si="167"/>
        <v>513</v>
      </c>
      <c r="AI525" s="29">
        <f t="shared" si="161"/>
        <v>3360669.9100000318</v>
      </c>
      <c r="AJ525" s="30">
        <f t="shared" si="167"/>
        <v>513</v>
      </c>
      <c r="AK525" s="30">
        <f t="shared" si="167"/>
        <v>513</v>
      </c>
      <c r="AL525" s="29">
        <f t="shared" si="162"/>
        <v>3378128.6299999873</v>
      </c>
      <c r="AM525" s="30">
        <f t="shared" ref="AK525:AT540" si="168">AM524+1</f>
        <v>513</v>
      </c>
      <c r="AN525" s="30">
        <f t="shared" si="168"/>
        <v>513</v>
      </c>
      <c r="AO525" s="29">
        <f t="shared" si="163"/>
        <v>3385745.6699999687</v>
      </c>
      <c r="AP525" s="30">
        <f t="shared" si="168"/>
        <v>513</v>
      </c>
      <c r="AQ525" s="30">
        <f t="shared" si="168"/>
        <v>513</v>
      </c>
      <c r="AR525" s="29">
        <f t="shared" si="157"/>
        <v>3383154.7899999823</v>
      </c>
      <c r="AS525" s="253">
        <f t="shared" si="168"/>
        <v>513</v>
      </c>
      <c r="AT525" s="254">
        <f t="shared" si="168"/>
        <v>513</v>
      </c>
    </row>
    <row r="526" spans="22:46">
      <c r="V526" s="30">
        <f t="shared" ref="V526:AK541" si="169">V525+1</f>
        <v>514</v>
      </c>
      <c r="W526" s="29">
        <f t="shared" si="158"/>
        <v>3375331.3900000318</v>
      </c>
      <c r="X526" s="30">
        <f t="shared" si="169"/>
        <v>514</v>
      </c>
      <c r="Y526" s="30">
        <f t="shared" si="169"/>
        <v>514</v>
      </c>
      <c r="Z526" s="29">
        <f t="shared" si="159"/>
        <v>3384879.8299999731</v>
      </c>
      <c r="AA526" s="30">
        <f t="shared" si="169"/>
        <v>514</v>
      </c>
      <c r="AB526" s="30">
        <f t="shared" si="169"/>
        <v>514</v>
      </c>
      <c r="AC526" s="29">
        <f t="shared" si="160"/>
        <v>3371657.9600000009</v>
      </c>
      <c r="AD526" s="30">
        <f t="shared" si="169"/>
        <v>514</v>
      </c>
      <c r="AE526" s="30">
        <f t="shared" si="169"/>
        <v>514</v>
      </c>
      <c r="AF526" s="29">
        <f t="shared" si="156"/>
        <v>3392898.73999997</v>
      </c>
      <c r="AG526" s="30">
        <f t="shared" si="169"/>
        <v>514</v>
      </c>
      <c r="AH526" s="30">
        <f t="shared" si="169"/>
        <v>514</v>
      </c>
      <c r="AI526" s="29">
        <f t="shared" si="161"/>
        <v>3367101.2600000319</v>
      </c>
      <c r="AJ526" s="30">
        <f t="shared" si="169"/>
        <v>514</v>
      </c>
      <c r="AK526" s="30">
        <f t="shared" si="168"/>
        <v>514</v>
      </c>
      <c r="AL526" s="29">
        <f t="shared" si="162"/>
        <v>3384584.0199999874</v>
      </c>
      <c r="AM526" s="30">
        <f t="shared" si="168"/>
        <v>514</v>
      </c>
      <c r="AN526" s="30">
        <f t="shared" si="168"/>
        <v>514</v>
      </c>
      <c r="AO526" s="29">
        <f t="shared" si="163"/>
        <v>3392194.5599999689</v>
      </c>
      <c r="AP526" s="30">
        <f t="shared" si="168"/>
        <v>514</v>
      </c>
      <c r="AQ526" s="30">
        <f t="shared" si="168"/>
        <v>514</v>
      </c>
      <c r="AR526" s="29">
        <f t="shared" si="157"/>
        <v>3389592.8799999822</v>
      </c>
      <c r="AS526" s="253">
        <f t="shared" si="168"/>
        <v>514</v>
      </c>
      <c r="AT526" s="254">
        <f t="shared" si="168"/>
        <v>514</v>
      </c>
    </row>
    <row r="527" spans="22:46">
      <c r="V527" s="30">
        <f t="shared" si="169"/>
        <v>515</v>
      </c>
      <c r="W527" s="29">
        <f t="shared" si="158"/>
        <v>3381764.9900000319</v>
      </c>
      <c r="X527" s="30">
        <f t="shared" si="169"/>
        <v>515</v>
      </c>
      <c r="Y527" s="30">
        <f t="shared" si="169"/>
        <v>515</v>
      </c>
      <c r="Z527" s="29">
        <f t="shared" si="159"/>
        <v>3391331.6199999731</v>
      </c>
      <c r="AA527" s="30">
        <f t="shared" si="169"/>
        <v>515</v>
      </c>
      <c r="AB527" s="30">
        <f t="shared" si="169"/>
        <v>515</v>
      </c>
      <c r="AC527" s="29">
        <f t="shared" si="160"/>
        <v>3378088.8600000008</v>
      </c>
      <c r="AD527" s="30">
        <f t="shared" si="169"/>
        <v>515</v>
      </c>
      <c r="AE527" s="30">
        <f t="shared" si="169"/>
        <v>515</v>
      </c>
      <c r="AF527" s="29">
        <f t="shared" si="156"/>
        <v>3399355.02999997</v>
      </c>
      <c r="AG527" s="30">
        <f t="shared" si="169"/>
        <v>515</v>
      </c>
      <c r="AH527" s="30">
        <f t="shared" si="169"/>
        <v>515</v>
      </c>
      <c r="AI527" s="29">
        <f t="shared" si="161"/>
        <v>3373532.610000032</v>
      </c>
      <c r="AJ527" s="30">
        <f t="shared" si="169"/>
        <v>515</v>
      </c>
      <c r="AK527" s="30">
        <f t="shared" si="168"/>
        <v>515</v>
      </c>
      <c r="AL527" s="29">
        <f t="shared" si="162"/>
        <v>3391039.4099999876</v>
      </c>
      <c r="AM527" s="30">
        <f t="shared" si="168"/>
        <v>515</v>
      </c>
      <c r="AN527" s="30">
        <f t="shared" si="168"/>
        <v>515</v>
      </c>
      <c r="AO527" s="29">
        <f t="shared" si="163"/>
        <v>3398643.449999969</v>
      </c>
      <c r="AP527" s="30">
        <f t="shared" si="168"/>
        <v>515</v>
      </c>
      <c r="AQ527" s="30">
        <f t="shared" si="168"/>
        <v>515</v>
      </c>
      <c r="AR527" s="29">
        <f t="shared" si="157"/>
        <v>3396030.969999982</v>
      </c>
      <c r="AS527" s="253">
        <f t="shared" si="168"/>
        <v>515</v>
      </c>
      <c r="AT527" s="254">
        <f t="shared" si="168"/>
        <v>515</v>
      </c>
    </row>
    <row r="528" spans="22:46">
      <c r="V528" s="30">
        <f t="shared" si="169"/>
        <v>516</v>
      </c>
      <c r="W528" s="29">
        <f t="shared" si="158"/>
        <v>3388198.590000032</v>
      </c>
      <c r="X528" s="30">
        <f t="shared" si="169"/>
        <v>516</v>
      </c>
      <c r="Y528" s="30">
        <f t="shared" si="169"/>
        <v>516</v>
      </c>
      <c r="Z528" s="29">
        <f t="shared" si="159"/>
        <v>3397783.4099999731</v>
      </c>
      <c r="AA528" s="30">
        <f t="shared" si="169"/>
        <v>516</v>
      </c>
      <c r="AB528" s="30">
        <f t="shared" si="169"/>
        <v>516</v>
      </c>
      <c r="AC528" s="29">
        <f t="shared" si="160"/>
        <v>3384519.7600000007</v>
      </c>
      <c r="AD528" s="30">
        <f t="shared" si="169"/>
        <v>516</v>
      </c>
      <c r="AE528" s="30">
        <f t="shared" si="169"/>
        <v>516</v>
      </c>
      <c r="AF528" s="29">
        <f t="shared" si="156"/>
        <v>3405811.31999997</v>
      </c>
      <c r="AG528" s="30">
        <f t="shared" si="169"/>
        <v>516</v>
      </c>
      <c r="AH528" s="30">
        <f t="shared" si="169"/>
        <v>516</v>
      </c>
      <c r="AI528" s="29">
        <f t="shared" si="161"/>
        <v>3379963.9600000321</v>
      </c>
      <c r="AJ528" s="30">
        <f t="shared" si="169"/>
        <v>516</v>
      </c>
      <c r="AK528" s="30">
        <f t="shared" si="168"/>
        <v>516</v>
      </c>
      <c r="AL528" s="29">
        <f t="shared" si="162"/>
        <v>3397494.7999999877</v>
      </c>
      <c r="AM528" s="30">
        <f t="shared" si="168"/>
        <v>516</v>
      </c>
      <c r="AN528" s="30">
        <f t="shared" si="168"/>
        <v>516</v>
      </c>
      <c r="AO528" s="29">
        <f t="shared" si="163"/>
        <v>3405092.3399999691</v>
      </c>
      <c r="AP528" s="30">
        <f t="shared" si="168"/>
        <v>516</v>
      </c>
      <c r="AQ528" s="30">
        <f t="shared" si="168"/>
        <v>516</v>
      </c>
      <c r="AR528" s="29">
        <f t="shared" si="157"/>
        <v>3402469.0599999819</v>
      </c>
      <c r="AS528" s="253">
        <f t="shared" si="168"/>
        <v>516</v>
      </c>
      <c r="AT528" s="254">
        <f t="shared" si="168"/>
        <v>516</v>
      </c>
    </row>
    <row r="529" spans="22:46">
      <c r="V529" s="30">
        <f t="shared" si="169"/>
        <v>517</v>
      </c>
      <c r="W529" s="29">
        <f t="shared" si="158"/>
        <v>3394632.1900000321</v>
      </c>
      <c r="X529" s="30">
        <f t="shared" si="169"/>
        <v>517</v>
      </c>
      <c r="Y529" s="30">
        <f t="shared" si="169"/>
        <v>517</v>
      </c>
      <c r="Z529" s="29">
        <f t="shared" si="159"/>
        <v>3404235.1999999732</v>
      </c>
      <c r="AA529" s="30">
        <f t="shared" si="169"/>
        <v>517</v>
      </c>
      <c r="AB529" s="30">
        <f t="shared" si="169"/>
        <v>517</v>
      </c>
      <c r="AC529" s="29">
        <f t="shared" si="160"/>
        <v>3390950.6600000006</v>
      </c>
      <c r="AD529" s="30">
        <f t="shared" si="169"/>
        <v>517</v>
      </c>
      <c r="AE529" s="30">
        <f t="shared" si="169"/>
        <v>517</v>
      </c>
      <c r="AF529" s="29">
        <f t="shared" si="156"/>
        <v>3412267.6099999701</v>
      </c>
      <c r="AG529" s="30">
        <f t="shared" si="169"/>
        <v>517</v>
      </c>
      <c r="AH529" s="30">
        <f t="shared" si="169"/>
        <v>517</v>
      </c>
      <c r="AI529" s="29">
        <f t="shared" si="161"/>
        <v>3386395.3100000322</v>
      </c>
      <c r="AJ529" s="30">
        <f t="shared" si="169"/>
        <v>517</v>
      </c>
      <c r="AK529" s="30">
        <f t="shared" si="168"/>
        <v>517</v>
      </c>
      <c r="AL529" s="29">
        <f t="shared" si="162"/>
        <v>3403950.1899999878</v>
      </c>
      <c r="AM529" s="30">
        <f t="shared" si="168"/>
        <v>517</v>
      </c>
      <c r="AN529" s="30">
        <f t="shared" si="168"/>
        <v>517</v>
      </c>
      <c r="AO529" s="29">
        <f t="shared" si="163"/>
        <v>3411541.2299999692</v>
      </c>
      <c r="AP529" s="30">
        <f t="shared" si="168"/>
        <v>517</v>
      </c>
      <c r="AQ529" s="30">
        <f t="shared" si="168"/>
        <v>517</v>
      </c>
      <c r="AR529" s="29">
        <f t="shared" si="157"/>
        <v>3408907.1499999817</v>
      </c>
      <c r="AS529" s="253">
        <f t="shared" si="168"/>
        <v>517</v>
      </c>
      <c r="AT529" s="254">
        <f t="shared" si="168"/>
        <v>517</v>
      </c>
    </row>
    <row r="530" spans="22:46">
      <c r="V530" s="30">
        <f t="shared" si="169"/>
        <v>518</v>
      </c>
      <c r="W530" s="29">
        <f t="shared" si="158"/>
        <v>3401065.7900000322</v>
      </c>
      <c r="X530" s="30">
        <f t="shared" si="169"/>
        <v>518</v>
      </c>
      <c r="Y530" s="30">
        <f t="shared" si="169"/>
        <v>518</v>
      </c>
      <c r="Z530" s="29">
        <f t="shared" si="159"/>
        <v>3410686.9899999732</v>
      </c>
      <c r="AA530" s="30">
        <f t="shared" si="169"/>
        <v>518</v>
      </c>
      <c r="AB530" s="30">
        <f t="shared" si="169"/>
        <v>518</v>
      </c>
      <c r="AC530" s="29">
        <f t="shared" si="160"/>
        <v>3397381.5600000005</v>
      </c>
      <c r="AD530" s="30">
        <f t="shared" si="169"/>
        <v>518</v>
      </c>
      <c r="AE530" s="30">
        <f t="shared" si="169"/>
        <v>518</v>
      </c>
      <c r="AF530" s="29">
        <f t="shared" si="156"/>
        <v>3418723.8999999701</v>
      </c>
      <c r="AG530" s="30">
        <f t="shared" si="169"/>
        <v>518</v>
      </c>
      <c r="AH530" s="30">
        <f t="shared" si="169"/>
        <v>518</v>
      </c>
      <c r="AI530" s="29">
        <f t="shared" si="161"/>
        <v>3392826.6600000323</v>
      </c>
      <c r="AJ530" s="30">
        <f t="shared" si="169"/>
        <v>518</v>
      </c>
      <c r="AK530" s="30">
        <f t="shared" si="168"/>
        <v>518</v>
      </c>
      <c r="AL530" s="29">
        <f t="shared" si="162"/>
        <v>3410405.579999988</v>
      </c>
      <c r="AM530" s="30">
        <f t="shared" si="168"/>
        <v>518</v>
      </c>
      <c r="AN530" s="30">
        <f t="shared" si="168"/>
        <v>518</v>
      </c>
      <c r="AO530" s="29">
        <f t="shared" si="163"/>
        <v>3417990.1199999694</v>
      </c>
      <c r="AP530" s="30">
        <f t="shared" si="168"/>
        <v>518</v>
      </c>
      <c r="AQ530" s="30">
        <f t="shared" si="168"/>
        <v>518</v>
      </c>
      <c r="AR530" s="29">
        <f t="shared" si="157"/>
        <v>3415345.2399999816</v>
      </c>
      <c r="AS530" s="253">
        <f t="shared" si="168"/>
        <v>518</v>
      </c>
      <c r="AT530" s="254">
        <f t="shared" si="168"/>
        <v>518</v>
      </c>
    </row>
    <row r="531" spans="22:46">
      <c r="V531" s="30">
        <f t="shared" si="169"/>
        <v>519</v>
      </c>
      <c r="W531" s="29">
        <f t="shared" si="158"/>
        <v>3407499.3900000323</v>
      </c>
      <c r="X531" s="30">
        <f t="shared" si="169"/>
        <v>519</v>
      </c>
      <c r="Y531" s="30">
        <f t="shared" si="169"/>
        <v>519</v>
      </c>
      <c r="Z531" s="29">
        <f t="shared" si="159"/>
        <v>3417138.7799999733</v>
      </c>
      <c r="AA531" s="30">
        <f t="shared" si="169"/>
        <v>519</v>
      </c>
      <c r="AB531" s="30">
        <f t="shared" si="169"/>
        <v>519</v>
      </c>
      <c r="AC531" s="29">
        <f t="shared" si="160"/>
        <v>3403812.4600000004</v>
      </c>
      <c r="AD531" s="30">
        <f t="shared" si="169"/>
        <v>519</v>
      </c>
      <c r="AE531" s="30">
        <f t="shared" si="169"/>
        <v>519</v>
      </c>
      <c r="AF531" s="29">
        <f t="shared" si="156"/>
        <v>3425180.1899999701</v>
      </c>
      <c r="AG531" s="30">
        <f t="shared" si="169"/>
        <v>519</v>
      </c>
      <c r="AH531" s="30">
        <f t="shared" si="169"/>
        <v>519</v>
      </c>
      <c r="AI531" s="29">
        <f t="shared" si="161"/>
        <v>3399258.0100000324</v>
      </c>
      <c r="AJ531" s="30">
        <f t="shared" si="169"/>
        <v>519</v>
      </c>
      <c r="AK531" s="30">
        <f t="shared" si="168"/>
        <v>519</v>
      </c>
      <c r="AL531" s="29">
        <f t="shared" si="162"/>
        <v>3416860.9699999881</v>
      </c>
      <c r="AM531" s="30">
        <f t="shared" si="168"/>
        <v>519</v>
      </c>
      <c r="AN531" s="30">
        <f t="shared" si="168"/>
        <v>519</v>
      </c>
      <c r="AO531" s="29">
        <f t="shared" si="163"/>
        <v>3424439.0099999695</v>
      </c>
      <c r="AP531" s="30">
        <f t="shared" si="168"/>
        <v>519</v>
      </c>
      <c r="AQ531" s="30">
        <f t="shared" si="168"/>
        <v>519</v>
      </c>
      <c r="AR531" s="29">
        <f t="shared" si="157"/>
        <v>3421783.3299999814</v>
      </c>
      <c r="AS531" s="253">
        <f t="shared" si="168"/>
        <v>519</v>
      </c>
      <c r="AT531" s="254">
        <f t="shared" si="168"/>
        <v>519</v>
      </c>
    </row>
    <row r="532" spans="22:46">
      <c r="V532" s="30">
        <f t="shared" si="169"/>
        <v>520</v>
      </c>
      <c r="W532" s="29">
        <f t="shared" si="158"/>
        <v>3413932.9900000324</v>
      </c>
      <c r="X532" s="30">
        <f t="shared" si="169"/>
        <v>520</v>
      </c>
      <c r="Y532" s="30">
        <f t="shared" si="169"/>
        <v>520</v>
      </c>
      <c r="Z532" s="29">
        <f t="shared" si="159"/>
        <v>3423590.5699999733</v>
      </c>
      <c r="AA532" s="30">
        <f t="shared" si="169"/>
        <v>520</v>
      </c>
      <c r="AB532" s="30">
        <f t="shared" si="169"/>
        <v>520</v>
      </c>
      <c r="AC532" s="29">
        <f t="shared" si="160"/>
        <v>3410243.3600000003</v>
      </c>
      <c r="AD532" s="30">
        <f t="shared" si="169"/>
        <v>520</v>
      </c>
      <c r="AE532" s="30">
        <f t="shared" si="169"/>
        <v>520</v>
      </c>
      <c r="AF532" s="29">
        <f t="shared" si="156"/>
        <v>3431636.4799999702</v>
      </c>
      <c r="AG532" s="30">
        <f t="shared" si="169"/>
        <v>520</v>
      </c>
      <c r="AH532" s="30">
        <f t="shared" si="169"/>
        <v>520</v>
      </c>
      <c r="AI532" s="29">
        <f t="shared" si="161"/>
        <v>3405689.3600000325</v>
      </c>
      <c r="AJ532" s="30">
        <f t="shared" si="169"/>
        <v>520</v>
      </c>
      <c r="AK532" s="30">
        <f t="shared" si="168"/>
        <v>520</v>
      </c>
      <c r="AL532" s="29">
        <f t="shared" si="162"/>
        <v>3423316.3599999882</v>
      </c>
      <c r="AM532" s="30">
        <f t="shared" si="168"/>
        <v>520</v>
      </c>
      <c r="AN532" s="30">
        <f t="shared" si="168"/>
        <v>520</v>
      </c>
      <c r="AO532" s="29">
        <f t="shared" si="163"/>
        <v>3430887.8999999696</v>
      </c>
      <c r="AP532" s="30">
        <f t="shared" si="168"/>
        <v>520</v>
      </c>
      <c r="AQ532" s="30">
        <f t="shared" si="168"/>
        <v>520</v>
      </c>
      <c r="AR532" s="29">
        <f t="shared" si="157"/>
        <v>3428221.4199999813</v>
      </c>
      <c r="AS532" s="253">
        <f t="shared" si="168"/>
        <v>520</v>
      </c>
      <c r="AT532" s="254">
        <f t="shared" si="168"/>
        <v>520</v>
      </c>
    </row>
    <row r="533" spans="22:46">
      <c r="V533" s="30">
        <f t="shared" si="169"/>
        <v>521</v>
      </c>
      <c r="W533" s="29">
        <f t="shared" si="158"/>
        <v>3420366.5900000324</v>
      </c>
      <c r="X533" s="30">
        <f t="shared" si="169"/>
        <v>521</v>
      </c>
      <c r="Y533" s="30">
        <f t="shared" si="169"/>
        <v>521</v>
      </c>
      <c r="Z533" s="29">
        <f t="shared" si="159"/>
        <v>3430042.3599999733</v>
      </c>
      <c r="AA533" s="30">
        <f t="shared" si="169"/>
        <v>521</v>
      </c>
      <c r="AB533" s="30">
        <f t="shared" si="169"/>
        <v>521</v>
      </c>
      <c r="AC533" s="29">
        <f t="shared" si="160"/>
        <v>3416674.2600000002</v>
      </c>
      <c r="AD533" s="30">
        <f t="shared" si="169"/>
        <v>521</v>
      </c>
      <c r="AE533" s="30">
        <f t="shared" si="169"/>
        <v>521</v>
      </c>
      <c r="AF533" s="29">
        <f t="shared" si="156"/>
        <v>3438092.7699999702</v>
      </c>
      <c r="AG533" s="30">
        <f t="shared" si="169"/>
        <v>521</v>
      </c>
      <c r="AH533" s="30">
        <f t="shared" si="169"/>
        <v>521</v>
      </c>
      <c r="AI533" s="29">
        <f t="shared" si="161"/>
        <v>3412120.7100000326</v>
      </c>
      <c r="AJ533" s="30">
        <f t="shared" si="169"/>
        <v>521</v>
      </c>
      <c r="AK533" s="30">
        <f t="shared" si="168"/>
        <v>521</v>
      </c>
      <c r="AL533" s="29">
        <f t="shared" si="162"/>
        <v>3429771.7499999884</v>
      </c>
      <c r="AM533" s="30">
        <f t="shared" si="168"/>
        <v>521</v>
      </c>
      <c r="AN533" s="30">
        <f t="shared" si="168"/>
        <v>521</v>
      </c>
      <c r="AO533" s="29">
        <f t="shared" si="163"/>
        <v>3437336.7899999698</v>
      </c>
      <c r="AP533" s="30">
        <f t="shared" si="168"/>
        <v>521</v>
      </c>
      <c r="AQ533" s="30">
        <f t="shared" si="168"/>
        <v>521</v>
      </c>
      <c r="AR533" s="29">
        <f t="shared" si="157"/>
        <v>3434659.5099999812</v>
      </c>
      <c r="AS533" s="253">
        <f t="shared" si="168"/>
        <v>521</v>
      </c>
      <c r="AT533" s="254">
        <f t="shared" si="168"/>
        <v>521</v>
      </c>
    </row>
    <row r="534" spans="22:46">
      <c r="V534" s="30">
        <f t="shared" si="169"/>
        <v>522</v>
      </c>
      <c r="W534" s="29">
        <f t="shared" si="158"/>
        <v>3426800.1900000325</v>
      </c>
      <c r="X534" s="30">
        <f t="shared" si="169"/>
        <v>522</v>
      </c>
      <c r="Y534" s="30">
        <f t="shared" si="169"/>
        <v>522</v>
      </c>
      <c r="Z534" s="29">
        <f t="shared" si="159"/>
        <v>3436494.1499999734</v>
      </c>
      <c r="AA534" s="30">
        <f t="shared" si="169"/>
        <v>522</v>
      </c>
      <c r="AB534" s="30">
        <f t="shared" si="169"/>
        <v>522</v>
      </c>
      <c r="AC534" s="29">
        <f t="shared" si="160"/>
        <v>3423105.16</v>
      </c>
      <c r="AD534" s="30">
        <f t="shared" si="169"/>
        <v>522</v>
      </c>
      <c r="AE534" s="30">
        <f t="shared" si="169"/>
        <v>522</v>
      </c>
      <c r="AF534" s="29">
        <f t="shared" si="156"/>
        <v>3444549.0599999703</v>
      </c>
      <c r="AG534" s="30">
        <f t="shared" si="169"/>
        <v>522</v>
      </c>
      <c r="AH534" s="30">
        <f t="shared" si="169"/>
        <v>522</v>
      </c>
      <c r="AI534" s="29">
        <f t="shared" si="161"/>
        <v>3418552.0600000327</v>
      </c>
      <c r="AJ534" s="30">
        <f t="shared" si="169"/>
        <v>522</v>
      </c>
      <c r="AK534" s="30">
        <f t="shared" si="168"/>
        <v>522</v>
      </c>
      <c r="AL534" s="29">
        <f t="shared" si="162"/>
        <v>3436227.1399999885</v>
      </c>
      <c r="AM534" s="30">
        <f t="shared" si="168"/>
        <v>522</v>
      </c>
      <c r="AN534" s="30">
        <f t="shared" si="168"/>
        <v>522</v>
      </c>
      <c r="AO534" s="29">
        <f t="shared" si="163"/>
        <v>3443785.6799999699</v>
      </c>
      <c r="AP534" s="30">
        <f t="shared" si="168"/>
        <v>522</v>
      </c>
      <c r="AQ534" s="30">
        <f t="shared" si="168"/>
        <v>522</v>
      </c>
      <c r="AR534" s="29">
        <f t="shared" si="157"/>
        <v>3441097.599999981</v>
      </c>
      <c r="AS534" s="253">
        <f t="shared" si="168"/>
        <v>522</v>
      </c>
      <c r="AT534" s="254">
        <f t="shared" si="168"/>
        <v>522</v>
      </c>
    </row>
    <row r="535" spans="22:46">
      <c r="V535" s="30">
        <f t="shared" si="169"/>
        <v>523</v>
      </c>
      <c r="W535" s="29">
        <f t="shared" si="158"/>
        <v>3433233.7900000326</v>
      </c>
      <c r="X535" s="30">
        <f t="shared" si="169"/>
        <v>523</v>
      </c>
      <c r="Y535" s="30">
        <f t="shared" si="169"/>
        <v>523</v>
      </c>
      <c r="Z535" s="29">
        <f t="shared" si="159"/>
        <v>3442945.9399999734</v>
      </c>
      <c r="AA535" s="30">
        <f t="shared" si="169"/>
        <v>523</v>
      </c>
      <c r="AB535" s="30">
        <f t="shared" si="169"/>
        <v>523</v>
      </c>
      <c r="AC535" s="29">
        <f t="shared" si="160"/>
        <v>3429536.06</v>
      </c>
      <c r="AD535" s="30">
        <f t="shared" si="169"/>
        <v>523</v>
      </c>
      <c r="AE535" s="30">
        <f t="shared" si="169"/>
        <v>523</v>
      </c>
      <c r="AF535" s="29">
        <f t="shared" si="156"/>
        <v>3451005.3499999703</v>
      </c>
      <c r="AG535" s="30">
        <f t="shared" si="169"/>
        <v>523</v>
      </c>
      <c r="AH535" s="30">
        <f t="shared" si="169"/>
        <v>523</v>
      </c>
      <c r="AI535" s="29">
        <f t="shared" si="161"/>
        <v>3424983.4100000327</v>
      </c>
      <c r="AJ535" s="30">
        <f t="shared" si="169"/>
        <v>523</v>
      </c>
      <c r="AK535" s="30">
        <f t="shared" si="168"/>
        <v>523</v>
      </c>
      <c r="AL535" s="29">
        <f t="shared" si="162"/>
        <v>3442682.5299999886</v>
      </c>
      <c r="AM535" s="30">
        <f t="shared" si="168"/>
        <v>523</v>
      </c>
      <c r="AN535" s="30">
        <f t="shared" si="168"/>
        <v>523</v>
      </c>
      <c r="AO535" s="29">
        <f t="shared" si="163"/>
        <v>3450234.56999997</v>
      </c>
      <c r="AP535" s="30">
        <f t="shared" si="168"/>
        <v>523</v>
      </c>
      <c r="AQ535" s="30">
        <f t="shared" si="168"/>
        <v>523</v>
      </c>
      <c r="AR535" s="29">
        <f t="shared" si="157"/>
        <v>3447535.6899999809</v>
      </c>
      <c r="AS535" s="253">
        <f t="shared" si="168"/>
        <v>523</v>
      </c>
      <c r="AT535" s="254">
        <f t="shared" si="168"/>
        <v>523</v>
      </c>
    </row>
    <row r="536" spans="22:46">
      <c r="V536" s="30">
        <f t="shared" si="169"/>
        <v>524</v>
      </c>
      <c r="W536" s="29">
        <f t="shared" si="158"/>
        <v>3439667.3900000327</v>
      </c>
      <c r="X536" s="30">
        <f t="shared" si="169"/>
        <v>524</v>
      </c>
      <c r="Y536" s="30">
        <f t="shared" si="169"/>
        <v>524</v>
      </c>
      <c r="Z536" s="29">
        <f t="shared" si="159"/>
        <v>3449397.7299999734</v>
      </c>
      <c r="AA536" s="30">
        <f t="shared" si="169"/>
        <v>524</v>
      </c>
      <c r="AB536" s="30">
        <f t="shared" si="169"/>
        <v>524</v>
      </c>
      <c r="AC536" s="29">
        <f t="shared" si="160"/>
        <v>3435966.96</v>
      </c>
      <c r="AD536" s="30">
        <f t="shared" si="169"/>
        <v>524</v>
      </c>
      <c r="AE536" s="30">
        <f t="shared" si="169"/>
        <v>524</v>
      </c>
      <c r="AF536" s="29">
        <f t="shared" si="156"/>
        <v>3457461.6399999703</v>
      </c>
      <c r="AG536" s="30">
        <f t="shared" si="169"/>
        <v>524</v>
      </c>
      <c r="AH536" s="30">
        <f t="shared" si="169"/>
        <v>524</v>
      </c>
      <c r="AI536" s="29">
        <f t="shared" si="161"/>
        <v>3431414.7600000328</v>
      </c>
      <c r="AJ536" s="30">
        <f t="shared" si="169"/>
        <v>524</v>
      </c>
      <c r="AK536" s="30">
        <f t="shared" si="168"/>
        <v>524</v>
      </c>
      <c r="AL536" s="29">
        <f t="shared" si="162"/>
        <v>3449137.9199999887</v>
      </c>
      <c r="AM536" s="30">
        <f t="shared" si="168"/>
        <v>524</v>
      </c>
      <c r="AN536" s="30">
        <f t="shared" si="168"/>
        <v>524</v>
      </c>
      <c r="AO536" s="29">
        <f t="shared" si="163"/>
        <v>3456683.4599999702</v>
      </c>
      <c r="AP536" s="30">
        <f t="shared" si="168"/>
        <v>524</v>
      </c>
      <c r="AQ536" s="30">
        <f t="shared" si="168"/>
        <v>524</v>
      </c>
      <c r="AR536" s="29">
        <f t="shared" si="157"/>
        <v>3453973.7799999807</v>
      </c>
      <c r="AS536" s="253">
        <f t="shared" si="168"/>
        <v>524</v>
      </c>
      <c r="AT536" s="254">
        <f t="shared" si="168"/>
        <v>524</v>
      </c>
    </row>
    <row r="537" spans="22:46">
      <c r="V537" s="30">
        <f t="shared" si="169"/>
        <v>525</v>
      </c>
      <c r="W537" s="29">
        <f t="shared" si="158"/>
        <v>3446100.9900000328</v>
      </c>
      <c r="X537" s="30">
        <f t="shared" si="169"/>
        <v>525</v>
      </c>
      <c r="Y537" s="30">
        <f t="shared" si="169"/>
        <v>525</v>
      </c>
      <c r="Z537" s="29">
        <f t="shared" si="159"/>
        <v>3455849.5199999735</v>
      </c>
      <c r="AA537" s="30">
        <f t="shared" si="169"/>
        <v>525</v>
      </c>
      <c r="AB537" s="30">
        <f t="shared" si="169"/>
        <v>525</v>
      </c>
      <c r="AC537" s="29">
        <f t="shared" si="160"/>
        <v>3442397.86</v>
      </c>
      <c r="AD537" s="30">
        <f t="shared" si="169"/>
        <v>525</v>
      </c>
      <c r="AE537" s="30">
        <f t="shared" si="169"/>
        <v>525</v>
      </c>
      <c r="AF537" s="29">
        <f t="shared" si="156"/>
        <v>3463917.9299999704</v>
      </c>
      <c r="AG537" s="30">
        <f t="shared" si="169"/>
        <v>525</v>
      </c>
      <c r="AH537" s="30">
        <f t="shared" si="169"/>
        <v>525</v>
      </c>
      <c r="AI537" s="29">
        <f t="shared" si="161"/>
        <v>3437846.1100000329</v>
      </c>
      <c r="AJ537" s="30">
        <f t="shared" si="169"/>
        <v>525</v>
      </c>
      <c r="AK537" s="30">
        <f t="shared" si="168"/>
        <v>525</v>
      </c>
      <c r="AL537" s="29">
        <f t="shared" si="162"/>
        <v>3455593.3099999889</v>
      </c>
      <c r="AM537" s="30">
        <f t="shared" si="168"/>
        <v>525</v>
      </c>
      <c r="AN537" s="30">
        <f t="shared" si="168"/>
        <v>525</v>
      </c>
      <c r="AO537" s="29">
        <f t="shared" si="163"/>
        <v>3463132.3499999703</v>
      </c>
      <c r="AP537" s="30">
        <f t="shared" si="168"/>
        <v>525</v>
      </c>
      <c r="AQ537" s="30">
        <f t="shared" si="168"/>
        <v>525</v>
      </c>
      <c r="AR537" s="29">
        <f t="shared" si="157"/>
        <v>3460411.8699999806</v>
      </c>
      <c r="AS537" s="253">
        <f t="shared" si="168"/>
        <v>525</v>
      </c>
      <c r="AT537" s="254">
        <f t="shared" si="168"/>
        <v>525</v>
      </c>
    </row>
    <row r="538" spans="22:46">
      <c r="V538" s="30">
        <f t="shared" si="169"/>
        <v>526</v>
      </c>
      <c r="W538" s="29">
        <f t="shared" si="158"/>
        <v>3452534.5900000329</v>
      </c>
      <c r="X538" s="30">
        <f t="shared" si="169"/>
        <v>526</v>
      </c>
      <c r="Y538" s="30">
        <f t="shared" si="169"/>
        <v>526</v>
      </c>
      <c r="Z538" s="29">
        <f t="shared" si="159"/>
        <v>3462301.3099999735</v>
      </c>
      <c r="AA538" s="30">
        <f t="shared" si="169"/>
        <v>526</v>
      </c>
      <c r="AB538" s="30">
        <f t="shared" si="169"/>
        <v>526</v>
      </c>
      <c r="AC538" s="29">
        <f t="shared" si="160"/>
        <v>3448828.76</v>
      </c>
      <c r="AD538" s="30">
        <f t="shared" si="169"/>
        <v>526</v>
      </c>
      <c r="AE538" s="30">
        <f t="shared" si="169"/>
        <v>526</v>
      </c>
      <c r="AF538" s="29">
        <f t="shared" si="156"/>
        <v>3470374.2199999704</v>
      </c>
      <c r="AG538" s="30">
        <f t="shared" si="169"/>
        <v>526</v>
      </c>
      <c r="AH538" s="30">
        <f t="shared" si="169"/>
        <v>526</v>
      </c>
      <c r="AI538" s="29">
        <f t="shared" si="161"/>
        <v>3444277.460000033</v>
      </c>
      <c r="AJ538" s="30">
        <f t="shared" si="169"/>
        <v>526</v>
      </c>
      <c r="AK538" s="30">
        <f t="shared" si="168"/>
        <v>526</v>
      </c>
      <c r="AL538" s="29">
        <f t="shared" si="162"/>
        <v>3462048.699999989</v>
      </c>
      <c r="AM538" s="30">
        <f t="shared" si="168"/>
        <v>526</v>
      </c>
      <c r="AN538" s="30">
        <f t="shared" si="168"/>
        <v>526</v>
      </c>
      <c r="AO538" s="29">
        <f t="shared" si="163"/>
        <v>3469581.2399999704</v>
      </c>
      <c r="AP538" s="30">
        <f t="shared" si="168"/>
        <v>526</v>
      </c>
      <c r="AQ538" s="30">
        <f t="shared" si="168"/>
        <v>526</v>
      </c>
      <c r="AR538" s="29">
        <f t="shared" si="157"/>
        <v>3466849.9599999804</v>
      </c>
      <c r="AS538" s="253">
        <f t="shared" si="168"/>
        <v>526</v>
      </c>
      <c r="AT538" s="254">
        <f t="shared" si="168"/>
        <v>526</v>
      </c>
    </row>
    <row r="539" spans="22:46">
      <c r="V539" s="30">
        <f t="shared" si="169"/>
        <v>527</v>
      </c>
      <c r="W539" s="29">
        <f t="shared" si="158"/>
        <v>3458968.190000033</v>
      </c>
      <c r="X539" s="30">
        <f t="shared" si="169"/>
        <v>527</v>
      </c>
      <c r="Y539" s="30">
        <f t="shared" si="169"/>
        <v>527</v>
      </c>
      <c r="Z539" s="29">
        <f t="shared" si="159"/>
        <v>3468753.0999999736</v>
      </c>
      <c r="AA539" s="30">
        <f t="shared" si="169"/>
        <v>527</v>
      </c>
      <c r="AB539" s="30">
        <f t="shared" si="169"/>
        <v>527</v>
      </c>
      <c r="AC539" s="29">
        <f t="shared" si="160"/>
        <v>3455259.6599999997</v>
      </c>
      <c r="AD539" s="30">
        <f t="shared" si="169"/>
        <v>527</v>
      </c>
      <c r="AE539" s="30">
        <f t="shared" si="169"/>
        <v>527</v>
      </c>
      <c r="AF539" s="29">
        <f t="shared" si="156"/>
        <v>3476830.5099999704</v>
      </c>
      <c r="AG539" s="30">
        <f t="shared" si="169"/>
        <v>527</v>
      </c>
      <c r="AH539" s="30">
        <f t="shared" si="169"/>
        <v>527</v>
      </c>
      <c r="AI539" s="29">
        <f t="shared" si="161"/>
        <v>3450708.8100000331</v>
      </c>
      <c r="AJ539" s="30">
        <f t="shared" si="169"/>
        <v>527</v>
      </c>
      <c r="AK539" s="30">
        <f t="shared" si="168"/>
        <v>527</v>
      </c>
      <c r="AL539" s="29">
        <f t="shared" si="162"/>
        <v>3468504.0899999891</v>
      </c>
      <c r="AM539" s="30">
        <f t="shared" si="168"/>
        <v>527</v>
      </c>
      <c r="AN539" s="30">
        <f t="shared" si="168"/>
        <v>527</v>
      </c>
      <c r="AO539" s="29">
        <f t="shared" si="163"/>
        <v>3476030.1299999706</v>
      </c>
      <c r="AP539" s="30">
        <f t="shared" si="168"/>
        <v>527</v>
      </c>
      <c r="AQ539" s="30">
        <f t="shared" si="168"/>
        <v>527</v>
      </c>
      <c r="AR539" s="29">
        <f t="shared" si="157"/>
        <v>3473288.0499999803</v>
      </c>
      <c r="AS539" s="253">
        <f t="shared" si="168"/>
        <v>527</v>
      </c>
      <c r="AT539" s="254">
        <f t="shared" si="168"/>
        <v>527</v>
      </c>
    </row>
    <row r="540" spans="22:46">
      <c r="V540" s="30">
        <f t="shared" si="169"/>
        <v>528</v>
      </c>
      <c r="W540" s="29">
        <f t="shared" si="158"/>
        <v>3465401.7900000331</v>
      </c>
      <c r="X540" s="30">
        <f t="shared" si="169"/>
        <v>528</v>
      </c>
      <c r="Y540" s="30">
        <f t="shared" si="169"/>
        <v>528</v>
      </c>
      <c r="Z540" s="29">
        <f t="shared" si="159"/>
        <v>3475204.8899999736</v>
      </c>
      <c r="AA540" s="30">
        <f t="shared" si="169"/>
        <v>528</v>
      </c>
      <c r="AB540" s="30">
        <f t="shared" si="169"/>
        <v>528</v>
      </c>
      <c r="AC540" s="29">
        <f t="shared" si="160"/>
        <v>3461690.5599999996</v>
      </c>
      <c r="AD540" s="30">
        <f t="shared" si="169"/>
        <v>528</v>
      </c>
      <c r="AE540" s="30">
        <f t="shared" si="169"/>
        <v>528</v>
      </c>
      <c r="AF540" s="29">
        <f t="shared" si="156"/>
        <v>3483286.7999999705</v>
      </c>
      <c r="AG540" s="30">
        <f t="shared" si="169"/>
        <v>528</v>
      </c>
      <c r="AH540" s="30">
        <f t="shared" si="169"/>
        <v>528</v>
      </c>
      <c r="AI540" s="29">
        <f t="shared" si="161"/>
        <v>3457140.1600000332</v>
      </c>
      <c r="AJ540" s="30">
        <f t="shared" si="169"/>
        <v>528</v>
      </c>
      <c r="AK540" s="30">
        <f t="shared" si="168"/>
        <v>528</v>
      </c>
      <c r="AL540" s="29">
        <f t="shared" si="162"/>
        <v>3474959.4799999893</v>
      </c>
      <c r="AM540" s="30">
        <f t="shared" si="168"/>
        <v>528</v>
      </c>
      <c r="AN540" s="30">
        <f t="shared" si="168"/>
        <v>528</v>
      </c>
      <c r="AO540" s="29">
        <f t="shared" si="163"/>
        <v>3482479.0199999707</v>
      </c>
      <c r="AP540" s="30">
        <f t="shared" si="168"/>
        <v>528</v>
      </c>
      <c r="AQ540" s="30">
        <f t="shared" si="168"/>
        <v>528</v>
      </c>
      <c r="AR540" s="29">
        <f t="shared" si="157"/>
        <v>3479726.1399999801</v>
      </c>
      <c r="AS540" s="253">
        <f t="shared" si="168"/>
        <v>528</v>
      </c>
      <c r="AT540" s="254">
        <f t="shared" si="168"/>
        <v>528</v>
      </c>
    </row>
    <row r="541" spans="22:46">
      <c r="V541" s="30">
        <f t="shared" si="169"/>
        <v>529</v>
      </c>
      <c r="W541" s="29">
        <f t="shared" si="158"/>
        <v>3471835.3900000332</v>
      </c>
      <c r="X541" s="30">
        <f t="shared" si="169"/>
        <v>529</v>
      </c>
      <c r="Y541" s="30">
        <f t="shared" si="169"/>
        <v>529</v>
      </c>
      <c r="Z541" s="29">
        <f t="shared" si="159"/>
        <v>3481656.6799999736</v>
      </c>
      <c r="AA541" s="30">
        <f t="shared" si="169"/>
        <v>529</v>
      </c>
      <c r="AB541" s="30">
        <f t="shared" si="169"/>
        <v>529</v>
      </c>
      <c r="AC541" s="29">
        <f t="shared" si="160"/>
        <v>3468121.4599999995</v>
      </c>
      <c r="AD541" s="30">
        <f t="shared" si="169"/>
        <v>529</v>
      </c>
      <c r="AE541" s="30">
        <f t="shared" si="169"/>
        <v>529</v>
      </c>
      <c r="AF541" s="29">
        <f t="shared" si="156"/>
        <v>3489743.0899999705</v>
      </c>
      <c r="AG541" s="30">
        <f t="shared" si="169"/>
        <v>529</v>
      </c>
      <c r="AH541" s="30">
        <f t="shared" si="169"/>
        <v>529</v>
      </c>
      <c r="AI541" s="29">
        <f t="shared" si="161"/>
        <v>3463571.5100000333</v>
      </c>
      <c r="AJ541" s="30">
        <f t="shared" si="169"/>
        <v>529</v>
      </c>
      <c r="AK541" s="30">
        <f t="shared" si="169"/>
        <v>529</v>
      </c>
      <c r="AL541" s="29">
        <f t="shared" si="162"/>
        <v>3481414.8699999894</v>
      </c>
      <c r="AM541" s="30">
        <f t="shared" ref="AK541:AT556" si="170">AM540+1</f>
        <v>529</v>
      </c>
      <c r="AN541" s="30">
        <f t="shared" si="170"/>
        <v>529</v>
      </c>
      <c r="AO541" s="29">
        <f t="shared" si="163"/>
        <v>3488927.9099999708</v>
      </c>
      <c r="AP541" s="30">
        <f t="shared" si="170"/>
        <v>529</v>
      </c>
      <c r="AQ541" s="30">
        <f t="shared" si="170"/>
        <v>529</v>
      </c>
      <c r="AR541" s="29">
        <f t="shared" si="157"/>
        <v>3486164.22999998</v>
      </c>
      <c r="AS541" s="253">
        <f t="shared" si="170"/>
        <v>529</v>
      </c>
      <c r="AT541" s="254">
        <f t="shared" si="170"/>
        <v>529</v>
      </c>
    </row>
    <row r="542" spans="22:46">
      <c r="V542" s="30">
        <f t="shared" ref="V542:AK557" si="171">V541+1</f>
        <v>530</v>
      </c>
      <c r="W542" s="29">
        <f t="shared" si="158"/>
        <v>3478268.9900000333</v>
      </c>
      <c r="X542" s="30">
        <f t="shared" si="171"/>
        <v>530</v>
      </c>
      <c r="Y542" s="30">
        <f t="shared" si="171"/>
        <v>530</v>
      </c>
      <c r="Z542" s="29">
        <f t="shared" si="159"/>
        <v>3488108.4699999737</v>
      </c>
      <c r="AA542" s="30">
        <f t="shared" si="171"/>
        <v>530</v>
      </c>
      <c r="AB542" s="30">
        <f t="shared" si="171"/>
        <v>530</v>
      </c>
      <c r="AC542" s="29">
        <f t="shared" si="160"/>
        <v>3474552.3599999994</v>
      </c>
      <c r="AD542" s="30">
        <f t="shared" si="171"/>
        <v>530</v>
      </c>
      <c r="AE542" s="30">
        <f t="shared" si="171"/>
        <v>530</v>
      </c>
      <c r="AF542" s="29">
        <f t="shared" si="156"/>
        <v>3496199.3799999706</v>
      </c>
      <c r="AG542" s="30">
        <f t="shared" si="171"/>
        <v>530</v>
      </c>
      <c r="AH542" s="30">
        <f t="shared" si="171"/>
        <v>530</v>
      </c>
      <c r="AI542" s="29">
        <f t="shared" si="161"/>
        <v>3470002.8600000334</v>
      </c>
      <c r="AJ542" s="30">
        <f t="shared" si="171"/>
        <v>530</v>
      </c>
      <c r="AK542" s="30">
        <f t="shared" si="170"/>
        <v>530</v>
      </c>
      <c r="AL542" s="29">
        <f t="shared" si="162"/>
        <v>3487870.2599999895</v>
      </c>
      <c r="AM542" s="30">
        <f t="shared" si="170"/>
        <v>530</v>
      </c>
      <c r="AN542" s="30">
        <f t="shared" si="170"/>
        <v>530</v>
      </c>
      <c r="AO542" s="29">
        <f t="shared" si="163"/>
        <v>3495376.7999999709</v>
      </c>
      <c r="AP542" s="30">
        <f t="shared" si="170"/>
        <v>530</v>
      </c>
      <c r="AQ542" s="30">
        <f t="shared" si="170"/>
        <v>530</v>
      </c>
      <c r="AR542" s="29">
        <f t="shared" si="157"/>
        <v>3492602.3199999798</v>
      </c>
      <c r="AS542" s="253">
        <f t="shared" si="170"/>
        <v>530</v>
      </c>
      <c r="AT542" s="254">
        <f t="shared" si="170"/>
        <v>530</v>
      </c>
    </row>
    <row r="543" spans="22:46">
      <c r="V543" s="30">
        <f t="shared" si="171"/>
        <v>531</v>
      </c>
      <c r="W543" s="29">
        <f t="shared" si="158"/>
        <v>3484702.5900000334</v>
      </c>
      <c r="X543" s="30">
        <f t="shared" si="171"/>
        <v>531</v>
      </c>
      <c r="Y543" s="30">
        <f t="shared" si="171"/>
        <v>531</v>
      </c>
      <c r="Z543" s="29">
        <f t="shared" si="159"/>
        <v>3494560.2599999737</v>
      </c>
      <c r="AA543" s="30">
        <f t="shared" si="171"/>
        <v>531</v>
      </c>
      <c r="AB543" s="30">
        <f t="shared" si="171"/>
        <v>531</v>
      </c>
      <c r="AC543" s="29">
        <f t="shared" si="160"/>
        <v>3480983.2599999993</v>
      </c>
      <c r="AD543" s="30">
        <f t="shared" si="171"/>
        <v>531</v>
      </c>
      <c r="AE543" s="30">
        <f t="shared" si="171"/>
        <v>531</v>
      </c>
      <c r="AF543" s="29">
        <f t="shared" si="156"/>
        <v>3502655.6699999706</v>
      </c>
      <c r="AG543" s="30">
        <f t="shared" si="171"/>
        <v>531</v>
      </c>
      <c r="AH543" s="30">
        <f t="shared" si="171"/>
        <v>531</v>
      </c>
      <c r="AI543" s="29">
        <f t="shared" si="161"/>
        <v>3476434.2100000335</v>
      </c>
      <c r="AJ543" s="30">
        <f t="shared" si="171"/>
        <v>531</v>
      </c>
      <c r="AK543" s="30">
        <f t="shared" si="170"/>
        <v>531</v>
      </c>
      <c r="AL543" s="29">
        <f t="shared" si="162"/>
        <v>3494325.6499999897</v>
      </c>
      <c r="AM543" s="30">
        <f t="shared" si="170"/>
        <v>531</v>
      </c>
      <c r="AN543" s="30">
        <f t="shared" si="170"/>
        <v>531</v>
      </c>
      <c r="AO543" s="29">
        <f t="shared" si="163"/>
        <v>3501825.6899999711</v>
      </c>
      <c r="AP543" s="30">
        <f t="shared" si="170"/>
        <v>531</v>
      </c>
      <c r="AQ543" s="30">
        <f t="shared" si="170"/>
        <v>531</v>
      </c>
      <c r="AR543" s="29">
        <f t="shared" si="157"/>
        <v>3499040.4099999797</v>
      </c>
      <c r="AS543" s="253">
        <f t="shared" si="170"/>
        <v>531</v>
      </c>
      <c r="AT543" s="254">
        <f t="shared" si="170"/>
        <v>531</v>
      </c>
    </row>
    <row r="544" spans="22:46">
      <c r="V544" s="30">
        <f t="shared" si="171"/>
        <v>532</v>
      </c>
      <c r="W544" s="29">
        <f t="shared" si="158"/>
        <v>3491136.1900000335</v>
      </c>
      <c r="X544" s="30">
        <f t="shared" si="171"/>
        <v>532</v>
      </c>
      <c r="Y544" s="30">
        <f t="shared" si="171"/>
        <v>532</v>
      </c>
      <c r="Z544" s="29">
        <f t="shared" si="159"/>
        <v>3501012.0499999737</v>
      </c>
      <c r="AA544" s="30">
        <f t="shared" si="171"/>
        <v>532</v>
      </c>
      <c r="AB544" s="30">
        <f t="shared" si="171"/>
        <v>532</v>
      </c>
      <c r="AC544" s="29">
        <f t="shared" si="160"/>
        <v>3487414.1599999992</v>
      </c>
      <c r="AD544" s="30">
        <f t="shared" si="171"/>
        <v>532</v>
      </c>
      <c r="AE544" s="30">
        <f t="shared" si="171"/>
        <v>532</v>
      </c>
      <c r="AF544" s="29">
        <f t="shared" si="156"/>
        <v>3509111.9599999706</v>
      </c>
      <c r="AG544" s="30">
        <f t="shared" si="171"/>
        <v>532</v>
      </c>
      <c r="AH544" s="30">
        <f t="shared" si="171"/>
        <v>532</v>
      </c>
      <c r="AI544" s="29">
        <f t="shared" si="161"/>
        <v>3482865.5600000336</v>
      </c>
      <c r="AJ544" s="30">
        <f t="shared" si="171"/>
        <v>532</v>
      </c>
      <c r="AK544" s="30">
        <f t="shared" si="170"/>
        <v>532</v>
      </c>
      <c r="AL544" s="29">
        <f t="shared" si="162"/>
        <v>3500781.0399999898</v>
      </c>
      <c r="AM544" s="30">
        <f t="shared" si="170"/>
        <v>532</v>
      </c>
      <c r="AN544" s="30">
        <f t="shared" si="170"/>
        <v>532</v>
      </c>
      <c r="AO544" s="29">
        <f t="shared" si="163"/>
        <v>3508274.5799999712</v>
      </c>
      <c r="AP544" s="30">
        <f t="shared" si="170"/>
        <v>532</v>
      </c>
      <c r="AQ544" s="30">
        <f t="shared" si="170"/>
        <v>532</v>
      </c>
      <c r="AR544" s="29">
        <f t="shared" si="157"/>
        <v>3505478.4999999795</v>
      </c>
      <c r="AS544" s="253">
        <f t="shared" si="170"/>
        <v>532</v>
      </c>
      <c r="AT544" s="254">
        <f t="shared" si="170"/>
        <v>532</v>
      </c>
    </row>
    <row r="545" spans="22:46">
      <c r="V545" s="30">
        <f t="shared" si="171"/>
        <v>533</v>
      </c>
      <c r="W545" s="29">
        <f t="shared" si="158"/>
        <v>3497569.7900000336</v>
      </c>
      <c r="X545" s="30">
        <f t="shared" si="171"/>
        <v>533</v>
      </c>
      <c r="Y545" s="30">
        <f t="shared" si="171"/>
        <v>533</v>
      </c>
      <c r="Z545" s="29">
        <f t="shared" si="159"/>
        <v>3507463.8399999738</v>
      </c>
      <c r="AA545" s="30">
        <f t="shared" si="171"/>
        <v>533</v>
      </c>
      <c r="AB545" s="30">
        <f t="shared" si="171"/>
        <v>533</v>
      </c>
      <c r="AC545" s="29">
        <f t="shared" si="160"/>
        <v>3493845.0599999991</v>
      </c>
      <c r="AD545" s="30">
        <f t="shared" si="171"/>
        <v>533</v>
      </c>
      <c r="AE545" s="30">
        <f t="shared" si="171"/>
        <v>533</v>
      </c>
      <c r="AF545" s="29">
        <f t="shared" si="156"/>
        <v>3515568.2499999707</v>
      </c>
      <c r="AG545" s="30">
        <f t="shared" si="171"/>
        <v>533</v>
      </c>
      <c r="AH545" s="30">
        <f t="shared" si="171"/>
        <v>533</v>
      </c>
      <c r="AI545" s="29">
        <f t="shared" si="161"/>
        <v>3489296.9100000337</v>
      </c>
      <c r="AJ545" s="30">
        <f t="shared" si="171"/>
        <v>533</v>
      </c>
      <c r="AK545" s="30">
        <f t="shared" si="170"/>
        <v>533</v>
      </c>
      <c r="AL545" s="29">
        <f t="shared" si="162"/>
        <v>3507236.4299999899</v>
      </c>
      <c r="AM545" s="30">
        <f t="shared" si="170"/>
        <v>533</v>
      </c>
      <c r="AN545" s="30">
        <f t="shared" si="170"/>
        <v>533</v>
      </c>
      <c r="AO545" s="29">
        <f t="shared" si="163"/>
        <v>3514723.4699999713</v>
      </c>
      <c r="AP545" s="30">
        <f t="shared" si="170"/>
        <v>533</v>
      </c>
      <c r="AQ545" s="30">
        <f t="shared" si="170"/>
        <v>533</v>
      </c>
      <c r="AR545" s="29">
        <f t="shared" si="157"/>
        <v>3511916.5899999794</v>
      </c>
      <c r="AS545" s="253">
        <f t="shared" si="170"/>
        <v>533</v>
      </c>
      <c r="AT545" s="254">
        <f t="shared" si="170"/>
        <v>533</v>
      </c>
    </row>
    <row r="546" spans="22:46">
      <c r="V546" s="30">
        <f t="shared" si="171"/>
        <v>534</v>
      </c>
      <c r="W546" s="29">
        <f t="shared" si="158"/>
        <v>3504003.3900000337</v>
      </c>
      <c r="X546" s="30">
        <f t="shared" si="171"/>
        <v>534</v>
      </c>
      <c r="Y546" s="30">
        <f t="shared" si="171"/>
        <v>534</v>
      </c>
      <c r="Z546" s="29">
        <f t="shared" si="159"/>
        <v>3513915.6299999738</v>
      </c>
      <c r="AA546" s="30">
        <f t="shared" si="171"/>
        <v>534</v>
      </c>
      <c r="AB546" s="30">
        <f t="shared" si="171"/>
        <v>534</v>
      </c>
      <c r="AC546" s="29">
        <f t="shared" si="160"/>
        <v>3500275.959999999</v>
      </c>
      <c r="AD546" s="30">
        <f t="shared" si="171"/>
        <v>534</v>
      </c>
      <c r="AE546" s="30">
        <f t="shared" si="171"/>
        <v>534</v>
      </c>
      <c r="AF546" s="29">
        <f t="shared" si="156"/>
        <v>3522024.5399999707</v>
      </c>
      <c r="AG546" s="30">
        <f t="shared" si="171"/>
        <v>534</v>
      </c>
      <c r="AH546" s="30">
        <f t="shared" si="171"/>
        <v>534</v>
      </c>
      <c r="AI546" s="29">
        <f t="shared" si="161"/>
        <v>3495728.2600000338</v>
      </c>
      <c r="AJ546" s="30">
        <f t="shared" si="171"/>
        <v>534</v>
      </c>
      <c r="AK546" s="30">
        <f t="shared" si="170"/>
        <v>534</v>
      </c>
      <c r="AL546" s="29">
        <f t="shared" si="162"/>
        <v>3513691.8199999901</v>
      </c>
      <c r="AM546" s="30">
        <f t="shared" si="170"/>
        <v>534</v>
      </c>
      <c r="AN546" s="30">
        <f t="shared" si="170"/>
        <v>534</v>
      </c>
      <c r="AO546" s="29">
        <f t="shared" si="163"/>
        <v>3521172.3599999715</v>
      </c>
      <c r="AP546" s="30">
        <f t="shared" si="170"/>
        <v>534</v>
      </c>
      <c r="AQ546" s="30">
        <f t="shared" si="170"/>
        <v>534</v>
      </c>
      <c r="AR546" s="29">
        <f t="shared" si="157"/>
        <v>3518354.6799999792</v>
      </c>
      <c r="AS546" s="253">
        <f t="shared" si="170"/>
        <v>534</v>
      </c>
      <c r="AT546" s="254">
        <f t="shared" si="170"/>
        <v>534</v>
      </c>
    </row>
    <row r="547" spans="22:46">
      <c r="V547" s="30">
        <f t="shared" si="171"/>
        <v>535</v>
      </c>
      <c r="W547" s="29">
        <f t="shared" si="158"/>
        <v>3510436.9900000338</v>
      </c>
      <c r="X547" s="30">
        <f t="shared" si="171"/>
        <v>535</v>
      </c>
      <c r="Y547" s="30">
        <f t="shared" si="171"/>
        <v>535</v>
      </c>
      <c r="Z547" s="29">
        <f t="shared" si="159"/>
        <v>3520367.4199999738</v>
      </c>
      <c r="AA547" s="30">
        <f t="shared" si="171"/>
        <v>535</v>
      </c>
      <c r="AB547" s="30">
        <f t="shared" si="171"/>
        <v>535</v>
      </c>
      <c r="AC547" s="29">
        <f t="shared" si="160"/>
        <v>3506706.8599999989</v>
      </c>
      <c r="AD547" s="30">
        <f t="shared" si="171"/>
        <v>535</v>
      </c>
      <c r="AE547" s="30">
        <f t="shared" si="171"/>
        <v>535</v>
      </c>
      <c r="AF547" s="29">
        <f t="shared" si="156"/>
        <v>3528480.8299999707</v>
      </c>
      <c r="AG547" s="30">
        <f t="shared" si="171"/>
        <v>535</v>
      </c>
      <c r="AH547" s="30">
        <f t="shared" si="171"/>
        <v>535</v>
      </c>
      <c r="AI547" s="29">
        <f t="shared" si="161"/>
        <v>3502159.6100000339</v>
      </c>
      <c r="AJ547" s="30">
        <f t="shared" si="171"/>
        <v>535</v>
      </c>
      <c r="AK547" s="30">
        <f t="shared" si="170"/>
        <v>535</v>
      </c>
      <c r="AL547" s="29">
        <f t="shared" si="162"/>
        <v>3520147.2099999902</v>
      </c>
      <c r="AM547" s="30">
        <f t="shared" si="170"/>
        <v>535</v>
      </c>
      <c r="AN547" s="30">
        <f t="shared" si="170"/>
        <v>535</v>
      </c>
      <c r="AO547" s="29">
        <f t="shared" si="163"/>
        <v>3527621.2499999716</v>
      </c>
      <c r="AP547" s="30">
        <f t="shared" si="170"/>
        <v>535</v>
      </c>
      <c r="AQ547" s="30">
        <f t="shared" si="170"/>
        <v>535</v>
      </c>
      <c r="AR547" s="29">
        <f t="shared" si="157"/>
        <v>3524792.7699999791</v>
      </c>
      <c r="AS547" s="253">
        <f t="shared" si="170"/>
        <v>535</v>
      </c>
      <c r="AT547" s="254">
        <f t="shared" si="170"/>
        <v>535</v>
      </c>
    </row>
    <row r="548" spans="22:46">
      <c r="V548" s="30">
        <f t="shared" si="171"/>
        <v>536</v>
      </c>
      <c r="W548" s="29">
        <f t="shared" si="158"/>
        <v>3516870.5900000338</v>
      </c>
      <c r="X548" s="30">
        <f t="shared" si="171"/>
        <v>536</v>
      </c>
      <c r="Y548" s="30">
        <f t="shared" si="171"/>
        <v>536</v>
      </c>
      <c r="Z548" s="29">
        <f t="shared" si="159"/>
        <v>3526819.2099999739</v>
      </c>
      <c r="AA548" s="30">
        <f t="shared" si="171"/>
        <v>536</v>
      </c>
      <c r="AB548" s="30">
        <f t="shared" si="171"/>
        <v>536</v>
      </c>
      <c r="AC548" s="29">
        <f t="shared" si="160"/>
        <v>3513137.7599999988</v>
      </c>
      <c r="AD548" s="30">
        <f t="shared" si="171"/>
        <v>536</v>
      </c>
      <c r="AE548" s="30">
        <f t="shared" si="171"/>
        <v>536</v>
      </c>
      <c r="AF548" s="29">
        <f t="shared" si="156"/>
        <v>3534937.1199999708</v>
      </c>
      <c r="AG548" s="30">
        <f t="shared" si="171"/>
        <v>536</v>
      </c>
      <c r="AH548" s="30">
        <f t="shared" si="171"/>
        <v>536</v>
      </c>
      <c r="AI548" s="29">
        <f t="shared" si="161"/>
        <v>3508590.960000034</v>
      </c>
      <c r="AJ548" s="30">
        <f t="shared" si="171"/>
        <v>536</v>
      </c>
      <c r="AK548" s="30">
        <f t="shared" si="170"/>
        <v>536</v>
      </c>
      <c r="AL548" s="29">
        <f t="shared" si="162"/>
        <v>3526602.5999999903</v>
      </c>
      <c r="AM548" s="30">
        <f t="shared" si="170"/>
        <v>536</v>
      </c>
      <c r="AN548" s="30">
        <f t="shared" si="170"/>
        <v>536</v>
      </c>
      <c r="AO548" s="29">
        <f t="shared" si="163"/>
        <v>3534070.1399999717</v>
      </c>
      <c r="AP548" s="30">
        <f t="shared" si="170"/>
        <v>536</v>
      </c>
      <c r="AQ548" s="30">
        <f t="shared" si="170"/>
        <v>536</v>
      </c>
      <c r="AR548" s="29">
        <f t="shared" si="157"/>
        <v>3531230.8599999789</v>
      </c>
      <c r="AS548" s="253">
        <f t="shared" si="170"/>
        <v>536</v>
      </c>
      <c r="AT548" s="254">
        <f t="shared" si="170"/>
        <v>536</v>
      </c>
    </row>
    <row r="549" spans="22:46">
      <c r="V549" s="30">
        <f t="shared" si="171"/>
        <v>537</v>
      </c>
      <c r="W549" s="29">
        <f t="shared" si="158"/>
        <v>3523304.1900000339</v>
      </c>
      <c r="X549" s="30">
        <f t="shared" si="171"/>
        <v>537</v>
      </c>
      <c r="Y549" s="30">
        <f t="shared" si="171"/>
        <v>537</v>
      </c>
      <c r="Z549" s="29">
        <f t="shared" si="159"/>
        <v>3533270.9999999739</v>
      </c>
      <c r="AA549" s="30">
        <f t="shared" si="171"/>
        <v>537</v>
      </c>
      <c r="AB549" s="30">
        <f t="shared" si="171"/>
        <v>537</v>
      </c>
      <c r="AC549" s="29">
        <f t="shared" si="160"/>
        <v>3519568.6599999988</v>
      </c>
      <c r="AD549" s="30">
        <f t="shared" si="171"/>
        <v>537</v>
      </c>
      <c r="AE549" s="30">
        <f t="shared" si="171"/>
        <v>537</v>
      </c>
      <c r="AF549" s="29">
        <f t="shared" si="156"/>
        <v>3541393.4099999708</v>
      </c>
      <c r="AG549" s="30">
        <f t="shared" si="171"/>
        <v>537</v>
      </c>
      <c r="AH549" s="30">
        <f t="shared" si="171"/>
        <v>537</v>
      </c>
      <c r="AI549" s="29">
        <f t="shared" si="161"/>
        <v>3515022.310000034</v>
      </c>
      <c r="AJ549" s="30">
        <f t="shared" si="171"/>
        <v>537</v>
      </c>
      <c r="AK549" s="30">
        <f t="shared" si="170"/>
        <v>537</v>
      </c>
      <c r="AL549" s="29">
        <f t="shared" si="162"/>
        <v>3533057.9899999904</v>
      </c>
      <c r="AM549" s="30">
        <f t="shared" si="170"/>
        <v>537</v>
      </c>
      <c r="AN549" s="30">
        <f t="shared" si="170"/>
        <v>537</v>
      </c>
      <c r="AO549" s="29">
        <f t="shared" si="163"/>
        <v>3540519.0299999719</v>
      </c>
      <c r="AP549" s="30">
        <f t="shared" si="170"/>
        <v>537</v>
      </c>
      <c r="AQ549" s="30">
        <f t="shared" si="170"/>
        <v>537</v>
      </c>
      <c r="AR549" s="29">
        <f t="shared" si="157"/>
        <v>3537668.9499999788</v>
      </c>
      <c r="AS549" s="253">
        <f t="shared" si="170"/>
        <v>537</v>
      </c>
      <c r="AT549" s="254">
        <f t="shared" si="170"/>
        <v>537</v>
      </c>
    </row>
    <row r="550" spans="22:46">
      <c r="V550" s="30">
        <f t="shared" si="171"/>
        <v>538</v>
      </c>
      <c r="W550" s="29">
        <f t="shared" si="158"/>
        <v>3529737.790000034</v>
      </c>
      <c r="X550" s="30">
        <f t="shared" si="171"/>
        <v>538</v>
      </c>
      <c r="Y550" s="30">
        <f t="shared" si="171"/>
        <v>538</v>
      </c>
      <c r="Z550" s="29">
        <f t="shared" si="159"/>
        <v>3539722.789999974</v>
      </c>
      <c r="AA550" s="30">
        <f t="shared" si="171"/>
        <v>538</v>
      </c>
      <c r="AB550" s="30">
        <f t="shared" si="171"/>
        <v>538</v>
      </c>
      <c r="AC550" s="29">
        <f t="shared" si="160"/>
        <v>3525999.5599999987</v>
      </c>
      <c r="AD550" s="30">
        <f t="shared" si="171"/>
        <v>538</v>
      </c>
      <c r="AE550" s="30">
        <f t="shared" si="171"/>
        <v>538</v>
      </c>
      <c r="AF550" s="29">
        <f t="shared" ref="AF550:AF613" si="172">AF549+6456.29</f>
        <v>3547849.6999999708</v>
      </c>
      <c r="AG550" s="30">
        <f t="shared" si="171"/>
        <v>538</v>
      </c>
      <c r="AH550" s="30">
        <f t="shared" si="171"/>
        <v>538</v>
      </c>
      <c r="AI550" s="29">
        <f t="shared" si="161"/>
        <v>3521453.6600000341</v>
      </c>
      <c r="AJ550" s="30">
        <f t="shared" si="171"/>
        <v>538</v>
      </c>
      <c r="AK550" s="30">
        <f t="shared" si="170"/>
        <v>538</v>
      </c>
      <c r="AL550" s="29">
        <f t="shared" si="162"/>
        <v>3539513.3799999906</v>
      </c>
      <c r="AM550" s="30">
        <f t="shared" si="170"/>
        <v>538</v>
      </c>
      <c r="AN550" s="30">
        <f t="shared" si="170"/>
        <v>538</v>
      </c>
      <c r="AO550" s="29">
        <f t="shared" si="163"/>
        <v>3546967.919999972</v>
      </c>
      <c r="AP550" s="30">
        <f t="shared" si="170"/>
        <v>538</v>
      </c>
      <c r="AQ550" s="30">
        <f t="shared" si="170"/>
        <v>538</v>
      </c>
      <c r="AR550" s="29">
        <f t="shared" si="157"/>
        <v>3544107.0399999786</v>
      </c>
      <c r="AS550" s="253">
        <f t="shared" si="170"/>
        <v>538</v>
      </c>
      <c r="AT550" s="254">
        <f t="shared" si="170"/>
        <v>538</v>
      </c>
    </row>
    <row r="551" spans="22:46">
      <c r="V551" s="30">
        <f t="shared" si="171"/>
        <v>539</v>
      </c>
      <c r="W551" s="29">
        <f t="shared" si="158"/>
        <v>3536171.3900000341</v>
      </c>
      <c r="X551" s="30">
        <f t="shared" si="171"/>
        <v>539</v>
      </c>
      <c r="Y551" s="30">
        <f t="shared" si="171"/>
        <v>539</v>
      </c>
      <c r="Z551" s="29">
        <f t="shared" si="159"/>
        <v>3546174.579999974</v>
      </c>
      <c r="AA551" s="30">
        <f t="shared" si="171"/>
        <v>539</v>
      </c>
      <c r="AB551" s="30">
        <f t="shared" si="171"/>
        <v>539</v>
      </c>
      <c r="AC551" s="29">
        <f t="shared" si="160"/>
        <v>3532430.4599999986</v>
      </c>
      <c r="AD551" s="30">
        <f t="shared" si="171"/>
        <v>539</v>
      </c>
      <c r="AE551" s="30">
        <f t="shared" si="171"/>
        <v>539</v>
      </c>
      <c r="AF551" s="29">
        <f t="shared" si="172"/>
        <v>3554305.9899999709</v>
      </c>
      <c r="AG551" s="30">
        <f t="shared" si="171"/>
        <v>539</v>
      </c>
      <c r="AH551" s="30">
        <f t="shared" si="171"/>
        <v>539</v>
      </c>
      <c r="AI551" s="29">
        <f t="shared" si="161"/>
        <v>3527885.0100000342</v>
      </c>
      <c r="AJ551" s="30">
        <f t="shared" si="171"/>
        <v>539</v>
      </c>
      <c r="AK551" s="30">
        <f t="shared" si="170"/>
        <v>539</v>
      </c>
      <c r="AL551" s="29">
        <f t="shared" si="162"/>
        <v>3545968.7699999907</v>
      </c>
      <c r="AM551" s="30">
        <f t="shared" si="170"/>
        <v>539</v>
      </c>
      <c r="AN551" s="30">
        <f t="shared" si="170"/>
        <v>539</v>
      </c>
      <c r="AO551" s="29">
        <f t="shared" si="163"/>
        <v>3553416.8099999721</v>
      </c>
      <c r="AP551" s="30">
        <f t="shared" si="170"/>
        <v>539</v>
      </c>
      <c r="AQ551" s="30">
        <f t="shared" si="170"/>
        <v>539</v>
      </c>
      <c r="AR551" s="29">
        <f t="shared" ref="AR551:AR614" si="173">AR550+6438.09</f>
        <v>3550545.1299999785</v>
      </c>
      <c r="AS551" s="253">
        <f t="shared" si="170"/>
        <v>539</v>
      </c>
      <c r="AT551" s="254">
        <f t="shared" si="170"/>
        <v>539</v>
      </c>
    </row>
    <row r="552" spans="22:46">
      <c r="V552" s="30">
        <f t="shared" si="171"/>
        <v>540</v>
      </c>
      <c r="W552" s="29">
        <f t="shared" ref="W552:W615" si="174">W551+6433.6</f>
        <v>3542604.9900000342</v>
      </c>
      <c r="X552" s="30">
        <f t="shared" si="171"/>
        <v>540</v>
      </c>
      <c r="Y552" s="30">
        <f t="shared" si="171"/>
        <v>540</v>
      </c>
      <c r="Z552" s="29">
        <f t="shared" ref="Z552:Z615" si="175">Z551+6451.79</f>
        <v>3552626.369999974</v>
      </c>
      <c r="AA552" s="30">
        <f t="shared" si="171"/>
        <v>540</v>
      </c>
      <c r="AB552" s="30">
        <f t="shared" si="171"/>
        <v>540</v>
      </c>
      <c r="AC552" s="29">
        <f t="shared" si="160"/>
        <v>3538861.3599999985</v>
      </c>
      <c r="AD552" s="30">
        <f t="shared" si="171"/>
        <v>540</v>
      </c>
      <c r="AE552" s="30">
        <f t="shared" si="171"/>
        <v>540</v>
      </c>
      <c r="AF552" s="29">
        <f t="shared" si="172"/>
        <v>3560762.2799999709</v>
      </c>
      <c r="AG552" s="30">
        <f t="shared" si="171"/>
        <v>540</v>
      </c>
      <c r="AH552" s="30">
        <f t="shared" si="171"/>
        <v>540</v>
      </c>
      <c r="AI552" s="29">
        <f t="shared" si="161"/>
        <v>3534316.3600000343</v>
      </c>
      <c r="AJ552" s="30">
        <f t="shared" si="171"/>
        <v>540</v>
      </c>
      <c r="AK552" s="30">
        <f t="shared" si="170"/>
        <v>540</v>
      </c>
      <c r="AL552" s="29">
        <f t="shared" si="162"/>
        <v>3552424.1599999908</v>
      </c>
      <c r="AM552" s="30">
        <f t="shared" si="170"/>
        <v>540</v>
      </c>
      <c r="AN552" s="30">
        <f t="shared" si="170"/>
        <v>540</v>
      </c>
      <c r="AO552" s="29">
        <f t="shared" si="163"/>
        <v>3559865.6999999722</v>
      </c>
      <c r="AP552" s="30">
        <f t="shared" si="170"/>
        <v>540</v>
      </c>
      <c r="AQ552" s="30">
        <f t="shared" si="170"/>
        <v>540</v>
      </c>
      <c r="AR552" s="29">
        <f t="shared" si="173"/>
        <v>3556983.2199999783</v>
      </c>
      <c r="AS552" s="253">
        <f t="shared" si="170"/>
        <v>540</v>
      </c>
      <c r="AT552" s="254">
        <f t="shared" si="170"/>
        <v>540</v>
      </c>
    </row>
    <row r="553" spans="22:46">
      <c r="V553" s="30">
        <f t="shared" si="171"/>
        <v>541</v>
      </c>
      <c r="W553" s="29">
        <f t="shared" si="174"/>
        <v>3549038.5900000343</v>
      </c>
      <c r="X553" s="30">
        <f t="shared" si="171"/>
        <v>541</v>
      </c>
      <c r="Y553" s="30">
        <f t="shared" si="171"/>
        <v>541</v>
      </c>
      <c r="Z553" s="29">
        <f t="shared" si="175"/>
        <v>3559078.1599999741</v>
      </c>
      <c r="AA553" s="30">
        <f t="shared" si="171"/>
        <v>541</v>
      </c>
      <c r="AB553" s="30">
        <f t="shared" si="171"/>
        <v>541</v>
      </c>
      <c r="AC553" s="29">
        <f t="shared" ref="AC553:AC616" si="176">AC552+6430.9</f>
        <v>3545292.2599999984</v>
      </c>
      <c r="AD553" s="30">
        <f t="shared" si="171"/>
        <v>541</v>
      </c>
      <c r="AE553" s="30">
        <f t="shared" si="171"/>
        <v>541</v>
      </c>
      <c r="AF553" s="29">
        <f t="shared" si="172"/>
        <v>3567218.569999971</v>
      </c>
      <c r="AG553" s="30">
        <f t="shared" si="171"/>
        <v>541</v>
      </c>
      <c r="AH553" s="30">
        <f t="shared" si="171"/>
        <v>541</v>
      </c>
      <c r="AI553" s="29">
        <f t="shared" ref="AI553:AI616" si="177">AI552+6431.35</f>
        <v>3540747.7100000344</v>
      </c>
      <c r="AJ553" s="30">
        <f t="shared" si="171"/>
        <v>541</v>
      </c>
      <c r="AK553" s="30">
        <f t="shared" si="170"/>
        <v>541</v>
      </c>
      <c r="AL553" s="29">
        <f t="shared" si="162"/>
        <v>3558879.549999991</v>
      </c>
      <c r="AM553" s="30">
        <f t="shared" si="170"/>
        <v>541</v>
      </c>
      <c r="AN553" s="30">
        <f t="shared" si="170"/>
        <v>541</v>
      </c>
      <c r="AO553" s="29">
        <f t="shared" si="163"/>
        <v>3566314.5899999724</v>
      </c>
      <c r="AP553" s="30">
        <f t="shared" si="170"/>
        <v>541</v>
      </c>
      <c r="AQ553" s="30">
        <f t="shared" si="170"/>
        <v>541</v>
      </c>
      <c r="AR553" s="29">
        <f t="shared" si="173"/>
        <v>3563421.3099999782</v>
      </c>
      <c r="AS553" s="253">
        <f t="shared" si="170"/>
        <v>541</v>
      </c>
      <c r="AT553" s="254">
        <f t="shared" si="170"/>
        <v>541</v>
      </c>
    </row>
    <row r="554" spans="22:46">
      <c r="V554" s="30">
        <f t="shared" si="171"/>
        <v>542</v>
      </c>
      <c r="W554" s="29">
        <f t="shared" si="174"/>
        <v>3555472.1900000344</v>
      </c>
      <c r="X554" s="30">
        <f t="shared" si="171"/>
        <v>542</v>
      </c>
      <c r="Y554" s="30">
        <f t="shared" si="171"/>
        <v>542</v>
      </c>
      <c r="Z554" s="29">
        <f t="shared" si="175"/>
        <v>3565529.9499999741</v>
      </c>
      <c r="AA554" s="30">
        <f t="shared" si="171"/>
        <v>542</v>
      </c>
      <c r="AB554" s="30">
        <f t="shared" si="171"/>
        <v>542</v>
      </c>
      <c r="AC554" s="29">
        <f t="shared" si="176"/>
        <v>3551723.1599999983</v>
      </c>
      <c r="AD554" s="30">
        <f t="shared" si="171"/>
        <v>542</v>
      </c>
      <c r="AE554" s="30">
        <f t="shared" si="171"/>
        <v>542</v>
      </c>
      <c r="AF554" s="29">
        <f t="shared" si="172"/>
        <v>3573674.859999971</v>
      </c>
      <c r="AG554" s="30">
        <f t="shared" si="171"/>
        <v>542</v>
      </c>
      <c r="AH554" s="30">
        <f t="shared" si="171"/>
        <v>542</v>
      </c>
      <c r="AI554" s="29">
        <f t="shared" si="177"/>
        <v>3547179.0600000345</v>
      </c>
      <c r="AJ554" s="30">
        <f t="shared" si="171"/>
        <v>542</v>
      </c>
      <c r="AK554" s="30">
        <f t="shared" si="170"/>
        <v>542</v>
      </c>
      <c r="AL554" s="29">
        <f t="shared" ref="AL554:AL617" si="178">AL553+6455.39</f>
        <v>3565334.9399999911</v>
      </c>
      <c r="AM554" s="30">
        <f t="shared" si="170"/>
        <v>542</v>
      </c>
      <c r="AN554" s="30">
        <f t="shared" si="170"/>
        <v>542</v>
      </c>
      <c r="AO554" s="29">
        <f t="shared" si="163"/>
        <v>3572763.4799999725</v>
      </c>
      <c r="AP554" s="30">
        <f t="shared" si="170"/>
        <v>542</v>
      </c>
      <c r="AQ554" s="30">
        <f t="shared" si="170"/>
        <v>542</v>
      </c>
      <c r="AR554" s="29">
        <f t="shared" si="173"/>
        <v>3569859.399999978</v>
      </c>
      <c r="AS554" s="253">
        <f t="shared" si="170"/>
        <v>542</v>
      </c>
      <c r="AT554" s="254">
        <f t="shared" si="170"/>
        <v>542</v>
      </c>
    </row>
    <row r="555" spans="22:46">
      <c r="V555" s="30">
        <f t="shared" si="171"/>
        <v>543</v>
      </c>
      <c r="W555" s="29">
        <f t="shared" si="174"/>
        <v>3561905.7900000345</v>
      </c>
      <c r="X555" s="30">
        <f t="shared" si="171"/>
        <v>543</v>
      </c>
      <c r="Y555" s="30">
        <f t="shared" si="171"/>
        <v>543</v>
      </c>
      <c r="Z555" s="29">
        <f t="shared" si="175"/>
        <v>3571981.7399999741</v>
      </c>
      <c r="AA555" s="30">
        <f t="shared" si="171"/>
        <v>543</v>
      </c>
      <c r="AB555" s="30">
        <f t="shared" si="171"/>
        <v>543</v>
      </c>
      <c r="AC555" s="29">
        <f t="shared" si="176"/>
        <v>3558154.0599999982</v>
      </c>
      <c r="AD555" s="30">
        <f t="shared" si="171"/>
        <v>543</v>
      </c>
      <c r="AE555" s="30">
        <f t="shared" si="171"/>
        <v>543</v>
      </c>
      <c r="AF555" s="29">
        <f t="shared" si="172"/>
        <v>3580131.149999971</v>
      </c>
      <c r="AG555" s="30">
        <f t="shared" si="171"/>
        <v>543</v>
      </c>
      <c r="AH555" s="30">
        <f t="shared" si="171"/>
        <v>543</v>
      </c>
      <c r="AI555" s="29">
        <f t="shared" si="177"/>
        <v>3553610.4100000346</v>
      </c>
      <c r="AJ555" s="30">
        <f t="shared" si="171"/>
        <v>543</v>
      </c>
      <c r="AK555" s="30">
        <f t="shared" si="170"/>
        <v>543</v>
      </c>
      <c r="AL555" s="29">
        <f t="shared" si="178"/>
        <v>3571790.3299999912</v>
      </c>
      <c r="AM555" s="30">
        <f t="shared" si="170"/>
        <v>543</v>
      </c>
      <c r="AN555" s="30">
        <f t="shared" si="170"/>
        <v>543</v>
      </c>
      <c r="AO555" s="29">
        <f t="shared" ref="AO555:AO618" si="179">AO554+6448.89</f>
        <v>3579212.3699999726</v>
      </c>
      <c r="AP555" s="30">
        <f t="shared" si="170"/>
        <v>543</v>
      </c>
      <c r="AQ555" s="30">
        <f t="shared" si="170"/>
        <v>543</v>
      </c>
      <c r="AR555" s="29">
        <f t="shared" si="173"/>
        <v>3576297.4899999779</v>
      </c>
      <c r="AS555" s="253">
        <f t="shared" si="170"/>
        <v>543</v>
      </c>
      <c r="AT555" s="254">
        <f t="shared" si="170"/>
        <v>543</v>
      </c>
    </row>
    <row r="556" spans="22:46">
      <c r="V556" s="30">
        <f t="shared" si="171"/>
        <v>544</v>
      </c>
      <c r="W556" s="29">
        <f t="shared" si="174"/>
        <v>3568339.3900000346</v>
      </c>
      <c r="X556" s="30">
        <f t="shared" si="171"/>
        <v>544</v>
      </c>
      <c r="Y556" s="30">
        <f t="shared" si="171"/>
        <v>544</v>
      </c>
      <c r="Z556" s="29">
        <f t="shared" si="175"/>
        <v>3578433.5299999742</v>
      </c>
      <c r="AA556" s="30">
        <f t="shared" si="171"/>
        <v>544</v>
      </c>
      <c r="AB556" s="30">
        <f t="shared" si="171"/>
        <v>544</v>
      </c>
      <c r="AC556" s="29">
        <f t="shared" si="176"/>
        <v>3564584.9599999981</v>
      </c>
      <c r="AD556" s="30">
        <f t="shared" si="171"/>
        <v>544</v>
      </c>
      <c r="AE556" s="30">
        <f t="shared" si="171"/>
        <v>544</v>
      </c>
      <c r="AF556" s="29">
        <f t="shared" si="172"/>
        <v>3586587.4399999711</v>
      </c>
      <c r="AG556" s="30">
        <f t="shared" si="171"/>
        <v>544</v>
      </c>
      <c r="AH556" s="30">
        <f t="shared" si="171"/>
        <v>544</v>
      </c>
      <c r="AI556" s="29">
        <f t="shared" si="177"/>
        <v>3560041.7600000347</v>
      </c>
      <c r="AJ556" s="30">
        <f t="shared" si="171"/>
        <v>544</v>
      </c>
      <c r="AK556" s="30">
        <f t="shared" si="170"/>
        <v>544</v>
      </c>
      <c r="AL556" s="29">
        <f t="shared" si="178"/>
        <v>3578245.7199999914</v>
      </c>
      <c r="AM556" s="30">
        <f t="shared" si="170"/>
        <v>544</v>
      </c>
      <c r="AN556" s="30">
        <f t="shared" si="170"/>
        <v>544</v>
      </c>
      <c r="AO556" s="29">
        <f t="shared" si="179"/>
        <v>3585661.2599999728</v>
      </c>
      <c r="AP556" s="30">
        <f t="shared" si="170"/>
        <v>544</v>
      </c>
      <c r="AQ556" s="30">
        <f t="shared" si="170"/>
        <v>544</v>
      </c>
      <c r="AR556" s="29">
        <f t="shared" si="173"/>
        <v>3582735.5799999777</v>
      </c>
      <c r="AS556" s="253">
        <f t="shared" si="170"/>
        <v>544</v>
      </c>
      <c r="AT556" s="254">
        <f t="shared" si="170"/>
        <v>544</v>
      </c>
    </row>
    <row r="557" spans="22:46">
      <c r="V557" s="30">
        <f t="shared" si="171"/>
        <v>545</v>
      </c>
      <c r="W557" s="29">
        <f t="shared" si="174"/>
        <v>3574772.9900000347</v>
      </c>
      <c r="X557" s="30">
        <f t="shared" si="171"/>
        <v>545</v>
      </c>
      <c r="Y557" s="30">
        <f t="shared" si="171"/>
        <v>545</v>
      </c>
      <c r="Z557" s="29">
        <f t="shared" si="175"/>
        <v>3584885.3199999742</v>
      </c>
      <c r="AA557" s="30">
        <f t="shared" si="171"/>
        <v>545</v>
      </c>
      <c r="AB557" s="30">
        <f t="shared" si="171"/>
        <v>545</v>
      </c>
      <c r="AC557" s="29">
        <f t="shared" si="176"/>
        <v>3571015.859999998</v>
      </c>
      <c r="AD557" s="30">
        <f t="shared" si="171"/>
        <v>545</v>
      </c>
      <c r="AE557" s="30">
        <f t="shared" si="171"/>
        <v>545</v>
      </c>
      <c r="AF557" s="29">
        <f t="shared" si="172"/>
        <v>3593043.7299999711</v>
      </c>
      <c r="AG557" s="30">
        <f t="shared" si="171"/>
        <v>545</v>
      </c>
      <c r="AH557" s="30">
        <f t="shared" si="171"/>
        <v>545</v>
      </c>
      <c r="AI557" s="29">
        <f t="shared" si="177"/>
        <v>3566473.1100000348</v>
      </c>
      <c r="AJ557" s="30">
        <f t="shared" si="171"/>
        <v>545</v>
      </c>
      <c r="AK557" s="30">
        <f t="shared" si="171"/>
        <v>545</v>
      </c>
      <c r="AL557" s="29">
        <f t="shared" si="178"/>
        <v>3584701.1099999915</v>
      </c>
      <c r="AM557" s="30">
        <f t="shared" ref="AK557:AT572" si="180">AM556+1</f>
        <v>545</v>
      </c>
      <c r="AN557" s="30">
        <f t="shared" si="180"/>
        <v>545</v>
      </c>
      <c r="AO557" s="29">
        <f t="shared" si="179"/>
        <v>3592110.1499999729</v>
      </c>
      <c r="AP557" s="30">
        <f t="shared" si="180"/>
        <v>545</v>
      </c>
      <c r="AQ557" s="30">
        <f t="shared" si="180"/>
        <v>545</v>
      </c>
      <c r="AR557" s="29">
        <f t="shared" si="173"/>
        <v>3589173.6699999776</v>
      </c>
      <c r="AS557" s="253">
        <f t="shared" si="180"/>
        <v>545</v>
      </c>
      <c r="AT557" s="254">
        <f t="shared" si="180"/>
        <v>545</v>
      </c>
    </row>
    <row r="558" spans="22:46">
      <c r="V558" s="30">
        <f t="shared" ref="V558:AK573" si="181">V557+1</f>
        <v>546</v>
      </c>
      <c r="W558" s="29">
        <f t="shared" si="174"/>
        <v>3581206.5900000348</v>
      </c>
      <c r="X558" s="30">
        <f t="shared" si="181"/>
        <v>546</v>
      </c>
      <c r="Y558" s="30">
        <f t="shared" si="181"/>
        <v>546</v>
      </c>
      <c r="Z558" s="29">
        <f t="shared" si="175"/>
        <v>3591337.1099999743</v>
      </c>
      <c r="AA558" s="30">
        <f t="shared" si="181"/>
        <v>546</v>
      </c>
      <c r="AB558" s="30">
        <f t="shared" si="181"/>
        <v>546</v>
      </c>
      <c r="AC558" s="29">
        <f t="shared" si="176"/>
        <v>3577446.7599999979</v>
      </c>
      <c r="AD558" s="30">
        <f t="shared" si="181"/>
        <v>546</v>
      </c>
      <c r="AE558" s="30">
        <f t="shared" si="181"/>
        <v>546</v>
      </c>
      <c r="AF558" s="29">
        <f t="shared" si="172"/>
        <v>3599500.0199999711</v>
      </c>
      <c r="AG558" s="30">
        <f t="shared" si="181"/>
        <v>546</v>
      </c>
      <c r="AH558" s="30">
        <f t="shared" si="181"/>
        <v>546</v>
      </c>
      <c r="AI558" s="29">
        <f t="shared" si="177"/>
        <v>3572904.4600000349</v>
      </c>
      <c r="AJ558" s="30">
        <f t="shared" si="181"/>
        <v>546</v>
      </c>
      <c r="AK558" s="30">
        <f t="shared" si="180"/>
        <v>546</v>
      </c>
      <c r="AL558" s="29">
        <f t="shared" si="178"/>
        <v>3591156.4999999916</v>
      </c>
      <c r="AM558" s="30">
        <f t="shared" si="180"/>
        <v>546</v>
      </c>
      <c r="AN558" s="30">
        <f t="shared" si="180"/>
        <v>546</v>
      </c>
      <c r="AO558" s="29">
        <f t="shared" si="179"/>
        <v>3598559.039999973</v>
      </c>
      <c r="AP558" s="30">
        <f t="shared" si="180"/>
        <v>546</v>
      </c>
      <c r="AQ558" s="30">
        <f t="shared" si="180"/>
        <v>546</v>
      </c>
      <c r="AR558" s="29">
        <f t="shared" si="173"/>
        <v>3595611.7599999774</v>
      </c>
      <c r="AS558" s="253">
        <f t="shared" si="180"/>
        <v>546</v>
      </c>
      <c r="AT558" s="254">
        <f t="shared" si="180"/>
        <v>546</v>
      </c>
    </row>
    <row r="559" spans="22:46">
      <c r="V559" s="30">
        <f t="shared" si="181"/>
        <v>547</v>
      </c>
      <c r="W559" s="29">
        <f t="shared" si="174"/>
        <v>3587640.1900000349</v>
      </c>
      <c r="X559" s="30">
        <f t="shared" si="181"/>
        <v>547</v>
      </c>
      <c r="Y559" s="30">
        <f t="shared" si="181"/>
        <v>547</v>
      </c>
      <c r="Z559" s="29">
        <f t="shared" si="175"/>
        <v>3597788.8999999743</v>
      </c>
      <c r="AA559" s="30">
        <f t="shared" si="181"/>
        <v>547</v>
      </c>
      <c r="AB559" s="30">
        <f t="shared" si="181"/>
        <v>547</v>
      </c>
      <c r="AC559" s="29">
        <f t="shared" si="176"/>
        <v>3583877.6599999978</v>
      </c>
      <c r="AD559" s="30">
        <f t="shared" si="181"/>
        <v>547</v>
      </c>
      <c r="AE559" s="30">
        <f t="shared" si="181"/>
        <v>547</v>
      </c>
      <c r="AF559" s="29">
        <f t="shared" si="172"/>
        <v>3605956.3099999712</v>
      </c>
      <c r="AG559" s="30">
        <f t="shared" si="181"/>
        <v>547</v>
      </c>
      <c r="AH559" s="30">
        <f t="shared" si="181"/>
        <v>547</v>
      </c>
      <c r="AI559" s="29">
        <f t="shared" si="177"/>
        <v>3579335.810000035</v>
      </c>
      <c r="AJ559" s="30">
        <f t="shared" si="181"/>
        <v>547</v>
      </c>
      <c r="AK559" s="30">
        <f t="shared" si="180"/>
        <v>547</v>
      </c>
      <c r="AL559" s="29">
        <f t="shared" si="178"/>
        <v>3597611.8899999917</v>
      </c>
      <c r="AM559" s="30">
        <f t="shared" si="180"/>
        <v>547</v>
      </c>
      <c r="AN559" s="30">
        <f t="shared" si="180"/>
        <v>547</v>
      </c>
      <c r="AO559" s="29">
        <f t="shared" si="179"/>
        <v>3605007.9299999732</v>
      </c>
      <c r="AP559" s="30">
        <f t="shared" si="180"/>
        <v>547</v>
      </c>
      <c r="AQ559" s="30">
        <f t="shared" si="180"/>
        <v>547</v>
      </c>
      <c r="AR559" s="29">
        <f t="shared" si="173"/>
        <v>3602049.8499999773</v>
      </c>
      <c r="AS559" s="253">
        <f t="shared" si="180"/>
        <v>547</v>
      </c>
      <c r="AT559" s="254">
        <f t="shared" si="180"/>
        <v>547</v>
      </c>
    </row>
    <row r="560" spans="22:46">
      <c r="V560" s="30">
        <f t="shared" si="181"/>
        <v>548</v>
      </c>
      <c r="W560" s="29">
        <f t="shared" si="174"/>
        <v>3594073.790000035</v>
      </c>
      <c r="X560" s="30">
        <f t="shared" si="181"/>
        <v>548</v>
      </c>
      <c r="Y560" s="30">
        <f t="shared" si="181"/>
        <v>548</v>
      </c>
      <c r="Z560" s="29">
        <f t="shared" si="175"/>
        <v>3604240.6899999743</v>
      </c>
      <c r="AA560" s="30">
        <f t="shared" si="181"/>
        <v>548</v>
      </c>
      <c r="AB560" s="30">
        <f t="shared" si="181"/>
        <v>548</v>
      </c>
      <c r="AC560" s="29">
        <f t="shared" si="176"/>
        <v>3590308.5599999977</v>
      </c>
      <c r="AD560" s="30">
        <f t="shared" si="181"/>
        <v>548</v>
      </c>
      <c r="AE560" s="30">
        <f t="shared" si="181"/>
        <v>548</v>
      </c>
      <c r="AF560" s="29">
        <f t="shared" si="172"/>
        <v>3612412.5999999712</v>
      </c>
      <c r="AG560" s="30">
        <f t="shared" si="181"/>
        <v>548</v>
      </c>
      <c r="AH560" s="30">
        <f t="shared" si="181"/>
        <v>548</v>
      </c>
      <c r="AI560" s="29">
        <f t="shared" si="177"/>
        <v>3585767.1600000351</v>
      </c>
      <c r="AJ560" s="30">
        <f t="shared" si="181"/>
        <v>548</v>
      </c>
      <c r="AK560" s="30">
        <f t="shared" si="180"/>
        <v>548</v>
      </c>
      <c r="AL560" s="29">
        <f t="shared" si="178"/>
        <v>3604067.2799999919</v>
      </c>
      <c r="AM560" s="30">
        <f t="shared" si="180"/>
        <v>548</v>
      </c>
      <c r="AN560" s="30">
        <f t="shared" si="180"/>
        <v>548</v>
      </c>
      <c r="AO560" s="29">
        <f t="shared" si="179"/>
        <v>3611456.8199999733</v>
      </c>
      <c r="AP560" s="30">
        <f t="shared" si="180"/>
        <v>548</v>
      </c>
      <c r="AQ560" s="30">
        <f t="shared" si="180"/>
        <v>548</v>
      </c>
      <c r="AR560" s="29">
        <f t="shared" si="173"/>
        <v>3608487.9399999771</v>
      </c>
      <c r="AS560" s="253">
        <f t="shared" si="180"/>
        <v>548</v>
      </c>
      <c r="AT560" s="254">
        <f t="shared" si="180"/>
        <v>548</v>
      </c>
    </row>
    <row r="561" spans="22:46">
      <c r="V561" s="30">
        <f t="shared" si="181"/>
        <v>549</v>
      </c>
      <c r="W561" s="29">
        <f t="shared" si="174"/>
        <v>3600507.3900000351</v>
      </c>
      <c r="X561" s="30">
        <f t="shared" si="181"/>
        <v>549</v>
      </c>
      <c r="Y561" s="30">
        <f t="shared" si="181"/>
        <v>549</v>
      </c>
      <c r="Z561" s="29">
        <f t="shared" si="175"/>
        <v>3610692.4799999744</v>
      </c>
      <c r="AA561" s="30">
        <f t="shared" si="181"/>
        <v>549</v>
      </c>
      <c r="AB561" s="30">
        <f t="shared" si="181"/>
        <v>549</v>
      </c>
      <c r="AC561" s="29">
        <f t="shared" si="176"/>
        <v>3596739.4599999976</v>
      </c>
      <c r="AD561" s="30">
        <f t="shared" si="181"/>
        <v>549</v>
      </c>
      <c r="AE561" s="30">
        <f t="shared" si="181"/>
        <v>549</v>
      </c>
      <c r="AF561" s="29">
        <f t="shared" si="172"/>
        <v>3618868.8899999713</v>
      </c>
      <c r="AG561" s="30">
        <f t="shared" si="181"/>
        <v>549</v>
      </c>
      <c r="AH561" s="30">
        <f t="shared" si="181"/>
        <v>549</v>
      </c>
      <c r="AI561" s="29">
        <f t="shared" si="177"/>
        <v>3592198.5100000352</v>
      </c>
      <c r="AJ561" s="30">
        <f t="shared" si="181"/>
        <v>549</v>
      </c>
      <c r="AK561" s="30">
        <f t="shared" si="180"/>
        <v>549</v>
      </c>
      <c r="AL561" s="29">
        <f t="shared" si="178"/>
        <v>3610522.669999992</v>
      </c>
      <c r="AM561" s="30">
        <f t="shared" si="180"/>
        <v>549</v>
      </c>
      <c r="AN561" s="30">
        <f t="shared" si="180"/>
        <v>549</v>
      </c>
      <c r="AO561" s="29">
        <f t="shared" si="179"/>
        <v>3617905.7099999734</v>
      </c>
      <c r="AP561" s="30">
        <f t="shared" si="180"/>
        <v>549</v>
      </c>
      <c r="AQ561" s="30">
        <f t="shared" si="180"/>
        <v>549</v>
      </c>
      <c r="AR561" s="29">
        <f t="shared" si="173"/>
        <v>3614926.029999977</v>
      </c>
      <c r="AS561" s="253">
        <f t="shared" si="180"/>
        <v>549</v>
      </c>
      <c r="AT561" s="254">
        <f t="shared" si="180"/>
        <v>549</v>
      </c>
    </row>
    <row r="562" spans="22:46">
      <c r="V562" s="30">
        <f t="shared" si="181"/>
        <v>550</v>
      </c>
      <c r="W562" s="29">
        <f t="shared" si="174"/>
        <v>3606940.9900000351</v>
      </c>
      <c r="X562" s="30">
        <f t="shared" si="181"/>
        <v>550</v>
      </c>
      <c r="Y562" s="30">
        <f t="shared" si="181"/>
        <v>550</v>
      </c>
      <c r="Z562" s="29">
        <f t="shared" si="175"/>
        <v>3617144.2699999744</v>
      </c>
      <c r="AA562" s="30">
        <f t="shared" si="181"/>
        <v>550</v>
      </c>
      <c r="AB562" s="30">
        <f t="shared" si="181"/>
        <v>550</v>
      </c>
      <c r="AC562" s="29">
        <f t="shared" si="176"/>
        <v>3603170.3599999975</v>
      </c>
      <c r="AD562" s="30">
        <f t="shared" si="181"/>
        <v>550</v>
      </c>
      <c r="AE562" s="30">
        <f t="shared" si="181"/>
        <v>550</v>
      </c>
      <c r="AF562" s="29">
        <f t="shared" si="172"/>
        <v>3625325.1799999713</v>
      </c>
      <c r="AG562" s="30">
        <f t="shared" si="181"/>
        <v>550</v>
      </c>
      <c r="AH562" s="30">
        <f t="shared" si="181"/>
        <v>550</v>
      </c>
      <c r="AI562" s="29">
        <f t="shared" si="177"/>
        <v>3598629.8600000353</v>
      </c>
      <c r="AJ562" s="30">
        <f t="shared" si="181"/>
        <v>550</v>
      </c>
      <c r="AK562" s="30">
        <f t="shared" si="180"/>
        <v>550</v>
      </c>
      <c r="AL562" s="29">
        <f t="shared" si="178"/>
        <v>3616978.0599999921</v>
      </c>
      <c r="AM562" s="30">
        <f t="shared" si="180"/>
        <v>550</v>
      </c>
      <c r="AN562" s="30">
        <f t="shared" si="180"/>
        <v>550</v>
      </c>
      <c r="AO562" s="29">
        <f t="shared" si="179"/>
        <v>3624354.5999999736</v>
      </c>
      <c r="AP562" s="30">
        <f t="shared" si="180"/>
        <v>550</v>
      </c>
      <c r="AQ562" s="30">
        <f t="shared" si="180"/>
        <v>550</v>
      </c>
      <c r="AR562" s="29">
        <f t="shared" si="173"/>
        <v>3621364.1199999768</v>
      </c>
      <c r="AS562" s="253">
        <f t="shared" si="180"/>
        <v>550</v>
      </c>
      <c r="AT562" s="254">
        <f t="shared" si="180"/>
        <v>550</v>
      </c>
    </row>
    <row r="563" spans="22:46">
      <c r="V563" s="30">
        <f t="shared" si="181"/>
        <v>551</v>
      </c>
      <c r="W563" s="29">
        <f t="shared" si="174"/>
        <v>3613374.5900000352</v>
      </c>
      <c r="X563" s="30">
        <f t="shared" si="181"/>
        <v>551</v>
      </c>
      <c r="Y563" s="30">
        <f t="shared" si="181"/>
        <v>551</v>
      </c>
      <c r="Z563" s="29">
        <f t="shared" si="175"/>
        <v>3623596.0599999744</v>
      </c>
      <c r="AA563" s="30">
        <f t="shared" si="181"/>
        <v>551</v>
      </c>
      <c r="AB563" s="30">
        <f t="shared" si="181"/>
        <v>551</v>
      </c>
      <c r="AC563" s="29">
        <f t="shared" si="176"/>
        <v>3609601.2599999974</v>
      </c>
      <c r="AD563" s="30">
        <f t="shared" si="181"/>
        <v>551</v>
      </c>
      <c r="AE563" s="30">
        <f t="shared" si="181"/>
        <v>551</v>
      </c>
      <c r="AF563" s="29">
        <f t="shared" si="172"/>
        <v>3631781.4699999713</v>
      </c>
      <c r="AG563" s="30">
        <f t="shared" si="181"/>
        <v>551</v>
      </c>
      <c r="AH563" s="30">
        <f t="shared" si="181"/>
        <v>551</v>
      </c>
      <c r="AI563" s="29">
        <f t="shared" si="177"/>
        <v>3605061.2100000354</v>
      </c>
      <c r="AJ563" s="30">
        <f t="shared" si="181"/>
        <v>551</v>
      </c>
      <c r="AK563" s="30">
        <f t="shared" si="180"/>
        <v>551</v>
      </c>
      <c r="AL563" s="29">
        <f t="shared" si="178"/>
        <v>3623433.4499999923</v>
      </c>
      <c r="AM563" s="30">
        <f t="shared" si="180"/>
        <v>551</v>
      </c>
      <c r="AN563" s="30">
        <f t="shared" si="180"/>
        <v>551</v>
      </c>
      <c r="AO563" s="29">
        <f t="shared" si="179"/>
        <v>3630803.4899999737</v>
      </c>
      <c r="AP563" s="30">
        <f t="shared" si="180"/>
        <v>551</v>
      </c>
      <c r="AQ563" s="30">
        <f t="shared" si="180"/>
        <v>551</v>
      </c>
      <c r="AR563" s="29">
        <f t="shared" si="173"/>
        <v>3627802.2099999767</v>
      </c>
      <c r="AS563" s="253">
        <f t="shared" si="180"/>
        <v>551</v>
      </c>
      <c r="AT563" s="254">
        <f t="shared" si="180"/>
        <v>551</v>
      </c>
    </row>
    <row r="564" spans="22:46">
      <c r="V564" s="30">
        <f t="shared" si="181"/>
        <v>552</v>
      </c>
      <c r="W564" s="29">
        <f t="shared" si="174"/>
        <v>3619808.1900000353</v>
      </c>
      <c r="X564" s="30">
        <f t="shared" si="181"/>
        <v>552</v>
      </c>
      <c r="Y564" s="30">
        <f t="shared" si="181"/>
        <v>552</v>
      </c>
      <c r="Z564" s="29">
        <f t="shared" si="175"/>
        <v>3630047.8499999745</v>
      </c>
      <c r="AA564" s="30">
        <f t="shared" si="181"/>
        <v>552</v>
      </c>
      <c r="AB564" s="30">
        <f t="shared" si="181"/>
        <v>552</v>
      </c>
      <c r="AC564" s="29">
        <f t="shared" si="176"/>
        <v>3616032.1599999974</v>
      </c>
      <c r="AD564" s="30">
        <f t="shared" si="181"/>
        <v>552</v>
      </c>
      <c r="AE564" s="30">
        <f t="shared" si="181"/>
        <v>552</v>
      </c>
      <c r="AF564" s="29">
        <f t="shared" si="172"/>
        <v>3638237.7599999714</v>
      </c>
      <c r="AG564" s="30">
        <f t="shared" si="181"/>
        <v>552</v>
      </c>
      <c r="AH564" s="30">
        <f t="shared" si="181"/>
        <v>552</v>
      </c>
      <c r="AI564" s="29">
        <f t="shared" si="177"/>
        <v>3611492.5600000354</v>
      </c>
      <c r="AJ564" s="30">
        <f t="shared" si="181"/>
        <v>552</v>
      </c>
      <c r="AK564" s="30">
        <f t="shared" si="180"/>
        <v>552</v>
      </c>
      <c r="AL564" s="29">
        <f t="shared" si="178"/>
        <v>3629888.8399999924</v>
      </c>
      <c r="AM564" s="30">
        <f t="shared" si="180"/>
        <v>552</v>
      </c>
      <c r="AN564" s="30">
        <f t="shared" si="180"/>
        <v>552</v>
      </c>
      <c r="AO564" s="29">
        <f t="shared" si="179"/>
        <v>3637252.3799999738</v>
      </c>
      <c r="AP564" s="30">
        <f t="shared" si="180"/>
        <v>552</v>
      </c>
      <c r="AQ564" s="30">
        <f t="shared" si="180"/>
        <v>552</v>
      </c>
      <c r="AR564" s="29">
        <f t="shared" si="173"/>
        <v>3634240.2999999765</v>
      </c>
      <c r="AS564" s="253">
        <f t="shared" si="180"/>
        <v>552</v>
      </c>
      <c r="AT564" s="254">
        <f t="shared" si="180"/>
        <v>552</v>
      </c>
    </row>
    <row r="565" spans="22:46">
      <c r="V565" s="30">
        <f t="shared" si="181"/>
        <v>553</v>
      </c>
      <c r="W565" s="29">
        <f t="shared" si="174"/>
        <v>3626241.7900000354</v>
      </c>
      <c r="X565" s="30">
        <f t="shared" si="181"/>
        <v>553</v>
      </c>
      <c r="Y565" s="30">
        <f t="shared" si="181"/>
        <v>553</v>
      </c>
      <c r="Z565" s="29">
        <f t="shared" si="175"/>
        <v>3636499.6399999745</v>
      </c>
      <c r="AA565" s="30">
        <f t="shared" si="181"/>
        <v>553</v>
      </c>
      <c r="AB565" s="30">
        <f t="shared" si="181"/>
        <v>553</v>
      </c>
      <c r="AC565" s="29">
        <f t="shared" si="176"/>
        <v>3622463.0599999973</v>
      </c>
      <c r="AD565" s="30">
        <f t="shared" si="181"/>
        <v>553</v>
      </c>
      <c r="AE565" s="30">
        <f t="shared" si="181"/>
        <v>553</v>
      </c>
      <c r="AF565" s="29">
        <f t="shared" si="172"/>
        <v>3644694.0499999714</v>
      </c>
      <c r="AG565" s="30">
        <f t="shared" si="181"/>
        <v>553</v>
      </c>
      <c r="AH565" s="30">
        <f t="shared" si="181"/>
        <v>553</v>
      </c>
      <c r="AI565" s="29">
        <f t="shared" si="177"/>
        <v>3617923.9100000355</v>
      </c>
      <c r="AJ565" s="30">
        <f t="shared" si="181"/>
        <v>553</v>
      </c>
      <c r="AK565" s="30">
        <f t="shared" si="180"/>
        <v>553</v>
      </c>
      <c r="AL565" s="29">
        <f t="shared" si="178"/>
        <v>3636344.2299999925</v>
      </c>
      <c r="AM565" s="30">
        <f t="shared" si="180"/>
        <v>553</v>
      </c>
      <c r="AN565" s="30">
        <f t="shared" si="180"/>
        <v>553</v>
      </c>
      <c r="AO565" s="29">
        <f t="shared" si="179"/>
        <v>3643701.2699999739</v>
      </c>
      <c r="AP565" s="30">
        <f t="shared" si="180"/>
        <v>553</v>
      </c>
      <c r="AQ565" s="30">
        <f t="shared" si="180"/>
        <v>553</v>
      </c>
      <c r="AR565" s="29">
        <f t="shared" si="173"/>
        <v>3640678.3899999764</v>
      </c>
      <c r="AS565" s="253">
        <f t="shared" si="180"/>
        <v>553</v>
      </c>
      <c r="AT565" s="254">
        <f t="shared" si="180"/>
        <v>553</v>
      </c>
    </row>
    <row r="566" spans="22:46">
      <c r="V566" s="30">
        <f t="shared" si="181"/>
        <v>554</v>
      </c>
      <c r="W566" s="29">
        <f t="shared" si="174"/>
        <v>3632675.3900000355</v>
      </c>
      <c r="X566" s="30">
        <f t="shared" si="181"/>
        <v>554</v>
      </c>
      <c r="Y566" s="30">
        <f t="shared" si="181"/>
        <v>554</v>
      </c>
      <c r="Z566" s="29">
        <f t="shared" si="175"/>
        <v>3642951.4299999746</v>
      </c>
      <c r="AA566" s="30">
        <f t="shared" si="181"/>
        <v>554</v>
      </c>
      <c r="AB566" s="30">
        <f t="shared" si="181"/>
        <v>554</v>
      </c>
      <c r="AC566" s="29">
        <f t="shared" si="176"/>
        <v>3628893.9599999972</v>
      </c>
      <c r="AD566" s="30">
        <f t="shared" si="181"/>
        <v>554</v>
      </c>
      <c r="AE566" s="30">
        <f t="shared" si="181"/>
        <v>554</v>
      </c>
      <c r="AF566" s="29">
        <f t="shared" si="172"/>
        <v>3651150.3399999714</v>
      </c>
      <c r="AG566" s="30">
        <f t="shared" si="181"/>
        <v>554</v>
      </c>
      <c r="AH566" s="30">
        <f t="shared" si="181"/>
        <v>554</v>
      </c>
      <c r="AI566" s="29">
        <f t="shared" si="177"/>
        <v>3624355.2600000356</v>
      </c>
      <c r="AJ566" s="30">
        <f t="shared" si="181"/>
        <v>554</v>
      </c>
      <c r="AK566" s="30">
        <f t="shared" si="180"/>
        <v>554</v>
      </c>
      <c r="AL566" s="29">
        <f t="shared" si="178"/>
        <v>3642799.6199999927</v>
      </c>
      <c r="AM566" s="30">
        <f t="shared" si="180"/>
        <v>554</v>
      </c>
      <c r="AN566" s="30">
        <f t="shared" si="180"/>
        <v>554</v>
      </c>
      <c r="AO566" s="29">
        <f t="shared" si="179"/>
        <v>3650150.1599999741</v>
      </c>
      <c r="AP566" s="30">
        <f t="shared" si="180"/>
        <v>554</v>
      </c>
      <c r="AQ566" s="30">
        <f t="shared" si="180"/>
        <v>554</v>
      </c>
      <c r="AR566" s="29">
        <f t="shared" si="173"/>
        <v>3647116.4799999762</v>
      </c>
      <c r="AS566" s="253">
        <f t="shared" si="180"/>
        <v>554</v>
      </c>
      <c r="AT566" s="254">
        <f t="shared" si="180"/>
        <v>554</v>
      </c>
    </row>
    <row r="567" spans="22:46">
      <c r="V567" s="30">
        <f t="shared" si="181"/>
        <v>555</v>
      </c>
      <c r="W567" s="29">
        <f t="shared" si="174"/>
        <v>3639108.9900000356</v>
      </c>
      <c r="X567" s="30">
        <f t="shared" si="181"/>
        <v>555</v>
      </c>
      <c r="Y567" s="30">
        <f t="shared" si="181"/>
        <v>555</v>
      </c>
      <c r="Z567" s="29">
        <f t="shared" si="175"/>
        <v>3649403.2199999746</v>
      </c>
      <c r="AA567" s="30">
        <f t="shared" si="181"/>
        <v>555</v>
      </c>
      <c r="AB567" s="30">
        <f t="shared" si="181"/>
        <v>555</v>
      </c>
      <c r="AC567" s="29">
        <f t="shared" si="176"/>
        <v>3635324.8599999971</v>
      </c>
      <c r="AD567" s="30">
        <f t="shared" si="181"/>
        <v>555</v>
      </c>
      <c r="AE567" s="30">
        <f t="shared" si="181"/>
        <v>555</v>
      </c>
      <c r="AF567" s="29">
        <f t="shared" si="172"/>
        <v>3657606.6299999715</v>
      </c>
      <c r="AG567" s="30">
        <f t="shared" si="181"/>
        <v>555</v>
      </c>
      <c r="AH567" s="30">
        <f t="shared" si="181"/>
        <v>555</v>
      </c>
      <c r="AI567" s="29">
        <f t="shared" si="177"/>
        <v>3630786.6100000357</v>
      </c>
      <c r="AJ567" s="30">
        <f t="shared" si="181"/>
        <v>555</v>
      </c>
      <c r="AK567" s="30">
        <f t="shared" si="180"/>
        <v>555</v>
      </c>
      <c r="AL567" s="29">
        <f t="shared" si="178"/>
        <v>3649255.0099999928</v>
      </c>
      <c r="AM567" s="30">
        <f t="shared" si="180"/>
        <v>555</v>
      </c>
      <c r="AN567" s="30">
        <f t="shared" si="180"/>
        <v>555</v>
      </c>
      <c r="AO567" s="29">
        <f t="shared" si="179"/>
        <v>3656599.0499999742</v>
      </c>
      <c r="AP567" s="30">
        <f t="shared" si="180"/>
        <v>555</v>
      </c>
      <c r="AQ567" s="30">
        <f t="shared" si="180"/>
        <v>555</v>
      </c>
      <c r="AR567" s="29">
        <f t="shared" si="173"/>
        <v>3653554.5699999761</v>
      </c>
      <c r="AS567" s="253">
        <f t="shared" si="180"/>
        <v>555</v>
      </c>
      <c r="AT567" s="254">
        <f t="shared" si="180"/>
        <v>555</v>
      </c>
    </row>
    <row r="568" spans="22:46">
      <c r="V568" s="30">
        <f t="shared" si="181"/>
        <v>556</v>
      </c>
      <c r="W568" s="29">
        <f t="shared" si="174"/>
        <v>3645542.5900000357</v>
      </c>
      <c r="X568" s="30">
        <f t="shared" si="181"/>
        <v>556</v>
      </c>
      <c r="Y568" s="30">
        <f t="shared" si="181"/>
        <v>556</v>
      </c>
      <c r="Z568" s="29">
        <f t="shared" si="175"/>
        <v>3655855.0099999746</v>
      </c>
      <c r="AA568" s="30">
        <f t="shared" si="181"/>
        <v>556</v>
      </c>
      <c r="AB568" s="30">
        <f t="shared" si="181"/>
        <v>556</v>
      </c>
      <c r="AC568" s="29">
        <f t="shared" si="176"/>
        <v>3641755.759999997</v>
      </c>
      <c r="AD568" s="30">
        <f t="shared" si="181"/>
        <v>556</v>
      </c>
      <c r="AE568" s="30">
        <f t="shared" si="181"/>
        <v>556</v>
      </c>
      <c r="AF568" s="29">
        <f t="shared" si="172"/>
        <v>3664062.9199999715</v>
      </c>
      <c r="AG568" s="30">
        <f t="shared" si="181"/>
        <v>556</v>
      </c>
      <c r="AH568" s="30">
        <f t="shared" si="181"/>
        <v>556</v>
      </c>
      <c r="AI568" s="29">
        <f t="shared" si="177"/>
        <v>3637217.9600000358</v>
      </c>
      <c r="AJ568" s="30">
        <f t="shared" si="181"/>
        <v>556</v>
      </c>
      <c r="AK568" s="30">
        <f t="shared" si="180"/>
        <v>556</v>
      </c>
      <c r="AL568" s="29">
        <f t="shared" si="178"/>
        <v>3655710.3999999929</v>
      </c>
      <c r="AM568" s="30">
        <f t="shared" si="180"/>
        <v>556</v>
      </c>
      <c r="AN568" s="30">
        <f t="shared" si="180"/>
        <v>556</v>
      </c>
      <c r="AO568" s="29">
        <f t="shared" si="179"/>
        <v>3663047.9399999743</v>
      </c>
      <c r="AP568" s="30">
        <f t="shared" si="180"/>
        <v>556</v>
      </c>
      <c r="AQ568" s="30">
        <f t="shared" si="180"/>
        <v>556</v>
      </c>
      <c r="AR568" s="29">
        <f t="shared" si="173"/>
        <v>3659992.6599999759</v>
      </c>
      <c r="AS568" s="253">
        <f t="shared" si="180"/>
        <v>556</v>
      </c>
      <c r="AT568" s="254">
        <f t="shared" si="180"/>
        <v>556</v>
      </c>
    </row>
    <row r="569" spans="22:46">
      <c r="V569" s="30">
        <f t="shared" si="181"/>
        <v>557</v>
      </c>
      <c r="W569" s="29">
        <f t="shared" si="174"/>
        <v>3651976.1900000358</v>
      </c>
      <c r="X569" s="30">
        <f t="shared" si="181"/>
        <v>557</v>
      </c>
      <c r="Y569" s="30">
        <f t="shared" si="181"/>
        <v>557</v>
      </c>
      <c r="Z569" s="29">
        <f t="shared" si="175"/>
        <v>3662306.7999999747</v>
      </c>
      <c r="AA569" s="30">
        <f t="shared" si="181"/>
        <v>557</v>
      </c>
      <c r="AB569" s="30">
        <f t="shared" si="181"/>
        <v>557</v>
      </c>
      <c r="AC569" s="29">
        <f t="shared" si="176"/>
        <v>3648186.6599999969</v>
      </c>
      <c r="AD569" s="30">
        <f t="shared" si="181"/>
        <v>557</v>
      </c>
      <c r="AE569" s="30">
        <f t="shared" si="181"/>
        <v>557</v>
      </c>
      <c r="AF569" s="29">
        <f t="shared" si="172"/>
        <v>3670519.2099999716</v>
      </c>
      <c r="AG569" s="30">
        <f t="shared" si="181"/>
        <v>557</v>
      </c>
      <c r="AH569" s="30">
        <f t="shared" si="181"/>
        <v>557</v>
      </c>
      <c r="AI569" s="29">
        <f t="shared" si="177"/>
        <v>3643649.3100000359</v>
      </c>
      <c r="AJ569" s="30">
        <f t="shared" si="181"/>
        <v>557</v>
      </c>
      <c r="AK569" s="30">
        <f t="shared" si="180"/>
        <v>557</v>
      </c>
      <c r="AL569" s="29">
        <f t="shared" si="178"/>
        <v>3662165.7899999931</v>
      </c>
      <c r="AM569" s="30">
        <f t="shared" si="180"/>
        <v>557</v>
      </c>
      <c r="AN569" s="30">
        <f t="shared" si="180"/>
        <v>557</v>
      </c>
      <c r="AO569" s="29">
        <f t="shared" si="179"/>
        <v>3669496.8299999745</v>
      </c>
      <c r="AP569" s="30">
        <f t="shared" si="180"/>
        <v>557</v>
      </c>
      <c r="AQ569" s="30">
        <f t="shared" si="180"/>
        <v>557</v>
      </c>
      <c r="AR569" s="29">
        <f t="shared" si="173"/>
        <v>3666430.7499999758</v>
      </c>
      <c r="AS569" s="253">
        <f t="shared" si="180"/>
        <v>557</v>
      </c>
      <c r="AT569" s="254">
        <f t="shared" si="180"/>
        <v>557</v>
      </c>
    </row>
    <row r="570" spans="22:46">
      <c r="V570" s="30">
        <f t="shared" si="181"/>
        <v>558</v>
      </c>
      <c r="W570" s="29">
        <f t="shared" si="174"/>
        <v>3658409.7900000359</v>
      </c>
      <c r="X570" s="30">
        <f t="shared" si="181"/>
        <v>558</v>
      </c>
      <c r="Y570" s="30">
        <f t="shared" si="181"/>
        <v>558</v>
      </c>
      <c r="Z570" s="29">
        <f t="shared" si="175"/>
        <v>3668758.5899999747</v>
      </c>
      <c r="AA570" s="30">
        <f t="shared" si="181"/>
        <v>558</v>
      </c>
      <c r="AB570" s="30">
        <f t="shared" si="181"/>
        <v>558</v>
      </c>
      <c r="AC570" s="29">
        <f t="shared" si="176"/>
        <v>3654617.5599999968</v>
      </c>
      <c r="AD570" s="30">
        <f t="shared" si="181"/>
        <v>558</v>
      </c>
      <c r="AE570" s="30">
        <f t="shared" si="181"/>
        <v>558</v>
      </c>
      <c r="AF570" s="29">
        <f t="shared" si="172"/>
        <v>3676975.4999999716</v>
      </c>
      <c r="AG570" s="30">
        <f t="shared" si="181"/>
        <v>558</v>
      </c>
      <c r="AH570" s="30">
        <f t="shared" si="181"/>
        <v>558</v>
      </c>
      <c r="AI570" s="29">
        <f t="shared" si="177"/>
        <v>3650080.660000036</v>
      </c>
      <c r="AJ570" s="30">
        <f t="shared" si="181"/>
        <v>558</v>
      </c>
      <c r="AK570" s="30">
        <f t="shared" si="180"/>
        <v>558</v>
      </c>
      <c r="AL570" s="29">
        <f t="shared" si="178"/>
        <v>3668621.1799999932</v>
      </c>
      <c r="AM570" s="30">
        <f t="shared" si="180"/>
        <v>558</v>
      </c>
      <c r="AN570" s="30">
        <f t="shared" si="180"/>
        <v>558</v>
      </c>
      <c r="AO570" s="29">
        <f t="shared" si="179"/>
        <v>3675945.7199999746</v>
      </c>
      <c r="AP570" s="30">
        <f t="shared" si="180"/>
        <v>558</v>
      </c>
      <c r="AQ570" s="30">
        <f t="shared" si="180"/>
        <v>558</v>
      </c>
      <c r="AR570" s="29">
        <f t="shared" si="173"/>
        <v>3672868.8399999756</v>
      </c>
      <c r="AS570" s="253">
        <f t="shared" si="180"/>
        <v>558</v>
      </c>
      <c r="AT570" s="254">
        <f t="shared" si="180"/>
        <v>558</v>
      </c>
    </row>
    <row r="571" spans="22:46">
      <c r="V571" s="30">
        <f t="shared" si="181"/>
        <v>559</v>
      </c>
      <c r="W571" s="29">
        <f t="shared" si="174"/>
        <v>3664843.390000036</v>
      </c>
      <c r="X571" s="30">
        <f t="shared" si="181"/>
        <v>559</v>
      </c>
      <c r="Y571" s="30">
        <f t="shared" si="181"/>
        <v>559</v>
      </c>
      <c r="Z571" s="29">
        <f t="shared" si="175"/>
        <v>3675210.3799999747</v>
      </c>
      <c r="AA571" s="30">
        <f t="shared" si="181"/>
        <v>559</v>
      </c>
      <c r="AB571" s="30">
        <f t="shared" si="181"/>
        <v>559</v>
      </c>
      <c r="AC571" s="29">
        <f t="shared" si="176"/>
        <v>3661048.4599999967</v>
      </c>
      <c r="AD571" s="30">
        <f t="shared" si="181"/>
        <v>559</v>
      </c>
      <c r="AE571" s="30">
        <f t="shared" si="181"/>
        <v>559</v>
      </c>
      <c r="AF571" s="29">
        <f t="shared" si="172"/>
        <v>3683431.7899999716</v>
      </c>
      <c r="AG571" s="30">
        <f t="shared" si="181"/>
        <v>559</v>
      </c>
      <c r="AH571" s="30">
        <f t="shared" si="181"/>
        <v>559</v>
      </c>
      <c r="AI571" s="29">
        <f t="shared" si="177"/>
        <v>3656512.0100000361</v>
      </c>
      <c r="AJ571" s="30">
        <f t="shared" si="181"/>
        <v>559</v>
      </c>
      <c r="AK571" s="30">
        <f t="shared" si="180"/>
        <v>559</v>
      </c>
      <c r="AL571" s="29">
        <f t="shared" si="178"/>
        <v>3675076.5699999933</v>
      </c>
      <c r="AM571" s="30">
        <f t="shared" si="180"/>
        <v>559</v>
      </c>
      <c r="AN571" s="30">
        <f t="shared" si="180"/>
        <v>559</v>
      </c>
      <c r="AO571" s="29">
        <f t="shared" si="179"/>
        <v>3682394.6099999747</v>
      </c>
      <c r="AP571" s="30">
        <f t="shared" si="180"/>
        <v>559</v>
      </c>
      <c r="AQ571" s="30">
        <f t="shared" si="180"/>
        <v>559</v>
      </c>
      <c r="AR571" s="29">
        <f t="shared" si="173"/>
        <v>3679306.9299999755</v>
      </c>
      <c r="AS571" s="253">
        <f t="shared" si="180"/>
        <v>559</v>
      </c>
      <c r="AT571" s="254">
        <f t="shared" si="180"/>
        <v>559</v>
      </c>
    </row>
    <row r="572" spans="22:46">
      <c r="V572" s="30">
        <f t="shared" si="181"/>
        <v>560</v>
      </c>
      <c r="W572" s="29">
        <f t="shared" si="174"/>
        <v>3671276.9900000361</v>
      </c>
      <c r="X572" s="30">
        <f t="shared" si="181"/>
        <v>560</v>
      </c>
      <c r="Y572" s="30">
        <f t="shared" si="181"/>
        <v>560</v>
      </c>
      <c r="Z572" s="29">
        <f t="shared" si="175"/>
        <v>3681662.1699999748</v>
      </c>
      <c r="AA572" s="30">
        <f t="shared" si="181"/>
        <v>560</v>
      </c>
      <c r="AB572" s="30">
        <f t="shared" si="181"/>
        <v>560</v>
      </c>
      <c r="AC572" s="29">
        <f t="shared" si="176"/>
        <v>3667479.3599999966</v>
      </c>
      <c r="AD572" s="30">
        <f t="shared" si="181"/>
        <v>560</v>
      </c>
      <c r="AE572" s="30">
        <f t="shared" si="181"/>
        <v>560</v>
      </c>
      <c r="AF572" s="29">
        <f t="shared" si="172"/>
        <v>3689888.0799999717</v>
      </c>
      <c r="AG572" s="30">
        <f t="shared" si="181"/>
        <v>560</v>
      </c>
      <c r="AH572" s="30">
        <f t="shared" si="181"/>
        <v>560</v>
      </c>
      <c r="AI572" s="29">
        <f t="shared" si="177"/>
        <v>3662943.3600000362</v>
      </c>
      <c r="AJ572" s="30">
        <f t="shared" si="181"/>
        <v>560</v>
      </c>
      <c r="AK572" s="30">
        <f t="shared" si="180"/>
        <v>560</v>
      </c>
      <c r="AL572" s="29">
        <f t="shared" si="178"/>
        <v>3681531.9599999934</v>
      </c>
      <c r="AM572" s="30">
        <f t="shared" si="180"/>
        <v>560</v>
      </c>
      <c r="AN572" s="30">
        <f t="shared" si="180"/>
        <v>560</v>
      </c>
      <c r="AO572" s="29">
        <f t="shared" si="179"/>
        <v>3688843.4999999749</v>
      </c>
      <c r="AP572" s="30">
        <f t="shared" si="180"/>
        <v>560</v>
      </c>
      <c r="AQ572" s="30">
        <f t="shared" si="180"/>
        <v>560</v>
      </c>
      <c r="AR572" s="29">
        <f t="shared" si="173"/>
        <v>3685745.0199999753</v>
      </c>
      <c r="AS572" s="253">
        <f t="shared" si="180"/>
        <v>560</v>
      </c>
      <c r="AT572" s="254">
        <f t="shared" si="180"/>
        <v>560</v>
      </c>
    </row>
    <row r="573" spans="22:46">
      <c r="V573" s="30">
        <f t="shared" si="181"/>
        <v>561</v>
      </c>
      <c r="W573" s="29">
        <f t="shared" si="174"/>
        <v>3677710.5900000362</v>
      </c>
      <c r="X573" s="30">
        <f t="shared" si="181"/>
        <v>561</v>
      </c>
      <c r="Y573" s="30">
        <f t="shared" si="181"/>
        <v>561</v>
      </c>
      <c r="Z573" s="29">
        <f t="shared" si="175"/>
        <v>3688113.9599999748</v>
      </c>
      <c r="AA573" s="30">
        <f t="shared" si="181"/>
        <v>561</v>
      </c>
      <c r="AB573" s="30">
        <f t="shared" si="181"/>
        <v>561</v>
      </c>
      <c r="AC573" s="29">
        <f t="shared" si="176"/>
        <v>3673910.2599999965</v>
      </c>
      <c r="AD573" s="30">
        <f t="shared" si="181"/>
        <v>561</v>
      </c>
      <c r="AE573" s="30">
        <f t="shared" si="181"/>
        <v>561</v>
      </c>
      <c r="AF573" s="29">
        <f t="shared" si="172"/>
        <v>3696344.3699999717</v>
      </c>
      <c r="AG573" s="30">
        <f t="shared" si="181"/>
        <v>561</v>
      </c>
      <c r="AH573" s="30">
        <f t="shared" si="181"/>
        <v>561</v>
      </c>
      <c r="AI573" s="29">
        <f t="shared" si="177"/>
        <v>3669374.7100000363</v>
      </c>
      <c r="AJ573" s="30">
        <f t="shared" si="181"/>
        <v>561</v>
      </c>
      <c r="AK573" s="30">
        <f t="shared" si="181"/>
        <v>561</v>
      </c>
      <c r="AL573" s="29">
        <f t="shared" si="178"/>
        <v>3687987.3499999936</v>
      </c>
      <c r="AM573" s="30">
        <f t="shared" ref="AK573:AT588" si="182">AM572+1</f>
        <v>561</v>
      </c>
      <c r="AN573" s="30">
        <f t="shared" si="182"/>
        <v>561</v>
      </c>
      <c r="AO573" s="29">
        <f t="shared" si="179"/>
        <v>3695292.389999975</v>
      </c>
      <c r="AP573" s="30">
        <f t="shared" si="182"/>
        <v>561</v>
      </c>
      <c r="AQ573" s="30">
        <f t="shared" si="182"/>
        <v>561</v>
      </c>
      <c r="AR573" s="29">
        <f t="shared" si="173"/>
        <v>3692183.1099999752</v>
      </c>
      <c r="AS573" s="253">
        <f t="shared" si="182"/>
        <v>561</v>
      </c>
      <c r="AT573" s="254">
        <f t="shared" si="182"/>
        <v>561</v>
      </c>
    </row>
    <row r="574" spans="22:46">
      <c r="V574" s="30">
        <f t="shared" ref="V574:AK589" si="183">V573+1</f>
        <v>562</v>
      </c>
      <c r="W574" s="29">
        <f t="shared" si="174"/>
        <v>3684144.1900000363</v>
      </c>
      <c r="X574" s="30">
        <f t="shared" si="183"/>
        <v>562</v>
      </c>
      <c r="Y574" s="30">
        <f t="shared" si="183"/>
        <v>562</v>
      </c>
      <c r="Z574" s="29">
        <f t="shared" si="175"/>
        <v>3694565.7499999749</v>
      </c>
      <c r="AA574" s="30">
        <f t="shared" si="183"/>
        <v>562</v>
      </c>
      <c r="AB574" s="30">
        <f t="shared" si="183"/>
        <v>562</v>
      </c>
      <c r="AC574" s="29">
        <f t="shared" si="176"/>
        <v>3680341.1599999964</v>
      </c>
      <c r="AD574" s="30">
        <f t="shared" si="183"/>
        <v>562</v>
      </c>
      <c r="AE574" s="30">
        <f t="shared" si="183"/>
        <v>562</v>
      </c>
      <c r="AF574" s="29">
        <f t="shared" si="172"/>
        <v>3702800.6599999717</v>
      </c>
      <c r="AG574" s="30">
        <f t="shared" si="183"/>
        <v>562</v>
      </c>
      <c r="AH574" s="30">
        <f t="shared" si="183"/>
        <v>562</v>
      </c>
      <c r="AI574" s="29">
        <f t="shared" si="177"/>
        <v>3675806.0600000364</v>
      </c>
      <c r="AJ574" s="30">
        <f t="shared" si="183"/>
        <v>562</v>
      </c>
      <c r="AK574" s="30">
        <f t="shared" si="182"/>
        <v>562</v>
      </c>
      <c r="AL574" s="29">
        <f t="shared" si="178"/>
        <v>3694442.7399999937</v>
      </c>
      <c r="AM574" s="30">
        <f t="shared" si="182"/>
        <v>562</v>
      </c>
      <c r="AN574" s="30">
        <f t="shared" si="182"/>
        <v>562</v>
      </c>
      <c r="AO574" s="29">
        <f t="shared" si="179"/>
        <v>3701741.2799999751</v>
      </c>
      <c r="AP574" s="30">
        <f t="shared" si="182"/>
        <v>562</v>
      </c>
      <c r="AQ574" s="30">
        <f t="shared" si="182"/>
        <v>562</v>
      </c>
      <c r="AR574" s="29">
        <f t="shared" si="173"/>
        <v>3698621.199999975</v>
      </c>
      <c r="AS574" s="253">
        <f t="shared" si="182"/>
        <v>562</v>
      </c>
      <c r="AT574" s="254">
        <f t="shared" si="182"/>
        <v>562</v>
      </c>
    </row>
    <row r="575" spans="22:46">
      <c r="V575" s="30">
        <f t="shared" si="183"/>
        <v>563</v>
      </c>
      <c r="W575" s="29">
        <f t="shared" si="174"/>
        <v>3690577.7900000364</v>
      </c>
      <c r="X575" s="30">
        <f t="shared" si="183"/>
        <v>563</v>
      </c>
      <c r="Y575" s="30">
        <f t="shared" si="183"/>
        <v>563</v>
      </c>
      <c r="Z575" s="29">
        <f t="shared" si="175"/>
        <v>3701017.5399999749</v>
      </c>
      <c r="AA575" s="30">
        <f t="shared" si="183"/>
        <v>563</v>
      </c>
      <c r="AB575" s="30">
        <f t="shared" si="183"/>
        <v>563</v>
      </c>
      <c r="AC575" s="29">
        <f t="shared" si="176"/>
        <v>3686772.0599999963</v>
      </c>
      <c r="AD575" s="30">
        <f t="shared" si="183"/>
        <v>563</v>
      </c>
      <c r="AE575" s="30">
        <f t="shared" si="183"/>
        <v>563</v>
      </c>
      <c r="AF575" s="29">
        <f t="shared" si="172"/>
        <v>3709256.9499999718</v>
      </c>
      <c r="AG575" s="30">
        <f t="shared" si="183"/>
        <v>563</v>
      </c>
      <c r="AH575" s="30">
        <f t="shared" si="183"/>
        <v>563</v>
      </c>
      <c r="AI575" s="29">
        <f t="shared" si="177"/>
        <v>3682237.4100000365</v>
      </c>
      <c r="AJ575" s="30">
        <f t="shared" si="183"/>
        <v>563</v>
      </c>
      <c r="AK575" s="30">
        <f t="shared" si="182"/>
        <v>563</v>
      </c>
      <c r="AL575" s="29">
        <f t="shared" si="178"/>
        <v>3700898.1299999938</v>
      </c>
      <c r="AM575" s="30">
        <f t="shared" si="182"/>
        <v>563</v>
      </c>
      <c r="AN575" s="30">
        <f t="shared" si="182"/>
        <v>563</v>
      </c>
      <c r="AO575" s="29">
        <f t="shared" si="179"/>
        <v>3708190.1699999752</v>
      </c>
      <c r="AP575" s="30">
        <f t="shared" si="182"/>
        <v>563</v>
      </c>
      <c r="AQ575" s="30">
        <f t="shared" si="182"/>
        <v>563</v>
      </c>
      <c r="AR575" s="29">
        <f t="shared" si="173"/>
        <v>3705059.2899999749</v>
      </c>
      <c r="AS575" s="253">
        <f t="shared" si="182"/>
        <v>563</v>
      </c>
      <c r="AT575" s="254">
        <f t="shared" si="182"/>
        <v>563</v>
      </c>
    </row>
    <row r="576" spans="22:46">
      <c r="V576" s="30">
        <f t="shared" si="183"/>
        <v>564</v>
      </c>
      <c r="W576" s="29">
        <f t="shared" si="174"/>
        <v>3697011.3900000365</v>
      </c>
      <c r="X576" s="30">
        <f t="shared" si="183"/>
        <v>564</v>
      </c>
      <c r="Y576" s="30">
        <f t="shared" si="183"/>
        <v>564</v>
      </c>
      <c r="Z576" s="29">
        <f t="shared" si="175"/>
        <v>3707469.3299999749</v>
      </c>
      <c r="AA576" s="30">
        <f t="shared" si="183"/>
        <v>564</v>
      </c>
      <c r="AB576" s="30">
        <f t="shared" si="183"/>
        <v>564</v>
      </c>
      <c r="AC576" s="29">
        <f t="shared" si="176"/>
        <v>3693202.9599999962</v>
      </c>
      <c r="AD576" s="30">
        <f t="shared" si="183"/>
        <v>564</v>
      </c>
      <c r="AE576" s="30">
        <f t="shared" si="183"/>
        <v>564</v>
      </c>
      <c r="AF576" s="29">
        <f t="shared" si="172"/>
        <v>3715713.2399999718</v>
      </c>
      <c r="AG576" s="30">
        <f t="shared" si="183"/>
        <v>564</v>
      </c>
      <c r="AH576" s="30">
        <f t="shared" si="183"/>
        <v>564</v>
      </c>
      <c r="AI576" s="29">
        <f t="shared" si="177"/>
        <v>3688668.7600000366</v>
      </c>
      <c r="AJ576" s="30">
        <f t="shared" si="183"/>
        <v>564</v>
      </c>
      <c r="AK576" s="30">
        <f t="shared" si="182"/>
        <v>564</v>
      </c>
      <c r="AL576" s="29">
        <f t="shared" si="178"/>
        <v>3707353.519999994</v>
      </c>
      <c r="AM576" s="30">
        <f t="shared" si="182"/>
        <v>564</v>
      </c>
      <c r="AN576" s="30">
        <f t="shared" si="182"/>
        <v>564</v>
      </c>
      <c r="AO576" s="29">
        <f t="shared" si="179"/>
        <v>3714639.0599999754</v>
      </c>
      <c r="AP576" s="30">
        <f t="shared" si="182"/>
        <v>564</v>
      </c>
      <c r="AQ576" s="30">
        <f t="shared" si="182"/>
        <v>564</v>
      </c>
      <c r="AR576" s="29">
        <f t="shared" si="173"/>
        <v>3711497.3799999747</v>
      </c>
      <c r="AS576" s="253">
        <f t="shared" si="182"/>
        <v>564</v>
      </c>
      <c r="AT576" s="254">
        <f t="shared" si="182"/>
        <v>564</v>
      </c>
    </row>
    <row r="577" spans="22:46">
      <c r="V577" s="30">
        <f t="shared" si="183"/>
        <v>565</v>
      </c>
      <c r="W577" s="29">
        <f t="shared" si="174"/>
        <v>3703444.9900000365</v>
      </c>
      <c r="X577" s="30">
        <f t="shared" si="183"/>
        <v>565</v>
      </c>
      <c r="Y577" s="30">
        <f t="shared" si="183"/>
        <v>565</v>
      </c>
      <c r="Z577" s="29">
        <f t="shared" si="175"/>
        <v>3713921.119999975</v>
      </c>
      <c r="AA577" s="30">
        <f t="shared" si="183"/>
        <v>565</v>
      </c>
      <c r="AB577" s="30">
        <f t="shared" si="183"/>
        <v>565</v>
      </c>
      <c r="AC577" s="29">
        <f t="shared" si="176"/>
        <v>3699633.8599999961</v>
      </c>
      <c r="AD577" s="30">
        <f t="shared" si="183"/>
        <v>565</v>
      </c>
      <c r="AE577" s="30">
        <f t="shared" si="183"/>
        <v>565</v>
      </c>
      <c r="AF577" s="29">
        <f t="shared" si="172"/>
        <v>3722169.5299999719</v>
      </c>
      <c r="AG577" s="30">
        <f t="shared" si="183"/>
        <v>565</v>
      </c>
      <c r="AH577" s="30">
        <f t="shared" si="183"/>
        <v>565</v>
      </c>
      <c r="AI577" s="29">
        <f t="shared" si="177"/>
        <v>3695100.1100000367</v>
      </c>
      <c r="AJ577" s="30">
        <f t="shared" si="183"/>
        <v>565</v>
      </c>
      <c r="AK577" s="30">
        <f t="shared" si="182"/>
        <v>565</v>
      </c>
      <c r="AL577" s="29">
        <f t="shared" si="178"/>
        <v>3713808.9099999941</v>
      </c>
      <c r="AM577" s="30">
        <f t="shared" si="182"/>
        <v>565</v>
      </c>
      <c r="AN577" s="30">
        <f t="shared" si="182"/>
        <v>565</v>
      </c>
      <c r="AO577" s="29">
        <f t="shared" si="179"/>
        <v>3721087.9499999755</v>
      </c>
      <c r="AP577" s="30">
        <f t="shared" si="182"/>
        <v>565</v>
      </c>
      <c r="AQ577" s="30">
        <f t="shared" si="182"/>
        <v>565</v>
      </c>
      <c r="AR577" s="29">
        <f t="shared" si="173"/>
        <v>3717935.4699999746</v>
      </c>
      <c r="AS577" s="253">
        <f t="shared" si="182"/>
        <v>565</v>
      </c>
      <c r="AT577" s="254">
        <f t="shared" si="182"/>
        <v>565</v>
      </c>
    </row>
    <row r="578" spans="22:46">
      <c r="V578" s="30">
        <f t="shared" si="183"/>
        <v>566</v>
      </c>
      <c r="W578" s="29">
        <f t="shared" si="174"/>
        <v>3709878.5900000366</v>
      </c>
      <c r="X578" s="30">
        <f t="shared" si="183"/>
        <v>566</v>
      </c>
      <c r="Y578" s="30">
        <f t="shared" si="183"/>
        <v>566</v>
      </c>
      <c r="Z578" s="29">
        <f t="shared" si="175"/>
        <v>3720372.909999975</v>
      </c>
      <c r="AA578" s="30">
        <f t="shared" si="183"/>
        <v>566</v>
      </c>
      <c r="AB578" s="30">
        <f t="shared" si="183"/>
        <v>566</v>
      </c>
      <c r="AC578" s="29">
        <f t="shared" si="176"/>
        <v>3706064.7599999961</v>
      </c>
      <c r="AD578" s="30">
        <f t="shared" si="183"/>
        <v>566</v>
      </c>
      <c r="AE578" s="30">
        <f t="shared" si="183"/>
        <v>566</v>
      </c>
      <c r="AF578" s="29">
        <f t="shared" si="172"/>
        <v>3728625.8199999719</v>
      </c>
      <c r="AG578" s="30">
        <f t="shared" si="183"/>
        <v>566</v>
      </c>
      <c r="AH578" s="30">
        <f t="shared" si="183"/>
        <v>566</v>
      </c>
      <c r="AI578" s="29">
        <f t="shared" si="177"/>
        <v>3701531.4600000367</v>
      </c>
      <c r="AJ578" s="30">
        <f t="shared" si="183"/>
        <v>566</v>
      </c>
      <c r="AK578" s="30">
        <f t="shared" si="182"/>
        <v>566</v>
      </c>
      <c r="AL578" s="29">
        <f t="shared" si="178"/>
        <v>3720264.2999999942</v>
      </c>
      <c r="AM578" s="30">
        <f t="shared" si="182"/>
        <v>566</v>
      </c>
      <c r="AN578" s="30">
        <f t="shared" si="182"/>
        <v>566</v>
      </c>
      <c r="AO578" s="29">
        <f t="shared" si="179"/>
        <v>3727536.8399999756</v>
      </c>
      <c r="AP578" s="30">
        <f t="shared" si="182"/>
        <v>566</v>
      </c>
      <c r="AQ578" s="30">
        <f t="shared" si="182"/>
        <v>566</v>
      </c>
      <c r="AR578" s="29">
        <f t="shared" si="173"/>
        <v>3724373.5599999744</v>
      </c>
      <c r="AS578" s="253">
        <f t="shared" si="182"/>
        <v>566</v>
      </c>
      <c r="AT578" s="254">
        <f t="shared" si="182"/>
        <v>566</v>
      </c>
    </row>
    <row r="579" spans="22:46">
      <c r="V579" s="30">
        <f t="shared" si="183"/>
        <v>567</v>
      </c>
      <c r="W579" s="29">
        <f t="shared" si="174"/>
        <v>3716312.1900000367</v>
      </c>
      <c r="X579" s="30">
        <f t="shared" si="183"/>
        <v>567</v>
      </c>
      <c r="Y579" s="30">
        <f t="shared" si="183"/>
        <v>567</v>
      </c>
      <c r="Z579" s="29">
        <f t="shared" si="175"/>
        <v>3726824.699999975</v>
      </c>
      <c r="AA579" s="30">
        <f t="shared" si="183"/>
        <v>567</v>
      </c>
      <c r="AB579" s="30">
        <f t="shared" si="183"/>
        <v>567</v>
      </c>
      <c r="AC579" s="29">
        <f t="shared" si="176"/>
        <v>3712495.659999996</v>
      </c>
      <c r="AD579" s="30">
        <f t="shared" si="183"/>
        <v>567</v>
      </c>
      <c r="AE579" s="30">
        <f t="shared" si="183"/>
        <v>567</v>
      </c>
      <c r="AF579" s="29">
        <f t="shared" si="172"/>
        <v>3735082.1099999719</v>
      </c>
      <c r="AG579" s="30">
        <f t="shared" si="183"/>
        <v>567</v>
      </c>
      <c r="AH579" s="30">
        <f t="shared" si="183"/>
        <v>567</v>
      </c>
      <c r="AI579" s="29">
        <f t="shared" si="177"/>
        <v>3707962.8100000368</v>
      </c>
      <c r="AJ579" s="30">
        <f t="shared" si="183"/>
        <v>567</v>
      </c>
      <c r="AK579" s="30">
        <f t="shared" si="182"/>
        <v>567</v>
      </c>
      <c r="AL579" s="29">
        <f t="shared" si="178"/>
        <v>3726719.6899999944</v>
      </c>
      <c r="AM579" s="30">
        <f t="shared" si="182"/>
        <v>567</v>
      </c>
      <c r="AN579" s="30">
        <f t="shared" si="182"/>
        <v>567</v>
      </c>
      <c r="AO579" s="29">
        <f t="shared" si="179"/>
        <v>3733985.7299999758</v>
      </c>
      <c r="AP579" s="30">
        <f t="shared" si="182"/>
        <v>567</v>
      </c>
      <c r="AQ579" s="30">
        <f t="shared" si="182"/>
        <v>567</v>
      </c>
      <c r="AR579" s="29">
        <f t="shared" si="173"/>
        <v>3730811.6499999743</v>
      </c>
      <c r="AS579" s="253">
        <f t="shared" si="182"/>
        <v>567</v>
      </c>
      <c r="AT579" s="254">
        <f t="shared" si="182"/>
        <v>567</v>
      </c>
    </row>
    <row r="580" spans="22:46">
      <c r="V580" s="30">
        <f t="shared" si="183"/>
        <v>568</v>
      </c>
      <c r="W580" s="29">
        <f t="shared" si="174"/>
        <v>3722745.7900000368</v>
      </c>
      <c r="X580" s="30">
        <f t="shared" si="183"/>
        <v>568</v>
      </c>
      <c r="Y580" s="30">
        <f t="shared" si="183"/>
        <v>568</v>
      </c>
      <c r="Z580" s="29">
        <f t="shared" si="175"/>
        <v>3733276.4899999751</v>
      </c>
      <c r="AA580" s="30">
        <f t="shared" si="183"/>
        <v>568</v>
      </c>
      <c r="AB580" s="30">
        <f t="shared" si="183"/>
        <v>568</v>
      </c>
      <c r="AC580" s="29">
        <f t="shared" si="176"/>
        <v>3718926.5599999959</v>
      </c>
      <c r="AD580" s="30">
        <f t="shared" si="183"/>
        <v>568</v>
      </c>
      <c r="AE580" s="30">
        <f t="shared" si="183"/>
        <v>568</v>
      </c>
      <c r="AF580" s="29">
        <f t="shared" si="172"/>
        <v>3741538.399999972</v>
      </c>
      <c r="AG580" s="30">
        <f t="shared" si="183"/>
        <v>568</v>
      </c>
      <c r="AH580" s="30">
        <f t="shared" si="183"/>
        <v>568</v>
      </c>
      <c r="AI580" s="29">
        <f t="shared" si="177"/>
        <v>3714394.1600000369</v>
      </c>
      <c r="AJ580" s="30">
        <f t="shared" si="183"/>
        <v>568</v>
      </c>
      <c r="AK580" s="30">
        <f t="shared" si="182"/>
        <v>568</v>
      </c>
      <c r="AL580" s="29">
        <f t="shared" si="178"/>
        <v>3733175.0799999945</v>
      </c>
      <c r="AM580" s="30">
        <f t="shared" si="182"/>
        <v>568</v>
      </c>
      <c r="AN580" s="30">
        <f t="shared" si="182"/>
        <v>568</v>
      </c>
      <c r="AO580" s="29">
        <f t="shared" si="179"/>
        <v>3740434.6199999759</v>
      </c>
      <c r="AP580" s="30">
        <f t="shared" si="182"/>
        <v>568</v>
      </c>
      <c r="AQ580" s="30">
        <f t="shared" si="182"/>
        <v>568</v>
      </c>
      <c r="AR580" s="29">
        <f t="shared" si="173"/>
        <v>3737249.7399999741</v>
      </c>
      <c r="AS580" s="253">
        <f t="shared" si="182"/>
        <v>568</v>
      </c>
      <c r="AT580" s="254">
        <f t="shared" si="182"/>
        <v>568</v>
      </c>
    </row>
    <row r="581" spans="22:46">
      <c r="V581" s="30">
        <f t="shared" si="183"/>
        <v>569</v>
      </c>
      <c r="W581" s="29">
        <f t="shared" si="174"/>
        <v>3729179.3900000369</v>
      </c>
      <c r="X581" s="30">
        <f t="shared" si="183"/>
        <v>569</v>
      </c>
      <c r="Y581" s="30">
        <f t="shared" si="183"/>
        <v>569</v>
      </c>
      <c r="Z581" s="29">
        <f t="shared" si="175"/>
        <v>3739728.2799999751</v>
      </c>
      <c r="AA581" s="30">
        <f t="shared" si="183"/>
        <v>569</v>
      </c>
      <c r="AB581" s="30">
        <f t="shared" si="183"/>
        <v>569</v>
      </c>
      <c r="AC581" s="29">
        <f t="shared" si="176"/>
        <v>3725357.4599999958</v>
      </c>
      <c r="AD581" s="30">
        <f t="shared" si="183"/>
        <v>569</v>
      </c>
      <c r="AE581" s="30">
        <f t="shared" si="183"/>
        <v>569</v>
      </c>
      <c r="AF581" s="29">
        <f t="shared" si="172"/>
        <v>3747994.689999972</v>
      </c>
      <c r="AG581" s="30">
        <f t="shared" si="183"/>
        <v>569</v>
      </c>
      <c r="AH581" s="30">
        <f t="shared" si="183"/>
        <v>569</v>
      </c>
      <c r="AI581" s="29">
        <f t="shared" si="177"/>
        <v>3720825.510000037</v>
      </c>
      <c r="AJ581" s="30">
        <f t="shared" si="183"/>
        <v>569</v>
      </c>
      <c r="AK581" s="30">
        <f t="shared" si="182"/>
        <v>569</v>
      </c>
      <c r="AL581" s="29">
        <f t="shared" si="178"/>
        <v>3739630.4699999946</v>
      </c>
      <c r="AM581" s="30">
        <f t="shared" si="182"/>
        <v>569</v>
      </c>
      <c r="AN581" s="30">
        <f t="shared" si="182"/>
        <v>569</v>
      </c>
      <c r="AO581" s="29">
        <f t="shared" si="179"/>
        <v>3746883.509999976</v>
      </c>
      <c r="AP581" s="30">
        <f t="shared" si="182"/>
        <v>569</v>
      </c>
      <c r="AQ581" s="30">
        <f t="shared" si="182"/>
        <v>569</v>
      </c>
      <c r="AR581" s="29">
        <f t="shared" si="173"/>
        <v>3743687.829999974</v>
      </c>
      <c r="AS581" s="253">
        <f t="shared" si="182"/>
        <v>569</v>
      </c>
      <c r="AT581" s="254">
        <f t="shared" si="182"/>
        <v>569</v>
      </c>
    </row>
    <row r="582" spans="22:46">
      <c r="V582" s="30">
        <f t="shared" si="183"/>
        <v>570</v>
      </c>
      <c r="W582" s="29">
        <f t="shared" si="174"/>
        <v>3735612.990000037</v>
      </c>
      <c r="X582" s="30">
        <f t="shared" si="183"/>
        <v>570</v>
      </c>
      <c r="Y582" s="30">
        <f t="shared" si="183"/>
        <v>570</v>
      </c>
      <c r="Z582" s="29">
        <f t="shared" si="175"/>
        <v>3746180.0699999752</v>
      </c>
      <c r="AA582" s="30">
        <f t="shared" si="183"/>
        <v>570</v>
      </c>
      <c r="AB582" s="30">
        <f t="shared" si="183"/>
        <v>570</v>
      </c>
      <c r="AC582" s="29">
        <f t="shared" si="176"/>
        <v>3731788.3599999957</v>
      </c>
      <c r="AD582" s="30">
        <f t="shared" si="183"/>
        <v>570</v>
      </c>
      <c r="AE582" s="30">
        <f t="shared" si="183"/>
        <v>570</v>
      </c>
      <c r="AF582" s="29">
        <f t="shared" si="172"/>
        <v>3754450.979999972</v>
      </c>
      <c r="AG582" s="30">
        <f t="shared" si="183"/>
        <v>570</v>
      </c>
      <c r="AH582" s="30">
        <f t="shared" si="183"/>
        <v>570</v>
      </c>
      <c r="AI582" s="29">
        <f t="shared" si="177"/>
        <v>3727256.8600000371</v>
      </c>
      <c r="AJ582" s="30">
        <f t="shared" si="183"/>
        <v>570</v>
      </c>
      <c r="AK582" s="30">
        <f t="shared" si="182"/>
        <v>570</v>
      </c>
      <c r="AL582" s="29">
        <f t="shared" si="178"/>
        <v>3746085.8599999947</v>
      </c>
      <c r="AM582" s="30">
        <f t="shared" si="182"/>
        <v>570</v>
      </c>
      <c r="AN582" s="30">
        <f t="shared" si="182"/>
        <v>570</v>
      </c>
      <c r="AO582" s="29">
        <f t="shared" si="179"/>
        <v>3753332.3999999762</v>
      </c>
      <c r="AP582" s="30">
        <f t="shared" si="182"/>
        <v>570</v>
      </c>
      <c r="AQ582" s="30">
        <f t="shared" si="182"/>
        <v>570</v>
      </c>
      <c r="AR582" s="29">
        <f t="shared" si="173"/>
        <v>3750125.9199999738</v>
      </c>
      <c r="AS582" s="253">
        <f t="shared" si="182"/>
        <v>570</v>
      </c>
      <c r="AT582" s="254">
        <f t="shared" si="182"/>
        <v>570</v>
      </c>
    </row>
    <row r="583" spans="22:46">
      <c r="V583" s="30">
        <f t="shared" si="183"/>
        <v>571</v>
      </c>
      <c r="W583" s="29">
        <f t="shared" si="174"/>
        <v>3742046.5900000371</v>
      </c>
      <c r="X583" s="30">
        <f t="shared" si="183"/>
        <v>571</v>
      </c>
      <c r="Y583" s="30">
        <f t="shared" si="183"/>
        <v>571</v>
      </c>
      <c r="Z583" s="29">
        <f t="shared" si="175"/>
        <v>3752631.8599999752</v>
      </c>
      <c r="AA583" s="30">
        <f t="shared" si="183"/>
        <v>571</v>
      </c>
      <c r="AB583" s="30">
        <f t="shared" si="183"/>
        <v>571</v>
      </c>
      <c r="AC583" s="29">
        <f t="shared" si="176"/>
        <v>3738219.2599999956</v>
      </c>
      <c r="AD583" s="30">
        <f t="shared" si="183"/>
        <v>571</v>
      </c>
      <c r="AE583" s="30">
        <f t="shared" si="183"/>
        <v>571</v>
      </c>
      <c r="AF583" s="29">
        <f t="shared" si="172"/>
        <v>3760907.2699999721</v>
      </c>
      <c r="AG583" s="30">
        <f t="shared" si="183"/>
        <v>571</v>
      </c>
      <c r="AH583" s="30">
        <f t="shared" si="183"/>
        <v>571</v>
      </c>
      <c r="AI583" s="29">
        <f t="shared" si="177"/>
        <v>3733688.2100000372</v>
      </c>
      <c r="AJ583" s="30">
        <f t="shared" si="183"/>
        <v>571</v>
      </c>
      <c r="AK583" s="30">
        <f t="shared" si="182"/>
        <v>571</v>
      </c>
      <c r="AL583" s="29">
        <f t="shared" si="178"/>
        <v>3752541.2499999949</v>
      </c>
      <c r="AM583" s="30">
        <f t="shared" si="182"/>
        <v>571</v>
      </c>
      <c r="AN583" s="30">
        <f t="shared" si="182"/>
        <v>571</v>
      </c>
      <c r="AO583" s="29">
        <f t="shared" si="179"/>
        <v>3759781.2899999763</v>
      </c>
      <c r="AP583" s="30">
        <f t="shared" si="182"/>
        <v>571</v>
      </c>
      <c r="AQ583" s="30">
        <f t="shared" si="182"/>
        <v>571</v>
      </c>
      <c r="AR583" s="29">
        <f t="shared" si="173"/>
        <v>3756564.0099999737</v>
      </c>
      <c r="AS583" s="253">
        <f t="shared" si="182"/>
        <v>571</v>
      </c>
      <c r="AT583" s="254">
        <f t="shared" si="182"/>
        <v>571</v>
      </c>
    </row>
    <row r="584" spans="22:46">
      <c r="V584" s="30">
        <f t="shared" si="183"/>
        <v>572</v>
      </c>
      <c r="W584" s="29">
        <f t="shared" si="174"/>
        <v>3748480.1900000372</v>
      </c>
      <c r="X584" s="30">
        <f t="shared" si="183"/>
        <v>572</v>
      </c>
      <c r="Y584" s="30">
        <f t="shared" si="183"/>
        <v>572</v>
      </c>
      <c r="Z584" s="29">
        <f t="shared" si="175"/>
        <v>3759083.6499999752</v>
      </c>
      <c r="AA584" s="30">
        <f t="shared" si="183"/>
        <v>572</v>
      </c>
      <c r="AB584" s="30">
        <f t="shared" si="183"/>
        <v>572</v>
      </c>
      <c r="AC584" s="29">
        <f t="shared" si="176"/>
        <v>3744650.1599999955</v>
      </c>
      <c r="AD584" s="30">
        <f t="shared" si="183"/>
        <v>572</v>
      </c>
      <c r="AE584" s="30">
        <f t="shared" si="183"/>
        <v>572</v>
      </c>
      <c r="AF584" s="29">
        <f t="shared" si="172"/>
        <v>3767363.5599999721</v>
      </c>
      <c r="AG584" s="30">
        <f t="shared" si="183"/>
        <v>572</v>
      </c>
      <c r="AH584" s="30">
        <f t="shared" si="183"/>
        <v>572</v>
      </c>
      <c r="AI584" s="29">
        <f t="shared" si="177"/>
        <v>3740119.5600000373</v>
      </c>
      <c r="AJ584" s="30">
        <f t="shared" si="183"/>
        <v>572</v>
      </c>
      <c r="AK584" s="30">
        <f t="shared" si="182"/>
        <v>572</v>
      </c>
      <c r="AL584" s="29">
        <f t="shared" si="178"/>
        <v>3758996.639999995</v>
      </c>
      <c r="AM584" s="30">
        <f t="shared" si="182"/>
        <v>572</v>
      </c>
      <c r="AN584" s="30">
        <f t="shared" si="182"/>
        <v>572</v>
      </c>
      <c r="AO584" s="29">
        <f t="shared" si="179"/>
        <v>3766230.1799999764</v>
      </c>
      <c r="AP584" s="30">
        <f t="shared" si="182"/>
        <v>572</v>
      </c>
      <c r="AQ584" s="30">
        <f t="shared" si="182"/>
        <v>572</v>
      </c>
      <c r="AR584" s="29">
        <f t="shared" si="173"/>
        <v>3763002.0999999736</v>
      </c>
      <c r="AS584" s="253">
        <f t="shared" si="182"/>
        <v>572</v>
      </c>
      <c r="AT584" s="254">
        <f t="shared" si="182"/>
        <v>572</v>
      </c>
    </row>
    <row r="585" spans="22:46">
      <c r="V585" s="30">
        <f t="shared" si="183"/>
        <v>573</v>
      </c>
      <c r="W585" s="29">
        <f t="shared" si="174"/>
        <v>3754913.7900000373</v>
      </c>
      <c r="X585" s="30">
        <f t="shared" si="183"/>
        <v>573</v>
      </c>
      <c r="Y585" s="30">
        <f t="shared" si="183"/>
        <v>573</v>
      </c>
      <c r="Z585" s="29">
        <f t="shared" si="175"/>
        <v>3765535.4399999753</v>
      </c>
      <c r="AA585" s="30">
        <f t="shared" si="183"/>
        <v>573</v>
      </c>
      <c r="AB585" s="30">
        <f t="shared" si="183"/>
        <v>573</v>
      </c>
      <c r="AC585" s="29">
        <f t="shared" si="176"/>
        <v>3751081.0599999954</v>
      </c>
      <c r="AD585" s="30">
        <f t="shared" si="183"/>
        <v>573</v>
      </c>
      <c r="AE585" s="30">
        <f t="shared" si="183"/>
        <v>573</v>
      </c>
      <c r="AF585" s="29">
        <f t="shared" si="172"/>
        <v>3773819.8499999722</v>
      </c>
      <c r="AG585" s="30">
        <f t="shared" si="183"/>
        <v>573</v>
      </c>
      <c r="AH585" s="30">
        <f t="shared" si="183"/>
        <v>573</v>
      </c>
      <c r="AI585" s="29">
        <f t="shared" si="177"/>
        <v>3746550.9100000374</v>
      </c>
      <c r="AJ585" s="30">
        <f t="shared" si="183"/>
        <v>573</v>
      </c>
      <c r="AK585" s="30">
        <f t="shared" si="182"/>
        <v>573</v>
      </c>
      <c r="AL585" s="29">
        <f t="shared" si="178"/>
        <v>3765452.0299999951</v>
      </c>
      <c r="AM585" s="30">
        <f t="shared" si="182"/>
        <v>573</v>
      </c>
      <c r="AN585" s="30">
        <f t="shared" si="182"/>
        <v>573</v>
      </c>
      <c r="AO585" s="29">
        <f t="shared" si="179"/>
        <v>3772679.0699999765</v>
      </c>
      <c r="AP585" s="30">
        <f t="shared" si="182"/>
        <v>573</v>
      </c>
      <c r="AQ585" s="30">
        <f t="shared" si="182"/>
        <v>573</v>
      </c>
      <c r="AR585" s="29">
        <f t="shared" si="173"/>
        <v>3769440.1899999734</v>
      </c>
      <c r="AS585" s="253">
        <f t="shared" si="182"/>
        <v>573</v>
      </c>
      <c r="AT585" s="254">
        <f t="shared" si="182"/>
        <v>573</v>
      </c>
    </row>
    <row r="586" spans="22:46">
      <c r="V586" s="30">
        <f t="shared" si="183"/>
        <v>574</v>
      </c>
      <c r="W586" s="29">
        <f t="shared" si="174"/>
        <v>3761347.3900000374</v>
      </c>
      <c r="X586" s="30">
        <f t="shared" si="183"/>
        <v>574</v>
      </c>
      <c r="Y586" s="30">
        <f t="shared" si="183"/>
        <v>574</v>
      </c>
      <c r="Z586" s="29">
        <f t="shared" si="175"/>
        <v>3771987.2299999753</v>
      </c>
      <c r="AA586" s="30">
        <f t="shared" si="183"/>
        <v>574</v>
      </c>
      <c r="AB586" s="30">
        <f t="shared" si="183"/>
        <v>574</v>
      </c>
      <c r="AC586" s="29">
        <f t="shared" si="176"/>
        <v>3757511.9599999953</v>
      </c>
      <c r="AD586" s="30">
        <f t="shared" si="183"/>
        <v>574</v>
      </c>
      <c r="AE586" s="30">
        <f t="shared" si="183"/>
        <v>574</v>
      </c>
      <c r="AF586" s="29">
        <f t="shared" si="172"/>
        <v>3780276.1399999722</v>
      </c>
      <c r="AG586" s="30">
        <f t="shared" si="183"/>
        <v>574</v>
      </c>
      <c r="AH586" s="30">
        <f t="shared" si="183"/>
        <v>574</v>
      </c>
      <c r="AI586" s="29">
        <f t="shared" si="177"/>
        <v>3752982.2600000375</v>
      </c>
      <c r="AJ586" s="30">
        <f t="shared" si="183"/>
        <v>574</v>
      </c>
      <c r="AK586" s="30">
        <f t="shared" si="182"/>
        <v>574</v>
      </c>
      <c r="AL586" s="29">
        <f t="shared" si="178"/>
        <v>3771907.4199999953</v>
      </c>
      <c r="AM586" s="30">
        <f t="shared" si="182"/>
        <v>574</v>
      </c>
      <c r="AN586" s="30">
        <f t="shared" si="182"/>
        <v>574</v>
      </c>
      <c r="AO586" s="29">
        <f t="shared" si="179"/>
        <v>3779127.9599999767</v>
      </c>
      <c r="AP586" s="30">
        <f t="shared" si="182"/>
        <v>574</v>
      </c>
      <c r="AQ586" s="30">
        <f t="shared" si="182"/>
        <v>574</v>
      </c>
      <c r="AR586" s="29">
        <f t="shared" si="173"/>
        <v>3775878.2799999733</v>
      </c>
      <c r="AS586" s="253">
        <f t="shared" si="182"/>
        <v>574</v>
      </c>
      <c r="AT586" s="254">
        <f t="shared" si="182"/>
        <v>574</v>
      </c>
    </row>
    <row r="587" spans="22:46">
      <c r="V587" s="30">
        <f t="shared" si="183"/>
        <v>575</v>
      </c>
      <c r="W587" s="29">
        <f t="shared" si="174"/>
        <v>3767780.9900000375</v>
      </c>
      <c r="X587" s="30">
        <f t="shared" si="183"/>
        <v>575</v>
      </c>
      <c r="Y587" s="30">
        <f t="shared" si="183"/>
        <v>575</v>
      </c>
      <c r="Z587" s="29">
        <f t="shared" si="175"/>
        <v>3778439.0199999753</v>
      </c>
      <c r="AA587" s="30">
        <f t="shared" si="183"/>
        <v>575</v>
      </c>
      <c r="AB587" s="30">
        <f t="shared" si="183"/>
        <v>575</v>
      </c>
      <c r="AC587" s="29">
        <f t="shared" si="176"/>
        <v>3763942.8599999952</v>
      </c>
      <c r="AD587" s="30">
        <f t="shared" si="183"/>
        <v>575</v>
      </c>
      <c r="AE587" s="30">
        <f t="shared" si="183"/>
        <v>575</v>
      </c>
      <c r="AF587" s="29">
        <f t="shared" si="172"/>
        <v>3786732.4299999722</v>
      </c>
      <c r="AG587" s="30">
        <f t="shared" si="183"/>
        <v>575</v>
      </c>
      <c r="AH587" s="30">
        <f t="shared" si="183"/>
        <v>575</v>
      </c>
      <c r="AI587" s="29">
        <f t="shared" si="177"/>
        <v>3759413.6100000376</v>
      </c>
      <c r="AJ587" s="30">
        <f t="shared" si="183"/>
        <v>575</v>
      </c>
      <c r="AK587" s="30">
        <f t="shared" si="182"/>
        <v>575</v>
      </c>
      <c r="AL587" s="29">
        <f t="shared" si="178"/>
        <v>3778362.8099999954</v>
      </c>
      <c r="AM587" s="30">
        <f t="shared" si="182"/>
        <v>575</v>
      </c>
      <c r="AN587" s="30">
        <f t="shared" si="182"/>
        <v>575</v>
      </c>
      <c r="AO587" s="29">
        <f t="shared" si="179"/>
        <v>3785576.8499999768</v>
      </c>
      <c r="AP587" s="30">
        <f t="shared" si="182"/>
        <v>575</v>
      </c>
      <c r="AQ587" s="30">
        <f t="shared" si="182"/>
        <v>575</v>
      </c>
      <c r="AR587" s="29">
        <f t="shared" si="173"/>
        <v>3782316.3699999731</v>
      </c>
      <c r="AS587" s="253">
        <f t="shared" si="182"/>
        <v>575</v>
      </c>
      <c r="AT587" s="254">
        <f t="shared" si="182"/>
        <v>575</v>
      </c>
    </row>
    <row r="588" spans="22:46">
      <c r="V588" s="30">
        <f t="shared" si="183"/>
        <v>576</v>
      </c>
      <c r="W588" s="29">
        <f t="shared" si="174"/>
        <v>3774214.5900000376</v>
      </c>
      <c r="X588" s="30">
        <f t="shared" si="183"/>
        <v>576</v>
      </c>
      <c r="Y588" s="30">
        <f t="shared" si="183"/>
        <v>576</v>
      </c>
      <c r="Z588" s="29">
        <f t="shared" si="175"/>
        <v>3784890.8099999754</v>
      </c>
      <c r="AA588" s="30">
        <f t="shared" si="183"/>
        <v>576</v>
      </c>
      <c r="AB588" s="30">
        <f t="shared" si="183"/>
        <v>576</v>
      </c>
      <c r="AC588" s="29">
        <f t="shared" si="176"/>
        <v>3770373.7599999951</v>
      </c>
      <c r="AD588" s="30">
        <f t="shared" si="183"/>
        <v>576</v>
      </c>
      <c r="AE588" s="30">
        <f t="shared" si="183"/>
        <v>576</v>
      </c>
      <c r="AF588" s="29">
        <f t="shared" si="172"/>
        <v>3793188.7199999723</v>
      </c>
      <c r="AG588" s="30">
        <f t="shared" si="183"/>
        <v>576</v>
      </c>
      <c r="AH588" s="30">
        <f t="shared" si="183"/>
        <v>576</v>
      </c>
      <c r="AI588" s="29">
        <f t="shared" si="177"/>
        <v>3765844.9600000377</v>
      </c>
      <c r="AJ588" s="30">
        <f t="shared" si="183"/>
        <v>576</v>
      </c>
      <c r="AK588" s="30">
        <f t="shared" si="182"/>
        <v>576</v>
      </c>
      <c r="AL588" s="29">
        <f t="shared" si="178"/>
        <v>3784818.1999999955</v>
      </c>
      <c r="AM588" s="30">
        <f t="shared" si="182"/>
        <v>576</v>
      </c>
      <c r="AN588" s="30">
        <f t="shared" si="182"/>
        <v>576</v>
      </c>
      <c r="AO588" s="29">
        <f t="shared" si="179"/>
        <v>3792025.7399999769</v>
      </c>
      <c r="AP588" s="30">
        <f t="shared" si="182"/>
        <v>576</v>
      </c>
      <c r="AQ588" s="30">
        <f t="shared" si="182"/>
        <v>576</v>
      </c>
      <c r="AR588" s="29">
        <f t="shared" si="173"/>
        <v>3788754.459999973</v>
      </c>
      <c r="AS588" s="253">
        <f t="shared" si="182"/>
        <v>576</v>
      </c>
      <c r="AT588" s="254">
        <f t="shared" si="182"/>
        <v>576</v>
      </c>
    </row>
    <row r="589" spans="22:46">
      <c r="V589" s="30">
        <f t="shared" si="183"/>
        <v>577</v>
      </c>
      <c r="W589" s="29">
        <f t="shared" si="174"/>
        <v>3780648.1900000377</v>
      </c>
      <c r="X589" s="30">
        <f t="shared" si="183"/>
        <v>577</v>
      </c>
      <c r="Y589" s="30">
        <f t="shared" si="183"/>
        <v>577</v>
      </c>
      <c r="Z589" s="29">
        <f t="shared" si="175"/>
        <v>3791342.5999999754</v>
      </c>
      <c r="AA589" s="30">
        <f t="shared" si="183"/>
        <v>577</v>
      </c>
      <c r="AB589" s="30">
        <f t="shared" si="183"/>
        <v>577</v>
      </c>
      <c r="AC589" s="29">
        <f t="shared" si="176"/>
        <v>3776804.659999995</v>
      </c>
      <c r="AD589" s="30">
        <f t="shared" si="183"/>
        <v>577</v>
      </c>
      <c r="AE589" s="30">
        <f t="shared" si="183"/>
        <v>577</v>
      </c>
      <c r="AF589" s="29">
        <f t="shared" si="172"/>
        <v>3799645.0099999723</v>
      </c>
      <c r="AG589" s="30">
        <f t="shared" si="183"/>
        <v>577</v>
      </c>
      <c r="AH589" s="30">
        <f t="shared" si="183"/>
        <v>577</v>
      </c>
      <c r="AI589" s="29">
        <f t="shared" si="177"/>
        <v>3772276.3100000378</v>
      </c>
      <c r="AJ589" s="30">
        <f t="shared" si="183"/>
        <v>577</v>
      </c>
      <c r="AK589" s="30">
        <f t="shared" si="183"/>
        <v>577</v>
      </c>
      <c r="AL589" s="29">
        <f t="shared" si="178"/>
        <v>3791273.5899999957</v>
      </c>
      <c r="AM589" s="30">
        <f t="shared" ref="AK589:AT604" si="184">AM588+1</f>
        <v>577</v>
      </c>
      <c r="AN589" s="30">
        <f t="shared" si="184"/>
        <v>577</v>
      </c>
      <c r="AO589" s="29">
        <f t="shared" si="179"/>
        <v>3798474.6299999771</v>
      </c>
      <c r="AP589" s="30">
        <f t="shared" si="184"/>
        <v>577</v>
      </c>
      <c r="AQ589" s="30">
        <f t="shared" si="184"/>
        <v>577</v>
      </c>
      <c r="AR589" s="29">
        <f t="shared" si="173"/>
        <v>3795192.5499999728</v>
      </c>
      <c r="AS589" s="253">
        <f t="shared" si="184"/>
        <v>577</v>
      </c>
      <c r="AT589" s="254">
        <f t="shared" si="184"/>
        <v>577</v>
      </c>
    </row>
    <row r="590" spans="22:46">
      <c r="V590" s="30">
        <f t="shared" ref="V590:AK605" si="185">V589+1</f>
        <v>578</v>
      </c>
      <c r="W590" s="29">
        <f t="shared" si="174"/>
        <v>3787081.7900000378</v>
      </c>
      <c r="X590" s="30">
        <f t="shared" si="185"/>
        <v>578</v>
      </c>
      <c r="Y590" s="30">
        <f t="shared" si="185"/>
        <v>578</v>
      </c>
      <c r="Z590" s="29">
        <f t="shared" si="175"/>
        <v>3797794.3899999755</v>
      </c>
      <c r="AA590" s="30">
        <f t="shared" si="185"/>
        <v>578</v>
      </c>
      <c r="AB590" s="30">
        <f t="shared" si="185"/>
        <v>578</v>
      </c>
      <c r="AC590" s="29">
        <f t="shared" si="176"/>
        <v>3783235.5599999949</v>
      </c>
      <c r="AD590" s="30">
        <f t="shared" si="185"/>
        <v>578</v>
      </c>
      <c r="AE590" s="30">
        <f t="shared" si="185"/>
        <v>578</v>
      </c>
      <c r="AF590" s="29">
        <f t="shared" si="172"/>
        <v>3806101.2999999723</v>
      </c>
      <c r="AG590" s="30">
        <f t="shared" si="185"/>
        <v>578</v>
      </c>
      <c r="AH590" s="30">
        <f t="shared" si="185"/>
        <v>578</v>
      </c>
      <c r="AI590" s="29">
        <f t="shared" si="177"/>
        <v>3778707.6600000379</v>
      </c>
      <c r="AJ590" s="30">
        <f t="shared" si="185"/>
        <v>578</v>
      </c>
      <c r="AK590" s="30">
        <f t="shared" si="184"/>
        <v>578</v>
      </c>
      <c r="AL590" s="29">
        <f t="shared" si="178"/>
        <v>3797728.9799999958</v>
      </c>
      <c r="AM590" s="30">
        <f t="shared" si="184"/>
        <v>578</v>
      </c>
      <c r="AN590" s="30">
        <f t="shared" si="184"/>
        <v>578</v>
      </c>
      <c r="AO590" s="29">
        <f t="shared" si="179"/>
        <v>3804923.5199999772</v>
      </c>
      <c r="AP590" s="30">
        <f t="shared" si="184"/>
        <v>578</v>
      </c>
      <c r="AQ590" s="30">
        <f t="shared" si="184"/>
        <v>578</v>
      </c>
      <c r="AR590" s="29">
        <f t="shared" si="173"/>
        <v>3801630.6399999727</v>
      </c>
      <c r="AS590" s="253">
        <f t="shared" si="184"/>
        <v>578</v>
      </c>
      <c r="AT590" s="254">
        <f t="shared" si="184"/>
        <v>578</v>
      </c>
    </row>
    <row r="591" spans="22:46">
      <c r="V591" s="30">
        <f t="shared" si="185"/>
        <v>579</v>
      </c>
      <c r="W591" s="29">
        <f t="shared" si="174"/>
        <v>3793515.3900000378</v>
      </c>
      <c r="X591" s="30">
        <f t="shared" si="185"/>
        <v>579</v>
      </c>
      <c r="Y591" s="30">
        <f t="shared" si="185"/>
        <v>579</v>
      </c>
      <c r="Z591" s="29">
        <f t="shared" si="175"/>
        <v>3804246.1799999755</v>
      </c>
      <c r="AA591" s="30">
        <f t="shared" si="185"/>
        <v>579</v>
      </c>
      <c r="AB591" s="30">
        <f t="shared" si="185"/>
        <v>579</v>
      </c>
      <c r="AC591" s="29">
        <f t="shared" si="176"/>
        <v>3789666.4599999948</v>
      </c>
      <c r="AD591" s="30">
        <f t="shared" si="185"/>
        <v>579</v>
      </c>
      <c r="AE591" s="30">
        <f t="shared" si="185"/>
        <v>579</v>
      </c>
      <c r="AF591" s="29">
        <f t="shared" si="172"/>
        <v>3812557.5899999724</v>
      </c>
      <c r="AG591" s="30">
        <f t="shared" si="185"/>
        <v>579</v>
      </c>
      <c r="AH591" s="30">
        <f t="shared" si="185"/>
        <v>579</v>
      </c>
      <c r="AI591" s="29">
        <f t="shared" si="177"/>
        <v>3785139.010000038</v>
      </c>
      <c r="AJ591" s="30">
        <f t="shared" si="185"/>
        <v>579</v>
      </c>
      <c r="AK591" s="30">
        <f t="shared" si="184"/>
        <v>579</v>
      </c>
      <c r="AL591" s="29">
        <f t="shared" si="178"/>
        <v>3804184.3699999959</v>
      </c>
      <c r="AM591" s="30">
        <f t="shared" si="184"/>
        <v>579</v>
      </c>
      <c r="AN591" s="30">
        <f t="shared" si="184"/>
        <v>579</v>
      </c>
      <c r="AO591" s="29">
        <f t="shared" si="179"/>
        <v>3811372.4099999773</v>
      </c>
      <c r="AP591" s="30">
        <f t="shared" si="184"/>
        <v>579</v>
      </c>
      <c r="AQ591" s="30">
        <f t="shared" si="184"/>
        <v>579</v>
      </c>
      <c r="AR591" s="29">
        <f t="shared" si="173"/>
        <v>3808068.7299999725</v>
      </c>
      <c r="AS591" s="253">
        <f t="shared" si="184"/>
        <v>579</v>
      </c>
      <c r="AT591" s="254">
        <f t="shared" si="184"/>
        <v>579</v>
      </c>
    </row>
    <row r="592" spans="22:46">
      <c r="V592" s="30">
        <f t="shared" si="185"/>
        <v>580</v>
      </c>
      <c r="W592" s="29">
        <f t="shared" si="174"/>
        <v>3799948.9900000379</v>
      </c>
      <c r="X592" s="30">
        <f t="shared" si="185"/>
        <v>580</v>
      </c>
      <c r="Y592" s="30">
        <f t="shared" si="185"/>
        <v>580</v>
      </c>
      <c r="Z592" s="29">
        <f t="shared" si="175"/>
        <v>3810697.9699999755</v>
      </c>
      <c r="AA592" s="30">
        <f t="shared" si="185"/>
        <v>580</v>
      </c>
      <c r="AB592" s="30">
        <f t="shared" si="185"/>
        <v>580</v>
      </c>
      <c r="AC592" s="29">
        <f t="shared" si="176"/>
        <v>3796097.3599999947</v>
      </c>
      <c r="AD592" s="30">
        <f t="shared" si="185"/>
        <v>580</v>
      </c>
      <c r="AE592" s="30">
        <f t="shared" si="185"/>
        <v>580</v>
      </c>
      <c r="AF592" s="29">
        <f t="shared" si="172"/>
        <v>3819013.8799999724</v>
      </c>
      <c r="AG592" s="30">
        <f t="shared" si="185"/>
        <v>580</v>
      </c>
      <c r="AH592" s="30">
        <f t="shared" si="185"/>
        <v>580</v>
      </c>
      <c r="AI592" s="29">
        <f t="shared" si="177"/>
        <v>3791570.3600000381</v>
      </c>
      <c r="AJ592" s="30">
        <f t="shared" si="185"/>
        <v>580</v>
      </c>
      <c r="AK592" s="30">
        <f t="shared" si="184"/>
        <v>580</v>
      </c>
      <c r="AL592" s="29">
        <f t="shared" si="178"/>
        <v>3810639.7599999961</v>
      </c>
      <c r="AM592" s="30">
        <f t="shared" si="184"/>
        <v>580</v>
      </c>
      <c r="AN592" s="30">
        <f t="shared" si="184"/>
        <v>580</v>
      </c>
      <c r="AO592" s="29">
        <f t="shared" si="179"/>
        <v>3817821.2999999775</v>
      </c>
      <c r="AP592" s="30">
        <f t="shared" si="184"/>
        <v>580</v>
      </c>
      <c r="AQ592" s="30">
        <f t="shared" si="184"/>
        <v>580</v>
      </c>
      <c r="AR592" s="29">
        <f t="shared" si="173"/>
        <v>3814506.8199999724</v>
      </c>
      <c r="AS592" s="253">
        <f t="shared" si="184"/>
        <v>580</v>
      </c>
      <c r="AT592" s="254">
        <f t="shared" si="184"/>
        <v>580</v>
      </c>
    </row>
    <row r="593" spans="22:46">
      <c r="V593" s="30">
        <f t="shared" si="185"/>
        <v>581</v>
      </c>
      <c r="W593" s="29">
        <f t="shared" si="174"/>
        <v>3806382.590000038</v>
      </c>
      <c r="X593" s="30">
        <f t="shared" si="185"/>
        <v>581</v>
      </c>
      <c r="Y593" s="30">
        <f t="shared" si="185"/>
        <v>581</v>
      </c>
      <c r="Z593" s="29">
        <f t="shared" si="175"/>
        <v>3817149.7599999756</v>
      </c>
      <c r="AA593" s="30">
        <f t="shared" si="185"/>
        <v>581</v>
      </c>
      <c r="AB593" s="30">
        <f t="shared" si="185"/>
        <v>581</v>
      </c>
      <c r="AC593" s="29">
        <f t="shared" si="176"/>
        <v>3802528.2599999947</v>
      </c>
      <c r="AD593" s="30">
        <f t="shared" si="185"/>
        <v>581</v>
      </c>
      <c r="AE593" s="30">
        <f t="shared" si="185"/>
        <v>581</v>
      </c>
      <c r="AF593" s="29">
        <f t="shared" si="172"/>
        <v>3825470.1699999725</v>
      </c>
      <c r="AG593" s="30">
        <f t="shared" si="185"/>
        <v>581</v>
      </c>
      <c r="AH593" s="30">
        <f t="shared" si="185"/>
        <v>581</v>
      </c>
      <c r="AI593" s="29">
        <f t="shared" si="177"/>
        <v>3798001.7100000381</v>
      </c>
      <c r="AJ593" s="30">
        <f t="shared" si="185"/>
        <v>581</v>
      </c>
      <c r="AK593" s="30">
        <f t="shared" si="184"/>
        <v>581</v>
      </c>
      <c r="AL593" s="29">
        <f t="shared" si="178"/>
        <v>3817095.1499999962</v>
      </c>
      <c r="AM593" s="30">
        <f t="shared" si="184"/>
        <v>581</v>
      </c>
      <c r="AN593" s="30">
        <f t="shared" si="184"/>
        <v>581</v>
      </c>
      <c r="AO593" s="29">
        <f t="shared" si="179"/>
        <v>3824270.1899999776</v>
      </c>
      <c r="AP593" s="30">
        <f t="shared" si="184"/>
        <v>581</v>
      </c>
      <c r="AQ593" s="30">
        <f t="shared" si="184"/>
        <v>581</v>
      </c>
      <c r="AR593" s="29">
        <f t="shared" si="173"/>
        <v>3820944.9099999722</v>
      </c>
      <c r="AS593" s="253">
        <f t="shared" si="184"/>
        <v>581</v>
      </c>
      <c r="AT593" s="254">
        <f t="shared" si="184"/>
        <v>581</v>
      </c>
    </row>
    <row r="594" spans="22:46">
      <c r="V594" s="30">
        <f t="shared" si="185"/>
        <v>582</v>
      </c>
      <c r="W594" s="29">
        <f t="shared" si="174"/>
        <v>3812816.1900000381</v>
      </c>
      <c r="X594" s="30">
        <f t="shared" si="185"/>
        <v>582</v>
      </c>
      <c r="Y594" s="30">
        <f t="shared" si="185"/>
        <v>582</v>
      </c>
      <c r="Z594" s="29">
        <f t="shared" si="175"/>
        <v>3823601.5499999756</v>
      </c>
      <c r="AA594" s="30">
        <f t="shared" si="185"/>
        <v>582</v>
      </c>
      <c r="AB594" s="30">
        <f t="shared" si="185"/>
        <v>582</v>
      </c>
      <c r="AC594" s="29">
        <f t="shared" si="176"/>
        <v>3808959.1599999946</v>
      </c>
      <c r="AD594" s="30">
        <f t="shared" si="185"/>
        <v>582</v>
      </c>
      <c r="AE594" s="30">
        <f t="shared" si="185"/>
        <v>582</v>
      </c>
      <c r="AF594" s="29">
        <f t="shared" si="172"/>
        <v>3831926.4599999725</v>
      </c>
      <c r="AG594" s="30">
        <f t="shared" si="185"/>
        <v>582</v>
      </c>
      <c r="AH594" s="30">
        <f t="shared" si="185"/>
        <v>582</v>
      </c>
      <c r="AI594" s="29">
        <f t="shared" si="177"/>
        <v>3804433.0600000382</v>
      </c>
      <c r="AJ594" s="30">
        <f t="shared" si="185"/>
        <v>582</v>
      </c>
      <c r="AK594" s="30">
        <f t="shared" si="184"/>
        <v>582</v>
      </c>
      <c r="AL594" s="29">
        <f t="shared" si="178"/>
        <v>3823550.5399999963</v>
      </c>
      <c r="AM594" s="30">
        <f t="shared" si="184"/>
        <v>582</v>
      </c>
      <c r="AN594" s="30">
        <f t="shared" si="184"/>
        <v>582</v>
      </c>
      <c r="AO594" s="29">
        <f t="shared" si="179"/>
        <v>3830719.0799999777</v>
      </c>
      <c r="AP594" s="30">
        <f t="shared" si="184"/>
        <v>582</v>
      </c>
      <c r="AQ594" s="30">
        <f t="shared" si="184"/>
        <v>582</v>
      </c>
      <c r="AR594" s="29">
        <f t="shared" si="173"/>
        <v>3827382.9999999721</v>
      </c>
      <c r="AS594" s="253">
        <f t="shared" si="184"/>
        <v>582</v>
      </c>
      <c r="AT594" s="254">
        <f t="shared" si="184"/>
        <v>582</v>
      </c>
    </row>
    <row r="595" spans="22:46">
      <c r="V595" s="30">
        <f t="shared" si="185"/>
        <v>583</v>
      </c>
      <c r="W595" s="29">
        <f t="shared" si="174"/>
        <v>3819249.7900000382</v>
      </c>
      <c r="X595" s="30">
        <f t="shared" si="185"/>
        <v>583</v>
      </c>
      <c r="Y595" s="30">
        <f t="shared" si="185"/>
        <v>583</v>
      </c>
      <c r="Z595" s="29">
        <f t="shared" si="175"/>
        <v>3830053.3399999756</v>
      </c>
      <c r="AA595" s="30">
        <f t="shared" si="185"/>
        <v>583</v>
      </c>
      <c r="AB595" s="30">
        <f t="shared" si="185"/>
        <v>583</v>
      </c>
      <c r="AC595" s="29">
        <f t="shared" si="176"/>
        <v>3815390.0599999945</v>
      </c>
      <c r="AD595" s="30">
        <f t="shared" si="185"/>
        <v>583</v>
      </c>
      <c r="AE595" s="30">
        <f t="shared" si="185"/>
        <v>583</v>
      </c>
      <c r="AF595" s="29">
        <f t="shared" si="172"/>
        <v>3838382.7499999725</v>
      </c>
      <c r="AG595" s="30">
        <f t="shared" si="185"/>
        <v>583</v>
      </c>
      <c r="AH595" s="30">
        <f t="shared" si="185"/>
        <v>583</v>
      </c>
      <c r="AI595" s="29">
        <f t="shared" si="177"/>
        <v>3810864.4100000383</v>
      </c>
      <c r="AJ595" s="30">
        <f t="shared" si="185"/>
        <v>583</v>
      </c>
      <c r="AK595" s="30">
        <f t="shared" si="184"/>
        <v>583</v>
      </c>
      <c r="AL595" s="29">
        <f t="shared" si="178"/>
        <v>3830005.9299999964</v>
      </c>
      <c r="AM595" s="30">
        <f t="shared" si="184"/>
        <v>583</v>
      </c>
      <c r="AN595" s="30">
        <f t="shared" si="184"/>
        <v>583</v>
      </c>
      <c r="AO595" s="29">
        <f t="shared" si="179"/>
        <v>3837167.9699999779</v>
      </c>
      <c r="AP595" s="30">
        <f t="shared" si="184"/>
        <v>583</v>
      </c>
      <c r="AQ595" s="30">
        <f t="shared" si="184"/>
        <v>583</v>
      </c>
      <c r="AR595" s="29">
        <f t="shared" si="173"/>
        <v>3833821.0899999719</v>
      </c>
      <c r="AS595" s="253">
        <f t="shared" si="184"/>
        <v>583</v>
      </c>
      <c r="AT595" s="254">
        <f t="shared" si="184"/>
        <v>583</v>
      </c>
    </row>
    <row r="596" spans="22:46">
      <c r="V596" s="30">
        <f t="shared" si="185"/>
        <v>584</v>
      </c>
      <c r="W596" s="29">
        <f t="shared" si="174"/>
        <v>3825683.3900000383</v>
      </c>
      <c r="X596" s="30">
        <f t="shared" si="185"/>
        <v>584</v>
      </c>
      <c r="Y596" s="30">
        <f t="shared" si="185"/>
        <v>584</v>
      </c>
      <c r="Z596" s="29">
        <f t="shared" si="175"/>
        <v>3836505.1299999757</v>
      </c>
      <c r="AA596" s="30">
        <f t="shared" si="185"/>
        <v>584</v>
      </c>
      <c r="AB596" s="30">
        <f t="shared" si="185"/>
        <v>584</v>
      </c>
      <c r="AC596" s="29">
        <f t="shared" si="176"/>
        <v>3821820.9599999944</v>
      </c>
      <c r="AD596" s="30">
        <f t="shared" si="185"/>
        <v>584</v>
      </c>
      <c r="AE596" s="30">
        <f t="shared" si="185"/>
        <v>584</v>
      </c>
      <c r="AF596" s="29">
        <f t="shared" si="172"/>
        <v>3844839.0399999726</v>
      </c>
      <c r="AG596" s="30">
        <f t="shared" si="185"/>
        <v>584</v>
      </c>
      <c r="AH596" s="30">
        <f t="shared" si="185"/>
        <v>584</v>
      </c>
      <c r="AI596" s="29">
        <f t="shared" si="177"/>
        <v>3817295.7600000384</v>
      </c>
      <c r="AJ596" s="30">
        <f t="shared" si="185"/>
        <v>584</v>
      </c>
      <c r="AK596" s="30">
        <f t="shared" si="184"/>
        <v>584</v>
      </c>
      <c r="AL596" s="29">
        <f t="shared" si="178"/>
        <v>3836461.3199999966</v>
      </c>
      <c r="AM596" s="30">
        <f t="shared" si="184"/>
        <v>584</v>
      </c>
      <c r="AN596" s="30">
        <f t="shared" si="184"/>
        <v>584</v>
      </c>
      <c r="AO596" s="29">
        <f t="shared" si="179"/>
        <v>3843616.859999978</v>
      </c>
      <c r="AP596" s="30">
        <f t="shared" si="184"/>
        <v>584</v>
      </c>
      <c r="AQ596" s="30">
        <f t="shared" si="184"/>
        <v>584</v>
      </c>
      <c r="AR596" s="29">
        <f t="shared" si="173"/>
        <v>3840259.1799999718</v>
      </c>
      <c r="AS596" s="253">
        <f t="shared" si="184"/>
        <v>584</v>
      </c>
      <c r="AT596" s="254">
        <f t="shared" si="184"/>
        <v>584</v>
      </c>
    </row>
    <row r="597" spans="22:46">
      <c r="V597" s="30">
        <f t="shared" si="185"/>
        <v>585</v>
      </c>
      <c r="W597" s="29">
        <f t="shared" si="174"/>
        <v>3832116.9900000384</v>
      </c>
      <c r="X597" s="30">
        <f t="shared" si="185"/>
        <v>585</v>
      </c>
      <c r="Y597" s="30">
        <f t="shared" si="185"/>
        <v>585</v>
      </c>
      <c r="Z597" s="29">
        <f t="shared" si="175"/>
        <v>3842956.9199999757</v>
      </c>
      <c r="AA597" s="30">
        <f t="shared" si="185"/>
        <v>585</v>
      </c>
      <c r="AB597" s="30">
        <f t="shared" si="185"/>
        <v>585</v>
      </c>
      <c r="AC597" s="29">
        <f t="shared" si="176"/>
        <v>3828251.8599999943</v>
      </c>
      <c r="AD597" s="30">
        <f t="shared" si="185"/>
        <v>585</v>
      </c>
      <c r="AE597" s="30">
        <f t="shared" si="185"/>
        <v>585</v>
      </c>
      <c r="AF597" s="29">
        <f t="shared" si="172"/>
        <v>3851295.3299999726</v>
      </c>
      <c r="AG597" s="30">
        <f t="shared" si="185"/>
        <v>585</v>
      </c>
      <c r="AH597" s="30">
        <f t="shared" si="185"/>
        <v>585</v>
      </c>
      <c r="AI597" s="29">
        <f t="shared" si="177"/>
        <v>3823727.1100000385</v>
      </c>
      <c r="AJ597" s="30">
        <f t="shared" si="185"/>
        <v>585</v>
      </c>
      <c r="AK597" s="30">
        <f t="shared" si="184"/>
        <v>585</v>
      </c>
      <c r="AL597" s="29">
        <f t="shared" si="178"/>
        <v>3842916.7099999967</v>
      </c>
      <c r="AM597" s="30">
        <f t="shared" si="184"/>
        <v>585</v>
      </c>
      <c r="AN597" s="30">
        <f t="shared" si="184"/>
        <v>585</v>
      </c>
      <c r="AO597" s="29">
        <f t="shared" si="179"/>
        <v>3850065.7499999781</v>
      </c>
      <c r="AP597" s="30">
        <f t="shared" si="184"/>
        <v>585</v>
      </c>
      <c r="AQ597" s="30">
        <f t="shared" si="184"/>
        <v>585</v>
      </c>
      <c r="AR597" s="29">
        <f t="shared" si="173"/>
        <v>3846697.2699999716</v>
      </c>
      <c r="AS597" s="253">
        <f t="shared" si="184"/>
        <v>585</v>
      </c>
      <c r="AT597" s="254">
        <f t="shared" si="184"/>
        <v>585</v>
      </c>
    </row>
    <row r="598" spans="22:46">
      <c r="V598" s="30">
        <f t="shared" si="185"/>
        <v>586</v>
      </c>
      <c r="W598" s="29">
        <f t="shared" si="174"/>
        <v>3838550.5900000385</v>
      </c>
      <c r="X598" s="30">
        <f t="shared" si="185"/>
        <v>586</v>
      </c>
      <c r="Y598" s="30">
        <f t="shared" si="185"/>
        <v>586</v>
      </c>
      <c r="Z598" s="29">
        <f t="shared" si="175"/>
        <v>3849408.7099999757</v>
      </c>
      <c r="AA598" s="30">
        <f t="shared" si="185"/>
        <v>586</v>
      </c>
      <c r="AB598" s="30">
        <f t="shared" si="185"/>
        <v>586</v>
      </c>
      <c r="AC598" s="29">
        <f t="shared" si="176"/>
        <v>3834682.7599999942</v>
      </c>
      <c r="AD598" s="30">
        <f t="shared" si="185"/>
        <v>586</v>
      </c>
      <c r="AE598" s="30">
        <f t="shared" si="185"/>
        <v>586</v>
      </c>
      <c r="AF598" s="29">
        <f t="shared" si="172"/>
        <v>3857751.6199999726</v>
      </c>
      <c r="AG598" s="30">
        <f t="shared" si="185"/>
        <v>586</v>
      </c>
      <c r="AH598" s="30">
        <f t="shared" si="185"/>
        <v>586</v>
      </c>
      <c r="AI598" s="29">
        <f t="shared" si="177"/>
        <v>3830158.4600000386</v>
      </c>
      <c r="AJ598" s="30">
        <f t="shared" si="185"/>
        <v>586</v>
      </c>
      <c r="AK598" s="30">
        <f t="shared" si="184"/>
        <v>586</v>
      </c>
      <c r="AL598" s="29">
        <f t="shared" si="178"/>
        <v>3849372.0999999968</v>
      </c>
      <c r="AM598" s="30">
        <f t="shared" si="184"/>
        <v>586</v>
      </c>
      <c r="AN598" s="30">
        <f t="shared" si="184"/>
        <v>586</v>
      </c>
      <c r="AO598" s="29">
        <f t="shared" si="179"/>
        <v>3856514.6399999782</v>
      </c>
      <c r="AP598" s="30">
        <f t="shared" si="184"/>
        <v>586</v>
      </c>
      <c r="AQ598" s="30">
        <f t="shared" si="184"/>
        <v>586</v>
      </c>
      <c r="AR598" s="29">
        <f t="shared" si="173"/>
        <v>3853135.3599999715</v>
      </c>
      <c r="AS598" s="253">
        <f t="shared" si="184"/>
        <v>586</v>
      </c>
      <c r="AT598" s="254">
        <f t="shared" si="184"/>
        <v>586</v>
      </c>
    </row>
    <row r="599" spans="22:46">
      <c r="V599" s="30">
        <f t="shared" si="185"/>
        <v>587</v>
      </c>
      <c r="W599" s="29">
        <f t="shared" si="174"/>
        <v>3844984.1900000386</v>
      </c>
      <c r="X599" s="30">
        <f t="shared" si="185"/>
        <v>587</v>
      </c>
      <c r="Y599" s="30">
        <f t="shared" si="185"/>
        <v>587</v>
      </c>
      <c r="Z599" s="29">
        <f t="shared" si="175"/>
        <v>3855860.4999999758</v>
      </c>
      <c r="AA599" s="30">
        <f t="shared" si="185"/>
        <v>587</v>
      </c>
      <c r="AB599" s="30">
        <f t="shared" si="185"/>
        <v>587</v>
      </c>
      <c r="AC599" s="29">
        <f t="shared" si="176"/>
        <v>3841113.6599999941</v>
      </c>
      <c r="AD599" s="30">
        <f t="shared" si="185"/>
        <v>587</v>
      </c>
      <c r="AE599" s="30">
        <f t="shared" si="185"/>
        <v>587</v>
      </c>
      <c r="AF599" s="29">
        <f t="shared" si="172"/>
        <v>3864207.9099999727</v>
      </c>
      <c r="AG599" s="30">
        <f t="shared" si="185"/>
        <v>587</v>
      </c>
      <c r="AH599" s="30">
        <f t="shared" si="185"/>
        <v>587</v>
      </c>
      <c r="AI599" s="29">
        <f t="shared" si="177"/>
        <v>3836589.8100000387</v>
      </c>
      <c r="AJ599" s="30">
        <f t="shared" si="185"/>
        <v>587</v>
      </c>
      <c r="AK599" s="30">
        <f t="shared" si="184"/>
        <v>587</v>
      </c>
      <c r="AL599" s="29">
        <f t="shared" si="178"/>
        <v>3855827.489999997</v>
      </c>
      <c r="AM599" s="30">
        <f t="shared" si="184"/>
        <v>587</v>
      </c>
      <c r="AN599" s="30">
        <f t="shared" si="184"/>
        <v>587</v>
      </c>
      <c r="AO599" s="29">
        <f t="shared" si="179"/>
        <v>3862963.5299999784</v>
      </c>
      <c r="AP599" s="30">
        <f t="shared" si="184"/>
        <v>587</v>
      </c>
      <c r="AQ599" s="30">
        <f t="shared" si="184"/>
        <v>587</v>
      </c>
      <c r="AR599" s="29">
        <f t="shared" si="173"/>
        <v>3859573.4499999713</v>
      </c>
      <c r="AS599" s="253">
        <f t="shared" si="184"/>
        <v>587</v>
      </c>
      <c r="AT599" s="254">
        <f t="shared" si="184"/>
        <v>587</v>
      </c>
    </row>
    <row r="600" spans="22:46">
      <c r="V600" s="30">
        <f t="shared" si="185"/>
        <v>588</v>
      </c>
      <c r="W600" s="29">
        <f t="shared" si="174"/>
        <v>3851417.7900000387</v>
      </c>
      <c r="X600" s="30">
        <f t="shared" si="185"/>
        <v>588</v>
      </c>
      <c r="Y600" s="30">
        <f t="shared" si="185"/>
        <v>588</v>
      </c>
      <c r="Z600" s="29">
        <f t="shared" si="175"/>
        <v>3862312.2899999758</v>
      </c>
      <c r="AA600" s="30">
        <f t="shared" si="185"/>
        <v>588</v>
      </c>
      <c r="AB600" s="30">
        <f t="shared" si="185"/>
        <v>588</v>
      </c>
      <c r="AC600" s="29">
        <f t="shared" si="176"/>
        <v>3847544.559999994</v>
      </c>
      <c r="AD600" s="30">
        <f t="shared" si="185"/>
        <v>588</v>
      </c>
      <c r="AE600" s="30">
        <f t="shared" si="185"/>
        <v>588</v>
      </c>
      <c r="AF600" s="29">
        <f t="shared" si="172"/>
        <v>3870664.1999999727</v>
      </c>
      <c r="AG600" s="30">
        <f t="shared" si="185"/>
        <v>588</v>
      </c>
      <c r="AH600" s="30">
        <f t="shared" si="185"/>
        <v>588</v>
      </c>
      <c r="AI600" s="29">
        <f t="shared" si="177"/>
        <v>3843021.1600000388</v>
      </c>
      <c r="AJ600" s="30">
        <f t="shared" si="185"/>
        <v>588</v>
      </c>
      <c r="AK600" s="30">
        <f t="shared" si="184"/>
        <v>588</v>
      </c>
      <c r="AL600" s="29">
        <f t="shared" si="178"/>
        <v>3862282.8799999971</v>
      </c>
      <c r="AM600" s="30">
        <f t="shared" si="184"/>
        <v>588</v>
      </c>
      <c r="AN600" s="30">
        <f t="shared" si="184"/>
        <v>588</v>
      </c>
      <c r="AO600" s="29">
        <f t="shared" si="179"/>
        <v>3869412.4199999785</v>
      </c>
      <c r="AP600" s="30">
        <f t="shared" si="184"/>
        <v>588</v>
      </c>
      <c r="AQ600" s="30">
        <f t="shared" si="184"/>
        <v>588</v>
      </c>
      <c r="AR600" s="29">
        <f t="shared" si="173"/>
        <v>3866011.5399999712</v>
      </c>
      <c r="AS600" s="253">
        <f t="shared" si="184"/>
        <v>588</v>
      </c>
      <c r="AT600" s="254">
        <f t="shared" si="184"/>
        <v>588</v>
      </c>
    </row>
    <row r="601" spans="22:46">
      <c r="V601" s="30">
        <f t="shared" si="185"/>
        <v>589</v>
      </c>
      <c r="W601" s="29">
        <f t="shared" si="174"/>
        <v>3857851.3900000388</v>
      </c>
      <c r="X601" s="30">
        <f t="shared" si="185"/>
        <v>589</v>
      </c>
      <c r="Y601" s="30">
        <f t="shared" si="185"/>
        <v>589</v>
      </c>
      <c r="Z601" s="29">
        <f t="shared" si="175"/>
        <v>3868764.0799999759</v>
      </c>
      <c r="AA601" s="30">
        <f t="shared" si="185"/>
        <v>589</v>
      </c>
      <c r="AB601" s="30">
        <f t="shared" si="185"/>
        <v>589</v>
      </c>
      <c r="AC601" s="29">
        <f t="shared" si="176"/>
        <v>3853975.4599999939</v>
      </c>
      <c r="AD601" s="30">
        <f t="shared" si="185"/>
        <v>589</v>
      </c>
      <c r="AE601" s="30">
        <f t="shared" si="185"/>
        <v>589</v>
      </c>
      <c r="AF601" s="29">
        <f t="shared" si="172"/>
        <v>3877120.4899999727</v>
      </c>
      <c r="AG601" s="30">
        <f t="shared" si="185"/>
        <v>589</v>
      </c>
      <c r="AH601" s="30">
        <f t="shared" si="185"/>
        <v>589</v>
      </c>
      <c r="AI601" s="29">
        <f t="shared" si="177"/>
        <v>3849452.5100000389</v>
      </c>
      <c r="AJ601" s="30">
        <f t="shared" si="185"/>
        <v>589</v>
      </c>
      <c r="AK601" s="30">
        <f t="shared" si="184"/>
        <v>589</v>
      </c>
      <c r="AL601" s="29">
        <f t="shared" si="178"/>
        <v>3868738.2699999972</v>
      </c>
      <c r="AM601" s="30">
        <f t="shared" si="184"/>
        <v>589</v>
      </c>
      <c r="AN601" s="30">
        <f t="shared" si="184"/>
        <v>589</v>
      </c>
      <c r="AO601" s="29">
        <f t="shared" si="179"/>
        <v>3875861.3099999786</v>
      </c>
      <c r="AP601" s="30">
        <f t="shared" si="184"/>
        <v>589</v>
      </c>
      <c r="AQ601" s="30">
        <f t="shared" si="184"/>
        <v>589</v>
      </c>
      <c r="AR601" s="29">
        <f t="shared" si="173"/>
        <v>3872449.629999971</v>
      </c>
      <c r="AS601" s="253">
        <f t="shared" si="184"/>
        <v>589</v>
      </c>
      <c r="AT601" s="254">
        <f t="shared" si="184"/>
        <v>589</v>
      </c>
    </row>
    <row r="602" spans="22:46">
      <c r="V602" s="30">
        <f t="shared" si="185"/>
        <v>590</v>
      </c>
      <c r="W602" s="29">
        <f t="shared" si="174"/>
        <v>3864284.9900000389</v>
      </c>
      <c r="X602" s="30">
        <f t="shared" si="185"/>
        <v>590</v>
      </c>
      <c r="Y602" s="30">
        <f t="shared" si="185"/>
        <v>590</v>
      </c>
      <c r="Z602" s="29">
        <f t="shared" si="175"/>
        <v>3875215.8699999759</v>
      </c>
      <c r="AA602" s="30">
        <f t="shared" si="185"/>
        <v>590</v>
      </c>
      <c r="AB602" s="30">
        <f t="shared" si="185"/>
        <v>590</v>
      </c>
      <c r="AC602" s="29">
        <f t="shared" si="176"/>
        <v>3860406.3599999938</v>
      </c>
      <c r="AD602" s="30">
        <f t="shared" si="185"/>
        <v>590</v>
      </c>
      <c r="AE602" s="30">
        <f t="shared" si="185"/>
        <v>590</v>
      </c>
      <c r="AF602" s="29">
        <f t="shared" si="172"/>
        <v>3883576.7799999728</v>
      </c>
      <c r="AG602" s="30">
        <f t="shared" si="185"/>
        <v>590</v>
      </c>
      <c r="AH602" s="30">
        <f t="shared" si="185"/>
        <v>590</v>
      </c>
      <c r="AI602" s="29">
        <f t="shared" si="177"/>
        <v>3855883.860000039</v>
      </c>
      <c r="AJ602" s="30">
        <f t="shared" si="185"/>
        <v>590</v>
      </c>
      <c r="AK602" s="30">
        <f t="shared" si="184"/>
        <v>590</v>
      </c>
      <c r="AL602" s="29">
        <f t="shared" si="178"/>
        <v>3875193.6599999974</v>
      </c>
      <c r="AM602" s="30">
        <f t="shared" si="184"/>
        <v>590</v>
      </c>
      <c r="AN602" s="30">
        <f t="shared" si="184"/>
        <v>590</v>
      </c>
      <c r="AO602" s="29">
        <f t="shared" si="179"/>
        <v>3882310.1999999788</v>
      </c>
      <c r="AP602" s="30">
        <f t="shared" si="184"/>
        <v>590</v>
      </c>
      <c r="AQ602" s="30">
        <f t="shared" si="184"/>
        <v>590</v>
      </c>
      <c r="AR602" s="29">
        <f t="shared" si="173"/>
        <v>3878887.7199999709</v>
      </c>
      <c r="AS602" s="253">
        <f t="shared" si="184"/>
        <v>590</v>
      </c>
      <c r="AT602" s="254">
        <f t="shared" si="184"/>
        <v>590</v>
      </c>
    </row>
    <row r="603" spans="22:46">
      <c r="V603" s="30">
        <f t="shared" si="185"/>
        <v>591</v>
      </c>
      <c r="W603" s="29">
        <f t="shared" si="174"/>
        <v>3870718.590000039</v>
      </c>
      <c r="X603" s="30">
        <f t="shared" si="185"/>
        <v>591</v>
      </c>
      <c r="Y603" s="30">
        <f t="shared" si="185"/>
        <v>591</v>
      </c>
      <c r="Z603" s="29">
        <f t="shared" si="175"/>
        <v>3881667.6599999759</v>
      </c>
      <c r="AA603" s="30">
        <f t="shared" si="185"/>
        <v>591</v>
      </c>
      <c r="AB603" s="30">
        <f t="shared" si="185"/>
        <v>591</v>
      </c>
      <c r="AC603" s="29">
        <f t="shared" si="176"/>
        <v>3866837.2599999937</v>
      </c>
      <c r="AD603" s="30">
        <f t="shared" si="185"/>
        <v>591</v>
      </c>
      <c r="AE603" s="30">
        <f t="shared" si="185"/>
        <v>591</v>
      </c>
      <c r="AF603" s="29">
        <f t="shared" si="172"/>
        <v>3890033.0699999728</v>
      </c>
      <c r="AG603" s="30">
        <f t="shared" si="185"/>
        <v>591</v>
      </c>
      <c r="AH603" s="30">
        <f t="shared" si="185"/>
        <v>591</v>
      </c>
      <c r="AI603" s="29">
        <f t="shared" si="177"/>
        <v>3862315.2100000391</v>
      </c>
      <c r="AJ603" s="30">
        <f t="shared" si="185"/>
        <v>591</v>
      </c>
      <c r="AK603" s="30">
        <f t="shared" si="184"/>
        <v>591</v>
      </c>
      <c r="AL603" s="29">
        <f t="shared" si="178"/>
        <v>3881649.0499999975</v>
      </c>
      <c r="AM603" s="30">
        <f t="shared" si="184"/>
        <v>591</v>
      </c>
      <c r="AN603" s="30">
        <f t="shared" si="184"/>
        <v>591</v>
      </c>
      <c r="AO603" s="29">
        <f t="shared" si="179"/>
        <v>3888759.0899999789</v>
      </c>
      <c r="AP603" s="30">
        <f t="shared" si="184"/>
        <v>591</v>
      </c>
      <c r="AQ603" s="30">
        <f t="shared" si="184"/>
        <v>591</v>
      </c>
      <c r="AR603" s="29">
        <f t="shared" si="173"/>
        <v>3885325.8099999707</v>
      </c>
      <c r="AS603" s="253">
        <f t="shared" si="184"/>
        <v>591</v>
      </c>
      <c r="AT603" s="254">
        <f t="shared" si="184"/>
        <v>591</v>
      </c>
    </row>
    <row r="604" spans="22:46">
      <c r="V604" s="30">
        <f t="shared" si="185"/>
        <v>592</v>
      </c>
      <c r="W604" s="29">
        <f t="shared" si="174"/>
        <v>3877152.1900000391</v>
      </c>
      <c r="X604" s="30">
        <f t="shared" si="185"/>
        <v>592</v>
      </c>
      <c r="Y604" s="30">
        <f t="shared" si="185"/>
        <v>592</v>
      </c>
      <c r="Z604" s="29">
        <f t="shared" si="175"/>
        <v>3888119.449999976</v>
      </c>
      <c r="AA604" s="30">
        <f t="shared" si="185"/>
        <v>592</v>
      </c>
      <c r="AB604" s="30">
        <f t="shared" si="185"/>
        <v>592</v>
      </c>
      <c r="AC604" s="29">
        <f t="shared" si="176"/>
        <v>3873268.1599999936</v>
      </c>
      <c r="AD604" s="30">
        <f t="shared" si="185"/>
        <v>592</v>
      </c>
      <c r="AE604" s="30">
        <f t="shared" si="185"/>
        <v>592</v>
      </c>
      <c r="AF604" s="29">
        <f t="shared" si="172"/>
        <v>3896489.3599999729</v>
      </c>
      <c r="AG604" s="30">
        <f t="shared" si="185"/>
        <v>592</v>
      </c>
      <c r="AH604" s="30">
        <f t="shared" si="185"/>
        <v>592</v>
      </c>
      <c r="AI604" s="29">
        <f t="shared" si="177"/>
        <v>3868746.5600000392</v>
      </c>
      <c r="AJ604" s="30">
        <f t="shared" si="185"/>
        <v>592</v>
      </c>
      <c r="AK604" s="30">
        <f t="shared" si="184"/>
        <v>592</v>
      </c>
      <c r="AL604" s="29">
        <f t="shared" si="178"/>
        <v>3888104.4399999976</v>
      </c>
      <c r="AM604" s="30">
        <f t="shared" si="184"/>
        <v>592</v>
      </c>
      <c r="AN604" s="30">
        <f t="shared" si="184"/>
        <v>592</v>
      </c>
      <c r="AO604" s="29">
        <f t="shared" si="179"/>
        <v>3895207.979999979</v>
      </c>
      <c r="AP604" s="30">
        <f t="shared" si="184"/>
        <v>592</v>
      </c>
      <c r="AQ604" s="30">
        <f t="shared" si="184"/>
        <v>592</v>
      </c>
      <c r="AR604" s="29">
        <f t="shared" si="173"/>
        <v>3891763.8999999706</v>
      </c>
      <c r="AS604" s="253">
        <f t="shared" si="184"/>
        <v>592</v>
      </c>
      <c r="AT604" s="254">
        <f t="shared" si="184"/>
        <v>592</v>
      </c>
    </row>
    <row r="605" spans="22:46">
      <c r="V605" s="30">
        <f t="shared" si="185"/>
        <v>593</v>
      </c>
      <c r="W605" s="29">
        <f t="shared" si="174"/>
        <v>3883585.7900000392</v>
      </c>
      <c r="X605" s="30">
        <f t="shared" si="185"/>
        <v>593</v>
      </c>
      <c r="Y605" s="30">
        <f t="shared" si="185"/>
        <v>593</v>
      </c>
      <c r="Z605" s="29">
        <f t="shared" si="175"/>
        <v>3894571.239999976</v>
      </c>
      <c r="AA605" s="30">
        <f t="shared" si="185"/>
        <v>593</v>
      </c>
      <c r="AB605" s="30">
        <f t="shared" si="185"/>
        <v>593</v>
      </c>
      <c r="AC605" s="29">
        <f t="shared" si="176"/>
        <v>3879699.0599999935</v>
      </c>
      <c r="AD605" s="30">
        <f t="shared" si="185"/>
        <v>593</v>
      </c>
      <c r="AE605" s="30">
        <f t="shared" si="185"/>
        <v>593</v>
      </c>
      <c r="AF605" s="29">
        <f t="shared" si="172"/>
        <v>3902945.6499999729</v>
      </c>
      <c r="AG605" s="30">
        <f t="shared" si="185"/>
        <v>593</v>
      </c>
      <c r="AH605" s="30">
        <f t="shared" si="185"/>
        <v>593</v>
      </c>
      <c r="AI605" s="29">
        <f t="shared" si="177"/>
        <v>3875177.9100000393</v>
      </c>
      <c r="AJ605" s="30">
        <f t="shared" si="185"/>
        <v>593</v>
      </c>
      <c r="AK605" s="30">
        <f t="shared" si="185"/>
        <v>593</v>
      </c>
      <c r="AL605" s="29">
        <f t="shared" si="178"/>
        <v>3894559.8299999977</v>
      </c>
      <c r="AM605" s="30">
        <f t="shared" ref="AK605:AT620" si="186">AM604+1</f>
        <v>593</v>
      </c>
      <c r="AN605" s="30">
        <f t="shared" si="186"/>
        <v>593</v>
      </c>
      <c r="AO605" s="29">
        <f t="shared" si="179"/>
        <v>3901656.8699999792</v>
      </c>
      <c r="AP605" s="30">
        <f t="shared" si="186"/>
        <v>593</v>
      </c>
      <c r="AQ605" s="30">
        <f t="shared" si="186"/>
        <v>593</v>
      </c>
      <c r="AR605" s="29">
        <f t="shared" si="173"/>
        <v>3898201.9899999704</v>
      </c>
      <c r="AS605" s="253">
        <f t="shared" si="186"/>
        <v>593</v>
      </c>
      <c r="AT605" s="254">
        <f t="shared" si="186"/>
        <v>593</v>
      </c>
    </row>
    <row r="606" spans="22:46">
      <c r="V606" s="30">
        <f t="shared" ref="V606:AK621" si="187">V605+1</f>
        <v>594</v>
      </c>
      <c r="W606" s="29">
        <f t="shared" si="174"/>
        <v>3890019.3900000392</v>
      </c>
      <c r="X606" s="30">
        <f t="shared" si="187"/>
        <v>594</v>
      </c>
      <c r="Y606" s="30">
        <f t="shared" si="187"/>
        <v>594</v>
      </c>
      <c r="Z606" s="29">
        <f t="shared" si="175"/>
        <v>3901023.029999976</v>
      </c>
      <c r="AA606" s="30">
        <f t="shared" si="187"/>
        <v>594</v>
      </c>
      <c r="AB606" s="30">
        <f t="shared" si="187"/>
        <v>594</v>
      </c>
      <c r="AC606" s="29">
        <f t="shared" si="176"/>
        <v>3886129.9599999934</v>
      </c>
      <c r="AD606" s="30">
        <f t="shared" si="187"/>
        <v>594</v>
      </c>
      <c r="AE606" s="30">
        <f t="shared" si="187"/>
        <v>594</v>
      </c>
      <c r="AF606" s="29">
        <f t="shared" si="172"/>
        <v>3909401.9399999729</v>
      </c>
      <c r="AG606" s="30">
        <f t="shared" si="187"/>
        <v>594</v>
      </c>
      <c r="AH606" s="30">
        <f t="shared" si="187"/>
        <v>594</v>
      </c>
      <c r="AI606" s="29">
        <f t="shared" si="177"/>
        <v>3881609.2600000394</v>
      </c>
      <c r="AJ606" s="30">
        <f t="shared" si="187"/>
        <v>594</v>
      </c>
      <c r="AK606" s="30">
        <f t="shared" si="186"/>
        <v>594</v>
      </c>
      <c r="AL606" s="29">
        <f t="shared" si="178"/>
        <v>3901015.2199999979</v>
      </c>
      <c r="AM606" s="30">
        <f t="shared" si="186"/>
        <v>594</v>
      </c>
      <c r="AN606" s="30">
        <f t="shared" si="186"/>
        <v>594</v>
      </c>
      <c r="AO606" s="29">
        <f t="shared" si="179"/>
        <v>3908105.7599999793</v>
      </c>
      <c r="AP606" s="30">
        <f t="shared" si="186"/>
        <v>594</v>
      </c>
      <c r="AQ606" s="30">
        <f t="shared" si="186"/>
        <v>594</v>
      </c>
      <c r="AR606" s="29">
        <f t="shared" si="173"/>
        <v>3904640.0799999703</v>
      </c>
      <c r="AS606" s="253">
        <f t="shared" si="186"/>
        <v>594</v>
      </c>
      <c r="AT606" s="254">
        <f t="shared" si="186"/>
        <v>594</v>
      </c>
    </row>
    <row r="607" spans="22:46">
      <c r="V607" s="30">
        <f t="shared" si="187"/>
        <v>595</v>
      </c>
      <c r="W607" s="29">
        <f t="shared" si="174"/>
        <v>3896452.9900000393</v>
      </c>
      <c r="X607" s="30">
        <f t="shared" si="187"/>
        <v>595</v>
      </c>
      <c r="Y607" s="30">
        <f t="shared" si="187"/>
        <v>595</v>
      </c>
      <c r="Z607" s="29">
        <f t="shared" si="175"/>
        <v>3907474.8199999761</v>
      </c>
      <c r="AA607" s="30">
        <f t="shared" si="187"/>
        <v>595</v>
      </c>
      <c r="AB607" s="30">
        <f t="shared" si="187"/>
        <v>595</v>
      </c>
      <c r="AC607" s="29">
        <f t="shared" si="176"/>
        <v>3892560.8599999934</v>
      </c>
      <c r="AD607" s="30">
        <f t="shared" si="187"/>
        <v>595</v>
      </c>
      <c r="AE607" s="30">
        <f t="shared" si="187"/>
        <v>595</v>
      </c>
      <c r="AF607" s="29">
        <f t="shared" si="172"/>
        <v>3915858.229999973</v>
      </c>
      <c r="AG607" s="30">
        <f t="shared" si="187"/>
        <v>595</v>
      </c>
      <c r="AH607" s="30">
        <f t="shared" si="187"/>
        <v>595</v>
      </c>
      <c r="AI607" s="29">
        <f t="shared" si="177"/>
        <v>3888040.6100000395</v>
      </c>
      <c r="AJ607" s="30">
        <f t="shared" si="187"/>
        <v>595</v>
      </c>
      <c r="AK607" s="30">
        <f t="shared" si="186"/>
        <v>595</v>
      </c>
      <c r="AL607" s="29">
        <f t="shared" si="178"/>
        <v>3907470.609999998</v>
      </c>
      <c r="AM607" s="30">
        <f t="shared" si="186"/>
        <v>595</v>
      </c>
      <c r="AN607" s="30">
        <f t="shared" si="186"/>
        <v>595</v>
      </c>
      <c r="AO607" s="29">
        <f t="shared" si="179"/>
        <v>3914554.6499999794</v>
      </c>
      <c r="AP607" s="30">
        <f t="shared" si="186"/>
        <v>595</v>
      </c>
      <c r="AQ607" s="30">
        <f t="shared" si="186"/>
        <v>595</v>
      </c>
      <c r="AR607" s="29">
        <f t="shared" si="173"/>
        <v>3911078.1699999701</v>
      </c>
      <c r="AS607" s="253">
        <f t="shared" si="186"/>
        <v>595</v>
      </c>
      <c r="AT607" s="254">
        <f t="shared" si="186"/>
        <v>595</v>
      </c>
    </row>
    <row r="608" spans="22:46">
      <c r="V608" s="30">
        <f t="shared" si="187"/>
        <v>596</v>
      </c>
      <c r="W608" s="29">
        <f t="shared" si="174"/>
        <v>3902886.5900000394</v>
      </c>
      <c r="X608" s="30">
        <f t="shared" si="187"/>
        <v>596</v>
      </c>
      <c r="Y608" s="30">
        <f t="shared" si="187"/>
        <v>596</v>
      </c>
      <c r="Z608" s="29">
        <f t="shared" si="175"/>
        <v>3913926.6099999761</v>
      </c>
      <c r="AA608" s="30">
        <f t="shared" si="187"/>
        <v>596</v>
      </c>
      <c r="AB608" s="30">
        <f t="shared" si="187"/>
        <v>596</v>
      </c>
      <c r="AC608" s="29">
        <f t="shared" si="176"/>
        <v>3898991.7599999933</v>
      </c>
      <c r="AD608" s="30">
        <f t="shared" si="187"/>
        <v>596</v>
      </c>
      <c r="AE608" s="30">
        <f t="shared" si="187"/>
        <v>596</v>
      </c>
      <c r="AF608" s="29">
        <f t="shared" si="172"/>
        <v>3922314.519999973</v>
      </c>
      <c r="AG608" s="30">
        <f t="shared" si="187"/>
        <v>596</v>
      </c>
      <c r="AH608" s="30">
        <f t="shared" si="187"/>
        <v>596</v>
      </c>
      <c r="AI608" s="29">
        <f t="shared" si="177"/>
        <v>3894471.9600000395</v>
      </c>
      <c r="AJ608" s="30">
        <f t="shared" si="187"/>
        <v>596</v>
      </c>
      <c r="AK608" s="30">
        <f t="shared" si="186"/>
        <v>596</v>
      </c>
      <c r="AL608" s="29">
        <f t="shared" si="178"/>
        <v>3913925.9999999981</v>
      </c>
      <c r="AM608" s="30">
        <f t="shared" si="186"/>
        <v>596</v>
      </c>
      <c r="AN608" s="30">
        <f t="shared" si="186"/>
        <v>596</v>
      </c>
      <c r="AO608" s="29">
        <f t="shared" si="179"/>
        <v>3921003.5399999795</v>
      </c>
      <c r="AP608" s="30">
        <f t="shared" si="186"/>
        <v>596</v>
      </c>
      <c r="AQ608" s="30">
        <f t="shared" si="186"/>
        <v>596</v>
      </c>
      <c r="AR608" s="29">
        <f t="shared" si="173"/>
        <v>3917516.25999997</v>
      </c>
      <c r="AS608" s="253">
        <f t="shared" si="186"/>
        <v>596</v>
      </c>
      <c r="AT608" s="254">
        <f t="shared" si="186"/>
        <v>596</v>
      </c>
    </row>
    <row r="609" spans="22:46">
      <c r="V609" s="30">
        <f t="shared" si="187"/>
        <v>597</v>
      </c>
      <c r="W609" s="29">
        <f t="shared" si="174"/>
        <v>3909320.1900000395</v>
      </c>
      <c r="X609" s="30">
        <f t="shared" si="187"/>
        <v>597</v>
      </c>
      <c r="Y609" s="30">
        <f t="shared" si="187"/>
        <v>597</v>
      </c>
      <c r="Z609" s="29">
        <f t="shared" si="175"/>
        <v>3920378.3999999762</v>
      </c>
      <c r="AA609" s="30">
        <f t="shared" si="187"/>
        <v>597</v>
      </c>
      <c r="AB609" s="30">
        <f t="shared" si="187"/>
        <v>597</v>
      </c>
      <c r="AC609" s="29">
        <f t="shared" si="176"/>
        <v>3905422.6599999932</v>
      </c>
      <c r="AD609" s="30">
        <f t="shared" si="187"/>
        <v>597</v>
      </c>
      <c r="AE609" s="30">
        <f t="shared" si="187"/>
        <v>597</v>
      </c>
      <c r="AF609" s="29">
        <f t="shared" si="172"/>
        <v>3928770.809999973</v>
      </c>
      <c r="AG609" s="30">
        <f t="shared" si="187"/>
        <v>597</v>
      </c>
      <c r="AH609" s="30">
        <f t="shared" si="187"/>
        <v>597</v>
      </c>
      <c r="AI609" s="29">
        <f t="shared" si="177"/>
        <v>3900903.3100000396</v>
      </c>
      <c r="AJ609" s="30">
        <f t="shared" si="187"/>
        <v>597</v>
      </c>
      <c r="AK609" s="30">
        <f t="shared" si="186"/>
        <v>597</v>
      </c>
      <c r="AL609" s="29">
        <f t="shared" si="178"/>
        <v>3920381.3899999983</v>
      </c>
      <c r="AM609" s="30">
        <f t="shared" si="186"/>
        <v>597</v>
      </c>
      <c r="AN609" s="30">
        <f t="shared" si="186"/>
        <v>597</v>
      </c>
      <c r="AO609" s="29">
        <f t="shared" si="179"/>
        <v>3927452.4299999797</v>
      </c>
      <c r="AP609" s="30">
        <f t="shared" si="186"/>
        <v>597</v>
      </c>
      <c r="AQ609" s="30">
        <f t="shared" si="186"/>
        <v>597</v>
      </c>
      <c r="AR609" s="29">
        <f t="shared" si="173"/>
        <v>3923954.3499999698</v>
      </c>
      <c r="AS609" s="253">
        <f t="shared" si="186"/>
        <v>597</v>
      </c>
      <c r="AT609" s="254">
        <f t="shared" si="186"/>
        <v>597</v>
      </c>
    </row>
    <row r="610" spans="22:46">
      <c r="V610" s="30">
        <f t="shared" si="187"/>
        <v>598</v>
      </c>
      <c r="W610" s="29">
        <f t="shared" si="174"/>
        <v>3915753.7900000396</v>
      </c>
      <c r="X610" s="30">
        <f t="shared" si="187"/>
        <v>598</v>
      </c>
      <c r="Y610" s="30">
        <f t="shared" si="187"/>
        <v>598</v>
      </c>
      <c r="Z610" s="29">
        <f t="shared" si="175"/>
        <v>3926830.1899999762</v>
      </c>
      <c r="AA610" s="30">
        <f t="shared" si="187"/>
        <v>598</v>
      </c>
      <c r="AB610" s="30">
        <f t="shared" si="187"/>
        <v>598</v>
      </c>
      <c r="AC610" s="29">
        <f t="shared" si="176"/>
        <v>3911853.5599999931</v>
      </c>
      <c r="AD610" s="30">
        <f t="shared" si="187"/>
        <v>598</v>
      </c>
      <c r="AE610" s="30">
        <f t="shared" si="187"/>
        <v>598</v>
      </c>
      <c r="AF610" s="29">
        <f t="shared" si="172"/>
        <v>3935227.0999999731</v>
      </c>
      <c r="AG610" s="30">
        <f t="shared" si="187"/>
        <v>598</v>
      </c>
      <c r="AH610" s="30">
        <f t="shared" si="187"/>
        <v>598</v>
      </c>
      <c r="AI610" s="29">
        <f t="shared" si="177"/>
        <v>3907334.6600000397</v>
      </c>
      <c r="AJ610" s="30">
        <f t="shared" si="187"/>
        <v>598</v>
      </c>
      <c r="AK610" s="30">
        <f t="shared" si="186"/>
        <v>598</v>
      </c>
      <c r="AL610" s="29">
        <f t="shared" si="178"/>
        <v>3926836.7799999984</v>
      </c>
      <c r="AM610" s="30">
        <f t="shared" si="186"/>
        <v>598</v>
      </c>
      <c r="AN610" s="30">
        <f t="shared" si="186"/>
        <v>598</v>
      </c>
      <c r="AO610" s="29">
        <f t="shared" si="179"/>
        <v>3933901.3199999798</v>
      </c>
      <c r="AP610" s="30">
        <f t="shared" si="186"/>
        <v>598</v>
      </c>
      <c r="AQ610" s="30">
        <f t="shared" si="186"/>
        <v>598</v>
      </c>
      <c r="AR610" s="29">
        <f t="shared" si="173"/>
        <v>3930392.4399999697</v>
      </c>
      <c r="AS610" s="253">
        <f t="shared" si="186"/>
        <v>598</v>
      </c>
      <c r="AT610" s="254">
        <f t="shared" si="186"/>
        <v>598</v>
      </c>
    </row>
    <row r="611" spans="22:46">
      <c r="V611" s="30">
        <f t="shared" si="187"/>
        <v>599</v>
      </c>
      <c r="W611" s="29">
        <f t="shared" si="174"/>
        <v>3922187.3900000397</v>
      </c>
      <c r="X611" s="30">
        <f t="shared" si="187"/>
        <v>599</v>
      </c>
      <c r="Y611" s="30">
        <f t="shared" si="187"/>
        <v>599</v>
      </c>
      <c r="Z611" s="29">
        <f t="shared" si="175"/>
        <v>3933281.9799999762</v>
      </c>
      <c r="AA611" s="30">
        <f t="shared" si="187"/>
        <v>599</v>
      </c>
      <c r="AB611" s="30">
        <f t="shared" si="187"/>
        <v>599</v>
      </c>
      <c r="AC611" s="29">
        <f t="shared" si="176"/>
        <v>3918284.459999993</v>
      </c>
      <c r="AD611" s="30">
        <f t="shared" si="187"/>
        <v>599</v>
      </c>
      <c r="AE611" s="30">
        <f t="shared" si="187"/>
        <v>599</v>
      </c>
      <c r="AF611" s="29">
        <f t="shared" si="172"/>
        <v>3941683.3899999731</v>
      </c>
      <c r="AG611" s="30">
        <f t="shared" si="187"/>
        <v>599</v>
      </c>
      <c r="AH611" s="30">
        <f t="shared" si="187"/>
        <v>599</v>
      </c>
      <c r="AI611" s="29">
        <f t="shared" si="177"/>
        <v>3913766.0100000398</v>
      </c>
      <c r="AJ611" s="30">
        <f t="shared" si="187"/>
        <v>599</v>
      </c>
      <c r="AK611" s="30">
        <f t="shared" si="186"/>
        <v>599</v>
      </c>
      <c r="AL611" s="29">
        <f t="shared" si="178"/>
        <v>3933292.1699999985</v>
      </c>
      <c r="AM611" s="30">
        <f t="shared" si="186"/>
        <v>599</v>
      </c>
      <c r="AN611" s="30">
        <f t="shared" si="186"/>
        <v>599</v>
      </c>
      <c r="AO611" s="29">
        <f t="shared" si="179"/>
        <v>3940350.2099999799</v>
      </c>
      <c r="AP611" s="30">
        <f t="shared" si="186"/>
        <v>599</v>
      </c>
      <c r="AQ611" s="30">
        <f t="shared" si="186"/>
        <v>599</v>
      </c>
      <c r="AR611" s="29">
        <f t="shared" si="173"/>
        <v>3936830.5299999695</v>
      </c>
      <c r="AS611" s="253">
        <f t="shared" si="186"/>
        <v>599</v>
      </c>
      <c r="AT611" s="254">
        <f t="shared" si="186"/>
        <v>599</v>
      </c>
    </row>
    <row r="612" spans="22:46">
      <c r="V612" s="30">
        <f t="shared" si="187"/>
        <v>600</v>
      </c>
      <c r="W612" s="29">
        <f t="shared" si="174"/>
        <v>3928620.9900000398</v>
      </c>
      <c r="X612" s="30">
        <f t="shared" si="187"/>
        <v>600</v>
      </c>
      <c r="Y612" s="30">
        <f t="shared" si="187"/>
        <v>600</v>
      </c>
      <c r="Z612" s="29">
        <f t="shared" si="175"/>
        <v>3939733.7699999763</v>
      </c>
      <c r="AA612" s="30">
        <f t="shared" si="187"/>
        <v>600</v>
      </c>
      <c r="AB612" s="30">
        <f t="shared" si="187"/>
        <v>600</v>
      </c>
      <c r="AC612" s="29">
        <f t="shared" si="176"/>
        <v>3924715.3599999929</v>
      </c>
      <c r="AD612" s="30">
        <f t="shared" si="187"/>
        <v>600</v>
      </c>
      <c r="AE612" s="30">
        <f t="shared" si="187"/>
        <v>600</v>
      </c>
      <c r="AF612" s="29">
        <f t="shared" si="172"/>
        <v>3948139.6799999732</v>
      </c>
      <c r="AG612" s="30">
        <f t="shared" si="187"/>
        <v>600</v>
      </c>
      <c r="AH612" s="30">
        <f t="shared" si="187"/>
        <v>600</v>
      </c>
      <c r="AI612" s="29">
        <f t="shared" si="177"/>
        <v>3920197.3600000399</v>
      </c>
      <c r="AJ612" s="30">
        <f t="shared" si="187"/>
        <v>600</v>
      </c>
      <c r="AK612" s="30">
        <f t="shared" si="186"/>
        <v>600</v>
      </c>
      <c r="AL612" s="29">
        <f t="shared" si="178"/>
        <v>3939747.5599999987</v>
      </c>
      <c r="AM612" s="30">
        <f t="shared" si="186"/>
        <v>600</v>
      </c>
      <c r="AN612" s="30">
        <f t="shared" si="186"/>
        <v>600</v>
      </c>
      <c r="AO612" s="29">
        <f t="shared" si="179"/>
        <v>3946799.0999999801</v>
      </c>
      <c r="AP612" s="30">
        <f t="shared" si="186"/>
        <v>600</v>
      </c>
      <c r="AQ612" s="30">
        <f t="shared" si="186"/>
        <v>600</v>
      </c>
      <c r="AR612" s="29">
        <f t="shared" si="173"/>
        <v>3943268.6199999694</v>
      </c>
      <c r="AS612" s="253">
        <f t="shared" si="186"/>
        <v>600</v>
      </c>
      <c r="AT612" s="254">
        <f t="shared" si="186"/>
        <v>600</v>
      </c>
    </row>
    <row r="613" spans="22:46">
      <c r="V613" s="30">
        <f t="shared" si="187"/>
        <v>601</v>
      </c>
      <c r="W613" s="29">
        <f t="shared" si="174"/>
        <v>3935054.5900000399</v>
      </c>
      <c r="X613" s="30">
        <f t="shared" si="187"/>
        <v>601</v>
      </c>
      <c r="Y613" s="30">
        <f t="shared" si="187"/>
        <v>601</v>
      </c>
      <c r="Z613" s="29">
        <f t="shared" si="175"/>
        <v>3946185.5599999763</v>
      </c>
      <c r="AA613" s="30">
        <f t="shared" si="187"/>
        <v>601</v>
      </c>
      <c r="AB613" s="30">
        <f t="shared" si="187"/>
        <v>601</v>
      </c>
      <c r="AC613" s="29">
        <f t="shared" si="176"/>
        <v>3931146.2599999928</v>
      </c>
      <c r="AD613" s="30">
        <f t="shared" si="187"/>
        <v>601</v>
      </c>
      <c r="AE613" s="30">
        <f t="shared" si="187"/>
        <v>601</v>
      </c>
      <c r="AF613" s="29">
        <f t="shared" si="172"/>
        <v>3954595.9699999732</v>
      </c>
      <c r="AG613" s="30">
        <f t="shared" si="187"/>
        <v>601</v>
      </c>
      <c r="AH613" s="30">
        <f t="shared" si="187"/>
        <v>601</v>
      </c>
      <c r="AI613" s="29">
        <f t="shared" si="177"/>
        <v>3926628.71000004</v>
      </c>
      <c r="AJ613" s="30">
        <f t="shared" si="187"/>
        <v>601</v>
      </c>
      <c r="AK613" s="30">
        <f t="shared" si="186"/>
        <v>601</v>
      </c>
      <c r="AL613" s="29">
        <f t="shared" si="178"/>
        <v>3946202.9499999988</v>
      </c>
      <c r="AM613" s="30">
        <f t="shared" si="186"/>
        <v>601</v>
      </c>
      <c r="AN613" s="30">
        <f t="shared" si="186"/>
        <v>601</v>
      </c>
      <c r="AO613" s="29">
        <f t="shared" si="179"/>
        <v>3953247.9899999802</v>
      </c>
      <c r="AP613" s="30">
        <f t="shared" si="186"/>
        <v>601</v>
      </c>
      <c r="AQ613" s="30">
        <f t="shared" si="186"/>
        <v>601</v>
      </c>
      <c r="AR613" s="29">
        <f t="shared" si="173"/>
        <v>3949706.7099999692</v>
      </c>
      <c r="AS613" s="253">
        <f t="shared" si="186"/>
        <v>601</v>
      </c>
      <c r="AT613" s="254">
        <f t="shared" si="186"/>
        <v>601</v>
      </c>
    </row>
    <row r="614" spans="22:46">
      <c r="V614" s="30">
        <f t="shared" si="187"/>
        <v>602</v>
      </c>
      <c r="W614" s="29">
        <f t="shared" si="174"/>
        <v>3941488.19000004</v>
      </c>
      <c r="X614" s="30">
        <f t="shared" si="187"/>
        <v>602</v>
      </c>
      <c r="Y614" s="30">
        <f t="shared" si="187"/>
        <v>602</v>
      </c>
      <c r="Z614" s="29">
        <f t="shared" si="175"/>
        <v>3952637.3499999763</v>
      </c>
      <c r="AA614" s="30">
        <f t="shared" si="187"/>
        <v>602</v>
      </c>
      <c r="AB614" s="30">
        <f t="shared" si="187"/>
        <v>602</v>
      </c>
      <c r="AC614" s="29">
        <f t="shared" si="176"/>
        <v>3937577.1599999927</v>
      </c>
      <c r="AD614" s="30">
        <f t="shared" si="187"/>
        <v>602</v>
      </c>
      <c r="AE614" s="30">
        <f t="shared" si="187"/>
        <v>602</v>
      </c>
      <c r="AF614" s="29">
        <f t="shared" ref="AF614:AF677" si="188">AF613+6456.29</f>
        <v>3961052.2599999732</v>
      </c>
      <c r="AG614" s="30">
        <f t="shared" si="187"/>
        <v>602</v>
      </c>
      <c r="AH614" s="30">
        <f t="shared" si="187"/>
        <v>602</v>
      </c>
      <c r="AI614" s="29">
        <f t="shared" si="177"/>
        <v>3933060.0600000401</v>
      </c>
      <c r="AJ614" s="30">
        <f t="shared" si="187"/>
        <v>602</v>
      </c>
      <c r="AK614" s="30">
        <f t="shared" si="186"/>
        <v>602</v>
      </c>
      <c r="AL614" s="29">
        <f t="shared" si="178"/>
        <v>3952658.3399999989</v>
      </c>
      <c r="AM614" s="30">
        <f t="shared" si="186"/>
        <v>602</v>
      </c>
      <c r="AN614" s="30">
        <f t="shared" si="186"/>
        <v>602</v>
      </c>
      <c r="AO614" s="29">
        <f t="shared" si="179"/>
        <v>3959696.8799999803</v>
      </c>
      <c r="AP614" s="30">
        <f t="shared" si="186"/>
        <v>602</v>
      </c>
      <c r="AQ614" s="30">
        <f t="shared" si="186"/>
        <v>602</v>
      </c>
      <c r="AR614" s="29">
        <f t="shared" si="173"/>
        <v>3956144.7999999691</v>
      </c>
      <c r="AS614" s="253">
        <f t="shared" si="186"/>
        <v>602</v>
      </c>
      <c r="AT614" s="254">
        <f t="shared" si="186"/>
        <v>602</v>
      </c>
    </row>
    <row r="615" spans="22:46">
      <c r="V615" s="30">
        <f t="shared" si="187"/>
        <v>603</v>
      </c>
      <c r="W615" s="29">
        <f t="shared" si="174"/>
        <v>3947921.7900000401</v>
      </c>
      <c r="X615" s="30">
        <f t="shared" si="187"/>
        <v>603</v>
      </c>
      <c r="Y615" s="30">
        <f t="shared" si="187"/>
        <v>603</v>
      </c>
      <c r="Z615" s="29">
        <f t="shared" si="175"/>
        <v>3959089.1399999764</v>
      </c>
      <c r="AA615" s="30">
        <f t="shared" si="187"/>
        <v>603</v>
      </c>
      <c r="AB615" s="30">
        <f t="shared" si="187"/>
        <v>603</v>
      </c>
      <c r="AC615" s="29">
        <f t="shared" si="176"/>
        <v>3944008.0599999926</v>
      </c>
      <c r="AD615" s="30">
        <f t="shared" si="187"/>
        <v>603</v>
      </c>
      <c r="AE615" s="30">
        <f t="shared" si="187"/>
        <v>603</v>
      </c>
      <c r="AF615" s="29">
        <f t="shared" si="188"/>
        <v>3967508.5499999733</v>
      </c>
      <c r="AG615" s="30">
        <f t="shared" si="187"/>
        <v>603</v>
      </c>
      <c r="AH615" s="30">
        <f t="shared" si="187"/>
        <v>603</v>
      </c>
      <c r="AI615" s="29">
        <f t="shared" si="177"/>
        <v>3939491.4100000402</v>
      </c>
      <c r="AJ615" s="30">
        <f t="shared" si="187"/>
        <v>603</v>
      </c>
      <c r="AK615" s="30">
        <f t="shared" si="186"/>
        <v>603</v>
      </c>
      <c r="AL615" s="29">
        <f t="shared" si="178"/>
        <v>3959113.7299999991</v>
      </c>
      <c r="AM615" s="30">
        <f t="shared" si="186"/>
        <v>603</v>
      </c>
      <c r="AN615" s="30">
        <f t="shared" si="186"/>
        <v>603</v>
      </c>
      <c r="AO615" s="29">
        <f t="shared" si="179"/>
        <v>3966145.7699999805</v>
      </c>
      <c r="AP615" s="30">
        <f t="shared" si="186"/>
        <v>603</v>
      </c>
      <c r="AQ615" s="30">
        <f t="shared" si="186"/>
        <v>603</v>
      </c>
      <c r="AR615" s="29">
        <f t="shared" ref="AR615:AR678" si="189">AR614+6438.09</f>
        <v>3962582.8899999689</v>
      </c>
      <c r="AS615" s="253">
        <f t="shared" si="186"/>
        <v>603</v>
      </c>
      <c r="AT615" s="254">
        <f t="shared" si="186"/>
        <v>603</v>
      </c>
    </row>
    <row r="616" spans="22:46">
      <c r="V616" s="30">
        <f t="shared" si="187"/>
        <v>604</v>
      </c>
      <c r="W616" s="29">
        <f t="shared" ref="W616:W679" si="190">W615+6433.6</f>
        <v>3954355.3900000402</v>
      </c>
      <c r="X616" s="30">
        <f t="shared" si="187"/>
        <v>604</v>
      </c>
      <c r="Y616" s="30">
        <f t="shared" si="187"/>
        <v>604</v>
      </c>
      <c r="Z616" s="29">
        <f t="shared" ref="Z616:Z679" si="191">Z615+6451.79</f>
        <v>3965540.9299999764</v>
      </c>
      <c r="AA616" s="30">
        <f t="shared" si="187"/>
        <v>604</v>
      </c>
      <c r="AB616" s="30">
        <f t="shared" si="187"/>
        <v>604</v>
      </c>
      <c r="AC616" s="29">
        <f t="shared" si="176"/>
        <v>3950438.9599999925</v>
      </c>
      <c r="AD616" s="30">
        <f t="shared" si="187"/>
        <v>604</v>
      </c>
      <c r="AE616" s="30">
        <f t="shared" si="187"/>
        <v>604</v>
      </c>
      <c r="AF616" s="29">
        <f t="shared" si="188"/>
        <v>3973964.8399999733</v>
      </c>
      <c r="AG616" s="30">
        <f t="shared" si="187"/>
        <v>604</v>
      </c>
      <c r="AH616" s="30">
        <f t="shared" si="187"/>
        <v>604</v>
      </c>
      <c r="AI616" s="29">
        <f t="shared" si="177"/>
        <v>3945922.7600000403</v>
      </c>
      <c r="AJ616" s="30">
        <f t="shared" si="187"/>
        <v>604</v>
      </c>
      <c r="AK616" s="30">
        <f t="shared" si="186"/>
        <v>604</v>
      </c>
      <c r="AL616" s="29">
        <f t="shared" si="178"/>
        <v>3965569.1199999992</v>
      </c>
      <c r="AM616" s="30">
        <f t="shared" si="186"/>
        <v>604</v>
      </c>
      <c r="AN616" s="30">
        <f t="shared" si="186"/>
        <v>604</v>
      </c>
      <c r="AO616" s="29">
        <f t="shared" si="179"/>
        <v>3972594.6599999806</v>
      </c>
      <c r="AP616" s="30">
        <f t="shared" si="186"/>
        <v>604</v>
      </c>
      <c r="AQ616" s="30">
        <f t="shared" si="186"/>
        <v>604</v>
      </c>
      <c r="AR616" s="29">
        <f t="shared" si="189"/>
        <v>3969020.9799999688</v>
      </c>
      <c r="AS616" s="253">
        <f t="shared" si="186"/>
        <v>604</v>
      </c>
      <c r="AT616" s="254">
        <f t="shared" si="186"/>
        <v>604</v>
      </c>
    </row>
    <row r="617" spans="22:46">
      <c r="V617" s="30">
        <f t="shared" si="187"/>
        <v>605</v>
      </c>
      <c r="W617" s="29">
        <f t="shared" si="190"/>
        <v>3960788.9900000403</v>
      </c>
      <c r="X617" s="30">
        <f t="shared" si="187"/>
        <v>605</v>
      </c>
      <c r="Y617" s="30">
        <f t="shared" si="187"/>
        <v>605</v>
      </c>
      <c r="Z617" s="29">
        <f t="shared" si="191"/>
        <v>3971992.7199999765</v>
      </c>
      <c r="AA617" s="30">
        <f t="shared" si="187"/>
        <v>605</v>
      </c>
      <c r="AB617" s="30">
        <f t="shared" si="187"/>
        <v>605</v>
      </c>
      <c r="AC617" s="29">
        <f t="shared" ref="AC617:AC680" si="192">AC616+6430.9</f>
        <v>3956869.8599999924</v>
      </c>
      <c r="AD617" s="30">
        <f t="shared" si="187"/>
        <v>605</v>
      </c>
      <c r="AE617" s="30">
        <f t="shared" si="187"/>
        <v>605</v>
      </c>
      <c r="AF617" s="29">
        <f t="shared" si="188"/>
        <v>3980421.1299999733</v>
      </c>
      <c r="AG617" s="30">
        <f t="shared" si="187"/>
        <v>605</v>
      </c>
      <c r="AH617" s="30">
        <f t="shared" si="187"/>
        <v>605</v>
      </c>
      <c r="AI617" s="29">
        <f t="shared" ref="AI617:AI680" si="193">AI616+6431.35</f>
        <v>3952354.1100000404</v>
      </c>
      <c r="AJ617" s="30">
        <f t="shared" si="187"/>
        <v>605</v>
      </c>
      <c r="AK617" s="30">
        <f t="shared" si="186"/>
        <v>605</v>
      </c>
      <c r="AL617" s="29">
        <f t="shared" si="178"/>
        <v>3972024.5099999993</v>
      </c>
      <c r="AM617" s="30">
        <f t="shared" si="186"/>
        <v>605</v>
      </c>
      <c r="AN617" s="30">
        <f t="shared" si="186"/>
        <v>605</v>
      </c>
      <c r="AO617" s="29">
        <f t="shared" si="179"/>
        <v>3979043.5499999807</v>
      </c>
      <c r="AP617" s="30">
        <f t="shared" si="186"/>
        <v>605</v>
      </c>
      <c r="AQ617" s="30">
        <f t="shared" si="186"/>
        <v>605</v>
      </c>
      <c r="AR617" s="29">
        <f t="shared" si="189"/>
        <v>3975459.0699999686</v>
      </c>
      <c r="AS617" s="253">
        <f t="shared" si="186"/>
        <v>605</v>
      </c>
      <c r="AT617" s="254">
        <f t="shared" si="186"/>
        <v>605</v>
      </c>
    </row>
    <row r="618" spans="22:46">
      <c r="V618" s="30">
        <f t="shared" si="187"/>
        <v>606</v>
      </c>
      <c r="W618" s="29">
        <f t="shared" si="190"/>
        <v>3967222.5900000404</v>
      </c>
      <c r="X618" s="30">
        <f t="shared" si="187"/>
        <v>606</v>
      </c>
      <c r="Y618" s="30">
        <f t="shared" si="187"/>
        <v>606</v>
      </c>
      <c r="Z618" s="29">
        <f t="shared" si="191"/>
        <v>3978444.5099999765</v>
      </c>
      <c r="AA618" s="30">
        <f t="shared" si="187"/>
        <v>606</v>
      </c>
      <c r="AB618" s="30">
        <f t="shared" si="187"/>
        <v>606</v>
      </c>
      <c r="AC618" s="29">
        <f t="shared" si="192"/>
        <v>3963300.7599999923</v>
      </c>
      <c r="AD618" s="30">
        <f t="shared" si="187"/>
        <v>606</v>
      </c>
      <c r="AE618" s="30">
        <f t="shared" si="187"/>
        <v>606</v>
      </c>
      <c r="AF618" s="29">
        <f t="shared" si="188"/>
        <v>3986877.4199999734</v>
      </c>
      <c r="AG618" s="30">
        <f t="shared" si="187"/>
        <v>606</v>
      </c>
      <c r="AH618" s="30">
        <f t="shared" si="187"/>
        <v>606</v>
      </c>
      <c r="AI618" s="29">
        <f t="shared" si="193"/>
        <v>3958785.4600000405</v>
      </c>
      <c r="AJ618" s="30">
        <f t="shared" si="187"/>
        <v>606</v>
      </c>
      <c r="AK618" s="30">
        <f t="shared" si="186"/>
        <v>606</v>
      </c>
      <c r="AL618" s="29">
        <f t="shared" ref="AL618:AL681" si="194">AL617+6455.39</f>
        <v>3978479.8999999994</v>
      </c>
      <c r="AM618" s="30">
        <f t="shared" si="186"/>
        <v>606</v>
      </c>
      <c r="AN618" s="30">
        <f t="shared" si="186"/>
        <v>606</v>
      </c>
      <c r="AO618" s="29">
        <f t="shared" si="179"/>
        <v>3985492.4399999809</v>
      </c>
      <c r="AP618" s="30">
        <f t="shared" si="186"/>
        <v>606</v>
      </c>
      <c r="AQ618" s="30">
        <f t="shared" si="186"/>
        <v>606</v>
      </c>
      <c r="AR618" s="29">
        <f t="shared" si="189"/>
        <v>3981897.1599999685</v>
      </c>
      <c r="AS618" s="253">
        <f t="shared" si="186"/>
        <v>606</v>
      </c>
      <c r="AT618" s="254">
        <f t="shared" si="186"/>
        <v>606</v>
      </c>
    </row>
    <row r="619" spans="22:46">
      <c r="V619" s="30">
        <f t="shared" si="187"/>
        <v>607</v>
      </c>
      <c r="W619" s="29">
        <f t="shared" si="190"/>
        <v>3973656.1900000405</v>
      </c>
      <c r="X619" s="30">
        <f t="shared" si="187"/>
        <v>607</v>
      </c>
      <c r="Y619" s="30">
        <f t="shared" si="187"/>
        <v>607</v>
      </c>
      <c r="Z619" s="29">
        <f t="shared" si="191"/>
        <v>3984896.2999999765</v>
      </c>
      <c r="AA619" s="30">
        <f t="shared" si="187"/>
        <v>607</v>
      </c>
      <c r="AB619" s="30">
        <f t="shared" si="187"/>
        <v>607</v>
      </c>
      <c r="AC619" s="29">
        <f t="shared" si="192"/>
        <v>3969731.6599999922</v>
      </c>
      <c r="AD619" s="30">
        <f t="shared" si="187"/>
        <v>607</v>
      </c>
      <c r="AE619" s="30">
        <f t="shared" si="187"/>
        <v>607</v>
      </c>
      <c r="AF619" s="29">
        <f t="shared" si="188"/>
        <v>3993333.7099999734</v>
      </c>
      <c r="AG619" s="30">
        <f t="shared" si="187"/>
        <v>607</v>
      </c>
      <c r="AH619" s="30">
        <f t="shared" si="187"/>
        <v>607</v>
      </c>
      <c r="AI619" s="29">
        <f t="shared" si="193"/>
        <v>3965216.8100000406</v>
      </c>
      <c r="AJ619" s="30">
        <f t="shared" si="187"/>
        <v>607</v>
      </c>
      <c r="AK619" s="30">
        <f t="shared" si="186"/>
        <v>607</v>
      </c>
      <c r="AL619" s="29">
        <f t="shared" si="194"/>
        <v>3984935.2899999996</v>
      </c>
      <c r="AM619" s="30">
        <f t="shared" si="186"/>
        <v>607</v>
      </c>
      <c r="AN619" s="30">
        <f t="shared" si="186"/>
        <v>607</v>
      </c>
      <c r="AO619" s="29">
        <f t="shared" ref="AO619:AO682" si="195">AO618+6448.89</f>
        <v>3991941.329999981</v>
      </c>
      <c r="AP619" s="30">
        <f t="shared" si="186"/>
        <v>607</v>
      </c>
      <c r="AQ619" s="30">
        <f t="shared" si="186"/>
        <v>607</v>
      </c>
      <c r="AR619" s="29">
        <f t="shared" si="189"/>
        <v>3988335.2499999683</v>
      </c>
      <c r="AS619" s="253">
        <f t="shared" si="186"/>
        <v>607</v>
      </c>
      <c r="AT619" s="254">
        <f t="shared" si="186"/>
        <v>607</v>
      </c>
    </row>
    <row r="620" spans="22:46">
      <c r="V620" s="30">
        <f t="shared" si="187"/>
        <v>608</v>
      </c>
      <c r="W620" s="29">
        <f t="shared" si="190"/>
        <v>3980089.7900000405</v>
      </c>
      <c r="X620" s="30">
        <f t="shared" si="187"/>
        <v>608</v>
      </c>
      <c r="Y620" s="30">
        <f t="shared" si="187"/>
        <v>608</v>
      </c>
      <c r="Z620" s="29">
        <f t="shared" si="191"/>
        <v>3991348.0899999766</v>
      </c>
      <c r="AA620" s="30">
        <f t="shared" si="187"/>
        <v>608</v>
      </c>
      <c r="AB620" s="30">
        <f t="shared" si="187"/>
        <v>608</v>
      </c>
      <c r="AC620" s="29">
        <f t="shared" si="192"/>
        <v>3976162.5599999921</v>
      </c>
      <c r="AD620" s="30">
        <f t="shared" si="187"/>
        <v>608</v>
      </c>
      <c r="AE620" s="30">
        <f t="shared" si="187"/>
        <v>608</v>
      </c>
      <c r="AF620" s="29">
        <f t="shared" si="188"/>
        <v>3999789.9999999735</v>
      </c>
      <c r="AG620" s="30">
        <f t="shared" si="187"/>
        <v>608</v>
      </c>
      <c r="AH620" s="30">
        <f t="shared" si="187"/>
        <v>608</v>
      </c>
      <c r="AI620" s="29">
        <f t="shared" si="193"/>
        <v>3971648.1600000407</v>
      </c>
      <c r="AJ620" s="30">
        <f t="shared" si="187"/>
        <v>608</v>
      </c>
      <c r="AK620" s="30">
        <f t="shared" si="186"/>
        <v>608</v>
      </c>
      <c r="AL620" s="29">
        <f t="shared" si="194"/>
        <v>3991390.6799999997</v>
      </c>
      <c r="AM620" s="30">
        <f t="shared" si="186"/>
        <v>608</v>
      </c>
      <c r="AN620" s="30">
        <f t="shared" si="186"/>
        <v>608</v>
      </c>
      <c r="AO620" s="29">
        <f t="shared" si="195"/>
        <v>3998390.2199999811</v>
      </c>
      <c r="AP620" s="30">
        <f t="shared" si="186"/>
        <v>608</v>
      </c>
      <c r="AQ620" s="30">
        <f t="shared" si="186"/>
        <v>608</v>
      </c>
      <c r="AR620" s="29">
        <f t="shared" si="189"/>
        <v>3994773.3399999682</v>
      </c>
      <c r="AS620" s="253">
        <f t="shared" si="186"/>
        <v>608</v>
      </c>
      <c r="AT620" s="254">
        <f t="shared" si="186"/>
        <v>608</v>
      </c>
    </row>
    <row r="621" spans="22:46">
      <c r="V621" s="30">
        <f t="shared" si="187"/>
        <v>609</v>
      </c>
      <c r="W621" s="29">
        <f t="shared" si="190"/>
        <v>3986523.3900000406</v>
      </c>
      <c r="X621" s="30">
        <f t="shared" si="187"/>
        <v>609</v>
      </c>
      <c r="Y621" s="30">
        <f t="shared" si="187"/>
        <v>609</v>
      </c>
      <c r="Z621" s="29">
        <f t="shared" si="191"/>
        <v>3997799.8799999766</v>
      </c>
      <c r="AA621" s="30">
        <f t="shared" si="187"/>
        <v>609</v>
      </c>
      <c r="AB621" s="30">
        <f t="shared" si="187"/>
        <v>609</v>
      </c>
      <c r="AC621" s="29">
        <f t="shared" si="192"/>
        <v>3982593.459999992</v>
      </c>
      <c r="AD621" s="30">
        <f t="shared" si="187"/>
        <v>609</v>
      </c>
      <c r="AE621" s="30">
        <f t="shared" si="187"/>
        <v>609</v>
      </c>
      <c r="AF621" s="29">
        <f t="shared" si="188"/>
        <v>4006246.2899999735</v>
      </c>
      <c r="AG621" s="30">
        <f t="shared" si="187"/>
        <v>609</v>
      </c>
      <c r="AH621" s="30">
        <f t="shared" si="187"/>
        <v>609</v>
      </c>
      <c r="AI621" s="29">
        <f t="shared" si="193"/>
        <v>3978079.5100000408</v>
      </c>
      <c r="AJ621" s="30">
        <f t="shared" si="187"/>
        <v>609</v>
      </c>
      <c r="AK621" s="30">
        <f t="shared" si="187"/>
        <v>609</v>
      </c>
      <c r="AL621" s="29">
        <f t="shared" si="194"/>
        <v>3997846.07</v>
      </c>
      <c r="AM621" s="30">
        <f t="shared" ref="AK621:AT636" si="196">AM620+1</f>
        <v>609</v>
      </c>
      <c r="AN621" s="30">
        <f t="shared" si="196"/>
        <v>609</v>
      </c>
      <c r="AO621" s="29">
        <f t="shared" si="195"/>
        <v>4004839.1099999812</v>
      </c>
      <c r="AP621" s="30">
        <f t="shared" si="196"/>
        <v>609</v>
      </c>
      <c r="AQ621" s="30">
        <f t="shared" si="196"/>
        <v>609</v>
      </c>
      <c r="AR621" s="29">
        <f t="shared" si="189"/>
        <v>4001211.429999968</v>
      </c>
      <c r="AS621" s="253">
        <f t="shared" si="196"/>
        <v>609</v>
      </c>
      <c r="AT621" s="254">
        <f t="shared" si="196"/>
        <v>609</v>
      </c>
    </row>
    <row r="622" spans="22:46">
      <c r="V622" s="30">
        <f t="shared" ref="V622:AK637" si="197">V621+1</f>
        <v>610</v>
      </c>
      <c r="W622" s="29">
        <f t="shared" si="190"/>
        <v>3992956.9900000407</v>
      </c>
      <c r="X622" s="30">
        <f t="shared" si="197"/>
        <v>610</v>
      </c>
      <c r="Y622" s="30">
        <f t="shared" si="197"/>
        <v>610</v>
      </c>
      <c r="Z622" s="29">
        <f t="shared" si="191"/>
        <v>4004251.6699999766</v>
      </c>
      <c r="AA622" s="30">
        <f t="shared" si="197"/>
        <v>610</v>
      </c>
      <c r="AB622" s="30">
        <f t="shared" si="197"/>
        <v>610</v>
      </c>
      <c r="AC622" s="29">
        <f t="shared" si="192"/>
        <v>3989024.359999992</v>
      </c>
      <c r="AD622" s="30">
        <f t="shared" si="197"/>
        <v>610</v>
      </c>
      <c r="AE622" s="30">
        <f t="shared" si="197"/>
        <v>610</v>
      </c>
      <c r="AF622" s="29">
        <f t="shared" si="188"/>
        <v>4012702.5799999735</v>
      </c>
      <c r="AG622" s="30">
        <f t="shared" si="197"/>
        <v>610</v>
      </c>
      <c r="AH622" s="30">
        <f t="shared" si="197"/>
        <v>610</v>
      </c>
      <c r="AI622" s="29">
        <f t="shared" si="193"/>
        <v>3984510.8600000408</v>
      </c>
      <c r="AJ622" s="30">
        <f t="shared" si="197"/>
        <v>610</v>
      </c>
      <c r="AK622" s="30">
        <f t="shared" si="196"/>
        <v>610</v>
      </c>
      <c r="AL622" s="29">
        <f t="shared" si="194"/>
        <v>4004301.46</v>
      </c>
      <c r="AM622" s="30">
        <f t="shared" si="196"/>
        <v>610</v>
      </c>
      <c r="AN622" s="30">
        <f t="shared" si="196"/>
        <v>610</v>
      </c>
      <c r="AO622" s="29">
        <f t="shared" si="195"/>
        <v>4011287.9999999814</v>
      </c>
      <c r="AP622" s="30">
        <f t="shared" si="196"/>
        <v>610</v>
      </c>
      <c r="AQ622" s="30">
        <f t="shared" si="196"/>
        <v>610</v>
      </c>
      <c r="AR622" s="29">
        <f t="shared" si="189"/>
        <v>4007649.5199999679</v>
      </c>
      <c r="AS622" s="253">
        <f t="shared" si="196"/>
        <v>610</v>
      </c>
      <c r="AT622" s="254">
        <f t="shared" si="196"/>
        <v>610</v>
      </c>
    </row>
    <row r="623" spans="22:46">
      <c r="V623" s="30">
        <f t="shared" si="197"/>
        <v>611</v>
      </c>
      <c r="W623" s="29">
        <f t="shared" si="190"/>
        <v>3999390.5900000408</v>
      </c>
      <c r="X623" s="30">
        <f t="shared" si="197"/>
        <v>611</v>
      </c>
      <c r="Y623" s="30">
        <f t="shared" si="197"/>
        <v>611</v>
      </c>
      <c r="Z623" s="29">
        <f t="shared" si="191"/>
        <v>4010703.4599999767</v>
      </c>
      <c r="AA623" s="30">
        <f t="shared" si="197"/>
        <v>611</v>
      </c>
      <c r="AB623" s="30">
        <f t="shared" si="197"/>
        <v>611</v>
      </c>
      <c r="AC623" s="29">
        <f t="shared" si="192"/>
        <v>3995455.2599999919</v>
      </c>
      <c r="AD623" s="30">
        <f t="shared" si="197"/>
        <v>611</v>
      </c>
      <c r="AE623" s="30">
        <f t="shared" si="197"/>
        <v>611</v>
      </c>
      <c r="AF623" s="29">
        <f t="shared" si="188"/>
        <v>4019158.8699999736</v>
      </c>
      <c r="AG623" s="30">
        <f t="shared" si="197"/>
        <v>611</v>
      </c>
      <c r="AH623" s="30">
        <f t="shared" si="197"/>
        <v>611</v>
      </c>
      <c r="AI623" s="29">
        <f t="shared" si="193"/>
        <v>3990942.2100000409</v>
      </c>
      <c r="AJ623" s="30">
        <f t="shared" si="197"/>
        <v>611</v>
      </c>
      <c r="AK623" s="30">
        <f t="shared" si="196"/>
        <v>611</v>
      </c>
      <c r="AL623" s="29">
        <f t="shared" si="194"/>
        <v>4010756.85</v>
      </c>
      <c r="AM623" s="30">
        <f t="shared" si="196"/>
        <v>611</v>
      </c>
      <c r="AN623" s="30">
        <f t="shared" si="196"/>
        <v>611</v>
      </c>
      <c r="AO623" s="29">
        <f t="shared" si="195"/>
        <v>4017736.8899999815</v>
      </c>
      <c r="AP623" s="30">
        <f t="shared" si="196"/>
        <v>611</v>
      </c>
      <c r="AQ623" s="30">
        <f t="shared" si="196"/>
        <v>611</v>
      </c>
      <c r="AR623" s="29">
        <f t="shared" si="189"/>
        <v>4014087.6099999677</v>
      </c>
      <c r="AS623" s="253">
        <f t="shared" si="196"/>
        <v>611</v>
      </c>
      <c r="AT623" s="254">
        <f t="shared" si="196"/>
        <v>611</v>
      </c>
    </row>
    <row r="624" spans="22:46">
      <c r="V624" s="30">
        <f t="shared" si="197"/>
        <v>612</v>
      </c>
      <c r="W624" s="29">
        <f t="shared" si="190"/>
        <v>4005824.1900000409</v>
      </c>
      <c r="X624" s="30">
        <f t="shared" si="197"/>
        <v>612</v>
      </c>
      <c r="Y624" s="30">
        <f t="shared" si="197"/>
        <v>612</v>
      </c>
      <c r="Z624" s="29">
        <f t="shared" si="191"/>
        <v>4017155.2499999767</v>
      </c>
      <c r="AA624" s="30">
        <f t="shared" si="197"/>
        <v>612</v>
      </c>
      <c r="AB624" s="30">
        <f t="shared" si="197"/>
        <v>612</v>
      </c>
      <c r="AC624" s="29">
        <f t="shared" si="192"/>
        <v>4001886.1599999918</v>
      </c>
      <c r="AD624" s="30">
        <f t="shared" si="197"/>
        <v>612</v>
      </c>
      <c r="AE624" s="30">
        <f t="shared" si="197"/>
        <v>612</v>
      </c>
      <c r="AF624" s="29">
        <f t="shared" si="188"/>
        <v>4025615.1599999736</v>
      </c>
      <c r="AG624" s="30">
        <f t="shared" si="197"/>
        <v>612</v>
      </c>
      <c r="AH624" s="30">
        <f t="shared" si="197"/>
        <v>612</v>
      </c>
      <c r="AI624" s="29">
        <f t="shared" si="193"/>
        <v>3997373.560000041</v>
      </c>
      <c r="AJ624" s="30">
        <f t="shared" si="197"/>
        <v>612</v>
      </c>
      <c r="AK624" s="30">
        <f t="shared" si="196"/>
        <v>612</v>
      </c>
      <c r="AL624" s="29">
        <f t="shared" si="194"/>
        <v>4017212.24</v>
      </c>
      <c r="AM624" s="30">
        <f t="shared" si="196"/>
        <v>612</v>
      </c>
      <c r="AN624" s="30">
        <f t="shared" si="196"/>
        <v>612</v>
      </c>
      <c r="AO624" s="29">
        <f t="shared" si="195"/>
        <v>4024185.7799999816</v>
      </c>
      <c r="AP624" s="30">
        <f t="shared" si="196"/>
        <v>612</v>
      </c>
      <c r="AQ624" s="30">
        <f t="shared" si="196"/>
        <v>612</v>
      </c>
      <c r="AR624" s="29">
        <f t="shared" si="189"/>
        <v>4020525.6999999676</v>
      </c>
      <c r="AS624" s="253">
        <f t="shared" si="196"/>
        <v>612</v>
      </c>
      <c r="AT624" s="254">
        <f t="shared" si="196"/>
        <v>612</v>
      </c>
    </row>
    <row r="625" spans="22:46">
      <c r="V625" s="30">
        <f t="shared" si="197"/>
        <v>613</v>
      </c>
      <c r="W625" s="29">
        <f t="shared" si="190"/>
        <v>4012257.790000041</v>
      </c>
      <c r="X625" s="30">
        <f t="shared" si="197"/>
        <v>613</v>
      </c>
      <c r="Y625" s="30">
        <f t="shared" si="197"/>
        <v>613</v>
      </c>
      <c r="Z625" s="29">
        <f t="shared" si="191"/>
        <v>4023607.0399999768</v>
      </c>
      <c r="AA625" s="30">
        <f t="shared" si="197"/>
        <v>613</v>
      </c>
      <c r="AB625" s="30">
        <f t="shared" si="197"/>
        <v>613</v>
      </c>
      <c r="AC625" s="29">
        <f t="shared" si="192"/>
        <v>4008317.0599999917</v>
      </c>
      <c r="AD625" s="30">
        <f t="shared" si="197"/>
        <v>613</v>
      </c>
      <c r="AE625" s="30">
        <f t="shared" si="197"/>
        <v>613</v>
      </c>
      <c r="AF625" s="29">
        <f t="shared" si="188"/>
        <v>4032071.4499999736</v>
      </c>
      <c r="AG625" s="30">
        <f t="shared" si="197"/>
        <v>613</v>
      </c>
      <c r="AH625" s="30">
        <f t="shared" si="197"/>
        <v>613</v>
      </c>
      <c r="AI625" s="29">
        <f t="shared" si="193"/>
        <v>4003804.9100000411</v>
      </c>
      <c r="AJ625" s="30">
        <f t="shared" si="197"/>
        <v>613</v>
      </c>
      <c r="AK625" s="30">
        <f t="shared" si="196"/>
        <v>613</v>
      </c>
      <c r="AL625" s="29">
        <f t="shared" si="194"/>
        <v>4023667.6300000004</v>
      </c>
      <c r="AM625" s="30">
        <f t="shared" si="196"/>
        <v>613</v>
      </c>
      <c r="AN625" s="30">
        <f t="shared" si="196"/>
        <v>613</v>
      </c>
      <c r="AO625" s="29">
        <f t="shared" si="195"/>
        <v>4030634.6699999818</v>
      </c>
      <c r="AP625" s="30">
        <f t="shared" si="196"/>
        <v>613</v>
      </c>
      <c r="AQ625" s="30">
        <f t="shared" si="196"/>
        <v>613</v>
      </c>
      <c r="AR625" s="29">
        <f t="shared" si="189"/>
        <v>4026963.7899999674</v>
      </c>
      <c r="AS625" s="253">
        <f t="shared" si="196"/>
        <v>613</v>
      </c>
      <c r="AT625" s="254">
        <f t="shared" si="196"/>
        <v>613</v>
      </c>
    </row>
    <row r="626" spans="22:46">
      <c r="V626" s="30">
        <f t="shared" si="197"/>
        <v>614</v>
      </c>
      <c r="W626" s="29">
        <f t="shared" si="190"/>
        <v>4018691.3900000411</v>
      </c>
      <c r="X626" s="30">
        <f t="shared" si="197"/>
        <v>614</v>
      </c>
      <c r="Y626" s="30">
        <f t="shared" si="197"/>
        <v>614</v>
      </c>
      <c r="Z626" s="29">
        <f t="shared" si="191"/>
        <v>4030058.8299999768</v>
      </c>
      <c r="AA626" s="30">
        <f t="shared" si="197"/>
        <v>614</v>
      </c>
      <c r="AB626" s="30">
        <f t="shared" si="197"/>
        <v>614</v>
      </c>
      <c r="AC626" s="29">
        <f t="shared" si="192"/>
        <v>4014747.9599999916</v>
      </c>
      <c r="AD626" s="30">
        <f t="shared" si="197"/>
        <v>614</v>
      </c>
      <c r="AE626" s="30">
        <f t="shared" si="197"/>
        <v>614</v>
      </c>
      <c r="AF626" s="29">
        <f t="shared" si="188"/>
        <v>4038527.7399999737</v>
      </c>
      <c r="AG626" s="30">
        <f t="shared" si="197"/>
        <v>614</v>
      </c>
      <c r="AH626" s="30">
        <f t="shared" si="197"/>
        <v>614</v>
      </c>
      <c r="AI626" s="29">
        <f t="shared" si="193"/>
        <v>4010236.2600000412</v>
      </c>
      <c r="AJ626" s="30">
        <f t="shared" si="197"/>
        <v>614</v>
      </c>
      <c r="AK626" s="30">
        <f t="shared" si="196"/>
        <v>614</v>
      </c>
      <c r="AL626" s="29">
        <f t="shared" si="194"/>
        <v>4030123.0200000005</v>
      </c>
      <c r="AM626" s="30">
        <f t="shared" si="196"/>
        <v>614</v>
      </c>
      <c r="AN626" s="30">
        <f t="shared" si="196"/>
        <v>614</v>
      </c>
      <c r="AO626" s="29">
        <f t="shared" si="195"/>
        <v>4037083.5599999819</v>
      </c>
      <c r="AP626" s="30">
        <f t="shared" si="196"/>
        <v>614</v>
      </c>
      <c r="AQ626" s="30">
        <f t="shared" si="196"/>
        <v>614</v>
      </c>
      <c r="AR626" s="29">
        <f t="shared" si="189"/>
        <v>4033401.8799999673</v>
      </c>
      <c r="AS626" s="253">
        <f t="shared" si="196"/>
        <v>614</v>
      </c>
      <c r="AT626" s="254">
        <f t="shared" si="196"/>
        <v>614</v>
      </c>
    </row>
    <row r="627" spans="22:46">
      <c r="V627" s="30">
        <f t="shared" si="197"/>
        <v>615</v>
      </c>
      <c r="W627" s="29">
        <f t="shared" si="190"/>
        <v>4025124.9900000412</v>
      </c>
      <c r="X627" s="30">
        <f t="shared" si="197"/>
        <v>615</v>
      </c>
      <c r="Y627" s="30">
        <f t="shared" si="197"/>
        <v>615</v>
      </c>
      <c r="Z627" s="29">
        <f t="shared" si="191"/>
        <v>4036510.6199999768</v>
      </c>
      <c r="AA627" s="30">
        <f t="shared" si="197"/>
        <v>615</v>
      </c>
      <c r="AB627" s="30">
        <f t="shared" si="197"/>
        <v>615</v>
      </c>
      <c r="AC627" s="29">
        <f t="shared" si="192"/>
        <v>4021178.8599999915</v>
      </c>
      <c r="AD627" s="30">
        <f t="shared" si="197"/>
        <v>615</v>
      </c>
      <c r="AE627" s="30">
        <f t="shared" si="197"/>
        <v>615</v>
      </c>
      <c r="AF627" s="29">
        <f t="shared" si="188"/>
        <v>4044984.0299999737</v>
      </c>
      <c r="AG627" s="30">
        <f t="shared" si="197"/>
        <v>615</v>
      </c>
      <c r="AH627" s="30">
        <f t="shared" si="197"/>
        <v>615</v>
      </c>
      <c r="AI627" s="29">
        <f t="shared" si="193"/>
        <v>4016667.6100000413</v>
      </c>
      <c r="AJ627" s="30">
        <f t="shared" si="197"/>
        <v>615</v>
      </c>
      <c r="AK627" s="30">
        <f t="shared" si="196"/>
        <v>615</v>
      </c>
      <c r="AL627" s="29">
        <f t="shared" si="194"/>
        <v>4036578.4100000006</v>
      </c>
      <c r="AM627" s="30">
        <f t="shared" si="196"/>
        <v>615</v>
      </c>
      <c r="AN627" s="30">
        <f t="shared" si="196"/>
        <v>615</v>
      </c>
      <c r="AO627" s="29">
        <f t="shared" si="195"/>
        <v>4043532.449999982</v>
      </c>
      <c r="AP627" s="30">
        <f t="shared" si="196"/>
        <v>615</v>
      </c>
      <c r="AQ627" s="30">
        <f t="shared" si="196"/>
        <v>615</v>
      </c>
      <c r="AR627" s="29">
        <f t="shared" si="189"/>
        <v>4039839.9699999671</v>
      </c>
      <c r="AS627" s="253">
        <f t="shared" si="196"/>
        <v>615</v>
      </c>
      <c r="AT627" s="254">
        <f t="shared" si="196"/>
        <v>615</v>
      </c>
    </row>
    <row r="628" spans="22:46">
      <c r="V628" s="30">
        <f t="shared" si="197"/>
        <v>616</v>
      </c>
      <c r="W628" s="29">
        <f t="shared" si="190"/>
        <v>4031558.5900000413</v>
      </c>
      <c r="X628" s="30">
        <f t="shared" si="197"/>
        <v>616</v>
      </c>
      <c r="Y628" s="30">
        <f t="shared" si="197"/>
        <v>616</v>
      </c>
      <c r="Z628" s="29">
        <f t="shared" si="191"/>
        <v>4042962.4099999769</v>
      </c>
      <c r="AA628" s="30">
        <f t="shared" si="197"/>
        <v>616</v>
      </c>
      <c r="AB628" s="30">
        <f t="shared" si="197"/>
        <v>616</v>
      </c>
      <c r="AC628" s="29">
        <f t="shared" si="192"/>
        <v>4027609.7599999914</v>
      </c>
      <c r="AD628" s="30">
        <f t="shared" si="197"/>
        <v>616</v>
      </c>
      <c r="AE628" s="30">
        <f t="shared" si="197"/>
        <v>616</v>
      </c>
      <c r="AF628" s="29">
        <f t="shared" si="188"/>
        <v>4051440.3199999738</v>
      </c>
      <c r="AG628" s="30">
        <f t="shared" si="197"/>
        <v>616</v>
      </c>
      <c r="AH628" s="30">
        <f t="shared" si="197"/>
        <v>616</v>
      </c>
      <c r="AI628" s="29">
        <f t="shared" si="193"/>
        <v>4023098.9600000414</v>
      </c>
      <c r="AJ628" s="30">
        <f t="shared" si="197"/>
        <v>616</v>
      </c>
      <c r="AK628" s="30">
        <f t="shared" si="196"/>
        <v>616</v>
      </c>
      <c r="AL628" s="29">
        <f t="shared" si="194"/>
        <v>4043033.8000000007</v>
      </c>
      <c r="AM628" s="30">
        <f t="shared" si="196"/>
        <v>616</v>
      </c>
      <c r="AN628" s="30">
        <f t="shared" si="196"/>
        <v>616</v>
      </c>
      <c r="AO628" s="29">
        <f t="shared" si="195"/>
        <v>4049981.3399999822</v>
      </c>
      <c r="AP628" s="30">
        <f t="shared" si="196"/>
        <v>616</v>
      </c>
      <c r="AQ628" s="30">
        <f t="shared" si="196"/>
        <v>616</v>
      </c>
      <c r="AR628" s="29">
        <f t="shared" si="189"/>
        <v>4046278.059999967</v>
      </c>
      <c r="AS628" s="253">
        <f t="shared" si="196"/>
        <v>616</v>
      </c>
      <c r="AT628" s="254">
        <f t="shared" si="196"/>
        <v>616</v>
      </c>
    </row>
    <row r="629" spans="22:46">
      <c r="V629" s="30">
        <f t="shared" si="197"/>
        <v>617</v>
      </c>
      <c r="W629" s="29">
        <f t="shared" si="190"/>
        <v>4037992.1900000414</v>
      </c>
      <c r="X629" s="30">
        <f t="shared" si="197"/>
        <v>617</v>
      </c>
      <c r="Y629" s="30">
        <f t="shared" si="197"/>
        <v>617</v>
      </c>
      <c r="Z629" s="29">
        <f t="shared" si="191"/>
        <v>4049414.1999999769</v>
      </c>
      <c r="AA629" s="30">
        <f t="shared" si="197"/>
        <v>617</v>
      </c>
      <c r="AB629" s="30">
        <f t="shared" si="197"/>
        <v>617</v>
      </c>
      <c r="AC629" s="29">
        <f t="shared" si="192"/>
        <v>4034040.6599999913</v>
      </c>
      <c r="AD629" s="30">
        <f t="shared" si="197"/>
        <v>617</v>
      </c>
      <c r="AE629" s="30">
        <f t="shared" si="197"/>
        <v>617</v>
      </c>
      <c r="AF629" s="29">
        <f t="shared" si="188"/>
        <v>4057896.6099999738</v>
      </c>
      <c r="AG629" s="30">
        <f t="shared" si="197"/>
        <v>617</v>
      </c>
      <c r="AH629" s="30">
        <f t="shared" si="197"/>
        <v>617</v>
      </c>
      <c r="AI629" s="29">
        <f t="shared" si="193"/>
        <v>4029530.3100000415</v>
      </c>
      <c r="AJ629" s="30">
        <f t="shared" si="197"/>
        <v>617</v>
      </c>
      <c r="AK629" s="30">
        <f t="shared" si="196"/>
        <v>617</v>
      </c>
      <c r="AL629" s="29">
        <f t="shared" si="194"/>
        <v>4049489.1900000009</v>
      </c>
      <c r="AM629" s="30">
        <f t="shared" si="196"/>
        <v>617</v>
      </c>
      <c r="AN629" s="30">
        <f t="shared" si="196"/>
        <v>617</v>
      </c>
      <c r="AO629" s="29">
        <f t="shared" si="195"/>
        <v>4056430.2299999823</v>
      </c>
      <c r="AP629" s="30">
        <f t="shared" si="196"/>
        <v>617</v>
      </c>
      <c r="AQ629" s="30">
        <f t="shared" si="196"/>
        <v>617</v>
      </c>
      <c r="AR629" s="29">
        <f t="shared" si="189"/>
        <v>4052716.1499999668</v>
      </c>
      <c r="AS629" s="253">
        <f t="shared" si="196"/>
        <v>617</v>
      </c>
      <c r="AT629" s="254">
        <f t="shared" si="196"/>
        <v>617</v>
      </c>
    </row>
    <row r="630" spans="22:46">
      <c r="V630" s="30">
        <f t="shared" si="197"/>
        <v>618</v>
      </c>
      <c r="W630" s="29">
        <f t="shared" si="190"/>
        <v>4044425.7900000415</v>
      </c>
      <c r="X630" s="30">
        <f t="shared" si="197"/>
        <v>618</v>
      </c>
      <c r="Y630" s="30">
        <f t="shared" si="197"/>
        <v>618</v>
      </c>
      <c r="Z630" s="29">
        <f t="shared" si="191"/>
        <v>4055865.9899999769</v>
      </c>
      <c r="AA630" s="30">
        <f t="shared" si="197"/>
        <v>618</v>
      </c>
      <c r="AB630" s="30">
        <f t="shared" si="197"/>
        <v>618</v>
      </c>
      <c r="AC630" s="29">
        <f t="shared" si="192"/>
        <v>4040471.5599999912</v>
      </c>
      <c r="AD630" s="30">
        <f t="shared" si="197"/>
        <v>618</v>
      </c>
      <c r="AE630" s="30">
        <f t="shared" si="197"/>
        <v>618</v>
      </c>
      <c r="AF630" s="29">
        <f t="shared" si="188"/>
        <v>4064352.8999999738</v>
      </c>
      <c r="AG630" s="30">
        <f t="shared" si="197"/>
        <v>618</v>
      </c>
      <c r="AH630" s="30">
        <f t="shared" si="197"/>
        <v>618</v>
      </c>
      <c r="AI630" s="29">
        <f t="shared" si="193"/>
        <v>4035961.6600000416</v>
      </c>
      <c r="AJ630" s="30">
        <f t="shared" si="197"/>
        <v>618</v>
      </c>
      <c r="AK630" s="30">
        <f t="shared" si="196"/>
        <v>618</v>
      </c>
      <c r="AL630" s="29">
        <f t="shared" si="194"/>
        <v>4055944.580000001</v>
      </c>
      <c r="AM630" s="30">
        <f t="shared" si="196"/>
        <v>618</v>
      </c>
      <c r="AN630" s="30">
        <f t="shared" si="196"/>
        <v>618</v>
      </c>
      <c r="AO630" s="29">
        <f t="shared" si="195"/>
        <v>4062879.1199999824</v>
      </c>
      <c r="AP630" s="30">
        <f t="shared" si="196"/>
        <v>618</v>
      </c>
      <c r="AQ630" s="30">
        <f t="shared" si="196"/>
        <v>618</v>
      </c>
      <c r="AR630" s="29">
        <f t="shared" si="189"/>
        <v>4059154.2399999667</v>
      </c>
      <c r="AS630" s="253">
        <f t="shared" si="196"/>
        <v>618</v>
      </c>
      <c r="AT630" s="254">
        <f t="shared" si="196"/>
        <v>618</v>
      </c>
    </row>
    <row r="631" spans="22:46">
      <c r="V631" s="30">
        <f t="shared" si="197"/>
        <v>619</v>
      </c>
      <c r="W631" s="29">
        <f t="shared" si="190"/>
        <v>4050859.3900000416</v>
      </c>
      <c r="X631" s="30">
        <f t="shared" si="197"/>
        <v>619</v>
      </c>
      <c r="Y631" s="30">
        <f t="shared" si="197"/>
        <v>619</v>
      </c>
      <c r="Z631" s="29">
        <f t="shared" si="191"/>
        <v>4062317.779999977</v>
      </c>
      <c r="AA631" s="30">
        <f t="shared" si="197"/>
        <v>619</v>
      </c>
      <c r="AB631" s="30">
        <f t="shared" si="197"/>
        <v>619</v>
      </c>
      <c r="AC631" s="29">
        <f t="shared" si="192"/>
        <v>4046902.4599999911</v>
      </c>
      <c r="AD631" s="30">
        <f t="shared" si="197"/>
        <v>619</v>
      </c>
      <c r="AE631" s="30">
        <f t="shared" si="197"/>
        <v>619</v>
      </c>
      <c r="AF631" s="29">
        <f t="shared" si="188"/>
        <v>4070809.1899999739</v>
      </c>
      <c r="AG631" s="30">
        <f t="shared" si="197"/>
        <v>619</v>
      </c>
      <c r="AH631" s="30">
        <f t="shared" si="197"/>
        <v>619</v>
      </c>
      <c r="AI631" s="29">
        <f t="shared" si="193"/>
        <v>4042393.0100000417</v>
      </c>
      <c r="AJ631" s="30">
        <f t="shared" si="197"/>
        <v>619</v>
      </c>
      <c r="AK631" s="30">
        <f t="shared" si="196"/>
        <v>619</v>
      </c>
      <c r="AL631" s="29">
        <f t="shared" si="194"/>
        <v>4062399.9700000011</v>
      </c>
      <c r="AM631" s="30">
        <f t="shared" si="196"/>
        <v>619</v>
      </c>
      <c r="AN631" s="30">
        <f t="shared" si="196"/>
        <v>619</v>
      </c>
      <c r="AO631" s="29">
        <f t="shared" si="195"/>
        <v>4069328.0099999825</v>
      </c>
      <c r="AP631" s="30">
        <f t="shared" si="196"/>
        <v>619</v>
      </c>
      <c r="AQ631" s="30">
        <f t="shared" si="196"/>
        <v>619</v>
      </c>
      <c r="AR631" s="29">
        <f t="shared" si="189"/>
        <v>4065592.3299999665</v>
      </c>
      <c r="AS631" s="253">
        <f t="shared" si="196"/>
        <v>619</v>
      </c>
      <c r="AT631" s="254">
        <f t="shared" si="196"/>
        <v>619</v>
      </c>
    </row>
    <row r="632" spans="22:46">
      <c r="V632" s="30">
        <f t="shared" si="197"/>
        <v>620</v>
      </c>
      <c r="W632" s="29">
        <f t="shared" si="190"/>
        <v>4057292.9900000417</v>
      </c>
      <c r="X632" s="30">
        <f t="shared" si="197"/>
        <v>620</v>
      </c>
      <c r="Y632" s="30">
        <f t="shared" si="197"/>
        <v>620</v>
      </c>
      <c r="Z632" s="29">
        <f t="shared" si="191"/>
        <v>4068769.569999977</v>
      </c>
      <c r="AA632" s="30">
        <f t="shared" si="197"/>
        <v>620</v>
      </c>
      <c r="AB632" s="30">
        <f t="shared" si="197"/>
        <v>620</v>
      </c>
      <c r="AC632" s="29">
        <f t="shared" si="192"/>
        <v>4053333.359999991</v>
      </c>
      <c r="AD632" s="30">
        <f t="shared" si="197"/>
        <v>620</v>
      </c>
      <c r="AE632" s="30">
        <f t="shared" si="197"/>
        <v>620</v>
      </c>
      <c r="AF632" s="29">
        <f t="shared" si="188"/>
        <v>4077265.4799999739</v>
      </c>
      <c r="AG632" s="30">
        <f t="shared" si="197"/>
        <v>620</v>
      </c>
      <c r="AH632" s="30">
        <f t="shared" si="197"/>
        <v>620</v>
      </c>
      <c r="AI632" s="29">
        <f t="shared" si="193"/>
        <v>4048824.3600000418</v>
      </c>
      <c r="AJ632" s="30">
        <f t="shared" si="197"/>
        <v>620</v>
      </c>
      <c r="AK632" s="30">
        <f t="shared" si="196"/>
        <v>620</v>
      </c>
      <c r="AL632" s="29">
        <f t="shared" si="194"/>
        <v>4068855.3600000013</v>
      </c>
      <c r="AM632" s="30">
        <f t="shared" si="196"/>
        <v>620</v>
      </c>
      <c r="AN632" s="30">
        <f t="shared" si="196"/>
        <v>620</v>
      </c>
      <c r="AO632" s="29">
        <f t="shared" si="195"/>
        <v>4075776.8999999827</v>
      </c>
      <c r="AP632" s="30">
        <f t="shared" si="196"/>
        <v>620</v>
      </c>
      <c r="AQ632" s="30">
        <f t="shared" si="196"/>
        <v>620</v>
      </c>
      <c r="AR632" s="29">
        <f t="shared" si="189"/>
        <v>4072030.4199999664</v>
      </c>
      <c r="AS632" s="253">
        <f t="shared" si="196"/>
        <v>620</v>
      </c>
      <c r="AT632" s="254">
        <f t="shared" si="196"/>
        <v>620</v>
      </c>
    </row>
    <row r="633" spans="22:46">
      <c r="V633" s="30">
        <f t="shared" si="197"/>
        <v>621</v>
      </c>
      <c r="W633" s="29">
        <f t="shared" si="190"/>
        <v>4063726.5900000418</v>
      </c>
      <c r="X633" s="30">
        <f t="shared" si="197"/>
        <v>621</v>
      </c>
      <c r="Y633" s="30">
        <f t="shared" si="197"/>
        <v>621</v>
      </c>
      <c r="Z633" s="29">
        <f t="shared" si="191"/>
        <v>4075221.3599999771</v>
      </c>
      <c r="AA633" s="30">
        <f t="shared" si="197"/>
        <v>621</v>
      </c>
      <c r="AB633" s="30">
        <f t="shared" si="197"/>
        <v>621</v>
      </c>
      <c r="AC633" s="29">
        <f t="shared" si="192"/>
        <v>4059764.2599999909</v>
      </c>
      <c r="AD633" s="30">
        <f t="shared" si="197"/>
        <v>621</v>
      </c>
      <c r="AE633" s="30">
        <f t="shared" si="197"/>
        <v>621</v>
      </c>
      <c r="AF633" s="29">
        <f t="shared" si="188"/>
        <v>4083721.7699999739</v>
      </c>
      <c r="AG633" s="30">
        <f t="shared" si="197"/>
        <v>621</v>
      </c>
      <c r="AH633" s="30">
        <f t="shared" si="197"/>
        <v>621</v>
      </c>
      <c r="AI633" s="29">
        <f t="shared" si="193"/>
        <v>4055255.7100000419</v>
      </c>
      <c r="AJ633" s="30">
        <f t="shared" si="197"/>
        <v>621</v>
      </c>
      <c r="AK633" s="30">
        <f t="shared" si="196"/>
        <v>621</v>
      </c>
      <c r="AL633" s="29">
        <f t="shared" si="194"/>
        <v>4075310.7500000014</v>
      </c>
      <c r="AM633" s="30">
        <f t="shared" si="196"/>
        <v>621</v>
      </c>
      <c r="AN633" s="30">
        <f t="shared" si="196"/>
        <v>621</v>
      </c>
      <c r="AO633" s="29">
        <f t="shared" si="195"/>
        <v>4082225.7899999828</v>
      </c>
      <c r="AP633" s="30">
        <f t="shared" si="196"/>
        <v>621</v>
      </c>
      <c r="AQ633" s="30">
        <f t="shared" si="196"/>
        <v>621</v>
      </c>
      <c r="AR633" s="29">
        <f t="shared" si="189"/>
        <v>4078468.5099999662</v>
      </c>
      <c r="AS633" s="253">
        <f t="shared" si="196"/>
        <v>621</v>
      </c>
      <c r="AT633" s="254">
        <f t="shared" si="196"/>
        <v>621</v>
      </c>
    </row>
    <row r="634" spans="22:46">
      <c r="V634" s="30">
        <f t="shared" si="197"/>
        <v>622</v>
      </c>
      <c r="W634" s="29">
        <f t="shared" si="190"/>
        <v>4070160.1900000419</v>
      </c>
      <c r="X634" s="30">
        <f t="shared" si="197"/>
        <v>622</v>
      </c>
      <c r="Y634" s="30">
        <f t="shared" si="197"/>
        <v>622</v>
      </c>
      <c r="Z634" s="29">
        <f t="shared" si="191"/>
        <v>4081673.1499999771</v>
      </c>
      <c r="AA634" s="30">
        <f t="shared" si="197"/>
        <v>622</v>
      </c>
      <c r="AB634" s="30">
        <f t="shared" si="197"/>
        <v>622</v>
      </c>
      <c r="AC634" s="29">
        <f t="shared" si="192"/>
        <v>4066195.1599999908</v>
      </c>
      <c r="AD634" s="30">
        <f t="shared" si="197"/>
        <v>622</v>
      </c>
      <c r="AE634" s="30">
        <f t="shared" si="197"/>
        <v>622</v>
      </c>
      <c r="AF634" s="29">
        <f t="shared" si="188"/>
        <v>4090178.059999974</v>
      </c>
      <c r="AG634" s="30">
        <f t="shared" si="197"/>
        <v>622</v>
      </c>
      <c r="AH634" s="30">
        <f t="shared" si="197"/>
        <v>622</v>
      </c>
      <c r="AI634" s="29">
        <f t="shared" si="193"/>
        <v>4061687.060000042</v>
      </c>
      <c r="AJ634" s="30">
        <f t="shared" si="197"/>
        <v>622</v>
      </c>
      <c r="AK634" s="30">
        <f t="shared" si="196"/>
        <v>622</v>
      </c>
      <c r="AL634" s="29">
        <f t="shared" si="194"/>
        <v>4081766.1400000015</v>
      </c>
      <c r="AM634" s="30">
        <f t="shared" si="196"/>
        <v>622</v>
      </c>
      <c r="AN634" s="30">
        <f t="shared" si="196"/>
        <v>622</v>
      </c>
      <c r="AO634" s="29">
        <f t="shared" si="195"/>
        <v>4088674.6799999829</v>
      </c>
      <c r="AP634" s="30">
        <f t="shared" si="196"/>
        <v>622</v>
      </c>
      <c r="AQ634" s="30">
        <f t="shared" si="196"/>
        <v>622</v>
      </c>
      <c r="AR634" s="29">
        <f t="shared" si="189"/>
        <v>4084906.5999999661</v>
      </c>
      <c r="AS634" s="253">
        <f t="shared" si="196"/>
        <v>622</v>
      </c>
      <c r="AT634" s="254">
        <f t="shared" si="196"/>
        <v>622</v>
      </c>
    </row>
    <row r="635" spans="22:46">
      <c r="V635" s="30">
        <f t="shared" si="197"/>
        <v>623</v>
      </c>
      <c r="W635" s="29">
        <f t="shared" si="190"/>
        <v>4076593.7900000419</v>
      </c>
      <c r="X635" s="30">
        <f t="shared" si="197"/>
        <v>623</v>
      </c>
      <c r="Y635" s="30">
        <f t="shared" si="197"/>
        <v>623</v>
      </c>
      <c r="Z635" s="29">
        <f t="shared" si="191"/>
        <v>4088124.9399999771</v>
      </c>
      <c r="AA635" s="30">
        <f t="shared" si="197"/>
        <v>623</v>
      </c>
      <c r="AB635" s="30">
        <f t="shared" si="197"/>
        <v>623</v>
      </c>
      <c r="AC635" s="29">
        <f t="shared" si="192"/>
        <v>4072626.0599999907</v>
      </c>
      <c r="AD635" s="30">
        <f t="shared" si="197"/>
        <v>623</v>
      </c>
      <c r="AE635" s="30">
        <f t="shared" si="197"/>
        <v>623</v>
      </c>
      <c r="AF635" s="29">
        <f t="shared" si="188"/>
        <v>4096634.349999974</v>
      </c>
      <c r="AG635" s="30">
        <f t="shared" si="197"/>
        <v>623</v>
      </c>
      <c r="AH635" s="30">
        <f t="shared" si="197"/>
        <v>623</v>
      </c>
      <c r="AI635" s="29">
        <f t="shared" si="193"/>
        <v>4068118.4100000421</v>
      </c>
      <c r="AJ635" s="30">
        <f t="shared" si="197"/>
        <v>623</v>
      </c>
      <c r="AK635" s="30">
        <f t="shared" si="196"/>
        <v>623</v>
      </c>
      <c r="AL635" s="29">
        <f t="shared" si="194"/>
        <v>4088221.5300000017</v>
      </c>
      <c r="AM635" s="30">
        <f t="shared" si="196"/>
        <v>623</v>
      </c>
      <c r="AN635" s="30">
        <f t="shared" si="196"/>
        <v>623</v>
      </c>
      <c r="AO635" s="29">
        <f t="shared" si="195"/>
        <v>4095123.5699999831</v>
      </c>
      <c r="AP635" s="30">
        <f t="shared" si="196"/>
        <v>623</v>
      </c>
      <c r="AQ635" s="30">
        <f t="shared" si="196"/>
        <v>623</v>
      </c>
      <c r="AR635" s="29">
        <f t="shared" si="189"/>
        <v>4091344.689999966</v>
      </c>
      <c r="AS635" s="253">
        <f t="shared" si="196"/>
        <v>623</v>
      </c>
      <c r="AT635" s="254">
        <f t="shared" si="196"/>
        <v>623</v>
      </c>
    </row>
    <row r="636" spans="22:46">
      <c r="V636" s="30">
        <f t="shared" si="197"/>
        <v>624</v>
      </c>
      <c r="W636" s="29">
        <f t="shared" si="190"/>
        <v>4083027.390000042</v>
      </c>
      <c r="X636" s="30">
        <f t="shared" si="197"/>
        <v>624</v>
      </c>
      <c r="Y636" s="30">
        <f t="shared" si="197"/>
        <v>624</v>
      </c>
      <c r="Z636" s="29">
        <f t="shared" si="191"/>
        <v>4094576.7299999772</v>
      </c>
      <c r="AA636" s="30">
        <f t="shared" si="197"/>
        <v>624</v>
      </c>
      <c r="AB636" s="30">
        <f t="shared" si="197"/>
        <v>624</v>
      </c>
      <c r="AC636" s="29">
        <f t="shared" si="192"/>
        <v>4079056.9599999906</v>
      </c>
      <c r="AD636" s="30">
        <f t="shared" si="197"/>
        <v>624</v>
      </c>
      <c r="AE636" s="30">
        <f t="shared" si="197"/>
        <v>624</v>
      </c>
      <c r="AF636" s="29">
        <f t="shared" si="188"/>
        <v>4103090.6399999741</v>
      </c>
      <c r="AG636" s="30">
        <f t="shared" si="197"/>
        <v>624</v>
      </c>
      <c r="AH636" s="30">
        <f t="shared" si="197"/>
        <v>624</v>
      </c>
      <c r="AI636" s="29">
        <f t="shared" si="193"/>
        <v>4074549.7600000422</v>
      </c>
      <c r="AJ636" s="30">
        <f t="shared" si="197"/>
        <v>624</v>
      </c>
      <c r="AK636" s="30">
        <f t="shared" si="196"/>
        <v>624</v>
      </c>
      <c r="AL636" s="29">
        <f t="shared" si="194"/>
        <v>4094676.9200000018</v>
      </c>
      <c r="AM636" s="30">
        <f t="shared" si="196"/>
        <v>624</v>
      </c>
      <c r="AN636" s="30">
        <f t="shared" si="196"/>
        <v>624</v>
      </c>
      <c r="AO636" s="29">
        <f t="shared" si="195"/>
        <v>4101572.4599999832</v>
      </c>
      <c r="AP636" s="30">
        <f t="shared" si="196"/>
        <v>624</v>
      </c>
      <c r="AQ636" s="30">
        <f t="shared" si="196"/>
        <v>624</v>
      </c>
      <c r="AR636" s="29">
        <f t="shared" si="189"/>
        <v>4097782.7799999658</v>
      </c>
      <c r="AS636" s="253">
        <f t="shared" si="196"/>
        <v>624</v>
      </c>
      <c r="AT636" s="254">
        <f t="shared" si="196"/>
        <v>624</v>
      </c>
    </row>
    <row r="637" spans="22:46">
      <c r="V637" s="30">
        <f t="shared" si="197"/>
        <v>625</v>
      </c>
      <c r="W637" s="29">
        <f t="shared" si="190"/>
        <v>4089460.9900000421</v>
      </c>
      <c r="X637" s="30">
        <f t="shared" si="197"/>
        <v>625</v>
      </c>
      <c r="Y637" s="30">
        <f t="shared" si="197"/>
        <v>625</v>
      </c>
      <c r="Z637" s="29">
        <f t="shared" si="191"/>
        <v>4101028.5199999772</v>
      </c>
      <c r="AA637" s="30">
        <f t="shared" si="197"/>
        <v>625</v>
      </c>
      <c r="AB637" s="30">
        <f t="shared" si="197"/>
        <v>625</v>
      </c>
      <c r="AC637" s="29">
        <f t="shared" si="192"/>
        <v>4085487.8599999906</v>
      </c>
      <c r="AD637" s="30">
        <f t="shared" si="197"/>
        <v>625</v>
      </c>
      <c r="AE637" s="30">
        <f t="shared" si="197"/>
        <v>625</v>
      </c>
      <c r="AF637" s="29">
        <f t="shared" si="188"/>
        <v>4109546.9299999741</v>
      </c>
      <c r="AG637" s="30">
        <f t="shared" si="197"/>
        <v>625</v>
      </c>
      <c r="AH637" s="30">
        <f t="shared" si="197"/>
        <v>625</v>
      </c>
      <c r="AI637" s="29">
        <f t="shared" si="193"/>
        <v>4080981.1100000422</v>
      </c>
      <c r="AJ637" s="30">
        <f t="shared" si="197"/>
        <v>625</v>
      </c>
      <c r="AK637" s="30">
        <f t="shared" si="197"/>
        <v>625</v>
      </c>
      <c r="AL637" s="29">
        <f t="shared" si="194"/>
        <v>4101132.3100000019</v>
      </c>
      <c r="AM637" s="30">
        <f t="shared" ref="AK637:AT652" si="198">AM636+1</f>
        <v>625</v>
      </c>
      <c r="AN637" s="30">
        <f t="shared" si="198"/>
        <v>625</v>
      </c>
      <c r="AO637" s="29">
        <f t="shared" si="195"/>
        <v>4108021.3499999833</v>
      </c>
      <c r="AP637" s="30">
        <f t="shared" si="198"/>
        <v>625</v>
      </c>
      <c r="AQ637" s="30">
        <f t="shared" si="198"/>
        <v>625</v>
      </c>
      <c r="AR637" s="29">
        <f t="shared" si="189"/>
        <v>4104220.8699999657</v>
      </c>
      <c r="AS637" s="253">
        <f t="shared" si="198"/>
        <v>625</v>
      </c>
      <c r="AT637" s="254">
        <f t="shared" si="198"/>
        <v>625</v>
      </c>
    </row>
    <row r="638" spans="22:46">
      <c r="V638" s="30">
        <f t="shared" ref="V638:AK653" si="199">V637+1</f>
        <v>626</v>
      </c>
      <c r="W638" s="29">
        <f t="shared" si="190"/>
        <v>4095894.5900000422</v>
      </c>
      <c r="X638" s="30">
        <f t="shared" si="199"/>
        <v>626</v>
      </c>
      <c r="Y638" s="30">
        <f t="shared" si="199"/>
        <v>626</v>
      </c>
      <c r="Z638" s="29">
        <f t="shared" si="191"/>
        <v>4107480.3099999772</v>
      </c>
      <c r="AA638" s="30">
        <f t="shared" si="199"/>
        <v>626</v>
      </c>
      <c r="AB638" s="30">
        <f t="shared" si="199"/>
        <v>626</v>
      </c>
      <c r="AC638" s="29">
        <f t="shared" si="192"/>
        <v>4091918.7599999905</v>
      </c>
      <c r="AD638" s="30">
        <f t="shared" si="199"/>
        <v>626</v>
      </c>
      <c r="AE638" s="30">
        <f t="shared" si="199"/>
        <v>626</v>
      </c>
      <c r="AF638" s="29">
        <f t="shared" si="188"/>
        <v>4116003.2199999741</v>
      </c>
      <c r="AG638" s="30">
        <f t="shared" si="199"/>
        <v>626</v>
      </c>
      <c r="AH638" s="30">
        <f t="shared" si="199"/>
        <v>626</v>
      </c>
      <c r="AI638" s="29">
        <f t="shared" si="193"/>
        <v>4087412.4600000423</v>
      </c>
      <c r="AJ638" s="30">
        <f t="shared" si="199"/>
        <v>626</v>
      </c>
      <c r="AK638" s="30">
        <f t="shared" si="198"/>
        <v>626</v>
      </c>
      <c r="AL638" s="29">
        <f t="shared" si="194"/>
        <v>4107587.700000002</v>
      </c>
      <c r="AM638" s="30">
        <f t="shared" si="198"/>
        <v>626</v>
      </c>
      <c r="AN638" s="30">
        <f t="shared" si="198"/>
        <v>626</v>
      </c>
      <c r="AO638" s="29">
        <f t="shared" si="195"/>
        <v>4114470.2399999835</v>
      </c>
      <c r="AP638" s="30">
        <f t="shared" si="198"/>
        <v>626</v>
      </c>
      <c r="AQ638" s="30">
        <f t="shared" si="198"/>
        <v>626</v>
      </c>
      <c r="AR638" s="29">
        <f t="shared" si="189"/>
        <v>4110658.9599999655</v>
      </c>
      <c r="AS638" s="253">
        <f t="shared" si="198"/>
        <v>626</v>
      </c>
      <c r="AT638" s="254">
        <f t="shared" si="198"/>
        <v>626</v>
      </c>
    </row>
    <row r="639" spans="22:46">
      <c r="V639" s="30">
        <f t="shared" si="199"/>
        <v>627</v>
      </c>
      <c r="W639" s="29">
        <f t="shared" si="190"/>
        <v>4102328.1900000423</v>
      </c>
      <c r="X639" s="30">
        <f t="shared" si="199"/>
        <v>627</v>
      </c>
      <c r="Y639" s="30">
        <f t="shared" si="199"/>
        <v>627</v>
      </c>
      <c r="Z639" s="29">
        <f t="shared" si="191"/>
        <v>4113932.0999999773</v>
      </c>
      <c r="AA639" s="30">
        <f t="shared" si="199"/>
        <v>627</v>
      </c>
      <c r="AB639" s="30">
        <f t="shared" si="199"/>
        <v>627</v>
      </c>
      <c r="AC639" s="29">
        <f t="shared" si="192"/>
        <v>4098349.6599999904</v>
      </c>
      <c r="AD639" s="30">
        <f t="shared" si="199"/>
        <v>627</v>
      </c>
      <c r="AE639" s="30">
        <f t="shared" si="199"/>
        <v>627</v>
      </c>
      <c r="AF639" s="29">
        <f t="shared" si="188"/>
        <v>4122459.5099999742</v>
      </c>
      <c r="AG639" s="30">
        <f t="shared" si="199"/>
        <v>627</v>
      </c>
      <c r="AH639" s="30">
        <f t="shared" si="199"/>
        <v>627</v>
      </c>
      <c r="AI639" s="29">
        <f t="shared" si="193"/>
        <v>4093843.8100000424</v>
      </c>
      <c r="AJ639" s="30">
        <f t="shared" si="199"/>
        <v>627</v>
      </c>
      <c r="AK639" s="30">
        <f t="shared" si="198"/>
        <v>627</v>
      </c>
      <c r="AL639" s="29">
        <f t="shared" si="194"/>
        <v>4114043.0900000022</v>
      </c>
      <c r="AM639" s="30">
        <f t="shared" si="198"/>
        <v>627</v>
      </c>
      <c r="AN639" s="30">
        <f t="shared" si="198"/>
        <v>627</v>
      </c>
      <c r="AO639" s="29">
        <f t="shared" si="195"/>
        <v>4120919.1299999836</v>
      </c>
      <c r="AP639" s="30">
        <f t="shared" si="198"/>
        <v>627</v>
      </c>
      <c r="AQ639" s="30">
        <f t="shared" si="198"/>
        <v>627</v>
      </c>
      <c r="AR639" s="29">
        <f t="shared" si="189"/>
        <v>4117097.0499999654</v>
      </c>
      <c r="AS639" s="253">
        <f t="shared" si="198"/>
        <v>627</v>
      </c>
      <c r="AT639" s="254">
        <f t="shared" si="198"/>
        <v>627</v>
      </c>
    </row>
    <row r="640" spans="22:46">
      <c r="V640" s="30">
        <f t="shared" si="199"/>
        <v>628</v>
      </c>
      <c r="W640" s="29">
        <f t="shared" si="190"/>
        <v>4108761.7900000424</v>
      </c>
      <c r="X640" s="30">
        <f t="shared" si="199"/>
        <v>628</v>
      </c>
      <c r="Y640" s="30">
        <f t="shared" si="199"/>
        <v>628</v>
      </c>
      <c r="Z640" s="29">
        <f t="shared" si="191"/>
        <v>4120383.8899999773</v>
      </c>
      <c r="AA640" s="30">
        <f t="shared" si="199"/>
        <v>628</v>
      </c>
      <c r="AB640" s="30">
        <f t="shared" si="199"/>
        <v>628</v>
      </c>
      <c r="AC640" s="29">
        <f t="shared" si="192"/>
        <v>4104780.5599999903</v>
      </c>
      <c r="AD640" s="30">
        <f t="shared" si="199"/>
        <v>628</v>
      </c>
      <c r="AE640" s="30">
        <f t="shared" si="199"/>
        <v>628</v>
      </c>
      <c r="AF640" s="29">
        <f t="shared" si="188"/>
        <v>4128915.7999999742</v>
      </c>
      <c r="AG640" s="30">
        <f t="shared" si="199"/>
        <v>628</v>
      </c>
      <c r="AH640" s="30">
        <f t="shared" si="199"/>
        <v>628</v>
      </c>
      <c r="AI640" s="29">
        <f t="shared" si="193"/>
        <v>4100275.1600000425</v>
      </c>
      <c r="AJ640" s="30">
        <f t="shared" si="199"/>
        <v>628</v>
      </c>
      <c r="AK640" s="30">
        <f t="shared" si="198"/>
        <v>628</v>
      </c>
      <c r="AL640" s="29">
        <f t="shared" si="194"/>
        <v>4120498.4800000023</v>
      </c>
      <c r="AM640" s="30">
        <f t="shared" si="198"/>
        <v>628</v>
      </c>
      <c r="AN640" s="30">
        <f t="shared" si="198"/>
        <v>628</v>
      </c>
      <c r="AO640" s="29">
        <f t="shared" si="195"/>
        <v>4127368.0199999837</v>
      </c>
      <c r="AP640" s="30">
        <f t="shared" si="198"/>
        <v>628</v>
      </c>
      <c r="AQ640" s="30">
        <f t="shared" si="198"/>
        <v>628</v>
      </c>
      <c r="AR640" s="29">
        <f t="shared" si="189"/>
        <v>4123535.1399999652</v>
      </c>
      <c r="AS640" s="253">
        <f t="shared" si="198"/>
        <v>628</v>
      </c>
      <c r="AT640" s="254">
        <f t="shared" si="198"/>
        <v>628</v>
      </c>
    </row>
    <row r="641" spans="22:46">
      <c r="V641" s="30">
        <f t="shared" si="199"/>
        <v>629</v>
      </c>
      <c r="W641" s="29">
        <f t="shared" si="190"/>
        <v>4115195.3900000425</v>
      </c>
      <c r="X641" s="30">
        <f t="shared" si="199"/>
        <v>629</v>
      </c>
      <c r="Y641" s="30">
        <f t="shared" si="199"/>
        <v>629</v>
      </c>
      <c r="Z641" s="29">
        <f t="shared" si="191"/>
        <v>4126835.6799999774</v>
      </c>
      <c r="AA641" s="30">
        <f t="shared" si="199"/>
        <v>629</v>
      </c>
      <c r="AB641" s="30">
        <f t="shared" si="199"/>
        <v>629</v>
      </c>
      <c r="AC641" s="29">
        <f t="shared" si="192"/>
        <v>4111211.4599999902</v>
      </c>
      <c r="AD641" s="30">
        <f t="shared" si="199"/>
        <v>629</v>
      </c>
      <c r="AE641" s="30">
        <f t="shared" si="199"/>
        <v>629</v>
      </c>
      <c r="AF641" s="29">
        <f t="shared" si="188"/>
        <v>4135372.0899999742</v>
      </c>
      <c r="AG641" s="30">
        <f t="shared" si="199"/>
        <v>629</v>
      </c>
      <c r="AH641" s="30">
        <f t="shared" si="199"/>
        <v>629</v>
      </c>
      <c r="AI641" s="29">
        <f t="shared" si="193"/>
        <v>4106706.5100000426</v>
      </c>
      <c r="AJ641" s="30">
        <f t="shared" si="199"/>
        <v>629</v>
      </c>
      <c r="AK641" s="30">
        <f t="shared" si="198"/>
        <v>629</v>
      </c>
      <c r="AL641" s="29">
        <f t="shared" si="194"/>
        <v>4126953.8700000024</v>
      </c>
      <c r="AM641" s="30">
        <f t="shared" si="198"/>
        <v>629</v>
      </c>
      <c r="AN641" s="30">
        <f t="shared" si="198"/>
        <v>629</v>
      </c>
      <c r="AO641" s="29">
        <f t="shared" si="195"/>
        <v>4133816.9099999839</v>
      </c>
      <c r="AP641" s="30">
        <f t="shared" si="198"/>
        <v>629</v>
      </c>
      <c r="AQ641" s="30">
        <f t="shared" si="198"/>
        <v>629</v>
      </c>
      <c r="AR641" s="29">
        <f t="shared" si="189"/>
        <v>4129973.2299999651</v>
      </c>
      <c r="AS641" s="253">
        <f t="shared" si="198"/>
        <v>629</v>
      </c>
      <c r="AT641" s="254">
        <f t="shared" si="198"/>
        <v>629</v>
      </c>
    </row>
    <row r="642" spans="22:46">
      <c r="V642" s="30">
        <f t="shared" si="199"/>
        <v>630</v>
      </c>
      <c r="W642" s="29">
        <f t="shared" si="190"/>
        <v>4121628.9900000426</v>
      </c>
      <c r="X642" s="30">
        <f t="shared" si="199"/>
        <v>630</v>
      </c>
      <c r="Y642" s="30">
        <f t="shared" si="199"/>
        <v>630</v>
      </c>
      <c r="Z642" s="29">
        <f t="shared" si="191"/>
        <v>4133287.4699999774</v>
      </c>
      <c r="AA642" s="30">
        <f t="shared" si="199"/>
        <v>630</v>
      </c>
      <c r="AB642" s="30">
        <f t="shared" si="199"/>
        <v>630</v>
      </c>
      <c r="AC642" s="29">
        <f t="shared" si="192"/>
        <v>4117642.3599999901</v>
      </c>
      <c r="AD642" s="30">
        <f t="shared" si="199"/>
        <v>630</v>
      </c>
      <c r="AE642" s="30">
        <f t="shared" si="199"/>
        <v>630</v>
      </c>
      <c r="AF642" s="29">
        <f t="shared" si="188"/>
        <v>4141828.3799999743</v>
      </c>
      <c r="AG642" s="30">
        <f t="shared" si="199"/>
        <v>630</v>
      </c>
      <c r="AH642" s="30">
        <f t="shared" si="199"/>
        <v>630</v>
      </c>
      <c r="AI642" s="29">
        <f t="shared" si="193"/>
        <v>4113137.8600000427</v>
      </c>
      <c r="AJ642" s="30">
        <f t="shared" si="199"/>
        <v>630</v>
      </c>
      <c r="AK642" s="30">
        <f t="shared" si="198"/>
        <v>630</v>
      </c>
      <c r="AL642" s="29">
        <f t="shared" si="194"/>
        <v>4133409.2600000026</v>
      </c>
      <c r="AM642" s="30">
        <f t="shared" si="198"/>
        <v>630</v>
      </c>
      <c r="AN642" s="30">
        <f t="shared" si="198"/>
        <v>630</v>
      </c>
      <c r="AO642" s="29">
        <f t="shared" si="195"/>
        <v>4140265.799999984</v>
      </c>
      <c r="AP642" s="30">
        <f t="shared" si="198"/>
        <v>630</v>
      </c>
      <c r="AQ642" s="30">
        <f t="shared" si="198"/>
        <v>630</v>
      </c>
      <c r="AR642" s="29">
        <f t="shared" si="189"/>
        <v>4136411.3199999649</v>
      </c>
      <c r="AS642" s="253">
        <f t="shared" si="198"/>
        <v>630</v>
      </c>
      <c r="AT642" s="254">
        <f t="shared" si="198"/>
        <v>630</v>
      </c>
    </row>
    <row r="643" spans="22:46">
      <c r="V643" s="30">
        <f t="shared" si="199"/>
        <v>631</v>
      </c>
      <c r="W643" s="29">
        <f t="shared" si="190"/>
        <v>4128062.5900000427</v>
      </c>
      <c r="X643" s="30">
        <f t="shared" si="199"/>
        <v>631</v>
      </c>
      <c r="Y643" s="30">
        <f t="shared" si="199"/>
        <v>631</v>
      </c>
      <c r="Z643" s="29">
        <f t="shared" si="191"/>
        <v>4139739.2599999774</v>
      </c>
      <c r="AA643" s="30">
        <f t="shared" si="199"/>
        <v>631</v>
      </c>
      <c r="AB643" s="30">
        <f t="shared" si="199"/>
        <v>631</v>
      </c>
      <c r="AC643" s="29">
        <f t="shared" si="192"/>
        <v>4124073.25999999</v>
      </c>
      <c r="AD643" s="30">
        <f t="shared" si="199"/>
        <v>631</v>
      </c>
      <c r="AE643" s="30">
        <f t="shared" si="199"/>
        <v>631</v>
      </c>
      <c r="AF643" s="29">
        <f t="shared" si="188"/>
        <v>4148284.6699999743</v>
      </c>
      <c r="AG643" s="30">
        <f t="shared" si="199"/>
        <v>631</v>
      </c>
      <c r="AH643" s="30">
        <f t="shared" si="199"/>
        <v>631</v>
      </c>
      <c r="AI643" s="29">
        <f t="shared" si="193"/>
        <v>4119569.2100000428</v>
      </c>
      <c r="AJ643" s="30">
        <f t="shared" si="199"/>
        <v>631</v>
      </c>
      <c r="AK643" s="30">
        <f t="shared" si="198"/>
        <v>631</v>
      </c>
      <c r="AL643" s="29">
        <f t="shared" si="194"/>
        <v>4139864.6500000027</v>
      </c>
      <c r="AM643" s="30">
        <f t="shared" si="198"/>
        <v>631</v>
      </c>
      <c r="AN643" s="30">
        <f t="shared" si="198"/>
        <v>631</v>
      </c>
      <c r="AO643" s="29">
        <f t="shared" si="195"/>
        <v>4146714.6899999841</v>
      </c>
      <c r="AP643" s="30">
        <f t="shared" si="198"/>
        <v>631</v>
      </c>
      <c r="AQ643" s="30">
        <f t="shared" si="198"/>
        <v>631</v>
      </c>
      <c r="AR643" s="29">
        <f t="shared" si="189"/>
        <v>4142849.4099999648</v>
      </c>
      <c r="AS643" s="253">
        <f t="shared" si="198"/>
        <v>631</v>
      </c>
      <c r="AT643" s="254">
        <f t="shared" si="198"/>
        <v>631</v>
      </c>
    </row>
    <row r="644" spans="22:46">
      <c r="V644" s="30">
        <f t="shared" si="199"/>
        <v>632</v>
      </c>
      <c r="W644" s="29">
        <f t="shared" si="190"/>
        <v>4134496.1900000428</v>
      </c>
      <c r="X644" s="30">
        <f t="shared" si="199"/>
        <v>632</v>
      </c>
      <c r="Y644" s="30">
        <f t="shared" si="199"/>
        <v>632</v>
      </c>
      <c r="Z644" s="29">
        <f t="shared" si="191"/>
        <v>4146191.0499999775</v>
      </c>
      <c r="AA644" s="30">
        <f t="shared" si="199"/>
        <v>632</v>
      </c>
      <c r="AB644" s="30">
        <f t="shared" si="199"/>
        <v>632</v>
      </c>
      <c r="AC644" s="29">
        <f t="shared" si="192"/>
        <v>4130504.1599999899</v>
      </c>
      <c r="AD644" s="30">
        <f t="shared" si="199"/>
        <v>632</v>
      </c>
      <c r="AE644" s="30">
        <f t="shared" si="199"/>
        <v>632</v>
      </c>
      <c r="AF644" s="29">
        <f t="shared" si="188"/>
        <v>4154740.9599999744</v>
      </c>
      <c r="AG644" s="30">
        <f t="shared" si="199"/>
        <v>632</v>
      </c>
      <c r="AH644" s="30">
        <f t="shared" si="199"/>
        <v>632</v>
      </c>
      <c r="AI644" s="29">
        <f t="shared" si="193"/>
        <v>4126000.5600000429</v>
      </c>
      <c r="AJ644" s="30">
        <f t="shared" si="199"/>
        <v>632</v>
      </c>
      <c r="AK644" s="30">
        <f t="shared" si="198"/>
        <v>632</v>
      </c>
      <c r="AL644" s="29">
        <f t="shared" si="194"/>
        <v>4146320.0400000028</v>
      </c>
      <c r="AM644" s="30">
        <f t="shared" si="198"/>
        <v>632</v>
      </c>
      <c r="AN644" s="30">
        <f t="shared" si="198"/>
        <v>632</v>
      </c>
      <c r="AO644" s="29">
        <f t="shared" si="195"/>
        <v>4153163.5799999842</v>
      </c>
      <c r="AP644" s="30">
        <f t="shared" si="198"/>
        <v>632</v>
      </c>
      <c r="AQ644" s="30">
        <f t="shared" si="198"/>
        <v>632</v>
      </c>
      <c r="AR644" s="29">
        <f t="shared" si="189"/>
        <v>4149287.4999999646</v>
      </c>
      <c r="AS644" s="253">
        <f t="shared" si="198"/>
        <v>632</v>
      </c>
      <c r="AT644" s="254">
        <f t="shared" si="198"/>
        <v>632</v>
      </c>
    </row>
    <row r="645" spans="22:46">
      <c r="V645" s="30">
        <f t="shared" si="199"/>
        <v>633</v>
      </c>
      <c r="W645" s="29">
        <f t="shared" si="190"/>
        <v>4140929.7900000429</v>
      </c>
      <c r="X645" s="30">
        <f t="shared" si="199"/>
        <v>633</v>
      </c>
      <c r="Y645" s="30">
        <f t="shared" si="199"/>
        <v>633</v>
      </c>
      <c r="Z645" s="29">
        <f t="shared" si="191"/>
        <v>4152642.8399999775</v>
      </c>
      <c r="AA645" s="30">
        <f t="shared" si="199"/>
        <v>633</v>
      </c>
      <c r="AB645" s="30">
        <f t="shared" si="199"/>
        <v>633</v>
      </c>
      <c r="AC645" s="29">
        <f t="shared" si="192"/>
        <v>4136935.0599999898</v>
      </c>
      <c r="AD645" s="30">
        <f t="shared" si="199"/>
        <v>633</v>
      </c>
      <c r="AE645" s="30">
        <f t="shared" si="199"/>
        <v>633</v>
      </c>
      <c r="AF645" s="29">
        <f t="shared" si="188"/>
        <v>4161197.2499999744</v>
      </c>
      <c r="AG645" s="30">
        <f t="shared" si="199"/>
        <v>633</v>
      </c>
      <c r="AH645" s="30">
        <f t="shared" si="199"/>
        <v>633</v>
      </c>
      <c r="AI645" s="29">
        <f t="shared" si="193"/>
        <v>4132431.910000043</v>
      </c>
      <c r="AJ645" s="30">
        <f t="shared" si="199"/>
        <v>633</v>
      </c>
      <c r="AK645" s="30">
        <f t="shared" si="198"/>
        <v>633</v>
      </c>
      <c r="AL645" s="29">
        <f t="shared" si="194"/>
        <v>4152775.430000003</v>
      </c>
      <c r="AM645" s="30">
        <f t="shared" si="198"/>
        <v>633</v>
      </c>
      <c r="AN645" s="30">
        <f t="shared" si="198"/>
        <v>633</v>
      </c>
      <c r="AO645" s="29">
        <f t="shared" si="195"/>
        <v>4159612.4699999844</v>
      </c>
      <c r="AP645" s="30">
        <f t="shared" si="198"/>
        <v>633</v>
      </c>
      <c r="AQ645" s="30">
        <f t="shared" si="198"/>
        <v>633</v>
      </c>
      <c r="AR645" s="29">
        <f t="shared" si="189"/>
        <v>4155725.5899999645</v>
      </c>
      <c r="AS645" s="253">
        <f t="shared" si="198"/>
        <v>633</v>
      </c>
      <c r="AT645" s="254">
        <f t="shared" si="198"/>
        <v>633</v>
      </c>
    </row>
    <row r="646" spans="22:46">
      <c r="V646" s="30">
        <f t="shared" si="199"/>
        <v>634</v>
      </c>
      <c r="W646" s="29">
        <f t="shared" si="190"/>
        <v>4147363.390000043</v>
      </c>
      <c r="X646" s="30">
        <f t="shared" si="199"/>
        <v>634</v>
      </c>
      <c r="Y646" s="30">
        <f t="shared" si="199"/>
        <v>634</v>
      </c>
      <c r="Z646" s="29">
        <f t="shared" si="191"/>
        <v>4159094.6299999775</v>
      </c>
      <c r="AA646" s="30">
        <f t="shared" si="199"/>
        <v>634</v>
      </c>
      <c r="AB646" s="30">
        <f t="shared" si="199"/>
        <v>634</v>
      </c>
      <c r="AC646" s="29">
        <f t="shared" si="192"/>
        <v>4143365.9599999897</v>
      </c>
      <c r="AD646" s="30">
        <f t="shared" si="199"/>
        <v>634</v>
      </c>
      <c r="AE646" s="30">
        <f t="shared" si="199"/>
        <v>634</v>
      </c>
      <c r="AF646" s="29">
        <f t="shared" si="188"/>
        <v>4167653.5399999744</v>
      </c>
      <c r="AG646" s="30">
        <f t="shared" si="199"/>
        <v>634</v>
      </c>
      <c r="AH646" s="30">
        <f t="shared" si="199"/>
        <v>634</v>
      </c>
      <c r="AI646" s="29">
        <f t="shared" si="193"/>
        <v>4138863.2600000431</v>
      </c>
      <c r="AJ646" s="30">
        <f t="shared" si="199"/>
        <v>634</v>
      </c>
      <c r="AK646" s="30">
        <f t="shared" si="198"/>
        <v>634</v>
      </c>
      <c r="AL646" s="29">
        <f t="shared" si="194"/>
        <v>4159230.8200000031</v>
      </c>
      <c r="AM646" s="30">
        <f t="shared" si="198"/>
        <v>634</v>
      </c>
      <c r="AN646" s="30">
        <f t="shared" si="198"/>
        <v>634</v>
      </c>
      <c r="AO646" s="29">
        <f t="shared" si="195"/>
        <v>4166061.3599999845</v>
      </c>
      <c r="AP646" s="30">
        <f t="shared" si="198"/>
        <v>634</v>
      </c>
      <c r="AQ646" s="30">
        <f t="shared" si="198"/>
        <v>634</v>
      </c>
      <c r="AR646" s="29">
        <f t="shared" si="189"/>
        <v>4162163.6799999643</v>
      </c>
      <c r="AS646" s="253">
        <f t="shared" si="198"/>
        <v>634</v>
      </c>
      <c r="AT646" s="254">
        <f t="shared" si="198"/>
        <v>634</v>
      </c>
    </row>
    <row r="647" spans="22:46">
      <c r="V647" s="30">
        <f t="shared" si="199"/>
        <v>635</v>
      </c>
      <c r="W647" s="29">
        <f t="shared" si="190"/>
        <v>4153796.9900000431</v>
      </c>
      <c r="X647" s="30">
        <f t="shared" si="199"/>
        <v>635</v>
      </c>
      <c r="Y647" s="30">
        <f t="shared" si="199"/>
        <v>635</v>
      </c>
      <c r="Z647" s="29">
        <f t="shared" si="191"/>
        <v>4165546.4199999776</v>
      </c>
      <c r="AA647" s="30">
        <f t="shared" si="199"/>
        <v>635</v>
      </c>
      <c r="AB647" s="30">
        <f t="shared" si="199"/>
        <v>635</v>
      </c>
      <c r="AC647" s="29">
        <f t="shared" si="192"/>
        <v>4149796.8599999896</v>
      </c>
      <c r="AD647" s="30">
        <f t="shared" si="199"/>
        <v>635</v>
      </c>
      <c r="AE647" s="30">
        <f t="shared" si="199"/>
        <v>635</v>
      </c>
      <c r="AF647" s="29">
        <f t="shared" si="188"/>
        <v>4174109.8299999745</v>
      </c>
      <c r="AG647" s="30">
        <f t="shared" si="199"/>
        <v>635</v>
      </c>
      <c r="AH647" s="30">
        <f t="shared" si="199"/>
        <v>635</v>
      </c>
      <c r="AI647" s="29">
        <f t="shared" si="193"/>
        <v>4145294.6100000432</v>
      </c>
      <c r="AJ647" s="30">
        <f t="shared" si="199"/>
        <v>635</v>
      </c>
      <c r="AK647" s="30">
        <f t="shared" si="198"/>
        <v>635</v>
      </c>
      <c r="AL647" s="29">
        <f t="shared" si="194"/>
        <v>4165686.2100000032</v>
      </c>
      <c r="AM647" s="30">
        <f t="shared" si="198"/>
        <v>635</v>
      </c>
      <c r="AN647" s="30">
        <f t="shared" si="198"/>
        <v>635</v>
      </c>
      <c r="AO647" s="29">
        <f t="shared" si="195"/>
        <v>4172510.2499999846</v>
      </c>
      <c r="AP647" s="30">
        <f t="shared" si="198"/>
        <v>635</v>
      </c>
      <c r="AQ647" s="30">
        <f t="shared" si="198"/>
        <v>635</v>
      </c>
      <c r="AR647" s="29">
        <f t="shared" si="189"/>
        <v>4168601.7699999642</v>
      </c>
      <c r="AS647" s="253">
        <f t="shared" si="198"/>
        <v>635</v>
      </c>
      <c r="AT647" s="254">
        <f t="shared" si="198"/>
        <v>635</v>
      </c>
    </row>
    <row r="648" spans="22:46">
      <c r="V648" s="30">
        <f t="shared" si="199"/>
        <v>636</v>
      </c>
      <c r="W648" s="29">
        <f t="shared" si="190"/>
        <v>4160230.5900000432</v>
      </c>
      <c r="X648" s="30">
        <f t="shared" si="199"/>
        <v>636</v>
      </c>
      <c r="Y648" s="30">
        <f t="shared" si="199"/>
        <v>636</v>
      </c>
      <c r="Z648" s="29">
        <f t="shared" si="191"/>
        <v>4171998.2099999776</v>
      </c>
      <c r="AA648" s="30">
        <f t="shared" si="199"/>
        <v>636</v>
      </c>
      <c r="AB648" s="30">
        <f t="shared" si="199"/>
        <v>636</v>
      </c>
      <c r="AC648" s="29">
        <f t="shared" si="192"/>
        <v>4156227.7599999895</v>
      </c>
      <c r="AD648" s="30">
        <f t="shared" si="199"/>
        <v>636</v>
      </c>
      <c r="AE648" s="30">
        <f t="shared" si="199"/>
        <v>636</v>
      </c>
      <c r="AF648" s="29">
        <f t="shared" si="188"/>
        <v>4180566.1199999745</v>
      </c>
      <c r="AG648" s="30">
        <f t="shared" si="199"/>
        <v>636</v>
      </c>
      <c r="AH648" s="30">
        <f t="shared" si="199"/>
        <v>636</v>
      </c>
      <c r="AI648" s="29">
        <f t="shared" si="193"/>
        <v>4151725.9600000433</v>
      </c>
      <c r="AJ648" s="30">
        <f t="shared" si="199"/>
        <v>636</v>
      </c>
      <c r="AK648" s="30">
        <f t="shared" si="198"/>
        <v>636</v>
      </c>
      <c r="AL648" s="29">
        <f t="shared" si="194"/>
        <v>4172141.6000000034</v>
      </c>
      <c r="AM648" s="30">
        <f t="shared" si="198"/>
        <v>636</v>
      </c>
      <c r="AN648" s="30">
        <f t="shared" si="198"/>
        <v>636</v>
      </c>
      <c r="AO648" s="29">
        <f t="shared" si="195"/>
        <v>4178959.1399999848</v>
      </c>
      <c r="AP648" s="30">
        <f t="shared" si="198"/>
        <v>636</v>
      </c>
      <c r="AQ648" s="30">
        <f t="shared" si="198"/>
        <v>636</v>
      </c>
      <c r="AR648" s="29">
        <f t="shared" si="189"/>
        <v>4175039.859999964</v>
      </c>
      <c r="AS648" s="253">
        <f t="shared" si="198"/>
        <v>636</v>
      </c>
      <c r="AT648" s="254">
        <f t="shared" si="198"/>
        <v>636</v>
      </c>
    </row>
    <row r="649" spans="22:46">
      <c r="V649" s="30">
        <f t="shared" si="199"/>
        <v>637</v>
      </c>
      <c r="W649" s="29">
        <f t="shared" si="190"/>
        <v>4166664.1900000433</v>
      </c>
      <c r="X649" s="30">
        <f t="shared" si="199"/>
        <v>637</v>
      </c>
      <c r="Y649" s="30">
        <f t="shared" si="199"/>
        <v>637</v>
      </c>
      <c r="Z649" s="29">
        <f t="shared" si="191"/>
        <v>4178449.9999999776</v>
      </c>
      <c r="AA649" s="30">
        <f t="shared" si="199"/>
        <v>637</v>
      </c>
      <c r="AB649" s="30">
        <f t="shared" si="199"/>
        <v>637</v>
      </c>
      <c r="AC649" s="29">
        <f t="shared" si="192"/>
        <v>4162658.6599999894</v>
      </c>
      <c r="AD649" s="30">
        <f t="shared" si="199"/>
        <v>637</v>
      </c>
      <c r="AE649" s="30">
        <f t="shared" si="199"/>
        <v>637</v>
      </c>
      <c r="AF649" s="29">
        <f t="shared" si="188"/>
        <v>4187022.4099999745</v>
      </c>
      <c r="AG649" s="30">
        <f t="shared" si="199"/>
        <v>637</v>
      </c>
      <c r="AH649" s="30">
        <f t="shared" si="199"/>
        <v>637</v>
      </c>
      <c r="AI649" s="29">
        <f t="shared" si="193"/>
        <v>4158157.3100000434</v>
      </c>
      <c r="AJ649" s="30">
        <f t="shared" si="199"/>
        <v>637</v>
      </c>
      <c r="AK649" s="30">
        <f t="shared" si="198"/>
        <v>637</v>
      </c>
      <c r="AL649" s="29">
        <f t="shared" si="194"/>
        <v>4178596.9900000035</v>
      </c>
      <c r="AM649" s="30">
        <f t="shared" si="198"/>
        <v>637</v>
      </c>
      <c r="AN649" s="30">
        <f t="shared" si="198"/>
        <v>637</v>
      </c>
      <c r="AO649" s="29">
        <f t="shared" si="195"/>
        <v>4185408.0299999849</v>
      </c>
      <c r="AP649" s="30">
        <f t="shared" si="198"/>
        <v>637</v>
      </c>
      <c r="AQ649" s="30">
        <f t="shared" si="198"/>
        <v>637</v>
      </c>
      <c r="AR649" s="29">
        <f t="shared" si="189"/>
        <v>4181477.9499999639</v>
      </c>
      <c r="AS649" s="253">
        <f t="shared" si="198"/>
        <v>637</v>
      </c>
      <c r="AT649" s="254">
        <f t="shared" si="198"/>
        <v>637</v>
      </c>
    </row>
    <row r="650" spans="22:46">
      <c r="V650" s="30">
        <f t="shared" si="199"/>
        <v>638</v>
      </c>
      <c r="W650" s="29">
        <f t="shared" si="190"/>
        <v>4173097.7900000433</v>
      </c>
      <c r="X650" s="30">
        <f t="shared" si="199"/>
        <v>638</v>
      </c>
      <c r="Y650" s="30">
        <f t="shared" si="199"/>
        <v>638</v>
      </c>
      <c r="Z650" s="29">
        <f t="shared" si="191"/>
        <v>4184901.7899999777</v>
      </c>
      <c r="AA650" s="30">
        <f t="shared" si="199"/>
        <v>638</v>
      </c>
      <c r="AB650" s="30">
        <f t="shared" si="199"/>
        <v>638</v>
      </c>
      <c r="AC650" s="29">
        <f t="shared" si="192"/>
        <v>4169089.5599999893</v>
      </c>
      <c r="AD650" s="30">
        <f t="shared" si="199"/>
        <v>638</v>
      </c>
      <c r="AE650" s="30">
        <f t="shared" si="199"/>
        <v>638</v>
      </c>
      <c r="AF650" s="29">
        <f t="shared" si="188"/>
        <v>4193478.6999999746</v>
      </c>
      <c r="AG650" s="30">
        <f t="shared" si="199"/>
        <v>638</v>
      </c>
      <c r="AH650" s="30">
        <f t="shared" si="199"/>
        <v>638</v>
      </c>
      <c r="AI650" s="29">
        <f t="shared" si="193"/>
        <v>4164588.6600000435</v>
      </c>
      <c r="AJ650" s="30">
        <f t="shared" si="199"/>
        <v>638</v>
      </c>
      <c r="AK650" s="30">
        <f t="shared" si="198"/>
        <v>638</v>
      </c>
      <c r="AL650" s="29">
        <f t="shared" si="194"/>
        <v>4185052.3800000036</v>
      </c>
      <c r="AM650" s="30">
        <f t="shared" si="198"/>
        <v>638</v>
      </c>
      <c r="AN650" s="30">
        <f t="shared" si="198"/>
        <v>638</v>
      </c>
      <c r="AO650" s="29">
        <f t="shared" si="195"/>
        <v>4191856.919999985</v>
      </c>
      <c r="AP650" s="30">
        <f t="shared" si="198"/>
        <v>638</v>
      </c>
      <c r="AQ650" s="30">
        <f t="shared" si="198"/>
        <v>638</v>
      </c>
      <c r="AR650" s="29">
        <f t="shared" si="189"/>
        <v>4187916.0399999637</v>
      </c>
      <c r="AS650" s="253">
        <f t="shared" si="198"/>
        <v>638</v>
      </c>
      <c r="AT650" s="254">
        <f t="shared" si="198"/>
        <v>638</v>
      </c>
    </row>
    <row r="651" spans="22:46">
      <c r="V651" s="30">
        <f t="shared" si="199"/>
        <v>639</v>
      </c>
      <c r="W651" s="29">
        <f t="shared" si="190"/>
        <v>4179531.3900000434</v>
      </c>
      <c r="X651" s="30">
        <f t="shared" si="199"/>
        <v>639</v>
      </c>
      <c r="Y651" s="30">
        <f t="shared" si="199"/>
        <v>639</v>
      </c>
      <c r="Z651" s="29">
        <f t="shared" si="191"/>
        <v>4191353.5799999777</v>
      </c>
      <c r="AA651" s="30">
        <f t="shared" si="199"/>
        <v>639</v>
      </c>
      <c r="AB651" s="30">
        <f t="shared" si="199"/>
        <v>639</v>
      </c>
      <c r="AC651" s="29">
        <f t="shared" si="192"/>
        <v>4175520.4599999893</v>
      </c>
      <c r="AD651" s="30">
        <f t="shared" si="199"/>
        <v>639</v>
      </c>
      <c r="AE651" s="30">
        <f t="shared" si="199"/>
        <v>639</v>
      </c>
      <c r="AF651" s="29">
        <f t="shared" si="188"/>
        <v>4199934.9899999741</v>
      </c>
      <c r="AG651" s="30">
        <f t="shared" si="199"/>
        <v>639</v>
      </c>
      <c r="AH651" s="30">
        <f t="shared" si="199"/>
        <v>639</v>
      </c>
      <c r="AI651" s="29">
        <f t="shared" si="193"/>
        <v>4171020.0100000435</v>
      </c>
      <c r="AJ651" s="30">
        <f t="shared" si="199"/>
        <v>639</v>
      </c>
      <c r="AK651" s="30">
        <f t="shared" si="198"/>
        <v>639</v>
      </c>
      <c r="AL651" s="29">
        <f t="shared" si="194"/>
        <v>4191507.7700000037</v>
      </c>
      <c r="AM651" s="30">
        <f t="shared" si="198"/>
        <v>639</v>
      </c>
      <c r="AN651" s="30">
        <f t="shared" si="198"/>
        <v>639</v>
      </c>
      <c r="AO651" s="29">
        <f t="shared" si="195"/>
        <v>4198305.8099999847</v>
      </c>
      <c r="AP651" s="30">
        <f t="shared" si="198"/>
        <v>639</v>
      </c>
      <c r="AQ651" s="30">
        <f t="shared" si="198"/>
        <v>639</v>
      </c>
      <c r="AR651" s="29">
        <f t="shared" si="189"/>
        <v>4194354.1299999636</v>
      </c>
      <c r="AS651" s="253">
        <f t="shared" si="198"/>
        <v>639</v>
      </c>
      <c r="AT651" s="254">
        <f t="shared" si="198"/>
        <v>639</v>
      </c>
    </row>
    <row r="652" spans="22:46">
      <c r="V652" s="30">
        <f t="shared" si="199"/>
        <v>640</v>
      </c>
      <c r="W652" s="29">
        <f t="shared" si="190"/>
        <v>4185964.9900000435</v>
      </c>
      <c r="X652" s="30">
        <f t="shared" si="199"/>
        <v>640</v>
      </c>
      <c r="Y652" s="30">
        <f t="shared" si="199"/>
        <v>640</v>
      </c>
      <c r="Z652" s="29">
        <f t="shared" si="191"/>
        <v>4197805.3699999778</v>
      </c>
      <c r="AA652" s="30">
        <f t="shared" si="199"/>
        <v>640</v>
      </c>
      <c r="AB652" s="30">
        <f t="shared" si="199"/>
        <v>640</v>
      </c>
      <c r="AC652" s="29">
        <f t="shared" si="192"/>
        <v>4181951.3599999892</v>
      </c>
      <c r="AD652" s="30">
        <f t="shared" si="199"/>
        <v>640</v>
      </c>
      <c r="AE652" s="30">
        <f t="shared" si="199"/>
        <v>640</v>
      </c>
      <c r="AF652" s="29">
        <f t="shared" si="188"/>
        <v>4206391.2799999742</v>
      </c>
      <c r="AG652" s="30">
        <f t="shared" si="199"/>
        <v>640</v>
      </c>
      <c r="AH652" s="30">
        <f t="shared" si="199"/>
        <v>640</v>
      </c>
      <c r="AI652" s="29">
        <f t="shared" si="193"/>
        <v>4177451.3600000436</v>
      </c>
      <c r="AJ652" s="30">
        <f t="shared" si="199"/>
        <v>640</v>
      </c>
      <c r="AK652" s="30">
        <f t="shared" si="198"/>
        <v>640</v>
      </c>
      <c r="AL652" s="29">
        <f t="shared" si="194"/>
        <v>4197963.1600000039</v>
      </c>
      <c r="AM652" s="30">
        <f t="shared" si="198"/>
        <v>640</v>
      </c>
      <c r="AN652" s="30">
        <f t="shared" si="198"/>
        <v>640</v>
      </c>
      <c r="AO652" s="29">
        <f t="shared" si="195"/>
        <v>4204754.6999999844</v>
      </c>
      <c r="AP652" s="30">
        <f t="shared" si="198"/>
        <v>640</v>
      </c>
      <c r="AQ652" s="30">
        <f t="shared" si="198"/>
        <v>640</v>
      </c>
      <c r="AR652" s="29">
        <f t="shared" si="189"/>
        <v>4200792.2199999634</v>
      </c>
      <c r="AS652" s="253">
        <f t="shared" si="198"/>
        <v>640</v>
      </c>
      <c r="AT652" s="254">
        <f t="shared" si="198"/>
        <v>640</v>
      </c>
    </row>
    <row r="653" spans="22:46">
      <c r="V653" s="30">
        <f t="shared" si="199"/>
        <v>641</v>
      </c>
      <c r="W653" s="29">
        <f t="shared" si="190"/>
        <v>4192398.5900000436</v>
      </c>
      <c r="X653" s="30">
        <f t="shared" si="199"/>
        <v>641</v>
      </c>
      <c r="Y653" s="30">
        <f t="shared" si="199"/>
        <v>641</v>
      </c>
      <c r="Z653" s="29">
        <f t="shared" si="191"/>
        <v>4204257.1599999778</v>
      </c>
      <c r="AA653" s="30">
        <f t="shared" si="199"/>
        <v>641</v>
      </c>
      <c r="AB653" s="30">
        <f t="shared" si="199"/>
        <v>641</v>
      </c>
      <c r="AC653" s="29">
        <f t="shared" si="192"/>
        <v>4188382.2599999891</v>
      </c>
      <c r="AD653" s="30">
        <f t="shared" si="199"/>
        <v>641</v>
      </c>
      <c r="AE653" s="30">
        <f t="shared" si="199"/>
        <v>641</v>
      </c>
      <c r="AF653" s="29">
        <f t="shared" si="188"/>
        <v>4212847.5699999742</v>
      </c>
      <c r="AG653" s="30">
        <f t="shared" si="199"/>
        <v>641</v>
      </c>
      <c r="AH653" s="30">
        <f t="shared" si="199"/>
        <v>641</v>
      </c>
      <c r="AI653" s="29">
        <f t="shared" si="193"/>
        <v>4183882.7100000437</v>
      </c>
      <c r="AJ653" s="30">
        <f t="shared" si="199"/>
        <v>641</v>
      </c>
      <c r="AK653" s="30">
        <f t="shared" si="199"/>
        <v>641</v>
      </c>
      <c r="AL653" s="29">
        <f t="shared" si="194"/>
        <v>4204418.5500000035</v>
      </c>
      <c r="AM653" s="30">
        <f t="shared" ref="AK653:AT668" si="200">AM652+1</f>
        <v>641</v>
      </c>
      <c r="AN653" s="30">
        <f t="shared" si="200"/>
        <v>641</v>
      </c>
      <c r="AO653" s="29">
        <f t="shared" si="195"/>
        <v>4211203.589999984</v>
      </c>
      <c r="AP653" s="30">
        <f t="shared" si="200"/>
        <v>641</v>
      </c>
      <c r="AQ653" s="30">
        <f t="shared" si="200"/>
        <v>641</v>
      </c>
      <c r="AR653" s="29">
        <f t="shared" si="189"/>
        <v>4207230.3099999633</v>
      </c>
      <c r="AS653" s="253">
        <f t="shared" si="200"/>
        <v>641</v>
      </c>
      <c r="AT653" s="254">
        <f t="shared" si="200"/>
        <v>641</v>
      </c>
    </row>
    <row r="654" spans="22:46">
      <c r="V654" s="30">
        <f t="shared" ref="V654:AK669" si="201">V653+1</f>
        <v>642</v>
      </c>
      <c r="W654" s="29">
        <f t="shared" si="190"/>
        <v>4198832.1900000433</v>
      </c>
      <c r="X654" s="30">
        <f t="shared" si="201"/>
        <v>642</v>
      </c>
      <c r="Y654" s="30">
        <f t="shared" si="201"/>
        <v>642</v>
      </c>
      <c r="Z654" s="29">
        <f t="shared" si="191"/>
        <v>4210708.9499999778</v>
      </c>
      <c r="AA654" s="30">
        <f t="shared" si="201"/>
        <v>642</v>
      </c>
      <c r="AB654" s="30">
        <f t="shared" si="201"/>
        <v>642</v>
      </c>
      <c r="AC654" s="29">
        <f t="shared" si="192"/>
        <v>4194813.159999989</v>
      </c>
      <c r="AD654" s="30">
        <f t="shared" si="201"/>
        <v>642</v>
      </c>
      <c r="AE654" s="30">
        <f t="shared" si="201"/>
        <v>642</v>
      </c>
      <c r="AF654" s="29">
        <f t="shared" si="188"/>
        <v>4219303.8599999743</v>
      </c>
      <c r="AG654" s="30">
        <f t="shared" si="201"/>
        <v>642</v>
      </c>
      <c r="AH654" s="30">
        <f t="shared" si="201"/>
        <v>642</v>
      </c>
      <c r="AI654" s="29">
        <f t="shared" si="193"/>
        <v>4190314.0600000438</v>
      </c>
      <c r="AJ654" s="30">
        <f t="shared" si="201"/>
        <v>642</v>
      </c>
      <c r="AK654" s="30">
        <f t="shared" si="200"/>
        <v>642</v>
      </c>
      <c r="AL654" s="29">
        <f t="shared" si="194"/>
        <v>4210873.9400000032</v>
      </c>
      <c r="AM654" s="30">
        <f t="shared" si="200"/>
        <v>642</v>
      </c>
      <c r="AN654" s="30">
        <f t="shared" si="200"/>
        <v>642</v>
      </c>
      <c r="AO654" s="29">
        <f t="shared" si="195"/>
        <v>4217652.4799999837</v>
      </c>
      <c r="AP654" s="30">
        <f t="shared" si="200"/>
        <v>642</v>
      </c>
      <c r="AQ654" s="30">
        <f t="shared" si="200"/>
        <v>642</v>
      </c>
      <c r="AR654" s="29">
        <f t="shared" si="189"/>
        <v>4213668.3999999631</v>
      </c>
      <c r="AS654" s="253">
        <f t="shared" si="200"/>
        <v>642</v>
      </c>
      <c r="AT654" s="254">
        <f t="shared" si="200"/>
        <v>642</v>
      </c>
    </row>
    <row r="655" spans="22:46">
      <c r="V655" s="30">
        <f t="shared" si="201"/>
        <v>643</v>
      </c>
      <c r="W655" s="29">
        <f t="shared" si="190"/>
        <v>4205265.7900000429</v>
      </c>
      <c r="X655" s="30">
        <f t="shared" si="201"/>
        <v>643</v>
      </c>
      <c r="Y655" s="30">
        <f t="shared" si="201"/>
        <v>643</v>
      </c>
      <c r="Z655" s="29">
        <f t="shared" si="191"/>
        <v>4217160.7399999779</v>
      </c>
      <c r="AA655" s="30">
        <f t="shared" si="201"/>
        <v>643</v>
      </c>
      <c r="AB655" s="30">
        <f t="shared" si="201"/>
        <v>643</v>
      </c>
      <c r="AC655" s="29">
        <f t="shared" si="192"/>
        <v>4201244.0599999893</v>
      </c>
      <c r="AD655" s="30">
        <f t="shared" si="201"/>
        <v>643</v>
      </c>
      <c r="AE655" s="30">
        <f t="shared" si="201"/>
        <v>643</v>
      </c>
      <c r="AF655" s="29">
        <f t="shared" si="188"/>
        <v>4225760.1499999743</v>
      </c>
      <c r="AG655" s="30">
        <f t="shared" si="201"/>
        <v>643</v>
      </c>
      <c r="AH655" s="30">
        <f t="shared" si="201"/>
        <v>643</v>
      </c>
      <c r="AI655" s="29">
        <f t="shared" si="193"/>
        <v>4196745.4100000439</v>
      </c>
      <c r="AJ655" s="30">
        <f t="shared" si="201"/>
        <v>643</v>
      </c>
      <c r="AK655" s="30">
        <f t="shared" si="200"/>
        <v>643</v>
      </c>
      <c r="AL655" s="29">
        <f t="shared" si="194"/>
        <v>4217329.3300000029</v>
      </c>
      <c r="AM655" s="30">
        <f t="shared" si="200"/>
        <v>643</v>
      </c>
      <c r="AN655" s="30">
        <f t="shared" si="200"/>
        <v>643</v>
      </c>
      <c r="AO655" s="29">
        <f t="shared" si="195"/>
        <v>4224101.3699999833</v>
      </c>
      <c r="AP655" s="30">
        <f t="shared" si="200"/>
        <v>643</v>
      </c>
      <c r="AQ655" s="30">
        <f t="shared" si="200"/>
        <v>643</v>
      </c>
      <c r="AR655" s="29">
        <f t="shared" si="189"/>
        <v>4220106.489999963</v>
      </c>
      <c r="AS655" s="253">
        <f t="shared" si="200"/>
        <v>643</v>
      </c>
      <c r="AT655" s="254">
        <f t="shared" si="200"/>
        <v>643</v>
      </c>
    </row>
    <row r="656" spans="22:46">
      <c r="V656" s="30">
        <f t="shared" si="201"/>
        <v>644</v>
      </c>
      <c r="W656" s="29">
        <f t="shared" si="190"/>
        <v>4211699.3900000425</v>
      </c>
      <c r="X656" s="30">
        <f t="shared" si="201"/>
        <v>644</v>
      </c>
      <c r="Y656" s="30">
        <f t="shared" si="201"/>
        <v>644</v>
      </c>
      <c r="Z656" s="29">
        <f t="shared" si="191"/>
        <v>4223612.5299999779</v>
      </c>
      <c r="AA656" s="30">
        <f t="shared" si="201"/>
        <v>644</v>
      </c>
      <c r="AB656" s="30">
        <f t="shared" si="201"/>
        <v>644</v>
      </c>
      <c r="AC656" s="29">
        <f t="shared" si="192"/>
        <v>4207674.9599999897</v>
      </c>
      <c r="AD656" s="30">
        <f t="shared" si="201"/>
        <v>644</v>
      </c>
      <c r="AE656" s="30">
        <f t="shared" si="201"/>
        <v>644</v>
      </c>
      <c r="AF656" s="29">
        <f t="shared" si="188"/>
        <v>4232216.4399999743</v>
      </c>
      <c r="AG656" s="30">
        <f t="shared" si="201"/>
        <v>644</v>
      </c>
      <c r="AH656" s="30">
        <f t="shared" si="201"/>
        <v>644</v>
      </c>
      <c r="AI656" s="29">
        <f t="shared" si="193"/>
        <v>4203176.7600000435</v>
      </c>
      <c r="AJ656" s="30">
        <f t="shared" si="201"/>
        <v>644</v>
      </c>
      <c r="AK656" s="30">
        <f t="shared" si="200"/>
        <v>644</v>
      </c>
      <c r="AL656" s="29">
        <f t="shared" si="194"/>
        <v>4223784.7200000025</v>
      </c>
      <c r="AM656" s="30">
        <f t="shared" si="200"/>
        <v>644</v>
      </c>
      <c r="AN656" s="30">
        <f t="shared" si="200"/>
        <v>644</v>
      </c>
      <c r="AO656" s="29">
        <f t="shared" si="195"/>
        <v>4230550.259999983</v>
      </c>
      <c r="AP656" s="30">
        <f t="shared" si="200"/>
        <v>644</v>
      </c>
      <c r="AQ656" s="30">
        <f t="shared" si="200"/>
        <v>644</v>
      </c>
      <c r="AR656" s="29">
        <f t="shared" si="189"/>
        <v>4226544.5799999628</v>
      </c>
      <c r="AS656" s="253">
        <f t="shared" si="200"/>
        <v>644</v>
      </c>
      <c r="AT656" s="254">
        <f t="shared" si="200"/>
        <v>644</v>
      </c>
    </row>
    <row r="657" spans="22:46">
      <c r="V657" s="30">
        <f t="shared" si="201"/>
        <v>645</v>
      </c>
      <c r="W657" s="29">
        <f t="shared" si="190"/>
        <v>4218132.9900000421</v>
      </c>
      <c r="X657" s="30">
        <f t="shared" si="201"/>
        <v>645</v>
      </c>
      <c r="Y657" s="30">
        <f t="shared" si="201"/>
        <v>645</v>
      </c>
      <c r="Z657" s="29">
        <f t="shared" si="191"/>
        <v>4230064.3199999779</v>
      </c>
      <c r="AA657" s="30">
        <f t="shared" si="201"/>
        <v>645</v>
      </c>
      <c r="AB657" s="30">
        <f t="shared" si="201"/>
        <v>645</v>
      </c>
      <c r="AC657" s="29">
        <f t="shared" si="192"/>
        <v>4214105.8599999901</v>
      </c>
      <c r="AD657" s="30">
        <f t="shared" si="201"/>
        <v>645</v>
      </c>
      <c r="AE657" s="30">
        <f t="shared" si="201"/>
        <v>645</v>
      </c>
      <c r="AF657" s="29">
        <f t="shared" si="188"/>
        <v>4238672.7299999744</v>
      </c>
      <c r="AG657" s="30">
        <f t="shared" si="201"/>
        <v>645</v>
      </c>
      <c r="AH657" s="30">
        <f t="shared" si="201"/>
        <v>645</v>
      </c>
      <c r="AI657" s="29">
        <f t="shared" si="193"/>
        <v>4209608.1100000432</v>
      </c>
      <c r="AJ657" s="30">
        <f t="shared" si="201"/>
        <v>645</v>
      </c>
      <c r="AK657" s="30">
        <f t="shared" si="200"/>
        <v>645</v>
      </c>
      <c r="AL657" s="29">
        <f t="shared" si="194"/>
        <v>4230240.1100000022</v>
      </c>
      <c r="AM657" s="30">
        <f t="shared" si="200"/>
        <v>645</v>
      </c>
      <c r="AN657" s="30">
        <f t="shared" si="200"/>
        <v>645</v>
      </c>
      <c r="AO657" s="29">
        <f t="shared" si="195"/>
        <v>4236999.1499999827</v>
      </c>
      <c r="AP657" s="30">
        <f t="shared" si="200"/>
        <v>645</v>
      </c>
      <c r="AQ657" s="30">
        <f t="shared" si="200"/>
        <v>645</v>
      </c>
      <c r="AR657" s="29">
        <f t="shared" si="189"/>
        <v>4232982.6699999627</v>
      </c>
      <c r="AS657" s="253">
        <f t="shared" si="200"/>
        <v>645</v>
      </c>
      <c r="AT657" s="254">
        <f t="shared" si="200"/>
        <v>645</v>
      </c>
    </row>
    <row r="658" spans="22:46">
      <c r="V658" s="30">
        <f t="shared" si="201"/>
        <v>646</v>
      </c>
      <c r="W658" s="29">
        <f t="shared" si="190"/>
        <v>4224566.5900000418</v>
      </c>
      <c r="X658" s="30">
        <f t="shared" si="201"/>
        <v>646</v>
      </c>
      <c r="Y658" s="30">
        <f t="shared" si="201"/>
        <v>646</v>
      </c>
      <c r="Z658" s="29">
        <f t="shared" si="191"/>
        <v>4236516.109999978</v>
      </c>
      <c r="AA658" s="30">
        <f t="shared" si="201"/>
        <v>646</v>
      </c>
      <c r="AB658" s="30">
        <f t="shared" si="201"/>
        <v>646</v>
      </c>
      <c r="AC658" s="29">
        <f t="shared" si="192"/>
        <v>4220536.7599999905</v>
      </c>
      <c r="AD658" s="30">
        <f t="shared" si="201"/>
        <v>646</v>
      </c>
      <c r="AE658" s="30">
        <f t="shared" si="201"/>
        <v>646</v>
      </c>
      <c r="AF658" s="29">
        <f t="shared" si="188"/>
        <v>4245129.0199999744</v>
      </c>
      <c r="AG658" s="30">
        <f t="shared" si="201"/>
        <v>646</v>
      </c>
      <c r="AH658" s="30">
        <f t="shared" si="201"/>
        <v>646</v>
      </c>
      <c r="AI658" s="29">
        <f t="shared" si="193"/>
        <v>4216039.4600000428</v>
      </c>
      <c r="AJ658" s="30">
        <f t="shared" si="201"/>
        <v>646</v>
      </c>
      <c r="AK658" s="30">
        <f t="shared" si="200"/>
        <v>646</v>
      </c>
      <c r="AL658" s="29">
        <f t="shared" si="194"/>
        <v>4236695.5000000019</v>
      </c>
      <c r="AM658" s="30">
        <f t="shared" si="200"/>
        <v>646</v>
      </c>
      <c r="AN658" s="30">
        <f t="shared" si="200"/>
        <v>646</v>
      </c>
      <c r="AO658" s="29">
        <f t="shared" si="195"/>
        <v>4243448.0399999823</v>
      </c>
      <c r="AP658" s="30">
        <f t="shared" si="200"/>
        <v>646</v>
      </c>
      <c r="AQ658" s="30">
        <f t="shared" si="200"/>
        <v>646</v>
      </c>
      <c r="AR658" s="29">
        <f t="shared" si="189"/>
        <v>4239420.7599999625</v>
      </c>
      <c r="AS658" s="253">
        <f t="shared" si="200"/>
        <v>646</v>
      </c>
      <c r="AT658" s="254">
        <f t="shared" si="200"/>
        <v>646</v>
      </c>
    </row>
    <row r="659" spans="22:46">
      <c r="V659" s="30">
        <f t="shared" si="201"/>
        <v>647</v>
      </c>
      <c r="W659" s="29">
        <f t="shared" si="190"/>
        <v>4231000.1900000414</v>
      </c>
      <c r="X659" s="30">
        <f t="shared" si="201"/>
        <v>647</v>
      </c>
      <c r="Y659" s="30">
        <f t="shared" si="201"/>
        <v>647</v>
      </c>
      <c r="Z659" s="29">
        <f t="shared" si="191"/>
        <v>4242967.899999978</v>
      </c>
      <c r="AA659" s="30">
        <f t="shared" si="201"/>
        <v>647</v>
      </c>
      <c r="AB659" s="30">
        <f t="shared" si="201"/>
        <v>647</v>
      </c>
      <c r="AC659" s="29">
        <f t="shared" si="192"/>
        <v>4226967.6599999908</v>
      </c>
      <c r="AD659" s="30">
        <f t="shared" si="201"/>
        <v>647</v>
      </c>
      <c r="AE659" s="30">
        <f t="shared" si="201"/>
        <v>647</v>
      </c>
      <c r="AF659" s="29">
        <f t="shared" si="188"/>
        <v>4251585.3099999744</v>
      </c>
      <c r="AG659" s="30">
        <f t="shared" si="201"/>
        <v>647</v>
      </c>
      <c r="AH659" s="30">
        <f t="shared" si="201"/>
        <v>647</v>
      </c>
      <c r="AI659" s="29">
        <f t="shared" si="193"/>
        <v>4222470.8100000424</v>
      </c>
      <c r="AJ659" s="30">
        <f t="shared" si="201"/>
        <v>647</v>
      </c>
      <c r="AK659" s="30">
        <f t="shared" si="200"/>
        <v>647</v>
      </c>
      <c r="AL659" s="29">
        <f t="shared" si="194"/>
        <v>4243150.8900000015</v>
      </c>
      <c r="AM659" s="30">
        <f t="shared" si="200"/>
        <v>647</v>
      </c>
      <c r="AN659" s="30">
        <f t="shared" si="200"/>
        <v>647</v>
      </c>
      <c r="AO659" s="29">
        <f t="shared" si="195"/>
        <v>4249896.929999982</v>
      </c>
      <c r="AP659" s="30">
        <f t="shared" si="200"/>
        <v>647</v>
      </c>
      <c r="AQ659" s="30">
        <f t="shared" si="200"/>
        <v>647</v>
      </c>
      <c r="AR659" s="29">
        <f t="shared" si="189"/>
        <v>4245858.8499999624</v>
      </c>
      <c r="AS659" s="253">
        <f t="shared" si="200"/>
        <v>647</v>
      </c>
      <c r="AT659" s="254">
        <f t="shared" si="200"/>
        <v>647</v>
      </c>
    </row>
    <row r="660" spans="22:46">
      <c r="V660" s="30">
        <f t="shared" si="201"/>
        <v>648</v>
      </c>
      <c r="W660" s="29">
        <f t="shared" si="190"/>
        <v>4237433.790000041</v>
      </c>
      <c r="X660" s="30">
        <f t="shared" si="201"/>
        <v>648</v>
      </c>
      <c r="Y660" s="30">
        <f t="shared" si="201"/>
        <v>648</v>
      </c>
      <c r="Z660" s="29">
        <f t="shared" si="191"/>
        <v>4249419.6899999781</v>
      </c>
      <c r="AA660" s="30">
        <f t="shared" si="201"/>
        <v>648</v>
      </c>
      <c r="AB660" s="30">
        <f t="shared" si="201"/>
        <v>648</v>
      </c>
      <c r="AC660" s="29">
        <f t="shared" si="192"/>
        <v>4233398.5599999912</v>
      </c>
      <c r="AD660" s="30">
        <f t="shared" si="201"/>
        <v>648</v>
      </c>
      <c r="AE660" s="30">
        <f t="shared" si="201"/>
        <v>648</v>
      </c>
      <c r="AF660" s="29">
        <f t="shared" si="188"/>
        <v>4258041.5999999745</v>
      </c>
      <c r="AG660" s="30">
        <f t="shared" si="201"/>
        <v>648</v>
      </c>
      <c r="AH660" s="30">
        <f t="shared" si="201"/>
        <v>648</v>
      </c>
      <c r="AI660" s="29">
        <f t="shared" si="193"/>
        <v>4228902.1600000421</v>
      </c>
      <c r="AJ660" s="30">
        <f t="shared" si="201"/>
        <v>648</v>
      </c>
      <c r="AK660" s="30">
        <f t="shared" si="200"/>
        <v>648</v>
      </c>
      <c r="AL660" s="29">
        <f t="shared" si="194"/>
        <v>4249606.2800000012</v>
      </c>
      <c r="AM660" s="30">
        <f t="shared" si="200"/>
        <v>648</v>
      </c>
      <c r="AN660" s="30">
        <f t="shared" si="200"/>
        <v>648</v>
      </c>
      <c r="AO660" s="29">
        <f t="shared" si="195"/>
        <v>4256345.8199999817</v>
      </c>
      <c r="AP660" s="30">
        <f t="shared" si="200"/>
        <v>648</v>
      </c>
      <c r="AQ660" s="30">
        <f t="shared" si="200"/>
        <v>648</v>
      </c>
      <c r="AR660" s="29">
        <f t="shared" si="189"/>
        <v>4252296.9399999622</v>
      </c>
      <c r="AS660" s="253">
        <f t="shared" si="200"/>
        <v>648</v>
      </c>
      <c r="AT660" s="254">
        <f t="shared" si="200"/>
        <v>648</v>
      </c>
    </row>
    <row r="661" spans="22:46">
      <c r="V661" s="30">
        <f t="shared" si="201"/>
        <v>649</v>
      </c>
      <c r="W661" s="29">
        <f t="shared" si="190"/>
        <v>4243867.3900000406</v>
      </c>
      <c r="X661" s="30">
        <f t="shared" si="201"/>
        <v>649</v>
      </c>
      <c r="Y661" s="30">
        <f t="shared" si="201"/>
        <v>649</v>
      </c>
      <c r="Z661" s="29">
        <f t="shared" si="191"/>
        <v>4255871.4799999781</v>
      </c>
      <c r="AA661" s="30">
        <f t="shared" si="201"/>
        <v>649</v>
      </c>
      <c r="AB661" s="30">
        <f t="shared" si="201"/>
        <v>649</v>
      </c>
      <c r="AC661" s="29">
        <f t="shared" si="192"/>
        <v>4239829.4599999916</v>
      </c>
      <c r="AD661" s="30">
        <f t="shared" si="201"/>
        <v>649</v>
      </c>
      <c r="AE661" s="30">
        <f t="shared" si="201"/>
        <v>649</v>
      </c>
      <c r="AF661" s="29">
        <f t="shared" si="188"/>
        <v>4264497.8899999745</v>
      </c>
      <c r="AG661" s="30">
        <f t="shared" si="201"/>
        <v>649</v>
      </c>
      <c r="AH661" s="30">
        <f t="shared" si="201"/>
        <v>649</v>
      </c>
      <c r="AI661" s="29">
        <f t="shared" si="193"/>
        <v>4235333.5100000417</v>
      </c>
      <c r="AJ661" s="30">
        <f t="shared" si="201"/>
        <v>649</v>
      </c>
      <c r="AK661" s="30">
        <f t="shared" si="200"/>
        <v>649</v>
      </c>
      <c r="AL661" s="29">
        <f t="shared" si="194"/>
        <v>4256061.6700000009</v>
      </c>
      <c r="AM661" s="30">
        <f t="shared" si="200"/>
        <v>649</v>
      </c>
      <c r="AN661" s="30">
        <f t="shared" si="200"/>
        <v>649</v>
      </c>
      <c r="AO661" s="29">
        <f t="shared" si="195"/>
        <v>4262794.7099999813</v>
      </c>
      <c r="AP661" s="30">
        <f t="shared" si="200"/>
        <v>649</v>
      </c>
      <c r="AQ661" s="30">
        <f t="shared" si="200"/>
        <v>649</v>
      </c>
      <c r="AR661" s="29">
        <f t="shared" si="189"/>
        <v>4258735.0299999621</v>
      </c>
      <c r="AS661" s="253">
        <f t="shared" si="200"/>
        <v>649</v>
      </c>
      <c r="AT661" s="254">
        <f t="shared" si="200"/>
        <v>649</v>
      </c>
    </row>
    <row r="662" spans="22:46">
      <c r="V662" s="30">
        <f t="shared" si="201"/>
        <v>650</v>
      </c>
      <c r="W662" s="29">
        <f t="shared" si="190"/>
        <v>4250300.9900000403</v>
      </c>
      <c r="X662" s="30">
        <f t="shared" si="201"/>
        <v>650</v>
      </c>
      <c r="Y662" s="30">
        <f t="shared" si="201"/>
        <v>650</v>
      </c>
      <c r="Z662" s="29">
        <f t="shared" si="191"/>
        <v>4262323.2699999781</v>
      </c>
      <c r="AA662" s="30">
        <f t="shared" si="201"/>
        <v>650</v>
      </c>
      <c r="AB662" s="30">
        <f t="shared" si="201"/>
        <v>650</v>
      </c>
      <c r="AC662" s="29">
        <f t="shared" si="192"/>
        <v>4246260.359999992</v>
      </c>
      <c r="AD662" s="30">
        <f t="shared" si="201"/>
        <v>650</v>
      </c>
      <c r="AE662" s="30">
        <f t="shared" si="201"/>
        <v>650</v>
      </c>
      <c r="AF662" s="29">
        <f t="shared" si="188"/>
        <v>4270954.1799999746</v>
      </c>
      <c r="AG662" s="30">
        <f t="shared" si="201"/>
        <v>650</v>
      </c>
      <c r="AH662" s="30">
        <f t="shared" si="201"/>
        <v>650</v>
      </c>
      <c r="AI662" s="29">
        <f t="shared" si="193"/>
        <v>4241764.8600000413</v>
      </c>
      <c r="AJ662" s="30">
        <f t="shared" si="201"/>
        <v>650</v>
      </c>
      <c r="AK662" s="30">
        <f t="shared" si="200"/>
        <v>650</v>
      </c>
      <c r="AL662" s="29">
        <f t="shared" si="194"/>
        <v>4262517.0600000005</v>
      </c>
      <c r="AM662" s="30">
        <f t="shared" si="200"/>
        <v>650</v>
      </c>
      <c r="AN662" s="30">
        <f t="shared" si="200"/>
        <v>650</v>
      </c>
      <c r="AO662" s="29">
        <f t="shared" si="195"/>
        <v>4269243.599999981</v>
      </c>
      <c r="AP662" s="30">
        <f t="shared" si="200"/>
        <v>650</v>
      </c>
      <c r="AQ662" s="30">
        <f t="shared" si="200"/>
        <v>650</v>
      </c>
      <c r="AR662" s="29">
        <f t="shared" si="189"/>
        <v>4265173.1199999619</v>
      </c>
      <c r="AS662" s="253">
        <f t="shared" si="200"/>
        <v>650</v>
      </c>
      <c r="AT662" s="254">
        <f t="shared" si="200"/>
        <v>650</v>
      </c>
    </row>
    <row r="663" spans="22:46">
      <c r="V663" s="30">
        <f t="shared" si="201"/>
        <v>651</v>
      </c>
      <c r="W663" s="29">
        <f t="shared" si="190"/>
        <v>4256734.5900000399</v>
      </c>
      <c r="X663" s="30">
        <f t="shared" si="201"/>
        <v>651</v>
      </c>
      <c r="Y663" s="30">
        <f t="shared" si="201"/>
        <v>651</v>
      </c>
      <c r="Z663" s="29">
        <f t="shared" si="191"/>
        <v>4268775.0599999782</v>
      </c>
      <c r="AA663" s="30">
        <f t="shared" si="201"/>
        <v>651</v>
      </c>
      <c r="AB663" s="30">
        <f t="shared" si="201"/>
        <v>651</v>
      </c>
      <c r="AC663" s="29">
        <f t="shared" si="192"/>
        <v>4252691.2599999923</v>
      </c>
      <c r="AD663" s="30">
        <f t="shared" si="201"/>
        <v>651</v>
      </c>
      <c r="AE663" s="30">
        <f t="shared" si="201"/>
        <v>651</v>
      </c>
      <c r="AF663" s="29">
        <f t="shared" si="188"/>
        <v>4277410.4699999746</v>
      </c>
      <c r="AG663" s="30">
        <f t="shared" si="201"/>
        <v>651</v>
      </c>
      <c r="AH663" s="30">
        <f t="shared" si="201"/>
        <v>651</v>
      </c>
      <c r="AI663" s="29">
        <f t="shared" si="193"/>
        <v>4248196.2100000409</v>
      </c>
      <c r="AJ663" s="30">
        <f t="shared" si="201"/>
        <v>651</v>
      </c>
      <c r="AK663" s="30">
        <f t="shared" si="200"/>
        <v>651</v>
      </c>
      <c r="AL663" s="29">
        <f t="shared" si="194"/>
        <v>4268972.45</v>
      </c>
      <c r="AM663" s="30">
        <f t="shared" si="200"/>
        <v>651</v>
      </c>
      <c r="AN663" s="30">
        <f t="shared" si="200"/>
        <v>651</v>
      </c>
      <c r="AO663" s="29">
        <f t="shared" si="195"/>
        <v>4275692.4899999807</v>
      </c>
      <c r="AP663" s="30">
        <f t="shared" si="200"/>
        <v>651</v>
      </c>
      <c r="AQ663" s="30">
        <f t="shared" si="200"/>
        <v>651</v>
      </c>
      <c r="AR663" s="29">
        <f t="shared" si="189"/>
        <v>4271611.2099999618</v>
      </c>
      <c r="AS663" s="253">
        <f t="shared" si="200"/>
        <v>651</v>
      </c>
      <c r="AT663" s="254">
        <f t="shared" si="200"/>
        <v>651</v>
      </c>
    </row>
    <row r="664" spans="22:46">
      <c r="V664" s="30">
        <f t="shared" si="201"/>
        <v>652</v>
      </c>
      <c r="W664" s="29">
        <f t="shared" si="190"/>
        <v>4263168.1900000395</v>
      </c>
      <c r="X664" s="30">
        <f t="shared" si="201"/>
        <v>652</v>
      </c>
      <c r="Y664" s="30">
        <f t="shared" si="201"/>
        <v>652</v>
      </c>
      <c r="Z664" s="29">
        <f t="shared" si="191"/>
        <v>4275226.8499999782</v>
      </c>
      <c r="AA664" s="30">
        <f t="shared" si="201"/>
        <v>652</v>
      </c>
      <c r="AB664" s="30">
        <f t="shared" si="201"/>
        <v>652</v>
      </c>
      <c r="AC664" s="29">
        <f t="shared" si="192"/>
        <v>4259122.1599999927</v>
      </c>
      <c r="AD664" s="30">
        <f t="shared" si="201"/>
        <v>652</v>
      </c>
      <c r="AE664" s="30">
        <f t="shared" si="201"/>
        <v>652</v>
      </c>
      <c r="AF664" s="29">
        <f t="shared" si="188"/>
        <v>4283866.7599999746</v>
      </c>
      <c r="AG664" s="30">
        <f t="shared" si="201"/>
        <v>652</v>
      </c>
      <c r="AH664" s="30">
        <f t="shared" si="201"/>
        <v>652</v>
      </c>
      <c r="AI664" s="29">
        <f t="shared" si="193"/>
        <v>4254627.5600000406</v>
      </c>
      <c r="AJ664" s="30">
        <f t="shared" si="201"/>
        <v>652</v>
      </c>
      <c r="AK664" s="30">
        <f t="shared" si="200"/>
        <v>652</v>
      </c>
      <c r="AL664" s="29">
        <f t="shared" si="194"/>
        <v>4275427.84</v>
      </c>
      <c r="AM664" s="30">
        <f t="shared" si="200"/>
        <v>652</v>
      </c>
      <c r="AN664" s="30">
        <f t="shared" si="200"/>
        <v>652</v>
      </c>
      <c r="AO664" s="29">
        <f t="shared" si="195"/>
        <v>4282141.3799999803</v>
      </c>
      <c r="AP664" s="30">
        <f t="shared" si="200"/>
        <v>652</v>
      </c>
      <c r="AQ664" s="30">
        <f t="shared" si="200"/>
        <v>652</v>
      </c>
      <c r="AR664" s="29">
        <f t="shared" si="189"/>
        <v>4278049.2999999616</v>
      </c>
      <c r="AS664" s="253">
        <f t="shared" si="200"/>
        <v>652</v>
      </c>
      <c r="AT664" s="254">
        <f t="shared" si="200"/>
        <v>652</v>
      </c>
    </row>
    <row r="665" spans="22:46">
      <c r="V665" s="30">
        <f t="shared" si="201"/>
        <v>653</v>
      </c>
      <c r="W665" s="29">
        <f t="shared" si="190"/>
        <v>4269601.7900000392</v>
      </c>
      <c r="X665" s="30">
        <f t="shared" si="201"/>
        <v>653</v>
      </c>
      <c r="Y665" s="30">
        <f t="shared" si="201"/>
        <v>653</v>
      </c>
      <c r="Z665" s="29">
        <f t="shared" si="191"/>
        <v>4281678.6399999782</v>
      </c>
      <c r="AA665" s="30">
        <f t="shared" si="201"/>
        <v>653</v>
      </c>
      <c r="AB665" s="30">
        <f t="shared" si="201"/>
        <v>653</v>
      </c>
      <c r="AC665" s="29">
        <f t="shared" si="192"/>
        <v>4265553.0599999931</v>
      </c>
      <c r="AD665" s="30">
        <f t="shared" si="201"/>
        <v>653</v>
      </c>
      <c r="AE665" s="30">
        <f t="shared" si="201"/>
        <v>653</v>
      </c>
      <c r="AF665" s="29">
        <f t="shared" si="188"/>
        <v>4290323.0499999747</v>
      </c>
      <c r="AG665" s="30">
        <f t="shared" si="201"/>
        <v>653</v>
      </c>
      <c r="AH665" s="30">
        <f t="shared" si="201"/>
        <v>653</v>
      </c>
      <c r="AI665" s="29">
        <f t="shared" si="193"/>
        <v>4261058.9100000402</v>
      </c>
      <c r="AJ665" s="30">
        <f t="shared" si="201"/>
        <v>653</v>
      </c>
      <c r="AK665" s="30">
        <f t="shared" si="200"/>
        <v>653</v>
      </c>
      <c r="AL665" s="29">
        <f t="shared" si="194"/>
        <v>4281883.2299999995</v>
      </c>
      <c r="AM665" s="30">
        <f t="shared" si="200"/>
        <v>653</v>
      </c>
      <c r="AN665" s="30">
        <f t="shared" si="200"/>
        <v>653</v>
      </c>
      <c r="AO665" s="29">
        <f t="shared" si="195"/>
        <v>4288590.26999998</v>
      </c>
      <c r="AP665" s="30">
        <f t="shared" si="200"/>
        <v>653</v>
      </c>
      <c r="AQ665" s="30">
        <f t="shared" si="200"/>
        <v>653</v>
      </c>
      <c r="AR665" s="29">
        <f t="shared" si="189"/>
        <v>4284487.3899999615</v>
      </c>
      <c r="AS665" s="253">
        <f t="shared" si="200"/>
        <v>653</v>
      </c>
      <c r="AT665" s="254">
        <f t="shared" si="200"/>
        <v>653</v>
      </c>
    </row>
    <row r="666" spans="22:46">
      <c r="V666" s="30">
        <f t="shared" si="201"/>
        <v>654</v>
      </c>
      <c r="W666" s="29">
        <f t="shared" si="190"/>
        <v>4276035.3900000388</v>
      </c>
      <c r="X666" s="30">
        <f t="shared" si="201"/>
        <v>654</v>
      </c>
      <c r="Y666" s="30">
        <f t="shared" si="201"/>
        <v>654</v>
      </c>
      <c r="Z666" s="29">
        <f t="shared" si="191"/>
        <v>4288130.4299999783</v>
      </c>
      <c r="AA666" s="30">
        <f t="shared" si="201"/>
        <v>654</v>
      </c>
      <c r="AB666" s="30">
        <f t="shared" si="201"/>
        <v>654</v>
      </c>
      <c r="AC666" s="29">
        <f t="shared" si="192"/>
        <v>4271983.9599999934</v>
      </c>
      <c r="AD666" s="30">
        <f t="shared" si="201"/>
        <v>654</v>
      </c>
      <c r="AE666" s="30">
        <f t="shared" si="201"/>
        <v>654</v>
      </c>
      <c r="AF666" s="29">
        <f t="shared" si="188"/>
        <v>4296779.3399999747</v>
      </c>
      <c r="AG666" s="30">
        <f t="shared" si="201"/>
        <v>654</v>
      </c>
      <c r="AH666" s="30">
        <f t="shared" si="201"/>
        <v>654</v>
      </c>
      <c r="AI666" s="29">
        <f t="shared" si="193"/>
        <v>4267490.2600000398</v>
      </c>
      <c r="AJ666" s="30">
        <f t="shared" si="201"/>
        <v>654</v>
      </c>
      <c r="AK666" s="30">
        <f t="shared" si="200"/>
        <v>654</v>
      </c>
      <c r="AL666" s="29">
        <f t="shared" si="194"/>
        <v>4288338.6199999992</v>
      </c>
      <c r="AM666" s="30">
        <f t="shared" si="200"/>
        <v>654</v>
      </c>
      <c r="AN666" s="30">
        <f t="shared" si="200"/>
        <v>654</v>
      </c>
      <c r="AO666" s="29">
        <f t="shared" si="195"/>
        <v>4295039.1599999797</v>
      </c>
      <c r="AP666" s="30">
        <f t="shared" si="200"/>
        <v>654</v>
      </c>
      <c r="AQ666" s="30">
        <f t="shared" si="200"/>
        <v>654</v>
      </c>
      <c r="AR666" s="29">
        <f t="shared" si="189"/>
        <v>4290925.4799999613</v>
      </c>
      <c r="AS666" s="253">
        <f t="shared" si="200"/>
        <v>654</v>
      </c>
      <c r="AT666" s="254">
        <f t="shared" si="200"/>
        <v>654</v>
      </c>
    </row>
    <row r="667" spans="22:46">
      <c r="V667" s="30">
        <f t="shared" si="201"/>
        <v>655</v>
      </c>
      <c r="W667" s="29">
        <f t="shared" si="190"/>
        <v>4282468.9900000384</v>
      </c>
      <c r="X667" s="30">
        <f t="shared" si="201"/>
        <v>655</v>
      </c>
      <c r="Y667" s="30">
        <f t="shared" si="201"/>
        <v>655</v>
      </c>
      <c r="Z667" s="29">
        <f t="shared" si="191"/>
        <v>4294582.2199999783</v>
      </c>
      <c r="AA667" s="30">
        <f t="shared" si="201"/>
        <v>655</v>
      </c>
      <c r="AB667" s="30">
        <f t="shared" si="201"/>
        <v>655</v>
      </c>
      <c r="AC667" s="29">
        <f t="shared" si="192"/>
        <v>4278414.8599999938</v>
      </c>
      <c r="AD667" s="30">
        <f t="shared" si="201"/>
        <v>655</v>
      </c>
      <c r="AE667" s="30">
        <f t="shared" si="201"/>
        <v>655</v>
      </c>
      <c r="AF667" s="29">
        <f t="shared" si="188"/>
        <v>4303235.6299999747</v>
      </c>
      <c r="AG667" s="30">
        <f t="shared" si="201"/>
        <v>655</v>
      </c>
      <c r="AH667" s="30">
        <f t="shared" si="201"/>
        <v>655</v>
      </c>
      <c r="AI667" s="29">
        <f t="shared" si="193"/>
        <v>4273921.6100000395</v>
      </c>
      <c r="AJ667" s="30">
        <f t="shared" si="201"/>
        <v>655</v>
      </c>
      <c r="AK667" s="30">
        <f t="shared" si="200"/>
        <v>655</v>
      </c>
      <c r="AL667" s="29">
        <f t="shared" si="194"/>
        <v>4294794.0099999988</v>
      </c>
      <c r="AM667" s="30">
        <f t="shared" si="200"/>
        <v>655</v>
      </c>
      <c r="AN667" s="30">
        <f t="shared" si="200"/>
        <v>655</v>
      </c>
      <c r="AO667" s="29">
        <f t="shared" si="195"/>
        <v>4301488.0499999793</v>
      </c>
      <c r="AP667" s="30">
        <f t="shared" si="200"/>
        <v>655</v>
      </c>
      <c r="AQ667" s="30">
        <f t="shared" si="200"/>
        <v>655</v>
      </c>
      <c r="AR667" s="29">
        <f t="shared" si="189"/>
        <v>4297363.5699999612</v>
      </c>
      <c r="AS667" s="253">
        <f t="shared" si="200"/>
        <v>655</v>
      </c>
      <c r="AT667" s="254">
        <f t="shared" si="200"/>
        <v>655</v>
      </c>
    </row>
    <row r="668" spans="22:46">
      <c r="V668" s="30">
        <f t="shared" si="201"/>
        <v>656</v>
      </c>
      <c r="W668" s="29">
        <f t="shared" si="190"/>
        <v>4288902.590000038</v>
      </c>
      <c r="X668" s="30">
        <f t="shared" si="201"/>
        <v>656</v>
      </c>
      <c r="Y668" s="30">
        <f t="shared" si="201"/>
        <v>656</v>
      </c>
      <c r="Z668" s="29">
        <f t="shared" si="191"/>
        <v>4301034.0099999784</v>
      </c>
      <c r="AA668" s="30">
        <f t="shared" si="201"/>
        <v>656</v>
      </c>
      <c r="AB668" s="30">
        <f t="shared" si="201"/>
        <v>656</v>
      </c>
      <c r="AC668" s="29">
        <f t="shared" si="192"/>
        <v>4284845.7599999942</v>
      </c>
      <c r="AD668" s="30">
        <f t="shared" si="201"/>
        <v>656</v>
      </c>
      <c r="AE668" s="30">
        <f t="shared" si="201"/>
        <v>656</v>
      </c>
      <c r="AF668" s="29">
        <f t="shared" si="188"/>
        <v>4309691.9199999748</v>
      </c>
      <c r="AG668" s="30">
        <f t="shared" si="201"/>
        <v>656</v>
      </c>
      <c r="AH668" s="30">
        <f t="shared" si="201"/>
        <v>656</v>
      </c>
      <c r="AI668" s="29">
        <f t="shared" si="193"/>
        <v>4280352.9600000391</v>
      </c>
      <c r="AJ668" s="30">
        <f t="shared" si="201"/>
        <v>656</v>
      </c>
      <c r="AK668" s="30">
        <f t="shared" si="200"/>
        <v>656</v>
      </c>
      <c r="AL668" s="29">
        <f t="shared" si="194"/>
        <v>4301249.3999999985</v>
      </c>
      <c r="AM668" s="30">
        <f t="shared" si="200"/>
        <v>656</v>
      </c>
      <c r="AN668" s="30">
        <f t="shared" si="200"/>
        <v>656</v>
      </c>
      <c r="AO668" s="29">
        <f t="shared" si="195"/>
        <v>4307936.939999979</v>
      </c>
      <c r="AP668" s="30">
        <f t="shared" si="200"/>
        <v>656</v>
      </c>
      <c r="AQ668" s="30">
        <f t="shared" si="200"/>
        <v>656</v>
      </c>
      <c r="AR668" s="29">
        <f t="shared" si="189"/>
        <v>4303801.659999961</v>
      </c>
      <c r="AS668" s="253">
        <f t="shared" si="200"/>
        <v>656</v>
      </c>
      <c r="AT668" s="254">
        <f t="shared" si="200"/>
        <v>656</v>
      </c>
    </row>
    <row r="669" spans="22:46">
      <c r="V669" s="30">
        <f t="shared" si="201"/>
        <v>657</v>
      </c>
      <c r="W669" s="29">
        <f t="shared" si="190"/>
        <v>4295336.1900000377</v>
      </c>
      <c r="X669" s="30">
        <f t="shared" si="201"/>
        <v>657</v>
      </c>
      <c r="Y669" s="30">
        <f t="shared" si="201"/>
        <v>657</v>
      </c>
      <c r="Z669" s="29">
        <f t="shared" si="191"/>
        <v>4307485.7999999784</v>
      </c>
      <c r="AA669" s="30">
        <f t="shared" si="201"/>
        <v>657</v>
      </c>
      <c r="AB669" s="30">
        <f t="shared" si="201"/>
        <v>657</v>
      </c>
      <c r="AC669" s="29">
        <f t="shared" si="192"/>
        <v>4291276.6599999946</v>
      </c>
      <c r="AD669" s="30">
        <f t="shared" si="201"/>
        <v>657</v>
      </c>
      <c r="AE669" s="30">
        <f t="shared" si="201"/>
        <v>657</v>
      </c>
      <c r="AF669" s="29">
        <f t="shared" si="188"/>
        <v>4316148.2099999748</v>
      </c>
      <c r="AG669" s="30">
        <f t="shared" si="201"/>
        <v>657</v>
      </c>
      <c r="AH669" s="30">
        <f t="shared" si="201"/>
        <v>657</v>
      </c>
      <c r="AI669" s="29">
        <f t="shared" si="193"/>
        <v>4286784.3100000387</v>
      </c>
      <c r="AJ669" s="30">
        <f t="shared" si="201"/>
        <v>657</v>
      </c>
      <c r="AK669" s="30">
        <f t="shared" si="201"/>
        <v>657</v>
      </c>
      <c r="AL669" s="29">
        <f t="shared" si="194"/>
        <v>4307704.7899999982</v>
      </c>
      <c r="AM669" s="30">
        <f t="shared" ref="AK669:AT684" si="202">AM668+1</f>
        <v>657</v>
      </c>
      <c r="AN669" s="30">
        <f t="shared" si="202"/>
        <v>657</v>
      </c>
      <c r="AO669" s="29">
        <f t="shared" si="195"/>
        <v>4314385.8299999787</v>
      </c>
      <c r="AP669" s="30">
        <f t="shared" si="202"/>
        <v>657</v>
      </c>
      <c r="AQ669" s="30">
        <f t="shared" si="202"/>
        <v>657</v>
      </c>
      <c r="AR669" s="29">
        <f t="shared" si="189"/>
        <v>4310239.7499999609</v>
      </c>
      <c r="AS669" s="253">
        <f t="shared" si="202"/>
        <v>657</v>
      </c>
      <c r="AT669" s="254">
        <f t="shared" si="202"/>
        <v>657</v>
      </c>
    </row>
    <row r="670" spans="22:46">
      <c r="V670" s="30">
        <f t="shared" ref="V670:AK685" si="203">V669+1</f>
        <v>658</v>
      </c>
      <c r="W670" s="29">
        <f t="shared" si="190"/>
        <v>4301769.7900000373</v>
      </c>
      <c r="X670" s="30">
        <f t="shared" si="203"/>
        <v>658</v>
      </c>
      <c r="Y670" s="30">
        <f t="shared" si="203"/>
        <v>658</v>
      </c>
      <c r="Z670" s="29">
        <f t="shared" si="191"/>
        <v>4313937.5899999784</v>
      </c>
      <c r="AA670" s="30">
        <f t="shared" si="203"/>
        <v>658</v>
      </c>
      <c r="AB670" s="30">
        <f t="shared" si="203"/>
        <v>658</v>
      </c>
      <c r="AC670" s="29">
        <f t="shared" si="192"/>
        <v>4297707.5599999949</v>
      </c>
      <c r="AD670" s="30">
        <f t="shared" si="203"/>
        <v>658</v>
      </c>
      <c r="AE670" s="30">
        <f t="shared" si="203"/>
        <v>658</v>
      </c>
      <c r="AF670" s="29">
        <f t="shared" si="188"/>
        <v>4322604.4999999749</v>
      </c>
      <c r="AG670" s="30">
        <f t="shared" si="203"/>
        <v>658</v>
      </c>
      <c r="AH670" s="30">
        <f t="shared" si="203"/>
        <v>658</v>
      </c>
      <c r="AI670" s="29">
        <f t="shared" si="193"/>
        <v>4293215.6600000383</v>
      </c>
      <c r="AJ670" s="30">
        <f t="shared" si="203"/>
        <v>658</v>
      </c>
      <c r="AK670" s="30">
        <f t="shared" si="202"/>
        <v>658</v>
      </c>
      <c r="AL670" s="29">
        <f t="shared" si="194"/>
        <v>4314160.1799999978</v>
      </c>
      <c r="AM670" s="30">
        <f t="shared" si="202"/>
        <v>658</v>
      </c>
      <c r="AN670" s="30">
        <f t="shared" si="202"/>
        <v>658</v>
      </c>
      <c r="AO670" s="29">
        <f t="shared" si="195"/>
        <v>4320834.7199999783</v>
      </c>
      <c r="AP670" s="30">
        <f t="shared" si="202"/>
        <v>658</v>
      </c>
      <c r="AQ670" s="30">
        <f t="shared" si="202"/>
        <v>658</v>
      </c>
      <c r="AR670" s="29">
        <f t="shared" si="189"/>
        <v>4316677.8399999607</v>
      </c>
      <c r="AS670" s="253">
        <f t="shared" si="202"/>
        <v>658</v>
      </c>
      <c r="AT670" s="254">
        <f t="shared" si="202"/>
        <v>658</v>
      </c>
    </row>
    <row r="671" spans="22:46">
      <c r="V671" s="30">
        <f t="shared" si="203"/>
        <v>659</v>
      </c>
      <c r="W671" s="29">
        <f t="shared" si="190"/>
        <v>4308203.3900000369</v>
      </c>
      <c r="X671" s="30">
        <f t="shared" si="203"/>
        <v>659</v>
      </c>
      <c r="Y671" s="30">
        <f t="shared" si="203"/>
        <v>659</v>
      </c>
      <c r="Z671" s="29">
        <f t="shared" si="191"/>
        <v>4320389.3799999785</v>
      </c>
      <c r="AA671" s="30">
        <f t="shared" si="203"/>
        <v>659</v>
      </c>
      <c r="AB671" s="30">
        <f t="shared" si="203"/>
        <v>659</v>
      </c>
      <c r="AC671" s="29">
        <f t="shared" si="192"/>
        <v>4304138.4599999953</v>
      </c>
      <c r="AD671" s="30">
        <f t="shared" si="203"/>
        <v>659</v>
      </c>
      <c r="AE671" s="30">
        <f t="shared" si="203"/>
        <v>659</v>
      </c>
      <c r="AF671" s="29">
        <f t="shared" si="188"/>
        <v>4329060.7899999749</v>
      </c>
      <c r="AG671" s="30">
        <f t="shared" si="203"/>
        <v>659</v>
      </c>
      <c r="AH671" s="30">
        <f t="shared" si="203"/>
        <v>659</v>
      </c>
      <c r="AI671" s="29">
        <f t="shared" si="193"/>
        <v>4299647.010000038</v>
      </c>
      <c r="AJ671" s="30">
        <f t="shared" si="203"/>
        <v>659</v>
      </c>
      <c r="AK671" s="30">
        <f t="shared" si="202"/>
        <v>659</v>
      </c>
      <c r="AL671" s="29">
        <f t="shared" si="194"/>
        <v>4320615.5699999975</v>
      </c>
      <c r="AM671" s="30">
        <f t="shared" si="202"/>
        <v>659</v>
      </c>
      <c r="AN671" s="30">
        <f t="shared" si="202"/>
        <v>659</v>
      </c>
      <c r="AO671" s="29">
        <f t="shared" si="195"/>
        <v>4327283.609999978</v>
      </c>
      <c r="AP671" s="30">
        <f t="shared" si="202"/>
        <v>659</v>
      </c>
      <c r="AQ671" s="30">
        <f t="shared" si="202"/>
        <v>659</v>
      </c>
      <c r="AR671" s="29">
        <f t="shared" si="189"/>
        <v>4323115.9299999606</v>
      </c>
      <c r="AS671" s="253">
        <f t="shared" si="202"/>
        <v>659</v>
      </c>
      <c r="AT671" s="254">
        <f t="shared" si="202"/>
        <v>659</v>
      </c>
    </row>
    <row r="672" spans="22:46">
      <c r="V672" s="30">
        <f t="shared" si="203"/>
        <v>660</v>
      </c>
      <c r="W672" s="29">
        <f t="shared" si="190"/>
        <v>4314636.9900000365</v>
      </c>
      <c r="X672" s="30">
        <f t="shared" si="203"/>
        <v>660</v>
      </c>
      <c r="Y672" s="30">
        <f t="shared" si="203"/>
        <v>660</v>
      </c>
      <c r="Z672" s="29">
        <f t="shared" si="191"/>
        <v>4326841.1699999785</v>
      </c>
      <c r="AA672" s="30">
        <f t="shared" si="203"/>
        <v>660</v>
      </c>
      <c r="AB672" s="30">
        <f t="shared" si="203"/>
        <v>660</v>
      </c>
      <c r="AC672" s="29">
        <f t="shared" si="192"/>
        <v>4310569.3599999957</v>
      </c>
      <c r="AD672" s="30">
        <f t="shared" si="203"/>
        <v>660</v>
      </c>
      <c r="AE672" s="30">
        <f t="shared" si="203"/>
        <v>660</v>
      </c>
      <c r="AF672" s="29">
        <f t="shared" si="188"/>
        <v>4335517.0799999749</v>
      </c>
      <c r="AG672" s="30">
        <f t="shared" si="203"/>
        <v>660</v>
      </c>
      <c r="AH672" s="30">
        <f t="shared" si="203"/>
        <v>660</v>
      </c>
      <c r="AI672" s="29">
        <f t="shared" si="193"/>
        <v>4306078.3600000376</v>
      </c>
      <c r="AJ672" s="30">
        <f t="shared" si="203"/>
        <v>660</v>
      </c>
      <c r="AK672" s="30">
        <f t="shared" si="202"/>
        <v>660</v>
      </c>
      <c r="AL672" s="29">
        <f t="shared" si="194"/>
        <v>4327070.9599999972</v>
      </c>
      <c r="AM672" s="30">
        <f t="shared" si="202"/>
        <v>660</v>
      </c>
      <c r="AN672" s="30">
        <f t="shared" si="202"/>
        <v>660</v>
      </c>
      <c r="AO672" s="29">
        <f t="shared" si="195"/>
        <v>4333732.4999999776</v>
      </c>
      <c r="AP672" s="30">
        <f t="shared" si="202"/>
        <v>660</v>
      </c>
      <c r="AQ672" s="30">
        <f t="shared" si="202"/>
        <v>660</v>
      </c>
      <c r="AR672" s="29">
        <f t="shared" si="189"/>
        <v>4329554.0199999604</v>
      </c>
      <c r="AS672" s="253">
        <f t="shared" si="202"/>
        <v>660</v>
      </c>
      <c r="AT672" s="254">
        <f t="shared" si="202"/>
        <v>660</v>
      </c>
    </row>
    <row r="673" spans="22:46">
      <c r="V673" s="30">
        <f t="shared" si="203"/>
        <v>661</v>
      </c>
      <c r="W673" s="29">
        <f t="shared" si="190"/>
        <v>4321070.5900000362</v>
      </c>
      <c r="X673" s="30">
        <f t="shared" si="203"/>
        <v>661</v>
      </c>
      <c r="Y673" s="30">
        <f t="shared" si="203"/>
        <v>661</v>
      </c>
      <c r="Z673" s="29">
        <f t="shared" si="191"/>
        <v>4333292.9599999785</v>
      </c>
      <c r="AA673" s="30">
        <f t="shared" si="203"/>
        <v>661</v>
      </c>
      <c r="AB673" s="30">
        <f t="shared" si="203"/>
        <v>661</v>
      </c>
      <c r="AC673" s="29">
        <f t="shared" si="192"/>
        <v>4317000.2599999961</v>
      </c>
      <c r="AD673" s="30">
        <f t="shared" si="203"/>
        <v>661</v>
      </c>
      <c r="AE673" s="30">
        <f t="shared" si="203"/>
        <v>661</v>
      </c>
      <c r="AF673" s="29">
        <f t="shared" si="188"/>
        <v>4341973.369999975</v>
      </c>
      <c r="AG673" s="30">
        <f t="shared" si="203"/>
        <v>661</v>
      </c>
      <c r="AH673" s="30">
        <f t="shared" si="203"/>
        <v>661</v>
      </c>
      <c r="AI673" s="29">
        <f t="shared" si="193"/>
        <v>4312509.7100000372</v>
      </c>
      <c r="AJ673" s="30">
        <f t="shared" si="203"/>
        <v>661</v>
      </c>
      <c r="AK673" s="30">
        <f t="shared" si="202"/>
        <v>661</v>
      </c>
      <c r="AL673" s="29">
        <f t="shared" si="194"/>
        <v>4333526.3499999968</v>
      </c>
      <c r="AM673" s="30">
        <f t="shared" si="202"/>
        <v>661</v>
      </c>
      <c r="AN673" s="30">
        <f t="shared" si="202"/>
        <v>661</v>
      </c>
      <c r="AO673" s="29">
        <f t="shared" si="195"/>
        <v>4340181.3899999773</v>
      </c>
      <c r="AP673" s="30">
        <f t="shared" si="202"/>
        <v>661</v>
      </c>
      <c r="AQ673" s="30">
        <f t="shared" si="202"/>
        <v>661</v>
      </c>
      <c r="AR673" s="29">
        <f t="shared" si="189"/>
        <v>4335992.1099999603</v>
      </c>
      <c r="AS673" s="253">
        <f t="shared" si="202"/>
        <v>661</v>
      </c>
      <c r="AT673" s="254">
        <f t="shared" si="202"/>
        <v>661</v>
      </c>
    </row>
    <row r="674" spans="22:46">
      <c r="V674" s="30">
        <f t="shared" si="203"/>
        <v>662</v>
      </c>
      <c r="W674" s="29">
        <f t="shared" si="190"/>
        <v>4327504.1900000358</v>
      </c>
      <c r="X674" s="30">
        <f t="shared" si="203"/>
        <v>662</v>
      </c>
      <c r="Y674" s="30">
        <f t="shared" si="203"/>
        <v>662</v>
      </c>
      <c r="Z674" s="29">
        <f t="shared" si="191"/>
        <v>4339744.7499999786</v>
      </c>
      <c r="AA674" s="30">
        <f t="shared" si="203"/>
        <v>662</v>
      </c>
      <c r="AB674" s="30">
        <f t="shared" si="203"/>
        <v>662</v>
      </c>
      <c r="AC674" s="29">
        <f t="shared" si="192"/>
        <v>4323431.1599999964</v>
      </c>
      <c r="AD674" s="30">
        <f t="shared" si="203"/>
        <v>662</v>
      </c>
      <c r="AE674" s="30">
        <f t="shared" si="203"/>
        <v>662</v>
      </c>
      <c r="AF674" s="29">
        <f t="shared" si="188"/>
        <v>4348429.659999975</v>
      </c>
      <c r="AG674" s="30">
        <f t="shared" si="203"/>
        <v>662</v>
      </c>
      <c r="AH674" s="30">
        <f t="shared" si="203"/>
        <v>662</v>
      </c>
      <c r="AI674" s="29">
        <f t="shared" si="193"/>
        <v>4318941.0600000368</v>
      </c>
      <c r="AJ674" s="30">
        <f t="shared" si="203"/>
        <v>662</v>
      </c>
      <c r="AK674" s="30">
        <f t="shared" si="202"/>
        <v>662</v>
      </c>
      <c r="AL674" s="29">
        <f t="shared" si="194"/>
        <v>4339981.7399999965</v>
      </c>
      <c r="AM674" s="30">
        <f t="shared" si="202"/>
        <v>662</v>
      </c>
      <c r="AN674" s="30">
        <f t="shared" si="202"/>
        <v>662</v>
      </c>
      <c r="AO674" s="29">
        <f t="shared" si="195"/>
        <v>4346630.279999977</v>
      </c>
      <c r="AP674" s="30">
        <f t="shared" si="202"/>
        <v>662</v>
      </c>
      <c r="AQ674" s="30">
        <f t="shared" si="202"/>
        <v>662</v>
      </c>
      <c r="AR674" s="29">
        <f t="shared" si="189"/>
        <v>4342430.1999999601</v>
      </c>
      <c r="AS674" s="253">
        <f t="shared" si="202"/>
        <v>662</v>
      </c>
      <c r="AT674" s="254">
        <f t="shared" si="202"/>
        <v>662</v>
      </c>
    </row>
    <row r="675" spans="22:46">
      <c r="V675" s="30">
        <f t="shared" si="203"/>
        <v>663</v>
      </c>
      <c r="W675" s="29">
        <f t="shared" si="190"/>
        <v>4333937.7900000354</v>
      </c>
      <c r="X675" s="30">
        <f t="shared" si="203"/>
        <v>663</v>
      </c>
      <c r="Y675" s="30">
        <f t="shared" si="203"/>
        <v>663</v>
      </c>
      <c r="Z675" s="29">
        <f t="shared" si="191"/>
        <v>4346196.5399999786</v>
      </c>
      <c r="AA675" s="30">
        <f t="shared" si="203"/>
        <v>663</v>
      </c>
      <c r="AB675" s="30">
        <f t="shared" si="203"/>
        <v>663</v>
      </c>
      <c r="AC675" s="29">
        <f t="shared" si="192"/>
        <v>4329862.0599999968</v>
      </c>
      <c r="AD675" s="30">
        <f t="shared" si="203"/>
        <v>663</v>
      </c>
      <c r="AE675" s="30">
        <f t="shared" si="203"/>
        <v>663</v>
      </c>
      <c r="AF675" s="29">
        <f t="shared" si="188"/>
        <v>4354885.949999975</v>
      </c>
      <c r="AG675" s="30">
        <f t="shared" si="203"/>
        <v>663</v>
      </c>
      <c r="AH675" s="30">
        <f t="shared" si="203"/>
        <v>663</v>
      </c>
      <c r="AI675" s="29">
        <f t="shared" si="193"/>
        <v>4325372.4100000365</v>
      </c>
      <c r="AJ675" s="30">
        <f t="shared" si="203"/>
        <v>663</v>
      </c>
      <c r="AK675" s="30">
        <f t="shared" si="202"/>
        <v>663</v>
      </c>
      <c r="AL675" s="29">
        <f t="shared" si="194"/>
        <v>4346437.1299999962</v>
      </c>
      <c r="AM675" s="30">
        <f t="shared" si="202"/>
        <v>663</v>
      </c>
      <c r="AN675" s="30">
        <f t="shared" si="202"/>
        <v>663</v>
      </c>
      <c r="AO675" s="29">
        <f t="shared" si="195"/>
        <v>4353079.1699999766</v>
      </c>
      <c r="AP675" s="30">
        <f t="shared" si="202"/>
        <v>663</v>
      </c>
      <c r="AQ675" s="30">
        <f t="shared" si="202"/>
        <v>663</v>
      </c>
      <c r="AR675" s="29">
        <f t="shared" si="189"/>
        <v>4348868.28999996</v>
      </c>
      <c r="AS675" s="253">
        <f t="shared" si="202"/>
        <v>663</v>
      </c>
      <c r="AT675" s="254">
        <f t="shared" si="202"/>
        <v>663</v>
      </c>
    </row>
    <row r="676" spans="22:46">
      <c r="V676" s="30">
        <f t="shared" si="203"/>
        <v>664</v>
      </c>
      <c r="W676" s="29">
        <f t="shared" si="190"/>
        <v>4340371.3900000351</v>
      </c>
      <c r="X676" s="30">
        <f t="shared" si="203"/>
        <v>664</v>
      </c>
      <c r="Y676" s="30">
        <f t="shared" si="203"/>
        <v>664</v>
      </c>
      <c r="Z676" s="29">
        <f t="shared" si="191"/>
        <v>4352648.3299999787</v>
      </c>
      <c r="AA676" s="30">
        <f t="shared" si="203"/>
        <v>664</v>
      </c>
      <c r="AB676" s="30">
        <f t="shared" si="203"/>
        <v>664</v>
      </c>
      <c r="AC676" s="29">
        <f t="shared" si="192"/>
        <v>4336292.9599999972</v>
      </c>
      <c r="AD676" s="30">
        <f t="shared" si="203"/>
        <v>664</v>
      </c>
      <c r="AE676" s="30">
        <f t="shared" si="203"/>
        <v>664</v>
      </c>
      <c r="AF676" s="29">
        <f t="shared" si="188"/>
        <v>4361342.2399999751</v>
      </c>
      <c r="AG676" s="30">
        <f t="shared" si="203"/>
        <v>664</v>
      </c>
      <c r="AH676" s="30">
        <f t="shared" si="203"/>
        <v>664</v>
      </c>
      <c r="AI676" s="29">
        <f t="shared" si="193"/>
        <v>4331803.7600000361</v>
      </c>
      <c r="AJ676" s="30">
        <f t="shared" si="203"/>
        <v>664</v>
      </c>
      <c r="AK676" s="30">
        <f t="shared" si="202"/>
        <v>664</v>
      </c>
      <c r="AL676" s="29">
        <f t="shared" si="194"/>
        <v>4352892.5199999958</v>
      </c>
      <c r="AM676" s="30">
        <f t="shared" si="202"/>
        <v>664</v>
      </c>
      <c r="AN676" s="30">
        <f t="shared" si="202"/>
        <v>664</v>
      </c>
      <c r="AO676" s="29">
        <f t="shared" si="195"/>
        <v>4359528.0599999763</v>
      </c>
      <c r="AP676" s="30">
        <f t="shared" si="202"/>
        <v>664</v>
      </c>
      <c r="AQ676" s="30">
        <f t="shared" si="202"/>
        <v>664</v>
      </c>
      <c r="AR676" s="29">
        <f t="shared" si="189"/>
        <v>4355306.3799999598</v>
      </c>
      <c r="AS676" s="253">
        <f t="shared" si="202"/>
        <v>664</v>
      </c>
      <c r="AT676" s="254">
        <f t="shared" si="202"/>
        <v>664</v>
      </c>
    </row>
    <row r="677" spans="22:46">
      <c r="V677" s="30">
        <f t="shared" si="203"/>
        <v>665</v>
      </c>
      <c r="W677" s="29">
        <f t="shared" si="190"/>
        <v>4346804.9900000347</v>
      </c>
      <c r="X677" s="30">
        <f t="shared" si="203"/>
        <v>665</v>
      </c>
      <c r="Y677" s="30">
        <f t="shared" si="203"/>
        <v>665</v>
      </c>
      <c r="Z677" s="29">
        <f t="shared" si="191"/>
        <v>4359100.1199999787</v>
      </c>
      <c r="AA677" s="30">
        <f t="shared" si="203"/>
        <v>665</v>
      </c>
      <c r="AB677" s="30">
        <f t="shared" si="203"/>
        <v>665</v>
      </c>
      <c r="AC677" s="29">
        <f t="shared" si="192"/>
        <v>4342723.8599999975</v>
      </c>
      <c r="AD677" s="30">
        <f t="shared" si="203"/>
        <v>665</v>
      </c>
      <c r="AE677" s="30">
        <f t="shared" si="203"/>
        <v>665</v>
      </c>
      <c r="AF677" s="29">
        <f t="shared" si="188"/>
        <v>4367798.5299999751</v>
      </c>
      <c r="AG677" s="30">
        <f t="shared" si="203"/>
        <v>665</v>
      </c>
      <c r="AH677" s="30">
        <f t="shared" si="203"/>
        <v>665</v>
      </c>
      <c r="AI677" s="29">
        <f t="shared" si="193"/>
        <v>4338235.1100000357</v>
      </c>
      <c r="AJ677" s="30">
        <f t="shared" si="203"/>
        <v>665</v>
      </c>
      <c r="AK677" s="30">
        <f t="shared" si="202"/>
        <v>665</v>
      </c>
      <c r="AL677" s="29">
        <f t="shared" si="194"/>
        <v>4359347.9099999955</v>
      </c>
      <c r="AM677" s="30">
        <f t="shared" si="202"/>
        <v>665</v>
      </c>
      <c r="AN677" s="30">
        <f t="shared" si="202"/>
        <v>665</v>
      </c>
      <c r="AO677" s="29">
        <f t="shared" si="195"/>
        <v>4365976.949999976</v>
      </c>
      <c r="AP677" s="30">
        <f t="shared" si="202"/>
        <v>665</v>
      </c>
      <c r="AQ677" s="30">
        <f t="shared" si="202"/>
        <v>665</v>
      </c>
      <c r="AR677" s="29">
        <f t="shared" si="189"/>
        <v>4361744.4699999597</v>
      </c>
      <c r="AS677" s="253">
        <f t="shared" si="202"/>
        <v>665</v>
      </c>
      <c r="AT677" s="254">
        <f t="shared" si="202"/>
        <v>665</v>
      </c>
    </row>
    <row r="678" spans="22:46">
      <c r="V678" s="30">
        <f t="shared" si="203"/>
        <v>666</v>
      </c>
      <c r="W678" s="29">
        <f t="shared" si="190"/>
        <v>4353238.5900000343</v>
      </c>
      <c r="X678" s="30">
        <f t="shared" si="203"/>
        <v>666</v>
      </c>
      <c r="Y678" s="30">
        <f t="shared" si="203"/>
        <v>666</v>
      </c>
      <c r="Z678" s="29">
        <f t="shared" si="191"/>
        <v>4365551.9099999787</v>
      </c>
      <c r="AA678" s="30">
        <f t="shared" si="203"/>
        <v>666</v>
      </c>
      <c r="AB678" s="30">
        <f t="shared" si="203"/>
        <v>666</v>
      </c>
      <c r="AC678" s="29">
        <f t="shared" si="192"/>
        <v>4349154.7599999979</v>
      </c>
      <c r="AD678" s="30">
        <f t="shared" si="203"/>
        <v>666</v>
      </c>
      <c r="AE678" s="30">
        <f t="shared" si="203"/>
        <v>666</v>
      </c>
      <c r="AF678" s="29">
        <f t="shared" ref="AF678:AF725" si="204">AF677+6456.29</f>
        <v>4374254.8199999752</v>
      </c>
      <c r="AG678" s="30">
        <f t="shared" si="203"/>
        <v>666</v>
      </c>
      <c r="AH678" s="30">
        <f t="shared" si="203"/>
        <v>666</v>
      </c>
      <c r="AI678" s="29">
        <f t="shared" si="193"/>
        <v>4344666.4600000354</v>
      </c>
      <c r="AJ678" s="30">
        <f t="shared" si="203"/>
        <v>666</v>
      </c>
      <c r="AK678" s="30">
        <f t="shared" si="202"/>
        <v>666</v>
      </c>
      <c r="AL678" s="29">
        <f t="shared" si="194"/>
        <v>4365803.2999999952</v>
      </c>
      <c r="AM678" s="30">
        <f t="shared" si="202"/>
        <v>666</v>
      </c>
      <c r="AN678" s="30">
        <f t="shared" si="202"/>
        <v>666</v>
      </c>
      <c r="AO678" s="29">
        <f t="shared" si="195"/>
        <v>4372425.8399999756</v>
      </c>
      <c r="AP678" s="30">
        <f t="shared" si="202"/>
        <v>666</v>
      </c>
      <c r="AQ678" s="30">
        <f t="shared" si="202"/>
        <v>666</v>
      </c>
      <c r="AR678" s="29">
        <f t="shared" si="189"/>
        <v>4368182.5599999595</v>
      </c>
      <c r="AS678" s="253">
        <f t="shared" si="202"/>
        <v>666</v>
      </c>
      <c r="AT678" s="254">
        <f t="shared" si="202"/>
        <v>666</v>
      </c>
    </row>
    <row r="679" spans="22:46">
      <c r="V679" s="30">
        <f t="shared" si="203"/>
        <v>667</v>
      </c>
      <c r="W679" s="29">
        <f t="shared" si="190"/>
        <v>4359672.1900000339</v>
      </c>
      <c r="X679" s="30">
        <f t="shared" si="203"/>
        <v>667</v>
      </c>
      <c r="Y679" s="30">
        <f t="shared" si="203"/>
        <v>667</v>
      </c>
      <c r="Z679" s="29">
        <f t="shared" si="191"/>
        <v>4372003.6999999788</v>
      </c>
      <c r="AA679" s="30">
        <f t="shared" si="203"/>
        <v>667</v>
      </c>
      <c r="AB679" s="30">
        <f t="shared" si="203"/>
        <v>667</v>
      </c>
      <c r="AC679" s="29">
        <f t="shared" si="192"/>
        <v>4355585.6599999983</v>
      </c>
      <c r="AD679" s="30">
        <f t="shared" si="203"/>
        <v>667</v>
      </c>
      <c r="AE679" s="30">
        <f t="shared" si="203"/>
        <v>667</v>
      </c>
      <c r="AF679" s="29">
        <f t="shared" si="204"/>
        <v>4380711.1099999752</v>
      </c>
      <c r="AG679" s="30">
        <f t="shared" si="203"/>
        <v>667</v>
      </c>
      <c r="AH679" s="30">
        <f t="shared" si="203"/>
        <v>667</v>
      </c>
      <c r="AI679" s="29">
        <f t="shared" si="193"/>
        <v>4351097.810000035</v>
      </c>
      <c r="AJ679" s="30">
        <f t="shared" si="203"/>
        <v>667</v>
      </c>
      <c r="AK679" s="30">
        <f t="shared" si="202"/>
        <v>667</v>
      </c>
      <c r="AL679" s="29">
        <f t="shared" si="194"/>
        <v>4372258.6899999948</v>
      </c>
      <c r="AM679" s="30">
        <f t="shared" si="202"/>
        <v>667</v>
      </c>
      <c r="AN679" s="30">
        <f t="shared" si="202"/>
        <v>667</v>
      </c>
      <c r="AO679" s="29">
        <f t="shared" si="195"/>
        <v>4378874.7299999753</v>
      </c>
      <c r="AP679" s="30">
        <f t="shared" si="202"/>
        <v>667</v>
      </c>
      <c r="AQ679" s="30">
        <f t="shared" si="202"/>
        <v>667</v>
      </c>
      <c r="AR679" s="29">
        <f t="shared" ref="AR679:AR725" si="205">AR678+6438.09</f>
        <v>4374620.6499999594</v>
      </c>
      <c r="AS679" s="253">
        <f t="shared" si="202"/>
        <v>667</v>
      </c>
      <c r="AT679" s="254">
        <f t="shared" si="202"/>
        <v>667</v>
      </c>
    </row>
    <row r="680" spans="22:46">
      <c r="V680" s="30">
        <f t="shared" si="203"/>
        <v>668</v>
      </c>
      <c r="W680" s="29">
        <f t="shared" ref="W680:W726" si="206">W679+6433.6</f>
        <v>4366105.7900000336</v>
      </c>
      <c r="X680" s="30">
        <f t="shared" si="203"/>
        <v>668</v>
      </c>
      <c r="Y680" s="30">
        <f t="shared" si="203"/>
        <v>668</v>
      </c>
      <c r="Z680" s="29">
        <f t="shared" ref="Z680:Z727" si="207">Z679+6451.79</f>
        <v>4378455.4899999788</v>
      </c>
      <c r="AA680" s="30">
        <f t="shared" si="203"/>
        <v>668</v>
      </c>
      <c r="AB680" s="30">
        <f t="shared" si="203"/>
        <v>668</v>
      </c>
      <c r="AC680" s="29">
        <f t="shared" si="192"/>
        <v>4362016.5599999987</v>
      </c>
      <c r="AD680" s="30">
        <f t="shared" si="203"/>
        <v>668</v>
      </c>
      <c r="AE680" s="30">
        <f t="shared" si="203"/>
        <v>668</v>
      </c>
      <c r="AF680" s="29">
        <f t="shared" si="204"/>
        <v>4387167.3999999752</v>
      </c>
      <c r="AG680" s="30">
        <f t="shared" si="203"/>
        <v>668</v>
      </c>
      <c r="AH680" s="30">
        <f t="shared" si="203"/>
        <v>668</v>
      </c>
      <c r="AI680" s="29">
        <f t="shared" si="193"/>
        <v>4357529.1600000346</v>
      </c>
      <c r="AJ680" s="30">
        <f t="shared" si="203"/>
        <v>668</v>
      </c>
      <c r="AK680" s="30">
        <f t="shared" si="202"/>
        <v>668</v>
      </c>
      <c r="AL680" s="29">
        <f t="shared" si="194"/>
        <v>4378714.0799999945</v>
      </c>
      <c r="AM680" s="30">
        <f t="shared" si="202"/>
        <v>668</v>
      </c>
      <c r="AN680" s="30">
        <f t="shared" si="202"/>
        <v>668</v>
      </c>
      <c r="AO680" s="29">
        <f t="shared" si="195"/>
        <v>4385323.619999975</v>
      </c>
      <c r="AP680" s="30">
        <f t="shared" si="202"/>
        <v>668</v>
      </c>
      <c r="AQ680" s="30">
        <f t="shared" si="202"/>
        <v>668</v>
      </c>
      <c r="AR680" s="29">
        <f t="shared" si="205"/>
        <v>4381058.7399999592</v>
      </c>
      <c r="AS680" s="253">
        <f t="shared" si="202"/>
        <v>668</v>
      </c>
      <c r="AT680" s="254">
        <f t="shared" si="202"/>
        <v>668</v>
      </c>
    </row>
    <row r="681" spans="22:46">
      <c r="V681" s="30">
        <f t="shared" si="203"/>
        <v>669</v>
      </c>
      <c r="W681" s="29">
        <f t="shared" si="206"/>
        <v>4372539.3900000332</v>
      </c>
      <c r="X681" s="30">
        <f t="shared" si="203"/>
        <v>669</v>
      </c>
      <c r="Y681" s="30">
        <f t="shared" si="203"/>
        <v>669</v>
      </c>
      <c r="Z681" s="29">
        <f t="shared" si="207"/>
        <v>4384907.2799999788</v>
      </c>
      <c r="AA681" s="30">
        <f t="shared" si="203"/>
        <v>669</v>
      </c>
      <c r="AB681" s="30">
        <f t="shared" si="203"/>
        <v>669</v>
      </c>
      <c r="AC681" s="29">
        <f t="shared" ref="AC681:AC727" si="208">AC680+6430.9</f>
        <v>4368447.459999999</v>
      </c>
      <c r="AD681" s="30">
        <f t="shared" si="203"/>
        <v>669</v>
      </c>
      <c r="AE681" s="30">
        <f t="shared" si="203"/>
        <v>669</v>
      </c>
      <c r="AF681" s="29">
        <f t="shared" si="204"/>
        <v>4393623.6899999753</v>
      </c>
      <c r="AG681" s="30">
        <f t="shared" si="203"/>
        <v>669</v>
      </c>
      <c r="AH681" s="30">
        <f t="shared" si="203"/>
        <v>669</v>
      </c>
      <c r="AI681" s="29">
        <f t="shared" ref="AI681:AI727" si="209">AI680+6431.35</f>
        <v>4363960.5100000342</v>
      </c>
      <c r="AJ681" s="30">
        <f t="shared" si="203"/>
        <v>669</v>
      </c>
      <c r="AK681" s="30">
        <f t="shared" si="202"/>
        <v>669</v>
      </c>
      <c r="AL681" s="29">
        <f t="shared" si="194"/>
        <v>4385169.4699999942</v>
      </c>
      <c r="AM681" s="30">
        <f t="shared" si="202"/>
        <v>669</v>
      </c>
      <c r="AN681" s="30">
        <f t="shared" si="202"/>
        <v>669</v>
      </c>
      <c r="AO681" s="29">
        <f t="shared" si="195"/>
        <v>4391772.5099999746</v>
      </c>
      <c r="AP681" s="30">
        <f t="shared" si="202"/>
        <v>669</v>
      </c>
      <c r="AQ681" s="30">
        <f t="shared" si="202"/>
        <v>669</v>
      </c>
      <c r="AR681" s="29">
        <f t="shared" si="205"/>
        <v>4387496.8299999591</v>
      </c>
      <c r="AS681" s="253">
        <f t="shared" si="202"/>
        <v>669</v>
      </c>
      <c r="AT681" s="254">
        <f t="shared" si="202"/>
        <v>669</v>
      </c>
    </row>
    <row r="682" spans="22:46">
      <c r="V682" s="30">
        <f t="shared" si="203"/>
        <v>670</v>
      </c>
      <c r="W682" s="29">
        <f t="shared" si="206"/>
        <v>4378972.9900000328</v>
      </c>
      <c r="X682" s="30">
        <f t="shared" si="203"/>
        <v>670</v>
      </c>
      <c r="Y682" s="30">
        <f t="shared" si="203"/>
        <v>670</v>
      </c>
      <c r="Z682" s="29">
        <f t="shared" si="207"/>
        <v>4391359.0699999789</v>
      </c>
      <c r="AA682" s="30">
        <f t="shared" si="203"/>
        <v>670</v>
      </c>
      <c r="AB682" s="30">
        <f t="shared" si="203"/>
        <v>670</v>
      </c>
      <c r="AC682" s="29">
        <f t="shared" si="208"/>
        <v>4374878.3599999994</v>
      </c>
      <c r="AD682" s="30">
        <f t="shared" si="203"/>
        <v>670</v>
      </c>
      <c r="AE682" s="30">
        <f t="shared" si="203"/>
        <v>670</v>
      </c>
      <c r="AF682" s="29">
        <f t="shared" si="204"/>
        <v>4400079.9799999753</v>
      </c>
      <c r="AG682" s="30">
        <f t="shared" si="203"/>
        <v>670</v>
      </c>
      <c r="AH682" s="30">
        <f t="shared" si="203"/>
        <v>670</v>
      </c>
      <c r="AI682" s="29">
        <f t="shared" si="209"/>
        <v>4370391.8600000339</v>
      </c>
      <c r="AJ682" s="30">
        <f t="shared" si="203"/>
        <v>670</v>
      </c>
      <c r="AK682" s="30">
        <f t="shared" si="202"/>
        <v>670</v>
      </c>
      <c r="AL682" s="29">
        <f t="shared" ref="AL682:AL729" si="210">AL681+6455.39</f>
        <v>4391624.8599999938</v>
      </c>
      <c r="AM682" s="30">
        <f t="shared" si="202"/>
        <v>670</v>
      </c>
      <c r="AN682" s="30">
        <f t="shared" si="202"/>
        <v>670</v>
      </c>
      <c r="AO682" s="29">
        <f t="shared" si="195"/>
        <v>4398221.3999999743</v>
      </c>
      <c r="AP682" s="30">
        <f t="shared" si="202"/>
        <v>670</v>
      </c>
      <c r="AQ682" s="30">
        <f t="shared" si="202"/>
        <v>670</v>
      </c>
      <c r="AR682" s="29">
        <f t="shared" si="205"/>
        <v>4393934.9199999589</v>
      </c>
      <c r="AS682" s="253">
        <f t="shared" si="202"/>
        <v>670</v>
      </c>
      <c r="AT682" s="254">
        <f t="shared" si="202"/>
        <v>670</v>
      </c>
    </row>
    <row r="683" spans="22:46">
      <c r="V683" s="30">
        <f t="shared" si="203"/>
        <v>671</v>
      </c>
      <c r="W683" s="29">
        <f t="shared" si="206"/>
        <v>4385406.5900000324</v>
      </c>
      <c r="X683" s="30">
        <f t="shared" si="203"/>
        <v>671</v>
      </c>
      <c r="Y683" s="30">
        <f t="shared" si="203"/>
        <v>671</v>
      </c>
      <c r="Z683" s="29">
        <f t="shared" si="207"/>
        <v>4397810.8599999789</v>
      </c>
      <c r="AA683" s="30">
        <f t="shared" si="203"/>
        <v>671</v>
      </c>
      <c r="AB683" s="30">
        <f t="shared" si="203"/>
        <v>671</v>
      </c>
      <c r="AC683" s="29">
        <f t="shared" si="208"/>
        <v>4381309.26</v>
      </c>
      <c r="AD683" s="30">
        <f t="shared" si="203"/>
        <v>671</v>
      </c>
      <c r="AE683" s="30">
        <f t="shared" si="203"/>
        <v>671</v>
      </c>
      <c r="AF683" s="29">
        <f t="shared" si="204"/>
        <v>4406536.2699999753</v>
      </c>
      <c r="AG683" s="30">
        <f t="shared" si="203"/>
        <v>671</v>
      </c>
      <c r="AH683" s="30">
        <f t="shared" si="203"/>
        <v>671</v>
      </c>
      <c r="AI683" s="29">
        <f t="shared" si="209"/>
        <v>4376823.2100000335</v>
      </c>
      <c r="AJ683" s="30">
        <f t="shared" si="203"/>
        <v>671</v>
      </c>
      <c r="AK683" s="30">
        <f t="shared" si="202"/>
        <v>671</v>
      </c>
      <c r="AL683" s="29">
        <f t="shared" si="210"/>
        <v>4398080.2499999935</v>
      </c>
      <c r="AM683" s="30">
        <f t="shared" si="202"/>
        <v>671</v>
      </c>
      <c r="AN683" s="30">
        <f t="shared" si="202"/>
        <v>671</v>
      </c>
      <c r="AO683" s="29">
        <f t="shared" ref="AO683:AO729" si="211">AO682+6448.89</f>
        <v>4404670.289999974</v>
      </c>
      <c r="AP683" s="30">
        <f t="shared" si="202"/>
        <v>671</v>
      </c>
      <c r="AQ683" s="30">
        <f t="shared" si="202"/>
        <v>671</v>
      </c>
      <c r="AR683" s="29">
        <f t="shared" si="205"/>
        <v>4400373.0099999588</v>
      </c>
      <c r="AS683" s="253">
        <f t="shared" si="202"/>
        <v>671</v>
      </c>
      <c r="AT683" s="254">
        <f t="shared" si="202"/>
        <v>671</v>
      </c>
    </row>
    <row r="684" spans="22:46">
      <c r="V684" s="30">
        <f t="shared" si="203"/>
        <v>672</v>
      </c>
      <c r="W684" s="29">
        <f t="shared" si="206"/>
        <v>4391840.1900000321</v>
      </c>
      <c r="X684" s="30">
        <f t="shared" si="203"/>
        <v>672</v>
      </c>
      <c r="Y684" s="30">
        <f t="shared" si="203"/>
        <v>672</v>
      </c>
      <c r="Z684" s="29">
        <f t="shared" si="207"/>
        <v>4404262.649999979</v>
      </c>
      <c r="AA684" s="30">
        <f t="shared" si="203"/>
        <v>672</v>
      </c>
      <c r="AB684" s="30">
        <f t="shared" si="203"/>
        <v>672</v>
      </c>
      <c r="AC684" s="29">
        <f t="shared" si="208"/>
        <v>4387740.16</v>
      </c>
      <c r="AD684" s="30">
        <f t="shared" si="203"/>
        <v>672</v>
      </c>
      <c r="AE684" s="30">
        <f t="shared" si="203"/>
        <v>672</v>
      </c>
      <c r="AF684" s="29">
        <f t="shared" si="204"/>
        <v>4412992.5599999754</v>
      </c>
      <c r="AG684" s="30">
        <f t="shared" si="203"/>
        <v>672</v>
      </c>
      <c r="AH684" s="30">
        <f t="shared" si="203"/>
        <v>672</v>
      </c>
      <c r="AI684" s="29">
        <f t="shared" si="209"/>
        <v>4383254.5600000331</v>
      </c>
      <c r="AJ684" s="30">
        <f t="shared" si="203"/>
        <v>672</v>
      </c>
      <c r="AK684" s="30">
        <f t="shared" si="202"/>
        <v>672</v>
      </c>
      <c r="AL684" s="29">
        <f t="shared" si="210"/>
        <v>4404535.6399999931</v>
      </c>
      <c r="AM684" s="30">
        <f t="shared" si="202"/>
        <v>672</v>
      </c>
      <c r="AN684" s="30">
        <f t="shared" si="202"/>
        <v>672</v>
      </c>
      <c r="AO684" s="29">
        <f t="shared" si="211"/>
        <v>4411119.1799999736</v>
      </c>
      <c r="AP684" s="30">
        <f t="shared" si="202"/>
        <v>672</v>
      </c>
      <c r="AQ684" s="30">
        <f t="shared" si="202"/>
        <v>672</v>
      </c>
      <c r="AR684" s="29">
        <f t="shared" si="205"/>
        <v>4406811.0999999586</v>
      </c>
      <c r="AS684" s="253">
        <f t="shared" si="202"/>
        <v>672</v>
      </c>
      <c r="AT684" s="254">
        <f t="shared" si="202"/>
        <v>672</v>
      </c>
    </row>
    <row r="685" spans="22:46">
      <c r="V685" s="30">
        <f t="shared" si="203"/>
        <v>673</v>
      </c>
      <c r="W685" s="29">
        <f t="shared" si="206"/>
        <v>4398273.7900000317</v>
      </c>
      <c r="X685" s="30">
        <f t="shared" si="203"/>
        <v>673</v>
      </c>
      <c r="Y685" s="30">
        <f t="shared" si="203"/>
        <v>673</v>
      </c>
      <c r="Z685" s="29">
        <f t="shared" si="207"/>
        <v>4410714.439999979</v>
      </c>
      <c r="AA685" s="30">
        <f t="shared" si="203"/>
        <v>673</v>
      </c>
      <c r="AB685" s="30">
        <f t="shared" si="203"/>
        <v>673</v>
      </c>
      <c r="AC685" s="29">
        <f t="shared" si="208"/>
        <v>4394171.0600000005</v>
      </c>
      <c r="AD685" s="30">
        <f t="shared" si="203"/>
        <v>673</v>
      </c>
      <c r="AE685" s="30">
        <f t="shared" si="203"/>
        <v>673</v>
      </c>
      <c r="AF685" s="29">
        <f t="shared" si="204"/>
        <v>4419448.8499999754</v>
      </c>
      <c r="AG685" s="30">
        <f t="shared" si="203"/>
        <v>673</v>
      </c>
      <c r="AH685" s="30">
        <f t="shared" si="203"/>
        <v>673</v>
      </c>
      <c r="AI685" s="29">
        <f t="shared" si="209"/>
        <v>4389685.9100000327</v>
      </c>
      <c r="AJ685" s="30">
        <f t="shared" si="203"/>
        <v>673</v>
      </c>
      <c r="AK685" s="30">
        <f t="shared" si="203"/>
        <v>673</v>
      </c>
      <c r="AL685" s="29">
        <f t="shared" si="210"/>
        <v>4410991.0299999928</v>
      </c>
      <c r="AM685" s="30">
        <f t="shared" ref="AK685:AT700" si="212">AM684+1</f>
        <v>673</v>
      </c>
      <c r="AN685" s="30">
        <f t="shared" si="212"/>
        <v>673</v>
      </c>
      <c r="AO685" s="29">
        <f t="shared" si="211"/>
        <v>4417568.0699999733</v>
      </c>
      <c r="AP685" s="30">
        <f t="shared" si="212"/>
        <v>673</v>
      </c>
      <c r="AQ685" s="30">
        <f t="shared" si="212"/>
        <v>673</v>
      </c>
      <c r="AR685" s="29">
        <f t="shared" si="205"/>
        <v>4413249.1899999585</v>
      </c>
      <c r="AS685" s="253">
        <f t="shared" si="212"/>
        <v>673</v>
      </c>
      <c r="AT685" s="254">
        <f t="shared" si="212"/>
        <v>673</v>
      </c>
    </row>
    <row r="686" spans="22:46">
      <c r="V686" s="30">
        <f t="shared" ref="V686:AK701" si="213">V685+1</f>
        <v>674</v>
      </c>
      <c r="W686" s="29">
        <f t="shared" si="206"/>
        <v>4404707.3900000313</v>
      </c>
      <c r="X686" s="30">
        <f t="shared" si="213"/>
        <v>674</v>
      </c>
      <c r="Y686" s="30">
        <f t="shared" si="213"/>
        <v>674</v>
      </c>
      <c r="Z686" s="29">
        <f t="shared" si="207"/>
        <v>4417166.229999979</v>
      </c>
      <c r="AA686" s="30">
        <f t="shared" si="213"/>
        <v>674</v>
      </c>
      <c r="AB686" s="30">
        <f t="shared" si="213"/>
        <v>674</v>
      </c>
      <c r="AC686" s="29">
        <f t="shared" si="208"/>
        <v>4400601.9600000009</v>
      </c>
      <c r="AD686" s="30">
        <f t="shared" si="213"/>
        <v>674</v>
      </c>
      <c r="AE686" s="30">
        <f t="shared" si="213"/>
        <v>674</v>
      </c>
      <c r="AF686" s="29">
        <f t="shared" si="204"/>
        <v>4425905.1399999755</v>
      </c>
      <c r="AG686" s="30">
        <f t="shared" si="213"/>
        <v>674</v>
      </c>
      <c r="AH686" s="30">
        <f t="shared" si="213"/>
        <v>674</v>
      </c>
      <c r="AI686" s="29">
        <f t="shared" si="209"/>
        <v>4396117.2600000324</v>
      </c>
      <c r="AJ686" s="30">
        <f t="shared" si="213"/>
        <v>674</v>
      </c>
      <c r="AK686" s="30">
        <f t="shared" si="212"/>
        <v>674</v>
      </c>
      <c r="AL686" s="29">
        <f t="shared" si="210"/>
        <v>4417446.4199999925</v>
      </c>
      <c r="AM686" s="30">
        <f t="shared" si="212"/>
        <v>674</v>
      </c>
      <c r="AN686" s="30">
        <f t="shared" si="212"/>
        <v>674</v>
      </c>
      <c r="AO686" s="29">
        <f t="shared" si="211"/>
        <v>4424016.959999973</v>
      </c>
      <c r="AP686" s="30">
        <f t="shared" si="212"/>
        <v>674</v>
      </c>
      <c r="AQ686" s="30">
        <f t="shared" si="212"/>
        <v>674</v>
      </c>
      <c r="AR686" s="29">
        <f t="shared" si="205"/>
        <v>4419687.2799999584</v>
      </c>
      <c r="AS686" s="253">
        <f t="shared" si="212"/>
        <v>674</v>
      </c>
      <c r="AT686" s="254">
        <f t="shared" si="212"/>
        <v>674</v>
      </c>
    </row>
    <row r="687" spans="22:46">
      <c r="V687" s="30">
        <f t="shared" si="213"/>
        <v>675</v>
      </c>
      <c r="W687" s="29">
        <f t="shared" si="206"/>
        <v>4411140.990000031</v>
      </c>
      <c r="X687" s="30">
        <f t="shared" si="213"/>
        <v>675</v>
      </c>
      <c r="Y687" s="30">
        <f t="shared" si="213"/>
        <v>675</v>
      </c>
      <c r="Z687" s="29">
        <f t="shared" si="207"/>
        <v>4423618.0199999791</v>
      </c>
      <c r="AA687" s="30">
        <f t="shared" si="213"/>
        <v>675</v>
      </c>
      <c r="AB687" s="30">
        <f t="shared" si="213"/>
        <v>675</v>
      </c>
      <c r="AC687" s="29">
        <f t="shared" si="208"/>
        <v>4407032.8600000013</v>
      </c>
      <c r="AD687" s="30">
        <f t="shared" si="213"/>
        <v>675</v>
      </c>
      <c r="AE687" s="30">
        <f t="shared" si="213"/>
        <v>675</v>
      </c>
      <c r="AF687" s="29">
        <f t="shared" si="204"/>
        <v>4432361.4299999755</v>
      </c>
      <c r="AG687" s="30">
        <f t="shared" si="213"/>
        <v>675</v>
      </c>
      <c r="AH687" s="30">
        <f t="shared" si="213"/>
        <v>675</v>
      </c>
      <c r="AI687" s="29">
        <f t="shared" si="209"/>
        <v>4402548.610000032</v>
      </c>
      <c r="AJ687" s="30">
        <f t="shared" si="213"/>
        <v>675</v>
      </c>
      <c r="AK687" s="30">
        <f t="shared" si="212"/>
        <v>675</v>
      </c>
      <c r="AL687" s="29">
        <f t="shared" si="210"/>
        <v>4423901.8099999921</v>
      </c>
      <c r="AM687" s="30">
        <f t="shared" si="212"/>
        <v>675</v>
      </c>
      <c r="AN687" s="30">
        <f t="shared" si="212"/>
        <v>675</v>
      </c>
      <c r="AO687" s="29">
        <f t="shared" si="211"/>
        <v>4430465.8499999726</v>
      </c>
      <c r="AP687" s="30">
        <f t="shared" si="212"/>
        <v>675</v>
      </c>
      <c r="AQ687" s="30">
        <f t="shared" si="212"/>
        <v>675</v>
      </c>
      <c r="AR687" s="29">
        <f t="shared" si="205"/>
        <v>4426125.3699999582</v>
      </c>
      <c r="AS687" s="253">
        <f t="shared" si="212"/>
        <v>675</v>
      </c>
      <c r="AT687" s="254">
        <f t="shared" si="212"/>
        <v>675</v>
      </c>
    </row>
    <row r="688" spans="22:46">
      <c r="V688" s="30">
        <f t="shared" si="213"/>
        <v>676</v>
      </c>
      <c r="W688" s="29">
        <f t="shared" si="206"/>
        <v>4417574.5900000306</v>
      </c>
      <c r="X688" s="30">
        <f t="shared" si="213"/>
        <v>676</v>
      </c>
      <c r="Y688" s="30">
        <f t="shared" si="213"/>
        <v>676</v>
      </c>
      <c r="Z688" s="29">
        <f t="shared" si="207"/>
        <v>4430069.8099999791</v>
      </c>
      <c r="AA688" s="30">
        <f t="shared" si="213"/>
        <v>676</v>
      </c>
      <c r="AB688" s="30">
        <f t="shared" si="213"/>
        <v>676</v>
      </c>
      <c r="AC688" s="29">
        <f t="shared" si="208"/>
        <v>4413463.7600000016</v>
      </c>
      <c r="AD688" s="30">
        <f t="shared" si="213"/>
        <v>676</v>
      </c>
      <c r="AE688" s="30">
        <f t="shared" si="213"/>
        <v>676</v>
      </c>
      <c r="AF688" s="29">
        <f t="shared" si="204"/>
        <v>4438817.7199999755</v>
      </c>
      <c r="AG688" s="30">
        <f t="shared" si="213"/>
        <v>676</v>
      </c>
      <c r="AH688" s="30">
        <f t="shared" si="213"/>
        <v>676</v>
      </c>
      <c r="AI688" s="29">
        <f t="shared" si="209"/>
        <v>4408979.9600000316</v>
      </c>
      <c r="AJ688" s="30">
        <f t="shared" si="213"/>
        <v>676</v>
      </c>
      <c r="AK688" s="30">
        <f t="shared" si="212"/>
        <v>676</v>
      </c>
      <c r="AL688" s="29">
        <f t="shared" si="210"/>
        <v>4430357.1999999918</v>
      </c>
      <c r="AM688" s="30">
        <f t="shared" si="212"/>
        <v>676</v>
      </c>
      <c r="AN688" s="30">
        <f t="shared" si="212"/>
        <v>676</v>
      </c>
      <c r="AO688" s="29">
        <f t="shared" si="211"/>
        <v>4436914.7399999723</v>
      </c>
      <c r="AP688" s="30">
        <f t="shared" si="212"/>
        <v>676</v>
      </c>
      <c r="AQ688" s="30">
        <f t="shared" si="212"/>
        <v>676</v>
      </c>
      <c r="AR688" s="29">
        <f t="shared" si="205"/>
        <v>4432563.4599999581</v>
      </c>
      <c r="AS688" s="253">
        <f t="shared" si="212"/>
        <v>676</v>
      </c>
      <c r="AT688" s="254">
        <f t="shared" si="212"/>
        <v>676</v>
      </c>
    </row>
    <row r="689" spans="22:46">
      <c r="V689" s="30">
        <f t="shared" si="213"/>
        <v>677</v>
      </c>
      <c r="W689" s="29">
        <f t="shared" si="206"/>
        <v>4424008.1900000302</v>
      </c>
      <c r="X689" s="30">
        <f t="shared" si="213"/>
        <v>677</v>
      </c>
      <c r="Y689" s="30">
        <f t="shared" si="213"/>
        <v>677</v>
      </c>
      <c r="Z689" s="29">
        <f t="shared" si="207"/>
        <v>4436521.5999999791</v>
      </c>
      <c r="AA689" s="30">
        <f t="shared" si="213"/>
        <v>677</v>
      </c>
      <c r="AB689" s="30">
        <f t="shared" si="213"/>
        <v>677</v>
      </c>
      <c r="AC689" s="29">
        <f t="shared" si="208"/>
        <v>4419894.660000002</v>
      </c>
      <c r="AD689" s="30">
        <f t="shared" si="213"/>
        <v>677</v>
      </c>
      <c r="AE689" s="30">
        <f t="shared" si="213"/>
        <v>677</v>
      </c>
      <c r="AF689" s="29">
        <f t="shared" si="204"/>
        <v>4445274.0099999756</v>
      </c>
      <c r="AG689" s="30">
        <f t="shared" si="213"/>
        <v>677</v>
      </c>
      <c r="AH689" s="30">
        <f t="shared" si="213"/>
        <v>677</v>
      </c>
      <c r="AI689" s="29">
        <f t="shared" si="209"/>
        <v>4415411.3100000313</v>
      </c>
      <c r="AJ689" s="30">
        <f t="shared" si="213"/>
        <v>677</v>
      </c>
      <c r="AK689" s="30">
        <f t="shared" si="212"/>
        <v>677</v>
      </c>
      <c r="AL689" s="29">
        <f t="shared" si="210"/>
        <v>4436812.5899999915</v>
      </c>
      <c r="AM689" s="30">
        <f t="shared" si="212"/>
        <v>677</v>
      </c>
      <c r="AN689" s="30">
        <f t="shared" si="212"/>
        <v>677</v>
      </c>
      <c r="AO689" s="29">
        <f t="shared" si="211"/>
        <v>4443363.6299999719</v>
      </c>
      <c r="AP689" s="30">
        <f t="shared" si="212"/>
        <v>677</v>
      </c>
      <c r="AQ689" s="30">
        <f t="shared" si="212"/>
        <v>677</v>
      </c>
      <c r="AR689" s="29">
        <f t="shared" si="205"/>
        <v>4439001.5499999579</v>
      </c>
      <c r="AS689" s="253">
        <f t="shared" si="212"/>
        <v>677</v>
      </c>
      <c r="AT689" s="254">
        <f t="shared" si="212"/>
        <v>677</v>
      </c>
    </row>
    <row r="690" spans="22:46">
      <c r="V690" s="30">
        <f t="shared" si="213"/>
        <v>678</v>
      </c>
      <c r="W690" s="29">
        <f t="shared" si="206"/>
        <v>4430441.7900000298</v>
      </c>
      <c r="X690" s="30">
        <f t="shared" si="213"/>
        <v>678</v>
      </c>
      <c r="Y690" s="30">
        <f t="shared" si="213"/>
        <v>678</v>
      </c>
      <c r="Z690" s="29">
        <f t="shared" si="207"/>
        <v>4442973.3899999792</v>
      </c>
      <c r="AA690" s="30">
        <f t="shared" si="213"/>
        <v>678</v>
      </c>
      <c r="AB690" s="30">
        <f t="shared" si="213"/>
        <v>678</v>
      </c>
      <c r="AC690" s="29">
        <f t="shared" si="208"/>
        <v>4426325.5600000024</v>
      </c>
      <c r="AD690" s="30">
        <f t="shared" si="213"/>
        <v>678</v>
      </c>
      <c r="AE690" s="30">
        <f t="shared" si="213"/>
        <v>678</v>
      </c>
      <c r="AF690" s="29">
        <f t="shared" si="204"/>
        <v>4451730.2999999756</v>
      </c>
      <c r="AG690" s="30">
        <f t="shared" si="213"/>
        <v>678</v>
      </c>
      <c r="AH690" s="30">
        <f t="shared" si="213"/>
        <v>678</v>
      </c>
      <c r="AI690" s="29">
        <f t="shared" si="209"/>
        <v>4421842.6600000309</v>
      </c>
      <c r="AJ690" s="30">
        <f t="shared" si="213"/>
        <v>678</v>
      </c>
      <c r="AK690" s="30">
        <f t="shared" si="212"/>
        <v>678</v>
      </c>
      <c r="AL690" s="29">
        <f t="shared" si="210"/>
        <v>4443267.9799999911</v>
      </c>
      <c r="AM690" s="30">
        <f t="shared" si="212"/>
        <v>678</v>
      </c>
      <c r="AN690" s="30">
        <f t="shared" si="212"/>
        <v>678</v>
      </c>
      <c r="AO690" s="29">
        <f t="shared" si="211"/>
        <v>4449812.5199999716</v>
      </c>
      <c r="AP690" s="30">
        <f t="shared" si="212"/>
        <v>678</v>
      </c>
      <c r="AQ690" s="30">
        <f t="shared" si="212"/>
        <v>678</v>
      </c>
      <c r="AR690" s="29">
        <f t="shared" si="205"/>
        <v>4445439.6399999578</v>
      </c>
      <c r="AS690" s="253">
        <f t="shared" si="212"/>
        <v>678</v>
      </c>
      <c r="AT690" s="254">
        <f t="shared" si="212"/>
        <v>678</v>
      </c>
    </row>
    <row r="691" spans="22:46">
      <c r="V691" s="30">
        <f t="shared" si="213"/>
        <v>679</v>
      </c>
      <c r="W691" s="29">
        <f t="shared" si="206"/>
        <v>4436875.3900000295</v>
      </c>
      <c r="X691" s="30">
        <f t="shared" si="213"/>
        <v>679</v>
      </c>
      <c r="Y691" s="30">
        <f t="shared" si="213"/>
        <v>679</v>
      </c>
      <c r="Z691" s="29">
        <f t="shared" si="207"/>
        <v>4449425.1799999792</v>
      </c>
      <c r="AA691" s="30">
        <f t="shared" si="213"/>
        <v>679</v>
      </c>
      <c r="AB691" s="30">
        <f t="shared" si="213"/>
        <v>679</v>
      </c>
      <c r="AC691" s="29">
        <f t="shared" si="208"/>
        <v>4432756.4600000028</v>
      </c>
      <c r="AD691" s="30">
        <f t="shared" si="213"/>
        <v>679</v>
      </c>
      <c r="AE691" s="30">
        <f t="shared" si="213"/>
        <v>679</v>
      </c>
      <c r="AF691" s="29">
        <f t="shared" si="204"/>
        <v>4458186.5899999756</v>
      </c>
      <c r="AG691" s="30">
        <f t="shared" si="213"/>
        <v>679</v>
      </c>
      <c r="AH691" s="30">
        <f t="shared" si="213"/>
        <v>679</v>
      </c>
      <c r="AI691" s="29">
        <f t="shared" si="209"/>
        <v>4428274.0100000305</v>
      </c>
      <c r="AJ691" s="30">
        <f t="shared" si="213"/>
        <v>679</v>
      </c>
      <c r="AK691" s="30">
        <f t="shared" si="212"/>
        <v>679</v>
      </c>
      <c r="AL691" s="29">
        <f t="shared" si="210"/>
        <v>4449723.3699999908</v>
      </c>
      <c r="AM691" s="30">
        <f t="shared" si="212"/>
        <v>679</v>
      </c>
      <c r="AN691" s="30">
        <f t="shared" si="212"/>
        <v>679</v>
      </c>
      <c r="AO691" s="29">
        <f t="shared" si="211"/>
        <v>4456261.4099999713</v>
      </c>
      <c r="AP691" s="30">
        <f t="shared" si="212"/>
        <v>679</v>
      </c>
      <c r="AQ691" s="30">
        <f t="shared" si="212"/>
        <v>679</v>
      </c>
      <c r="AR691" s="29">
        <f t="shared" si="205"/>
        <v>4451877.7299999576</v>
      </c>
      <c r="AS691" s="253">
        <f t="shared" si="212"/>
        <v>679</v>
      </c>
      <c r="AT691" s="254">
        <f t="shared" si="212"/>
        <v>679</v>
      </c>
    </row>
    <row r="692" spans="22:46">
      <c r="V692" s="30">
        <f t="shared" si="213"/>
        <v>680</v>
      </c>
      <c r="W692" s="29">
        <f t="shared" si="206"/>
        <v>4443308.9900000291</v>
      </c>
      <c r="X692" s="30">
        <f t="shared" si="213"/>
        <v>680</v>
      </c>
      <c r="Y692" s="30">
        <f t="shared" si="213"/>
        <v>680</v>
      </c>
      <c r="Z692" s="29">
        <f t="shared" si="207"/>
        <v>4455876.9699999793</v>
      </c>
      <c r="AA692" s="30">
        <f t="shared" si="213"/>
        <v>680</v>
      </c>
      <c r="AB692" s="30">
        <f t="shared" si="213"/>
        <v>680</v>
      </c>
      <c r="AC692" s="29">
        <f t="shared" si="208"/>
        <v>4439187.3600000031</v>
      </c>
      <c r="AD692" s="30">
        <f t="shared" si="213"/>
        <v>680</v>
      </c>
      <c r="AE692" s="30">
        <f t="shared" si="213"/>
        <v>680</v>
      </c>
      <c r="AF692" s="29">
        <f t="shared" si="204"/>
        <v>4464642.8799999757</v>
      </c>
      <c r="AG692" s="30">
        <f t="shared" si="213"/>
        <v>680</v>
      </c>
      <c r="AH692" s="30">
        <f t="shared" si="213"/>
        <v>680</v>
      </c>
      <c r="AI692" s="29">
        <f t="shared" si="209"/>
        <v>4434705.3600000301</v>
      </c>
      <c r="AJ692" s="30">
        <f t="shared" si="213"/>
        <v>680</v>
      </c>
      <c r="AK692" s="30">
        <f t="shared" si="212"/>
        <v>680</v>
      </c>
      <c r="AL692" s="29">
        <f t="shared" si="210"/>
        <v>4456178.7599999905</v>
      </c>
      <c r="AM692" s="30">
        <f t="shared" si="212"/>
        <v>680</v>
      </c>
      <c r="AN692" s="30">
        <f t="shared" si="212"/>
        <v>680</v>
      </c>
      <c r="AO692" s="29">
        <f t="shared" si="211"/>
        <v>4462710.2999999709</v>
      </c>
      <c r="AP692" s="30">
        <f t="shared" si="212"/>
        <v>680</v>
      </c>
      <c r="AQ692" s="30">
        <f t="shared" si="212"/>
        <v>680</v>
      </c>
      <c r="AR692" s="29">
        <f t="shared" si="205"/>
        <v>4458315.8199999575</v>
      </c>
      <c r="AS692" s="253">
        <f t="shared" si="212"/>
        <v>680</v>
      </c>
      <c r="AT692" s="254">
        <f t="shared" si="212"/>
        <v>680</v>
      </c>
    </row>
    <row r="693" spans="22:46">
      <c r="V693" s="30">
        <f t="shared" si="213"/>
        <v>681</v>
      </c>
      <c r="W693" s="29">
        <f t="shared" si="206"/>
        <v>4449742.5900000287</v>
      </c>
      <c r="X693" s="30">
        <f t="shared" si="213"/>
        <v>681</v>
      </c>
      <c r="Y693" s="30">
        <f t="shared" si="213"/>
        <v>681</v>
      </c>
      <c r="Z693" s="29">
        <f t="shared" si="207"/>
        <v>4462328.7599999793</v>
      </c>
      <c r="AA693" s="30">
        <f t="shared" si="213"/>
        <v>681</v>
      </c>
      <c r="AB693" s="30">
        <f t="shared" si="213"/>
        <v>681</v>
      </c>
      <c r="AC693" s="29">
        <f t="shared" si="208"/>
        <v>4445618.2600000035</v>
      </c>
      <c r="AD693" s="30">
        <f t="shared" si="213"/>
        <v>681</v>
      </c>
      <c r="AE693" s="30">
        <f t="shared" si="213"/>
        <v>681</v>
      </c>
      <c r="AF693" s="29">
        <f t="shared" si="204"/>
        <v>4471099.1699999757</v>
      </c>
      <c r="AG693" s="30">
        <f t="shared" si="213"/>
        <v>681</v>
      </c>
      <c r="AH693" s="30">
        <f t="shared" si="213"/>
        <v>681</v>
      </c>
      <c r="AI693" s="29">
        <f t="shared" si="209"/>
        <v>4441136.7100000298</v>
      </c>
      <c r="AJ693" s="30">
        <f t="shared" si="213"/>
        <v>681</v>
      </c>
      <c r="AK693" s="30">
        <f t="shared" si="212"/>
        <v>681</v>
      </c>
      <c r="AL693" s="29">
        <f t="shared" si="210"/>
        <v>4462634.1499999901</v>
      </c>
      <c r="AM693" s="30">
        <f t="shared" si="212"/>
        <v>681</v>
      </c>
      <c r="AN693" s="30">
        <f t="shared" si="212"/>
        <v>681</v>
      </c>
      <c r="AO693" s="29">
        <f t="shared" si="211"/>
        <v>4469159.1899999706</v>
      </c>
      <c r="AP693" s="30">
        <f t="shared" si="212"/>
        <v>681</v>
      </c>
      <c r="AQ693" s="30">
        <f t="shared" si="212"/>
        <v>681</v>
      </c>
      <c r="AR693" s="29">
        <f t="shared" si="205"/>
        <v>4464753.9099999573</v>
      </c>
      <c r="AS693" s="253">
        <f t="shared" si="212"/>
        <v>681</v>
      </c>
      <c r="AT693" s="254">
        <f t="shared" si="212"/>
        <v>681</v>
      </c>
    </row>
    <row r="694" spans="22:46">
      <c r="V694" s="30">
        <f t="shared" si="213"/>
        <v>682</v>
      </c>
      <c r="W694" s="29">
        <f t="shared" si="206"/>
        <v>4456176.1900000283</v>
      </c>
      <c r="X694" s="30">
        <f t="shared" si="213"/>
        <v>682</v>
      </c>
      <c r="Y694" s="30">
        <f t="shared" si="213"/>
        <v>682</v>
      </c>
      <c r="Z694" s="29">
        <f t="shared" si="207"/>
        <v>4468780.5499999793</v>
      </c>
      <c r="AA694" s="30">
        <f t="shared" si="213"/>
        <v>682</v>
      </c>
      <c r="AB694" s="30">
        <f t="shared" si="213"/>
        <v>682</v>
      </c>
      <c r="AC694" s="29">
        <f t="shared" si="208"/>
        <v>4452049.1600000039</v>
      </c>
      <c r="AD694" s="30">
        <f t="shared" si="213"/>
        <v>682</v>
      </c>
      <c r="AE694" s="30">
        <f t="shared" si="213"/>
        <v>682</v>
      </c>
      <c r="AF694" s="29">
        <f t="shared" si="204"/>
        <v>4477555.4599999757</v>
      </c>
      <c r="AG694" s="30">
        <f t="shared" si="213"/>
        <v>682</v>
      </c>
      <c r="AH694" s="30">
        <f t="shared" si="213"/>
        <v>682</v>
      </c>
      <c r="AI694" s="29">
        <f t="shared" si="209"/>
        <v>4447568.0600000294</v>
      </c>
      <c r="AJ694" s="30">
        <f t="shared" si="213"/>
        <v>682</v>
      </c>
      <c r="AK694" s="30">
        <f t="shared" si="212"/>
        <v>682</v>
      </c>
      <c r="AL694" s="29">
        <f t="shared" si="210"/>
        <v>4469089.5399999898</v>
      </c>
      <c r="AM694" s="30">
        <f t="shared" si="212"/>
        <v>682</v>
      </c>
      <c r="AN694" s="30">
        <f t="shared" si="212"/>
        <v>682</v>
      </c>
      <c r="AO694" s="29">
        <f t="shared" si="211"/>
        <v>4475608.0799999703</v>
      </c>
      <c r="AP694" s="30">
        <f t="shared" si="212"/>
        <v>682</v>
      </c>
      <c r="AQ694" s="30">
        <f t="shared" si="212"/>
        <v>682</v>
      </c>
      <c r="AR694" s="29">
        <f t="shared" si="205"/>
        <v>4471191.9999999572</v>
      </c>
      <c r="AS694" s="253">
        <f t="shared" si="212"/>
        <v>682</v>
      </c>
      <c r="AT694" s="254">
        <f t="shared" si="212"/>
        <v>682</v>
      </c>
    </row>
    <row r="695" spans="22:46">
      <c r="V695" s="30">
        <f t="shared" si="213"/>
        <v>683</v>
      </c>
      <c r="W695" s="29">
        <f t="shared" si="206"/>
        <v>4462609.790000028</v>
      </c>
      <c r="X695" s="30">
        <f t="shared" si="213"/>
        <v>683</v>
      </c>
      <c r="Y695" s="30">
        <f t="shared" si="213"/>
        <v>683</v>
      </c>
      <c r="Z695" s="29">
        <f t="shared" si="207"/>
        <v>4475232.3399999794</v>
      </c>
      <c r="AA695" s="30">
        <f t="shared" si="213"/>
        <v>683</v>
      </c>
      <c r="AB695" s="30">
        <f t="shared" si="213"/>
        <v>683</v>
      </c>
      <c r="AC695" s="29">
        <f t="shared" si="208"/>
        <v>4458480.0600000042</v>
      </c>
      <c r="AD695" s="30">
        <f t="shared" si="213"/>
        <v>683</v>
      </c>
      <c r="AE695" s="30">
        <f t="shared" si="213"/>
        <v>683</v>
      </c>
      <c r="AF695" s="29">
        <f t="shared" si="204"/>
        <v>4484011.7499999758</v>
      </c>
      <c r="AG695" s="30">
        <f t="shared" si="213"/>
        <v>683</v>
      </c>
      <c r="AH695" s="30">
        <f t="shared" si="213"/>
        <v>683</v>
      </c>
      <c r="AI695" s="29">
        <f t="shared" si="209"/>
        <v>4453999.410000029</v>
      </c>
      <c r="AJ695" s="30">
        <f t="shared" si="213"/>
        <v>683</v>
      </c>
      <c r="AK695" s="30">
        <f t="shared" si="212"/>
        <v>683</v>
      </c>
      <c r="AL695" s="29">
        <f t="shared" si="210"/>
        <v>4475544.9299999895</v>
      </c>
      <c r="AM695" s="30">
        <f t="shared" si="212"/>
        <v>683</v>
      </c>
      <c r="AN695" s="30">
        <f t="shared" si="212"/>
        <v>683</v>
      </c>
      <c r="AO695" s="29">
        <f t="shared" si="211"/>
        <v>4482056.9699999699</v>
      </c>
      <c r="AP695" s="30">
        <f t="shared" si="212"/>
        <v>683</v>
      </c>
      <c r="AQ695" s="30">
        <f t="shared" si="212"/>
        <v>683</v>
      </c>
      <c r="AR695" s="29">
        <f t="shared" si="205"/>
        <v>4477630.089999957</v>
      </c>
      <c r="AS695" s="253">
        <f t="shared" si="212"/>
        <v>683</v>
      </c>
      <c r="AT695" s="254">
        <f t="shared" si="212"/>
        <v>683</v>
      </c>
    </row>
    <row r="696" spans="22:46">
      <c r="V696" s="30">
        <f t="shared" si="213"/>
        <v>684</v>
      </c>
      <c r="W696" s="29">
        <f t="shared" si="206"/>
        <v>4469043.3900000276</v>
      </c>
      <c r="X696" s="30">
        <f t="shared" si="213"/>
        <v>684</v>
      </c>
      <c r="Y696" s="30">
        <f t="shared" si="213"/>
        <v>684</v>
      </c>
      <c r="Z696" s="29">
        <f t="shared" si="207"/>
        <v>4481684.1299999794</v>
      </c>
      <c r="AA696" s="30">
        <f t="shared" si="213"/>
        <v>684</v>
      </c>
      <c r="AB696" s="30">
        <f t="shared" si="213"/>
        <v>684</v>
      </c>
      <c r="AC696" s="29">
        <f t="shared" si="208"/>
        <v>4464910.9600000046</v>
      </c>
      <c r="AD696" s="30">
        <f t="shared" si="213"/>
        <v>684</v>
      </c>
      <c r="AE696" s="30">
        <f t="shared" si="213"/>
        <v>684</v>
      </c>
      <c r="AF696" s="29">
        <f t="shared" si="204"/>
        <v>4490468.0399999758</v>
      </c>
      <c r="AG696" s="30">
        <f t="shared" si="213"/>
        <v>684</v>
      </c>
      <c r="AH696" s="30">
        <f t="shared" si="213"/>
        <v>684</v>
      </c>
      <c r="AI696" s="29">
        <f t="shared" si="209"/>
        <v>4460430.7600000286</v>
      </c>
      <c r="AJ696" s="30">
        <f t="shared" si="213"/>
        <v>684</v>
      </c>
      <c r="AK696" s="30">
        <f t="shared" si="212"/>
        <v>684</v>
      </c>
      <c r="AL696" s="29">
        <f t="shared" si="210"/>
        <v>4482000.3199999891</v>
      </c>
      <c r="AM696" s="30">
        <f t="shared" si="212"/>
        <v>684</v>
      </c>
      <c r="AN696" s="30">
        <f t="shared" si="212"/>
        <v>684</v>
      </c>
      <c r="AO696" s="29">
        <f t="shared" si="211"/>
        <v>4488505.8599999696</v>
      </c>
      <c r="AP696" s="30">
        <f t="shared" si="212"/>
        <v>684</v>
      </c>
      <c r="AQ696" s="30">
        <f t="shared" si="212"/>
        <v>684</v>
      </c>
      <c r="AR696" s="29">
        <f t="shared" si="205"/>
        <v>4484068.1799999569</v>
      </c>
      <c r="AS696" s="253">
        <f t="shared" si="212"/>
        <v>684</v>
      </c>
      <c r="AT696" s="254">
        <f t="shared" si="212"/>
        <v>684</v>
      </c>
    </row>
    <row r="697" spans="22:46">
      <c r="V697" s="30">
        <f t="shared" si="213"/>
        <v>685</v>
      </c>
      <c r="W697" s="29">
        <f t="shared" si="206"/>
        <v>4475476.9900000272</v>
      </c>
      <c r="X697" s="30">
        <f t="shared" si="213"/>
        <v>685</v>
      </c>
      <c r="Y697" s="30">
        <f t="shared" si="213"/>
        <v>685</v>
      </c>
      <c r="Z697" s="29">
        <f t="shared" si="207"/>
        <v>4488135.9199999794</v>
      </c>
      <c r="AA697" s="30">
        <f t="shared" si="213"/>
        <v>685</v>
      </c>
      <c r="AB697" s="30">
        <f t="shared" si="213"/>
        <v>685</v>
      </c>
      <c r="AC697" s="29">
        <f t="shared" si="208"/>
        <v>4471341.860000005</v>
      </c>
      <c r="AD697" s="30">
        <f t="shared" si="213"/>
        <v>685</v>
      </c>
      <c r="AE697" s="30">
        <f t="shared" si="213"/>
        <v>685</v>
      </c>
      <c r="AF697" s="29">
        <f t="shared" si="204"/>
        <v>4496924.3299999759</v>
      </c>
      <c r="AG697" s="30">
        <f t="shared" si="213"/>
        <v>685</v>
      </c>
      <c r="AH697" s="30">
        <f t="shared" si="213"/>
        <v>685</v>
      </c>
      <c r="AI697" s="29">
        <f t="shared" si="209"/>
        <v>4466862.1100000283</v>
      </c>
      <c r="AJ697" s="30">
        <f t="shared" si="213"/>
        <v>685</v>
      </c>
      <c r="AK697" s="30">
        <f t="shared" si="212"/>
        <v>685</v>
      </c>
      <c r="AL697" s="29">
        <f t="shared" si="210"/>
        <v>4488455.7099999888</v>
      </c>
      <c r="AM697" s="30">
        <f t="shared" si="212"/>
        <v>685</v>
      </c>
      <c r="AN697" s="30">
        <f t="shared" si="212"/>
        <v>685</v>
      </c>
      <c r="AO697" s="29">
        <f t="shared" si="211"/>
        <v>4494954.7499999693</v>
      </c>
      <c r="AP697" s="30">
        <f t="shared" si="212"/>
        <v>685</v>
      </c>
      <c r="AQ697" s="30">
        <f t="shared" si="212"/>
        <v>685</v>
      </c>
      <c r="AR697" s="29">
        <f t="shared" si="205"/>
        <v>4490506.2699999567</v>
      </c>
      <c r="AS697" s="253">
        <f t="shared" si="212"/>
        <v>685</v>
      </c>
      <c r="AT697" s="254">
        <f t="shared" si="212"/>
        <v>685</v>
      </c>
    </row>
    <row r="698" spans="22:46">
      <c r="V698" s="30">
        <f t="shared" si="213"/>
        <v>686</v>
      </c>
      <c r="W698" s="29">
        <f t="shared" si="206"/>
        <v>4481910.5900000269</v>
      </c>
      <c r="X698" s="30">
        <f t="shared" si="213"/>
        <v>686</v>
      </c>
      <c r="Y698" s="30">
        <f t="shared" si="213"/>
        <v>686</v>
      </c>
      <c r="Z698" s="29">
        <f t="shared" si="207"/>
        <v>4494587.7099999795</v>
      </c>
      <c r="AA698" s="30">
        <f t="shared" si="213"/>
        <v>686</v>
      </c>
      <c r="AB698" s="30">
        <f t="shared" si="213"/>
        <v>686</v>
      </c>
      <c r="AC698" s="29">
        <f t="shared" si="208"/>
        <v>4477772.7600000054</v>
      </c>
      <c r="AD698" s="30">
        <f t="shared" si="213"/>
        <v>686</v>
      </c>
      <c r="AE698" s="30">
        <f t="shared" si="213"/>
        <v>686</v>
      </c>
      <c r="AF698" s="29">
        <f t="shared" si="204"/>
        <v>4503380.6199999759</v>
      </c>
      <c r="AG698" s="30">
        <f t="shared" si="213"/>
        <v>686</v>
      </c>
      <c r="AH698" s="30">
        <f t="shared" si="213"/>
        <v>686</v>
      </c>
      <c r="AI698" s="29">
        <f t="shared" si="209"/>
        <v>4473293.4600000279</v>
      </c>
      <c r="AJ698" s="30">
        <f t="shared" si="213"/>
        <v>686</v>
      </c>
      <c r="AK698" s="30">
        <f t="shared" si="212"/>
        <v>686</v>
      </c>
      <c r="AL698" s="29">
        <f t="shared" si="210"/>
        <v>4494911.0999999885</v>
      </c>
      <c r="AM698" s="30">
        <f t="shared" si="212"/>
        <v>686</v>
      </c>
      <c r="AN698" s="30">
        <f t="shared" si="212"/>
        <v>686</v>
      </c>
      <c r="AO698" s="29">
        <f t="shared" si="211"/>
        <v>4501403.6399999689</v>
      </c>
      <c r="AP698" s="30">
        <f t="shared" si="212"/>
        <v>686</v>
      </c>
      <c r="AQ698" s="30">
        <f t="shared" si="212"/>
        <v>686</v>
      </c>
      <c r="AR698" s="29">
        <f t="shared" si="205"/>
        <v>4496944.3599999566</v>
      </c>
      <c r="AS698" s="253">
        <f t="shared" si="212"/>
        <v>686</v>
      </c>
      <c r="AT698" s="254">
        <f t="shared" si="212"/>
        <v>686</v>
      </c>
    </row>
    <row r="699" spans="22:46">
      <c r="V699" s="30">
        <f t="shared" si="213"/>
        <v>687</v>
      </c>
      <c r="W699" s="29">
        <f t="shared" si="206"/>
        <v>4488344.1900000265</v>
      </c>
      <c r="X699" s="30">
        <f t="shared" si="213"/>
        <v>687</v>
      </c>
      <c r="Y699" s="30">
        <f t="shared" si="213"/>
        <v>687</v>
      </c>
      <c r="Z699" s="29">
        <f t="shared" si="207"/>
        <v>4501039.4999999795</v>
      </c>
      <c r="AA699" s="30">
        <f t="shared" si="213"/>
        <v>687</v>
      </c>
      <c r="AB699" s="30">
        <f t="shared" si="213"/>
        <v>687</v>
      </c>
      <c r="AC699" s="29">
        <f t="shared" si="208"/>
        <v>4484203.6600000057</v>
      </c>
      <c r="AD699" s="30">
        <f t="shared" si="213"/>
        <v>687</v>
      </c>
      <c r="AE699" s="30">
        <f t="shared" si="213"/>
        <v>687</v>
      </c>
      <c r="AF699" s="29">
        <f t="shared" si="204"/>
        <v>4509836.9099999759</v>
      </c>
      <c r="AG699" s="30">
        <f t="shared" si="213"/>
        <v>687</v>
      </c>
      <c r="AH699" s="30">
        <f t="shared" si="213"/>
        <v>687</v>
      </c>
      <c r="AI699" s="29">
        <f t="shared" si="209"/>
        <v>4479724.8100000275</v>
      </c>
      <c r="AJ699" s="30">
        <f t="shared" si="213"/>
        <v>687</v>
      </c>
      <c r="AK699" s="30">
        <f t="shared" si="212"/>
        <v>687</v>
      </c>
      <c r="AL699" s="29">
        <f t="shared" si="210"/>
        <v>4501366.4899999881</v>
      </c>
      <c r="AM699" s="30">
        <f t="shared" si="212"/>
        <v>687</v>
      </c>
      <c r="AN699" s="30">
        <f t="shared" si="212"/>
        <v>687</v>
      </c>
      <c r="AO699" s="29">
        <f t="shared" si="211"/>
        <v>4507852.5299999686</v>
      </c>
      <c r="AP699" s="30">
        <f t="shared" si="212"/>
        <v>687</v>
      </c>
      <c r="AQ699" s="30">
        <f t="shared" si="212"/>
        <v>687</v>
      </c>
      <c r="AR699" s="29">
        <f t="shared" si="205"/>
        <v>4503382.4499999564</v>
      </c>
      <c r="AS699" s="253">
        <f t="shared" si="212"/>
        <v>687</v>
      </c>
      <c r="AT699" s="254">
        <f t="shared" si="212"/>
        <v>687</v>
      </c>
    </row>
    <row r="700" spans="22:46">
      <c r="V700" s="30">
        <f t="shared" si="213"/>
        <v>688</v>
      </c>
      <c r="W700" s="29">
        <f t="shared" si="206"/>
        <v>4494777.7900000261</v>
      </c>
      <c r="X700" s="30">
        <f t="shared" si="213"/>
        <v>688</v>
      </c>
      <c r="Y700" s="30">
        <f t="shared" si="213"/>
        <v>688</v>
      </c>
      <c r="Z700" s="29">
        <f t="shared" si="207"/>
        <v>4507491.2899999795</v>
      </c>
      <c r="AA700" s="30">
        <f t="shared" si="213"/>
        <v>688</v>
      </c>
      <c r="AB700" s="30">
        <f t="shared" si="213"/>
        <v>688</v>
      </c>
      <c r="AC700" s="29">
        <f t="shared" si="208"/>
        <v>4490634.5600000061</v>
      </c>
      <c r="AD700" s="30">
        <f t="shared" si="213"/>
        <v>688</v>
      </c>
      <c r="AE700" s="30">
        <f t="shared" si="213"/>
        <v>688</v>
      </c>
      <c r="AF700" s="29">
        <f t="shared" si="204"/>
        <v>4516293.199999976</v>
      </c>
      <c r="AG700" s="30">
        <f t="shared" si="213"/>
        <v>688</v>
      </c>
      <c r="AH700" s="30">
        <f t="shared" si="213"/>
        <v>688</v>
      </c>
      <c r="AI700" s="29">
        <f t="shared" si="209"/>
        <v>4486156.1600000272</v>
      </c>
      <c r="AJ700" s="30">
        <f t="shared" si="213"/>
        <v>688</v>
      </c>
      <c r="AK700" s="30">
        <f t="shared" si="212"/>
        <v>688</v>
      </c>
      <c r="AL700" s="29">
        <f t="shared" si="210"/>
        <v>4507821.8799999878</v>
      </c>
      <c r="AM700" s="30">
        <f t="shared" si="212"/>
        <v>688</v>
      </c>
      <c r="AN700" s="30">
        <f t="shared" si="212"/>
        <v>688</v>
      </c>
      <c r="AO700" s="29">
        <f t="shared" si="211"/>
        <v>4514301.4199999683</v>
      </c>
      <c r="AP700" s="30">
        <f t="shared" si="212"/>
        <v>688</v>
      </c>
      <c r="AQ700" s="30">
        <f t="shared" si="212"/>
        <v>688</v>
      </c>
      <c r="AR700" s="29">
        <f t="shared" si="205"/>
        <v>4509820.5399999563</v>
      </c>
      <c r="AS700" s="253">
        <f t="shared" si="212"/>
        <v>688</v>
      </c>
      <c r="AT700" s="254">
        <f t="shared" si="212"/>
        <v>688</v>
      </c>
    </row>
    <row r="701" spans="22:46">
      <c r="V701" s="30">
        <f t="shared" si="213"/>
        <v>689</v>
      </c>
      <c r="W701" s="29">
        <f t="shared" si="206"/>
        <v>4501211.3900000257</v>
      </c>
      <c r="X701" s="30">
        <f t="shared" si="213"/>
        <v>689</v>
      </c>
      <c r="Y701" s="30">
        <f t="shared" si="213"/>
        <v>689</v>
      </c>
      <c r="Z701" s="29">
        <f t="shared" si="207"/>
        <v>4513943.0799999796</v>
      </c>
      <c r="AA701" s="30">
        <f t="shared" si="213"/>
        <v>689</v>
      </c>
      <c r="AB701" s="30">
        <f t="shared" si="213"/>
        <v>689</v>
      </c>
      <c r="AC701" s="29">
        <f t="shared" si="208"/>
        <v>4497065.4600000065</v>
      </c>
      <c r="AD701" s="30">
        <f t="shared" si="213"/>
        <v>689</v>
      </c>
      <c r="AE701" s="30">
        <f t="shared" si="213"/>
        <v>689</v>
      </c>
      <c r="AF701" s="29">
        <f t="shared" si="204"/>
        <v>4522749.489999976</v>
      </c>
      <c r="AG701" s="30">
        <f t="shared" si="213"/>
        <v>689</v>
      </c>
      <c r="AH701" s="30">
        <f t="shared" si="213"/>
        <v>689</v>
      </c>
      <c r="AI701" s="29">
        <f t="shared" si="209"/>
        <v>4492587.5100000268</v>
      </c>
      <c r="AJ701" s="30">
        <f t="shared" si="213"/>
        <v>689</v>
      </c>
      <c r="AK701" s="30">
        <f t="shared" si="213"/>
        <v>689</v>
      </c>
      <c r="AL701" s="29">
        <f t="shared" si="210"/>
        <v>4514277.2699999874</v>
      </c>
      <c r="AM701" s="30">
        <f t="shared" ref="AK701:AT716" si="214">AM700+1</f>
        <v>689</v>
      </c>
      <c r="AN701" s="30">
        <f t="shared" si="214"/>
        <v>689</v>
      </c>
      <c r="AO701" s="29">
        <f t="shared" si="211"/>
        <v>4520750.3099999679</v>
      </c>
      <c r="AP701" s="30">
        <f t="shared" si="214"/>
        <v>689</v>
      </c>
      <c r="AQ701" s="30">
        <f t="shared" si="214"/>
        <v>689</v>
      </c>
      <c r="AR701" s="29">
        <f t="shared" si="205"/>
        <v>4516258.6299999561</v>
      </c>
      <c r="AS701" s="253">
        <f t="shared" si="214"/>
        <v>689</v>
      </c>
      <c r="AT701" s="254">
        <f t="shared" si="214"/>
        <v>689</v>
      </c>
    </row>
    <row r="702" spans="22:46">
      <c r="V702" s="30">
        <f t="shared" ref="V702:AK717" si="215">V701+1</f>
        <v>690</v>
      </c>
      <c r="W702" s="29">
        <f t="shared" si="206"/>
        <v>4507644.9900000254</v>
      </c>
      <c r="X702" s="30">
        <f t="shared" si="215"/>
        <v>690</v>
      </c>
      <c r="Y702" s="30">
        <f t="shared" si="215"/>
        <v>690</v>
      </c>
      <c r="Z702" s="29">
        <f t="shared" si="207"/>
        <v>4520394.8699999796</v>
      </c>
      <c r="AA702" s="30">
        <f t="shared" si="215"/>
        <v>690</v>
      </c>
      <c r="AB702" s="30">
        <f t="shared" si="215"/>
        <v>690</v>
      </c>
      <c r="AC702" s="29">
        <f t="shared" si="208"/>
        <v>4503496.3600000069</v>
      </c>
      <c r="AD702" s="30">
        <f t="shared" si="215"/>
        <v>690</v>
      </c>
      <c r="AE702" s="30">
        <f t="shared" si="215"/>
        <v>690</v>
      </c>
      <c r="AF702" s="29">
        <f t="shared" si="204"/>
        <v>4529205.779999976</v>
      </c>
      <c r="AG702" s="30">
        <f t="shared" si="215"/>
        <v>690</v>
      </c>
      <c r="AH702" s="30">
        <f t="shared" si="215"/>
        <v>690</v>
      </c>
      <c r="AI702" s="29">
        <f t="shared" si="209"/>
        <v>4499018.8600000264</v>
      </c>
      <c r="AJ702" s="30">
        <f t="shared" si="215"/>
        <v>690</v>
      </c>
      <c r="AK702" s="30">
        <f t="shared" si="214"/>
        <v>690</v>
      </c>
      <c r="AL702" s="29">
        <f t="shared" si="210"/>
        <v>4520732.6599999871</v>
      </c>
      <c r="AM702" s="30">
        <f t="shared" si="214"/>
        <v>690</v>
      </c>
      <c r="AN702" s="30">
        <f t="shared" si="214"/>
        <v>690</v>
      </c>
      <c r="AO702" s="29">
        <f t="shared" si="211"/>
        <v>4527199.1999999676</v>
      </c>
      <c r="AP702" s="30">
        <f t="shared" si="214"/>
        <v>690</v>
      </c>
      <c r="AQ702" s="30">
        <f t="shared" si="214"/>
        <v>690</v>
      </c>
      <c r="AR702" s="29">
        <f t="shared" si="205"/>
        <v>4522696.719999956</v>
      </c>
      <c r="AS702" s="253">
        <f t="shared" si="214"/>
        <v>690</v>
      </c>
      <c r="AT702" s="254">
        <f t="shared" si="214"/>
        <v>690</v>
      </c>
    </row>
    <row r="703" spans="22:46">
      <c r="V703" s="30">
        <f t="shared" si="215"/>
        <v>691</v>
      </c>
      <c r="W703" s="29">
        <f t="shared" si="206"/>
        <v>4514078.590000025</v>
      </c>
      <c r="X703" s="30">
        <f t="shared" si="215"/>
        <v>691</v>
      </c>
      <c r="Y703" s="30">
        <f t="shared" si="215"/>
        <v>691</v>
      </c>
      <c r="Z703" s="29">
        <f t="shared" si="207"/>
        <v>4526846.6599999797</v>
      </c>
      <c r="AA703" s="30">
        <f t="shared" si="215"/>
        <v>691</v>
      </c>
      <c r="AB703" s="30">
        <f t="shared" si="215"/>
        <v>691</v>
      </c>
      <c r="AC703" s="29">
        <f t="shared" si="208"/>
        <v>4509927.2600000072</v>
      </c>
      <c r="AD703" s="30">
        <f t="shared" si="215"/>
        <v>691</v>
      </c>
      <c r="AE703" s="30">
        <f t="shared" si="215"/>
        <v>691</v>
      </c>
      <c r="AF703" s="29">
        <f t="shared" si="204"/>
        <v>4535662.0699999761</v>
      </c>
      <c r="AG703" s="30">
        <f t="shared" si="215"/>
        <v>691</v>
      </c>
      <c r="AH703" s="30">
        <f t="shared" si="215"/>
        <v>691</v>
      </c>
      <c r="AI703" s="29">
        <f t="shared" si="209"/>
        <v>4505450.210000026</v>
      </c>
      <c r="AJ703" s="30">
        <f t="shared" si="215"/>
        <v>691</v>
      </c>
      <c r="AK703" s="30">
        <f t="shared" si="214"/>
        <v>691</v>
      </c>
      <c r="AL703" s="29">
        <f t="shared" si="210"/>
        <v>4527188.0499999868</v>
      </c>
      <c r="AM703" s="30">
        <f t="shared" si="214"/>
        <v>691</v>
      </c>
      <c r="AN703" s="30">
        <f t="shared" si="214"/>
        <v>691</v>
      </c>
      <c r="AO703" s="29">
        <f t="shared" si="211"/>
        <v>4533648.0899999673</v>
      </c>
      <c r="AP703" s="30">
        <f t="shared" si="214"/>
        <v>691</v>
      </c>
      <c r="AQ703" s="30">
        <f t="shared" si="214"/>
        <v>691</v>
      </c>
      <c r="AR703" s="29">
        <f t="shared" si="205"/>
        <v>4529134.8099999558</v>
      </c>
      <c r="AS703" s="253">
        <f t="shared" si="214"/>
        <v>691</v>
      </c>
      <c r="AT703" s="254">
        <f t="shared" si="214"/>
        <v>691</v>
      </c>
    </row>
    <row r="704" spans="22:46">
      <c r="V704" s="30">
        <f t="shared" si="215"/>
        <v>692</v>
      </c>
      <c r="W704" s="29">
        <f t="shared" si="206"/>
        <v>4520512.1900000246</v>
      </c>
      <c r="X704" s="30">
        <f t="shared" si="215"/>
        <v>692</v>
      </c>
      <c r="Y704" s="30">
        <f t="shared" si="215"/>
        <v>692</v>
      </c>
      <c r="Z704" s="29">
        <f t="shared" si="207"/>
        <v>4533298.4499999797</v>
      </c>
      <c r="AA704" s="30">
        <f t="shared" si="215"/>
        <v>692</v>
      </c>
      <c r="AB704" s="30">
        <f t="shared" si="215"/>
        <v>692</v>
      </c>
      <c r="AC704" s="29">
        <f t="shared" si="208"/>
        <v>4516358.1600000076</v>
      </c>
      <c r="AD704" s="30">
        <f t="shared" si="215"/>
        <v>692</v>
      </c>
      <c r="AE704" s="30">
        <f t="shared" si="215"/>
        <v>692</v>
      </c>
      <c r="AF704" s="29">
        <f t="shared" si="204"/>
        <v>4542118.3599999761</v>
      </c>
      <c r="AG704" s="30">
        <f t="shared" si="215"/>
        <v>692</v>
      </c>
      <c r="AH704" s="30">
        <f t="shared" si="215"/>
        <v>692</v>
      </c>
      <c r="AI704" s="29">
        <f t="shared" si="209"/>
        <v>4511881.5600000257</v>
      </c>
      <c r="AJ704" s="30">
        <f t="shared" si="215"/>
        <v>692</v>
      </c>
      <c r="AK704" s="30">
        <f t="shared" si="214"/>
        <v>692</v>
      </c>
      <c r="AL704" s="29">
        <f t="shared" si="210"/>
        <v>4533643.4399999864</v>
      </c>
      <c r="AM704" s="30">
        <f t="shared" si="214"/>
        <v>692</v>
      </c>
      <c r="AN704" s="30">
        <f t="shared" si="214"/>
        <v>692</v>
      </c>
      <c r="AO704" s="29">
        <f t="shared" si="211"/>
        <v>4540096.9799999669</v>
      </c>
      <c r="AP704" s="30">
        <f t="shared" si="214"/>
        <v>692</v>
      </c>
      <c r="AQ704" s="30">
        <f t="shared" si="214"/>
        <v>692</v>
      </c>
      <c r="AR704" s="29">
        <f t="shared" si="205"/>
        <v>4535572.8999999557</v>
      </c>
      <c r="AS704" s="253">
        <f t="shared" si="214"/>
        <v>692</v>
      </c>
      <c r="AT704" s="254">
        <f t="shared" si="214"/>
        <v>692</v>
      </c>
    </row>
    <row r="705" spans="22:46">
      <c r="V705" s="30">
        <f t="shared" si="215"/>
        <v>693</v>
      </c>
      <c r="W705" s="29">
        <f t="shared" si="206"/>
        <v>4526945.7900000243</v>
      </c>
      <c r="X705" s="30">
        <f t="shared" si="215"/>
        <v>693</v>
      </c>
      <c r="Y705" s="30">
        <f t="shared" si="215"/>
        <v>693</v>
      </c>
      <c r="Z705" s="29">
        <f t="shared" si="207"/>
        <v>4539750.2399999797</v>
      </c>
      <c r="AA705" s="30">
        <f t="shared" si="215"/>
        <v>693</v>
      </c>
      <c r="AB705" s="30">
        <f t="shared" si="215"/>
        <v>693</v>
      </c>
      <c r="AC705" s="29">
        <f t="shared" si="208"/>
        <v>4522789.060000008</v>
      </c>
      <c r="AD705" s="30">
        <f t="shared" si="215"/>
        <v>693</v>
      </c>
      <c r="AE705" s="30">
        <f t="shared" si="215"/>
        <v>693</v>
      </c>
      <c r="AF705" s="29">
        <f t="shared" si="204"/>
        <v>4548574.6499999762</v>
      </c>
      <c r="AG705" s="30">
        <f t="shared" si="215"/>
        <v>693</v>
      </c>
      <c r="AH705" s="30">
        <f t="shared" si="215"/>
        <v>693</v>
      </c>
      <c r="AI705" s="29">
        <f t="shared" si="209"/>
        <v>4518312.9100000253</v>
      </c>
      <c r="AJ705" s="30">
        <f t="shared" si="215"/>
        <v>693</v>
      </c>
      <c r="AK705" s="30">
        <f t="shared" si="214"/>
        <v>693</v>
      </c>
      <c r="AL705" s="29">
        <f t="shared" si="210"/>
        <v>4540098.8299999861</v>
      </c>
      <c r="AM705" s="30">
        <f t="shared" si="214"/>
        <v>693</v>
      </c>
      <c r="AN705" s="30">
        <f t="shared" si="214"/>
        <v>693</v>
      </c>
      <c r="AO705" s="29">
        <f t="shared" si="211"/>
        <v>4546545.8699999666</v>
      </c>
      <c r="AP705" s="30">
        <f t="shared" si="214"/>
        <v>693</v>
      </c>
      <c r="AQ705" s="30">
        <f t="shared" si="214"/>
        <v>693</v>
      </c>
      <c r="AR705" s="29">
        <f t="shared" si="205"/>
        <v>4542010.9899999555</v>
      </c>
      <c r="AS705" s="253">
        <f t="shared" si="214"/>
        <v>693</v>
      </c>
      <c r="AT705" s="254">
        <f t="shared" si="214"/>
        <v>693</v>
      </c>
    </row>
    <row r="706" spans="22:46">
      <c r="V706" s="30">
        <f t="shared" si="215"/>
        <v>694</v>
      </c>
      <c r="W706" s="29">
        <f t="shared" si="206"/>
        <v>4533379.3900000239</v>
      </c>
      <c r="X706" s="30">
        <f t="shared" si="215"/>
        <v>694</v>
      </c>
      <c r="Y706" s="30">
        <f t="shared" si="215"/>
        <v>694</v>
      </c>
      <c r="Z706" s="29">
        <f t="shared" si="207"/>
        <v>4546202.0299999798</v>
      </c>
      <c r="AA706" s="30">
        <f t="shared" si="215"/>
        <v>694</v>
      </c>
      <c r="AB706" s="30">
        <f t="shared" si="215"/>
        <v>694</v>
      </c>
      <c r="AC706" s="29">
        <f t="shared" si="208"/>
        <v>4529219.9600000083</v>
      </c>
      <c r="AD706" s="30">
        <f t="shared" si="215"/>
        <v>694</v>
      </c>
      <c r="AE706" s="30">
        <f t="shared" si="215"/>
        <v>694</v>
      </c>
      <c r="AF706" s="29">
        <f t="shared" si="204"/>
        <v>4555030.9399999762</v>
      </c>
      <c r="AG706" s="30">
        <f t="shared" si="215"/>
        <v>694</v>
      </c>
      <c r="AH706" s="30">
        <f t="shared" si="215"/>
        <v>694</v>
      </c>
      <c r="AI706" s="29">
        <f t="shared" si="209"/>
        <v>4524744.2600000249</v>
      </c>
      <c r="AJ706" s="30">
        <f t="shared" si="215"/>
        <v>694</v>
      </c>
      <c r="AK706" s="30">
        <f t="shared" si="214"/>
        <v>694</v>
      </c>
      <c r="AL706" s="29">
        <f t="shared" si="210"/>
        <v>4546554.2199999858</v>
      </c>
      <c r="AM706" s="30">
        <f t="shared" si="214"/>
        <v>694</v>
      </c>
      <c r="AN706" s="30">
        <f t="shared" si="214"/>
        <v>694</v>
      </c>
      <c r="AO706" s="29">
        <f t="shared" si="211"/>
        <v>4552994.7599999662</v>
      </c>
      <c r="AP706" s="30">
        <f t="shared" si="214"/>
        <v>694</v>
      </c>
      <c r="AQ706" s="30">
        <f t="shared" si="214"/>
        <v>694</v>
      </c>
      <c r="AR706" s="29">
        <f t="shared" si="205"/>
        <v>4548449.0799999554</v>
      </c>
      <c r="AS706" s="253">
        <f t="shared" si="214"/>
        <v>694</v>
      </c>
      <c r="AT706" s="254">
        <f t="shared" si="214"/>
        <v>694</v>
      </c>
    </row>
    <row r="707" spans="22:46">
      <c r="V707" s="30">
        <f t="shared" si="215"/>
        <v>695</v>
      </c>
      <c r="W707" s="29">
        <f t="shared" si="206"/>
        <v>4539812.9900000235</v>
      </c>
      <c r="X707" s="30">
        <f t="shared" si="215"/>
        <v>695</v>
      </c>
      <c r="Y707" s="30">
        <f t="shared" si="215"/>
        <v>695</v>
      </c>
      <c r="Z707" s="29">
        <f t="shared" si="207"/>
        <v>4552653.8199999798</v>
      </c>
      <c r="AA707" s="30">
        <f t="shared" si="215"/>
        <v>695</v>
      </c>
      <c r="AB707" s="30">
        <f t="shared" si="215"/>
        <v>695</v>
      </c>
      <c r="AC707" s="29">
        <f t="shared" si="208"/>
        <v>4535650.8600000087</v>
      </c>
      <c r="AD707" s="30">
        <f t="shared" si="215"/>
        <v>695</v>
      </c>
      <c r="AE707" s="30">
        <f t="shared" si="215"/>
        <v>695</v>
      </c>
      <c r="AF707" s="29">
        <f t="shared" si="204"/>
        <v>4561487.2299999762</v>
      </c>
      <c r="AG707" s="30">
        <f t="shared" si="215"/>
        <v>695</v>
      </c>
      <c r="AH707" s="30">
        <f t="shared" si="215"/>
        <v>695</v>
      </c>
      <c r="AI707" s="29">
        <f t="shared" si="209"/>
        <v>4531175.6100000245</v>
      </c>
      <c r="AJ707" s="30">
        <f t="shared" si="215"/>
        <v>695</v>
      </c>
      <c r="AK707" s="30">
        <f t="shared" si="214"/>
        <v>695</v>
      </c>
      <c r="AL707" s="29">
        <f t="shared" si="210"/>
        <v>4553009.6099999854</v>
      </c>
      <c r="AM707" s="30">
        <f t="shared" si="214"/>
        <v>695</v>
      </c>
      <c r="AN707" s="30">
        <f t="shared" si="214"/>
        <v>695</v>
      </c>
      <c r="AO707" s="29">
        <f t="shared" si="211"/>
        <v>4559443.6499999659</v>
      </c>
      <c r="AP707" s="30">
        <f t="shared" si="214"/>
        <v>695</v>
      </c>
      <c r="AQ707" s="30">
        <f t="shared" si="214"/>
        <v>695</v>
      </c>
      <c r="AR707" s="29">
        <f t="shared" si="205"/>
        <v>4554887.1699999552</v>
      </c>
      <c r="AS707" s="253">
        <f t="shared" si="214"/>
        <v>695</v>
      </c>
      <c r="AT707" s="254">
        <f t="shared" si="214"/>
        <v>695</v>
      </c>
    </row>
    <row r="708" spans="22:46">
      <c r="V708" s="30">
        <f t="shared" si="215"/>
        <v>696</v>
      </c>
      <c r="W708" s="29">
        <f t="shared" si="206"/>
        <v>4546246.5900000231</v>
      </c>
      <c r="X708" s="30">
        <f t="shared" si="215"/>
        <v>696</v>
      </c>
      <c r="Y708" s="30">
        <f t="shared" si="215"/>
        <v>696</v>
      </c>
      <c r="Z708" s="29">
        <f t="shared" si="207"/>
        <v>4559105.6099999798</v>
      </c>
      <c r="AA708" s="30">
        <f t="shared" si="215"/>
        <v>696</v>
      </c>
      <c r="AB708" s="30">
        <f t="shared" si="215"/>
        <v>696</v>
      </c>
      <c r="AC708" s="29">
        <f t="shared" si="208"/>
        <v>4542081.7600000091</v>
      </c>
      <c r="AD708" s="30">
        <f t="shared" si="215"/>
        <v>696</v>
      </c>
      <c r="AE708" s="30">
        <f t="shared" si="215"/>
        <v>696</v>
      </c>
      <c r="AF708" s="29">
        <f t="shared" si="204"/>
        <v>4567943.5199999763</v>
      </c>
      <c r="AG708" s="30">
        <f t="shared" si="215"/>
        <v>696</v>
      </c>
      <c r="AH708" s="30">
        <f t="shared" si="215"/>
        <v>696</v>
      </c>
      <c r="AI708" s="29">
        <f t="shared" si="209"/>
        <v>4537606.9600000242</v>
      </c>
      <c r="AJ708" s="30">
        <f t="shared" si="215"/>
        <v>696</v>
      </c>
      <c r="AK708" s="30">
        <f t="shared" si="214"/>
        <v>696</v>
      </c>
      <c r="AL708" s="29">
        <f t="shared" si="210"/>
        <v>4559464.9999999851</v>
      </c>
      <c r="AM708" s="30">
        <f t="shared" si="214"/>
        <v>696</v>
      </c>
      <c r="AN708" s="30">
        <f t="shared" si="214"/>
        <v>696</v>
      </c>
      <c r="AO708" s="29">
        <f t="shared" si="211"/>
        <v>4565892.5399999656</v>
      </c>
      <c r="AP708" s="30">
        <f t="shared" si="214"/>
        <v>696</v>
      </c>
      <c r="AQ708" s="30">
        <f t="shared" si="214"/>
        <v>696</v>
      </c>
      <c r="AR708" s="29">
        <f t="shared" si="205"/>
        <v>4561325.2599999551</v>
      </c>
      <c r="AS708" s="253">
        <f t="shared" si="214"/>
        <v>696</v>
      </c>
      <c r="AT708" s="254">
        <f t="shared" si="214"/>
        <v>696</v>
      </c>
    </row>
    <row r="709" spans="22:46">
      <c r="V709" s="30">
        <f t="shared" si="215"/>
        <v>697</v>
      </c>
      <c r="W709" s="29">
        <f t="shared" si="206"/>
        <v>4552680.1900000228</v>
      </c>
      <c r="X709" s="30">
        <f t="shared" si="215"/>
        <v>697</v>
      </c>
      <c r="Y709" s="30">
        <f t="shared" si="215"/>
        <v>697</v>
      </c>
      <c r="Z709" s="29">
        <f t="shared" si="207"/>
        <v>4565557.3999999799</v>
      </c>
      <c r="AA709" s="30">
        <f t="shared" si="215"/>
        <v>697</v>
      </c>
      <c r="AB709" s="30">
        <f t="shared" si="215"/>
        <v>697</v>
      </c>
      <c r="AC709" s="29">
        <f t="shared" si="208"/>
        <v>4548512.6600000095</v>
      </c>
      <c r="AD709" s="30">
        <f t="shared" si="215"/>
        <v>697</v>
      </c>
      <c r="AE709" s="30">
        <f t="shared" si="215"/>
        <v>697</v>
      </c>
      <c r="AF709" s="29">
        <f t="shared" si="204"/>
        <v>4574399.8099999763</v>
      </c>
      <c r="AG709" s="30">
        <f t="shared" si="215"/>
        <v>697</v>
      </c>
      <c r="AH709" s="30">
        <f t="shared" si="215"/>
        <v>697</v>
      </c>
      <c r="AI709" s="29">
        <f t="shared" si="209"/>
        <v>4544038.3100000238</v>
      </c>
      <c r="AJ709" s="30">
        <f t="shared" si="215"/>
        <v>697</v>
      </c>
      <c r="AK709" s="30">
        <f t="shared" si="214"/>
        <v>697</v>
      </c>
      <c r="AL709" s="29">
        <f t="shared" si="210"/>
        <v>4565920.3899999848</v>
      </c>
      <c r="AM709" s="30">
        <f t="shared" si="214"/>
        <v>697</v>
      </c>
      <c r="AN709" s="30">
        <f t="shared" si="214"/>
        <v>697</v>
      </c>
      <c r="AO709" s="29">
        <f t="shared" si="211"/>
        <v>4572341.4299999652</v>
      </c>
      <c r="AP709" s="30">
        <f t="shared" si="214"/>
        <v>697</v>
      </c>
      <c r="AQ709" s="30">
        <f t="shared" si="214"/>
        <v>697</v>
      </c>
      <c r="AR709" s="29">
        <f t="shared" si="205"/>
        <v>4567763.3499999549</v>
      </c>
      <c r="AS709" s="253">
        <f t="shared" si="214"/>
        <v>697</v>
      </c>
      <c r="AT709" s="254">
        <f t="shared" si="214"/>
        <v>697</v>
      </c>
    </row>
    <row r="710" spans="22:46">
      <c r="V710" s="30">
        <f t="shared" si="215"/>
        <v>698</v>
      </c>
      <c r="W710" s="29">
        <f t="shared" si="206"/>
        <v>4559113.7900000224</v>
      </c>
      <c r="X710" s="30">
        <f t="shared" si="215"/>
        <v>698</v>
      </c>
      <c r="Y710" s="30">
        <f t="shared" si="215"/>
        <v>698</v>
      </c>
      <c r="Z710" s="29">
        <f t="shared" si="207"/>
        <v>4572009.1899999799</v>
      </c>
      <c r="AA710" s="30">
        <f t="shared" si="215"/>
        <v>698</v>
      </c>
      <c r="AB710" s="30">
        <f t="shared" si="215"/>
        <v>698</v>
      </c>
      <c r="AC710" s="29">
        <f t="shared" si="208"/>
        <v>4554943.5600000098</v>
      </c>
      <c r="AD710" s="30">
        <f t="shared" si="215"/>
        <v>698</v>
      </c>
      <c r="AE710" s="30">
        <f t="shared" si="215"/>
        <v>698</v>
      </c>
      <c r="AF710" s="29">
        <f t="shared" si="204"/>
        <v>4580856.0999999763</v>
      </c>
      <c r="AG710" s="30">
        <f t="shared" si="215"/>
        <v>698</v>
      </c>
      <c r="AH710" s="30">
        <f t="shared" si="215"/>
        <v>698</v>
      </c>
      <c r="AI710" s="29">
        <f t="shared" si="209"/>
        <v>4550469.6600000234</v>
      </c>
      <c r="AJ710" s="30">
        <f t="shared" si="215"/>
        <v>698</v>
      </c>
      <c r="AK710" s="30">
        <f t="shared" si="214"/>
        <v>698</v>
      </c>
      <c r="AL710" s="29">
        <f t="shared" si="210"/>
        <v>4572375.7799999844</v>
      </c>
      <c r="AM710" s="30">
        <f t="shared" si="214"/>
        <v>698</v>
      </c>
      <c r="AN710" s="30">
        <f t="shared" si="214"/>
        <v>698</v>
      </c>
      <c r="AO710" s="29">
        <f t="shared" si="211"/>
        <v>4578790.3199999649</v>
      </c>
      <c r="AP710" s="30">
        <f t="shared" si="214"/>
        <v>698</v>
      </c>
      <c r="AQ710" s="30">
        <f t="shared" si="214"/>
        <v>698</v>
      </c>
      <c r="AR710" s="29">
        <f t="shared" si="205"/>
        <v>4574201.4399999548</v>
      </c>
      <c r="AS710" s="253">
        <f t="shared" si="214"/>
        <v>698</v>
      </c>
      <c r="AT710" s="254">
        <f t="shared" si="214"/>
        <v>698</v>
      </c>
    </row>
    <row r="711" spans="22:46">
      <c r="V711" s="30">
        <f t="shared" si="215"/>
        <v>699</v>
      </c>
      <c r="W711" s="29">
        <f t="shared" si="206"/>
        <v>4565547.390000022</v>
      </c>
      <c r="X711" s="30">
        <f t="shared" si="215"/>
        <v>699</v>
      </c>
      <c r="Y711" s="30">
        <f t="shared" si="215"/>
        <v>699</v>
      </c>
      <c r="Z711" s="29">
        <f t="shared" si="207"/>
        <v>4578460.97999998</v>
      </c>
      <c r="AA711" s="30">
        <f t="shared" si="215"/>
        <v>699</v>
      </c>
      <c r="AB711" s="30">
        <f t="shared" si="215"/>
        <v>699</v>
      </c>
      <c r="AC711" s="29">
        <f t="shared" si="208"/>
        <v>4561374.4600000102</v>
      </c>
      <c r="AD711" s="30">
        <f t="shared" si="215"/>
        <v>699</v>
      </c>
      <c r="AE711" s="30">
        <f t="shared" si="215"/>
        <v>699</v>
      </c>
      <c r="AF711" s="29">
        <f t="shared" si="204"/>
        <v>4587312.3899999764</v>
      </c>
      <c r="AG711" s="30">
        <f t="shared" si="215"/>
        <v>699</v>
      </c>
      <c r="AH711" s="30">
        <f t="shared" si="215"/>
        <v>699</v>
      </c>
      <c r="AI711" s="29">
        <f t="shared" si="209"/>
        <v>4556901.0100000231</v>
      </c>
      <c r="AJ711" s="30">
        <f t="shared" si="215"/>
        <v>699</v>
      </c>
      <c r="AK711" s="30">
        <f t="shared" si="214"/>
        <v>699</v>
      </c>
      <c r="AL711" s="29">
        <f t="shared" si="210"/>
        <v>4578831.1699999841</v>
      </c>
      <c r="AM711" s="30">
        <f t="shared" si="214"/>
        <v>699</v>
      </c>
      <c r="AN711" s="30">
        <f t="shared" si="214"/>
        <v>699</v>
      </c>
      <c r="AO711" s="29">
        <f t="shared" si="211"/>
        <v>4585239.2099999646</v>
      </c>
      <c r="AP711" s="30">
        <f t="shared" si="214"/>
        <v>699</v>
      </c>
      <c r="AQ711" s="30">
        <f t="shared" si="214"/>
        <v>699</v>
      </c>
      <c r="AR711" s="29">
        <f t="shared" si="205"/>
        <v>4580639.5299999546</v>
      </c>
      <c r="AS711" s="253">
        <f t="shared" si="214"/>
        <v>699</v>
      </c>
      <c r="AT711" s="254">
        <f t="shared" si="214"/>
        <v>699</v>
      </c>
    </row>
    <row r="712" spans="22:46">
      <c r="V712" s="30">
        <f t="shared" si="215"/>
        <v>700</v>
      </c>
      <c r="W712" s="29">
        <f t="shared" si="206"/>
        <v>4571980.9900000216</v>
      </c>
      <c r="X712" s="30">
        <f t="shared" si="215"/>
        <v>700</v>
      </c>
      <c r="Y712" s="30">
        <f t="shared" si="215"/>
        <v>700</v>
      </c>
      <c r="Z712" s="29">
        <f t="shared" si="207"/>
        <v>4584912.76999998</v>
      </c>
      <c r="AA712" s="30">
        <f t="shared" si="215"/>
        <v>700</v>
      </c>
      <c r="AB712" s="30">
        <f t="shared" si="215"/>
        <v>700</v>
      </c>
      <c r="AC712" s="29">
        <f t="shared" si="208"/>
        <v>4567805.3600000106</v>
      </c>
      <c r="AD712" s="30">
        <f t="shared" si="215"/>
        <v>700</v>
      </c>
      <c r="AE712" s="30">
        <f t="shared" si="215"/>
        <v>700</v>
      </c>
      <c r="AF712" s="29">
        <f t="shared" si="204"/>
        <v>4593768.6799999764</v>
      </c>
      <c r="AG712" s="30">
        <f t="shared" si="215"/>
        <v>700</v>
      </c>
      <c r="AH712" s="30">
        <f t="shared" si="215"/>
        <v>700</v>
      </c>
      <c r="AI712" s="29">
        <f t="shared" si="209"/>
        <v>4563332.3600000227</v>
      </c>
      <c r="AJ712" s="30">
        <f t="shared" si="215"/>
        <v>700</v>
      </c>
      <c r="AK712" s="30">
        <f t="shared" si="214"/>
        <v>700</v>
      </c>
      <c r="AL712" s="29">
        <f t="shared" si="210"/>
        <v>4585286.5599999838</v>
      </c>
      <c r="AM712" s="30">
        <f t="shared" si="214"/>
        <v>700</v>
      </c>
      <c r="AN712" s="30">
        <f t="shared" si="214"/>
        <v>700</v>
      </c>
      <c r="AO712" s="29">
        <f t="shared" si="211"/>
        <v>4591688.0999999642</v>
      </c>
      <c r="AP712" s="30">
        <f t="shared" si="214"/>
        <v>700</v>
      </c>
      <c r="AQ712" s="30">
        <f t="shared" si="214"/>
        <v>700</v>
      </c>
      <c r="AR712" s="29">
        <f t="shared" si="205"/>
        <v>4587077.6199999545</v>
      </c>
      <c r="AS712" s="253">
        <f t="shared" si="214"/>
        <v>700</v>
      </c>
      <c r="AT712" s="254">
        <f t="shared" si="214"/>
        <v>700</v>
      </c>
    </row>
    <row r="713" spans="22:46">
      <c r="V713" s="30">
        <f t="shared" si="215"/>
        <v>701</v>
      </c>
      <c r="W713" s="29">
        <f t="shared" si="206"/>
        <v>4578414.5900000213</v>
      </c>
      <c r="X713" s="30">
        <f t="shared" si="215"/>
        <v>701</v>
      </c>
      <c r="Y713" s="30">
        <f t="shared" si="215"/>
        <v>701</v>
      </c>
      <c r="Z713" s="29">
        <f t="shared" si="207"/>
        <v>4591364.55999998</v>
      </c>
      <c r="AA713" s="30">
        <f t="shared" si="215"/>
        <v>701</v>
      </c>
      <c r="AB713" s="30">
        <f t="shared" si="215"/>
        <v>701</v>
      </c>
      <c r="AC713" s="29">
        <f t="shared" si="208"/>
        <v>4574236.260000011</v>
      </c>
      <c r="AD713" s="30">
        <f t="shared" si="215"/>
        <v>701</v>
      </c>
      <c r="AE713" s="30">
        <f t="shared" si="215"/>
        <v>701</v>
      </c>
      <c r="AF713" s="29">
        <f t="shared" si="204"/>
        <v>4600224.9699999765</v>
      </c>
      <c r="AG713" s="30">
        <f t="shared" si="215"/>
        <v>701</v>
      </c>
      <c r="AH713" s="30">
        <f t="shared" si="215"/>
        <v>701</v>
      </c>
      <c r="AI713" s="29">
        <f t="shared" si="209"/>
        <v>4569763.7100000223</v>
      </c>
      <c r="AJ713" s="30">
        <f t="shared" si="215"/>
        <v>701</v>
      </c>
      <c r="AK713" s="30">
        <f t="shared" si="214"/>
        <v>701</v>
      </c>
      <c r="AL713" s="29">
        <f t="shared" si="210"/>
        <v>4591741.9499999834</v>
      </c>
      <c r="AM713" s="30">
        <f t="shared" si="214"/>
        <v>701</v>
      </c>
      <c r="AN713" s="30">
        <f t="shared" si="214"/>
        <v>701</v>
      </c>
      <c r="AO713" s="29">
        <f t="shared" si="211"/>
        <v>4598136.9899999639</v>
      </c>
      <c r="AP713" s="30">
        <f t="shared" si="214"/>
        <v>701</v>
      </c>
      <c r="AQ713" s="30">
        <f t="shared" si="214"/>
        <v>701</v>
      </c>
      <c r="AR713" s="29">
        <f t="shared" si="205"/>
        <v>4593515.7099999543</v>
      </c>
      <c r="AS713" s="253">
        <f t="shared" si="214"/>
        <v>701</v>
      </c>
      <c r="AT713" s="254">
        <f t="shared" si="214"/>
        <v>701</v>
      </c>
    </row>
    <row r="714" spans="22:46">
      <c r="V714" s="30">
        <f t="shared" si="215"/>
        <v>702</v>
      </c>
      <c r="W714" s="29">
        <f t="shared" si="206"/>
        <v>4584848.1900000209</v>
      </c>
      <c r="X714" s="30">
        <f t="shared" si="215"/>
        <v>702</v>
      </c>
      <c r="Y714" s="30">
        <f t="shared" si="215"/>
        <v>702</v>
      </c>
      <c r="Z714" s="29">
        <f t="shared" si="207"/>
        <v>4597816.3499999801</v>
      </c>
      <c r="AA714" s="30">
        <f t="shared" si="215"/>
        <v>702</v>
      </c>
      <c r="AB714" s="30">
        <f t="shared" si="215"/>
        <v>702</v>
      </c>
      <c r="AC714" s="29">
        <f t="shared" si="208"/>
        <v>4580667.1600000113</v>
      </c>
      <c r="AD714" s="30">
        <f t="shared" si="215"/>
        <v>702</v>
      </c>
      <c r="AE714" s="30">
        <f t="shared" si="215"/>
        <v>702</v>
      </c>
      <c r="AF714" s="29">
        <f t="shared" si="204"/>
        <v>4606681.2599999765</v>
      </c>
      <c r="AG714" s="30">
        <f t="shared" si="215"/>
        <v>702</v>
      </c>
      <c r="AH714" s="30">
        <f t="shared" si="215"/>
        <v>702</v>
      </c>
      <c r="AI714" s="29">
        <f t="shared" si="209"/>
        <v>4576195.0600000219</v>
      </c>
      <c r="AJ714" s="30">
        <f t="shared" si="215"/>
        <v>702</v>
      </c>
      <c r="AK714" s="30">
        <f t="shared" si="214"/>
        <v>702</v>
      </c>
      <c r="AL714" s="29">
        <f t="shared" si="210"/>
        <v>4598197.3399999831</v>
      </c>
      <c r="AM714" s="30">
        <f t="shared" si="214"/>
        <v>702</v>
      </c>
      <c r="AN714" s="30">
        <f t="shared" si="214"/>
        <v>702</v>
      </c>
      <c r="AO714" s="29">
        <f t="shared" si="211"/>
        <v>4604585.8799999636</v>
      </c>
      <c r="AP714" s="30">
        <f t="shared" si="214"/>
        <v>702</v>
      </c>
      <c r="AQ714" s="30">
        <f t="shared" si="214"/>
        <v>702</v>
      </c>
      <c r="AR714" s="29">
        <f t="shared" si="205"/>
        <v>4599953.7999999542</v>
      </c>
      <c r="AS714" s="253">
        <f t="shared" si="214"/>
        <v>702</v>
      </c>
      <c r="AT714" s="254">
        <f t="shared" si="214"/>
        <v>702</v>
      </c>
    </row>
    <row r="715" spans="22:46">
      <c r="V715" s="30">
        <f t="shared" si="215"/>
        <v>703</v>
      </c>
      <c r="W715" s="29">
        <f t="shared" si="206"/>
        <v>4591281.7900000205</v>
      </c>
      <c r="X715" s="30">
        <f t="shared" si="215"/>
        <v>703</v>
      </c>
      <c r="Y715" s="30">
        <f t="shared" si="215"/>
        <v>703</v>
      </c>
      <c r="Z715" s="29">
        <f t="shared" si="207"/>
        <v>4604268.1399999801</v>
      </c>
      <c r="AA715" s="30">
        <f t="shared" si="215"/>
        <v>703</v>
      </c>
      <c r="AB715" s="30">
        <f t="shared" si="215"/>
        <v>703</v>
      </c>
      <c r="AC715" s="29">
        <f t="shared" si="208"/>
        <v>4587098.0600000117</v>
      </c>
      <c r="AD715" s="30">
        <f t="shared" si="215"/>
        <v>703</v>
      </c>
      <c r="AE715" s="30">
        <f t="shared" si="215"/>
        <v>703</v>
      </c>
      <c r="AF715" s="29">
        <f t="shared" si="204"/>
        <v>4613137.5499999765</v>
      </c>
      <c r="AG715" s="30">
        <f t="shared" si="215"/>
        <v>703</v>
      </c>
      <c r="AH715" s="30">
        <f t="shared" si="215"/>
        <v>703</v>
      </c>
      <c r="AI715" s="29">
        <f t="shared" si="209"/>
        <v>4582626.4100000216</v>
      </c>
      <c r="AJ715" s="30">
        <f t="shared" si="215"/>
        <v>703</v>
      </c>
      <c r="AK715" s="30">
        <f t="shared" si="214"/>
        <v>703</v>
      </c>
      <c r="AL715" s="29">
        <f t="shared" si="210"/>
        <v>4604652.7299999828</v>
      </c>
      <c r="AM715" s="30">
        <f t="shared" si="214"/>
        <v>703</v>
      </c>
      <c r="AN715" s="30">
        <f t="shared" si="214"/>
        <v>703</v>
      </c>
      <c r="AO715" s="29">
        <f t="shared" si="211"/>
        <v>4611034.7699999632</v>
      </c>
      <c r="AP715" s="30">
        <f t="shared" si="214"/>
        <v>703</v>
      </c>
      <c r="AQ715" s="30">
        <f t="shared" si="214"/>
        <v>703</v>
      </c>
      <c r="AR715" s="29">
        <f t="shared" si="205"/>
        <v>4606391.889999954</v>
      </c>
      <c r="AS715" s="253">
        <f t="shared" si="214"/>
        <v>703</v>
      </c>
      <c r="AT715" s="254">
        <f t="shared" si="214"/>
        <v>703</v>
      </c>
    </row>
    <row r="716" spans="22:46">
      <c r="V716" s="30">
        <f t="shared" si="215"/>
        <v>704</v>
      </c>
      <c r="W716" s="29">
        <f t="shared" si="206"/>
        <v>4597715.3900000202</v>
      </c>
      <c r="X716" s="30">
        <f t="shared" si="215"/>
        <v>704</v>
      </c>
      <c r="Y716" s="30">
        <f t="shared" si="215"/>
        <v>704</v>
      </c>
      <c r="Z716" s="29">
        <f t="shared" si="207"/>
        <v>4610719.9299999801</v>
      </c>
      <c r="AA716" s="30">
        <f t="shared" si="215"/>
        <v>704</v>
      </c>
      <c r="AB716" s="30">
        <f t="shared" si="215"/>
        <v>704</v>
      </c>
      <c r="AC716" s="29">
        <f t="shared" si="208"/>
        <v>4593528.9600000121</v>
      </c>
      <c r="AD716" s="30">
        <f t="shared" si="215"/>
        <v>704</v>
      </c>
      <c r="AE716" s="30">
        <f t="shared" si="215"/>
        <v>704</v>
      </c>
      <c r="AF716" s="29">
        <f t="shared" si="204"/>
        <v>4619593.8399999766</v>
      </c>
      <c r="AG716" s="30">
        <f t="shared" si="215"/>
        <v>704</v>
      </c>
      <c r="AH716" s="30">
        <f t="shared" si="215"/>
        <v>704</v>
      </c>
      <c r="AI716" s="29">
        <f t="shared" si="209"/>
        <v>4589057.7600000212</v>
      </c>
      <c r="AJ716" s="30">
        <f t="shared" si="215"/>
        <v>704</v>
      </c>
      <c r="AK716" s="30">
        <f t="shared" si="214"/>
        <v>704</v>
      </c>
      <c r="AL716" s="29">
        <f t="shared" si="210"/>
        <v>4611108.1199999824</v>
      </c>
      <c r="AM716" s="30">
        <f t="shared" si="214"/>
        <v>704</v>
      </c>
      <c r="AN716" s="30">
        <f t="shared" si="214"/>
        <v>704</v>
      </c>
      <c r="AO716" s="29">
        <f t="shared" si="211"/>
        <v>4617483.6599999629</v>
      </c>
      <c r="AP716" s="30">
        <f t="shared" si="214"/>
        <v>704</v>
      </c>
      <c r="AQ716" s="30">
        <f t="shared" si="214"/>
        <v>704</v>
      </c>
      <c r="AR716" s="29">
        <f t="shared" si="205"/>
        <v>4612829.9799999539</v>
      </c>
      <c r="AS716" s="253">
        <f t="shared" si="214"/>
        <v>704</v>
      </c>
      <c r="AT716" s="254">
        <f t="shared" si="214"/>
        <v>704</v>
      </c>
    </row>
    <row r="717" spans="22:46">
      <c r="V717" s="30">
        <f t="shared" si="215"/>
        <v>705</v>
      </c>
      <c r="W717" s="29">
        <f t="shared" si="206"/>
        <v>4604148.9900000198</v>
      </c>
      <c r="X717" s="30">
        <f t="shared" si="215"/>
        <v>705</v>
      </c>
      <c r="Y717" s="30">
        <f t="shared" si="215"/>
        <v>705</v>
      </c>
      <c r="Z717" s="29">
        <f t="shared" si="207"/>
        <v>4617171.7199999802</v>
      </c>
      <c r="AA717" s="30">
        <f t="shared" si="215"/>
        <v>705</v>
      </c>
      <c r="AB717" s="30">
        <f t="shared" si="215"/>
        <v>705</v>
      </c>
      <c r="AC717" s="29">
        <f t="shared" si="208"/>
        <v>4599959.8600000124</v>
      </c>
      <c r="AD717" s="30">
        <f t="shared" si="215"/>
        <v>705</v>
      </c>
      <c r="AE717" s="30">
        <f t="shared" si="215"/>
        <v>705</v>
      </c>
      <c r="AF717" s="29">
        <f t="shared" si="204"/>
        <v>4626050.1299999766</v>
      </c>
      <c r="AG717" s="30">
        <f t="shared" si="215"/>
        <v>705</v>
      </c>
      <c r="AH717" s="30">
        <f t="shared" si="215"/>
        <v>705</v>
      </c>
      <c r="AI717" s="29">
        <f t="shared" si="209"/>
        <v>4595489.1100000208</v>
      </c>
      <c r="AJ717" s="30">
        <f t="shared" si="215"/>
        <v>705</v>
      </c>
      <c r="AK717" s="30">
        <f t="shared" si="215"/>
        <v>705</v>
      </c>
      <c r="AL717" s="29">
        <f t="shared" si="210"/>
        <v>4617563.5099999821</v>
      </c>
      <c r="AM717" s="30">
        <f t="shared" ref="AK717:AT732" si="216">AM716+1</f>
        <v>705</v>
      </c>
      <c r="AN717" s="30">
        <f t="shared" si="216"/>
        <v>705</v>
      </c>
      <c r="AO717" s="29">
        <f t="shared" si="211"/>
        <v>4623932.5499999626</v>
      </c>
      <c r="AP717" s="30">
        <f t="shared" si="216"/>
        <v>705</v>
      </c>
      <c r="AQ717" s="30">
        <f t="shared" si="216"/>
        <v>705</v>
      </c>
      <c r="AR717" s="29">
        <f t="shared" si="205"/>
        <v>4619268.0699999537</v>
      </c>
      <c r="AS717" s="253">
        <f t="shared" si="216"/>
        <v>705</v>
      </c>
      <c r="AT717" s="254">
        <f t="shared" si="216"/>
        <v>705</v>
      </c>
    </row>
    <row r="718" spans="22:46">
      <c r="V718" s="30">
        <f t="shared" ref="V718:AK733" si="217">V717+1</f>
        <v>706</v>
      </c>
      <c r="W718" s="29">
        <f t="shared" si="206"/>
        <v>4610582.5900000194</v>
      </c>
      <c r="X718" s="30">
        <f t="shared" si="217"/>
        <v>706</v>
      </c>
      <c r="Y718" s="30">
        <f t="shared" si="217"/>
        <v>706</v>
      </c>
      <c r="Z718" s="29">
        <f t="shared" si="207"/>
        <v>4623623.5099999802</v>
      </c>
      <c r="AA718" s="30">
        <f t="shared" si="217"/>
        <v>706</v>
      </c>
      <c r="AB718" s="30">
        <f t="shared" si="217"/>
        <v>706</v>
      </c>
      <c r="AC718" s="29">
        <f t="shared" si="208"/>
        <v>4606390.7600000128</v>
      </c>
      <c r="AD718" s="30">
        <f t="shared" si="217"/>
        <v>706</v>
      </c>
      <c r="AE718" s="30">
        <f t="shared" si="217"/>
        <v>706</v>
      </c>
      <c r="AF718" s="29">
        <f t="shared" si="204"/>
        <v>4632506.4199999766</v>
      </c>
      <c r="AG718" s="30">
        <f t="shared" si="217"/>
        <v>706</v>
      </c>
      <c r="AH718" s="30">
        <f t="shared" si="217"/>
        <v>706</v>
      </c>
      <c r="AI718" s="29">
        <f t="shared" si="209"/>
        <v>4601920.4600000205</v>
      </c>
      <c r="AJ718" s="30">
        <f t="shared" si="217"/>
        <v>706</v>
      </c>
      <c r="AK718" s="30">
        <f t="shared" si="216"/>
        <v>706</v>
      </c>
      <c r="AL718" s="29">
        <f t="shared" si="210"/>
        <v>4624018.8999999817</v>
      </c>
      <c r="AM718" s="30">
        <f t="shared" si="216"/>
        <v>706</v>
      </c>
      <c r="AN718" s="30">
        <f t="shared" si="216"/>
        <v>706</v>
      </c>
      <c r="AO718" s="29">
        <f t="shared" si="211"/>
        <v>4630381.4399999622</v>
      </c>
      <c r="AP718" s="30">
        <f t="shared" si="216"/>
        <v>706</v>
      </c>
      <c r="AQ718" s="30">
        <f t="shared" si="216"/>
        <v>706</v>
      </c>
      <c r="AR718" s="29">
        <f t="shared" si="205"/>
        <v>4625706.1599999536</v>
      </c>
      <c r="AS718" s="253">
        <f t="shared" si="216"/>
        <v>706</v>
      </c>
      <c r="AT718" s="254">
        <f t="shared" si="216"/>
        <v>706</v>
      </c>
    </row>
    <row r="719" spans="22:46">
      <c r="V719" s="30">
        <f t="shared" si="217"/>
        <v>707</v>
      </c>
      <c r="W719" s="29">
        <f t="shared" si="206"/>
        <v>4617016.190000019</v>
      </c>
      <c r="X719" s="30">
        <f t="shared" si="217"/>
        <v>707</v>
      </c>
      <c r="Y719" s="30">
        <f t="shared" si="217"/>
        <v>707</v>
      </c>
      <c r="Z719" s="29">
        <f t="shared" si="207"/>
        <v>4630075.2999999803</v>
      </c>
      <c r="AA719" s="30">
        <f t="shared" si="217"/>
        <v>707</v>
      </c>
      <c r="AB719" s="30">
        <f t="shared" si="217"/>
        <v>707</v>
      </c>
      <c r="AC719" s="29">
        <f t="shared" si="208"/>
        <v>4612821.6600000132</v>
      </c>
      <c r="AD719" s="30">
        <f t="shared" si="217"/>
        <v>707</v>
      </c>
      <c r="AE719" s="30">
        <f t="shared" si="217"/>
        <v>707</v>
      </c>
      <c r="AF719" s="29">
        <f t="shared" si="204"/>
        <v>4638962.7099999767</v>
      </c>
      <c r="AG719" s="30">
        <f t="shared" si="217"/>
        <v>707</v>
      </c>
      <c r="AH719" s="30">
        <f t="shared" si="217"/>
        <v>707</v>
      </c>
      <c r="AI719" s="29">
        <f t="shared" si="209"/>
        <v>4608351.8100000201</v>
      </c>
      <c r="AJ719" s="30">
        <f t="shared" si="217"/>
        <v>707</v>
      </c>
      <c r="AK719" s="30">
        <f t="shared" si="216"/>
        <v>707</v>
      </c>
      <c r="AL719" s="29">
        <f t="shared" si="210"/>
        <v>4630474.2899999814</v>
      </c>
      <c r="AM719" s="30">
        <f t="shared" si="216"/>
        <v>707</v>
      </c>
      <c r="AN719" s="30">
        <f t="shared" si="216"/>
        <v>707</v>
      </c>
      <c r="AO719" s="29">
        <f t="shared" si="211"/>
        <v>4636830.3299999619</v>
      </c>
      <c r="AP719" s="30">
        <f t="shared" si="216"/>
        <v>707</v>
      </c>
      <c r="AQ719" s="30">
        <f t="shared" si="216"/>
        <v>707</v>
      </c>
      <c r="AR719" s="29">
        <f t="shared" si="205"/>
        <v>4632144.2499999534</v>
      </c>
      <c r="AS719" s="253">
        <f t="shared" si="216"/>
        <v>707</v>
      </c>
      <c r="AT719" s="254">
        <f t="shared" si="216"/>
        <v>707</v>
      </c>
    </row>
    <row r="720" spans="22:46">
      <c r="V720" s="30">
        <f t="shared" si="217"/>
        <v>708</v>
      </c>
      <c r="W720" s="29">
        <f t="shared" si="206"/>
        <v>4623449.7900000187</v>
      </c>
      <c r="X720" s="30">
        <f t="shared" si="217"/>
        <v>708</v>
      </c>
      <c r="Y720" s="30">
        <f t="shared" si="217"/>
        <v>708</v>
      </c>
      <c r="Z720" s="29">
        <f t="shared" si="207"/>
        <v>4636527.0899999803</v>
      </c>
      <c r="AA720" s="30">
        <f t="shared" si="217"/>
        <v>708</v>
      </c>
      <c r="AB720" s="30">
        <f t="shared" si="217"/>
        <v>708</v>
      </c>
      <c r="AC720" s="29">
        <f t="shared" si="208"/>
        <v>4619252.5600000136</v>
      </c>
      <c r="AD720" s="30">
        <f t="shared" si="217"/>
        <v>708</v>
      </c>
      <c r="AE720" s="30">
        <f t="shared" si="217"/>
        <v>708</v>
      </c>
      <c r="AF720" s="29">
        <f t="shared" si="204"/>
        <v>4645418.9999999767</v>
      </c>
      <c r="AG720" s="30">
        <f t="shared" si="217"/>
        <v>708</v>
      </c>
      <c r="AH720" s="30">
        <f t="shared" si="217"/>
        <v>708</v>
      </c>
      <c r="AI720" s="29">
        <f t="shared" si="209"/>
        <v>4614783.1600000197</v>
      </c>
      <c r="AJ720" s="30">
        <f t="shared" si="217"/>
        <v>708</v>
      </c>
      <c r="AK720" s="30">
        <f t="shared" si="216"/>
        <v>708</v>
      </c>
      <c r="AL720" s="29">
        <f t="shared" si="210"/>
        <v>4636929.6799999811</v>
      </c>
      <c r="AM720" s="30">
        <f t="shared" si="216"/>
        <v>708</v>
      </c>
      <c r="AN720" s="30">
        <f t="shared" si="216"/>
        <v>708</v>
      </c>
      <c r="AO720" s="29">
        <f t="shared" si="211"/>
        <v>4643279.2199999616</v>
      </c>
      <c r="AP720" s="30">
        <f t="shared" si="216"/>
        <v>708</v>
      </c>
      <c r="AQ720" s="30">
        <f t="shared" si="216"/>
        <v>708</v>
      </c>
      <c r="AR720" s="29">
        <f t="shared" si="205"/>
        <v>4638582.3399999533</v>
      </c>
      <c r="AS720" s="253">
        <f t="shared" si="216"/>
        <v>708</v>
      </c>
      <c r="AT720" s="254">
        <f t="shared" si="216"/>
        <v>708</v>
      </c>
    </row>
    <row r="721" spans="22:46">
      <c r="V721" s="30">
        <f t="shared" si="217"/>
        <v>709</v>
      </c>
      <c r="W721" s="29">
        <f t="shared" si="206"/>
        <v>4629883.3900000183</v>
      </c>
      <c r="X721" s="30">
        <f t="shared" si="217"/>
        <v>709</v>
      </c>
      <c r="Y721" s="30">
        <f t="shared" si="217"/>
        <v>709</v>
      </c>
      <c r="Z721" s="29">
        <f t="shared" si="207"/>
        <v>4642978.8799999803</v>
      </c>
      <c r="AA721" s="30">
        <f t="shared" si="217"/>
        <v>709</v>
      </c>
      <c r="AB721" s="30">
        <f t="shared" si="217"/>
        <v>709</v>
      </c>
      <c r="AC721" s="29">
        <f t="shared" si="208"/>
        <v>4625683.4600000139</v>
      </c>
      <c r="AD721" s="30">
        <f t="shared" si="217"/>
        <v>709</v>
      </c>
      <c r="AE721" s="30">
        <f t="shared" si="217"/>
        <v>709</v>
      </c>
      <c r="AF721" s="29">
        <f t="shared" si="204"/>
        <v>4651875.2899999768</v>
      </c>
      <c r="AG721" s="30">
        <f t="shared" si="217"/>
        <v>709</v>
      </c>
      <c r="AH721" s="30">
        <f t="shared" si="217"/>
        <v>709</v>
      </c>
      <c r="AI721" s="29">
        <f t="shared" si="209"/>
        <v>4621214.5100000193</v>
      </c>
      <c r="AJ721" s="30">
        <f t="shared" si="217"/>
        <v>709</v>
      </c>
      <c r="AK721" s="30">
        <f t="shared" si="216"/>
        <v>709</v>
      </c>
      <c r="AL721" s="29">
        <f t="shared" si="210"/>
        <v>4643385.0699999807</v>
      </c>
      <c r="AM721" s="30">
        <f t="shared" si="216"/>
        <v>709</v>
      </c>
      <c r="AN721" s="30">
        <f t="shared" si="216"/>
        <v>709</v>
      </c>
      <c r="AO721" s="29">
        <f t="shared" si="211"/>
        <v>4649728.1099999612</v>
      </c>
      <c r="AP721" s="30">
        <f t="shared" si="216"/>
        <v>709</v>
      </c>
      <c r="AQ721" s="30">
        <f t="shared" si="216"/>
        <v>709</v>
      </c>
      <c r="AR721" s="29">
        <f t="shared" si="205"/>
        <v>4645020.4299999531</v>
      </c>
      <c r="AS721" s="253">
        <f t="shared" si="216"/>
        <v>709</v>
      </c>
      <c r="AT721" s="254">
        <f t="shared" si="216"/>
        <v>709</v>
      </c>
    </row>
    <row r="722" spans="22:46">
      <c r="V722" s="30">
        <f t="shared" si="217"/>
        <v>710</v>
      </c>
      <c r="W722" s="29">
        <f t="shared" si="206"/>
        <v>4636316.9900000179</v>
      </c>
      <c r="X722" s="30">
        <f t="shared" si="217"/>
        <v>710</v>
      </c>
      <c r="Y722" s="30">
        <f t="shared" si="217"/>
        <v>710</v>
      </c>
      <c r="Z722" s="29">
        <f t="shared" si="207"/>
        <v>4649430.6699999804</v>
      </c>
      <c r="AA722" s="30">
        <f t="shared" si="217"/>
        <v>710</v>
      </c>
      <c r="AB722" s="30">
        <f t="shared" si="217"/>
        <v>710</v>
      </c>
      <c r="AC722" s="29">
        <f t="shared" si="208"/>
        <v>4632114.3600000143</v>
      </c>
      <c r="AD722" s="30">
        <f t="shared" si="217"/>
        <v>710</v>
      </c>
      <c r="AE722" s="30">
        <f t="shared" si="217"/>
        <v>710</v>
      </c>
      <c r="AF722" s="29">
        <f t="shared" si="204"/>
        <v>4658331.5799999768</v>
      </c>
      <c r="AG722" s="30">
        <f t="shared" si="217"/>
        <v>710</v>
      </c>
      <c r="AH722" s="30">
        <f t="shared" si="217"/>
        <v>710</v>
      </c>
      <c r="AI722" s="29">
        <f t="shared" si="209"/>
        <v>4627645.860000019</v>
      </c>
      <c r="AJ722" s="30">
        <f t="shared" si="217"/>
        <v>710</v>
      </c>
      <c r="AK722" s="30">
        <f t="shared" si="216"/>
        <v>710</v>
      </c>
      <c r="AL722" s="29">
        <f t="shared" si="210"/>
        <v>4649840.4599999804</v>
      </c>
      <c r="AM722" s="30">
        <f t="shared" si="216"/>
        <v>710</v>
      </c>
      <c r="AN722" s="30">
        <f t="shared" si="216"/>
        <v>710</v>
      </c>
      <c r="AO722" s="29">
        <f t="shared" si="211"/>
        <v>4656176.9999999609</v>
      </c>
      <c r="AP722" s="30">
        <f t="shared" si="216"/>
        <v>710</v>
      </c>
      <c r="AQ722" s="30">
        <f t="shared" si="216"/>
        <v>710</v>
      </c>
      <c r="AR722" s="29">
        <f t="shared" si="205"/>
        <v>4651458.519999953</v>
      </c>
      <c r="AS722" s="253">
        <f t="shared" si="216"/>
        <v>710</v>
      </c>
      <c r="AT722" s="254">
        <f t="shared" si="216"/>
        <v>710</v>
      </c>
    </row>
    <row r="723" spans="22:46">
      <c r="V723" s="30">
        <f t="shared" si="217"/>
        <v>711</v>
      </c>
      <c r="W723" s="29">
        <f t="shared" si="206"/>
        <v>4642750.5900000175</v>
      </c>
      <c r="X723" s="30">
        <f t="shared" si="217"/>
        <v>711</v>
      </c>
      <c r="Y723" s="30">
        <f t="shared" si="217"/>
        <v>711</v>
      </c>
      <c r="Z723" s="29">
        <f t="shared" si="207"/>
        <v>4655882.4599999804</v>
      </c>
      <c r="AA723" s="30">
        <f t="shared" si="217"/>
        <v>711</v>
      </c>
      <c r="AB723" s="30">
        <f t="shared" si="217"/>
        <v>711</v>
      </c>
      <c r="AC723" s="29">
        <f t="shared" si="208"/>
        <v>4638545.2600000147</v>
      </c>
      <c r="AD723" s="30">
        <f t="shared" si="217"/>
        <v>711</v>
      </c>
      <c r="AE723" s="30">
        <f t="shared" si="217"/>
        <v>711</v>
      </c>
      <c r="AF723" s="29">
        <f t="shared" si="204"/>
        <v>4664787.8699999768</v>
      </c>
      <c r="AG723" s="30">
        <f t="shared" si="217"/>
        <v>711</v>
      </c>
      <c r="AH723" s="30">
        <f t="shared" si="217"/>
        <v>711</v>
      </c>
      <c r="AI723" s="29">
        <f t="shared" si="209"/>
        <v>4634077.2100000186</v>
      </c>
      <c r="AJ723" s="30">
        <f t="shared" si="217"/>
        <v>711</v>
      </c>
      <c r="AK723" s="30">
        <f t="shared" si="216"/>
        <v>711</v>
      </c>
      <c r="AL723" s="29">
        <f t="shared" si="210"/>
        <v>4656295.8499999801</v>
      </c>
      <c r="AM723" s="30">
        <f t="shared" si="216"/>
        <v>711</v>
      </c>
      <c r="AN723" s="30">
        <f t="shared" si="216"/>
        <v>711</v>
      </c>
      <c r="AO723" s="29">
        <f t="shared" si="211"/>
        <v>4662625.8899999605</v>
      </c>
      <c r="AP723" s="30">
        <f t="shared" si="216"/>
        <v>711</v>
      </c>
      <c r="AQ723" s="30">
        <f t="shared" si="216"/>
        <v>711</v>
      </c>
      <c r="AR723" s="29">
        <f t="shared" si="205"/>
        <v>4657896.6099999528</v>
      </c>
      <c r="AS723" s="253">
        <f t="shared" si="216"/>
        <v>711</v>
      </c>
      <c r="AT723" s="254">
        <f t="shared" si="216"/>
        <v>711</v>
      </c>
    </row>
    <row r="724" spans="22:46">
      <c r="V724" s="30">
        <f t="shared" si="217"/>
        <v>712</v>
      </c>
      <c r="W724" s="29">
        <f t="shared" si="206"/>
        <v>4649184.1900000172</v>
      </c>
      <c r="X724" s="30">
        <f t="shared" si="217"/>
        <v>712</v>
      </c>
      <c r="Y724" s="30">
        <f t="shared" si="217"/>
        <v>712</v>
      </c>
      <c r="Z724" s="29">
        <f t="shared" si="207"/>
        <v>4662334.2499999804</v>
      </c>
      <c r="AA724" s="30">
        <f t="shared" si="217"/>
        <v>712</v>
      </c>
      <c r="AB724" s="30">
        <f t="shared" si="217"/>
        <v>712</v>
      </c>
      <c r="AC724" s="29">
        <f t="shared" si="208"/>
        <v>4644976.1600000151</v>
      </c>
      <c r="AD724" s="30">
        <f t="shared" si="217"/>
        <v>712</v>
      </c>
      <c r="AE724" s="30">
        <f t="shared" si="217"/>
        <v>712</v>
      </c>
      <c r="AF724" s="29">
        <f t="shared" si="204"/>
        <v>4671244.1599999769</v>
      </c>
      <c r="AG724" s="30">
        <f t="shared" si="217"/>
        <v>712</v>
      </c>
      <c r="AH724" s="30">
        <f t="shared" si="217"/>
        <v>712</v>
      </c>
      <c r="AI724" s="29">
        <f t="shared" si="209"/>
        <v>4640508.5600000182</v>
      </c>
      <c r="AJ724" s="30">
        <f t="shared" si="217"/>
        <v>712</v>
      </c>
      <c r="AK724" s="30">
        <f t="shared" si="216"/>
        <v>712</v>
      </c>
      <c r="AL724" s="29">
        <f t="shared" si="210"/>
        <v>4662751.2399999797</v>
      </c>
      <c r="AM724" s="30">
        <f t="shared" si="216"/>
        <v>712</v>
      </c>
      <c r="AN724" s="30">
        <f t="shared" si="216"/>
        <v>712</v>
      </c>
      <c r="AO724" s="29">
        <f t="shared" si="211"/>
        <v>4669074.7799999602</v>
      </c>
      <c r="AP724" s="30">
        <f t="shared" si="216"/>
        <v>712</v>
      </c>
      <c r="AQ724" s="30">
        <f t="shared" si="216"/>
        <v>712</v>
      </c>
      <c r="AR724" s="29">
        <f t="shared" si="205"/>
        <v>4664334.6999999527</v>
      </c>
      <c r="AS724" s="253">
        <f t="shared" si="216"/>
        <v>712</v>
      </c>
      <c r="AT724" s="254">
        <f t="shared" si="216"/>
        <v>712</v>
      </c>
    </row>
    <row r="725" spans="22:46">
      <c r="V725" s="30">
        <f t="shared" si="217"/>
        <v>713</v>
      </c>
      <c r="W725" s="29">
        <f t="shared" si="206"/>
        <v>4655617.7900000168</v>
      </c>
      <c r="X725" s="30">
        <f t="shared" si="217"/>
        <v>713</v>
      </c>
      <c r="Y725" s="30">
        <f t="shared" si="217"/>
        <v>713</v>
      </c>
      <c r="Z725" s="29">
        <f t="shared" si="207"/>
        <v>4668786.0399999805</v>
      </c>
      <c r="AA725" s="30">
        <f t="shared" si="217"/>
        <v>713</v>
      </c>
      <c r="AB725" s="30">
        <f t="shared" si="217"/>
        <v>713</v>
      </c>
      <c r="AC725" s="29">
        <f t="shared" si="208"/>
        <v>4651407.0600000154</v>
      </c>
      <c r="AD725" s="30">
        <f t="shared" si="217"/>
        <v>713</v>
      </c>
      <c r="AE725" s="30">
        <f t="shared" si="217"/>
        <v>713</v>
      </c>
      <c r="AF725" s="29">
        <f t="shared" si="204"/>
        <v>4677700.4499999769</v>
      </c>
      <c r="AG725" s="30">
        <f t="shared" si="217"/>
        <v>713</v>
      </c>
      <c r="AH725" s="30">
        <f t="shared" si="217"/>
        <v>713</v>
      </c>
      <c r="AI725" s="29">
        <f t="shared" si="209"/>
        <v>4646939.9100000178</v>
      </c>
      <c r="AJ725" s="30">
        <f t="shared" si="217"/>
        <v>713</v>
      </c>
      <c r="AK725" s="30">
        <f t="shared" si="216"/>
        <v>713</v>
      </c>
      <c r="AL725" s="29">
        <f t="shared" si="210"/>
        <v>4669206.6299999794</v>
      </c>
      <c r="AM725" s="30">
        <f t="shared" si="216"/>
        <v>713</v>
      </c>
      <c r="AN725" s="30">
        <f t="shared" si="216"/>
        <v>713</v>
      </c>
      <c r="AO725" s="29">
        <f t="shared" si="211"/>
        <v>4675523.6699999599</v>
      </c>
      <c r="AP725" s="30">
        <f t="shared" si="216"/>
        <v>713</v>
      </c>
      <c r="AQ725" s="30">
        <f t="shared" si="216"/>
        <v>713</v>
      </c>
      <c r="AR725" s="29">
        <f t="shared" si="205"/>
        <v>4670772.7899999525</v>
      </c>
      <c r="AS725" s="253">
        <f t="shared" si="216"/>
        <v>713</v>
      </c>
      <c r="AT725" s="254">
        <f t="shared" si="216"/>
        <v>713</v>
      </c>
    </row>
    <row r="726" spans="22:46">
      <c r="V726" s="30">
        <f t="shared" si="217"/>
        <v>714</v>
      </c>
      <c r="W726" s="29">
        <f t="shared" si="206"/>
        <v>4662051.3900000164</v>
      </c>
      <c r="X726" s="30">
        <f t="shared" si="217"/>
        <v>714</v>
      </c>
      <c r="Y726" s="30">
        <f t="shared" si="217"/>
        <v>714</v>
      </c>
      <c r="Z726" s="29">
        <f t="shared" si="207"/>
        <v>4675237.8299999805</v>
      </c>
      <c r="AA726" s="30">
        <f t="shared" si="217"/>
        <v>714</v>
      </c>
      <c r="AB726" s="30">
        <f t="shared" si="217"/>
        <v>714</v>
      </c>
      <c r="AC726" s="29">
        <f t="shared" si="208"/>
        <v>4657837.9600000158</v>
      </c>
      <c r="AD726" s="30">
        <f t="shared" si="217"/>
        <v>714</v>
      </c>
      <c r="AE726" s="30">
        <f t="shared" si="217"/>
        <v>714</v>
      </c>
      <c r="AF726" s="29">
        <f t="shared" ref="AF726:AF789" si="218">AF725+6458.14</f>
        <v>4684158.5899999766</v>
      </c>
      <c r="AG726" s="30">
        <f t="shared" si="217"/>
        <v>714</v>
      </c>
      <c r="AH726" s="30">
        <f t="shared" si="217"/>
        <v>714</v>
      </c>
      <c r="AI726" s="29">
        <f t="shared" si="209"/>
        <v>4653371.2600000175</v>
      </c>
      <c r="AJ726" s="30">
        <f t="shared" si="217"/>
        <v>714</v>
      </c>
      <c r="AK726" s="30">
        <f t="shared" si="216"/>
        <v>714</v>
      </c>
      <c r="AL726" s="29">
        <f t="shared" si="210"/>
        <v>4675662.0199999791</v>
      </c>
      <c r="AM726" s="30">
        <f t="shared" si="216"/>
        <v>714</v>
      </c>
      <c r="AN726" s="30">
        <f t="shared" si="216"/>
        <v>714</v>
      </c>
      <c r="AO726" s="29">
        <f t="shared" si="211"/>
        <v>4681972.5599999595</v>
      </c>
      <c r="AP726" s="30">
        <f t="shared" si="216"/>
        <v>714</v>
      </c>
      <c r="AQ726" s="30">
        <f t="shared" si="216"/>
        <v>714</v>
      </c>
      <c r="AR726" s="29">
        <f>AR725+6439.31</f>
        <v>4677212.0999999521</v>
      </c>
      <c r="AS726" s="253">
        <f t="shared" si="216"/>
        <v>714</v>
      </c>
      <c r="AT726" s="254">
        <f t="shared" si="216"/>
        <v>714</v>
      </c>
    </row>
    <row r="727" spans="22:46">
      <c r="V727" s="30">
        <f t="shared" si="217"/>
        <v>715</v>
      </c>
      <c r="W727" s="29">
        <f>W726+6434.82</f>
        <v>4668486.2100000167</v>
      </c>
      <c r="X727" s="30">
        <f t="shared" si="217"/>
        <v>715</v>
      </c>
      <c r="Y727" s="30">
        <f t="shared" si="217"/>
        <v>715</v>
      </c>
      <c r="Z727" s="29">
        <f t="shared" si="207"/>
        <v>4681689.6199999806</v>
      </c>
      <c r="AA727" s="30">
        <f t="shared" si="217"/>
        <v>715</v>
      </c>
      <c r="AB727" s="30">
        <f t="shared" si="217"/>
        <v>715</v>
      </c>
      <c r="AC727" s="29">
        <f t="shared" si="208"/>
        <v>4664268.8600000162</v>
      </c>
      <c r="AD727" s="30">
        <f t="shared" si="217"/>
        <v>715</v>
      </c>
      <c r="AE727" s="30">
        <f t="shared" si="217"/>
        <v>715</v>
      </c>
      <c r="AF727" s="29">
        <f t="shared" si="218"/>
        <v>4690616.7299999762</v>
      </c>
      <c r="AG727" s="30">
        <f t="shared" si="217"/>
        <v>715</v>
      </c>
      <c r="AH727" s="30">
        <f t="shared" si="217"/>
        <v>715</v>
      </c>
      <c r="AI727" s="29">
        <f t="shared" si="209"/>
        <v>4659802.6100000171</v>
      </c>
      <c r="AJ727" s="30">
        <f t="shared" si="217"/>
        <v>715</v>
      </c>
      <c r="AK727" s="30">
        <f t="shared" si="216"/>
        <v>715</v>
      </c>
      <c r="AL727" s="29">
        <f t="shared" si="210"/>
        <v>4682117.4099999787</v>
      </c>
      <c r="AM727" s="30">
        <f t="shared" si="216"/>
        <v>715</v>
      </c>
      <c r="AN727" s="30">
        <f t="shared" si="216"/>
        <v>715</v>
      </c>
      <c r="AO727" s="29">
        <f t="shared" si="211"/>
        <v>4688421.4499999592</v>
      </c>
      <c r="AP727" s="30">
        <f t="shared" si="216"/>
        <v>715</v>
      </c>
      <c r="AQ727" s="30">
        <f t="shared" si="216"/>
        <v>715</v>
      </c>
      <c r="AR727" s="29">
        <f t="shared" ref="AR727:AR790" si="219">AR726+6439.31</f>
        <v>4683651.4099999517</v>
      </c>
      <c r="AS727" s="253">
        <f t="shared" si="216"/>
        <v>715</v>
      </c>
      <c r="AT727" s="254">
        <f t="shared" si="216"/>
        <v>715</v>
      </c>
    </row>
    <row r="728" spans="22:46">
      <c r="V728" s="30">
        <f t="shared" si="217"/>
        <v>716</v>
      </c>
      <c r="W728" s="29">
        <f t="shared" ref="W728:W791" si="220">W727+6434.82</f>
        <v>4674921.030000017</v>
      </c>
      <c r="X728" s="30">
        <f t="shared" si="217"/>
        <v>716</v>
      </c>
      <c r="Y728" s="30">
        <f t="shared" si="217"/>
        <v>716</v>
      </c>
      <c r="Z728" s="29">
        <f t="shared" ref="Z728:Z791" si="221">Z727+6453.64</f>
        <v>4688143.2599999802</v>
      </c>
      <c r="AA728" s="30">
        <f t="shared" si="217"/>
        <v>716</v>
      </c>
      <c r="AB728" s="30">
        <f t="shared" si="217"/>
        <v>716</v>
      </c>
      <c r="AC728" s="29">
        <f>AC727+6432.12</f>
        <v>4670700.9800000163</v>
      </c>
      <c r="AD728" s="30">
        <f t="shared" si="217"/>
        <v>716</v>
      </c>
      <c r="AE728" s="30">
        <f t="shared" si="217"/>
        <v>716</v>
      </c>
      <c r="AF728" s="29">
        <f t="shared" si="218"/>
        <v>4697074.8699999759</v>
      </c>
      <c r="AG728" s="30">
        <f t="shared" si="217"/>
        <v>716</v>
      </c>
      <c r="AH728" s="30">
        <f t="shared" si="217"/>
        <v>716</v>
      </c>
      <c r="AI728" s="29">
        <f>AI727+6432.57</f>
        <v>4666235.1800000174</v>
      </c>
      <c r="AJ728" s="30">
        <f t="shared" si="217"/>
        <v>716</v>
      </c>
      <c r="AK728" s="30">
        <f t="shared" si="216"/>
        <v>716</v>
      </c>
      <c r="AL728" s="29">
        <f t="shared" si="210"/>
        <v>4688572.7999999784</v>
      </c>
      <c r="AM728" s="30">
        <f t="shared" si="216"/>
        <v>716</v>
      </c>
      <c r="AN728" s="30">
        <f t="shared" si="216"/>
        <v>716</v>
      </c>
      <c r="AO728" s="29">
        <f t="shared" si="211"/>
        <v>4694870.3399999589</v>
      </c>
      <c r="AP728" s="30">
        <f t="shared" si="216"/>
        <v>716</v>
      </c>
      <c r="AQ728" s="30">
        <f t="shared" si="216"/>
        <v>716</v>
      </c>
      <c r="AR728" s="29">
        <f t="shared" si="219"/>
        <v>4690090.7199999513</v>
      </c>
      <c r="AS728" s="253">
        <f t="shared" si="216"/>
        <v>716</v>
      </c>
      <c r="AT728" s="254">
        <f t="shared" si="216"/>
        <v>716</v>
      </c>
    </row>
    <row r="729" spans="22:46">
      <c r="V729" s="30">
        <f t="shared" si="217"/>
        <v>717</v>
      </c>
      <c r="W729" s="29">
        <f t="shared" si="220"/>
        <v>4681355.8500000173</v>
      </c>
      <c r="X729" s="30">
        <f t="shared" si="217"/>
        <v>717</v>
      </c>
      <c r="Y729" s="30">
        <f t="shared" si="217"/>
        <v>717</v>
      </c>
      <c r="Z729" s="29">
        <f t="shared" si="221"/>
        <v>4694596.8999999799</v>
      </c>
      <c r="AA729" s="30">
        <f t="shared" si="217"/>
        <v>717</v>
      </c>
      <c r="AB729" s="30">
        <f t="shared" si="217"/>
        <v>717</v>
      </c>
      <c r="AC729" s="29">
        <f t="shared" ref="AC729:AC792" si="222">AC728+6432.12</f>
        <v>4677133.1000000164</v>
      </c>
      <c r="AD729" s="30">
        <f t="shared" si="217"/>
        <v>717</v>
      </c>
      <c r="AE729" s="30">
        <f t="shared" si="217"/>
        <v>717</v>
      </c>
      <c r="AF729" s="29">
        <f t="shared" si="218"/>
        <v>4703533.0099999756</v>
      </c>
      <c r="AG729" s="30">
        <f t="shared" si="217"/>
        <v>717</v>
      </c>
      <c r="AH729" s="30">
        <f t="shared" si="217"/>
        <v>717</v>
      </c>
      <c r="AI729" s="29">
        <f t="shared" ref="AI729:AI792" si="223">AI728+6432.57</f>
        <v>4672667.7500000177</v>
      </c>
      <c r="AJ729" s="30">
        <f t="shared" si="217"/>
        <v>717</v>
      </c>
      <c r="AK729" s="30">
        <f t="shared" si="216"/>
        <v>717</v>
      </c>
      <c r="AL729" s="29">
        <f t="shared" si="210"/>
        <v>4695028.1899999781</v>
      </c>
      <c r="AM729" s="30">
        <f t="shared" si="216"/>
        <v>717</v>
      </c>
      <c r="AN729" s="30">
        <f t="shared" si="216"/>
        <v>717</v>
      </c>
      <c r="AO729" s="29">
        <f t="shared" si="211"/>
        <v>4701319.2299999585</v>
      </c>
      <c r="AP729" s="30">
        <f t="shared" si="216"/>
        <v>717</v>
      </c>
      <c r="AQ729" s="30">
        <f t="shared" si="216"/>
        <v>717</v>
      </c>
      <c r="AR729" s="29">
        <f t="shared" si="219"/>
        <v>4696530.0299999509</v>
      </c>
      <c r="AS729" s="253">
        <f t="shared" si="216"/>
        <v>717</v>
      </c>
      <c r="AT729" s="254">
        <f t="shared" si="216"/>
        <v>717</v>
      </c>
    </row>
    <row r="730" spans="22:46">
      <c r="V730" s="30">
        <f t="shared" si="217"/>
        <v>718</v>
      </c>
      <c r="W730" s="29">
        <f t="shared" si="220"/>
        <v>4687790.6700000176</v>
      </c>
      <c r="X730" s="30">
        <f t="shared" si="217"/>
        <v>718</v>
      </c>
      <c r="Y730" s="30">
        <f t="shared" si="217"/>
        <v>718</v>
      </c>
      <c r="Z730" s="29">
        <f t="shared" si="221"/>
        <v>4701050.5399999795</v>
      </c>
      <c r="AA730" s="30">
        <f t="shared" si="217"/>
        <v>718</v>
      </c>
      <c r="AB730" s="30">
        <f t="shared" si="217"/>
        <v>718</v>
      </c>
      <c r="AC730" s="29">
        <f t="shared" si="222"/>
        <v>4683565.2200000165</v>
      </c>
      <c r="AD730" s="30">
        <f t="shared" si="217"/>
        <v>718</v>
      </c>
      <c r="AE730" s="30">
        <f t="shared" si="217"/>
        <v>718</v>
      </c>
      <c r="AF730" s="29">
        <f t="shared" si="218"/>
        <v>4709991.1499999752</v>
      </c>
      <c r="AG730" s="30">
        <f t="shared" si="217"/>
        <v>718</v>
      </c>
      <c r="AH730" s="30">
        <f t="shared" si="217"/>
        <v>718</v>
      </c>
      <c r="AI730" s="29">
        <f t="shared" si="223"/>
        <v>4679100.320000018</v>
      </c>
      <c r="AJ730" s="30">
        <f t="shared" si="217"/>
        <v>718</v>
      </c>
      <c r="AK730" s="30">
        <f t="shared" si="216"/>
        <v>718</v>
      </c>
      <c r="AL730" s="29">
        <f t="shared" ref="AL730:AL793" si="224">AL729+6457.24</f>
        <v>4701485.4299999783</v>
      </c>
      <c r="AM730" s="30">
        <f t="shared" si="216"/>
        <v>718</v>
      </c>
      <c r="AN730" s="30">
        <f t="shared" si="216"/>
        <v>718</v>
      </c>
      <c r="AO730" s="29">
        <f>AO729+6450.11</f>
        <v>4707769.3399999589</v>
      </c>
      <c r="AP730" s="30">
        <f t="shared" si="216"/>
        <v>718</v>
      </c>
      <c r="AQ730" s="30">
        <f t="shared" si="216"/>
        <v>718</v>
      </c>
      <c r="AR730" s="29">
        <f t="shared" si="219"/>
        <v>4702969.3399999505</v>
      </c>
      <c r="AS730" s="253">
        <f t="shared" si="216"/>
        <v>718</v>
      </c>
      <c r="AT730" s="254">
        <f t="shared" si="216"/>
        <v>718</v>
      </c>
    </row>
    <row r="731" spans="22:46">
      <c r="V731" s="30">
        <f t="shared" si="217"/>
        <v>719</v>
      </c>
      <c r="W731" s="29">
        <f t="shared" si="220"/>
        <v>4694225.4900000179</v>
      </c>
      <c r="X731" s="30">
        <f t="shared" si="217"/>
        <v>719</v>
      </c>
      <c r="Y731" s="30">
        <f t="shared" si="217"/>
        <v>719</v>
      </c>
      <c r="Z731" s="29">
        <f t="shared" si="221"/>
        <v>4707504.1799999792</v>
      </c>
      <c r="AA731" s="30">
        <f t="shared" si="217"/>
        <v>719</v>
      </c>
      <c r="AB731" s="30">
        <f t="shared" si="217"/>
        <v>719</v>
      </c>
      <c r="AC731" s="29">
        <f t="shared" si="222"/>
        <v>4689997.3400000166</v>
      </c>
      <c r="AD731" s="30">
        <f t="shared" si="217"/>
        <v>719</v>
      </c>
      <c r="AE731" s="30">
        <f t="shared" si="217"/>
        <v>719</v>
      </c>
      <c r="AF731" s="29">
        <f t="shared" si="218"/>
        <v>4716449.2899999749</v>
      </c>
      <c r="AG731" s="30">
        <f t="shared" si="217"/>
        <v>719</v>
      </c>
      <c r="AH731" s="30">
        <f t="shared" si="217"/>
        <v>719</v>
      </c>
      <c r="AI731" s="29">
        <f t="shared" si="223"/>
        <v>4685532.8900000183</v>
      </c>
      <c r="AJ731" s="30">
        <f t="shared" si="217"/>
        <v>719</v>
      </c>
      <c r="AK731" s="30">
        <f t="shared" si="216"/>
        <v>719</v>
      </c>
      <c r="AL731" s="29">
        <f t="shared" si="224"/>
        <v>4707942.6699999785</v>
      </c>
      <c r="AM731" s="30">
        <f t="shared" si="216"/>
        <v>719</v>
      </c>
      <c r="AN731" s="30">
        <f t="shared" si="216"/>
        <v>719</v>
      </c>
      <c r="AO731" s="29">
        <f t="shared" ref="AO731:AO794" si="225">AO730+6450.11</f>
        <v>4714219.4499999592</v>
      </c>
      <c r="AP731" s="30">
        <f t="shared" si="216"/>
        <v>719</v>
      </c>
      <c r="AQ731" s="30">
        <f t="shared" si="216"/>
        <v>719</v>
      </c>
      <c r="AR731" s="29">
        <f t="shared" si="219"/>
        <v>4709408.6499999501</v>
      </c>
      <c r="AS731" s="253">
        <f t="shared" si="216"/>
        <v>719</v>
      </c>
      <c r="AT731" s="254">
        <f t="shared" si="216"/>
        <v>719</v>
      </c>
    </row>
    <row r="732" spans="22:46">
      <c r="V732" s="30">
        <f t="shared" si="217"/>
        <v>720</v>
      </c>
      <c r="W732" s="29">
        <f t="shared" si="220"/>
        <v>4700660.3100000182</v>
      </c>
      <c r="X732" s="30">
        <f t="shared" si="217"/>
        <v>720</v>
      </c>
      <c r="Y732" s="30">
        <f t="shared" si="217"/>
        <v>720</v>
      </c>
      <c r="Z732" s="29">
        <f t="shared" si="221"/>
        <v>4713957.8199999789</v>
      </c>
      <c r="AA732" s="30">
        <f t="shared" si="217"/>
        <v>720</v>
      </c>
      <c r="AB732" s="30">
        <f t="shared" si="217"/>
        <v>720</v>
      </c>
      <c r="AC732" s="29">
        <f t="shared" si="222"/>
        <v>4696429.4600000167</v>
      </c>
      <c r="AD732" s="30">
        <f t="shared" si="217"/>
        <v>720</v>
      </c>
      <c r="AE732" s="30">
        <f t="shared" si="217"/>
        <v>720</v>
      </c>
      <c r="AF732" s="29">
        <f t="shared" si="218"/>
        <v>4722907.4299999746</v>
      </c>
      <c r="AG732" s="30">
        <f t="shared" si="217"/>
        <v>720</v>
      </c>
      <c r="AH732" s="30">
        <f t="shared" si="217"/>
        <v>720</v>
      </c>
      <c r="AI732" s="29">
        <f t="shared" si="223"/>
        <v>4691965.4600000186</v>
      </c>
      <c r="AJ732" s="30">
        <f t="shared" si="217"/>
        <v>720</v>
      </c>
      <c r="AK732" s="30">
        <f t="shared" si="216"/>
        <v>720</v>
      </c>
      <c r="AL732" s="29">
        <f t="shared" si="224"/>
        <v>4714399.9099999787</v>
      </c>
      <c r="AM732" s="30">
        <f t="shared" si="216"/>
        <v>720</v>
      </c>
      <c r="AN732" s="30">
        <f t="shared" si="216"/>
        <v>720</v>
      </c>
      <c r="AO732" s="29">
        <f t="shared" si="225"/>
        <v>4720669.5599999595</v>
      </c>
      <c r="AP732" s="30">
        <f t="shared" si="216"/>
        <v>720</v>
      </c>
      <c r="AQ732" s="30">
        <f t="shared" si="216"/>
        <v>720</v>
      </c>
      <c r="AR732" s="29">
        <f t="shared" si="219"/>
        <v>4715847.9599999497</v>
      </c>
      <c r="AS732" s="253">
        <f t="shared" si="216"/>
        <v>720</v>
      </c>
      <c r="AT732" s="254">
        <f t="shared" si="216"/>
        <v>720</v>
      </c>
    </row>
    <row r="733" spans="22:46">
      <c r="V733" s="30">
        <f t="shared" si="217"/>
        <v>721</v>
      </c>
      <c r="W733" s="29">
        <f t="shared" si="220"/>
        <v>4707095.1300000185</v>
      </c>
      <c r="X733" s="30">
        <f t="shared" si="217"/>
        <v>721</v>
      </c>
      <c r="Y733" s="30">
        <f t="shared" si="217"/>
        <v>721</v>
      </c>
      <c r="Z733" s="29">
        <f t="shared" si="221"/>
        <v>4720411.4599999785</v>
      </c>
      <c r="AA733" s="30">
        <f t="shared" si="217"/>
        <v>721</v>
      </c>
      <c r="AB733" s="30">
        <f t="shared" si="217"/>
        <v>721</v>
      </c>
      <c r="AC733" s="29">
        <f t="shared" si="222"/>
        <v>4702861.5800000168</v>
      </c>
      <c r="AD733" s="30">
        <f t="shared" si="217"/>
        <v>721</v>
      </c>
      <c r="AE733" s="30">
        <f t="shared" si="217"/>
        <v>721</v>
      </c>
      <c r="AF733" s="29">
        <f t="shared" si="218"/>
        <v>4729365.5699999742</v>
      </c>
      <c r="AG733" s="30">
        <f t="shared" si="217"/>
        <v>721</v>
      </c>
      <c r="AH733" s="30">
        <f t="shared" si="217"/>
        <v>721</v>
      </c>
      <c r="AI733" s="29">
        <f t="shared" si="223"/>
        <v>4698398.0300000189</v>
      </c>
      <c r="AJ733" s="30">
        <f t="shared" si="217"/>
        <v>721</v>
      </c>
      <c r="AK733" s="30">
        <f t="shared" si="217"/>
        <v>721</v>
      </c>
      <c r="AL733" s="29">
        <f t="shared" si="224"/>
        <v>4720857.149999979</v>
      </c>
      <c r="AM733" s="30">
        <f t="shared" ref="AK733:AT748" si="226">AM732+1</f>
        <v>721</v>
      </c>
      <c r="AN733" s="30">
        <f t="shared" si="226"/>
        <v>721</v>
      </c>
      <c r="AO733" s="29">
        <f t="shared" si="225"/>
        <v>4727119.6699999599</v>
      </c>
      <c r="AP733" s="30">
        <f t="shared" si="226"/>
        <v>721</v>
      </c>
      <c r="AQ733" s="30">
        <f t="shared" si="226"/>
        <v>721</v>
      </c>
      <c r="AR733" s="29">
        <f t="shared" si="219"/>
        <v>4722287.2699999493</v>
      </c>
      <c r="AS733" s="253">
        <f t="shared" si="226"/>
        <v>721</v>
      </c>
      <c r="AT733" s="254">
        <f t="shared" si="226"/>
        <v>721</v>
      </c>
    </row>
    <row r="734" spans="22:46">
      <c r="V734" s="30">
        <f t="shared" ref="V734:AK749" si="227">V733+1</f>
        <v>722</v>
      </c>
      <c r="W734" s="29">
        <f t="shared" si="220"/>
        <v>4713529.9500000188</v>
      </c>
      <c r="X734" s="30">
        <f t="shared" si="227"/>
        <v>722</v>
      </c>
      <c r="Y734" s="30">
        <f t="shared" si="227"/>
        <v>722</v>
      </c>
      <c r="Z734" s="29">
        <f t="shared" si="221"/>
        <v>4726865.0999999782</v>
      </c>
      <c r="AA734" s="30">
        <f t="shared" si="227"/>
        <v>722</v>
      </c>
      <c r="AB734" s="30">
        <f t="shared" si="227"/>
        <v>722</v>
      </c>
      <c r="AC734" s="29">
        <f t="shared" si="222"/>
        <v>4709293.700000017</v>
      </c>
      <c r="AD734" s="30">
        <f t="shared" si="227"/>
        <v>722</v>
      </c>
      <c r="AE734" s="30">
        <f t="shared" si="227"/>
        <v>722</v>
      </c>
      <c r="AF734" s="29">
        <f t="shared" si="218"/>
        <v>4735823.7099999739</v>
      </c>
      <c r="AG734" s="30">
        <f t="shared" si="227"/>
        <v>722</v>
      </c>
      <c r="AH734" s="30">
        <f t="shared" si="227"/>
        <v>722</v>
      </c>
      <c r="AI734" s="29">
        <f t="shared" si="223"/>
        <v>4704830.6000000192</v>
      </c>
      <c r="AJ734" s="30">
        <f t="shared" si="227"/>
        <v>722</v>
      </c>
      <c r="AK734" s="30">
        <f t="shared" si="226"/>
        <v>722</v>
      </c>
      <c r="AL734" s="29">
        <f t="shared" si="224"/>
        <v>4727314.3899999792</v>
      </c>
      <c r="AM734" s="30">
        <f t="shared" si="226"/>
        <v>722</v>
      </c>
      <c r="AN734" s="30">
        <f t="shared" si="226"/>
        <v>722</v>
      </c>
      <c r="AO734" s="29">
        <f t="shared" si="225"/>
        <v>4733569.7799999602</v>
      </c>
      <c r="AP734" s="30">
        <f t="shared" si="226"/>
        <v>722</v>
      </c>
      <c r="AQ734" s="30">
        <f t="shared" si="226"/>
        <v>722</v>
      </c>
      <c r="AR734" s="29">
        <f t="shared" si="219"/>
        <v>4728726.5799999489</v>
      </c>
      <c r="AS734" s="253">
        <f t="shared" si="226"/>
        <v>722</v>
      </c>
      <c r="AT734" s="254">
        <f t="shared" si="226"/>
        <v>722</v>
      </c>
    </row>
    <row r="735" spans="22:46">
      <c r="V735" s="30">
        <f t="shared" si="227"/>
        <v>723</v>
      </c>
      <c r="W735" s="29">
        <f t="shared" si="220"/>
        <v>4719964.7700000191</v>
      </c>
      <c r="X735" s="30">
        <f t="shared" si="227"/>
        <v>723</v>
      </c>
      <c r="Y735" s="30">
        <f t="shared" si="227"/>
        <v>723</v>
      </c>
      <c r="Z735" s="29">
        <f t="shared" si="221"/>
        <v>4733318.7399999779</v>
      </c>
      <c r="AA735" s="30">
        <f t="shared" si="227"/>
        <v>723</v>
      </c>
      <c r="AB735" s="30">
        <f t="shared" si="227"/>
        <v>723</v>
      </c>
      <c r="AC735" s="29">
        <f t="shared" si="222"/>
        <v>4715725.8200000171</v>
      </c>
      <c r="AD735" s="30">
        <f t="shared" si="227"/>
        <v>723</v>
      </c>
      <c r="AE735" s="30">
        <f t="shared" si="227"/>
        <v>723</v>
      </c>
      <c r="AF735" s="29">
        <f t="shared" si="218"/>
        <v>4742281.8499999736</v>
      </c>
      <c r="AG735" s="30">
        <f t="shared" si="227"/>
        <v>723</v>
      </c>
      <c r="AH735" s="30">
        <f t="shared" si="227"/>
        <v>723</v>
      </c>
      <c r="AI735" s="29">
        <f t="shared" si="223"/>
        <v>4711263.1700000195</v>
      </c>
      <c r="AJ735" s="30">
        <f t="shared" si="227"/>
        <v>723</v>
      </c>
      <c r="AK735" s="30">
        <f t="shared" si="226"/>
        <v>723</v>
      </c>
      <c r="AL735" s="29">
        <f t="shared" si="224"/>
        <v>4733771.6299999794</v>
      </c>
      <c r="AM735" s="30">
        <f t="shared" si="226"/>
        <v>723</v>
      </c>
      <c r="AN735" s="30">
        <f t="shared" si="226"/>
        <v>723</v>
      </c>
      <c r="AO735" s="29">
        <f t="shared" si="225"/>
        <v>4740019.8899999605</v>
      </c>
      <c r="AP735" s="30">
        <f t="shared" si="226"/>
        <v>723</v>
      </c>
      <c r="AQ735" s="30">
        <f t="shared" si="226"/>
        <v>723</v>
      </c>
      <c r="AR735" s="29">
        <f t="shared" si="219"/>
        <v>4735165.8899999484</v>
      </c>
      <c r="AS735" s="253">
        <f t="shared" si="226"/>
        <v>723</v>
      </c>
      <c r="AT735" s="254">
        <f t="shared" si="226"/>
        <v>723</v>
      </c>
    </row>
    <row r="736" spans="22:46">
      <c r="V736" s="30">
        <f t="shared" si="227"/>
        <v>724</v>
      </c>
      <c r="W736" s="29">
        <f t="shared" si="220"/>
        <v>4726399.5900000194</v>
      </c>
      <c r="X736" s="30">
        <f t="shared" si="227"/>
        <v>724</v>
      </c>
      <c r="Y736" s="30">
        <f t="shared" si="227"/>
        <v>724</v>
      </c>
      <c r="Z736" s="29">
        <f t="shared" si="221"/>
        <v>4739772.3799999775</v>
      </c>
      <c r="AA736" s="30">
        <f t="shared" si="227"/>
        <v>724</v>
      </c>
      <c r="AB736" s="30">
        <f t="shared" si="227"/>
        <v>724</v>
      </c>
      <c r="AC736" s="29">
        <f t="shared" si="222"/>
        <v>4722157.9400000172</v>
      </c>
      <c r="AD736" s="30">
        <f t="shared" si="227"/>
        <v>724</v>
      </c>
      <c r="AE736" s="30">
        <f t="shared" si="227"/>
        <v>724</v>
      </c>
      <c r="AF736" s="29">
        <f t="shared" si="218"/>
        <v>4748739.9899999732</v>
      </c>
      <c r="AG736" s="30">
        <f t="shared" si="227"/>
        <v>724</v>
      </c>
      <c r="AH736" s="30">
        <f t="shared" si="227"/>
        <v>724</v>
      </c>
      <c r="AI736" s="29">
        <f t="shared" si="223"/>
        <v>4717695.7400000198</v>
      </c>
      <c r="AJ736" s="30">
        <f t="shared" si="227"/>
        <v>724</v>
      </c>
      <c r="AK736" s="30">
        <f t="shared" si="226"/>
        <v>724</v>
      </c>
      <c r="AL736" s="29">
        <f t="shared" si="224"/>
        <v>4740228.8699999796</v>
      </c>
      <c r="AM736" s="30">
        <f t="shared" si="226"/>
        <v>724</v>
      </c>
      <c r="AN736" s="30">
        <f t="shared" si="226"/>
        <v>724</v>
      </c>
      <c r="AO736" s="29">
        <f t="shared" si="225"/>
        <v>4746469.9999999609</v>
      </c>
      <c r="AP736" s="30">
        <f t="shared" si="226"/>
        <v>724</v>
      </c>
      <c r="AQ736" s="30">
        <f t="shared" si="226"/>
        <v>724</v>
      </c>
      <c r="AR736" s="29">
        <f t="shared" si="219"/>
        <v>4741605.199999948</v>
      </c>
      <c r="AS736" s="253">
        <f t="shared" si="226"/>
        <v>724</v>
      </c>
      <c r="AT736" s="254">
        <f t="shared" si="226"/>
        <v>724</v>
      </c>
    </row>
    <row r="737" spans="22:46">
      <c r="V737" s="30">
        <f t="shared" si="227"/>
        <v>725</v>
      </c>
      <c r="W737" s="29">
        <f t="shared" si="220"/>
        <v>4732834.4100000197</v>
      </c>
      <c r="X737" s="30">
        <f t="shared" si="227"/>
        <v>725</v>
      </c>
      <c r="Y737" s="30">
        <f t="shared" si="227"/>
        <v>725</v>
      </c>
      <c r="Z737" s="29">
        <f t="shared" si="221"/>
        <v>4746226.0199999772</v>
      </c>
      <c r="AA737" s="30">
        <f t="shared" si="227"/>
        <v>725</v>
      </c>
      <c r="AB737" s="30">
        <f t="shared" si="227"/>
        <v>725</v>
      </c>
      <c r="AC737" s="29">
        <f t="shared" si="222"/>
        <v>4728590.0600000173</v>
      </c>
      <c r="AD737" s="30">
        <f t="shared" si="227"/>
        <v>725</v>
      </c>
      <c r="AE737" s="30">
        <f t="shared" si="227"/>
        <v>725</v>
      </c>
      <c r="AF737" s="29">
        <f t="shared" si="218"/>
        <v>4755198.1299999729</v>
      </c>
      <c r="AG737" s="30">
        <f t="shared" si="227"/>
        <v>725</v>
      </c>
      <c r="AH737" s="30">
        <f t="shared" si="227"/>
        <v>725</v>
      </c>
      <c r="AI737" s="29">
        <f t="shared" si="223"/>
        <v>4724128.3100000201</v>
      </c>
      <c r="AJ737" s="30">
        <f t="shared" si="227"/>
        <v>725</v>
      </c>
      <c r="AK737" s="30">
        <f t="shared" si="226"/>
        <v>725</v>
      </c>
      <c r="AL737" s="29">
        <f t="shared" si="224"/>
        <v>4746686.1099999798</v>
      </c>
      <c r="AM737" s="30">
        <f t="shared" si="226"/>
        <v>725</v>
      </c>
      <c r="AN737" s="30">
        <f t="shared" si="226"/>
        <v>725</v>
      </c>
      <c r="AO737" s="29">
        <f t="shared" si="225"/>
        <v>4752920.1099999612</v>
      </c>
      <c r="AP737" s="30">
        <f t="shared" si="226"/>
        <v>725</v>
      </c>
      <c r="AQ737" s="30">
        <f t="shared" si="226"/>
        <v>725</v>
      </c>
      <c r="AR737" s="29">
        <f t="shared" si="219"/>
        <v>4748044.5099999476</v>
      </c>
      <c r="AS737" s="253">
        <f t="shared" si="226"/>
        <v>725</v>
      </c>
      <c r="AT737" s="254">
        <f t="shared" si="226"/>
        <v>725</v>
      </c>
    </row>
    <row r="738" spans="22:46">
      <c r="V738" s="30">
        <f t="shared" si="227"/>
        <v>726</v>
      </c>
      <c r="W738" s="29">
        <f t="shared" si="220"/>
        <v>4739269.23000002</v>
      </c>
      <c r="X738" s="30">
        <f t="shared" si="227"/>
        <v>726</v>
      </c>
      <c r="Y738" s="30">
        <f t="shared" si="227"/>
        <v>726</v>
      </c>
      <c r="Z738" s="29">
        <f t="shared" si="221"/>
        <v>4752679.6599999769</v>
      </c>
      <c r="AA738" s="30">
        <f t="shared" si="227"/>
        <v>726</v>
      </c>
      <c r="AB738" s="30">
        <f t="shared" si="227"/>
        <v>726</v>
      </c>
      <c r="AC738" s="29">
        <f t="shared" si="222"/>
        <v>4735022.1800000174</v>
      </c>
      <c r="AD738" s="30">
        <f t="shared" si="227"/>
        <v>726</v>
      </c>
      <c r="AE738" s="30">
        <f t="shared" si="227"/>
        <v>726</v>
      </c>
      <c r="AF738" s="29">
        <f t="shared" si="218"/>
        <v>4761656.2699999725</v>
      </c>
      <c r="AG738" s="30">
        <f t="shared" si="227"/>
        <v>726</v>
      </c>
      <c r="AH738" s="30">
        <f t="shared" si="227"/>
        <v>726</v>
      </c>
      <c r="AI738" s="29">
        <f t="shared" si="223"/>
        <v>4730560.8800000204</v>
      </c>
      <c r="AJ738" s="30">
        <f t="shared" si="227"/>
        <v>726</v>
      </c>
      <c r="AK738" s="30">
        <f t="shared" si="226"/>
        <v>726</v>
      </c>
      <c r="AL738" s="29">
        <f t="shared" si="224"/>
        <v>4753143.3499999801</v>
      </c>
      <c r="AM738" s="30">
        <f t="shared" si="226"/>
        <v>726</v>
      </c>
      <c r="AN738" s="30">
        <f t="shared" si="226"/>
        <v>726</v>
      </c>
      <c r="AO738" s="29">
        <f t="shared" si="225"/>
        <v>4759370.2199999616</v>
      </c>
      <c r="AP738" s="30">
        <f t="shared" si="226"/>
        <v>726</v>
      </c>
      <c r="AQ738" s="30">
        <f t="shared" si="226"/>
        <v>726</v>
      </c>
      <c r="AR738" s="29">
        <f t="shared" si="219"/>
        <v>4754483.8199999472</v>
      </c>
      <c r="AS738" s="253">
        <f t="shared" si="226"/>
        <v>726</v>
      </c>
      <c r="AT738" s="254">
        <f t="shared" si="226"/>
        <v>726</v>
      </c>
    </row>
    <row r="739" spans="22:46">
      <c r="V739" s="30">
        <f t="shared" si="227"/>
        <v>727</v>
      </c>
      <c r="W739" s="29">
        <f t="shared" si="220"/>
        <v>4745704.0500000203</v>
      </c>
      <c r="X739" s="30">
        <f t="shared" si="227"/>
        <v>727</v>
      </c>
      <c r="Y739" s="30">
        <f t="shared" si="227"/>
        <v>727</v>
      </c>
      <c r="Z739" s="29">
        <f t="shared" si="221"/>
        <v>4759133.2999999765</v>
      </c>
      <c r="AA739" s="30">
        <f t="shared" si="227"/>
        <v>727</v>
      </c>
      <c r="AB739" s="30">
        <f t="shared" si="227"/>
        <v>727</v>
      </c>
      <c r="AC739" s="29">
        <f t="shared" si="222"/>
        <v>4741454.3000000175</v>
      </c>
      <c r="AD739" s="30">
        <f t="shared" si="227"/>
        <v>727</v>
      </c>
      <c r="AE739" s="30">
        <f t="shared" si="227"/>
        <v>727</v>
      </c>
      <c r="AF739" s="29">
        <f t="shared" si="218"/>
        <v>4768114.4099999722</v>
      </c>
      <c r="AG739" s="30">
        <f t="shared" si="227"/>
        <v>727</v>
      </c>
      <c r="AH739" s="30">
        <f t="shared" si="227"/>
        <v>727</v>
      </c>
      <c r="AI739" s="29">
        <f t="shared" si="223"/>
        <v>4736993.4500000207</v>
      </c>
      <c r="AJ739" s="30">
        <f t="shared" si="227"/>
        <v>727</v>
      </c>
      <c r="AK739" s="30">
        <f t="shared" si="226"/>
        <v>727</v>
      </c>
      <c r="AL739" s="29">
        <f t="shared" si="224"/>
        <v>4759600.5899999803</v>
      </c>
      <c r="AM739" s="30">
        <f t="shared" si="226"/>
        <v>727</v>
      </c>
      <c r="AN739" s="30">
        <f t="shared" si="226"/>
        <v>727</v>
      </c>
      <c r="AO739" s="29">
        <f t="shared" si="225"/>
        <v>4765820.3299999619</v>
      </c>
      <c r="AP739" s="30">
        <f t="shared" si="226"/>
        <v>727</v>
      </c>
      <c r="AQ739" s="30">
        <f t="shared" si="226"/>
        <v>727</v>
      </c>
      <c r="AR739" s="29">
        <f t="shared" si="219"/>
        <v>4760923.1299999468</v>
      </c>
      <c r="AS739" s="253">
        <f t="shared" si="226"/>
        <v>727</v>
      </c>
      <c r="AT739" s="254">
        <f t="shared" si="226"/>
        <v>727</v>
      </c>
    </row>
    <row r="740" spans="22:46">
      <c r="V740" s="30">
        <f t="shared" si="227"/>
        <v>728</v>
      </c>
      <c r="W740" s="29">
        <f t="shared" si="220"/>
        <v>4752138.8700000206</v>
      </c>
      <c r="X740" s="30">
        <f t="shared" si="227"/>
        <v>728</v>
      </c>
      <c r="Y740" s="30">
        <f t="shared" si="227"/>
        <v>728</v>
      </c>
      <c r="Z740" s="29">
        <f t="shared" si="221"/>
        <v>4765586.9399999762</v>
      </c>
      <c r="AA740" s="30">
        <f t="shared" si="227"/>
        <v>728</v>
      </c>
      <c r="AB740" s="30">
        <f t="shared" si="227"/>
        <v>728</v>
      </c>
      <c r="AC740" s="29">
        <f t="shared" si="222"/>
        <v>4747886.4200000176</v>
      </c>
      <c r="AD740" s="30">
        <f t="shared" si="227"/>
        <v>728</v>
      </c>
      <c r="AE740" s="30">
        <f t="shared" si="227"/>
        <v>728</v>
      </c>
      <c r="AF740" s="29">
        <f t="shared" si="218"/>
        <v>4774572.5499999719</v>
      </c>
      <c r="AG740" s="30">
        <f t="shared" si="227"/>
        <v>728</v>
      </c>
      <c r="AH740" s="30">
        <f t="shared" si="227"/>
        <v>728</v>
      </c>
      <c r="AI740" s="29">
        <f t="shared" si="223"/>
        <v>4743426.020000021</v>
      </c>
      <c r="AJ740" s="30">
        <f t="shared" si="227"/>
        <v>728</v>
      </c>
      <c r="AK740" s="30">
        <f t="shared" si="226"/>
        <v>728</v>
      </c>
      <c r="AL740" s="29">
        <f t="shared" si="224"/>
        <v>4766057.8299999805</v>
      </c>
      <c r="AM740" s="30">
        <f t="shared" si="226"/>
        <v>728</v>
      </c>
      <c r="AN740" s="30">
        <f t="shared" si="226"/>
        <v>728</v>
      </c>
      <c r="AO740" s="29">
        <f t="shared" si="225"/>
        <v>4772270.4399999622</v>
      </c>
      <c r="AP740" s="30">
        <f t="shared" si="226"/>
        <v>728</v>
      </c>
      <c r="AQ740" s="30">
        <f t="shared" si="226"/>
        <v>728</v>
      </c>
      <c r="AR740" s="29">
        <f t="shared" si="219"/>
        <v>4767362.4399999464</v>
      </c>
      <c r="AS740" s="253">
        <f t="shared" si="226"/>
        <v>728</v>
      </c>
      <c r="AT740" s="254">
        <f t="shared" si="226"/>
        <v>728</v>
      </c>
    </row>
    <row r="741" spans="22:46">
      <c r="V741" s="30">
        <f t="shared" si="227"/>
        <v>729</v>
      </c>
      <c r="W741" s="29">
        <f t="shared" si="220"/>
        <v>4758573.6900000209</v>
      </c>
      <c r="X741" s="30">
        <f t="shared" si="227"/>
        <v>729</v>
      </c>
      <c r="Y741" s="30">
        <f t="shared" si="227"/>
        <v>729</v>
      </c>
      <c r="Z741" s="29">
        <f t="shared" si="221"/>
        <v>4772040.5799999759</v>
      </c>
      <c r="AA741" s="30">
        <f t="shared" si="227"/>
        <v>729</v>
      </c>
      <c r="AB741" s="30">
        <f t="shared" si="227"/>
        <v>729</v>
      </c>
      <c r="AC741" s="29">
        <f t="shared" si="222"/>
        <v>4754318.5400000177</v>
      </c>
      <c r="AD741" s="30">
        <f t="shared" si="227"/>
        <v>729</v>
      </c>
      <c r="AE741" s="30">
        <f t="shared" si="227"/>
        <v>729</v>
      </c>
      <c r="AF741" s="29">
        <f t="shared" si="218"/>
        <v>4781030.6899999715</v>
      </c>
      <c r="AG741" s="30">
        <f t="shared" si="227"/>
        <v>729</v>
      </c>
      <c r="AH741" s="30">
        <f t="shared" si="227"/>
        <v>729</v>
      </c>
      <c r="AI741" s="29">
        <f t="shared" si="223"/>
        <v>4749858.5900000213</v>
      </c>
      <c r="AJ741" s="30">
        <f t="shared" si="227"/>
        <v>729</v>
      </c>
      <c r="AK741" s="30">
        <f t="shared" si="226"/>
        <v>729</v>
      </c>
      <c r="AL741" s="29">
        <f t="shared" si="224"/>
        <v>4772515.0699999807</v>
      </c>
      <c r="AM741" s="30">
        <f t="shared" si="226"/>
        <v>729</v>
      </c>
      <c r="AN741" s="30">
        <f t="shared" si="226"/>
        <v>729</v>
      </c>
      <c r="AO741" s="29">
        <f t="shared" si="225"/>
        <v>4778720.5499999626</v>
      </c>
      <c r="AP741" s="30">
        <f t="shared" si="226"/>
        <v>729</v>
      </c>
      <c r="AQ741" s="30">
        <f t="shared" si="226"/>
        <v>729</v>
      </c>
      <c r="AR741" s="29">
        <f t="shared" si="219"/>
        <v>4773801.749999946</v>
      </c>
      <c r="AS741" s="253">
        <f t="shared" si="226"/>
        <v>729</v>
      </c>
      <c r="AT741" s="254">
        <f t="shared" si="226"/>
        <v>729</v>
      </c>
    </row>
    <row r="742" spans="22:46">
      <c r="V742" s="30">
        <f t="shared" si="227"/>
        <v>730</v>
      </c>
      <c r="W742" s="29">
        <f t="shared" si="220"/>
        <v>4765008.5100000212</v>
      </c>
      <c r="X742" s="30">
        <f t="shared" si="227"/>
        <v>730</v>
      </c>
      <c r="Y742" s="30">
        <f t="shared" si="227"/>
        <v>730</v>
      </c>
      <c r="Z742" s="29">
        <f t="shared" si="221"/>
        <v>4778494.2199999755</v>
      </c>
      <c r="AA742" s="30">
        <f t="shared" si="227"/>
        <v>730</v>
      </c>
      <c r="AB742" s="30">
        <f t="shared" si="227"/>
        <v>730</v>
      </c>
      <c r="AC742" s="29">
        <f t="shared" si="222"/>
        <v>4760750.6600000178</v>
      </c>
      <c r="AD742" s="30">
        <f t="shared" si="227"/>
        <v>730</v>
      </c>
      <c r="AE742" s="30">
        <f t="shared" si="227"/>
        <v>730</v>
      </c>
      <c r="AF742" s="29">
        <f t="shared" si="218"/>
        <v>4787488.8299999712</v>
      </c>
      <c r="AG742" s="30">
        <f t="shared" si="227"/>
        <v>730</v>
      </c>
      <c r="AH742" s="30">
        <f t="shared" si="227"/>
        <v>730</v>
      </c>
      <c r="AI742" s="29">
        <f t="shared" si="223"/>
        <v>4756291.1600000216</v>
      </c>
      <c r="AJ742" s="30">
        <f t="shared" si="227"/>
        <v>730</v>
      </c>
      <c r="AK742" s="30">
        <f t="shared" si="226"/>
        <v>730</v>
      </c>
      <c r="AL742" s="29">
        <f t="shared" si="224"/>
        <v>4778972.309999981</v>
      </c>
      <c r="AM742" s="30">
        <f t="shared" si="226"/>
        <v>730</v>
      </c>
      <c r="AN742" s="30">
        <f t="shared" si="226"/>
        <v>730</v>
      </c>
      <c r="AO742" s="29">
        <f t="shared" si="225"/>
        <v>4785170.6599999629</v>
      </c>
      <c r="AP742" s="30">
        <f t="shared" si="226"/>
        <v>730</v>
      </c>
      <c r="AQ742" s="30">
        <f t="shared" si="226"/>
        <v>730</v>
      </c>
      <c r="AR742" s="29">
        <f t="shared" si="219"/>
        <v>4780241.0599999456</v>
      </c>
      <c r="AS742" s="253">
        <f t="shared" si="226"/>
        <v>730</v>
      </c>
      <c r="AT742" s="254">
        <f t="shared" si="226"/>
        <v>730</v>
      </c>
    </row>
    <row r="743" spans="22:46">
      <c r="V743" s="30">
        <f t="shared" si="227"/>
        <v>731</v>
      </c>
      <c r="W743" s="29">
        <f t="shared" si="220"/>
        <v>4771443.3300000215</v>
      </c>
      <c r="X743" s="30">
        <f t="shared" si="227"/>
        <v>731</v>
      </c>
      <c r="Y743" s="30">
        <f t="shared" si="227"/>
        <v>731</v>
      </c>
      <c r="Z743" s="29">
        <f t="shared" si="221"/>
        <v>4784947.8599999752</v>
      </c>
      <c r="AA743" s="30">
        <f t="shared" si="227"/>
        <v>731</v>
      </c>
      <c r="AB743" s="30">
        <f t="shared" si="227"/>
        <v>731</v>
      </c>
      <c r="AC743" s="29">
        <f t="shared" si="222"/>
        <v>4767182.780000018</v>
      </c>
      <c r="AD743" s="30">
        <f t="shared" si="227"/>
        <v>731</v>
      </c>
      <c r="AE743" s="30">
        <f t="shared" si="227"/>
        <v>731</v>
      </c>
      <c r="AF743" s="29">
        <f t="shared" si="218"/>
        <v>4793946.9699999709</v>
      </c>
      <c r="AG743" s="30">
        <f t="shared" si="227"/>
        <v>731</v>
      </c>
      <c r="AH743" s="30">
        <f t="shared" si="227"/>
        <v>731</v>
      </c>
      <c r="AI743" s="29">
        <f t="shared" si="223"/>
        <v>4762723.7300000219</v>
      </c>
      <c r="AJ743" s="30">
        <f t="shared" si="227"/>
        <v>731</v>
      </c>
      <c r="AK743" s="30">
        <f t="shared" si="226"/>
        <v>731</v>
      </c>
      <c r="AL743" s="29">
        <f t="shared" si="224"/>
        <v>4785429.5499999812</v>
      </c>
      <c r="AM743" s="30">
        <f t="shared" si="226"/>
        <v>731</v>
      </c>
      <c r="AN743" s="30">
        <f t="shared" si="226"/>
        <v>731</v>
      </c>
      <c r="AO743" s="29">
        <f t="shared" si="225"/>
        <v>4791620.7699999632</v>
      </c>
      <c r="AP743" s="30">
        <f t="shared" si="226"/>
        <v>731</v>
      </c>
      <c r="AQ743" s="30">
        <f t="shared" si="226"/>
        <v>731</v>
      </c>
      <c r="AR743" s="29">
        <f t="shared" si="219"/>
        <v>4786680.3699999452</v>
      </c>
      <c r="AS743" s="253">
        <f t="shared" si="226"/>
        <v>731</v>
      </c>
      <c r="AT743" s="254">
        <f t="shared" si="226"/>
        <v>731</v>
      </c>
    </row>
    <row r="744" spans="22:46">
      <c r="V744" s="30">
        <f t="shared" si="227"/>
        <v>732</v>
      </c>
      <c r="W744" s="29">
        <f t="shared" si="220"/>
        <v>4777878.1500000218</v>
      </c>
      <c r="X744" s="30">
        <f t="shared" si="227"/>
        <v>732</v>
      </c>
      <c r="Y744" s="30">
        <f t="shared" si="227"/>
        <v>732</v>
      </c>
      <c r="Z744" s="29">
        <f t="shared" si="221"/>
        <v>4791401.4999999749</v>
      </c>
      <c r="AA744" s="30">
        <f t="shared" si="227"/>
        <v>732</v>
      </c>
      <c r="AB744" s="30">
        <f t="shared" si="227"/>
        <v>732</v>
      </c>
      <c r="AC744" s="29">
        <f t="shared" si="222"/>
        <v>4773614.9000000181</v>
      </c>
      <c r="AD744" s="30">
        <f t="shared" si="227"/>
        <v>732</v>
      </c>
      <c r="AE744" s="30">
        <f t="shared" si="227"/>
        <v>732</v>
      </c>
      <c r="AF744" s="29">
        <f t="shared" si="218"/>
        <v>4800405.1099999705</v>
      </c>
      <c r="AG744" s="30">
        <f t="shared" si="227"/>
        <v>732</v>
      </c>
      <c r="AH744" s="30">
        <f t="shared" si="227"/>
        <v>732</v>
      </c>
      <c r="AI744" s="29">
        <f t="shared" si="223"/>
        <v>4769156.3000000222</v>
      </c>
      <c r="AJ744" s="30">
        <f t="shared" si="227"/>
        <v>732</v>
      </c>
      <c r="AK744" s="30">
        <f t="shared" si="226"/>
        <v>732</v>
      </c>
      <c r="AL744" s="29">
        <f t="shared" si="224"/>
        <v>4791886.7899999814</v>
      </c>
      <c r="AM744" s="30">
        <f t="shared" si="226"/>
        <v>732</v>
      </c>
      <c r="AN744" s="30">
        <f t="shared" si="226"/>
        <v>732</v>
      </c>
      <c r="AO744" s="29">
        <f t="shared" si="225"/>
        <v>4798070.8799999636</v>
      </c>
      <c r="AP744" s="30">
        <f t="shared" si="226"/>
        <v>732</v>
      </c>
      <c r="AQ744" s="30">
        <f t="shared" si="226"/>
        <v>732</v>
      </c>
      <c r="AR744" s="29">
        <f t="shared" si="219"/>
        <v>4793119.6799999448</v>
      </c>
      <c r="AS744" s="253">
        <f t="shared" si="226"/>
        <v>732</v>
      </c>
      <c r="AT744" s="254">
        <f t="shared" si="226"/>
        <v>732</v>
      </c>
    </row>
    <row r="745" spans="22:46">
      <c r="V745" s="30">
        <f t="shared" si="227"/>
        <v>733</v>
      </c>
      <c r="W745" s="29">
        <f t="shared" si="220"/>
        <v>4784312.9700000221</v>
      </c>
      <c r="X745" s="30">
        <f t="shared" si="227"/>
        <v>733</v>
      </c>
      <c r="Y745" s="30">
        <f t="shared" si="227"/>
        <v>733</v>
      </c>
      <c r="Z745" s="29">
        <f t="shared" si="221"/>
        <v>4797855.1399999745</v>
      </c>
      <c r="AA745" s="30">
        <f t="shared" si="227"/>
        <v>733</v>
      </c>
      <c r="AB745" s="30">
        <f t="shared" si="227"/>
        <v>733</v>
      </c>
      <c r="AC745" s="29">
        <f t="shared" si="222"/>
        <v>4780047.0200000182</v>
      </c>
      <c r="AD745" s="30">
        <f t="shared" si="227"/>
        <v>733</v>
      </c>
      <c r="AE745" s="30">
        <f t="shared" si="227"/>
        <v>733</v>
      </c>
      <c r="AF745" s="29">
        <f t="shared" si="218"/>
        <v>4806863.2499999702</v>
      </c>
      <c r="AG745" s="30">
        <f t="shared" si="227"/>
        <v>733</v>
      </c>
      <c r="AH745" s="30">
        <f t="shared" si="227"/>
        <v>733</v>
      </c>
      <c r="AI745" s="29">
        <f t="shared" si="223"/>
        <v>4775588.8700000225</v>
      </c>
      <c r="AJ745" s="30">
        <f t="shared" si="227"/>
        <v>733</v>
      </c>
      <c r="AK745" s="30">
        <f t="shared" si="226"/>
        <v>733</v>
      </c>
      <c r="AL745" s="29">
        <f t="shared" si="224"/>
        <v>4798344.0299999816</v>
      </c>
      <c r="AM745" s="30">
        <f t="shared" si="226"/>
        <v>733</v>
      </c>
      <c r="AN745" s="30">
        <f t="shared" si="226"/>
        <v>733</v>
      </c>
      <c r="AO745" s="29">
        <f t="shared" si="225"/>
        <v>4804520.9899999639</v>
      </c>
      <c r="AP745" s="30">
        <f t="shared" si="226"/>
        <v>733</v>
      </c>
      <c r="AQ745" s="30">
        <f t="shared" si="226"/>
        <v>733</v>
      </c>
      <c r="AR745" s="29">
        <f t="shared" si="219"/>
        <v>4799558.9899999443</v>
      </c>
      <c r="AS745" s="253">
        <f t="shared" si="226"/>
        <v>733</v>
      </c>
      <c r="AT745" s="254">
        <f t="shared" si="226"/>
        <v>733</v>
      </c>
    </row>
    <row r="746" spans="22:46">
      <c r="V746" s="30">
        <f t="shared" si="227"/>
        <v>734</v>
      </c>
      <c r="W746" s="29">
        <f t="shared" si="220"/>
        <v>4790747.7900000224</v>
      </c>
      <c r="X746" s="30">
        <f t="shared" si="227"/>
        <v>734</v>
      </c>
      <c r="Y746" s="30">
        <f t="shared" si="227"/>
        <v>734</v>
      </c>
      <c r="Z746" s="29">
        <f t="shared" si="221"/>
        <v>4804308.7799999742</v>
      </c>
      <c r="AA746" s="30">
        <f t="shared" si="227"/>
        <v>734</v>
      </c>
      <c r="AB746" s="30">
        <f t="shared" si="227"/>
        <v>734</v>
      </c>
      <c r="AC746" s="29">
        <f t="shared" si="222"/>
        <v>4786479.1400000183</v>
      </c>
      <c r="AD746" s="30">
        <f t="shared" si="227"/>
        <v>734</v>
      </c>
      <c r="AE746" s="30">
        <f t="shared" si="227"/>
        <v>734</v>
      </c>
      <c r="AF746" s="29">
        <f t="shared" si="218"/>
        <v>4813321.3899999699</v>
      </c>
      <c r="AG746" s="30">
        <f t="shared" si="227"/>
        <v>734</v>
      </c>
      <c r="AH746" s="30">
        <f t="shared" si="227"/>
        <v>734</v>
      </c>
      <c r="AI746" s="29">
        <f t="shared" si="223"/>
        <v>4782021.4400000228</v>
      </c>
      <c r="AJ746" s="30">
        <f t="shared" si="227"/>
        <v>734</v>
      </c>
      <c r="AK746" s="30">
        <f t="shared" si="226"/>
        <v>734</v>
      </c>
      <c r="AL746" s="29">
        <f t="shared" si="224"/>
        <v>4804801.2699999819</v>
      </c>
      <c r="AM746" s="30">
        <f t="shared" si="226"/>
        <v>734</v>
      </c>
      <c r="AN746" s="30">
        <f t="shared" si="226"/>
        <v>734</v>
      </c>
      <c r="AO746" s="29">
        <f t="shared" si="225"/>
        <v>4810971.0999999642</v>
      </c>
      <c r="AP746" s="30">
        <f t="shared" si="226"/>
        <v>734</v>
      </c>
      <c r="AQ746" s="30">
        <f t="shared" si="226"/>
        <v>734</v>
      </c>
      <c r="AR746" s="29">
        <f t="shared" si="219"/>
        <v>4805998.2999999439</v>
      </c>
      <c r="AS746" s="253">
        <f t="shared" si="226"/>
        <v>734</v>
      </c>
      <c r="AT746" s="254">
        <f t="shared" si="226"/>
        <v>734</v>
      </c>
    </row>
    <row r="747" spans="22:46">
      <c r="V747" s="30">
        <f t="shared" si="227"/>
        <v>735</v>
      </c>
      <c r="W747" s="29">
        <f t="shared" si="220"/>
        <v>4797182.6100000227</v>
      </c>
      <c r="X747" s="30">
        <f t="shared" si="227"/>
        <v>735</v>
      </c>
      <c r="Y747" s="30">
        <f t="shared" si="227"/>
        <v>735</v>
      </c>
      <c r="Z747" s="29">
        <f t="shared" si="221"/>
        <v>4810762.4199999738</v>
      </c>
      <c r="AA747" s="30">
        <f t="shared" si="227"/>
        <v>735</v>
      </c>
      <c r="AB747" s="30">
        <f t="shared" si="227"/>
        <v>735</v>
      </c>
      <c r="AC747" s="29">
        <f t="shared" si="222"/>
        <v>4792911.2600000184</v>
      </c>
      <c r="AD747" s="30">
        <f t="shared" si="227"/>
        <v>735</v>
      </c>
      <c r="AE747" s="30">
        <f t="shared" si="227"/>
        <v>735</v>
      </c>
      <c r="AF747" s="29">
        <f t="shared" si="218"/>
        <v>4819779.5299999695</v>
      </c>
      <c r="AG747" s="30">
        <f t="shared" si="227"/>
        <v>735</v>
      </c>
      <c r="AH747" s="30">
        <f t="shared" si="227"/>
        <v>735</v>
      </c>
      <c r="AI747" s="29">
        <f t="shared" si="223"/>
        <v>4788454.0100000231</v>
      </c>
      <c r="AJ747" s="30">
        <f t="shared" si="227"/>
        <v>735</v>
      </c>
      <c r="AK747" s="30">
        <f t="shared" si="226"/>
        <v>735</v>
      </c>
      <c r="AL747" s="29">
        <f t="shared" si="224"/>
        <v>4811258.5099999821</v>
      </c>
      <c r="AM747" s="30">
        <f t="shared" si="226"/>
        <v>735</v>
      </c>
      <c r="AN747" s="30">
        <f t="shared" si="226"/>
        <v>735</v>
      </c>
      <c r="AO747" s="29">
        <f t="shared" si="225"/>
        <v>4817421.2099999646</v>
      </c>
      <c r="AP747" s="30">
        <f t="shared" si="226"/>
        <v>735</v>
      </c>
      <c r="AQ747" s="30">
        <f t="shared" si="226"/>
        <v>735</v>
      </c>
      <c r="AR747" s="29">
        <f t="shared" si="219"/>
        <v>4812437.6099999435</v>
      </c>
      <c r="AS747" s="253">
        <f t="shared" si="226"/>
        <v>735</v>
      </c>
      <c r="AT747" s="254">
        <f t="shared" si="226"/>
        <v>735</v>
      </c>
    </row>
    <row r="748" spans="22:46">
      <c r="V748" s="30">
        <f t="shared" si="227"/>
        <v>736</v>
      </c>
      <c r="W748" s="29">
        <f t="shared" si="220"/>
        <v>4803617.430000023</v>
      </c>
      <c r="X748" s="30">
        <f t="shared" si="227"/>
        <v>736</v>
      </c>
      <c r="Y748" s="30">
        <f t="shared" si="227"/>
        <v>736</v>
      </c>
      <c r="Z748" s="29">
        <f t="shared" si="221"/>
        <v>4817216.0599999735</v>
      </c>
      <c r="AA748" s="30">
        <f t="shared" si="227"/>
        <v>736</v>
      </c>
      <c r="AB748" s="30">
        <f t="shared" si="227"/>
        <v>736</v>
      </c>
      <c r="AC748" s="29">
        <f t="shared" si="222"/>
        <v>4799343.3800000185</v>
      </c>
      <c r="AD748" s="30">
        <f t="shared" si="227"/>
        <v>736</v>
      </c>
      <c r="AE748" s="30">
        <f t="shared" si="227"/>
        <v>736</v>
      </c>
      <c r="AF748" s="29">
        <f t="shared" si="218"/>
        <v>4826237.6699999692</v>
      </c>
      <c r="AG748" s="30">
        <f t="shared" si="227"/>
        <v>736</v>
      </c>
      <c r="AH748" s="30">
        <f t="shared" si="227"/>
        <v>736</v>
      </c>
      <c r="AI748" s="29">
        <f t="shared" si="223"/>
        <v>4794886.5800000234</v>
      </c>
      <c r="AJ748" s="30">
        <f t="shared" si="227"/>
        <v>736</v>
      </c>
      <c r="AK748" s="30">
        <f t="shared" si="226"/>
        <v>736</v>
      </c>
      <c r="AL748" s="29">
        <f t="shared" si="224"/>
        <v>4817715.7499999823</v>
      </c>
      <c r="AM748" s="30">
        <f t="shared" si="226"/>
        <v>736</v>
      </c>
      <c r="AN748" s="30">
        <f t="shared" si="226"/>
        <v>736</v>
      </c>
      <c r="AO748" s="29">
        <f t="shared" si="225"/>
        <v>4823871.3199999649</v>
      </c>
      <c r="AP748" s="30">
        <f t="shared" si="226"/>
        <v>736</v>
      </c>
      <c r="AQ748" s="30">
        <f t="shared" si="226"/>
        <v>736</v>
      </c>
      <c r="AR748" s="29">
        <f t="shared" si="219"/>
        <v>4818876.9199999431</v>
      </c>
      <c r="AS748" s="253">
        <f t="shared" si="226"/>
        <v>736</v>
      </c>
      <c r="AT748" s="254">
        <f t="shared" si="226"/>
        <v>736</v>
      </c>
    </row>
    <row r="749" spans="22:46">
      <c r="V749" s="30">
        <f t="shared" si="227"/>
        <v>737</v>
      </c>
      <c r="W749" s="29">
        <f t="shared" si="220"/>
        <v>4810052.2500000233</v>
      </c>
      <c r="X749" s="30">
        <f t="shared" si="227"/>
        <v>737</v>
      </c>
      <c r="Y749" s="30">
        <f t="shared" si="227"/>
        <v>737</v>
      </c>
      <c r="Z749" s="29">
        <f t="shared" si="221"/>
        <v>4823669.6999999732</v>
      </c>
      <c r="AA749" s="30">
        <f t="shared" si="227"/>
        <v>737</v>
      </c>
      <c r="AB749" s="30">
        <f t="shared" si="227"/>
        <v>737</v>
      </c>
      <c r="AC749" s="29">
        <f t="shared" si="222"/>
        <v>4805775.5000000186</v>
      </c>
      <c r="AD749" s="30">
        <f t="shared" si="227"/>
        <v>737</v>
      </c>
      <c r="AE749" s="30">
        <f t="shared" si="227"/>
        <v>737</v>
      </c>
      <c r="AF749" s="29">
        <f t="shared" si="218"/>
        <v>4832695.8099999689</v>
      </c>
      <c r="AG749" s="30">
        <f t="shared" si="227"/>
        <v>737</v>
      </c>
      <c r="AH749" s="30">
        <f t="shared" si="227"/>
        <v>737</v>
      </c>
      <c r="AI749" s="29">
        <f t="shared" si="223"/>
        <v>4801319.1500000237</v>
      </c>
      <c r="AJ749" s="30">
        <f t="shared" si="227"/>
        <v>737</v>
      </c>
      <c r="AK749" s="30">
        <f t="shared" si="227"/>
        <v>737</v>
      </c>
      <c r="AL749" s="29">
        <f t="shared" si="224"/>
        <v>4824172.9899999825</v>
      </c>
      <c r="AM749" s="30">
        <f t="shared" ref="AK749:AT764" si="228">AM748+1</f>
        <v>737</v>
      </c>
      <c r="AN749" s="30">
        <f t="shared" si="228"/>
        <v>737</v>
      </c>
      <c r="AO749" s="29">
        <f t="shared" si="225"/>
        <v>4830321.4299999652</v>
      </c>
      <c r="AP749" s="30">
        <f t="shared" si="228"/>
        <v>737</v>
      </c>
      <c r="AQ749" s="30">
        <f t="shared" si="228"/>
        <v>737</v>
      </c>
      <c r="AR749" s="29">
        <f t="shared" si="219"/>
        <v>4825316.2299999427</v>
      </c>
      <c r="AS749" s="253">
        <f t="shared" si="228"/>
        <v>737</v>
      </c>
      <c r="AT749" s="254">
        <f t="shared" si="228"/>
        <v>737</v>
      </c>
    </row>
    <row r="750" spans="22:46">
      <c r="V750" s="30">
        <f t="shared" ref="V750:AK765" si="229">V749+1</f>
        <v>738</v>
      </c>
      <c r="W750" s="29">
        <f t="shared" si="220"/>
        <v>4816487.0700000236</v>
      </c>
      <c r="X750" s="30">
        <f t="shared" si="229"/>
        <v>738</v>
      </c>
      <c r="Y750" s="30">
        <f t="shared" si="229"/>
        <v>738</v>
      </c>
      <c r="Z750" s="29">
        <f t="shared" si="221"/>
        <v>4830123.3399999728</v>
      </c>
      <c r="AA750" s="30">
        <f t="shared" si="229"/>
        <v>738</v>
      </c>
      <c r="AB750" s="30">
        <f t="shared" si="229"/>
        <v>738</v>
      </c>
      <c r="AC750" s="29">
        <f t="shared" si="222"/>
        <v>4812207.6200000187</v>
      </c>
      <c r="AD750" s="30">
        <f t="shared" si="229"/>
        <v>738</v>
      </c>
      <c r="AE750" s="30">
        <f t="shared" si="229"/>
        <v>738</v>
      </c>
      <c r="AF750" s="29">
        <f t="shared" si="218"/>
        <v>4839153.9499999685</v>
      </c>
      <c r="AG750" s="30">
        <f t="shared" si="229"/>
        <v>738</v>
      </c>
      <c r="AH750" s="30">
        <f t="shared" si="229"/>
        <v>738</v>
      </c>
      <c r="AI750" s="29">
        <f t="shared" si="223"/>
        <v>4807751.720000024</v>
      </c>
      <c r="AJ750" s="30">
        <f t="shared" si="229"/>
        <v>738</v>
      </c>
      <c r="AK750" s="30">
        <f t="shared" si="228"/>
        <v>738</v>
      </c>
      <c r="AL750" s="29">
        <f t="shared" si="224"/>
        <v>4830630.2299999828</v>
      </c>
      <c r="AM750" s="30">
        <f t="shared" si="228"/>
        <v>738</v>
      </c>
      <c r="AN750" s="30">
        <f t="shared" si="228"/>
        <v>738</v>
      </c>
      <c r="AO750" s="29">
        <f t="shared" si="225"/>
        <v>4836771.5399999656</v>
      </c>
      <c r="AP750" s="30">
        <f t="shared" si="228"/>
        <v>738</v>
      </c>
      <c r="AQ750" s="30">
        <f t="shared" si="228"/>
        <v>738</v>
      </c>
      <c r="AR750" s="29">
        <f t="shared" si="219"/>
        <v>4831755.5399999423</v>
      </c>
      <c r="AS750" s="253">
        <f t="shared" si="228"/>
        <v>738</v>
      </c>
      <c r="AT750" s="254">
        <f t="shared" si="228"/>
        <v>738</v>
      </c>
    </row>
    <row r="751" spans="22:46">
      <c r="V751" s="30">
        <f t="shared" si="229"/>
        <v>739</v>
      </c>
      <c r="W751" s="29">
        <f t="shared" si="220"/>
        <v>4822921.8900000239</v>
      </c>
      <c r="X751" s="30">
        <f t="shared" si="229"/>
        <v>739</v>
      </c>
      <c r="Y751" s="30">
        <f t="shared" si="229"/>
        <v>739</v>
      </c>
      <c r="Z751" s="29">
        <f t="shared" si="221"/>
        <v>4836576.9799999725</v>
      </c>
      <c r="AA751" s="30">
        <f t="shared" si="229"/>
        <v>739</v>
      </c>
      <c r="AB751" s="30">
        <f t="shared" si="229"/>
        <v>739</v>
      </c>
      <c r="AC751" s="29">
        <f t="shared" si="222"/>
        <v>4818639.7400000188</v>
      </c>
      <c r="AD751" s="30">
        <f t="shared" si="229"/>
        <v>739</v>
      </c>
      <c r="AE751" s="30">
        <f t="shared" si="229"/>
        <v>739</v>
      </c>
      <c r="AF751" s="29">
        <f t="shared" si="218"/>
        <v>4845612.0899999682</v>
      </c>
      <c r="AG751" s="30">
        <f t="shared" si="229"/>
        <v>739</v>
      </c>
      <c r="AH751" s="30">
        <f t="shared" si="229"/>
        <v>739</v>
      </c>
      <c r="AI751" s="29">
        <f t="shared" si="223"/>
        <v>4814184.2900000243</v>
      </c>
      <c r="AJ751" s="30">
        <f t="shared" si="229"/>
        <v>739</v>
      </c>
      <c r="AK751" s="30">
        <f t="shared" si="228"/>
        <v>739</v>
      </c>
      <c r="AL751" s="29">
        <f t="shared" si="224"/>
        <v>4837087.469999983</v>
      </c>
      <c r="AM751" s="30">
        <f t="shared" si="228"/>
        <v>739</v>
      </c>
      <c r="AN751" s="30">
        <f t="shared" si="228"/>
        <v>739</v>
      </c>
      <c r="AO751" s="29">
        <f t="shared" si="225"/>
        <v>4843221.6499999659</v>
      </c>
      <c r="AP751" s="30">
        <f t="shared" si="228"/>
        <v>739</v>
      </c>
      <c r="AQ751" s="30">
        <f t="shared" si="228"/>
        <v>739</v>
      </c>
      <c r="AR751" s="29">
        <f t="shared" si="219"/>
        <v>4838194.8499999419</v>
      </c>
      <c r="AS751" s="253">
        <f t="shared" si="228"/>
        <v>739</v>
      </c>
      <c r="AT751" s="254">
        <f t="shared" si="228"/>
        <v>739</v>
      </c>
    </row>
    <row r="752" spans="22:46">
      <c r="V752" s="30">
        <f t="shared" si="229"/>
        <v>740</v>
      </c>
      <c r="W752" s="29">
        <f t="shared" si="220"/>
        <v>4829356.7100000242</v>
      </c>
      <c r="X752" s="30">
        <f t="shared" si="229"/>
        <v>740</v>
      </c>
      <c r="Y752" s="30">
        <f t="shared" si="229"/>
        <v>740</v>
      </c>
      <c r="Z752" s="29">
        <f t="shared" si="221"/>
        <v>4843030.6199999722</v>
      </c>
      <c r="AA752" s="30">
        <f t="shared" si="229"/>
        <v>740</v>
      </c>
      <c r="AB752" s="30">
        <f t="shared" si="229"/>
        <v>740</v>
      </c>
      <c r="AC752" s="29">
        <f t="shared" si="222"/>
        <v>4825071.860000019</v>
      </c>
      <c r="AD752" s="30">
        <f t="shared" si="229"/>
        <v>740</v>
      </c>
      <c r="AE752" s="30">
        <f t="shared" si="229"/>
        <v>740</v>
      </c>
      <c r="AF752" s="29">
        <f t="shared" si="218"/>
        <v>4852070.2299999679</v>
      </c>
      <c r="AG752" s="30">
        <f t="shared" si="229"/>
        <v>740</v>
      </c>
      <c r="AH752" s="30">
        <f t="shared" si="229"/>
        <v>740</v>
      </c>
      <c r="AI752" s="29">
        <f t="shared" si="223"/>
        <v>4820616.8600000245</v>
      </c>
      <c r="AJ752" s="30">
        <f t="shared" si="229"/>
        <v>740</v>
      </c>
      <c r="AK752" s="30">
        <f t="shared" si="228"/>
        <v>740</v>
      </c>
      <c r="AL752" s="29">
        <f t="shared" si="224"/>
        <v>4843544.7099999832</v>
      </c>
      <c r="AM752" s="30">
        <f t="shared" si="228"/>
        <v>740</v>
      </c>
      <c r="AN752" s="30">
        <f t="shared" si="228"/>
        <v>740</v>
      </c>
      <c r="AO752" s="29">
        <f t="shared" si="225"/>
        <v>4849671.7599999662</v>
      </c>
      <c r="AP752" s="30">
        <f t="shared" si="228"/>
        <v>740</v>
      </c>
      <c r="AQ752" s="30">
        <f t="shared" si="228"/>
        <v>740</v>
      </c>
      <c r="AR752" s="29">
        <f t="shared" si="219"/>
        <v>4844634.1599999415</v>
      </c>
      <c r="AS752" s="253">
        <f t="shared" si="228"/>
        <v>740</v>
      </c>
      <c r="AT752" s="254">
        <f t="shared" si="228"/>
        <v>740</v>
      </c>
    </row>
    <row r="753" spans="22:46">
      <c r="V753" s="30">
        <f t="shared" si="229"/>
        <v>741</v>
      </c>
      <c r="W753" s="29">
        <f t="shared" si="220"/>
        <v>4835791.5300000245</v>
      </c>
      <c r="X753" s="30">
        <f t="shared" si="229"/>
        <v>741</v>
      </c>
      <c r="Y753" s="30">
        <f t="shared" si="229"/>
        <v>741</v>
      </c>
      <c r="Z753" s="29">
        <f t="shared" si="221"/>
        <v>4849484.2599999718</v>
      </c>
      <c r="AA753" s="30">
        <f t="shared" si="229"/>
        <v>741</v>
      </c>
      <c r="AB753" s="30">
        <f t="shared" si="229"/>
        <v>741</v>
      </c>
      <c r="AC753" s="29">
        <f t="shared" si="222"/>
        <v>4831503.9800000191</v>
      </c>
      <c r="AD753" s="30">
        <f t="shared" si="229"/>
        <v>741</v>
      </c>
      <c r="AE753" s="30">
        <f t="shared" si="229"/>
        <v>741</v>
      </c>
      <c r="AF753" s="29">
        <f t="shared" si="218"/>
        <v>4858528.3699999675</v>
      </c>
      <c r="AG753" s="30">
        <f t="shared" si="229"/>
        <v>741</v>
      </c>
      <c r="AH753" s="30">
        <f t="shared" si="229"/>
        <v>741</v>
      </c>
      <c r="AI753" s="29">
        <f t="shared" si="223"/>
        <v>4827049.4300000248</v>
      </c>
      <c r="AJ753" s="30">
        <f t="shared" si="229"/>
        <v>741</v>
      </c>
      <c r="AK753" s="30">
        <f t="shared" si="228"/>
        <v>741</v>
      </c>
      <c r="AL753" s="29">
        <f t="shared" si="224"/>
        <v>4850001.9499999834</v>
      </c>
      <c r="AM753" s="30">
        <f t="shared" si="228"/>
        <v>741</v>
      </c>
      <c r="AN753" s="30">
        <f t="shared" si="228"/>
        <v>741</v>
      </c>
      <c r="AO753" s="29">
        <f t="shared" si="225"/>
        <v>4856121.8699999666</v>
      </c>
      <c r="AP753" s="30">
        <f t="shared" si="228"/>
        <v>741</v>
      </c>
      <c r="AQ753" s="30">
        <f t="shared" si="228"/>
        <v>741</v>
      </c>
      <c r="AR753" s="29">
        <f t="shared" si="219"/>
        <v>4851073.4699999411</v>
      </c>
      <c r="AS753" s="253">
        <f t="shared" si="228"/>
        <v>741</v>
      </c>
      <c r="AT753" s="254">
        <f t="shared" si="228"/>
        <v>741</v>
      </c>
    </row>
    <row r="754" spans="22:46">
      <c r="V754" s="30">
        <f t="shared" si="229"/>
        <v>742</v>
      </c>
      <c r="W754" s="29">
        <f t="shared" si="220"/>
        <v>4842226.3500000248</v>
      </c>
      <c r="X754" s="30">
        <f t="shared" si="229"/>
        <v>742</v>
      </c>
      <c r="Y754" s="30">
        <f t="shared" si="229"/>
        <v>742</v>
      </c>
      <c r="Z754" s="29">
        <f t="shared" si="221"/>
        <v>4855937.8999999715</v>
      </c>
      <c r="AA754" s="30">
        <f t="shared" si="229"/>
        <v>742</v>
      </c>
      <c r="AB754" s="30">
        <f t="shared" si="229"/>
        <v>742</v>
      </c>
      <c r="AC754" s="29">
        <f t="shared" si="222"/>
        <v>4837936.1000000192</v>
      </c>
      <c r="AD754" s="30">
        <f t="shared" si="229"/>
        <v>742</v>
      </c>
      <c r="AE754" s="30">
        <f t="shared" si="229"/>
        <v>742</v>
      </c>
      <c r="AF754" s="29">
        <f t="shared" si="218"/>
        <v>4864986.5099999672</v>
      </c>
      <c r="AG754" s="30">
        <f t="shared" si="229"/>
        <v>742</v>
      </c>
      <c r="AH754" s="30">
        <f t="shared" si="229"/>
        <v>742</v>
      </c>
      <c r="AI754" s="29">
        <f t="shared" si="223"/>
        <v>4833482.0000000251</v>
      </c>
      <c r="AJ754" s="30">
        <f t="shared" si="229"/>
        <v>742</v>
      </c>
      <c r="AK754" s="30">
        <f t="shared" si="228"/>
        <v>742</v>
      </c>
      <c r="AL754" s="29">
        <f t="shared" si="224"/>
        <v>4856459.1899999836</v>
      </c>
      <c r="AM754" s="30">
        <f t="shared" si="228"/>
        <v>742</v>
      </c>
      <c r="AN754" s="30">
        <f t="shared" si="228"/>
        <v>742</v>
      </c>
      <c r="AO754" s="29">
        <f t="shared" si="225"/>
        <v>4862571.9799999669</v>
      </c>
      <c r="AP754" s="30">
        <f t="shared" si="228"/>
        <v>742</v>
      </c>
      <c r="AQ754" s="30">
        <f t="shared" si="228"/>
        <v>742</v>
      </c>
      <c r="AR754" s="29">
        <f t="shared" si="219"/>
        <v>4857512.7799999407</v>
      </c>
      <c r="AS754" s="253">
        <f t="shared" si="228"/>
        <v>742</v>
      </c>
      <c r="AT754" s="254">
        <f t="shared" si="228"/>
        <v>742</v>
      </c>
    </row>
    <row r="755" spans="22:46">
      <c r="V755" s="30">
        <f t="shared" si="229"/>
        <v>743</v>
      </c>
      <c r="W755" s="29">
        <f t="shared" si="220"/>
        <v>4848661.1700000251</v>
      </c>
      <c r="X755" s="30">
        <f t="shared" si="229"/>
        <v>743</v>
      </c>
      <c r="Y755" s="30">
        <f t="shared" si="229"/>
        <v>743</v>
      </c>
      <c r="Z755" s="29">
        <f t="shared" si="221"/>
        <v>4862391.5399999712</v>
      </c>
      <c r="AA755" s="30">
        <f t="shared" si="229"/>
        <v>743</v>
      </c>
      <c r="AB755" s="30">
        <f t="shared" si="229"/>
        <v>743</v>
      </c>
      <c r="AC755" s="29">
        <f t="shared" si="222"/>
        <v>4844368.2200000193</v>
      </c>
      <c r="AD755" s="30">
        <f t="shared" si="229"/>
        <v>743</v>
      </c>
      <c r="AE755" s="30">
        <f t="shared" si="229"/>
        <v>743</v>
      </c>
      <c r="AF755" s="29">
        <f t="shared" si="218"/>
        <v>4871444.6499999668</v>
      </c>
      <c r="AG755" s="30">
        <f t="shared" si="229"/>
        <v>743</v>
      </c>
      <c r="AH755" s="30">
        <f t="shared" si="229"/>
        <v>743</v>
      </c>
      <c r="AI755" s="29">
        <f t="shared" si="223"/>
        <v>4839914.5700000254</v>
      </c>
      <c r="AJ755" s="30">
        <f t="shared" si="229"/>
        <v>743</v>
      </c>
      <c r="AK755" s="30">
        <f t="shared" si="228"/>
        <v>743</v>
      </c>
      <c r="AL755" s="29">
        <f t="shared" si="224"/>
        <v>4862916.4299999839</v>
      </c>
      <c r="AM755" s="30">
        <f t="shared" si="228"/>
        <v>743</v>
      </c>
      <c r="AN755" s="30">
        <f t="shared" si="228"/>
        <v>743</v>
      </c>
      <c r="AO755" s="29">
        <f t="shared" si="225"/>
        <v>4869022.0899999673</v>
      </c>
      <c r="AP755" s="30">
        <f t="shared" si="228"/>
        <v>743</v>
      </c>
      <c r="AQ755" s="30">
        <f t="shared" si="228"/>
        <v>743</v>
      </c>
      <c r="AR755" s="29">
        <f t="shared" si="219"/>
        <v>4863952.0899999402</v>
      </c>
      <c r="AS755" s="253">
        <f t="shared" si="228"/>
        <v>743</v>
      </c>
      <c r="AT755" s="254">
        <f t="shared" si="228"/>
        <v>743</v>
      </c>
    </row>
    <row r="756" spans="22:46">
      <c r="V756" s="30">
        <f t="shared" si="229"/>
        <v>744</v>
      </c>
      <c r="W756" s="29">
        <f t="shared" si="220"/>
        <v>4855095.9900000254</v>
      </c>
      <c r="X756" s="30">
        <f t="shared" si="229"/>
        <v>744</v>
      </c>
      <c r="Y756" s="30">
        <f t="shared" si="229"/>
        <v>744</v>
      </c>
      <c r="Z756" s="29">
        <f t="shared" si="221"/>
        <v>4868845.1799999708</v>
      </c>
      <c r="AA756" s="30">
        <f t="shared" si="229"/>
        <v>744</v>
      </c>
      <c r="AB756" s="30">
        <f t="shared" si="229"/>
        <v>744</v>
      </c>
      <c r="AC756" s="29">
        <f t="shared" si="222"/>
        <v>4850800.3400000194</v>
      </c>
      <c r="AD756" s="30">
        <f t="shared" si="229"/>
        <v>744</v>
      </c>
      <c r="AE756" s="30">
        <f t="shared" si="229"/>
        <v>744</v>
      </c>
      <c r="AF756" s="29">
        <f t="shared" si="218"/>
        <v>4877902.7899999665</v>
      </c>
      <c r="AG756" s="30">
        <f t="shared" si="229"/>
        <v>744</v>
      </c>
      <c r="AH756" s="30">
        <f t="shared" si="229"/>
        <v>744</v>
      </c>
      <c r="AI756" s="29">
        <f t="shared" si="223"/>
        <v>4846347.1400000257</v>
      </c>
      <c r="AJ756" s="30">
        <f t="shared" si="229"/>
        <v>744</v>
      </c>
      <c r="AK756" s="30">
        <f t="shared" si="228"/>
        <v>744</v>
      </c>
      <c r="AL756" s="29">
        <f t="shared" si="224"/>
        <v>4869373.6699999841</v>
      </c>
      <c r="AM756" s="30">
        <f t="shared" si="228"/>
        <v>744</v>
      </c>
      <c r="AN756" s="30">
        <f t="shared" si="228"/>
        <v>744</v>
      </c>
      <c r="AO756" s="29">
        <f t="shared" si="225"/>
        <v>4875472.1999999676</v>
      </c>
      <c r="AP756" s="30">
        <f t="shared" si="228"/>
        <v>744</v>
      </c>
      <c r="AQ756" s="30">
        <f t="shared" si="228"/>
        <v>744</v>
      </c>
      <c r="AR756" s="29">
        <f t="shared" si="219"/>
        <v>4870391.3999999398</v>
      </c>
      <c r="AS756" s="253">
        <f t="shared" si="228"/>
        <v>744</v>
      </c>
      <c r="AT756" s="254">
        <f t="shared" si="228"/>
        <v>744</v>
      </c>
    </row>
    <row r="757" spans="22:46">
      <c r="V757" s="30">
        <f t="shared" si="229"/>
        <v>745</v>
      </c>
      <c r="W757" s="29">
        <f t="shared" si="220"/>
        <v>4861530.8100000257</v>
      </c>
      <c r="X757" s="30">
        <f t="shared" si="229"/>
        <v>745</v>
      </c>
      <c r="Y757" s="30">
        <f t="shared" si="229"/>
        <v>745</v>
      </c>
      <c r="Z757" s="29">
        <f t="shared" si="221"/>
        <v>4875298.8199999705</v>
      </c>
      <c r="AA757" s="30">
        <f t="shared" si="229"/>
        <v>745</v>
      </c>
      <c r="AB757" s="30">
        <f t="shared" si="229"/>
        <v>745</v>
      </c>
      <c r="AC757" s="29">
        <f t="shared" si="222"/>
        <v>4857232.4600000195</v>
      </c>
      <c r="AD757" s="30">
        <f t="shared" si="229"/>
        <v>745</v>
      </c>
      <c r="AE757" s="30">
        <f t="shared" si="229"/>
        <v>745</v>
      </c>
      <c r="AF757" s="29">
        <f t="shared" si="218"/>
        <v>4884360.9299999662</v>
      </c>
      <c r="AG757" s="30">
        <f t="shared" si="229"/>
        <v>745</v>
      </c>
      <c r="AH757" s="30">
        <f t="shared" si="229"/>
        <v>745</v>
      </c>
      <c r="AI757" s="29">
        <f t="shared" si="223"/>
        <v>4852779.710000026</v>
      </c>
      <c r="AJ757" s="30">
        <f t="shared" si="229"/>
        <v>745</v>
      </c>
      <c r="AK757" s="30">
        <f t="shared" si="228"/>
        <v>745</v>
      </c>
      <c r="AL757" s="29">
        <f t="shared" si="224"/>
        <v>4875830.9099999843</v>
      </c>
      <c r="AM757" s="30">
        <f t="shared" si="228"/>
        <v>745</v>
      </c>
      <c r="AN757" s="30">
        <f t="shared" si="228"/>
        <v>745</v>
      </c>
      <c r="AO757" s="29">
        <f t="shared" si="225"/>
        <v>4881922.3099999679</v>
      </c>
      <c r="AP757" s="30">
        <f t="shared" si="228"/>
        <v>745</v>
      </c>
      <c r="AQ757" s="30">
        <f t="shared" si="228"/>
        <v>745</v>
      </c>
      <c r="AR757" s="29">
        <f t="shared" si="219"/>
        <v>4876830.7099999394</v>
      </c>
      <c r="AS757" s="253">
        <f t="shared" si="228"/>
        <v>745</v>
      </c>
      <c r="AT757" s="254">
        <f t="shared" si="228"/>
        <v>745</v>
      </c>
    </row>
    <row r="758" spans="22:46">
      <c r="V758" s="30">
        <f t="shared" si="229"/>
        <v>746</v>
      </c>
      <c r="W758" s="29">
        <f t="shared" si="220"/>
        <v>4867965.630000026</v>
      </c>
      <c r="X758" s="30">
        <f t="shared" si="229"/>
        <v>746</v>
      </c>
      <c r="Y758" s="30">
        <f t="shared" si="229"/>
        <v>746</v>
      </c>
      <c r="Z758" s="29">
        <f t="shared" si="221"/>
        <v>4881752.4599999702</v>
      </c>
      <c r="AA758" s="30">
        <f t="shared" si="229"/>
        <v>746</v>
      </c>
      <c r="AB758" s="30">
        <f t="shared" si="229"/>
        <v>746</v>
      </c>
      <c r="AC758" s="29">
        <f t="shared" si="222"/>
        <v>4863664.5800000196</v>
      </c>
      <c r="AD758" s="30">
        <f t="shared" si="229"/>
        <v>746</v>
      </c>
      <c r="AE758" s="30">
        <f t="shared" si="229"/>
        <v>746</v>
      </c>
      <c r="AF758" s="29">
        <f t="shared" si="218"/>
        <v>4890819.0699999658</v>
      </c>
      <c r="AG758" s="30">
        <f t="shared" si="229"/>
        <v>746</v>
      </c>
      <c r="AH758" s="30">
        <f t="shared" si="229"/>
        <v>746</v>
      </c>
      <c r="AI758" s="29">
        <f t="shared" si="223"/>
        <v>4859212.2800000263</v>
      </c>
      <c r="AJ758" s="30">
        <f t="shared" si="229"/>
        <v>746</v>
      </c>
      <c r="AK758" s="30">
        <f t="shared" si="228"/>
        <v>746</v>
      </c>
      <c r="AL758" s="29">
        <f t="shared" si="224"/>
        <v>4882288.1499999845</v>
      </c>
      <c r="AM758" s="30">
        <f t="shared" si="228"/>
        <v>746</v>
      </c>
      <c r="AN758" s="30">
        <f t="shared" si="228"/>
        <v>746</v>
      </c>
      <c r="AO758" s="29">
        <f t="shared" si="225"/>
        <v>4888372.4199999683</v>
      </c>
      <c r="AP758" s="30">
        <f t="shared" si="228"/>
        <v>746</v>
      </c>
      <c r="AQ758" s="30">
        <f t="shared" si="228"/>
        <v>746</v>
      </c>
      <c r="AR758" s="29">
        <f t="shared" si="219"/>
        <v>4883270.019999939</v>
      </c>
      <c r="AS758" s="253">
        <f t="shared" si="228"/>
        <v>746</v>
      </c>
      <c r="AT758" s="254">
        <f t="shared" si="228"/>
        <v>746</v>
      </c>
    </row>
    <row r="759" spans="22:46">
      <c r="V759" s="30">
        <f t="shared" si="229"/>
        <v>747</v>
      </c>
      <c r="W759" s="29">
        <f t="shared" si="220"/>
        <v>4874400.4500000263</v>
      </c>
      <c r="X759" s="30">
        <f t="shared" si="229"/>
        <v>747</v>
      </c>
      <c r="Y759" s="30">
        <f t="shared" si="229"/>
        <v>747</v>
      </c>
      <c r="Z759" s="29">
        <f t="shared" si="221"/>
        <v>4888206.0999999698</v>
      </c>
      <c r="AA759" s="30">
        <f t="shared" si="229"/>
        <v>747</v>
      </c>
      <c r="AB759" s="30">
        <f t="shared" si="229"/>
        <v>747</v>
      </c>
      <c r="AC759" s="29">
        <f t="shared" si="222"/>
        <v>4870096.7000000197</v>
      </c>
      <c r="AD759" s="30">
        <f t="shared" si="229"/>
        <v>747</v>
      </c>
      <c r="AE759" s="30">
        <f t="shared" si="229"/>
        <v>747</v>
      </c>
      <c r="AF759" s="29">
        <f t="shared" si="218"/>
        <v>4897277.2099999655</v>
      </c>
      <c r="AG759" s="30">
        <f t="shared" si="229"/>
        <v>747</v>
      </c>
      <c r="AH759" s="30">
        <f t="shared" si="229"/>
        <v>747</v>
      </c>
      <c r="AI759" s="29">
        <f t="shared" si="223"/>
        <v>4865644.8500000266</v>
      </c>
      <c r="AJ759" s="30">
        <f t="shared" si="229"/>
        <v>747</v>
      </c>
      <c r="AK759" s="30">
        <f t="shared" si="228"/>
        <v>747</v>
      </c>
      <c r="AL759" s="29">
        <f t="shared" si="224"/>
        <v>4888745.3899999848</v>
      </c>
      <c r="AM759" s="30">
        <f t="shared" si="228"/>
        <v>747</v>
      </c>
      <c r="AN759" s="30">
        <f t="shared" si="228"/>
        <v>747</v>
      </c>
      <c r="AO759" s="29">
        <f t="shared" si="225"/>
        <v>4894822.5299999686</v>
      </c>
      <c r="AP759" s="30">
        <f t="shared" si="228"/>
        <v>747</v>
      </c>
      <c r="AQ759" s="30">
        <f t="shared" si="228"/>
        <v>747</v>
      </c>
      <c r="AR759" s="29">
        <f t="shared" si="219"/>
        <v>4889709.3299999386</v>
      </c>
      <c r="AS759" s="253">
        <f t="shared" si="228"/>
        <v>747</v>
      </c>
      <c r="AT759" s="254">
        <f t="shared" si="228"/>
        <v>747</v>
      </c>
    </row>
    <row r="760" spans="22:46">
      <c r="V760" s="30">
        <f t="shared" si="229"/>
        <v>748</v>
      </c>
      <c r="W760" s="29">
        <f t="shared" si="220"/>
        <v>4880835.2700000266</v>
      </c>
      <c r="X760" s="30">
        <f t="shared" si="229"/>
        <v>748</v>
      </c>
      <c r="Y760" s="30">
        <f t="shared" si="229"/>
        <v>748</v>
      </c>
      <c r="Z760" s="29">
        <f t="shared" si="221"/>
        <v>4894659.7399999695</v>
      </c>
      <c r="AA760" s="30">
        <f t="shared" si="229"/>
        <v>748</v>
      </c>
      <c r="AB760" s="30">
        <f t="shared" si="229"/>
        <v>748</v>
      </c>
      <c r="AC760" s="29">
        <f t="shared" si="222"/>
        <v>4876528.8200000199</v>
      </c>
      <c r="AD760" s="30">
        <f t="shared" si="229"/>
        <v>748</v>
      </c>
      <c r="AE760" s="30">
        <f t="shared" si="229"/>
        <v>748</v>
      </c>
      <c r="AF760" s="29">
        <f t="shared" si="218"/>
        <v>4903735.3499999652</v>
      </c>
      <c r="AG760" s="30">
        <f t="shared" si="229"/>
        <v>748</v>
      </c>
      <c r="AH760" s="30">
        <f t="shared" si="229"/>
        <v>748</v>
      </c>
      <c r="AI760" s="29">
        <f t="shared" si="223"/>
        <v>4872077.4200000269</v>
      </c>
      <c r="AJ760" s="30">
        <f t="shared" si="229"/>
        <v>748</v>
      </c>
      <c r="AK760" s="30">
        <f t="shared" si="228"/>
        <v>748</v>
      </c>
      <c r="AL760" s="29">
        <f t="shared" si="224"/>
        <v>4895202.629999985</v>
      </c>
      <c r="AM760" s="30">
        <f t="shared" si="228"/>
        <v>748</v>
      </c>
      <c r="AN760" s="30">
        <f t="shared" si="228"/>
        <v>748</v>
      </c>
      <c r="AO760" s="29">
        <f t="shared" si="225"/>
        <v>4901272.6399999689</v>
      </c>
      <c r="AP760" s="30">
        <f t="shared" si="228"/>
        <v>748</v>
      </c>
      <c r="AQ760" s="30">
        <f t="shared" si="228"/>
        <v>748</v>
      </c>
      <c r="AR760" s="29">
        <f t="shared" si="219"/>
        <v>4896148.6399999382</v>
      </c>
      <c r="AS760" s="253">
        <f t="shared" si="228"/>
        <v>748</v>
      </c>
      <c r="AT760" s="254">
        <f t="shared" si="228"/>
        <v>748</v>
      </c>
    </row>
    <row r="761" spans="22:46">
      <c r="V761" s="30">
        <f t="shared" si="229"/>
        <v>749</v>
      </c>
      <c r="W761" s="29">
        <f t="shared" si="220"/>
        <v>4887270.0900000269</v>
      </c>
      <c r="X761" s="30">
        <f t="shared" si="229"/>
        <v>749</v>
      </c>
      <c r="Y761" s="30">
        <f t="shared" si="229"/>
        <v>749</v>
      </c>
      <c r="Z761" s="29">
        <f t="shared" si="221"/>
        <v>4901113.3799999692</v>
      </c>
      <c r="AA761" s="30">
        <f t="shared" si="229"/>
        <v>749</v>
      </c>
      <c r="AB761" s="30">
        <f t="shared" si="229"/>
        <v>749</v>
      </c>
      <c r="AC761" s="29">
        <f t="shared" si="222"/>
        <v>4882960.94000002</v>
      </c>
      <c r="AD761" s="30">
        <f t="shared" si="229"/>
        <v>749</v>
      </c>
      <c r="AE761" s="30">
        <f t="shared" si="229"/>
        <v>749</v>
      </c>
      <c r="AF761" s="29">
        <f t="shared" si="218"/>
        <v>4910193.4899999648</v>
      </c>
      <c r="AG761" s="30">
        <f t="shared" si="229"/>
        <v>749</v>
      </c>
      <c r="AH761" s="30">
        <f t="shared" si="229"/>
        <v>749</v>
      </c>
      <c r="AI761" s="29">
        <f t="shared" si="223"/>
        <v>4878509.9900000272</v>
      </c>
      <c r="AJ761" s="30">
        <f t="shared" si="229"/>
        <v>749</v>
      </c>
      <c r="AK761" s="30">
        <f t="shared" si="228"/>
        <v>749</v>
      </c>
      <c r="AL761" s="29">
        <f t="shared" si="224"/>
        <v>4901659.8699999852</v>
      </c>
      <c r="AM761" s="30">
        <f t="shared" si="228"/>
        <v>749</v>
      </c>
      <c r="AN761" s="30">
        <f t="shared" si="228"/>
        <v>749</v>
      </c>
      <c r="AO761" s="29">
        <f t="shared" si="225"/>
        <v>4907722.7499999693</v>
      </c>
      <c r="AP761" s="30">
        <f t="shared" si="228"/>
        <v>749</v>
      </c>
      <c r="AQ761" s="30">
        <f t="shared" si="228"/>
        <v>749</v>
      </c>
      <c r="AR761" s="29">
        <f t="shared" si="219"/>
        <v>4902587.9499999378</v>
      </c>
      <c r="AS761" s="253">
        <f t="shared" si="228"/>
        <v>749</v>
      </c>
      <c r="AT761" s="254">
        <f t="shared" si="228"/>
        <v>749</v>
      </c>
    </row>
    <row r="762" spans="22:46">
      <c r="V762" s="30">
        <f t="shared" si="229"/>
        <v>750</v>
      </c>
      <c r="W762" s="29">
        <f t="shared" si="220"/>
        <v>4893704.9100000272</v>
      </c>
      <c r="X762" s="30">
        <f t="shared" si="229"/>
        <v>750</v>
      </c>
      <c r="Y762" s="30">
        <f t="shared" si="229"/>
        <v>750</v>
      </c>
      <c r="Z762" s="29">
        <f t="shared" si="221"/>
        <v>4907567.0199999688</v>
      </c>
      <c r="AA762" s="30">
        <f t="shared" si="229"/>
        <v>750</v>
      </c>
      <c r="AB762" s="30">
        <f t="shared" si="229"/>
        <v>750</v>
      </c>
      <c r="AC762" s="29">
        <f t="shared" si="222"/>
        <v>4889393.0600000201</v>
      </c>
      <c r="AD762" s="30">
        <f t="shared" si="229"/>
        <v>750</v>
      </c>
      <c r="AE762" s="30">
        <f t="shared" si="229"/>
        <v>750</v>
      </c>
      <c r="AF762" s="29">
        <f t="shared" si="218"/>
        <v>4916651.6299999645</v>
      </c>
      <c r="AG762" s="30">
        <f t="shared" si="229"/>
        <v>750</v>
      </c>
      <c r="AH762" s="30">
        <f t="shared" si="229"/>
        <v>750</v>
      </c>
      <c r="AI762" s="29">
        <f t="shared" si="223"/>
        <v>4884942.5600000275</v>
      </c>
      <c r="AJ762" s="30">
        <f t="shared" si="229"/>
        <v>750</v>
      </c>
      <c r="AK762" s="30">
        <f t="shared" si="228"/>
        <v>750</v>
      </c>
      <c r="AL762" s="29">
        <f t="shared" si="224"/>
        <v>4908117.1099999854</v>
      </c>
      <c r="AM762" s="30">
        <f t="shared" si="228"/>
        <v>750</v>
      </c>
      <c r="AN762" s="30">
        <f t="shared" si="228"/>
        <v>750</v>
      </c>
      <c r="AO762" s="29">
        <f t="shared" si="225"/>
        <v>4914172.8599999696</v>
      </c>
      <c r="AP762" s="30">
        <f t="shared" si="228"/>
        <v>750</v>
      </c>
      <c r="AQ762" s="30">
        <f t="shared" si="228"/>
        <v>750</v>
      </c>
      <c r="AR762" s="29">
        <f t="shared" si="219"/>
        <v>4909027.2599999374</v>
      </c>
      <c r="AS762" s="253">
        <f t="shared" si="228"/>
        <v>750</v>
      </c>
      <c r="AT762" s="254">
        <f t="shared" si="228"/>
        <v>750</v>
      </c>
    </row>
    <row r="763" spans="22:46">
      <c r="V763" s="30">
        <f t="shared" si="229"/>
        <v>751</v>
      </c>
      <c r="W763" s="29">
        <f t="shared" si="220"/>
        <v>4900139.7300000275</v>
      </c>
      <c r="X763" s="30">
        <f t="shared" si="229"/>
        <v>751</v>
      </c>
      <c r="Y763" s="30">
        <f t="shared" si="229"/>
        <v>751</v>
      </c>
      <c r="Z763" s="29">
        <f t="shared" si="221"/>
        <v>4914020.6599999685</v>
      </c>
      <c r="AA763" s="30">
        <f t="shared" si="229"/>
        <v>751</v>
      </c>
      <c r="AB763" s="30">
        <f t="shared" si="229"/>
        <v>751</v>
      </c>
      <c r="AC763" s="29">
        <f t="shared" si="222"/>
        <v>4895825.1800000202</v>
      </c>
      <c r="AD763" s="30">
        <f t="shared" si="229"/>
        <v>751</v>
      </c>
      <c r="AE763" s="30">
        <f t="shared" si="229"/>
        <v>751</v>
      </c>
      <c r="AF763" s="29">
        <f t="shared" si="218"/>
        <v>4923109.7699999642</v>
      </c>
      <c r="AG763" s="30">
        <f t="shared" si="229"/>
        <v>751</v>
      </c>
      <c r="AH763" s="30">
        <f t="shared" si="229"/>
        <v>751</v>
      </c>
      <c r="AI763" s="29">
        <f t="shared" si="223"/>
        <v>4891375.1300000278</v>
      </c>
      <c r="AJ763" s="30">
        <f t="shared" si="229"/>
        <v>751</v>
      </c>
      <c r="AK763" s="30">
        <f t="shared" si="228"/>
        <v>751</v>
      </c>
      <c r="AL763" s="29">
        <f t="shared" si="224"/>
        <v>4914574.3499999857</v>
      </c>
      <c r="AM763" s="30">
        <f t="shared" si="228"/>
        <v>751</v>
      </c>
      <c r="AN763" s="30">
        <f t="shared" si="228"/>
        <v>751</v>
      </c>
      <c r="AO763" s="29">
        <f t="shared" si="225"/>
        <v>4920622.9699999699</v>
      </c>
      <c r="AP763" s="30">
        <f t="shared" si="228"/>
        <v>751</v>
      </c>
      <c r="AQ763" s="30">
        <f t="shared" si="228"/>
        <v>751</v>
      </c>
      <c r="AR763" s="29">
        <f t="shared" si="219"/>
        <v>4915466.569999937</v>
      </c>
      <c r="AS763" s="253">
        <f t="shared" si="228"/>
        <v>751</v>
      </c>
      <c r="AT763" s="254">
        <f t="shared" si="228"/>
        <v>751</v>
      </c>
    </row>
    <row r="764" spans="22:46">
      <c r="V764" s="30">
        <f t="shared" si="229"/>
        <v>752</v>
      </c>
      <c r="W764" s="29">
        <f t="shared" si="220"/>
        <v>4906574.5500000278</v>
      </c>
      <c r="X764" s="30">
        <f t="shared" si="229"/>
        <v>752</v>
      </c>
      <c r="Y764" s="30">
        <f t="shared" si="229"/>
        <v>752</v>
      </c>
      <c r="Z764" s="29">
        <f t="shared" si="221"/>
        <v>4920474.2999999681</v>
      </c>
      <c r="AA764" s="30">
        <f t="shared" si="229"/>
        <v>752</v>
      </c>
      <c r="AB764" s="30">
        <f t="shared" si="229"/>
        <v>752</v>
      </c>
      <c r="AC764" s="29">
        <f t="shared" si="222"/>
        <v>4902257.3000000203</v>
      </c>
      <c r="AD764" s="30">
        <f t="shared" si="229"/>
        <v>752</v>
      </c>
      <c r="AE764" s="30">
        <f t="shared" si="229"/>
        <v>752</v>
      </c>
      <c r="AF764" s="29">
        <f t="shared" si="218"/>
        <v>4929567.9099999638</v>
      </c>
      <c r="AG764" s="30">
        <f t="shared" si="229"/>
        <v>752</v>
      </c>
      <c r="AH764" s="30">
        <f t="shared" si="229"/>
        <v>752</v>
      </c>
      <c r="AI764" s="29">
        <f t="shared" si="223"/>
        <v>4897807.7000000281</v>
      </c>
      <c r="AJ764" s="30">
        <f t="shared" si="229"/>
        <v>752</v>
      </c>
      <c r="AK764" s="30">
        <f t="shared" si="228"/>
        <v>752</v>
      </c>
      <c r="AL764" s="29">
        <f t="shared" si="224"/>
        <v>4921031.5899999859</v>
      </c>
      <c r="AM764" s="30">
        <f t="shared" si="228"/>
        <v>752</v>
      </c>
      <c r="AN764" s="30">
        <f t="shared" si="228"/>
        <v>752</v>
      </c>
      <c r="AO764" s="29">
        <f t="shared" si="225"/>
        <v>4927073.0799999703</v>
      </c>
      <c r="AP764" s="30">
        <f t="shared" si="228"/>
        <v>752</v>
      </c>
      <c r="AQ764" s="30">
        <f t="shared" si="228"/>
        <v>752</v>
      </c>
      <c r="AR764" s="29">
        <f t="shared" si="219"/>
        <v>4921905.8799999366</v>
      </c>
      <c r="AS764" s="253">
        <f t="shared" si="228"/>
        <v>752</v>
      </c>
      <c r="AT764" s="254">
        <f t="shared" si="228"/>
        <v>752</v>
      </c>
    </row>
    <row r="765" spans="22:46">
      <c r="V765" s="30">
        <f t="shared" si="229"/>
        <v>753</v>
      </c>
      <c r="W765" s="29">
        <f t="shared" si="220"/>
        <v>4913009.3700000281</v>
      </c>
      <c r="X765" s="30">
        <f t="shared" si="229"/>
        <v>753</v>
      </c>
      <c r="Y765" s="30">
        <f t="shared" si="229"/>
        <v>753</v>
      </c>
      <c r="Z765" s="29">
        <f t="shared" si="221"/>
        <v>4926927.9399999678</v>
      </c>
      <c r="AA765" s="30">
        <f t="shared" si="229"/>
        <v>753</v>
      </c>
      <c r="AB765" s="30">
        <f t="shared" si="229"/>
        <v>753</v>
      </c>
      <c r="AC765" s="29">
        <f t="shared" si="222"/>
        <v>4908689.4200000204</v>
      </c>
      <c r="AD765" s="30">
        <f t="shared" si="229"/>
        <v>753</v>
      </c>
      <c r="AE765" s="30">
        <f t="shared" si="229"/>
        <v>753</v>
      </c>
      <c r="AF765" s="29">
        <f t="shared" si="218"/>
        <v>4936026.0499999635</v>
      </c>
      <c r="AG765" s="30">
        <f t="shared" si="229"/>
        <v>753</v>
      </c>
      <c r="AH765" s="30">
        <f t="shared" si="229"/>
        <v>753</v>
      </c>
      <c r="AI765" s="29">
        <f t="shared" si="223"/>
        <v>4904240.2700000284</v>
      </c>
      <c r="AJ765" s="30">
        <f t="shared" si="229"/>
        <v>753</v>
      </c>
      <c r="AK765" s="30">
        <f t="shared" si="229"/>
        <v>753</v>
      </c>
      <c r="AL765" s="29">
        <f t="shared" si="224"/>
        <v>4927488.8299999861</v>
      </c>
      <c r="AM765" s="30">
        <f t="shared" ref="AK765:AT780" si="230">AM764+1</f>
        <v>753</v>
      </c>
      <c r="AN765" s="30">
        <f t="shared" si="230"/>
        <v>753</v>
      </c>
      <c r="AO765" s="29">
        <f t="shared" si="225"/>
        <v>4933523.1899999706</v>
      </c>
      <c r="AP765" s="30">
        <f t="shared" si="230"/>
        <v>753</v>
      </c>
      <c r="AQ765" s="30">
        <f t="shared" si="230"/>
        <v>753</v>
      </c>
      <c r="AR765" s="29">
        <f t="shared" si="219"/>
        <v>4928345.1899999361</v>
      </c>
      <c r="AS765" s="253">
        <f t="shared" si="230"/>
        <v>753</v>
      </c>
      <c r="AT765" s="254">
        <f t="shared" si="230"/>
        <v>753</v>
      </c>
    </row>
    <row r="766" spans="22:46">
      <c r="V766" s="30">
        <f t="shared" ref="V766:AK781" si="231">V765+1</f>
        <v>754</v>
      </c>
      <c r="W766" s="29">
        <f t="shared" si="220"/>
        <v>4919444.1900000283</v>
      </c>
      <c r="X766" s="30">
        <f t="shared" si="231"/>
        <v>754</v>
      </c>
      <c r="Y766" s="30">
        <f t="shared" si="231"/>
        <v>754</v>
      </c>
      <c r="Z766" s="29">
        <f t="shared" si="221"/>
        <v>4933381.5799999675</v>
      </c>
      <c r="AA766" s="30">
        <f t="shared" si="231"/>
        <v>754</v>
      </c>
      <c r="AB766" s="30">
        <f t="shared" si="231"/>
        <v>754</v>
      </c>
      <c r="AC766" s="29">
        <f t="shared" si="222"/>
        <v>4915121.5400000205</v>
      </c>
      <c r="AD766" s="30">
        <f t="shared" si="231"/>
        <v>754</v>
      </c>
      <c r="AE766" s="30">
        <f t="shared" si="231"/>
        <v>754</v>
      </c>
      <c r="AF766" s="29">
        <f t="shared" si="218"/>
        <v>4942484.1899999632</v>
      </c>
      <c r="AG766" s="30">
        <f t="shared" si="231"/>
        <v>754</v>
      </c>
      <c r="AH766" s="30">
        <f t="shared" si="231"/>
        <v>754</v>
      </c>
      <c r="AI766" s="29">
        <f t="shared" si="223"/>
        <v>4910672.8400000287</v>
      </c>
      <c r="AJ766" s="30">
        <f t="shared" si="231"/>
        <v>754</v>
      </c>
      <c r="AK766" s="30">
        <f t="shared" si="230"/>
        <v>754</v>
      </c>
      <c r="AL766" s="29">
        <f t="shared" si="224"/>
        <v>4933946.0699999863</v>
      </c>
      <c r="AM766" s="30">
        <f t="shared" si="230"/>
        <v>754</v>
      </c>
      <c r="AN766" s="30">
        <f t="shared" si="230"/>
        <v>754</v>
      </c>
      <c r="AO766" s="29">
        <f t="shared" si="225"/>
        <v>4939973.2999999709</v>
      </c>
      <c r="AP766" s="30">
        <f t="shared" si="230"/>
        <v>754</v>
      </c>
      <c r="AQ766" s="30">
        <f t="shared" si="230"/>
        <v>754</v>
      </c>
      <c r="AR766" s="29">
        <f t="shared" si="219"/>
        <v>4934784.4999999357</v>
      </c>
      <c r="AS766" s="253">
        <f t="shared" si="230"/>
        <v>754</v>
      </c>
      <c r="AT766" s="254">
        <f t="shared" si="230"/>
        <v>754</v>
      </c>
    </row>
    <row r="767" spans="22:46">
      <c r="V767" s="30">
        <f t="shared" si="231"/>
        <v>755</v>
      </c>
      <c r="W767" s="29">
        <f t="shared" si="220"/>
        <v>4925879.0100000286</v>
      </c>
      <c r="X767" s="30">
        <f t="shared" si="231"/>
        <v>755</v>
      </c>
      <c r="Y767" s="30">
        <f t="shared" si="231"/>
        <v>755</v>
      </c>
      <c r="Z767" s="29">
        <f t="shared" si="221"/>
        <v>4939835.2199999671</v>
      </c>
      <c r="AA767" s="30">
        <f t="shared" si="231"/>
        <v>755</v>
      </c>
      <c r="AB767" s="30">
        <f t="shared" si="231"/>
        <v>755</v>
      </c>
      <c r="AC767" s="29">
        <f t="shared" si="222"/>
        <v>4921553.6600000206</v>
      </c>
      <c r="AD767" s="30">
        <f t="shared" si="231"/>
        <v>755</v>
      </c>
      <c r="AE767" s="30">
        <f t="shared" si="231"/>
        <v>755</v>
      </c>
      <c r="AF767" s="29">
        <f t="shared" si="218"/>
        <v>4948942.3299999628</v>
      </c>
      <c r="AG767" s="30">
        <f t="shared" si="231"/>
        <v>755</v>
      </c>
      <c r="AH767" s="30">
        <f t="shared" si="231"/>
        <v>755</v>
      </c>
      <c r="AI767" s="29">
        <f t="shared" si="223"/>
        <v>4917105.410000029</v>
      </c>
      <c r="AJ767" s="30">
        <f t="shared" si="231"/>
        <v>755</v>
      </c>
      <c r="AK767" s="30">
        <f t="shared" si="230"/>
        <v>755</v>
      </c>
      <c r="AL767" s="29">
        <f t="shared" si="224"/>
        <v>4940403.3099999866</v>
      </c>
      <c r="AM767" s="30">
        <f t="shared" si="230"/>
        <v>755</v>
      </c>
      <c r="AN767" s="30">
        <f t="shared" si="230"/>
        <v>755</v>
      </c>
      <c r="AO767" s="29">
        <f t="shared" si="225"/>
        <v>4946423.4099999713</v>
      </c>
      <c r="AP767" s="30">
        <f t="shared" si="230"/>
        <v>755</v>
      </c>
      <c r="AQ767" s="30">
        <f t="shared" si="230"/>
        <v>755</v>
      </c>
      <c r="AR767" s="29">
        <f t="shared" si="219"/>
        <v>4941223.8099999353</v>
      </c>
      <c r="AS767" s="253">
        <f t="shared" si="230"/>
        <v>755</v>
      </c>
      <c r="AT767" s="254">
        <f t="shared" si="230"/>
        <v>755</v>
      </c>
    </row>
    <row r="768" spans="22:46">
      <c r="V768" s="30">
        <f t="shared" si="231"/>
        <v>756</v>
      </c>
      <c r="W768" s="29">
        <f t="shared" si="220"/>
        <v>4932313.8300000289</v>
      </c>
      <c r="X768" s="30">
        <f t="shared" si="231"/>
        <v>756</v>
      </c>
      <c r="Y768" s="30">
        <f t="shared" si="231"/>
        <v>756</v>
      </c>
      <c r="Z768" s="29">
        <f t="shared" si="221"/>
        <v>4946288.8599999668</v>
      </c>
      <c r="AA768" s="30">
        <f t="shared" si="231"/>
        <v>756</v>
      </c>
      <c r="AB768" s="30">
        <f t="shared" si="231"/>
        <v>756</v>
      </c>
      <c r="AC768" s="29">
        <f t="shared" si="222"/>
        <v>4927985.7800000207</v>
      </c>
      <c r="AD768" s="30">
        <f t="shared" si="231"/>
        <v>756</v>
      </c>
      <c r="AE768" s="30">
        <f t="shared" si="231"/>
        <v>756</v>
      </c>
      <c r="AF768" s="29">
        <f t="shared" si="218"/>
        <v>4955400.4699999625</v>
      </c>
      <c r="AG768" s="30">
        <f t="shared" si="231"/>
        <v>756</v>
      </c>
      <c r="AH768" s="30">
        <f t="shared" si="231"/>
        <v>756</v>
      </c>
      <c r="AI768" s="29">
        <f t="shared" si="223"/>
        <v>4923537.9800000293</v>
      </c>
      <c r="AJ768" s="30">
        <f t="shared" si="231"/>
        <v>756</v>
      </c>
      <c r="AK768" s="30">
        <f t="shared" si="230"/>
        <v>756</v>
      </c>
      <c r="AL768" s="29">
        <f t="shared" si="224"/>
        <v>4946860.5499999868</v>
      </c>
      <c r="AM768" s="30">
        <f t="shared" si="230"/>
        <v>756</v>
      </c>
      <c r="AN768" s="30">
        <f t="shared" si="230"/>
        <v>756</v>
      </c>
      <c r="AO768" s="29">
        <f t="shared" si="225"/>
        <v>4952873.5199999716</v>
      </c>
      <c r="AP768" s="30">
        <f t="shared" si="230"/>
        <v>756</v>
      </c>
      <c r="AQ768" s="30">
        <f t="shared" si="230"/>
        <v>756</v>
      </c>
      <c r="AR768" s="29">
        <f t="shared" si="219"/>
        <v>4947663.1199999349</v>
      </c>
      <c r="AS768" s="253">
        <f t="shared" si="230"/>
        <v>756</v>
      </c>
      <c r="AT768" s="254">
        <f t="shared" si="230"/>
        <v>756</v>
      </c>
    </row>
    <row r="769" spans="22:46">
      <c r="V769" s="30">
        <f t="shared" si="231"/>
        <v>757</v>
      </c>
      <c r="W769" s="29">
        <f t="shared" si="220"/>
        <v>4938748.6500000292</v>
      </c>
      <c r="X769" s="30">
        <f t="shared" si="231"/>
        <v>757</v>
      </c>
      <c r="Y769" s="30">
        <f t="shared" si="231"/>
        <v>757</v>
      </c>
      <c r="Z769" s="29">
        <f t="shared" si="221"/>
        <v>4952742.4999999665</v>
      </c>
      <c r="AA769" s="30">
        <f t="shared" si="231"/>
        <v>757</v>
      </c>
      <c r="AB769" s="30">
        <f t="shared" si="231"/>
        <v>757</v>
      </c>
      <c r="AC769" s="29">
        <f t="shared" si="222"/>
        <v>4934417.9000000209</v>
      </c>
      <c r="AD769" s="30">
        <f t="shared" si="231"/>
        <v>757</v>
      </c>
      <c r="AE769" s="30">
        <f t="shared" si="231"/>
        <v>757</v>
      </c>
      <c r="AF769" s="29">
        <f t="shared" si="218"/>
        <v>4961858.6099999622</v>
      </c>
      <c r="AG769" s="30">
        <f t="shared" si="231"/>
        <v>757</v>
      </c>
      <c r="AH769" s="30">
        <f t="shared" si="231"/>
        <v>757</v>
      </c>
      <c r="AI769" s="29">
        <f t="shared" si="223"/>
        <v>4929970.5500000296</v>
      </c>
      <c r="AJ769" s="30">
        <f t="shared" si="231"/>
        <v>757</v>
      </c>
      <c r="AK769" s="30">
        <f t="shared" si="230"/>
        <v>757</v>
      </c>
      <c r="AL769" s="29">
        <f t="shared" si="224"/>
        <v>4953317.789999987</v>
      </c>
      <c r="AM769" s="30">
        <f t="shared" si="230"/>
        <v>757</v>
      </c>
      <c r="AN769" s="30">
        <f t="shared" si="230"/>
        <v>757</v>
      </c>
      <c r="AO769" s="29">
        <f t="shared" si="225"/>
        <v>4959323.6299999719</v>
      </c>
      <c r="AP769" s="30">
        <f t="shared" si="230"/>
        <v>757</v>
      </c>
      <c r="AQ769" s="30">
        <f t="shared" si="230"/>
        <v>757</v>
      </c>
      <c r="AR769" s="29">
        <f t="shared" si="219"/>
        <v>4954102.4299999345</v>
      </c>
      <c r="AS769" s="253">
        <f t="shared" si="230"/>
        <v>757</v>
      </c>
      <c r="AT769" s="254">
        <f t="shared" si="230"/>
        <v>757</v>
      </c>
    </row>
    <row r="770" spans="22:46">
      <c r="V770" s="30">
        <f t="shared" si="231"/>
        <v>758</v>
      </c>
      <c r="W770" s="29">
        <f t="shared" si="220"/>
        <v>4945183.4700000295</v>
      </c>
      <c r="X770" s="30">
        <f t="shared" si="231"/>
        <v>758</v>
      </c>
      <c r="Y770" s="30">
        <f t="shared" si="231"/>
        <v>758</v>
      </c>
      <c r="Z770" s="29">
        <f t="shared" si="221"/>
        <v>4959196.1399999661</v>
      </c>
      <c r="AA770" s="30">
        <f t="shared" si="231"/>
        <v>758</v>
      </c>
      <c r="AB770" s="30">
        <f t="shared" si="231"/>
        <v>758</v>
      </c>
      <c r="AC770" s="29">
        <f t="shared" si="222"/>
        <v>4940850.020000021</v>
      </c>
      <c r="AD770" s="30">
        <f t="shared" si="231"/>
        <v>758</v>
      </c>
      <c r="AE770" s="30">
        <f t="shared" si="231"/>
        <v>758</v>
      </c>
      <c r="AF770" s="29">
        <f t="shared" si="218"/>
        <v>4968316.7499999618</v>
      </c>
      <c r="AG770" s="30">
        <f t="shared" si="231"/>
        <v>758</v>
      </c>
      <c r="AH770" s="30">
        <f t="shared" si="231"/>
        <v>758</v>
      </c>
      <c r="AI770" s="29">
        <f t="shared" si="223"/>
        <v>4936403.1200000299</v>
      </c>
      <c r="AJ770" s="30">
        <f t="shared" si="231"/>
        <v>758</v>
      </c>
      <c r="AK770" s="30">
        <f t="shared" si="230"/>
        <v>758</v>
      </c>
      <c r="AL770" s="29">
        <f t="shared" si="224"/>
        <v>4959775.0299999872</v>
      </c>
      <c r="AM770" s="30">
        <f t="shared" si="230"/>
        <v>758</v>
      </c>
      <c r="AN770" s="30">
        <f t="shared" si="230"/>
        <v>758</v>
      </c>
      <c r="AO770" s="29">
        <f t="shared" si="225"/>
        <v>4965773.7399999723</v>
      </c>
      <c r="AP770" s="30">
        <f t="shared" si="230"/>
        <v>758</v>
      </c>
      <c r="AQ770" s="30">
        <f t="shared" si="230"/>
        <v>758</v>
      </c>
      <c r="AR770" s="29">
        <f t="shared" si="219"/>
        <v>4960541.7399999341</v>
      </c>
      <c r="AS770" s="253">
        <f t="shared" si="230"/>
        <v>758</v>
      </c>
      <c r="AT770" s="254">
        <f t="shared" si="230"/>
        <v>758</v>
      </c>
    </row>
    <row r="771" spans="22:46">
      <c r="V771" s="30">
        <f t="shared" si="231"/>
        <v>759</v>
      </c>
      <c r="W771" s="29">
        <f t="shared" si="220"/>
        <v>4951618.2900000298</v>
      </c>
      <c r="X771" s="30">
        <f t="shared" si="231"/>
        <v>759</v>
      </c>
      <c r="Y771" s="30">
        <f t="shared" si="231"/>
        <v>759</v>
      </c>
      <c r="Z771" s="29">
        <f t="shared" si="221"/>
        <v>4965649.7799999658</v>
      </c>
      <c r="AA771" s="30">
        <f t="shared" si="231"/>
        <v>759</v>
      </c>
      <c r="AB771" s="30">
        <f t="shared" si="231"/>
        <v>759</v>
      </c>
      <c r="AC771" s="29">
        <f t="shared" si="222"/>
        <v>4947282.1400000211</v>
      </c>
      <c r="AD771" s="30">
        <f t="shared" si="231"/>
        <v>759</v>
      </c>
      <c r="AE771" s="30">
        <f t="shared" si="231"/>
        <v>759</v>
      </c>
      <c r="AF771" s="29">
        <f t="shared" si="218"/>
        <v>4974774.8899999615</v>
      </c>
      <c r="AG771" s="30">
        <f t="shared" si="231"/>
        <v>759</v>
      </c>
      <c r="AH771" s="30">
        <f t="shared" si="231"/>
        <v>759</v>
      </c>
      <c r="AI771" s="29">
        <f t="shared" si="223"/>
        <v>4942835.6900000302</v>
      </c>
      <c r="AJ771" s="30">
        <f t="shared" si="231"/>
        <v>759</v>
      </c>
      <c r="AK771" s="30">
        <f t="shared" si="230"/>
        <v>759</v>
      </c>
      <c r="AL771" s="29">
        <f t="shared" si="224"/>
        <v>4966232.2699999874</v>
      </c>
      <c r="AM771" s="30">
        <f t="shared" si="230"/>
        <v>759</v>
      </c>
      <c r="AN771" s="30">
        <f t="shared" si="230"/>
        <v>759</v>
      </c>
      <c r="AO771" s="29">
        <f t="shared" si="225"/>
        <v>4972223.8499999726</v>
      </c>
      <c r="AP771" s="30">
        <f t="shared" si="230"/>
        <v>759</v>
      </c>
      <c r="AQ771" s="30">
        <f t="shared" si="230"/>
        <v>759</v>
      </c>
      <c r="AR771" s="29">
        <f t="shared" si="219"/>
        <v>4966981.0499999337</v>
      </c>
      <c r="AS771" s="253">
        <f t="shared" si="230"/>
        <v>759</v>
      </c>
      <c r="AT771" s="254">
        <f t="shared" si="230"/>
        <v>759</v>
      </c>
    </row>
    <row r="772" spans="22:46">
      <c r="V772" s="30">
        <f t="shared" si="231"/>
        <v>760</v>
      </c>
      <c r="W772" s="29">
        <f t="shared" si="220"/>
        <v>4958053.1100000301</v>
      </c>
      <c r="X772" s="30">
        <f t="shared" si="231"/>
        <v>760</v>
      </c>
      <c r="Y772" s="30">
        <f t="shared" si="231"/>
        <v>760</v>
      </c>
      <c r="Z772" s="29">
        <f t="shared" si="221"/>
        <v>4972103.4199999655</v>
      </c>
      <c r="AA772" s="30">
        <f t="shared" si="231"/>
        <v>760</v>
      </c>
      <c r="AB772" s="30">
        <f t="shared" si="231"/>
        <v>760</v>
      </c>
      <c r="AC772" s="29">
        <f t="shared" si="222"/>
        <v>4953714.2600000212</v>
      </c>
      <c r="AD772" s="30">
        <f t="shared" si="231"/>
        <v>760</v>
      </c>
      <c r="AE772" s="30">
        <f t="shared" si="231"/>
        <v>760</v>
      </c>
      <c r="AF772" s="29">
        <f t="shared" si="218"/>
        <v>4981233.0299999611</v>
      </c>
      <c r="AG772" s="30">
        <f t="shared" si="231"/>
        <v>760</v>
      </c>
      <c r="AH772" s="30">
        <f t="shared" si="231"/>
        <v>760</v>
      </c>
      <c r="AI772" s="29">
        <f t="shared" si="223"/>
        <v>4949268.2600000305</v>
      </c>
      <c r="AJ772" s="30">
        <f t="shared" si="231"/>
        <v>760</v>
      </c>
      <c r="AK772" s="30">
        <f t="shared" si="230"/>
        <v>760</v>
      </c>
      <c r="AL772" s="29">
        <f t="shared" si="224"/>
        <v>4972689.5099999877</v>
      </c>
      <c r="AM772" s="30">
        <f t="shared" si="230"/>
        <v>760</v>
      </c>
      <c r="AN772" s="30">
        <f t="shared" si="230"/>
        <v>760</v>
      </c>
      <c r="AO772" s="29">
        <f t="shared" si="225"/>
        <v>4978673.959999973</v>
      </c>
      <c r="AP772" s="30">
        <f t="shared" si="230"/>
        <v>760</v>
      </c>
      <c r="AQ772" s="30">
        <f t="shared" si="230"/>
        <v>760</v>
      </c>
      <c r="AR772" s="29">
        <f t="shared" si="219"/>
        <v>4973420.3599999333</v>
      </c>
      <c r="AS772" s="253">
        <f t="shared" si="230"/>
        <v>760</v>
      </c>
      <c r="AT772" s="254">
        <f t="shared" si="230"/>
        <v>760</v>
      </c>
    </row>
    <row r="773" spans="22:46">
      <c r="V773" s="30">
        <f t="shared" si="231"/>
        <v>761</v>
      </c>
      <c r="W773" s="29">
        <f t="shared" si="220"/>
        <v>4964487.9300000304</v>
      </c>
      <c r="X773" s="30">
        <f t="shared" si="231"/>
        <v>761</v>
      </c>
      <c r="Y773" s="30">
        <f t="shared" si="231"/>
        <v>761</v>
      </c>
      <c r="Z773" s="29">
        <f t="shared" si="221"/>
        <v>4978557.0599999651</v>
      </c>
      <c r="AA773" s="30">
        <f t="shared" si="231"/>
        <v>761</v>
      </c>
      <c r="AB773" s="30">
        <f t="shared" si="231"/>
        <v>761</v>
      </c>
      <c r="AC773" s="29">
        <f t="shared" si="222"/>
        <v>4960146.3800000213</v>
      </c>
      <c r="AD773" s="30">
        <f t="shared" si="231"/>
        <v>761</v>
      </c>
      <c r="AE773" s="30">
        <f t="shared" si="231"/>
        <v>761</v>
      </c>
      <c r="AF773" s="29">
        <f t="shared" si="218"/>
        <v>4987691.1699999608</v>
      </c>
      <c r="AG773" s="30">
        <f t="shared" si="231"/>
        <v>761</v>
      </c>
      <c r="AH773" s="30">
        <f t="shared" si="231"/>
        <v>761</v>
      </c>
      <c r="AI773" s="29">
        <f t="shared" si="223"/>
        <v>4955700.8300000308</v>
      </c>
      <c r="AJ773" s="30">
        <f t="shared" si="231"/>
        <v>761</v>
      </c>
      <c r="AK773" s="30">
        <f t="shared" si="230"/>
        <v>761</v>
      </c>
      <c r="AL773" s="29">
        <f t="shared" si="224"/>
        <v>4979146.7499999879</v>
      </c>
      <c r="AM773" s="30">
        <f t="shared" si="230"/>
        <v>761</v>
      </c>
      <c r="AN773" s="30">
        <f t="shared" si="230"/>
        <v>761</v>
      </c>
      <c r="AO773" s="29">
        <f t="shared" si="225"/>
        <v>4985124.0699999733</v>
      </c>
      <c r="AP773" s="30">
        <f t="shared" si="230"/>
        <v>761</v>
      </c>
      <c r="AQ773" s="30">
        <f t="shared" si="230"/>
        <v>761</v>
      </c>
      <c r="AR773" s="29">
        <f t="shared" si="219"/>
        <v>4979859.6699999329</v>
      </c>
      <c r="AS773" s="253">
        <f t="shared" si="230"/>
        <v>761</v>
      </c>
      <c r="AT773" s="254">
        <f t="shared" si="230"/>
        <v>761</v>
      </c>
    </row>
    <row r="774" spans="22:46">
      <c r="V774" s="30">
        <f t="shared" si="231"/>
        <v>762</v>
      </c>
      <c r="W774" s="29">
        <f t="shared" si="220"/>
        <v>4970922.7500000307</v>
      </c>
      <c r="X774" s="30">
        <f t="shared" si="231"/>
        <v>762</v>
      </c>
      <c r="Y774" s="30">
        <f t="shared" si="231"/>
        <v>762</v>
      </c>
      <c r="Z774" s="29">
        <f t="shared" si="221"/>
        <v>4985010.6999999648</v>
      </c>
      <c r="AA774" s="30">
        <f t="shared" si="231"/>
        <v>762</v>
      </c>
      <c r="AB774" s="30">
        <f t="shared" si="231"/>
        <v>762</v>
      </c>
      <c r="AC774" s="29">
        <f t="shared" si="222"/>
        <v>4966578.5000000214</v>
      </c>
      <c r="AD774" s="30">
        <f t="shared" si="231"/>
        <v>762</v>
      </c>
      <c r="AE774" s="30">
        <f t="shared" si="231"/>
        <v>762</v>
      </c>
      <c r="AF774" s="29">
        <f t="shared" si="218"/>
        <v>4994149.3099999605</v>
      </c>
      <c r="AG774" s="30">
        <f t="shared" si="231"/>
        <v>762</v>
      </c>
      <c r="AH774" s="30">
        <f t="shared" si="231"/>
        <v>762</v>
      </c>
      <c r="AI774" s="29">
        <f t="shared" si="223"/>
        <v>4962133.4000000311</v>
      </c>
      <c r="AJ774" s="30">
        <f t="shared" si="231"/>
        <v>762</v>
      </c>
      <c r="AK774" s="30">
        <f t="shared" si="230"/>
        <v>762</v>
      </c>
      <c r="AL774" s="29">
        <f t="shared" si="224"/>
        <v>4985603.9899999881</v>
      </c>
      <c r="AM774" s="30">
        <f t="shared" si="230"/>
        <v>762</v>
      </c>
      <c r="AN774" s="30">
        <f t="shared" si="230"/>
        <v>762</v>
      </c>
      <c r="AO774" s="29">
        <f t="shared" si="225"/>
        <v>4991574.1799999736</v>
      </c>
      <c r="AP774" s="30">
        <f t="shared" si="230"/>
        <v>762</v>
      </c>
      <c r="AQ774" s="30">
        <f t="shared" si="230"/>
        <v>762</v>
      </c>
      <c r="AR774" s="29">
        <f t="shared" si="219"/>
        <v>4986298.9799999325</v>
      </c>
      <c r="AS774" s="253">
        <f t="shared" si="230"/>
        <v>762</v>
      </c>
      <c r="AT774" s="254">
        <f t="shared" si="230"/>
        <v>762</v>
      </c>
    </row>
    <row r="775" spans="22:46">
      <c r="V775" s="30">
        <f t="shared" si="231"/>
        <v>763</v>
      </c>
      <c r="W775" s="29">
        <f t="shared" si="220"/>
        <v>4977357.570000031</v>
      </c>
      <c r="X775" s="30">
        <f t="shared" si="231"/>
        <v>763</v>
      </c>
      <c r="Y775" s="30">
        <f t="shared" si="231"/>
        <v>763</v>
      </c>
      <c r="Z775" s="29">
        <f t="shared" si="221"/>
        <v>4991464.3399999645</v>
      </c>
      <c r="AA775" s="30">
        <f t="shared" si="231"/>
        <v>763</v>
      </c>
      <c r="AB775" s="30">
        <f t="shared" si="231"/>
        <v>763</v>
      </c>
      <c r="AC775" s="29">
        <f t="shared" si="222"/>
        <v>4973010.6200000215</v>
      </c>
      <c r="AD775" s="30">
        <f t="shared" si="231"/>
        <v>763</v>
      </c>
      <c r="AE775" s="30">
        <f t="shared" si="231"/>
        <v>763</v>
      </c>
      <c r="AF775" s="29">
        <f t="shared" si="218"/>
        <v>5000607.4499999601</v>
      </c>
      <c r="AG775" s="30">
        <f t="shared" si="231"/>
        <v>763</v>
      </c>
      <c r="AH775" s="30">
        <f t="shared" si="231"/>
        <v>763</v>
      </c>
      <c r="AI775" s="29">
        <f t="shared" si="223"/>
        <v>4968565.9700000314</v>
      </c>
      <c r="AJ775" s="30">
        <f t="shared" si="231"/>
        <v>763</v>
      </c>
      <c r="AK775" s="30">
        <f t="shared" si="230"/>
        <v>763</v>
      </c>
      <c r="AL775" s="29">
        <f t="shared" si="224"/>
        <v>4992061.2299999883</v>
      </c>
      <c r="AM775" s="30">
        <f t="shared" si="230"/>
        <v>763</v>
      </c>
      <c r="AN775" s="30">
        <f t="shared" si="230"/>
        <v>763</v>
      </c>
      <c r="AO775" s="29">
        <f t="shared" si="225"/>
        <v>4998024.289999974</v>
      </c>
      <c r="AP775" s="30">
        <f t="shared" si="230"/>
        <v>763</v>
      </c>
      <c r="AQ775" s="30">
        <f t="shared" si="230"/>
        <v>763</v>
      </c>
      <c r="AR775" s="29">
        <f t="shared" si="219"/>
        <v>4992738.2899999321</v>
      </c>
      <c r="AS775" s="253">
        <f t="shared" si="230"/>
        <v>763</v>
      </c>
      <c r="AT775" s="254">
        <f t="shared" si="230"/>
        <v>763</v>
      </c>
    </row>
    <row r="776" spans="22:46">
      <c r="V776" s="30">
        <f t="shared" si="231"/>
        <v>764</v>
      </c>
      <c r="W776" s="29">
        <f t="shared" si="220"/>
        <v>4983792.3900000313</v>
      </c>
      <c r="X776" s="30">
        <f t="shared" si="231"/>
        <v>764</v>
      </c>
      <c r="Y776" s="30">
        <f t="shared" si="231"/>
        <v>764</v>
      </c>
      <c r="Z776" s="29">
        <f t="shared" si="221"/>
        <v>4997917.9799999641</v>
      </c>
      <c r="AA776" s="30">
        <f t="shared" si="231"/>
        <v>764</v>
      </c>
      <c r="AB776" s="30">
        <f t="shared" si="231"/>
        <v>764</v>
      </c>
      <c r="AC776" s="29">
        <f t="shared" si="222"/>
        <v>4979442.7400000216</v>
      </c>
      <c r="AD776" s="30">
        <f t="shared" si="231"/>
        <v>764</v>
      </c>
      <c r="AE776" s="30">
        <f t="shared" si="231"/>
        <v>764</v>
      </c>
      <c r="AF776" s="29">
        <f t="shared" si="218"/>
        <v>5007065.5899999598</v>
      </c>
      <c r="AG776" s="30">
        <f t="shared" si="231"/>
        <v>764</v>
      </c>
      <c r="AH776" s="30">
        <f t="shared" si="231"/>
        <v>764</v>
      </c>
      <c r="AI776" s="29">
        <f t="shared" si="223"/>
        <v>4974998.5400000317</v>
      </c>
      <c r="AJ776" s="30">
        <f t="shared" si="231"/>
        <v>764</v>
      </c>
      <c r="AK776" s="30">
        <f t="shared" si="230"/>
        <v>764</v>
      </c>
      <c r="AL776" s="29">
        <f t="shared" si="224"/>
        <v>4998518.4699999886</v>
      </c>
      <c r="AM776" s="30">
        <f t="shared" si="230"/>
        <v>764</v>
      </c>
      <c r="AN776" s="30">
        <f t="shared" si="230"/>
        <v>764</v>
      </c>
      <c r="AO776" s="29">
        <f t="shared" si="225"/>
        <v>5004474.3999999743</v>
      </c>
      <c r="AP776" s="30">
        <f t="shared" si="230"/>
        <v>764</v>
      </c>
      <c r="AQ776" s="30">
        <f t="shared" si="230"/>
        <v>764</v>
      </c>
      <c r="AR776" s="29">
        <f t="shared" si="219"/>
        <v>4999177.5999999316</v>
      </c>
      <c r="AS776" s="253">
        <f t="shared" si="230"/>
        <v>764</v>
      </c>
      <c r="AT776" s="254">
        <f t="shared" si="230"/>
        <v>764</v>
      </c>
    </row>
    <row r="777" spans="22:46">
      <c r="V777" s="30">
        <f t="shared" si="231"/>
        <v>765</v>
      </c>
      <c r="W777" s="29">
        <f t="shared" si="220"/>
        <v>4990227.2100000316</v>
      </c>
      <c r="X777" s="30">
        <f t="shared" si="231"/>
        <v>765</v>
      </c>
      <c r="Y777" s="30">
        <f t="shared" si="231"/>
        <v>765</v>
      </c>
      <c r="Z777" s="29">
        <f t="shared" si="221"/>
        <v>5004371.6199999638</v>
      </c>
      <c r="AA777" s="30">
        <f t="shared" si="231"/>
        <v>765</v>
      </c>
      <c r="AB777" s="30">
        <f t="shared" si="231"/>
        <v>765</v>
      </c>
      <c r="AC777" s="29">
        <f t="shared" si="222"/>
        <v>4985874.8600000218</v>
      </c>
      <c r="AD777" s="30">
        <f t="shared" si="231"/>
        <v>765</v>
      </c>
      <c r="AE777" s="30">
        <f t="shared" si="231"/>
        <v>765</v>
      </c>
      <c r="AF777" s="29">
        <f t="shared" si="218"/>
        <v>5013523.7299999595</v>
      </c>
      <c r="AG777" s="30">
        <f t="shared" si="231"/>
        <v>765</v>
      </c>
      <c r="AH777" s="30">
        <f t="shared" si="231"/>
        <v>765</v>
      </c>
      <c r="AI777" s="29">
        <f t="shared" si="223"/>
        <v>4981431.110000032</v>
      </c>
      <c r="AJ777" s="30">
        <f t="shared" si="231"/>
        <v>765</v>
      </c>
      <c r="AK777" s="30">
        <f t="shared" si="230"/>
        <v>765</v>
      </c>
      <c r="AL777" s="29">
        <f t="shared" si="224"/>
        <v>5004975.7099999888</v>
      </c>
      <c r="AM777" s="30">
        <f t="shared" si="230"/>
        <v>765</v>
      </c>
      <c r="AN777" s="30">
        <f t="shared" si="230"/>
        <v>765</v>
      </c>
      <c r="AO777" s="29">
        <f t="shared" si="225"/>
        <v>5010924.5099999746</v>
      </c>
      <c r="AP777" s="30">
        <f t="shared" si="230"/>
        <v>765</v>
      </c>
      <c r="AQ777" s="30">
        <f t="shared" si="230"/>
        <v>765</v>
      </c>
      <c r="AR777" s="29">
        <f t="shared" si="219"/>
        <v>5005616.9099999312</v>
      </c>
      <c r="AS777" s="253">
        <f t="shared" si="230"/>
        <v>765</v>
      </c>
      <c r="AT777" s="254">
        <f t="shared" si="230"/>
        <v>765</v>
      </c>
    </row>
    <row r="778" spans="22:46">
      <c r="V778" s="30">
        <f t="shared" si="231"/>
        <v>766</v>
      </c>
      <c r="W778" s="29">
        <f t="shared" si="220"/>
        <v>4996662.0300000319</v>
      </c>
      <c r="X778" s="30">
        <f t="shared" si="231"/>
        <v>766</v>
      </c>
      <c r="Y778" s="30">
        <f t="shared" si="231"/>
        <v>766</v>
      </c>
      <c r="Z778" s="29">
        <f t="shared" si="221"/>
        <v>5010825.2599999635</v>
      </c>
      <c r="AA778" s="30">
        <f t="shared" si="231"/>
        <v>766</v>
      </c>
      <c r="AB778" s="30">
        <f t="shared" si="231"/>
        <v>766</v>
      </c>
      <c r="AC778" s="29">
        <f t="shared" si="222"/>
        <v>4992306.9800000219</v>
      </c>
      <c r="AD778" s="30">
        <f t="shared" si="231"/>
        <v>766</v>
      </c>
      <c r="AE778" s="30">
        <f t="shared" si="231"/>
        <v>766</v>
      </c>
      <c r="AF778" s="29">
        <f t="shared" si="218"/>
        <v>5019981.8699999591</v>
      </c>
      <c r="AG778" s="30">
        <f t="shared" si="231"/>
        <v>766</v>
      </c>
      <c r="AH778" s="30">
        <f t="shared" si="231"/>
        <v>766</v>
      </c>
      <c r="AI778" s="29">
        <f t="shared" si="223"/>
        <v>4987863.6800000323</v>
      </c>
      <c r="AJ778" s="30">
        <f t="shared" si="231"/>
        <v>766</v>
      </c>
      <c r="AK778" s="30">
        <f t="shared" si="230"/>
        <v>766</v>
      </c>
      <c r="AL778" s="29">
        <f t="shared" si="224"/>
        <v>5011432.949999989</v>
      </c>
      <c r="AM778" s="30">
        <f t="shared" si="230"/>
        <v>766</v>
      </c>
      <c r="AN778" s="30">
        <f t="shared" si="230"/>
        <v>766</v>
      </c>
      <c r="AO778" s="29">
        <f t="shared" si="225"/>
        <v>5017374.619999975</v>
      </c>
      <c r="AP778" s="30">
        <f t="shared" si="230"/>
        <v>766</v>
      </c>
      <c r="AQ778" s="30">
        <f t="shared" si="230"/>
        <v>766</v>
      </c>
      <c r="AR778" s="29">
        <f t="shared" si="219"/>
        <v>5012056.2199999308</v>
      </c>
      <c r="AS778" s="253">
        <f t="shared" si="230"/>
        <v>766</v>
      </c>
      <c r="AT778" s="254">
        <f t="shared" si="230"/>
        <v>766</v>
      </c>
    </row>
    <row r="779" spans="22:46">
      <c r="V779" s="30">
        <f t="shared" si="231"/>
        <v>767</v>
      </c>
      <c r="W779" s="29">
        <f t="shared" si="220"/>
        <v>5003096.8500000322</v>
      </c>
      <c r="X779" s="30">
        <f t="shared" si="231"/>
        <v>767</v>
      </c>
      <c r="Y779" s="30">
        <f t="shared" si="231"/>
        <v>767</v>
      </c>
      <c r="Z779" s="29">
        <f t="shared" si="221"/>
        <v>5017278.8999999631</v>
      </c>
      <c r="AA779" s="30">
        <f t="shared" si="231"/>
        <v>767</v>
      </c>
      <c r="AB779" s="30">
        <f t="shared" si="231"/>
        <v>767</v>
      </c>
      <c r="AC779" s="29">
        <f t="shared" si="222"/>
        <v>4998739.100000022</v>
      </c>
      <c r="AD779" s="30">
        <f t="shared" si="231"/>
        <v>767</v>
      </c>
      <c r="AE779" s="30">
        <f t="shared" si="231"/>
        <v>767</v>
      </c>
      <c r="AF779" s="29">
        <f t="shared" si="218"/>
        <v>5026440.0099999588</v>
      </c>
      <c r="AG779" s="30">
        <f t="shared" si="231"/>
        <v>767</v>
      </c>
      <c r="AH779" s="30">
        <f t="shared" si="231"/>
        <v>767</v>
      </c>
      <c r="AI779" s="29">
        <f t="shared" si="223"/>
        <v>4994296.2500000326</v>
      </c>
      <c r="AJ779" s="30">
        <f t="shared" si="231"/>
        <v>767</v>
      </c>
      <c r="AK779" s="30">
        <f t="shared" si="230"/>
        <v>767</v>
      </c>
      <c r="AL779" s="29">
        <f t="shared" si="224"/>
        <v>5017890.1899999892</v>
      </c>
      <c r="AM779" s="30">
        <f t="shared" si="230"/>
        <v>767</v>
      </c>
      <c r="AN779" s="30">
        <f t="shared" si="230"/>
        <v>767</v>
      </c>
      <c r="AO779" s="29">
        <f t="shared" si="225"/>
        <v>5023824.7299999753</v>
      </c>
      <c r="AP779" s="30">
        <f t="shared" si="230"/>
        <v>767</v>
      </c>
      <c r="AQ779" s="30">
        <f t="shared" si="230"/>
        <v>767</v>
      </c>
      <c r="AR779" s="29">
        <f t="shared" si="219"/>
        <v>5018495.5299999304</v>
      </c>
      <c r="AS779" s="253">
        <f t="shared" si="230"/>
        <v>767</v>
      </c>
      <c r="AT779" s="254">
        <f t="shared" si="230"/>
        <v>767</v>
      </c>
    </row>
    <row r="780" spans="22:46">
      <c r="V780" s="30">
        <f t="shared" si="231"/>
        <v>768</v>
      </c>
      <c r="W780" s="29">
        <f t="shared" si="220"/>
        <v>5009531.6700000325</v>
      </c>
      <c r="X780" s="30">
        <f t="shared" si="231"/>
        <v>768</v>
      </c>
      <c r="Y780" s="30">
        <f t="shared" si="231"/>
        <v>768</v>
      </c>
      <c r="Z780" s="29">
        <f t="shared" si="221"/>
        <v>5023732.5399999628</v>
      </c>
      <c r="AA780" s="30">
        <f t="shared" si="231"/>
        <v>768</v>
      </c>
      <c r="AB780" s="30">
        <f t="shared" si="231"/>
        <v>768</v>
      </c>
      <c r="AC780" s="29">
        <f t="shared" si="222"/>
        <v>5005171.2200000221</v>
      </c>
      <c r="AD780" s="30">
        <f t="shared" si="231"/>
        <v>768</v>
      </c>
      <c r="AE780" s="30">
        <f t="shared" si="231"/>
        <v>768</v>
      </c>
      <c r="AF780" s="29">
        <f t="shared" si="218"/>
        <v>5032898.1499999585</v>
      </c>
      <c r="AG780" s="30">
        <f t="shared" si="231"/>
        <v>768</v>
      </c>
      <c r="AH780" s="30">
        <f t="shared" si="231"/>
        <v>768</v>
      </c>
      <c r="AI780" s="29">
        <f t="shared" si="223"/>
        <v>5000728.8200000329</v>
      </c>
      <c r="AJ780" s="30">
        <f t="shared" si="231"/>
        <v>768</v>
      </c>
      <c r="AK780" s="30">
        <f t="shared" si="230"/>
        <v>768</v>
      </c>
      <c r="AL780" s="29">
        <f t="shared" si="224"/>
        <v>5024347.4299999895</v>
      </c>
      <c r="AM780" s="30">
        <f t="shared" si="230"/>
        <v>768</v>
      </c>
      <c r="AN780" s="30">
        <f t="shared" si="230"/>
        <v>768</v>
      </c>
      <c r="AO780" s="29">
        <f t="shared" si="225"/>
        <v>5030274.8399999756</v>
      </c>
      <c r="AP780" s="30">
        <f t="shared" si="230"/>
        <v>768</v>
      </c>
      <c r="AQ780" s="30">
        <f t="shared" si="230"/>
        <v>768</v>
      </c>
      <c r="AR780" s="29">
        <f t="shared" si="219"/>
        <v>5024934.83999993</v>
      </c>
      <c r="AS780" s="253">
        <f t="shared" si="230"/>
        <v>768</v>
      </c>
      <c r="AT780" s="254">
        <f t="shared" si="230"/>
        <v>768</v>
      </c>
    </row>
    <row r="781" spans="22:46">
      <c r="V781" s="30">
        <f t="shared" si="231"/>
        <v>769</v>
      </c>
      <c r="W781" s="29">
        <f t="shared" si="220"/>
        <v>5015966.4900000328</v>
      </c>
      <c r="X781" s="30">
        <f t="shared" si="231"/>
        <v>769</v>
      </c>
      <c r="Y781" s="30">
        <f t="shared" si="231"/>
        <v>769</v>
      </c>
      <c r="Z781" s="29">
        <f t="shared" si="221"/>
        <v>5030186.1799999624</v>
      </c>
      <c r="AA781" s="30">
        <f t="shared" si="231"/>
        <v>769</v>
      </c>
      <c r="AB781" s="30">
        <f t="shared" si="231"/>
        <v>769</v>
      </c>
      <c r="AC781" s="29">
        <f t="shared" si="222"/>
        <v>5011603.3400000222</v>
      </c>
      <c r="AD781" s="30">
        <f t="shared" si="231"/>
        <v>769</v>
      </c>
      <c r="AE781" s="30">
        <f t="shared" si="231"/>
        <v>769</v>
      </c>
      <c r="AF781" s="29">
        <f t="shared" si="218"/>
        <v>5039356.2899999581</v>
      </c>
      <c r="AG781" s="30">
        <f t="shared" si="231"/>
        <v>769</v>
      </c>
      <c r="AH781" s="30">
        <f t="shared" si="231"/>
        <v>769</v>
      </c>
      <c r="AI781" s="29">
        <f t="shared" si="223"/>
        <v>5007161.3900000332</v>
      </c>
      <c r="AJ781" s="30">
        <f t="shared" si="231"/>
        <v>769</v>
      </c>
      <c r="AK781" s="30">
        <f t="shared" si="231"/>
        <v>769</v>
      </c>
      <c r="AL781" s="29">
        <f t="shared" si="224"/>
        <v>5030804.6699999897</v>
      </c>
      <c r="AM781" s="30">
        <f t="shared" ref="AK781:AT796" si="232">AM780+1</f>
        <v>769</v>
      </c>
      <c r="AN781" s="30">
        <f t="shared" si="232"/>
        <v>769</v>
      </c>
      <c r="AO781" s="29">
        <f t="shared" si="225"/>
        <v>5036724.949999976</v>
      </c>
      <c r="AP781" s="30">
        <f t="shared" si="232"/>
        <v>769</v>
      </c>
      <c r="AQ781" s="30">
        <f t="shared" si="232"/>
        <v>769</v>
      </c>
      <c r="AR781" s="29">
        <f t="shared" si="219"/>
        <v>5031374.1499999296</v>
      </c>
      <c r="AS781" s="253">
        <f t="shared" si="232"/>
        <v>769</v>
      </c>
      <c r="AT781" s="254">
        <f t="shared" si="232"/>
        <v>769</v>
      </c>
    </row>
    <row r="782" spans="22:46">
      <c r="V782" s="30">
        <f t="shared" ref="V782:AK797" si="233">V781+1</f>
        <v>770</v>
      </c>
      <c r="W782" s="29">
        <f t="shared" si="220"/>
        <v>5022401.3100000331</v>
      </c>
      <c r="X782" s="30">
        <f t="shared" si="233"/>
        <v>770</v>
      </c>
      <c r="Y782" s="30">
        <f t="shared" si="233"/>
        <v>770</v>
      </c>
      <c r="Z782" s="29">
        <f t="shared" si="221"/>
        <v>5036639.8199999621</v>
      </c>
      <c r="AA782" s="30">
        <f t="shared" si="233"/>
        <v>770</v>
      </c>
      <c r="AB782" s="30">
        <f t="shared" si="233"/>
        <v>770</v>
      </c>
      <c r="AC782" s="29">
        <f t="shared" si="222"/>
        <v>5018035.4600000223</v>
      </c>
      <c r="AD782" s="30">
        <f t="shared" si="233"/>
        <v>770</v>
      </c>
      <c r="AE782" s="30">
        <f t="shared" si="233"/>
        <v>770</v>
      </c>
      <c r="AF782" s="29">
        <f t="shared" si="218"/>
        <v>5045814.4299999578</v>
      </c>
      <c r="AG782" s="30">
        <f t="shared" si="233"/>
        <v>770</v>
      </c>
      <c r="AH782" s="30">
        <f t="shared" si="233"/>
        <v>770</v>
      </c>
      <c r="AI782" s="29">
        <f t="shared" si="223"/>
        <v>5013593.9600000335</v>
      </c>
      <c r="AJ782" s="30">
        <f t="shared" si="233"/>
        <v>770</v>
      </c>
      <c r="AK782" s="30">
        <f t="shared" si="232"/>
        <v>770</v>
      </c>
      <c r="AL782" s="29">
        <f t="shared" si="224"/>
        <v>5037261.9099999899</v>
      </c>
      <c r="AM782" s="30">
        <f t="shared" si="232"/>
        <v>770</v>
      </c>
      <c r="AN782" s="30">
        <f t="shared" si="232"/>
        <v>770</v>
      </c>
      <c r="AO782" s="29">
        <f t="shared" si="225"/>
        <v>5043175.0599999763</v>
      </c>
      <c r="AP782" s="30">
        <f t="shared" si="232"/>
        <v>770</v>
      </c>
      <c r="AQ782" s="30">
        <f t="shared" si="232"/>
        <v>770</v>
      </c>
      <c r="AR782" s="29">
        <f t="shared" si="219"/>
        <v>5037813.4599999292</v>
      </c>
      <c r="AS782" s="253">
        <f t="shared" si="232"/>
        <v>770</v>
      </c>
      <c r="AT782" s="254">
        <f t="shared" si="232"/>
        <v>770</v>
      </c>
    </row>
    <row r="783" spans="22:46">
      <c r="V783" s="30">
        <f t="shared" si="233"/>
        <v>771</v>
      </c>
      <c r="W783" s="29">
        <f t="shared" si="220"/>
        <v>5028836.1300000334</v>
      </c>
      <c r="X783" s="30">
        <f t="shared" si="233"/>
        <v>771</v>
      </c>
      <c r="Y783" s="30">
        <f t="shared" si="233"/>
        <v>771</v>
      </c>
      <c r="Z783" s="29">
        <f t="shared" si="221"/>
        <v>5043093.4599999618</v>
      </c>
      <c r="AA783" s="30">
        <f t="shared" si="233"/>
        <v>771</v>
      </c>
      <c r="AB783" s="30">
        <f t="shared" si="233"/>
        <v>771</v>
      </c>
      <c r="AC783" s="29">
        <f t="shared" si="222"/>
        <v>5024467.5800000224</v>
      </c>
      <c r="AD783" s="30">
        <f t="shared" si="233"/>
        <v>771</v>
      </c>
      <c r="AE783" s="30">
        <f t="shared" si="233"/>
        <v>771</v>
      </c>
      <c r="AF783" s="29">
        <f t="shared" si="218"/>
        <v>5052272.5699999575</v>
      </c>
      <c r="AG783" s="30">
        <f t="shared" si="233"/>
        <v>771</v>
      </c>
      <c r="AH783" s="30">
        <f t="shared" si="233"/>
        <v>771</v>
      </c>
      <c r="AI783" s="29">
        <f t="shared" si="223"/>
        <v>5020026.5300000338</v>
      </c>
      <c r="AJ783" s="30">
        <f t="shared" si="233"/>
        <v>771</v>
      </c>
      <c r="AK783" s="30">
        <f t="shared" si="232"/>
        <v>771</v>
      </c>
      <c r="AL783" s="29">
        <f t="shared" si="224"/>
        <v>5043719.1499999901</v>
      </c>
      <c r="AM783" s="30">
        <f t="shared" si="232"/>
        <v>771</v>
      </c>
      <c r="AN783" s="30">
        <f t="shared" si="232"/>
        <v>771</v>
      </c>
      <c r="AO783" s="29">
        <f t="shared" si="225"/>
        <v>5049625.1699999766</v>
      </c>
      <c r="AP783" s="30">
        <f t="shared" si="232"/>
        <v>771</v>
      </c>
      <c r="AQ783" s="30">
        <f t="shared" si="232"/>
        <v>771</v>
      </c>
      <c r="AR783" s="29">
        <f t="shared" si="219"/>
        <v>5044252.7699999288</v>
      </c>
      <c r="AS783" s="253">
        <f t="shared" si="232"/>
        <v>771</v>
      </c>
      <c r="AT783" s="254">
        <f t="shared" si="232"/>
        <v>771</v>
      </c>
    </row>
    <row r="784" spans="22:46">
      <c r="V784" s="30">
        <f t="shared" si="233"/>
        <v>772</v>
      </c>
      <c r="W784" s="29">
        <f t="shared" si="220"/>
        <v>5035270.9500000337</v>
      </c>
      <c r="X784" s="30">
        <f t="shared" si="233"/>
        <v>772</v>
      </c>
      <c r="Y784" s="30">
        <f t="shared" si="233"/>
        <v>772</v>
      </c>
      <c r="Z784" s="29">
        <f t="shared" si="221"/>
        <v>5049547.0999999614</v>
      </c>
      <c r="AA784" s="30">
        <f t="shared" si="233"/>
        <v>772</v>
      </c>
      <c r="AB784" s="30">
        <f t="shared" si="233"/>
        <v>772</v>
      </c>
      <c r="AC784" s="29">
        <f t="shared" si="222"/>
        <v>5030899.7000000225</v>
      </c>
      <c r="AD784" s="30">
        <f t="shared" si="233"/>
        <v>772</v>
      </c>
      <c r="AE784" s="30">
        <f t="shared" si="233"/>
        <v>772</v>
      </c>
      <c r="AF784" s="29">
        <f t="shared" si="218"/>
        <v>5058730.7099999571</v>
      </c>
      <c r="AG784" s="30">
        <f t="shared" si="233"/>
        <v>772</v>
      </c>
      <c r="AH784" s="30">
        <f t="shared" si="233"/>
        <v>772</v>
      </c>
      <c r="AI784" s="29">
        <f t="shared" si="223"/>
        <v>5026459.1000000341</v>
      </c>
      <c r="AJ784" s="30">
        <f t="shared" si="233"/>
        <v>772</v>
      </c>
      <c r="AK784" s="30">
        <f t="shared" si="232"/>
        <v>772</v>
      </c>
      <c r="AL784" s="29">
        <f t="shared" si="224"/>
        <v>5050176.3899999904</v>
      </c>
      <c r="AM784" s="30">
        <f t="shared" si="232"/>
        <v>772</v>
      </c>
      <c r="AN784" s="30">
        <f t="shared" si="232"/>
        <v>772</v>
      </c>
      <c r="AO784" s="29">
        <f t="shared" si="225"/>
        <v>5056075.279999977</v>
      </c>
      <c r="AP784" s="30">
        <f t="shared" si="232"/>
        <v>772</v>
      </c>
      <c r="AQ784" s="30">
        <f t="shared" si="232"/>
        <v>772</v>
      </c>
      <c r="AR784" s="29">
        <f t="shared" si="219"/>
        <v>5050692.0799999284</v>
      </c>
      <c r="AS784" s="253">
        <f t="shared" si="232"/>
        <v>772</v>
      </c>
      <c r="AT784" s="254">
        <f t="shared" si="232"/>
        <v>772</v>
      </c>
    </row>
    <row r="785" spans="22:46">
      <c r="V785" s="30">
        <f t="shared" si="233"/>
        <v>773</v>
      </c>
      <c r="W785" s="29">
        <f t="shared" si="220"/>
        <v>5041705.770000034</v>
      </c>
      <c r="X785" s="30">
        <f t="shared" si="233"/>
        <v>773</v>
      </c>
      <c r="Y785" s="30">
        <f t="shared" si="233"/>
        <v>773</v>
      </c>
      <c r="Z785" s="29">
        <f t="shared" si="221"/>
        <v>5056000.7399999611</v>
      </c>
      <c r="AA785" s="30">
        <f t="shared" si="233"/>
        <v>773</v>
      </c>
      <c r="AB785" s="30">
        <f t="shared" si="233"/>
        <v>773</v>
      </c>
      <c r="AC785" s="29">
        <f t="shared" si="222"/>
        <v>5037331.8200000226</v>
      </c>
      <c r="AD785" s="30">
        <f t="shared" si="233"/>
        <v>773</v>
      </c>
      <c r="AE785" s="30">
        <f t="shared" si="233"/>
        <v>773</v>
      </c>
      <c r="AF785" s="29">
        <f t="shared" si="218"/>
        <v>5065188.8499999568</v>
      </c>
      <c r="AG785" s="30">
        <f t="shared" si="233"/>
        <v>773</v>
      </c>
      <c r="AH785" s="30">
        <f t="shared" si="233"/>
        <v>773</v>
      </c>
      <c r="AI785" s="29">
        <f t="shared" si="223"/>
        <v>5032891.6700000344</v>
      </c>
      <c r="AJ785" s="30">
        <f t="shared" si="233"/>
        <v>773</v>
      </c>
      <c r="AK785" s="30">
        <f t="shared" si="232"/>
        <v>773</v>
      </c>
      <c r="AL785" s="29">
        <f t="shared" si="224"/>
        <v>5056633.6299999906</v>
      </c>
      <c r="AM785" s="30">
        <f t="shared" si="232"/>
        <v>773</v>
      </c>
      <c r="AN785" s="30">
        <f t="shared" si="232"/>
        <v>773</v>
      </c>
      <c r="AO785" s="29">
        <f t="shared" si="225"/>
        <v>5062525.3899999773</v>
      </c>
      <c r="AP785" s="30">
        <f t="shared" si="232"/>
        <v>773</v>
      </c>
      <c r="AQ785" s="30">
        <f t="shared" si="232"/>
        <v>773</v>
      </c>
      <c r="AR785" s="29">
        <f t="shared" si="219"/>
        <v>5057131.389999928</v>
      </c>
      <c r="AS785" s="253">
        <f t="shared" si="232"/>
        <v>773</v>
      </c>
      <c r="AT785" s="254">
        <f t="shared" si="232"/>
        <v>773</v>
      </c>
    </row>
    <row r="786" spans="22:46">
      <c r="V786" s="30">
        <f t="shared" si="233"/>
        <v>774</v>
      </c>
      <c r="W786" s="29">
        <f t="shared" si="220"/>
        <v>5048140.5900000343</v>
      </c>
      <c r="X786" s="30">
        <f t="shared" si="233"/>
        <v>774</v>
      </c>
      <c r="Y786" s="30">
        <f t="shared" si="233"/>
        <v>774</v>
      </c>
      <c r="Z786" s="29">
        <f t="shared" si="221"/>
        <v>5062454.3799999608</v>
      </c>
      <c r="AA786" s="30">
        <f t="shared" si="233"/>
        <v>774</v>
      </c>
      <c r="AB786" s="30">
        <f t="shared" si="233"/>
        <v>774</v>
      </c>
      <c r="AC786" s="29">
        <f t="shared" si="222"/>
        <v>5043763.9400000228</v>
      </c>
      <c r="AD786" s="30">
        <f t="shared" si="233"/>
        <v>774</v>
      </c>
      <c r="AE786" s="30">
        <f t="shared" si="233"/>
        <v>774</v>
      </c>
      <c r="AF786" s="29">
        <f t="shared" si="218"/>
        <v>5071646.9899999565</v>
      </c>
      <c r="AG786" s="30">
        <f t="shared" si="233"/>
        <v>774</v>
      </c>
      <c r="AH786" s="30">
        <f t="shared" si="233"/>
        <v>774</v>
      </c>
      <c r="AI786" s="29">
        <f t="shared" si="223"/>
        <v>5039324.2400000347</v>
      </c>
      <c r="AJ786" s="30">
        <f t="shared" si="233"/>
        <v>774</v>
      </c>
      <c r="AK786" s="30">
        <f t="shared" si="232"/>
        <v>774</v>
      </c>
      <c r="AL786" s="29">
        <f t="shared" si="224"/>
        <v>5063090.8699999908</v>
      </c>
      <c r="AM786" s="30">
        <f t="shared" si="232"/>
        <v>774</v>
      </c>
      <c r="AN786" s="30">
        <f t="shared" si="232"/>
        <v>774</v>
      </c>
      <c r="AO786" s="29">
        <f t="shared" si="225"/>
        <v>5068975.4999999776</v>
      </c>
      <c r="AP786" s="30">
        <f t="shared" si="232"/>
        <v>774</v>
      </c>
      <c r="AQ786" s="30">
        <f t="shared" si="232"/>
        <v>774</v>
      </c>
      <c r="AR786" s="29">
        <f t="shared" si="219"/>
        <v>5063570.6999999275</v>
      </c>
      <c r="AS786" s="253">
        <f t="shared" si="232"/>
        <v>774</v>
      </c>
      <c r="AT786" s="254">
        <f t="shared" si="232"/>
        <v>774</v>
      </c>
    </row>
    <row r="787" spans="22:46">
      <c r="V787" s="30">
        <f t="shared" si="233"/>
        <v>775</v>
      </c>
      <c r="W787" s="29">
        <f t="shared" si="220"/>
        <v>5054575.4100000346</v>
      </c>
      <c r="X787" s="30">
        <f t="shared" si="233"/>
        <v>775</v>
      </c>
      <c r="Y787" s="30">
        <f t="shared" si="233"/>
        <v>775</v>
      </c>
      <c r="Z787" s="29">
        <f t="shared" si="221"/>
        <v>5068908.0199999604</v>
      </c>
      <c r="AA787" s="30">
        <f t="shared" si="233"/>
        <v>775</v>
      </c>
      <c r="AB787" s="30">
        <f t="shared" si="233"/>
        <v>775</v>
      </c>
      <c r="AC787" s="29">
        <f t="shared" si="222"/>
        <v>5050196.0600000229</v>
      </c>
      <c r="AD787" s="30">
        <f t="shared" si="233"/>
        <v>775</v>
      </c>
      <c r="AE787" s="30">
        <f t="shared" si="233"/>
        <v>775</v>
      </c>
      <c r="AF787" s="29">
        <f t="shared" si="218"/>
        <v>5078105.1299999561</v>
      </c>
      <c r="AG787" s="30">
        <f t="shared" si="233"/>
        <v>775</v>
      </c>
      <c r="AH787" s="30">
        <f t="shared" si="233"/>
        <v>775</v>
      </c>
      <c r="AI787" s="29">
        <f t="shared" si="223"/>
        <v>5045756.810000035</v>
      </c>
      <c r="AJ787" s="30">
        <f t="shared" si="233"/>
        <v>775</v>
      </c>
      <c r="AK787" s="30">
        <f t="shared" si="232"/>
        <v>775</v>
      </c>
      <c r="AL787" s="29">
        <f t="shared" si="224"/>
        <v>5069548.109999991</v>
      </c>
      <c r="AM787" s="30">
        <f t="shared" si="232"/>
        <v>775</v>
      </c>
      <c r="AN787" s="30">
        <f t="shared" si="232"/>
        <v>775</v>
      </c>
      <c r="AO787" s="29">
        <f t="shared" si="225"/>
        <v>5075425.609999978</v>
      </c>
      <c r="AP787" s="30">
        <f t="shared" si="232"/>
        <v>775</v>
      </c>
      <c r="AQ787" s="30">
        <f t="shared" si="232"/>
        <v>775</v>
      </c>
      <c r="AR787" s="29">
        <f t="shared" si="219"/>
        <v>5070010.0099999271</v>
      </c>
      <c r="AS787" s="253">
        <f t="shared" si="232"/>
        <v>775</v>
      </c>
      <c r="AT787" s="254">
        <f t="shared" si="232"/>
        <v>775</v>
      </c>
    </row>
    <row r="788" spans="22:46">
      <c r="V788" s="30">
        <f t="shared" si="233"/>
        <v>776</v>
      </c>
      <c r="W788" s="29">
        <f t="shared" si="220"/>
        <v>5061010.2300000349</v>
      </c>
      <c r="X788" s="30">
        <f t="shared" si="233"/>
        <v>776</v>
      </c>
      <c r="Y788" s="30">
        <f t="shared" si="233"/>
        <v>776</v>
      </c>
      <c r="Z788" s="29">
        <f t="shared" si="221"/>
        <v>5075361.6599999601</v>
      </c>
      <c r="AA788" s="30">
        <f t="shared" si="233"/>
        <v>776</v>
      </c>
      <c r="AB788" s="30">
        <f t="shared" si="233"/>
        <v>776</v>
      </c>
      <c r="AC788" s="29">
        <f t="shared" si="222"/>
        <v>5056628.180000023</v>
      </c>
      <c r="AD788" s="30">
        <f t="shared" si="233"/>
        <v>776</v>
      </c>
      <c r="AE788" s="30">
        <f t="shared" si="233"/>
        <v>776</v>
      </c>
      <c r="AF788" s="29">
        <f t="shared" si="218"/>
        <v>5084563.2699999558</v>
      </c>
      <c r="AG788" s="30">
        <f t="shared" si="233"/>
        <v>776</v>
      </c>
      <c r="AH788" s="30">
        <f t="shared" si="233"/>
        <v>776</v>
      </c>
      <c r="AI788" s="29">
        <f t="shared" si="223"/>
        <v>5052189.3800000353</v>
      </c>
      <c r="AJ788" s="30">
        <f t="shared" si="233"/>
        <v>776</v>
      </c>
      <c r="AK788" s="30">
        <f t="shared" si="232"/>
        <v>776</v>
      </c>
      <c r="AL788" s="29">
        <f t="shared" si="224"/>
        <v>5076005.3499999912</v>
      </c>
      <c r="AM788" s="30">
        <f t="shared" si="232"/>
        <v>776</v>
      </c>
      <c r="AN788" s="30">
        <f t="shared" si="232"/>
        <v>776</v>
      </c>
      <c r="AO788" s="29">
        <f t="shared" si="225"/>
        <v>5081875.7199999783</v>
      </c>
      <c r="AP788" s="30">
        <f t="shared" si="232"/>
        <v>776</v>
      </c>
      <c r="AQ788" s="30">
        <f t="shared" si="232"/>
        <v>776</v>
      </c>
      <c r="AR788" s="29">
        <f t="shared" si="219"/>
        <v>5076449.3199999267</v>
      </c>
      <c r="AS788" s="253">
        <f t="shared" si="232"/>
        <v>776</v>
      </c>
      <c r="AT788" s="254">
        <f t="shared" si="232"/>
        <v>776</v>
      </c>
    </row>
    <row r="789" spans="22:46">
      <c r="V789" s="30">
        <f t="shared" si="233"/>
        <v>777</v>
      </c>
      <c r="W789" s="29">
        <f t="shared" si="220"/>
        <v>5067445.0500000352</v>
      </c>
      <c r="X789" s="30">
        <f t="shared" si="233"/>
        <v>777</v>
      </c>
      <c r="Y789" s="30">
        <f t="shared" si="233"/>
        <v>777</v>
      </c>
      <c r="Z789" s="29">
        <f t="shared" si="221"/>
        <v>5081815.2999999598</v>
      </c>
      <c r="AA789" s="30">
        <f t="shared" si="233"/>
        <v>777</v>
      </c>
      <c r="AB789" s="30">
        <f t="shared" si="233"/>
        <v>777</v>
      </c>
      <c r="AC789" s="29">
        <f t="shared" si="222"/>
        <v>5063060.3000000231</v>
      </c>
      <c r="AD789" s="30">
        <f t="shared" si="233"/>
        <v>777</v>
      </c>
      <c r="AE789" s="30">
        <f t="shared" si="233"/>
        <v>777</v>
      </c>
      <c r="AF789" s="29">
        <f t="shared" si="218"/>
        <v>5091021.4099999554</v>
      </c>
      <c r="AG789" s="30">
        <f t="shared" si="233"/>
        <v>777</v>
      </c>
      <c r="AH789" s="30">
        <f t="shared" si="233"/>
        <v>777</v>
      </c>
      <c r="AI789" s="29">
        <f t="shared" si="223"/>
        <v>5058621.9500000356</v>
      </c>
      <c r="AJ789" s="30">
        <f t="shared" si="233"/>
        <v>777</v>
      </c>
      <c r="AK789" s="30">
        <f t="shared" si="232"/>
        <v>777</v>
      </c>
      <c r="AL789" s="29">
        <f t="shared" si="224"/>
        <v>5082462.5899999915</v>
      </c>
      <c r="AM789" s="30">
        <f t="shared" si="232"/>
        <v>777</v>
      </c>
      <c r="AN789" s="30">
        <f t="shared" si="232"/>
        <v>777</v>
      </c>
      <c r="AO789" s="29">
        <f t="shared" si="225"/>
        <v>5088325.8299999787</v>
      </c>
      <c r="AP789" s="30">
        <f t="shared" si="232"/>
        <v>777</v>
      </c>
      <c r="AQ789" s="30">
        <f t="shared" si="232"/>
        <v>777</v>
      </c>
      <c r="AR789" s="29">
        <f t="shared" si="219"/>
        <v>5082888.6299999263</v>
      </c>
      <c r="AS789" s="253">
        <f t="shared" si="232"/>
        <v>777</v>
      </c>
      <c r="AT789" s="254">
        <f t="shared" si="232"/>
        <v>777</v>
      </c>
    </row>
    <row r="790" spans="22:46">
      <c r="V790" s="30">
        <f t="shared" si="233"/>
        <v>778</v>
      </c>
      <c r="W790" s="29">
        <f t="shared" si="220"/>
        <v>5073879.8700000355</v>
      </c>
      <c r="X790" s="30">
        <f t="shared" si="233"/>
        <v>778</v>
      </c>
      <c r="Y790" s="30">
        <f t="shared" si="233"/>
        <v>778</v>
      </c>
      <c r="Z790" s="29">
        <f t="shared" si="221"/>
        <v>5088268.9399999594</v>
      </c>
      <c r="AA790" s="30">
        <f t="shared" si="233"/>
        <v>778</v>
      </c>
      <c r="AB790" s="30">
        <f t="shared" si="233"/>
        <v>778</v>
      </c>
      <c r="AC790" s="29">
        <f t="shared" si="222"/>
        <v>5069492.4200000232</v>
      </c>
      <c r="AD790" s="30">
        <f t="shared" si="233"/>
        <v>778</v>
      </c>
      <c r="AE790" s="30">
        <f t="shared" si="233"/>
        <v>778</v>
      </c>
      <c r="AF790" s="29">
        <f t="shared" ref="AF790:AF853" si="234">AF789+6458.14</f>
        <v>5097479.5499999551</v>
      </c>
      <c r="AG790" s="30">
        <f t="shared" si="233"/>
        <v>778</v>
      </c>
      <c r="AH790" s="30">
        <f t="shared" si="233"/>
        <v>778</v>
      </c>
      <c r="AI790" s="29">
        <f t="shared" si="223"/>
        <v>5065054.5200000359</v>
      </c>
      <c r="AJ790" s="30">
        <f t="shared" si="233"/>
        <v>778</v>
      </c>
      <c r="AK790" s="30">
        <f t="shared" si="232"/>
        <v>778</v>
      </c>
      <c r="AL790" s="29">
        <f t="shared" si="224"/>
        <v>5088919.8299999917</v>
      </c>
      <c r="AM790" s="30">
        <f t="shared" si="232"/>
        <v>778</v>
      </c>
      <c r="AN790" s="30">
        <f t="shared" si="232"/>
        <v>778</v>
      </c>
      <c r="AO790" s="29">
        <f t="shared" si="225"/>
        <v>5094775.939999979</v>
      </c>
      <c r="AP790" s="30">
        <f t="shared" si="232"/>
        <v>778</v>
      </c>
      <c r="AQ790" s="30">
        <f t="shared" si="232"/>
        <v>778</v>
      </c>
      <c r="AR790" s="29">
        <f t="shared" si="219"/>
        <v>5089327.9399999259</v>
      </c>
      <c r="AS790" s="253">
        <f t="shared" si="232"/>
        <v>778</v>
      </c>
      <c r="AT790" s="254">
        <f t="shared" si="232"/>
        <v>778</v>
      </c>
    </row>
    <row r="791" spans="22:46">
      <c r="V791" s="30">
        <f t="shared" si="233"/>
        <v>779</v>
      </c>
      <c r="W791" s="29">
        <f t="shared" si="220"/>
        <v>5080314.6900000358</v>
      </c>
      <c r="X791" s="30">
        <f t="shared" si="233"/>
        <v>779</v>
      </c>
      <c r="Y791" s="30">
        <f t="shared" si="233"/>
        <v>779</v>
      </c>
      <c r="Z791" s="29">
        <f t="shared" si="221"/>
        <v>5094722.5799999591</v>
      </c>
      <c r="AA791" s="30">
        <f t="shared" si="233"/>
        <v>779</v>
      </c>
      <c r="AB791" s="30">
        <f t="shared" si="233"/>
        <v>779</v>
      </c>
      <c r="AC791" s="29">
        <f t="shared" si="222"/>
        <v>5075924.5400000233</v>
      </c>
      <c r="AD791" s="30">
        <f t="shared" si="233"/>
        <v>779</v>
      </c>
      <c r="AE791" s="30">
        <f t="shared" si="233"/>
        <v>779</v>
      </c>
      <c r="AF791" s="29">
        <f t="shared" si="234"/>
        <v>5103937.6899999548</v>
      </c>
      <c r="AG791" s="30">
        <f t="shared" si="233"/>
        <v>779</v>
      </c>
      <c r="AH791" s="30">
        <f t="shared" si="233"/>
        <v>779</v>
      </c>
      <c r="AI791" s="29">
        <f t="shared" si="223"/>
        <v>5071487.0900000362</v>
      </c>
      <c r="AJ791" s="30">
        <f t="shared" si="233"/>
        <v>779</v>
      </c>
      <c r="AK791" s="30">
        <f t="shared" si="232"/>
        <v>779</v>
      </c>
      <c r="AL791" s="29">
        <f t="shared" si="224"/>
        <v>5095377.0699999919</v>
      </c>
      <c r="AM791" s="30">
        <f t="shared" si="232"/>
        <v>779</v>
      </c>
      <c r="AN791" s="30">
        <f t="shared" si="232"/>
        <v>779</v>
      </c>
      <c r="AO791" s="29">
        <f t="shared" si="225"/>
        <v>5101226.0499999793</v>
      </c>
      <c r="AP791" s="30">
        <f t="shared" si="232"/>
        <v>779</v>
      </c>
      <c r="AQ791" s="30">
        <f t="shared" si="232"/>
        <v>779</v>
      </c>
      <c r="AR791" s="29">
        <f t="shared" ref="AR791:AR854" si="235">AR790+6439.31</f>
        <v>5095767.2499999255</v>
      </c>
      <c r="AS791" s="253">
        <f t="shared" si="232"/>
        <v>779</v>
      </c>
      <c r="AT791" s="254">
        <f t="shared" si="232"/>
        <v>779</v>
      </c>
    </row>
    <row r="792" spans="22:46">
      <c r="V792" s="30">
        <f t="shared" si="233"/>
        <v>780</v>
      </c>
      <c r="W792" s="29">
        <f t="shared" ref="W792:W855" si="236">W791+6434.82</f>
        <v>5086749.5100000361</v>
      </c>
      <c r="X792" s="30">
        <f t="shared" si="233"/>
        <v>780</v>
      </c>
      <c r="Y792" s="30">
        <f t="shared" si="233"/>
        <v>780</v>
      </c>
      <c r="Z792" s="29">
        <f t="shared" ref="Z792:Z855" si="237">Z791+6453.64</f>
        <v>5101176.2199999588</v>
      </c>
      <c r="AA792" s="30">
        <f t="shared" si="233"/>
        <v>780</v>
      </c>
      <c r="AB792" s="30">
        <f t="shared" si="233"/>
        <v>780</v>
      </c>
      <c r="AC792" s="29">
        <f t="shared" si="222"/>
        <v>5082356.6600000234</v>
      </c>
      <c r="AD792" s="30">
        <f t="shared" si="233"/>
        <v>780</v>
      </c>
      <c r="AE792" s="30">
        <f t="shared" si="233"/>
        <v>780</v>
      </c>
      <c r="AF792" s="29">
        <f t="shared" si="234"/>
        <v>5110395.8299999544</v>
      </c>
      <c r="AG792" s="30">
        <f t="shared" si="233"/>
        <v>780</v>
      </c>
      <c r="AH792" s="30">
        <f t="shared" si="233"/>
        <v>780</v>
      </c>
      <c r="AI792" s="29">
        <f t="shared" si="223"/>
        <v>5077919.6600000365</v>
      </c>
      <c r="AJ792" s="30">
        <f t="shared" si="233"/>
        <v>780</v>
      </c>
      <c r="AK792" s="30">
        <f t="shared" si="232"/>
        <v>780</v>
      </c>
      <c r="AL792" s="29">
        <f t="shared" si="224"/>
        <v>5101834.3099999921</v>
      </c>
      <c r="AM792" s="30">
        <f t="shared" si="232"/>
        <v>780</v>
      </c>
      <c r="AN792" s="30">
        <f t="shared" si="232"/>
        <v>780</v>
      </c>
      <c r="AO792" s="29">
        <f t="shared" si="225"/>
        <v>5107676.1599999797</v>
      </c>
      <c r="AP792" s="30">
        <f t="shared" si="232"/>
        <v>780</v>
      </c>
      <c r="AQ792" s="30">
        <f t="shared" si="232"/>
        <v>780</v>
      </c>
      <c r="AR792" s="29">
        <f t="shared" si="235"/>
        <v>5102206.5599999251</v>
      </c>
      <c r="AS792" s="253">
        <f t="shared" si="232"/>
        <v>780</v>
      </c>
      <c r="AT792" s="254">
        <f t="shared" si="232"/>
        <v>780</v>
      </c>
    </row>
    <row r="793" spans="22:46">
      <c r="V793" s="30">
        <f t="shared" si="233"/>
        <v>781</v>
      </c>
      <c r="W793" s="29">
        <f t="shared" si="236"/>
        <v>5093184.3300000364</v>
      </c>
      <c r="X793" s="30">
        <f t="shared" si="233"/>
        <v>781</v>
      </c>
      <c r="Y793" s="30">
        <f t="shared" si="233"/>
        <v>781</v>
      </c>
      <c r="Z793" s="29">
        <f t="shared" si="237"/>
        <v>5107629.8599999584</v>
      </c>
      <c r="AA793" s="30">
        <f t="shared" si="233"/>
        <v>781</v>
      </c>
      <c r="AB793" s="30">
        <f t="shared" si="233"/>
        <v>781</v>
      </c>
      <c r="AC793" s="29">
        <f t="shared" ref="AC793:AC856" si="238">AC792+6432.12</f>
        <v>5088788.7800000235</v>
      </c>
      <c r="AD793" s="30">
        <f t="shared" si="233"/>
        <v>781</v>
      </c>
      <c r="AE793" s="30">
        <f t="shared" si="233"/>
        <v>781</v>
      </c>
      <c r="AF793" s="29">
        <f t="shared" si="234"/>
        <v>5116853.9699999541</v>
      </c>
      <c r="AG793" s="30">
        <f t="shared" si="233"/>
        <v>781</v>
      </c>
      <c r="AH793" s="30">
        <f t="shared" si="233"/>
        <v>781</v>
      </c>
      <c r="AI793" s="29">
        <f t="shared" ref="AI793:AI856" si="239">AI792+6432.57</f>
        <v>5084352.2300000368</v>
      </c>
      <c r="AJ793" s="30">
        <f t="shared" si="233"/>
        <v>781</v>
      </c>
      <c r="AK793" s="30">
        <f t="shared" si="232"/>
        <v>781</v>
      </c>
      <c r="AL793" s="29">
        <f t="shared" si="224"/>
        <v>5108291.5499999924</v>
      </c>
      <c r="AM793" s="30">
        <f t="shared" si="232"/>
        <v>781</v>
      </c>
      <c r="AN793" s="30">
        <f t="shared" si="232"/>
        <v>781</v>
      </c>
      <c r="AO793" s="29">
        <f t="shared" si="225"/>
        <v>5114126.26999998</v>
      </c>
      <c r="AP793" s="30">
        <f t="shared" si="232"/>
        <v>781</v>
      </c>
      <c r="AQ793" s="30">
        <f t="shared" si="232"/>
        <v>781</v>
      </c>
      <c r="AR793" s="29">
        <f t="shared" si="235"/>
        <v>5108645.8699999247</v>
      </c>
      <c r="AS793" s="253">
        <f t="shared" si="232"/>
        <v>781</v>
      </c>
      <c r="AT793" s="254">
        <f t="shared" si="232"/>
        <v>781</v>
      </c>
    </row>
    <row r="794" spans="22:46">
      <c r="V794" s="30">
        <f t="shared" si="233"/>
        <v>782</v>
      </c>
      <c r="W794" s="29">
        <f t="shared" si="236"/>
        <v>5099619.1500000367</v>
      </c>
      <c r="X794" s="30">
        <f t="shared" si="233"/>
        <v>782</v>
      </c>
      <c r="Y794" s="30">
        <f t="shared" si="233"/>
        <v>782</v>
      </c>
      <c r="Z794" s="29">
        <f t="shared" si="237"/>
        <v>5114083.4999999581</v>
      </c>
      <c r="AA794" s="30">
        <f t="shared" si="233"/>
        <v>782</v>
      </c>
      <c r="AB794" s="30">
        <f t="shared" si="233"/>
        <v>782</v>
      </c>
      <c r="AC794" s="29">
        <f t="shared" si="238"/>
        <v>5095220.9000000237</v>
      </c>
      <c r="AD794" s="30">
        <f t="shared" si="233"/>
        <v>782</v>
      </c>
      <c r="AE794" s="30">
        <f t="shared" si="233"/>
        <v>782</v>
      </c>
      <c r="AF794" s="29">
        <f t="shared" si="234"/>
        <v>5123312.1099999538</v>
      </c>
      <c r="AG794" s="30">
        <f t="shared" si="233"/>
        <v>782</v>
      </c>
      <c r="AH794" s="30">
        <f t="shared" si="233"/>
        <v>782</v>
      </c>
      <c r="AI794" s="29">
        <f t="shared" si="239"/>
        <v>5090784.8000000371</v>
      </c>
      <c r="AJ794" s="30">
        <f t="shared" si="233"/>
        <v>782</v>
      </c>
      <c r="AK794" s="30">
        <f t="shared" si="232"/>
        <v>782</v>
      </c>
      <c r="AL794" s="29">
        <f t="shared" ref="AL794:AL857" si="240">AL793+6457.24</f>
        <v>5114748.7899999926</v>
      </c>
      <c r="AM794" s="30">
        <f t="shared" si="232"/>
        <v>782</v>
      </c>
      <c r="AN794" s="30">
        <f t="shared" si="232"/>
        <v>782</v>
      </c>
      <c r="AO794" s="29">
        <f t="shared" si="225"/>
        <v>5120576.3799999803</v>
      </c>
      <c r="AP794" s="30">
        <f t="shared" si="232"/>
        <v>782</v>
      </c>
      <c r="AQ794" s="30">
        <f t="shared" si="232"/>
        <v>782</v>
      </c>
      <c r="AR794" s="29">
        <f t="shared" si="235"/>
        <v>5115085.1799999243</v>
      </c>
      <c r="AS794" s="253">
        <f t="shared" si="232"/>
        <v>782</v>
      </c>
      <c r="AT794" s="254">
        <f t="shared" si="232"/>
        <v>782</v>
      </c>
    </row>
    <row r="795" spans="22:46">
      <c r="V795" s="30">
        <f t="shared" si="233"/>
        <v>783</v>
      </c>
      <c r="W795" s="29">
        <f t="shared" si="236"/>
        <v>5106053.970000037</v>
      </c>
      <c r="X795" s="30">
        <f t="shared" si="233"/>
        <v>783</v>
      </c>
      <c r="Y795" s="30">
        <f t="shared" si="233"/>
        <v>783</v>
      </c>
      <c r="Z795" s="29">
        <f t="shared" si="237"/>
        <v>5120537.1399999578</v>
      </c>
      <c r="AA795" s="30">
        <f t="shared" si="233"/>
        <v>783</v>
      </c>
      <c r="AB795" s="30">
        <f t="shared" si="233"/>
        <v>783</v>
      </c>
      <c r="AC795" s="29">
        <f t="shared" si="238"/>
        <v>5101653.0200000238</v>
      </c>
      <c r="AD795" s="30">
        <f t="shared" si="233"/>
        <v>783</v>
      </c>
      <c r="AE795" s="30">
        <f t="shared" si="233"/>
        <v>783</v>
      </c>
      <c r="AF795" s="29">
        <f t="shared" si="234"/>
        <v>5129770.2499999534</v>
      </c>
      <c r="AG795" s="30">
        <f t="shared" si="233"/>
        <v>783</v>
      </c>
      <c r="AH795" s="30">
        <f t="shared" si="233"/>
        <v>783</v>
      </c>
      <c r="AI795" s="29">
        <f t="shared" si="239"/>
        <v>5097217.3700000374</v>
      </c>
      <c r="AJ795" s="30">
        <f t="shared" si="233"/>
        <v>783</v>
      </c>
      <c r="AK795" s="30">
        <f t="shared" si="232"/>
        <v>783</v>
      </c>
      <c r="AL795" s="29">
        <f t="shared" si="240"/>
        <v>5121206.0299999928</v>
      </c>
      <c r="AM795" s="30">
        <f t="shared" si="232"/>
        <v>783</v>
      </c>
      <c r="AN795" s="30">
        <f t="shared" si="232"/>
        <v>783</v>
      </c>
      <c r="AO795" s="29">
        <f t="shared" ref="AO795:AO858" si="241">AO794+6450.11</f>
        <v>5127026.4899999807</v>
      </c>
      <c r="AP795" s="30">
        <f t="shared" si="232"/>
        <v>783</v>
      </c>
      <c r="AQ795" s="30">
        <f t="shared" si="232"/>
        <v>783</v>
      </c>
      <c r="AR795" s="29">
        <f t="shared" si="235"/>
        <v>5121524.4899999239</v>
      </c>
      <c r="AS795" s="253">
        <f t="shared" si="232"/>
        <v>783</v>
      </c>
      <c r="AT795" s="254">
        <f t="shared" si="232"/>
        <v>783</v>
      </c>
    </row>
    <row r="796" spans="22:46">
      <c r="V796" s="30">
        <f t="shared" si="233"/>
        <v>784</v>
      </c>
      <c r="W796" s="29">
        <f t="shared" si="236"/>
        <v>5112488.7900000373</v>
      </c>
      <c r="X796" s="30">
        <f t="shared" si="233"/>
        <v>784</v>
      </c>
      <c r="Y796" s="30">
        <f t="shared" si="233"/>
        <v>784</v>
      </c>
      <c r="Z796" s="29">
        <f t="shared" si="237"/>
        <v>5126990.7799999574</v>
      </c>
      <c r="AA796" s="30">
        <f t="shared" si="233"/>
        <v>784</v>
      </c>
      <c r="AB796" s="30">
        <f t="shared" si="233"/>
        <v>784</v>
      </c>
      <c r="AC796" s="29">
        <f t="shared" si="238"/>
        <v>5108085.1400000239</v>
      </c>
      <c r="AD796" s="30">
        <f t="shared" si="233"/>
        <v>784</v>
      </c>
      <c r="AE796" s="30">
        <f t="shared" si="233"/>
        <v>784</v>
      </c>
      <c r="AF796" s="29">
        <f t="shared" si="234"/>
        <v>5136228.3899999531</v>
      </c>
      <c r="AG796" s="30">
        <f t="shared" si="233"/>
        <v>784</v>
      </c>
      <c r="AH796" s="30">
        <f t="shared" si="233"/>
        <v>784</v>
      </c>
      <c r="AI796" s="29">
        <f t="shared" si="239"/>
        <v>5103649.9400000377</v>
      </c>
      <c r="AJ796" s="30">
        <f t="shared" si="233"/>
        <v>784</v>
      </c>
      <c r="AK796" s="30">
        <f t="shared" si="232"/>
        <v>784</v>
      </c>
      <c r="AL796" s="29">
        <f t="shared" si="240"/>
        <v>5127663.269999993</v>
      </c>
      <c r="AM796" s="30">
        <f t="shared" si="232"/>
        <v>784</v>
      </c>
      <c r="AN796" s="30">
        <f t="shared" si="232"/>
        <v>784</v>
      </c>
      <c r="AO796" s="29">
        <f t="shared" si="241"/>
        <v>5133476.599999981</v>
      </c>
      <c r="AP796" s="30">
        <f t="shared" si="232"/>
        <v>784</v>
      </c>
      <c r="AQ796" s="30">
        <f t="shared" si="232"/>
        <v>784</v>
      </c>
      <c r="AR796" s="29">
        <f t="shared" si="235"/>
        <v>5127963.7999999234</v>
      </c>
      <c r="AS796" s="253">
        <f t="shared" si="232"/>
        <v>784</v>
      </c>
      <c r="AT796" s="254">
        <f t="shared" si="232"/>
        <v>784</v>
      </c>
    </row>
    <row r="797" spans="22:46">
      <c r="V797" s="30">
        <f t="shared" si="233"/>
        <v>785</v>
      </c>
      <c r="W797" s="29">
        <f t="shared" si="236"/>
        <v>5118923.6100000376</v>
      </c>
      <c r="X797" s="30">
        <f t="shared" si="233"/>
        <v>785</v>
      </c>
      <c r="Y797" s="30">
        <f t="shared" si="233"/>
        <v>785</v>
      </c>
      <c r="Z797" s="29">
        <f t="shared" si="237"/>
        <v>5133444.4199999571</v>
      </c>
      <c r="AA797" s="30">
        <f t="shared" si="233"/>
        <v>785</v>
      </c>
      <c r="AB797" s="30">
        <f t="shared" si="233"/>
        <v>785</v>
      </c>
      <c r="AC797" s="29">
        <f t="shared" si="238"/>
        <v>5114517.260000024</v>
      </c>
      <c r="AD797" s="30">
        <f t="shared" si="233"/>
        <v>785</v>
      </c>
      <c r="AE797" s="30">
        <f t="shared" si="233"/>
        <v>785</v>
      </c>
      <c r="AF797" s="29">
        <f t="shared" si="234"/>
        <v>5142686.5299999528</v>
      </c>
      <c r="AG797" s="30">
        <f t="shared" si="233"/>
        <v>785</v>
      </c>
      <c r="AH797" s="30">
        <f t="shared" si="233"/>
        <v>785</v>
      </c>
      <c r="AI797" s="29">
        <f t="shared" si="239"/>
        <v>5110082.510000038</v>
      </c>
      <c r="AJ797" s="30">
        <f t="shared" si="233"/>
        <v>785</v>
      </c>
      <c r="AK797" s="30">
        <f t="shared" si="233"/>
        <v>785</v>
      </c>
      <c r="AL797" s="29">
        <f t="shared" si="240"/>
        <v>5134120.5099999933</v>
      </c>
      <c r="AM797" s="30">
        <f t="shared" ref="AK797:AT812" si="242">AM796+1</f>
        <v>785</v>
      </c>
      <c r="AN797" s="30">
        <f t="shared" si="242"/>
        <v>785</v>
      </c>
      <c r="AO797" s="29">
        <f t="shared" si="241"/>
        <v>5139926.7099999813</v>
      </c>
      <c r="AP797" s="30">
        <f t="shared" si="242"/>
        <v>785</v>
      </c>
      <c r="AQ797" s="30">
        <f t="shared" si="242"/>
        <v>785</v>
      </c>
      <c r="AR797" s="29">
        <f t="shared" si="235"/>
        <v>5134403.109999923</v>
      </c>
      <c r="AS797" s="253">
        <f t="shared" si="242"/>
        <v>785</v>
      </c>
      <c r="AT797" s="254">
        <f t="shared" si="242"/>
        <v>785</v>
      </c>
    </row>
    <row r="798" spans="22:46">
      <c r="V798" s="30">
        <f t="shared" ref="V798:AK813" si="243">V797+1</f>
        <v>786</v>
      </c>
      <c r="W798" s="29">
        <f t="shared" si="236"/>
        <v>5125358.4300000379</v>
      </c>
      <c r="X798" s="30">
        <f t="shared" si="243"/>
        <v>786</v>
      </c>
      <c r="Y798" s="30">
        <f t="shared" si="243"/>
        <v>786</v>
      </c>
      <c r="Z798" s="29">
        <f t="shared" si="237"/>
        <v>5139898.0599999567</v>
      </c>
      <c r="AA798" s="30">
        <f t="shared" si="243"/>
        <v>786</v>
      </c>
      <c r="AB798" s="30">
        <f t="shared" si="243"/>
        <v>786</v>
      </c>
      <c r="AC798" s="29">
        <f t="shared" si="238"/>
        <v>5120949.3800000241</v>
      </c>
      <c r="AD798" s="30">
        <f t="shared" si="243"/>
        <v>786</v>
      </c>
      <c r="AE798" s="30">
        <f t="shared" si="243"/>
        <v>786</v>
      </c>
      <c r="AF798" s="29">
        <f t="shared" si="234"/>
        <v>5149144.6699999524</v>
      </c>
      <c r="AG798" s="30">
        <f t="shared" si="243"/>
        <v>786</v>
      </c>
      <c r="AH798" s="30">
        <f t="shared" si="243"/>
        <v>786</v>
      </c>
      <c r="AI798" s="29">
        <f t="shared" si="239"/>
        <v>5116515.0800000383</v>
      </c>
      <c r="AJ798" s="30">
        <f t="shared" si="243"/>
        <v>786</v>
      </c>
      <c r="AK798" s="30">
        <f t="shared" si="242"/>
        <v>786</v>
      </c>
      <c r="AL798" s="29">
        <f t="shared" si="240"/>
        <v>5140577.7499999935</v>
      </c>
      <c r="AM798" s="30">
        <f t="shared" si="242"/>
        <v>786</v>
      </c>
      <c r="AN798" s="30">
        <f t="shared" si="242"/>
        <v>786</v>
      </c>
      <c r="AO798" s="29">
        <f t="shared" si="241"/>
        <v>5146376.8199999817</v>
      </c>
      <c r="AP798" s="30">
        <f t="shared" si="242"/>
        <v>786</v>
      </c>
      <c r="AQ798" s="30">
        <f t="shared" si="242"/>
        <v>786</v>
      </c>
      <c r="AR798" s="29">
        <f t="shared" si="235"/>
        <v>5140842.4199999226</v>
      </c>
      <c r="AS798" s="253">
        <f t="shared" si="242"/>
        <v>786</v>
      </c>
      <c r="AT798" s="254">
        <f t="shared" si="242"/>
        <v>786</v>
      </c>
    </row>
    <row r="799" spans="22:46">
      <c r="V799" s="30">
        <f t="shared" si="243"/>
        <v>787</v>
      </c>
      <c r="W799" s="29">
        <f t="shared" si="236"/>
        <v>5131793.2500000382</v>
      </c>
      <c r="X799" s="30">
        <f t="shared" si="243"/>
        <v>787</v>
      </c>
      <c r="Y799" s="30">
        <f t="shared" si="243"/>
        <v>787</v>
      </c>
      <c r="Z799" s="29">
        <f t="shared" si="237"/>
        <v>5146351.6999999564</v>
      </c>
      <c r="AA799" s="30">
        <f t="shared" si="243"/>
        <v>787</v>
      </c>
      <c r="AB799" s="30">
        <f t="shared" si="243"/>
        <v>787</v>
      </c>
      <c r="AC799" s="29">
        <f t="shared" si="238"/>
        <v>5127381.5000000242</v>
      </c>
      <c r="AD799" s="30">
        <f t="shared" si="243"/>
        <v>787</v>
      </c>
      <c r="AE799" s="30">
        <f t="shared" si="243"/>
        <v>787</v>
      </c>
      <c r="AF799" s="29">
        <f t="shared" si="234"/>
        <v>5155602.8099999521</v>
      </c>
      <c r="AG799" s="30">
        <f t="shared" si="243"/>
        <v>787</v>
      </c>
      <c r="AH799" s="30">
        <f t="shared" si="243"/>
        <v>787</v>
      </c>
      <c r="AI799" s="29">
        <f t="shared" si="239"/>
        <v>5122947.6500000386</v>
      </c>
      <c r="AJ799" s="30">
        <f t="shared" si="243"/>
        <v>787</v>
      </c>
      <c r="AK799" s="30">
        <f t="shared" si="242"/>
        <v>787</v>
      </c>
      <c r="AL799" s="29">
        <f t="shared" si="240"/>
        <v>5147034.9899999937</v>
      </c>
      <c r="AM799" s="30">
        <f t="shared" si="242"/>
        <v>787</v>
      </c>
      <c r="AN799" s="30">
        <f t="shared" si="242"/>
        <v>787</v>
      </c>
      <c r="AO799" s="29">
        <f t="shared" si="241"/>
        <v>5152826.929999982</v>
      </c>
      <c r="AP799" s="30">
        <f t="shared" si="242"/>
        <v>787</v>
      </c>
      <c r="AQ799" s="30">
        <f t="shared" si="242"/>
        <v>787</v>
      </c>
      <c r="AR799" s="29">
        <f t="shared" si="235"/>
        <v>5147281.7299999222</v>
      </c>
      <c r="AS799" s="253">
        <f t="shared" si="242"/>
        <v>787</v>
      </c>
      <c r="AT799" s="254">
        <f t="shared" si="242"/>
        <v>787</v>
      </c>
    </row>
    <row r="800" spans="22:46">
      <c r="V800" s="30">
        <f t="shared" si="243"/>
        <v>788</v>
      </c>
      <c r="W800" s="29">
        <f t="shared" si="236"/>
        <v>5138228.0700000385</v>
      </c>
      <c r="X800" s="30">
        <f t="shared" si="243"/>
        <v>788</v>
      </c>
      <c r="Y800" s="30">
        <f t="shared" si="243"/>
        <v>788</v>
      </c>
      <c r="Z800" s="29">
        <f t="shared" si="237"/>
        <v>5152805.3399999561</v>
      </c>
      <c r="AA800" s="30">
        <f t="shared" si="243"/>
        <v>788</v>
      </c>
      <c r="AB800" s="30">
        <f t="shared" si="243"/>
        <v>788</v>
      </c>
      <c r="AC800" s="29">
        <f t="shared" si="238"/>
        <v>5133813.6200000243</v>
      </c>
      <c r="AD800" s="30">
        <f t="shared" si="243"/>
        <v>788</v>
      </c>
      <c r="AE800" s="30">
        <f t="shared" si="243"/>
        <v>788</v>
      </c>
      <c r="AF800" s="29">
        <f t="shared" si="234"/>
        <v>5162060.9499999518</v>
      </c>
      <c r="AG800" s="30">
        <f t="shared" si="243"/>
        <v>788</v>
      </c>
      <c r="AH800" s="30">
        <f t="shared" si="243"/>
        <v>788</v>
      </c>
      <c r="AI800" s="29">
        <f t="shared" si="239"/>
        <v>5129380.2200000389</v>
      </c>
      <c r="AJ800" s="30">
        <f t="shared" si="243"/>
        <v>788</v>
      </c>
      <c r="AK800" s="30">
        <f t="shared" si="242"/>
        <v>788</v>
      </c>
      <c r="AL800" s="29">
        <f t="shared" si="240"/>
        <v>5153492.2299999939</v>
      </c>
      <c r="AM800" s="30">
        <f t="shared" si="242"/>
        <v>788</v>
      </c>
      <c r="AN800" s="30">
        <f t="shared" si="242"/>
        <v>788</v>
      </c>
      <c r="AO800" s="29">
        <f t="shared" si="241"/>
        <v>5159277.0399999823</v>
      </c>
      <c r="AP800" s="30">
        <f t="shared" si="242"/>
        <v>788</v>
      </c>
      <c r="AQ800" s="30">
        <f t="shared" si="242"/>
        <v>788</v>
      </c>
      <c r="AR800" s="29">
        <f t="shared" si="235"/>
        <v>5153721.0399999218</v>
      </c>
      <c r="AS800" s="253">
        <f t="shared" si="242"/>
        <v>788</v>
      </c>
      <c r="AT800" s="254">
        <f t="shared" si="242"/>
        <v>788</v>
      </c>
    </row>
    <row r="801" spans="22:46">
      <c r="V801" s="30">
        <f t="shared" si="243"/>
        <v>789</v>
      </c>
      <c r="W801" s="29">
        <f t="shared" si="236"/>
        <v>5144662.8900000388</v>
      </c>
      <c r="X801" s="30">
        <f t="shared" si="243"/>
        <v>789</v>
      </c>
      <c r="Y801" s="30">
        <f t="shared" si="243"/>
        <v>789</v>
      </c>
      <c r="Z801" s="29">
        <f t="shared" si="237"/>
        <v>5159258.9799999557</v>
      </c>
      <c r="AA801" s="30">
        <f t="shared" si="243"/>
        <v>789</v>
      </c>
      <c r="AB801" s="30">
        <f t="shared" si="243"/>
        <v>789</v>
      </c>
      <c r="AC801" s="29">
        <f t="shared" si="238"/>
        <v>5140245.7400000244</v>
      </c>
      <c r="AD801" s="30">
        <f t="shared" si="243"/>
        <v>789</v>
      </c>
      <c r="AE801" s="30">
        <f t="shared" si="243"/>
        <v>789</v>
      </c>
      <c r="AF801" s="29">
        <f t="shared" si="234"/>
        <v>5168519.0899999514</v>
      </c>
      <c r="AG801" s="30">
        <f t="shared" si="243"/>
        <v>789</v>
      </c>
      <c r="AH801" s="30">
        <f t="shared" si="243"/>
        <v>789</v>
      </c>
      <c r="AI801" s="29">
        <f t="shared" si="239"/>
        <v>5135812.7900000392</v>
      </c>
      <c r="AJ801" s="30">
        <f t="shared" si="243"/>
        <v>789</v>
      </c>
      <c r="AK801" s="30">
        <f t="shared" si="242"/>
        <v>789</v>
      </c>
      <c r="AL801" s="29">
        <f t="shared" si="240"/>
        <v>5159949.4699999942</v>
      </c>
      <c r="AM801" s="30">
        <f t="shared" si="242"/>
        <v>789</v>
      </c>
      <c r="AN801" s="30">
        <f t="shared" si="242"/>
        <v>789</v>
      </c>
      <c r="AO801" s="29">
        <f t="shared" si="241"/>
        <v>5165727.1499999827</v>
      </c>
      <c r="AP801" s="30">
        <f t="shared" si="242"/>
        <v>789</v>
      </c>
      <c r="AQ801" s="30">
        <f t="shared" si="242"/>
        <v>789</v>
      </c>
      <c r="AR801" s="29">
        <f t="shared" si="235"/>
        <v>5160160.3499999214</v>
      </c>
      <c r="AS801" s="253">
        <f t="shared" si="242"/>
        <v>789</v>
      </c>
      <c r="AT801" s="254">
        <f t="shared" si="242"/>
        <v>789</v>
      </c>
    </row>
    <row r="802" spans="22:46">
      <c r="V802" s="30">
        <f t="shared" si="243"/>
        <v>790</v>
      </c>
      <c r="W802" s="29">
        <f t="shared" si="236"/>
        <v>5151097.7100000391</v>
      </c>
      <c r="X802" s="30">
        <f t="shared" si="243"/>
        <v>790</v>
      </c>
      <c r="Y802" s="30">
        <f t="shared" si="243"/>
        <v>790</v>
      </c>
      <c r="Z802" s="29">
        <f t="shared" si="237"/>
        <v>5165712.6199999554</v>
      </c>
      <c r="AA802" s="30">
        <f t="shared" si="243"/>
        <v>790</v>
      </c>
      <c r="AB802" s="30">
        <f t="shared" si="243"/>
        <v>790</v>
      </c>
      <c r="AC802" s="29">
        <f t="shared" si="238"/>
        <v>5146677.8600000245</v>
      </c>
      <c r="AD802" s="30">
        <f t="shared" si="243"/>
        <v>790</v>
      </c>
      <c r="AE802" s="30">
        <f t="shared" si="243"/>
        <v>790</v>
      </c>
      <c r="AF802" s="29">
        <f t="shared" si="234"/>
        <v>5174977.2299999511</v>
      </c>
      <c r="AG802" s="30">
        <f t="shared" si="243"/>
        <v>790</v>
      </c>
      <c r="AH802" s="30">
        <f t="shared" si="243"/>
        <v>790</v>
      </c>
      <c r="AI802" s="29">
        <f t="shared" si="239"/>
        <v>5142245.3600000395</v>
      </c>
      <c r="AJ802" s="30">
        <f t="shared" si="243"/>
        <v>790</v>
      </c>
      <c r="AK802" s="30">
        <f t="shared" si="242"/>
        <v>790</v>
      </c>
      <c r="AL802" s="29">
        <f t="shared" si="240"/>
        <v>5166406.7099999944</v>
      </c>
      <c r="AM802" s="30">
        <f t="shared" si="242"/>
        <v>790</v>
      </c>
      <c r="AN802" s="30">
        <f t="shared" si="242"/>
        <v>790</v>
      </c>
      <c r="AO802" s="29">
        <f t="shared" si="241"/>
        <v>5172177.259999983</v>
      </c>
      <c r="AP802" s="30">
        <f t="shared" si="242"/>
        <v>790</v>
      </c>
      <c r="AQ802" s="30">
        <f t="shared" si="242"/>
        <v>790</v>
      </c>
      <c r="AR802" s="29">
        <f t="shared" si="235"/>
        <v>5166599.659999921</v>
      </c>
      <c r="AS802" s="253">
        <f t="shared" si="242"/>
        <v>790</v>
      </c>
      <c r="AT802" s="254">
        <f t="shared" si="242"/>
        <v>790</v>
      </c>
    </row>
    <row r="803" spans="22:46">
      <c r="V803" s="30">
        <f t="shared" si="243"/>
        <v>791</v>
      </c>
      <c r="W803" s="29">
        <f t="shared" si="236"/>
        <v>5157532.5300000394</v>
      </c>
      <c r="X803" s="30">
        <f t="shared" si="243"/>
        <v>791</v>
      </c>
      <c r="Y803" s="30">
        <f t="shared" si="243"/>
        <v>791</v>
      </c>
      <c r="Z803" s="29">
        <f t="shared" si="237"/>
        <v>5172166.2599999551</v>
      </c>
      <c r="AA803" s="30">
        <f t="shared" si="243"/>
        <v>791</v>
      </c>
      <c r="AB803" s="30">
        <f t="shared" si="243"/>
        <v>791</v>
      </c>
      <c r="AC803" s="29">
        <f t="shared" si="238"/>
        <v>5153109.9800000247</v>
      </c>
      <c r="AD803" s="30">
        <f t="shared" si="243"/>
        <v>791</v>
      </c>
      <c r="AE803" s="30">
        <f t="shared" si="243"/>
        <v>791</v>
      </c>
      <c r="AF803" s="29">
        <f t="shared" si="234"/>
        <v>5181435.3699999508</v>
      </c>
      <c r="AG803" s="30">
        <f t="shared" si="243"/>
        <v>791</v>
      </c>
      <c r="AH803" s="30">
        <f t="shared" si="243"/>
        <v>791</v>
      </c>
      <c r="AI803" s="29">
        <f t="shared" si="239"/>
        <v>5148677.9300000397</v>
      </c>
      <c r="AJ803" s="30">
        <f t="shared" si="243"/>
        <v>791</v>
      </c>
      <c r="AK803" s="30">
        <f t="shared" si="242"/>
        <v>791</v>
      </c>
      <c r="AL803" s="29">
        <f t="shared" si="240"/>
        <v>5172863.9499999946</v>
      </c>
      <c r="AM803" s="30">
        <f t="shared" si="242"/>
        <v>791</v>
      </c>
      <c r="AN803" s="30">
        <f t="shared" si="242"/>
        <v>791</v>
      </c>
      <c r="AO803" s="29">
        <f t="shared" si="241"/>
        <v>5178627.3699999833</v>
      </c>
      <c r="AP803" s="30">
        <f t="shared" si="242"/>
        <v>791</v>
      </c>
      <c r="AQ803" s="30">
        <f t="shared" si="242"/>
        <v>791</v>
      </c>
      <c r="AR803" s="29">
        <f t="shared" si="235"/>
        <v>5173038.9699999206</v>
      </c>
      <c r="AS803" s="253">
        <f t="shared" si="242"/>
        <v>791</v>
      </c>
      <c r="AT803" s="254">
        <f t="shared" si="242"/>
        <v>791</v>
      </c>
    </row>
    <row r="804" spans="22:46">
      <c r="V804" s="30">
        <f t="shared" si="243"/>
        <v>792</v>
      </c>
      <c r="W804" s="29">
        <f t="shared" si="236"/>
        <v>5163967.3500000397</v>
      </c>
      <c r="X804" s="30">
        <f t="shared" si="243"/>
        <v>792</v>
      </c>
      <c r="Y804" s="30">
        <f t="shared" si="243"/>
        <v>792</v>
      </c>
      <c r="Z804" s="29">
        <f t="shared" si="237"/>
        <v>5178619.8999999547</v>
      </c>
      <c r="AA804" s="30">
        <f t="shared" si="243"/>
        <v>792</v>
      </c>
      <c r="AB804" s="30">
        <f t="shared" si="243"/>
        <v>792</v>
      </c>
      <c r="AC804" s="29">
        <f t="shared" si="238"/>
        <v>5159542.1000000248</v>
      </c>
      <c r="AD804" s="30">
        <f t="shared" si="243"/>
        <v>792</v>
      </c>
      <c r="AE804" s="30">
        <f t="shared" si="243"/>
        <v>792</v>
      </c>
      <c r="AF804" s="29">
        <f t="shared" si="234"/>
        <v>5187893.5099999504</v>
      </c>
      <c r="AG804" s="30">
        <f t="shared" si="243"/>
        <v>792</v>
      </c>
      <c r="AH804" s="30">
        <f t="shared" si="243"/>
        <v>792</v>
      </c>
      <c r="AI804" s="29">
        <f t="shared" si="239"/>
        <v>5155110.50000004</v>
      </c>
      <c r="AJ804" s="30">
        <f t="shared" si="243"/>
        <v>792</v>
      </c>
      <c r="AK804" s="30">
        <f t="shared" si="242"/>
        <v>792</v>
      </c>
      <c r="AL804" s="29">
        <f t="shared" si="240"/>
        <v>5179321.1899999948</v>
      </c>
      <c r="AM804" s="30">
        <f t="shared" si="242"/>
        <v>792</v>
      </c>
      <c r="AN804" s="30">
        <f t="shared" si="242"/>
        <v>792</v>
      </c>
      <c r="AO804" s="29">
        <f t="shared" si="241"/>
        <v>5185077.4799999837</v>
      </c>
      <c r="AP804" s="30">
        <f t="shared" si="242"/>
        <v>792</v>
      </c>
      <c r="AQ804" s="30">
        <f t="shared" si="242"/>
        <v>792</v>
      </c>
      <c r="AR804" s="29">
        <f t="shared" si="235"/>
        <v>5179478.2799999202</v>
      </c>
      <c r="AS804" s="253">
        <f t="shared" si="242"/>
        <v>792</v>
      </c>
      <c r="AT804" s="254">
        <f t="shared" si="242"/>
        <v>792</v>
      </c>
    </row>
    <row r="805" spans="22:46">
      <c r="V805" s="30">
        <f t="shared" si="243"/>
        <v>793</v>
      </c>
      <c r="W805" s="29">
        <f t="shared" si="236"/>
        <v>5170402.17000004</v>
      </c>
      <c r="X805" s="30">
        <f t="shared" si="243"/>
        <v>793</v>
      </c>
      <c r="Y805" s="30">
        <f t="shared" si="243"/>
        <v>793</v>
      </c>
      <c r="Z805" s="29">
        <f t="shared" si="237"/>
        <v>5185073.5399999544</v>
      </c>
      <c r="AA805" s="30">
        <f t="shared" si="243"/>
        <v>793</v>
      </c>
      <c r="AB805" s="30">
        <f t="shared" si="243"/>
        <v>793</v>
      </c>
      <c r="AC805" s="29">
        <f t="shared" si="238"/>
        <v>5165974.2200000249</v>
      </c>
      <c r="AD805" s="30">
        <f t="shared" si="243"/>
        <v>793</v>
      </c>
      <c r="AE805" s="30">
        <f t="shared" si="243"/>
        <v>793</v>
      </c>
      <c r="AF805" s="29">
        <f t="shared" si="234"/>
        <v>5194351.6499999501</v>
      </c>
      <c r="AG805" s="30">
        <f t="shared" si="243"/>
        <v>793</v>
      </c>
      <c r="AH805" s="30">
        <f t="shared" si="243"/>
        <v>793</v>
      </c>
      <c r="AI805" s="29">
        <f t="shared" si="239"/>
        <v>5161543.0700000403</v>
      </c>
      <c r="AJ805" s="30">
        <f t="shared" si="243"/>
        <v>793</v>
      </c>
      <c r="AK805" s="30">
        <f t="shared" si="242"/>
        <v>793</v>
      </c>
      <c r="AL805" s="29">
        <f t="shared" si="240"/>
        <v>5185778.429999995</v>
      </c>
      <c r="AM805" s="30">
        <f t="shared" si="242"/>
        <v>793</v>
      </c>
      <c r="AN805" s="30">
        <f t="shared" si="242"/>
        <v>793</v>
      </c>
      <c r="AO805" s="29">
        <f t="shared" si="241"/>
        <v>5191527.589999984</v>
      </c>
      <c r="AP805" s="30">
        <f t="shared" si="242"/>
        <v>793</v>
      </c>
      <c r="AQ805" s="30">
        <f t="shared" si="242"/>
        <v>793</v>
      </c>
      <c r="AR805" s="29">
        <f t="shared" si="235"/>
        <v>5185917.5899999198</v>
      </c>
      <c r="AS805" s="253">
        <f t="shared" si="242"/>
        <v>793</v>
      </c>
      <c r="AT805" s="254">
        <f t="shared" si="242"/>
        <v>793</v>
      </c>
    </row>
    <row r="806" spans="22:46">
      <c r="V806" s="30">
        <f t="shared" si="243"/>
        <v>794</v>
      </c>
      <c r="W806" s="29">
        <f t="shared" si="236"/>
        <v>5176836.9900000403</v>
      </c>
      <c r="X806" s="30">
        <f t="shared" si="243"/>
        <v>794</v>
      </c>
      <c r="Y806" s="30">
        <f t="shared" si="243"/>
        <v>794</v>
      </c>
      <c r="Z806" s="29">
        <f t="shared" si="237"/>
        <v>5191527.1799999541</v>
      </c>
      <c r="AA806" s="30">
        <f t="shared" si="243"/>
        <v>794</v>
      </c>
      <c r="AB806" s="30">
        <f t="shared" si="243"/>
        <v>794</v>
      </c>
      <c r="AC806" s="29">
        <f t="shared" si="238"/>
        <v>5172406.340000025</v>
      </c>
      <c r="AD806" s="30">
        <f t="shared" si="243"/>
        <v>794</v>
      </c>
      <c r="AE806" s="30">
        <f t="shared" si="243"/>
        <v>794</v>
      </c>
      <c r="AF806" s="29">
        <f t="shared" si="234"/>
        <v>5200809.7899999497</v>
      </c>
      <c r="AG806" s="30">
        <f t="shared" si="243"/>
        <v>794</v>
      </c>
      <c r="AH806" s="30">
        <f t="shared" si="243"/>
        <v>794</v>
      </c>
      <c r="AI806" s="29">
        <f t="shared" si="239"/>
        <v>5167975.6400000406</v>
      </c>
      <c r="AJ806" s="30">
        <f t="shared" si="243"/>
        <v>794</v>
      </c>
      <c r="AK806" s="30">
        <f t="shared" si="242"/>
        <v>794</v>
      </c>
      <c r="AL806" s="29">
        <f t="shared" si="240"/>
        <v>5192235.6699999953</v>
      </c>
      <c r="AM806" s="30">
        <f t="shared" si="242"/>
        <v>794</v>
      </c>
      <c r="AN806" s="30">
        <f t="shared" si="242"/>
        <v>794</v>
      </c>
      <c r="AO806" s="29">
        <f t="shared" si="241"/>
        <v>5197977.6999999844</v>
      </c>
      <c r="AP806" s="30">
        <f t="shared" si="242"/>
        <v>794</v>
      </c>
      <c r="AQ806" s="30">
        <f t="shared" si="242"/>
        <v>794</v>
      </c>
      <c r="AR806" s="29">
        <f t="shared" si="235"/>
        <v>5192356.8999999193</v>
      </c>
      <c r="AS806" s="253">
        <f t="shared" si="242"/>
        <v>794</v>
      </c>
      <c r="AT806" s="254">
        <f t="shared" si="242"/>
        <v>794</v>
      </c>
    </row>
    <row r="807" spans="22:46">
      <c r="V807" s="30">
        <f t="shared" si="243"/>
        <v>795</v>
      </c>
      <c r="W807" s="29">
        <f t="shared" si="236"/>
        <v>5183271.8100000406</v>
      </c>
      <c r="X807" s="30">
        <f t="shared" si="243"/>
        <v>795</v>
      </c>
      <c r="Y807" s="30">
        <f t="shared" si="243"/>
        <v>795</v>
      </c>
      <c r="Z807" s="29">
        <f t="shared" si="237"/>
        <v>5197980.8199999537</v>
      </c>
      <c r="AA807" s="30">
        <f t="shared" si="243"/>
        <v>795</v>
      </c>
      <c r="AB807" s="30">
        <f t="shared" si="243"/>
        <v>795</v>
      </c>
      <c r="AC807" s="29">
        <f t="shared" si="238"/>
        <v>5178838.4600000251</v>
      </c>
      <c r="AD807" s="30">
        <f t="shared" si="243"/>
        <v>795</v>
      </c>
      <c r="AE807" s="30">
        <f t="shared" si="243"/>
        <v>795</v>
      </c>
      <c r="AF807" s="29">
        <f t="shared" si="234"/>
        <v>5207267.9299999494</v>
      </c>
      <c r="AG807" s="30">
        <f t="shared" si="243"/>
        <v>795</v>
      </c>
      <c r="AH807" s="30">
        <f t="shared" si="243"/>
        <v>795</v>
      </c>
      <c r="AI807" s="29">
        <f t="shared" si="239"/>
        <v>5174408.2100000409</v>
      </c>
      <c r="AJ807" s="30">
        <f t="shared" si="243"/>
        <v>795</v>
      </c>
      <c r="AK807" s="30">
        <f t="shared" si="242"/>
        <v>795</v>
      </c>
      <c r="AL807" s="29">
        <f t="shared" si="240"/>
        <v>5198692.9099999955</v>
      </c>
      <c r="AM807" s="30">
        <f t="shared" si="242"/>
        <v>795</v>
      </c>
      <c r="AN807" s="30">
        <f t="shared" si="242"/>
        <v>795</v>
      </c>
      <c r="AO807" s="29">
        <f t="shared" si="241"/>
        <v>5204427.8099999847</v>
      </c>
      <c r="AP807" s="30">
        <f t="shared" si="242"/>
        <v>795</v>
      </c>
      <c r="AQ807" s="30">
        <f t="shared" si="242"/>
        <v>795</v>
      </c>
      <c r="AR807" s="29">
        <f t="shared" si="235"/>
        <v>5198796.2099999189</v>
      </c>
      <c r="AS807" s="253">
        <f t="shared" si="242"/>
        <v>795</v>
      </c>
      <c r="AT807" s="254">
        <f t="shared" si="242"/>
        <v>795</v>
      </c>
    </row>
    <row r="808" spans="22:46">
      <c r="V808" s="30">
        <f t="shared" si="243"/>
        <v>796</v>
      </c>
      <c r="W808" s="29">
        <f t="shared" si="236"/>
        <v>5189706.6300000409</v>
      </c>
      <c r="X808" s="30">
        <f t="shared" si="243"/>
        <v>796</v>
      </c>
      <c r="Y808" s="30">
        <f t="shared" si="243"/>
        <v>796</v>
      </c>
      <c r="Z808" s="29">
        <f t="shared" si="237"/>
        <v>5204434.4599999534</v>
      </c>
      <c r="AA808" s="30">
        <f t="shared" si="243"/>
        <v>796</v>
      </c>
      <c r="AB808" s="30">
        <f t="shared" si="243"/>
        <v>796</v>
      </c>
      <c r="AC808" s="29">
        <f t="shared" si="238"/>
        <v>5185270.5800000252</v>
      </c>
      <c r="AD808" s="30">
        <f t="shared" si="243"/>
        <v>796</v>
      </c>
      <c r="AE808" s="30">
        <f t="shared" si="243"/>
        <v>796</v>
      </c>
      <c r="AF808" s="29">
        <f t="shared" si="234"/>
        <v>5213726.0699999491</v>
      </c>
      <c r="AG808" s="30">
        <f t="shared" si="243"/>
        <v>796</v>
      </c>
      <c r="AH808" s="30">
        <f t="shared" si="243"/>
        <v>796</v>
      </c>
      <c r="AI808" s="29">
        <f t="shared" si="239"/>
        <v>5180840.7800000412</v>
      </c>
      <c r="AJ808" s="30">
        <f t="shared" si="243"/>
        <v>796</v>
      </c>
      <c r="AK808" s="30">
        <f t="shared" si="242"/>
        <v>796</v>
      </c>
      <c r="AL808" s="29">
        <f t="shared" si="240"/>
        <v>5205150.1499999957</v>
      </c>
      <c r="AM808" s="30">
        <f t="shared" si="242"/>
        <v>796</v>
      </c>
      <c r="AN808" s="30">
        <f t="shared" si="242"/>
        <v>796</v>
      </c>
      <c r="AO808" s="29">
        <f t="shared" si="241"/>
        <v>5210877.919999985</v>
      </c>
      <c r="AP808" s="30">
        <f t="shared" si="242"/>
        <v>796</v>
      </c>
      <c r="AQ808" s="30">
        <f t="shared" si="242"/>
        <v>796</v>
      </c>
      <c r="AR808" s="29">
        <f t="shared" si="235"/>
        <v>5205235.5199999185</v>
      </c>
      <c r="AS808" s="253">
        <f t="shared" si="242"/>
        <v>796</v>
      </c>
      <c r="AT808" s="254">
        <f t="shared" si="242"/>
        <v>796</v>
      </c>
    </row>
    <row r="809" spans="22:46">
      <c r="V809" s="30">
        <f t="shared" si="243"/>
        <v>797</v>
      </c>
      <c r="W809" s="29">
        <f t="shared" si="236"/>
        <v>5196141.4500000412</v>
      </c>
      <c r="X809" s="30">
        <f t="shared" si="243"/>
        <v>797</v>
      </c>
      <c r="Y809" s="30">
        <f t="shared" si="243"/>
        <v>797</v>
      </c>
      <c r="Z809" s="29">
        <f t="shared" si="237"/>
        <v>5210888.0999999531</v>
      </c>
      <c r="AA809" s="30">
        <f t="shared" si="243"/>
        <v>797</v>
      </c>
      <c r="AB809" s="30">
        <f t="shared" si="243"/>
        <v>797</v>
      </c>
      <c r="AC809" s="29">
        <f t="shared" si="238"/>
        <v>5191702.7000000253</v>
      </c>
      <c r="AD809" s="30">
        <f t="shared" si="243"/>
        <v>797</v>
      </c>
      <c r="AE809" s="30">
        <f t="shared" si="243"/>
        <v>797</v>
      </c>
      <c r="AF809" s="29">
        <f t="shared" si="234"/>
        <v>5220184.2099999487</v>
      </c>
      <c r="AG809" s="30">
        <f t="shared" si="243"/>
        <v>797</v>
      </c>
      <c r="AH809" s="30">
        <f t="shared" si="243"/>
        <v>797</v>
      </c>
      <c r="AI809" s="29">
        <f t="shared" si="239"/>
        <v>5187273.3500000415</v>
      </c>
      <c r="AJ809" s="30">
        <f t="shared" si="243"/>
        <v>797</v>
      </c>
      <c r="AK809" s="30">
        <f t="shared" si="242"/>
        <v>797</v>
      </c>
      <c r="AL809" s="29">
        <f t="shared" si="240"/>
        <v>5211607.3899999959</v>
      </c>
      <c r="AM809" s="30">
        <f t="shared" si="242"/>
        <v>797</v>
      </c>
      <c r="AN809" s="30">
        <f t="shared" si="242"/>
        <v>797</v>
      </c>
      <c r="AO809" s="29">
        <f t="shared" si="241"/>
        <v>5217328.0299999854</v>
      </c>
      <c r="AP809" s="30">
        <f t="shared" si="242"/>
        <v>797</v>
      </c>
      <c r="AQ809" s="30">
        <f t="shared" si="242"/>
        <v>797</v>
      </c>
      <c r="AR809" s="29">
        <f t="shared" si="235"/>
        <v>5211674.8299999181</v>
      </c>
      <c r="AS809" s="253">
        <f t="shared" si="242"/>
        <v>797</v>
      </c>
      <c r="AT809" s="254">
        <f t="shared" si="242"/>
        <v>797</v>
      </c>
    </row>
    <row r="810" spans="22:46">
      <c r="V810" s="30">
        <f t="shared" si="243"/>
        <v>798</v>
      </c>
      <c r="W810" s="29">
        <f t="shared" si="236"/>
        <v>5202576.2700000415</v>
      </c>
      <c r="X810" s="30">
        <f t="shared" si="243"/>
        <v>798</v>
      </c>
      <c r="Y810" s="30">
        <f t="shared" si="243"/>
        <v>798</v>
      </c>
      <c r="Z810" s="29">
        <f t="shared" si="237"/>
        <v>5217341.7399999527</v>
      </c>
      <c r="AA810" s="30">
        <f t="shared" si="243"/>
        <v>798</v>
      </c>
      <c r="AB810" s="30">
        <f t="shared" si="243"/>
        <v>798</v>
      </c>
      <c r="AC810" s="29">
        <f t="shared" si="238"/>
        <v>5198134.8200000254</v>
      </c>
      <c r="AD810" s="30">
        <f t="shared" si="243"/>
        <v>798</v>
      </c>
      <c r="AE810" s="30">
        <f t="shared" si="243"/>
        <v>798</v>
      </c>
      <c r="AF810" s="29">
        <f t="shared" si="234"/>
        <v>5226642.3499999484</v>
      </c>
      <c r="AG810" s="30">
        <f t="shared" si="243"/>
        <v>798</v>
      </c>
      <c r="AH810" s="30">
        <f t="shared" si="243"/>
        <v>798</v>
      </c>
      <c r="AI810" s="29">
        <f t="shared" si="239"/>
        <v>5193705.9200000418</v>
      </c>
      <c r="AJ810" s="30">
        <f t="shared" si="243"/>
        <v>798</v>
      </c>
      <c r="AK810" s="30">
        <f t="shared" si="242"/>
        <v>798</v>
      </c>
      <c r="AL810" s="29">
        <f t="shared" si="240"/>
        <v>5218064.6299999962</v>
      </c>
      <c r="AM810" s="30">
        <f t="shared" si="242"/>
        <v>798</v>
      </c>
      <c r="AN810" s="30">
        <f t="shared" si="242"/>
        <v>798</v>
      </c>
      <c r="AO810" s="29">
        <f t="shared" si="241"/>
        <v>5223778.1399999857</v>
      </c>
      <c r="AP810" s="30">
        <f t="shared" si="242"/>
        <v>798</v>
      </c>
      <c r="AQ810" s="30">
        <f t="shared" si="242"/>
        <v>798</v>
      </c>
      <c r="AR810" s="29">
        <f t="shared" si="235"/>
        <v>5218114.1399999177</v>
      </c>
      <c r="AS810" s="253">
        <f t="shared" si="242"/>
        <v>798</v>
      </c>
      <c r="AT810" s="254">
        <f t="shared" si="242"/>
        <v>798</v>
      </c>
    </row>
    <row r="811" spans="22:46">
      <c r="V811" s="30">
        <f t="shared" si="243"/>
        <v>799</v>
      </c>
      <c r="W811" s="29">
        <f t="shared" si="236"/>
        <v>5209011.0900000418</v>
      </c>
      <c r="X811" s="30">
        <f t="shared" si="243"/>
        <v>799</v>
      </c>
      <c r="Y811" s="30">
        <f t="shared" si="243"/>
        <v>799</v>
      </c>
      <c r="Z811" s="29">
        <f t="shared" si="237"/>
        <v>5223795.3799999524</v>
      </c>
      <c r="AA811" s="30">
        <f t="shared" si="243"/>
        <v>799</v>
      </c>
      <c r="AB811" s="30">
        <f t="shared" si="243"/>
        <v>799</v>
      </c>
      <c r="AC811" s="29">
        <f t="shared" si="238"/>
        <v>5204566.9400000256</v>
      </c>
      <c r="AD811" s="30">
        <f t="shared" si="243"/>
        <v>799</v>
      </c>
      <c r="AE811" s="30">
        <f t="shared" si="243"/>
        <v>799</v>
      </c>
      <c r="AF811" s="29">
        <f t="shared" si="234"/>
        <v>5233100.4899999481</v>
      </c>
      <c r="AG811" s="30">
        <f t="shared" si="243"/>
        <v>799</v>
      </c>
      <c r="AH811" s="30">
        <f t="shared" si="243"/>
        <v>799</v>
      </c>
      <c r="AI811" s="29">
        <f t="shared" si="239"/>
        <v>5200138.4900000421</v>
      </c>
      <c r="AJ811" s="30">
        <f t="shared" si="243"/>
        <v>799</v>
      </c>
      <c r="AK811" s="30">
        <f t="shared" si="242"/>
        <v>799</v>
      </c>
      <c r="AL811" s="29">
        <f t="shared" si="240"/>
        <v>5224521.8699999964</v>
      </c>
      <c r="AM811" s="30">
        <f t="shared" si="242"/>
        <v>799</v>
      </c>
      <c r="AN811" s="30">
        <f t="shared" si="242"/>
        <v>799</v>
      </c>
      <c r="AO811" s="29">
        <f t="shared" si="241"/>
        <v>5230228.249999986</v>
      </c>
      <c r="AP811" s="30">
        <f t="shared" si="242"/>
        <v>799</v>
      </c>
      <c r="AQ811" s="30">
        <f t="shared" si="242"/>
        <v>799</v>
      </c>
      <c r="AR811" s="29">
        <f t="shared" si="235"/>
        <v>5224553.4499999173</v>
      </c>
      <c r="AS811" s="253">
        <f t="shared" si="242"/>
        <v>799</v>
      </c>
      <c r="AT811" s="254">
        <f t="shared" si="242"/>
        <v>799</v>
      </c>
    </row>
    <row r="812" spans="22:46">
      <c r="V812" s="30">
        <f t="shared" si="243"/>
        <v>800</v>
      </c>
      <c r="W812" s="29">
        <f t="shared" si="236"/>
        <v>5215445.9100000421</v>
      </c>
      <c r="X812" s="30">
        <f t="shared" si="243"/>
        <v>800</v>
      </c>
      <c r="Y812" s="30">
        <f t="shared" si="243"/>
        <v>800</v>
      </c>
      <c r="Z812" s="29">
        <f t="shared" si="237"/>
        <v>5230249.0199999521</v>
      </c>
      <c r="AA812" s="30">
        <f t="shared" si="243"/>
        <v>800</v>
      </c>
      <c r="AB812" s="30">
        <f t="shared" si="243"/>
        <v>800</v>
      </c>
      <c r="AC812" s="29">
        <f t="shared" si="238"/>
        <v>5210999.0600000257</v>
      </c>
      <c r="AD812" s="30">
        <f t="shared" si="243"/>
        <v>800</v>
      </c>
      <c r="AE812" s="30">
        <f t="shared" si="243"/>
        <v>800</v>
      </c>
      <c r="AF812" s="29">
        <f t="shared" si="234"/>
        <v>5239558.6299999477</v>
      </c>
      <c r="AG812" s="30">
        <f t="shared" si="243"/>
        <v>800</v>
      </c>
      <c r="AH812" s="30">
        <f t="shared" si="243"/>
        <v>800</v>
      </c>
      <c r="AI812" s="29">
        <f t="shared" si="239"/>
        <v>5206571.0600000424</v>
      </c>
      <c r="AJ812" s="30">
        <f t="shared" si="243"/>
        <v>800</v>
      </c>
      <c r="AK812" s="30">
        <f t="shared" si="242"/>
        <v>800</v>
      </c>
      <c r="AL812" s="29">
        <f t="shared" si="240"/>
        <v>5230979.1099999966</v>
      </c>
      <c r="AM812" s="30">
        <f t="shared" si="242"/>
        <v>800</v>
      </c>
      <c r="AN812" s="30">
        <f t="shared" si="242"/>
        <v>800</v>
      </c>
      <c r="AO812" s="29">
        <f t="shared" si="241"/>
        <v>5236678.3599999864</v>
      </c>
      <c r="AP812" s="30">
        <f t="shared" si="242"/>
        <v>800</v>
      </c>
      <c r="AQ812" s="30">
        <f t="shared" si="242"/>
        <v>800</v>
      </c>
      <c r="AR812" s="29">
        <f t="shared" si="235"/>
        <v>5230992.7599999169</v>
      </c>
      <c r="AS812" s="253">
        <f t="shared" si="242"/>
        <v>800</v>
      </c>
      <c r="AT812" s="254">
        <f t="shared" si="242"/>
        <v>800</v>
      </c>
    </row>
    <row r="813" spans="22:46">
      <c r="V813" s="30">
        <f t="shared" si="243"/>
        <v>801</v>
      </c>
      <c r="W813" s="29">
        <f t="shared" si="236"/>
        <v>5221880.7300000424</v>
      </c>
      <c r="X813" s="30">
        <f t="shared" si="243"/>
        <v>801</v>
      </c>
      <c r="Y813" s="30">
        <f t="shared" si="243"/>
        <v>801</v>
      </c>
      <c r="Z813" s="29">
        <f t="shared" si="237"/>
        <v>5236702.6599999517</v>
      </c>
      <c r="AA813" s="30">
        <f t="shared" si="243"/>
        <v>801</v>
      </c>
      <c r="AB813" s="30">
        <f t="shared" si="243"/>
        <v>801</v>
      </c>
      <c r="AC813" s="29">
        <f t="shared" si="238"/>
        <v>5217431.1800000258</v>
      </c>
      <c r="AD813" s="30">
        <f t="shared" si="243"/>
        <v>801</v>
      </c>
      <c r="AE813" s="30">
        <f t="shared" si="243"/>
        <v>801</v>
      </c>
      <c r="AF813" s="29">
        <f t="shared" si="234"/>
        <v>5246016.7699999474</v>
      </c>
      <c r="AG813" s="30">
        <f t="shared" si="243"/>
        <v>801</v>
      </c>
      <c r="AH813" s="30">
        <f t="shared" si="243"/>
        <v>801</v>
      </c>
      <c r="AI813" s="29">
        <f t="shared" si="239"/>
        <v>5213003.6300000427</v>
      </c>
      <c r="AJ813" s="30">
        <f t="shared" si="243"/>
        <v>801</v>
      </c>
      <c r="AK813" s="30">
        <f t="shared" si="243"/>
        <v>801</v>
      </c>
      <c r="AL813" s="29">
        <f t="shared" si="240"/>
        <v>5237436.3499999968</v>
      </c>
      <c r="AM813" s="30">
        <f t="shared" ref="AK813:AT828" si="244">AM812+1</f>
        <v>801</v>
      </c>
      <c r="AN813" s="30">
        <f t="shared" si="244"/>
        <v>801</v>
      </c>
      <c r="AO813" s="29">
        <f t="shared" si="241"/>
        <v>5243128.4699999867</v>
      </c>
      <c r="AP813" s="30">
        <f t="shared" si="244"/>
        <v>801</v>
      </c>
      <c r="AQ813" s="30">
        <f t="shared" si="244"/>
        <v>801</v>
      </c>
      <c r="AR813" s="29">
        <f t="shared" si="235"/>
        <v>5237432.0699999165</v>
      </c>
      <c r="AS813" s="253">
        <f t="shared" si="244"/>
        <v>801</v>
      </c>
      <c r="AT813" s="254">
        <f t="shared" si="244"/>
        <v>801</v>
      </c>
    </row>
    <row r="814" spans="22:46">
      <c r="V814" s="30">
        <f t="shared" ref="V814:AK829" si="245">V813+1</f>
        <v>802</v>
      </c>
      <c r="W814" s="29">
        <f t="shared" si="236"/>
        <v>5228315.5500000427</v>
      </c>
      <c r="X814" s="30">
        <f t="shared" si="245"/>
        <v>802</v>
      </c>
      <c r="Y814" s="30">
        <f t="shared" si="245"/>
        <v>802</v>
      </c>
      <c r="Z814" s="29">
        <f t="shared" si="237"/>
        <v>5243156.2999999514</v>
      </c>
      <c r="AA814" s="30">
        <f t="shared" si="245"/>
        <v>802</v>
      </c>
      <c r="AB814" s="30">
        <f t="shared" si="245"/>
        <v>802</v>
      </c>
      <c r="AC814" s="29">
        <f t="shared" si="238"/>
        <v>5223863.3000000259</v>
      </c>
      <c r="AD814" s="30">
        <f t="shared" si="245"/>
        <v>802</v>
      </c>
      <c r="AE814" s="30">
        <f t="shared" si="245"/>
        <v>802</v>
      </c>
      <c r="AF814" s="29">
        <f t="shared" si="234"/>
        <v>5252474.9099999471</v>
      </c>
      <c r="AG814" s="30">
        <f t="shared" si="245"/>
        <v>802</v>
      </c>
      <c r="AH814" s="30">
        <f t="shared" si="245"/>
        <v>802</v>
      </c>
      <c r="AI814" s="29">
        <f t="shared" si="239"/>
        <v>5219436.200000043</v>
      </c>
      <c r="AJ814" s="30">
        <f t="shared" si="245"/>
        <v>802</v>
      </c>
      <c r="AK814" s="30">
        <f t="shared" si="244"/>
        <v>802</v>
      </c>
      <c r="AL814" s="29">
        <f t="shared" si="240"/>
        <v>5243893.5899999971</v>
      </c>
      <c r="AM814" s="30">
        <f t="shared" si="244"/>
        <v>802</v>
      </c>
      <c r="AN814" s="30">
        <f t="shared" si="244"/>
        <v>802</v>
      </c>
      <c r="AO814" s="29">
        <f t="shared" si="241"/>
        <v>5249578.579999987</v>
      </c>
      <c r="AP814" s="30">
        <f t="shared" si="244"/>
        <v>802</v>
      </c>
      <c r="AQ814" s="30">
        <f t="shared" si="244"/>
        <v>802</v>
      </c>
      <c r="AR814" s="29">
        <f t="shared" si="235"/>
        <v>5243871.3799999161</v>
      </c>
      <c r="AS814" s="253">
        <f t="shared" si="244"/>
        <v>802</v>
      </c>
      <c r="AT814" s="254">
        <f t="shared" si="244"/>
        <v>802</v>
      </c>
    </row>
    <row r="815" spans="22:46">
      <c r="V815" s="30">
        <f t="shared" si="245"/>
        <v>803</v>
      </c>
      <c r="W815" s="29">
        <f t="shared" si="236"/>
        <v>5234750.370000043</v>
      </c>
      <c r="X815" s="30">
        <f t="shared" si="245"/>
        <v>803</v>
      </c>
      <c r="Y815" s="30">
        <f t="shared" si="245"/>
        <v>803</v>
      </c>
      <c r="Z815" s="29">
        <f t="shared" si="237"/>
        <v>5249609.939999951</v>
      </c>
      <c r="AA815" s="30">
        <f t="shared" si="245"/>
        <v>803</v>
      </c>
      <c r="AB815" s="30">
        <f t="shared" si="245"/>
        <v>803</v>
      </c>
      <c r="AC815" s="29">
        <f t="shared" si="238"/>
        <v>5230295.420000026</v>
      </c>
      <c r="AD815" s="30">
        <f t="shared" si="245"/>
        <v>803</v>
      </c>
      <c r="AE815" s="30">
        <f t="shared" si="245"/>
        <v>803</v>
      </c>
      <c r="AF815" s="29">
        <f t="shared" si="234"/>
        <v>5258933.0499999467</v>
      </c>
      <c r="AG815" s="30">
        <f t="shared" si="245"/>
        <v>803</v>
      </c>
      <c r="AH815" s="30">
        <f t="shared" si="245"/>
        <v>803</v>
      </c>
      <c r="AI815" s="29">
        <f t="shared" si="239"/>
        <v>5225868.7700000433</v>
      </c>
      <c r="AJ815" s="30">
        <f t="shared" si="245"/>
        <v>803</v>
      </c>
      <c r="AK815" s="30">
        <f t="shared" si="244"/>
        <v>803</v>
      </c>
      <c r="AL815" s="29">
        <f t="shared" si="240"/>
        <v>5250350.8299999973</v>
      </c>
      <c r="AM815" s="30">
        <f t="shared" si="244"/>
        <v>803</v>
      </c>
      <c r="AN815" s="30">
        <f t="shared" si="244"/>
        <v>803</v>
      </c>
      <c r="AO815" s="29">
        <f t="shared" si="241"/>
        <v>5256028.6899999874</v>
      </c>
      <c r="AP815" s="30">
        <f t="shared" si="244"/>
        <v>803</v>
      </c>
      <c r="AQ815" s="30">
        <f t="shared" si="244"/>
        <v>803</v>
      </c>
      <c r="AR815" s="29">
        <f t="shared" si="235"/>
        <v>5250310.6899999157</v>
      </c>
      <c r="AS815" s="253">
        <f t="shared" si="244"/>
        <v>803</v>
      </c>
      <c r="AT815" s="254">
        <f t="shared" si="244"/>
        <v>803</v>
      </c>
    </row>
    <row r="816" spans="22:46">
      <c r="V816" s="30">
        <f t="shared" si="245"/>
        <v>804</v>
      </c>
      <c r="W816" s="29">
        <f t="shared" si="236"/>
        <v>5241185.1900000433</v>
      </c>
      <c r="X816" s="30">
        <f t="shared" si="245"/>
        <v>804</v>
      </c>
      <c r="Y816" s="30">
        <f t="shared" si="245"/>
        <v>804</v>
      </c>
      <c r="Z816" s="29">
        <f t="shared" si="237"/>
        <v>5256063.5799999507</v>
      </c>
      <c r="AA816" s="30">
        <f t="shared" si="245"/>
        <v>804</v>
      </c>
      <c r="AB816" s="30">
        <f t="shared" si="245"/>
        <v>804</v>
      </c>
      <c r="AC816" s="29">
        <f t="shared" si="238"/>
        <v>5236727.5400000261</v>
      </c>
      <c r="AD816" s="30">
        <f t="shared" si="245"/>
        <v>804</v>
      </c>
      <c r="AE816" s="30">
        <f t="shared" si="245"/>
        <v>804</v>
      </c>
      <c r="AF816" s="29">
        <f t="shared" si="234"/>
        <v>5265391.1899999464</v>
      </c>
      <c r="AG816" s="30">
        <f t="shared" si="245"/>
        <v>804</v>
      </c>
      <c r="AH816" s="30">
        <f t="shared" si="245"/>
        <v>804</v>
      </c>
      <c r="AI816" s="29">
        <f t="shared" si="239"/>
        <v>5232301.3400000436</v>
      </c>
      <c r="AJ816" s="30">
        <f t="shared" si="245"/>
        <v>804</v>
      </c>
      <c r="AK816" s="30">
        <f t="shared" si="244"/>
        <v>804</v>
      </c>
      <c r="AL816" s="29">
        <f t="shared" si="240"/>
        <v>5256808.0699999975</v>
      </c>
      <c r="AM816" s="30">
        <f t="shared" si="244"/>
        <v>804</v>
      </c>
      <c r="AN816" s="30">
        <f t="shared" si="244"/>
        <v>804</v>
      </c>
      <c r="AO816" s="29">
        <f t="shared" si="241"/>
        <v>5262478.7999999877</v>
      </c>
      <c r="AP816" s="30">
        <f t="shared" si="244"/>
        <v>804</v>
      </c>
      <c r="AQ816" s="30">
        <f t="shared" si="244"/>
        <v>804</v>
      </c>
      <c r="AR816" s="29">
        <f t="shared" si="235"/>
        <v>5256749.9999999152</v>
      </c>
      <c r="AS816" s="253">
        <f t="shared" si="244"/>
        <v>804</v>
      </c>
      <c r="AT816" s="254">
        <f t="shared" si="244"/>
        <v>804</v>
      </c>
    </row>
    <row r="817" spans="22:46">
      <c r="V817" s="30">
        <f t="shared" si="245"/>
        <v>805</v>
      </c>
      <c r="W817" s="29">
        <f t="shared" si="236"/>
        <v>5247620.0100000435</v>
      </c>
      <c r="X817" s="30">
        <f t="shared" si="245"/>
        <v>805</v>
      </c>
      <c r="Y817" s="30">
        <f t="shared" si="245"/>
        <v>805</v>
      </c>
      <c r="Z817" s="29">
        <f t="shared" si="237"/>
        <v>5262517.2199999504</v>
      </c>
      <c r="AA817" s="30">
        <f t="shared" si="245"/>
        <v>805</v>
      </c>
      <c r="AB817" s="30">
        <f t="shared" si="245"/>
        <v>805</v>
      </c>
      <c r="AC817" s="29">
        <f t="shared" si="238"/>
        <v>5243159.6600000262</v>
      </c>
      <c r="AD817" s="30">
        <f t="shared" si="245"/>
        <v>805</v>
      </c>
      <c r="AE817" s="30">
        <f t="shared" si="245"/>
        <v>805</v>
      </c>
      <c r="AF817" s="29">
        <f t="shared" si="234"/>
        <v>5271849.3299999461</v>
      </c>
      <c r="AG817" s="30">
        <f t="shared" si="245"/>
        <v>805</v>
      </c>
      <c r="AH817" s="30">
        <f t="shared" si="245"/>
        <v>805</v>
      </c>
      <c r="AI817" s="29">
        <f t="shared" si="239"/>
        <v>5238733.9100000439</v>
      </c>
      <c r="AJ817" s="30">
        <f t="shared" si="245"/>
        <v>805</v>
      </c>
      <c r="AK817" s="30">
        <f t="shared" si="244"/>
        <v>805</v>
      </c>
      <c r="AL817" s="29">
        <f t="shared" si="240"/>
        <v>5263265.3099999977</v>
      </c>
      <c r="AM817" s="30">
        <f t="shared" si="244"/>
        <v>805</v>
      </c>
      <c r="AN817" s="30">
        <f t="shared" si="244"/>
        <v>805</v>
      </c>
      <c r="AO817" s="29">
        <f t="shared" si="241"/>
        <v>5268928.909999988</v>
      </c>
      <c r="AP817" s="30">
        <f t="shared" si="244"/>
        <v>805</v>
      </c>
      <c r="AQ817" s="30">
        <f t="shared" si="244"/>
        <v>805</v>
      </c>
      <c r="AR817" s="29">
        <f t="shared" si="235"/>
        <v>5263189.3099999148</v>
      </c>
      <c r="AS817" s="253">
        <f t="shared" si="244"/>
        <v>805</v>
      </c>
      <c r="AT817" s="254">
        <f t="shared" si="244"/>
        <v>805</v>
      </c>
    </row>
    <row r="818" spans="22:46">
      <c r="V818" s="30">
        <f t="shared" si="245"/>
        <v>806</v>
      </c>
      <c r="W818" s="29">
        <f t="shared" si="236"/>
        <v>5254054.8300000438</v>
      </c>
      <c r="X818" s="30">
        <f t="shared" si="245"/>
        <v>806</v>
      </c>
      <c r="Y818" s="30">
        <f t="shared" si="245"/>
        <v>806</v>
      </c>
      <c r="Z818" s="29">
        <f t="shared" si="237"/>
        <v>5268970.85999995</v>
      </c>
      <c r="AA818" s="30">
        <f t="shared" si="245"/>
        <v>806</v>
      </c>
      <c r="AB818" s="30">
        <f t="shared" si="245"/>
        <v>806</v>
      </c>
      <c r="AC818" s="29">
        <f t="shared" si="238"/>
        <v>5249591.7800000263</v>
      </c>
      <c r="AD818" s="30">
        <f t="shared" si="245"/>
        <v>806</v>
      </c>
      <c r="AE818" s="30">
        <f t="shared" si="245"/>
        <v>806</v>
      </c>
      <c r="AF818" s="29">
        <f t="shared" si="234"/>
        <v>5278307.4699999457</v>
      </c>
      <c r="AG818" s="30">
        <f t="shared" si="245"/>
        <v>806</v>
      </c>
      <c r="AH818" s="30">
        <f t="shared" si="245"/>
        <v>806</v>
      </c>
      <c r="AI818" s="29">
        <f t="shared" si="239"/>
        <v>5245166.4800000442</v>
      </c>
      <c r="AJ818" s="30">
        <f t="shared" si="245"/>
        <v>806</v>
      </c>
      <c r="AK818" s="30">
        <f t="shared" si="244"/>
        <v>806</v>
      </c>
      <c r="AL818" s="29">
        <f t="shared" si="240"/>
        <v>5269722.549999998</v>
      </c>
      <c r="AM818" s="30">
        <f t="shared" si="244"/>
        <v>806</v>
      </c>
      <c r="AN818" s="30">
        <f t="shared" si="244"/>
        <v>806</v>
      </c>
      <c r="AO818" s="29">
        <f t="shared" si="241"/>
        <v>5275379.0199999884</v>
      </c>
      <c r="AP818" s="30">
        <f t="shared" si="244"/>
        <v>806</v>
      </c>
      <c r="AQ818" s="30">
        <f t="shared" si="244"/>
        <v>806</v>
      </c>
      <c r="AR818" s="29">
        <f t="shared" si="235"/>
        <v>5269628.6199999144</v>
      </c>
      <c r="AS818" s="253">
        <f t="shared" si="244"/>
        <v>806</v>
      </c>
      <c r="AT818" s="254">
        <f t="shared" si="244"/>
        <v>806</v>
      </c>
    </row>
    <row r="819" spans="22:46">
      <c r="V819" s="30">
        <f t="shared" si="245"/>
        <v>807</v>
      </c>
      <c r="W819" s="29">
        <f t="shared" si="236"/>
        <v>5260489.6500000441</v>
      </c>
      <c r="X819" s="30">
        <f t="shared" si="245"/>
        <v>807</v>
      </c>
      <c r="Y819" s="30">
        <f t="shared" si="245"/>
        <v>807</v>
      </c>
      <c r="Z819" s="29">
        <f t="shared" si="237"/>
        <v>5275424.4999999497</v>
      </c>
      <c r="AA819" s="30">
        <f t="shared" si="245"/>
        <v>807</v>
      </c>
      <c r="AB819" s="30">
        <f t="shared" si="245"/>
        <v>807</v>
      </c>
      <c r="AC819" s="29">
        <f t="shared" si="238"/>
        <v>5256023.9000000264</v>
      </c>
      <c r="AD819" s="30">
        <f t="shared" si="245"/>
        <v>807</v>
      </c>
      <c r="AE819" s="30">
        <f t="shared" si="245"/>
        <v>807</v>
      </c>
      <c r="AF819" s="29">
        <f t="shared" si="234"/>
        <v>5284765.6099999454</v>
      </c>
      <c r="AG819" s="30">
        <f t="shared" si="245"/>
        <v>807</v>
      </c>
      <c r="AH819" s="30">
        <f t="shared" si="245"/>
        <v>807</v>
      </c>
      <c r="AI819" s="29">
        <f t="shared" si="239"/>
        <v>5251599.0500000445</v>
      </c>
      <c r="AJ819" s="30">
        <f t="shared" si="245"/>
        <v>807</v>
      </c>
      <c r="AK819" s="30">
        <f t="shared" si="244"/>
        <v>807</v>
      </c>
      <c r="AL819" s="29">
        <f t="shared" si="240"/>
        <v>5276179.7899999982</v>
      </c>
      <c r="AM819" s="30">
        <f t="shared" si="244"/>
        <v>807</v>
      </c>
      <c r="AN819" s="30">
        <f t="shared" si="244"/>
        <v>807</v>
      </c>
      <c r="AO819" s="29">
        <f t="shared" si="241"/>
        <v>5281829.1299999887</v>
      </c>
      <c r="AP819" s="30">
        <f t="shared" si="244"/>
        <v>807</v>
      </c>
      <c r="AQ819" s="30">
        <f t="shared" si="244"/>
        <v>807</v>
      </c>
      <c r="AR819" s="29">
        <f t="shared" si="235"/>
        <v>5276067.929999914</v>
      </c>
      <c r="AS819" s="253">
        <f t="shared" si="244"/>
        <v>807</v>
      </c>
      <c r="AT819" s="254">
        <f t="shared" si="244"/>
        <v>807</v>
      </c>
    </row>
    <row r="820" spans="22:46">
      <c r="V820" s="30">
        <f t="shared" si="245"/>
        <v>808</v>
      </c>
      <c r="W820" s="29">
        <f t="shared" si="236"/>
        <v>5266924.4700000444</v>
      </c>
      <c r="X820" s="30">
        <f t="shared" si="245"/>
        <v>808</v>
      </c>
      <c r="Y820" s="30">
        <f t="shared" si="245"/>
        <v>808</v>
      </c>
      <c r="Z820" s="29">
        <f t="shared" si="237"/>
        <v>5281878.1399999494</v>
      </c>
      <c r="AA820" s="30">
        <f t="shared" si="245"/>
        <v>808</v>
      </c>
      <c r="AB820" s="30">
        <f t="shared" si="245"/>
        <v>808</v>
      </c>
      <c r="AC820" s="29">
        <f t="shared" si="238"/>
        <v>5262456.0200000266</v>
      </c>
      <c r="AD820" s="30">
        <f t="shared" si="245"/>
        <v>808</v>
      </c>
      <c r="AE820" s="30">
        <f t="shared" si="245"/>
        <v>808</v>
      </c>
      <c r="AF820" s="29">
        <f t="shared" si="234"/>
        <v>5291223.7499999451</v>
      </c>
      <c r="AG820" s="30">
        <f t="shared" si="245"/>
        <v>808</v>
      </c>
      <c r="AH820" s="30">
        <f t="shared" si="245"/>
        <v>808</v>
      </c>
      <c r="AI820" s="29">
        <f t="shared" si="239"/>
        <v>5258031.6200000448</v>
      </c>
      <c r="AJ820" s="30">
        <f t="shared" si="245"/>
        <v>808</v>
      </c>
      <c r="AK820" s="30">
        <f t="shared" si="244"/>
        <v>808</v>
      </c>
      <c r="AL820" s="29">
        <f t="shared" si="240"/>
        <v>5282637.0299999984</v>
      </c>
      <c r="AM820" s="30">
        <f t="shared" si="244"/>
        <v>808</v>
      </c>
      <c r="AN820" s="30">
        <f t="shared" si="244"/>
        <v>808</v>
      </c>
      <c r="AO820" s="29">
        <f t="shared" si="241"/>
        <v>5288279.239999989</v>
      </c>
      <c r="AP820" s="30">
        <f t="shared" si="244"/>
        <v>808</v>
      </c>
      <c r="AQ820" s="30">
        <f t="shared" si="244"/>
        <v>808</v>
      </c>
      <c r="AR820" s="29">
        <f t="shared" si="235"/>
        <v>5282507.2399999136</v>
      </c>
      <c r="AS820" s="253">
        <f t="shared" si="244"/>
        <v>808</v>
      </c>
      <c r="AT820" s="254">
        <f t="shared" si="244"/>
        <v>808</v>
      </c>
    </row>
    <row r="821" spans="22:46">
      <c r="V821" s="30">
        <f t="shared" si="245"/>
        <v>809</v>
      </c>
      <c r="W821" s="29">
        <f t="shared" si="236"/>
        <v>5273359.2900000447</v>
      </c>
      <c r="X821" s="30">
        <f t="shared" si="245"/>
        <v>809</v>
      </c>
      <c r="Y821" s="30">
        <f t="shared" si="245"/>
        <v>809</v>
      </c>
      <c r="Z821" s="29">
        <f t="shared" si="237"/>
        <v>5288331.779999949</v>
      </c>
      <c r="AA821" s="30">
        <f t="shared" si="245"/>
        <v>809</v>
      </c>
      <c r="AB821" s="30">
        <f t="shared" si="245"/>
        <v>809</v>
      </c>
      <c r="AC821" s="29">
        <f t="shared" si="238"/>
        <v>5268888.1400000267</v>
      </c>
      <c r="AD821" s="30">
        <f t="shared" si="245"/>
        <v>809</v>
      </c>
      <c r="AE821" s="30">
        <f t="shared" si="245"/>
        <v>809</v>
      </c>
      <c r="AF821" s="29">
        <f t="shared" si="234"/>
        <v>5297681.8899999447</v>
      </c>
      <c r="AG821" s="30">
        <f t="shared" si="245"/>
        <v>809</v>
      </c>
      <c r="AH821" s="30">
        <f t="shared" si="245"/>
        <v>809</v>
      </c>
      <c r="AI821" s="29">
        <f t="shared" si="239"/>
        <v>5264464.1900000451</v>
      </c>
      <c r="AJ821" s="30">
        <f t="shared" si="245"/>
        <v>809</v>
      </c>
      <c r="AK821" s="30">
        <f t="shared" si="244"/>
        <v>809</v>
      </c>
      <c r="AL821" s="29">
        <f t="shared" si="240"/>
        <v>5289094.2699999986</v>
      </c>
      <c r="AM821" s="30">
        <f t="shared" si="244"/>
        <v>809</v>
      </c>
      <c r="AN821" s="30">
        <f t="shared" si="244"/>
        <v>809</v>
      </c>
      <c r="AO821" s="29">
        <f t="shared" si="241"/>
        <v>5294729.3499999894</v>
      </c>
      <c r="AP821" s="30">
        <f t="shared" si="244"/>
        <v>809</v>
      </c>
      <c r="AQ821" s="30">
        <f t="shared" si="244"/>
        <v>809</v>
      </c>
      <c r="AR821" s="29">
        <f t="shared" si="235"/>
        <v>5288946.5499999132</v>
      </c>
      <c r="AS821" s="253">
        <f t="shared" si="244"/>
        <v>809</v>
      </c>
      <c r="AT821" s="254">
        <f t="shared" si="244"/>
        <v>809</v>
      </c>
    </row>
    <row r="822" spans="22:46">
      <c r="V822" s="30">
        <f t="shared" si="245"/>
        <v>810</v>
      </c>
      <c r="W822" s="29">
        <f t="shared" si="236"/>
        <v>5279794.110000045</v>
      </c>
      <c r="X822" s="30">
        <f t="shared" si="245"/>
        <v>810</v>
      </c>
      <c r="Y822" s="30">
        <f t="shared" si="245"/>
        <v>810</v>
      </c>
      <c r="Z822" s="29">
        <f t="shared" si="237"/>
        <v>5294785.4199999487</v>
      </c>
      <c r="AA822" s="30">
        <f t="shared" si="245"/>
        <v>810</v>
      </c>
      <c r="AB822" s="30">
        <f t="shared" si="245"/>
        <v>810</v>
      </c>
      <c r="AC822" s="29">
        <f t="shared" si="238"/>
        <v>5275320.2600000268</v>
      </c>
      <c r="AD822" s="30">
        <f t="shared" si="245"/>
        <v>810</v>
      </c>
      <c r="AE822" s="30">
        <f t="shared" si="245"/>
        <v>810</v>
      </c>
      <c r="AF822" s="29">
        <f t="shared" si="234"/>
        <v>5304140.0299999444</v>
      </c>
      <c r="AG822" s="30">
        <f t="shared" si="245"/>
        <v>810</v>
      </c>
      <c r="AH822" s="30">
        <f t="shared" si="245"/>
        <v>810</v>
      </c>
      <c r="AI822" s="29">
        <f t="shared" si="239"/>
        <v>5270896.7600000454</v>
      </c>
      <c r="AJ822" s="30">
        <f t="shared" si="245"/>
        <v>810</v>
      </c>
      <c r="AK822" s="30">
        <f t="shared" si="244"/>
        <v>810</v>
      </c>
      <c r="AL822" s="29">
        <f t="shared" si="240"/>
        <v>5295551.5099999988</v>
      </c>
      <c r="AM822" s="30">
        <f t="shared" si="244"/>
        <v>810</v>
      </c>
      <c r="AN822" s="30">
        <f t="shared" si="244"/>
        <v>810</v>
      </c>
      <c r="AO822" s="29">
        <f t="shared" si="241"/>
        <v>5301179.4599999897</v>
      </c>
      <c r="AP822" s="30">
        <f t="shared" si="244"/>
        <v>810</v>
      </c>
      <c r="AQ822" s="30">
        <f t="shared" si="244"/>
        <v>810</v>
      </c>
      <c r="AR822" s="29">
        <f t="shared" si="235"/>
        <v>5295385.8599999128</v>
      </c>
      <c r="AS822" s="253">
        <f t="shared" si="244"/>
        <v>810</v>
      </c>
      <c r="AT822" s="254">
        <f t="shared" si="244"/>
        <v>810</v>
      </c>
    </row>
    <row r="823" spans="22:46">
      <c r="V823" s="30">
        <f t="shared" si="245"/>
        <v>811</v>
      </c>
      <c r="W823" s="29">
        <f t="shared" si="236"/>
        <v>5286228.9300000453</v>
      </c>
      <c r="X823" s="30">
        <f t="shared" si="245"/>
        <v>811</v>
      </c>
      <c r="Y823" s="30">
        <f t="shared" si="245"/>
        <v>811</v>
      </c>
      <c r="Z823" s="29">
        <f t="shared" si="237"/>
        <v>5301239.0599999484</v>
      </c>
      <c r="AA823" s="30">
        <f t="shared" si="245"/>
        <v>811</v>
      </c>
      <c r="AB823" s="30">
        <f t="shared" si="245"/>
        <v>811</v>
      </c>
      <c r="AC823" s="29">
        <f t="shared" si="238"/>
        <v>5281752.3800000269</v>
      </c>
      <c r="AD823" s="30">
        <f t="shared" si="245"/>
        <v>811</v>
      </c>
      <c r="AE823" s="30">
        <f t="shared" si="245"/>
        <v>811</v>
      </c>
      <c r="AF823" s="29">
        <f t="shared" si="234"/>
        <v>5310598.169999944</v>
      </c>
      <c r="AG823" s="30">
        <f t="shared" si="245"/>
        <v>811</v>
      </c>
      <c r="AH823" s="30">
        <f t="shared" si="245"/>
        <v>811</v>
      </c>
      <c r="AI823" s="29">
        <f t="shared" si="239"/>
        <v>5277329.3300000457</v>
      </c>
      <c r="AJ823" s="30">
        <f t="shared" si="245"/>
        <v>811</v>
      </c>
      <c r="AK823" s="30">
        <f t="shared" si="244"/>
        <v>811</v>
      </c>
      <c r="AL823" s="29">
        <f t="shared" si="240"/>
        <v>5302008.7499999991</v>
      </c>
      <c r="AM823" s="30">
        <f t="shared" si="244"/>
        <v>811</v>
      </c>
      <c r="AN823" s="30">
        <f t="shared" si="244"/>
        <v>811</v>
      </c>
      <c r="AO823" s="29">
        <f t="shared" si="241"/>
        <v>5307629.5699999901</v>
      </c>
      <c r="AP823" s="30">
        <f t="shared" si="244"/>
        <v>811</v>
      </c>
      <c r="AQ823" s="30">
        <f t="shared" si="244"/>
        <v>811</v>
      </c>
      <c r="AR823" s="29">
        <f t="shared" si="235"/>
        <v>5301825.1699999124</v>
      </c>
      <c r="AS823" s="253">
        <f t="shared" si="244"/>
        <v>811</v>
      </c>
      <c r="AT823" s="254">
        <f t="shared" si="244"/>
        <v>811</v>
      </c>
    </row>
    <row r="824" spans="22:46">
      <c r="V824" s="30">
        <f t="shared" si="245"/>
        <v>812</v>
      </c>
      <c r="W824" s="29">
        <f t="shared" si="236"/>
        <v>5292663.7500000456</v>
      </c>
      <c r="X824" s="30">
        <f t="shared" si="245"/>
        <v>812</v>
      </c>
      <c r="Y824" s="30">
        <f t="shared" si="245"/>
        <v>812</v>
      </c>
      <c r="Z824" s="29">
        <f t="shared" si="237"/>
        <v>5307692.699999948</v>
      </c>
      <c r="AA824" s="30">
        <f t="shared" si="245"/>
        <v>812</v>
      </c>
      <c r="AB824" s="30">
        <f t="shared" si="245"/>
        <v>812</v>
      </c>
      <c r="AC824" s="29">
        <f t="shared" si="238"/>
        <v>5288184.500000027</v>
      </c>
      <c r="AD824" s="30">
        <f t="shared" si="245"/>
        <v>812</v>
      </c>
      <c r="AE824" s="30">
        <f t="shared" si="245"/>
        <v>812</v>
      </c>
      <c r="AF824" s="29">
        <f t="shared" si="234"/>
        <v>5317056.3099999437</v>
      </c>
      <c r="AG824" s="30">
        <f t="shared" si="245"/>
        <v>812</v>
      </c>
      <c r="AH824" s="30">
        <f t="shared" si="245"/>
        <v>812</v>
      </c>
      <c r="AI824" s="29">
        <f t="shared" si="239"/>
        <v>5283761.900000046</v>
      </c>
      <c r="AJ824" s="30">
        <f t="shared" si="245"/>
        <v>812</v>
      </c>
      <c r="AK824" s="30">
        <f t="shared" si="244"/>
        <v>812</v>
      </c>
      <c r="AL824" s="29">
        <f t="shared" si="240"/>
        <v>5308465.9899999993</v>
      </c>
      <c r="AM824" s="30">
        <f t="shared" si="244"/>
        <v>812</v>
      </c>
      <c r="AN824" s="30">
        <f t="shared" si="244"/>
        <v>812</v>
      </c>
      <c r="AO824" s="29">
        <f t="shared" si="241"/>
        <v>5314079.6799999904</v>
      </c>
      <c r="AP824" s="30">
        <f t="shared" si="244"/>
        <v>812</v>
      </c>
      <c r="AQ824" s="30">
        <f t="shared" si="244"/>
        <v>812</v>
      </c>
      <c r="AR824" s="29">
        <f t="shared" si="235"/>
        <v>5308264.479999912</v>
      </c>
      <c r="AS824" s="253">
        <f t="shared" si="244"/>
        <v>812</v>
      </c>
      <c r="AT824" s="254">
        <f t="shared" si="244"/>
        <v>812</v>
      </c>
    </row>
    <row r="825" spans="22:46">
      <c r="V825" s="30">
        <f t="shared" si="245"/>
        <v>813</v>
      </c>
      <c r="W825" s="29">
        <f t="shared" si="236"/>
        <v>5299098.5700000459</v>
      </c>
      <c r="X825" s="30">
        <f t="shared" si="245"/>
        <v>813</v>
      </c>
      <c r="Y825" s="30">
        <f t="shared" si="245"/>
        <v>813</v>
      </c>
      <c r="Z825" s="29">
        <f t="shared" si="237"/>
        <v>5314146.3399999477</v>
      </c>
      <c r="AA825" s="30">
        <f t="shared" si="245"/>
        <v>813</v>
      </c>
      <c r="AB825" s="30">
        <f t="shared" si="245"/>
        <v>813</v>
      </c>
      <c r="AC825" s="29">
        <f t="shared" si="238"/>
        <v>5294616.6200000271</v>
      </c>
      <c r="AD825" s="30">
        <f t="shared" si="245"/>
        <v>813</v>
      </c>
      <c r="AE825" s="30">
        <f t="shared" si="245"/>
        <v>813</v>
      </c>
      <c r="AF825" s="29">
        <f t="shared" si="234"/>
        <v>5323514.4499999434</v>
      </c>
      <c r="AG825" s="30">
        <f t="shared" si="245"/>
        <v>813</v>
      </c>
      <c r="AH825" s="30">
        <f t="shared" si="245"/>
        <v>813</v>
      </c>
      <c r="AI825" s="29">
        <f t="shared" si="239"/>
        <v>5290194.4700000463</v>
      </c>
      <c r="AJ825" s="30">
        <f t="shared" si="245"/>
        <v>813</v>
      </c>
      <c r="AK825" s="30">
        <f t="shared" si="244"/>
        <v>813</v>
      </c>
      <c r="AL825" s="29">
        <f t="shared" si="240"/>
        <v>5314923.2299999995</v>
      </c>
      <c r="AM825" s="30">
        <f t="shared" si="244"/>
        <v>813</v>
      </c>
      <c r="AN825" s="30">
        <f t="shared" si="244"/>
        <v>813</v>
      </c>
      <c r="AO825" s="29">
        <f t="shared" si="241"/>
        <v>5320529.7899999907</v>
      </c>
      <c r="AP825" s="30">
        <f t="shared" si="244"/>
        <v>813</v>
      </c>
      <c r="AQ825" s="30">
        <f t="shared" si="244"/>
        <v>813</v>
      </c>
      <c r="AR825" s="29">
        <f t="shared" si="235"/>
        <v>5314703.7899999116</v>
      </c>
      <c r="AS825" s="253">
        <f t="shared" si="244"/>
        <v>813</v>
      </c>
      <c r="AT825" s="254">
        <f t="shared" si="244"/>
        <v>813</v>
      </c>
    </row>
    <row r="826" spans="22:46">
      <c r="V826" s="30">
        <f t="shared" si="245"/>
        <v>814</v>
      </c>
      <c r="W826" s="29">
        <f t="shared" si="236"/>
        <v>5305533.3900000462</v>
      </c>
      <c r="X826" s="30">
        <f t="shared" si="245"/>
        <v>814</v>
      </c>
      <c r="Y826" s="30">
        <f t="shared" si="245"/>
        <v>814</v>
      </c>
      <c r="Z826" s="29">
        <f t="shared" si="237"/>
        <v>5320599.9799999474</v>
      </c>
      <c r="AA826" s="30">
        <f t="shared" si="245"/>
        <v>814</v>
      </c>
      <c r="AB826" s="30">
        <f t="shared" si="245"/>
        <v>814</v>
      </c>
      <c r="AC826" s="29">
        <f t="shared" si="238"/>
        <v>5301048.7400000272</v>
      </c>
      <c r="AD826" s="30">
        <f t="shared" si="245"/>
        <v>814</v>
      </c>
      <c r="AE826" s="30">
        <f t="shared" si="245"/>
        <v>814</v>
      </c>
      <c r="AF826" s="29">
        <f t="shared" si="234"/>
        <v>5329972.589999943</v>
      </c>
      <c r="AG826" s="30">
        <f t="shared" si="245"/>
        <v>814</v>
      </c>
      <c r="AH826" s="30">
        <f t="shared" si="245"/>
        <v>814</v>
      </c>
      <c r="AI826" s="29">
        <f t="shared" si="239"/>
        <v>5296627.0400000466</v>
      </c>
      <c r="AJ826" s="30">
        <f t="shared" si="245"/>
        <v>814</v>
      </c>
      <c r="AK826" s="30">
        <f t="shared" si="244"/>
        <v>814</v>
      </c>
      <c r="AL826" s="29">
        <f t="shared" si="240"/>
        <v>5321380.47</v>
      </c>
      <c r="AM826" s="30">
        <f t="shared" si="244"/>
        <v>814</v>
      </c>
      <c r="AN826" s="30">
        <f t="shared" si="244"/>
        <v>814</v>
      </c>
      <c r="AO826" s="29">
        <f t="shared" si="241"/>
        <v>5326979.8999999911</v>
      </c>
      <c r="AP826" s="30">
        <f t="shared" si="244"/>
        <v>814</v>
      </c>
      <c r="AQ826" s="30">
        <f t="shared" si="244"/>
        <v>814</v>
      </c>
      <c r="AR826" s="29">
        <f t="shared" si="235"/>
        <v>5321143.0999999112</v>
      </c>
      <c r="AS826" s="253">
        <f t="shared" si="244"/>
        <v>814</v>
      </c>
      <c r="AT826" s="254">
        <f t="shared" si="244"/>
        <v>814</v>
      </c>
    </row>
    <row r="827" spans="22:46">
      <c r="V827" s="30">
        <f t="shared" si="245"/>
        <v>815</v>
      </c>
      <c r="W827" s="29">
        <f t="shared" si="236"/>
        <v>5311968.2100000465</v>
      </c>
      <c r="X827" s="30">
        <f t="shared" si="245"/>
        <v>815</v>
      </c>
      <c r="Y827" s="30">
        <f t="shared" si="245"/>
        <v>815</v>
      </c>
      <c r="Z827" s="29">
        <f t="shared" si="237"/>
        <v>5327053.619999947</v>
      </c>
      <c r="AA827" s="30">
        <f t="shared" si="245"/>
        <v>815</v>
      </c>
      <c r="AB827" s="30">
        <f t="shared" si="245"/>
        <v>815</v>
      </c>
      <c r="AC827" s="29">
        <f t="shared" si="238"/>
        <v>5307480.8600000273</v>
      </c>
      <c r="AD827" s="30">
        <f t="shared" si="245"/>
        <v>815</v>
      </c>
      <c r="AE827" s="30">
        <f t="shared" si="245"/>
        <v>815</v>
      </c>
      <c r="AF827" s="29">
        <f t="shared" si="234"/>
        <v>5336430.7299999427</v>
      </c>
      <c r="AG827" s="30">
        <f t="shared" si="245"/>
        <v>815</v>
      </c>
      <c r="AH827" s="30">
        <f t="shared" si="245"/>
        <v>815</v>
      </c>
      <c r="AI827" s="29">
        <f t="shared" si="239"/>
        <v>5303059.6100000469</v>
      </c>
      <c r="AJ827" s="30">
        <f t="shared" si="245"/>
        <v>815</v>
      </c>
      <c r="AK827" s="30">
        <f t="shared" si="244"/>
        <v>815</v>
      </c>
      <c r="AL827" s="29">
        <f t="shared" si="240"/>
        <v>5327837.71</v>
      </c>
      <c r="AM827" s="30">
        <f t="shared" si="244"/>
        <v>815</v>
      </c>
      <c r="AN827" s="30">
        <f t="shared" si="244"/>
        <v>815</v>
      </c>
      <c r="AO827" s="29">
        <f t="shared" si="241"/>
        <v>5333430.0099999914</v>
      </c>
      <c r="AP827" s="30">
        <f t="shared" si="244"/>
        <v>815</v>
      </c>
      <c r="AQ827" s="30">
        <f t="shared" si="244"/>
        <v>815</v>
      </c>
      <c r="AR827" s="29">
        <f t="shared" si="235"/>
        <v>5327582.4099999107</v>
      </c>
      <c r="AS827" s="253">
        <f t="shared" si="244"/>
        <v>815</v>
      </c>
      <c r="AT827" s="254">
        <f t="shared" si="244"/>
        <v>815</v>
      </c>
    </row>
    <row r="828" spans="22:46">
      <c r="V828" s="30">
        <f t="shared" si="245"/>
        <v>816</v>
      </c>
      <c r="W828" s="29">
        <f t="shared" si="236"/>
        <v>5318403.0300000468</v>
      </c>
      <c r="X828" s="30">
        <f t="shared" si="245"/>
        <v>816</v>
      </c>
      <c r="Y828" s="30">
        <f t="shared" si="245"/>
        <v>816</v>
      </c>
      <c r="Z828" s="29">
        <f t="shared" si="237"/>
        <v>5333507.2599999467</v>
      </c>
      <c r="AA828" s="30">
        <f t="shared" si="245"/>
        <v>816</v>
      </c>
      <c r="AB828" s="30">
        <f t="shared" si="245"/>
        <v>816</v>
      </c>
      <c r="AC828" s="29">
        <f t="shared" si="238"/>
        <v>5313912.9800000275</v>
      </c>
      <c r="AD828" s="30">
        <f t="shared" si="245"/>
        <v>816</v>
      </c>
      <c r="AE828" s="30">
        <f t="shared" si="245"/>
        <v>816</v>
      </c>
      <c r="AF828" s="29">
        <f t="shared" si="234"/>
        <v>5342888.8699999424</v>
      </c>
      <c r="AG828" s="30">
        <f t="shared" si="245"/>
        <v>816</v>
      </c>
      <c r="AH828" s="30">
        <f t="shared" si="245"/>
        <v>816</v>
      </c>
      <c r="AI828" s="29">
        <f t="shared" si="239"/>
        <v>5309492.1800000472</v>
      </c>
      <c r="AJ828" s="30">
        <f t="shared" si="245"/>
        <v>816</v>
      </c>
      <c r="AK828" s="30">
        <f t="shared" si="244"/>
        <v>816</v>
      </c>
      <c r="AL828" s="29">
        <f t="shared" si="240"/>
        <v>5334294.95</v>
      </c>
      <c r="AM828" s="30">
        <f t="shared" si="244"/>
        <v>816</v>
      </c>
      <c r="AN828" s="30">
        <f t="shared" si="244"/>
        <v>816</v>
      </c>
      <c r="AO828" s="29">
        <f t="shared" si="241"/>
        <v>5339880.1199999917</v>
      </c>
      <c r="AP828" s="30">
        <f t="shared" si="244"/>
        <v>816</v>
      </c>
      <c r="AQ828" s="30">
        <f t="shared" si="244"/>
        <v>816</v>
      </c>
      <c r="AR828" s="29">
        <f t="shared" si="235"/>
        <v>5334021.7199999103</v>
      </c>
      <c r="AS828" s="253">
        <f t="shared" si="244"/>
        <v>816</v>
      </c>
      <c r="AT828" s="254">
        <f t="shared" si="244"/>
        <v>816</v>
      </c>
    </row>
    <row r="829" spans="22:46">
      <c r="V829" s="30">
        <f t="shared" si="245"/>
        <v>817</v>
      </c>
      <c r="W829" s="29">
        <f t="shared" si="236"/>
        <v>5324837.8500000471</v>
      </c>
      <c r="X829" s="30">
        <f t="shared" si="245"/>
        <v>817</v>
      </c>
      <c r="Y829" s="30">
        <f t="shared" si="245"/>
        <v>817</v>
      </c>
      <c r="Z829" s="29">
        <f t="shared" si="237"/>
        <v>5339960.8999999464</v>
      </c>
      <c r="AA829" s="30">
        <f t="shared" si="245"/>
        <v>817</v>
      </c>
      <c r="AB829" s="30">
        <f t="shared" si="245"/>
        <v>817</v>
      </c>
      <c r="AC829" s="29">
        <f t="shared" si="238"/>
        <v>5320345.1000000276</v>
      </c>
      <c r="AD829" s="30">
        <f t="shared" si="245"/>
        <v>817</v>
      </c>
      <c r="AE829" s="30">
        <f t="shared" si="245"/>
        <v>817</v>
      </c>
      <c r="AF829" s="29">
        <f t="shared" si="234"/>
        <v>5349347.009999942</v>
      </c>
      <c r="AG829" s="30">
        <f t="shared" si="245"/>
        <v>817</v>
      </c>
      <c r="AH829" s="30">
        <f t="shared" si="245"/>
        <v>817</v>
      </c>
      <c r="AI829" s="29">
        <f t="shared" si="239"/>
        <v>5315924.7500000475</v>
      </c>
      <c r="AJ829" s="30">
        <f t="shared" si="245"/>
        <v>817</v>
      </c>
      <c r="AK829" s="30">
        <f t="shared" si="245"/>
        <v>817</v>
      </c>
      <c r="AL829" s="29">
        <f t="shared" si="240"/>
        <v>5340752.1900000004</v>
      </c>
      <c r="AM829" s="30">
        <f t="shared" ref="AK829:AT844" si="246">AM828+1</f>
        <v>817</v>
      </c>
      <c r="AN829" s="30">
        <f t="shared" si="246"/>
        <v>817</v>
      </c>
      <c r="AO829" s="29">
        <f t="shared" si="241"/>
        <v>5346330.2299999921</v>
      </c>
      <c r="AP829" s="30">
        <f t="shared" si="246"/>
        <v>817</v>
      </c>
      <c r="AQ829" s="30">
        <f t="shared" si="246"/>
        <v>817</v>
      </c>
      <c r="AR829" s="29">
        <f t="shared" si="235"/>
        <v>5340461.0299999099</v>
      </c>
      <c r="AS829" s="253">
        <f t="shared" si="246"/>
        <v>817</v>
      </c>
      <c r="AT829" s="254">
        <f t="shared" si="246"/>
        <v>817</v>
      </c>
    </row>
    <row r="830" spans="22:46">
      <c r="V830" s="30">
        <f t="shared" ref="V830:AK845" si="247">V829+1</f>
        <v>818</v>
      </c>
      <c r="W830" s="29">
        <f t="shared" si="236"/>
        <v>5331272.6700000474</v>
      </c>
      <c r="X830" s="30">
        <f t="shared" si="247"/>
        <v>818</v>
      </c>
      <c r="Y830" s="30">
        <f t="shared" si="247"/>
        <v>818</v>
      </c>
      <c r="Z830" s="29">
        <f t="shared" si="237"/>
        <v>5346414.539999946</v>
      </c>
      <c r="AA830" s="30">
        <f t="shared" si="247"/>
        <v>818</v>
      </c>
      <c r="AB830" s="30">
        <f t="shared" si="247"/>
        <v>818</v>
      </c>
      <c r="AC830" s="29">
        <f t="shared" si="238"/>
        <v>5326777.2200000277</v>
      </c>
      <c r="AD830" s="30">
        <f t="shared" si="247"/>
        <v>818</v>
      </c>
      <c r="AE830" s="30">
        <f t="shared" si="247"/>
        <v>818</v>
      </c>
      <c r="AF830" s="29">
        <f t="shared" si="234"/>
        <v>5355805.1499999417</v>
      </c>
      <c r="AG830" s="30">
        <f t="shared" si="247"/>
        <v>818</v>
      </c>
      <c r="AH830" s="30">
        <f t="shared" si="247"/>
        <v>818</v>
      </c>
      <c r="AI830" s="29">
        <f t="shared" si="239"/>
        <v>5322357.3200000478</v>
      </c>
      <c r="AJ830" s="30">
        <f t="shared" si="247"/>
        <v>818</v>
      </c>
      <c r="AK830" s="30">
        <f t="shared" si="246"/>
        <v>818</v>
      </c>
      <c r="AL830" s="29">
        <f t="shared" si="240"/>
        <v>5347209.4300000006</v>
      </c>
      <c r="AM830" s="30">
        <f t="shared" si="246"/>
        <v>818</v>
      </c>
      <c r="AN830" s="30">
        <f t="shared" si="246"/>
        <v>818</v>
      </c>
      <c r="AO830" s="29">
        <f t="shared" si="241"/>
        <v>5352780.3399999924</v>
      </c>
      <c r="AP830" s="30">
        <f t="shared" si="246"/>
        <v>818</v>
      </c>
      <c r="AQ830" s="30">
        <f t="shared" si="246"/>
        <v>818</v>
      </c>
      <c r="AR830" s="29">
        <f t="shared" si="235"/>
        <v>5346900.3399999095</v>
      </c>
      <c r="AS830" s="253">
        <f t="shared" si="246"/>
        <v>818</v>
      </c>
      <c r="AT830" s="254">
        <f t="shared" si="246"/>
        <v>818</v>
      </c>
    </row>
    <row r="831" spans="22:46">
      <c r="V831" s="30">
        <f t="shared" si="247"/>
        <v>819</v>
      </c>
      <c r="W831" s="29">
        <f t="shared" si="236"/>
        <v>5337707.4900000477</v>
      </c>
      <c r="X831" s="30">
        <f t="shared" si="247"/>
        <v>819</v>
      </c>
      <c r="Y831" s="30">
        <f t="shared" si="247"/>
        <v>819</v>
      </c>
      <c r="Z831" s="29">
        <f t="shared" si="237"/>
        <v>5352868.1799999457</v>
      </c>
      <c r="AA831" s="30">
        <f t="shared" si="247"/>
        <v>819</v>
      </c>
      <c r="AB831" s="30">
        <f t="shared" si="247"/>
        <v>819</v>
      </c>
      <c r="AC831" s="29">
        <f t="shared" si="238"/>
        <v>5333209.3400000278</v>
      </c>
      <c r="AD831" s="30">
        <f t="shared" si="247"/>
        <v>819</v>
      </c>
      <c r="AE831" s="30">
        <f t="shared" si="247"/>
        <v>819</v>
      </c>
      <c r="AF831" s="29">
        <f t="shared" si="234"/>
        <v>5362263.2899999414</v>
      </c>
      <c r="AG831" s="30">
        <f t="shared" si="247"/>
        <v>819</v>
      </c>
      <c r="AH831" s="30">
        <f t="shared" si="247"/>
        <v>819</v>
      </c>
      <c r="AI831" s="29">
        <f t="shared" si="239"/>
        <v>5328789.8900000481</v>
      </c>
      <c r="AJ831" s="30">
        <f t="shared" si="247"/>
        <v>819</v>
      </c>
      <c r="AK831" s="30">
        <f t="shared" si="246"/>
        <v>819</v>
      </c>
      <c r="AL831" s="29">
        <f t="shared" si="240"/>
        <v>5353666.6700000009</v>
      </c>
      <c r="AM831" s="30">
        <f t="shared" si="246"/>
        <v>819</v>
      </c>
      <c r="AN831" s="30">
        <f t="shared" si="246"/>
        <v>819</v>
      </c>
      <c r="AO831" s="29">
        <f t="shared" si="241"/>
        <v>5359230.4499999927</v>
      </c>
      <c r="AP831" s="30">
        <f t="shared" si="246"/>
        <v>819</v>
      </c>
      <c r="AQ831" s="30">
        <f t="shared" si="246"/>
        <v>819</v>
      </c>
      <c r="AR831" s="29">
        <f t="shared" si="235"/>
        <v>5353339.6499999091</v>
      </c>
      <c r="AS831" s="253">
        <f t="shared" si="246"/>
        <v>819</v>
      </c>
      <c r="AT831" s="254">
        <f t="shared" si="246"/>
        <v>819</v>
      </c>
    </row>
    <row r="832" spans="22:46">
      <c r="V832" s="30">
        <f t="shared" si="247"/>
        <v>820</v>
      </c>
      <c r="W832" s="29">
        <f t="shared" si="236"/>
        <v>5344142.310000048</v>
      </c>
      <c r="X832" s="30">
        <f t="shared" si="247"/>
        <v>820</v>
      </c>
      <c r="Y832" s="30">
        <f t="shared" si="247"/>
        <v>820</v>
      </c>
      <c r="Z832" s="29">
        <f t="shared" si="237"/>
        <v>5359321.8199999453</v>
      </c>
      <c r="AA832" s="30">
        <f t="shared" si="247"/>
        <v>820</v>
      </c>
      <c r="AB832" s="30">
        <f t="shared" si="247"/>
        <v>820</v>
      </c>
      <c r="AC832" s="29">
        <f t="shared" si="238"/>
        <v>5339641.4600000279</v>
      </c>
      <c r="AD832" s="30">
        <f t="shared" si="247"/>
        <v>820</v>
      </c>
      <c r="AE832" s="30">
        <f t="shared" si="247"/>
        <v>820</v>
      </c>
      <c r="AF832" s="29">
        <f t="shared" si="234"/>
        <v>5368721.429999941</v>
      </c>
      <c r="AG832" s="30">
        <f t="shared" si="247"/>
        <v>820</v>
      </c>
      <c r="AH832" s="30">
        <f t="shared" si="247"/>
        <v>820</v>
      </c>
      <c r="AI832" s="29">
        <f t="shared" si="239"/>
        <v>5335222.4600000484</v>
      </c>
      <c r="AJ832" s="30">
        <f t="shared" si="247"/>
        <v>820</v>
      </c>
      <c r="AK832" s="30">
        <f t="shared" si="246"/>
        <v>820</v>
      </c>
      <c r="AL832" s="29">
        <f t="shared" si="240"/>
        <v>5360123.9100000011</v>
      </c>
      <c r="AM832" s="30">
        <f t="shared" si="246"/>
        <v>820</v>
      </c>
      <c r="AN832" s="30">
        <f t="shared" si="246"/>
        <v>820</v>
      </c>
      <c r="AO832" s="29">
        <f t="shared" si="241"/>
        <v>5365680.5599999931</v>
      </c>
      <c r="AP832" s="30">
        <f t="shared" si="246"/>
        <v>820</v>
      </c>
      <c r="AQ832" s="30">
        <f t="shared" si="246"/>
        <v>820</v>
      </c>
      <c r="AR832" s="29">
        <f t="shared" si="235"/>
        <v>5359778.9599999087</v>
      </c>
      <c r="AS832" s="253">
        <f t="shared" si="246"/>
        <v>820</v>
      </c>
      <c r="AT832" s="254">
        <f t="shared" si="246"/>
        <v>820</v>
      </c>
    </row>
    <row r="833" spans="22:46">
      <c r="V833" s="30">
        <f t="shared" si="247"/>
        <v>821</v>
      </c>
      <c r="W833" s="29">
        <f t="shared" si="236"/>
        <v>5350577.1300000483</v>
      </c>
      <c r="X833" s="30">
        <f t="shared" si="247"/>
        <v>821</v>
      </c>
      <c r="Y833" s="30">
        <f t="shared" si="247"/>
        <v>821</v>
      </c>
      <c r="Z833" s="29">
        <f t="shared" si="237"/>
        <v>5365775.459999945</v>
      </c>
      <c r="AA833" s="30">
        <f t="shared" si="247"/>
        <v>821</v>
      </c>
      <c r="AB833" s="30">
        <f t="shared" si="247"/>
        <v>821</v>
      </c>
      <c r="AC833" s="29">
        <f t="shared" si="238"/>
        <v>5346073.580000028</v>
      </c>
      <c r="AD833" s="30">
        <f t="shared" si="247"/>
        <v>821</v>
      </c>
      <c r="AE833" s="30">
        <f t="shared" si="247"/>
        <v>821</v>
      </c>
      <c r="AF833" s="29">
        <f t="shared" si="234"/>
        <v>5375179.5699999407</v>
      </c>
      <c r="AG833" s="30">
        <f t="shared" si="247"/>
        <v>821</v>
      </c>
      <c r="AH833" s="30">
        <f t="shared" si="247"/>
        <v>821</v>
      </c>
      <c r="AI833" s="29">
        <f t="shared" si="239"/>
        <v>5341655.0300000487</v>
      </c>
      <c r="AJ833" s="30">
        <f t="shared" si="247"/>
        <v>821</v>
      </c>
      <c r="AK833" s="30">
        <f t="shared" si="246"/>
        <v>821</v>
      </c>
      <c r="AL833" s="29">
        <f t="shared" si="240"/>
        <v>5366581.1500000013</v>
      </c>
      <c r="AM833" s="30">
        <f t="shared" si="246"/>
        <v>821</v>
      </c>
      <c r="AN833" s="30">
        <f t="shared" si="246"/>
        <v>821</v>
      </c>
      <c r="AO833" s="29">
        <f t="shared" si="241"/>
        <v>5372130.6699999934</v>
      </c>
      <c r="AP833" s="30">
        <f t="shared" si="246"/>
        <v>821</v>
      </c>
      <c r="AQ833" s="30">
        <f t="shared" si="246"/>
        <v>821</v>
      </c>
      <c r="AR833" s="29">
        <f t="shared" si="235"/>
        <v>5366218.2699999083</v>
      </c>
      <c r="AS833" s="253">
        <f t="shared" si="246"/>
        <v>821</v>
      </c>
      <c r="AT833" s="254">
        <f t="shared" si="246"/>
        <v>821</v>
      </c>
    </row>
    <row r="834" spans="22:46">
      <c r="V834" s="30">
        <f t="shared" si="247"/>
        <v>822</v>
      </c>
      <c r="W834" s="29">
        <f t="shared" si="236"/>
        <v>5357011.9500000486</v>
      </c>
      <c r="X834" s="30">
        <f t="shared" si="247"/>
        <v>822</v>
      </c>
      <c r="Y834" s="30">
        <f t="shared" si="247"/>
        <v>822</v>
      </c>
      <c r="Z834" s="29">
        <f t="shared" si="237"/>
        <v>5372229.0999999447</v>
      </c>
      <c r="AA834" s="30">
        <f t="shared" si="247"/>
        <v>822</v>
      </c>
      <c r="AB834" s="30">
        <f t="shared" si="247"/>
        <v>822</v>
      </c>
      <c r="AC834" s="29">
        <f t="shared" si="238"/>
        <v>5352505.7000000281</v>
      </c>
      <c r="AD834" s="30">
        <f t="shared" si="247"/>
        <v>822</v>
      </c>
      <c r="AE834" s="30">
        <f t="shared" si="247"/>
        <v>822</v>
      </c>
      <c r="AF834" s="29">
        <f t="shared" si="234"/>
        <v>5381637.7099999404</v>
      </c>
      <c r="AG834" s="30">
        <f t="shared" si="247"/>
        <v>822</v>
      </c>
      <c r="AH834" s="30">
        <f t="shared" si="247"/>
        <v>822</v>
      </c>
      <c r="AI834" s="29">
        <f t="shared" si="239"/>
        <v>5348087.600000049</v>
      </c>
      <c r="AJ834" s="30">
        <f t="shared" si="247"/>
        <v>822</v>
      </c>
      <c r="AK834" s="30">
        <f t="shared" si="246"/>
        <v>822</v>
      </c>
      <c r="AL834" s="29">
        <f t="shared" si="240"/>
        <v>5373038.3900000015</v>
      </c>
      <c r="AM834" s="30">
        <f t="shared" si="246"/>
        <v>822</v>
      </c>
      <c r="AN834" s="30">
        <f t="shared" si="246"/>
        <v>822</v>
      </c>
      <c r="AO834" s="29">
        <f t="shared" si="241"/>
        <v>5378580.7799999937</v>
      </c>
      <c r="AP834" s="30">
        <f t="shared" si="246"/>
        <v>822</v>
      </c>
      <c r="AQ834" s="30">
        <f t="shared" si="246"/>
        <v>822</v>
      </c>
      <c r="AR834" s="29">
        <f t="shared" si="235"/>
        <v>5372657.5799999079</v>
      </c>
      <c r="AS834" s="253">
        <f t="shared" si="246"/>
        <v>822</v>
      </c>
      <c r="AT834" s="254">
        <f t="shared" si="246"/>
        <v>822</v>
      </c>
    </row>
    <row r="835" spans="22:46">
      <c r="V835" s="30">
        <f t="shared" si="247"/>
        <v>823</v>
      </c>
      <c r="W835" s="29">
        <f t="shared" si="236"/>
        <v>5363446.7700000489</v>
      </c>
      <c r="X835" s="30">
        <f t="shared" si="247"/>
        <v>823</v>
      </c>
      <c r="Y835" s="30">
        <f t="shared" si="247"/>
        <v>823</v>
      </c>
      <c r="Z835" s="29">
        <f t="shared" si="237"/>
        <v>5378682.7399999443</v>
      </c>
      <c r="AA835" s="30">
        <f t="shared" si="247"/>
        <v>823</v>
      </c>
      <c r="AB835" s="30">
        <f t="shared" si="247"/>
        <v>823</v>
      </c>
      <c r="AC835" s="29">
        <f t="shared" si="238"/>
        <v>5358937.8200000282</v>
      </c>
      <c r="AD835" s="30">
        <f t="shared" si="247"/>
        <v>823</v>
      </c>
      <c r="AE835" s="30">
        <f t="shared" si="247"/>
        <v>823</v>
      </c>
      <c r="AF835" s="29">
        <f t="shared" si="234"/>
        <v>5388095.84999994</v>
      </c>
      <c r="AG835" s="30">
        <f t="shared" si="247"/>
        <v>823</v>
      </c>
      <c r="AH835" s="30">
        <f t="shared" si="247"/>
        <v>823</v>
      </c>
      <c r="AI835" s="29">
        <f t="shared" si="239"/>
        <v>5354520.1700000493</v>
      </c>
      <c r="AJ835" s="30">
        <f t="shared" si="247"/>
        <v>823</v>
      </c>
      <c r="AK835" s="30">
        <f t="shared" si="246"/>
        <v>823</v>
      </c>
      <c r="AL835" s="29">
        <f t="shared" si="240"/>
        <v>5379495.6300000018</v>
      </c>
      <c r="AM835" s="30">
        <f t="shared" si="246"/>
        <v>823</v>
      </c>
      <c r="AN835" s="30">
        <f t="shared" si="246"/>
        <v>823</v>
      </c>
      <c r="AO835" s="29">
        <f t="shared" si="241"/>
        <v>5385030.8899999941</v>
      </c>
      <c r="AP835" s="30">
        <f t="shared" si="246"/>
        <v>823</v>
      </c>
      <c r="AQ835" s="30">
        <f t="shared" si="246"/>
        <v>823</v>
      </c>
      <c r="AR835" s="29">
        <f t="shared" si="235"/>
        <v>5379096.8899999075</v>
      </c>
      <c r="AS835" s="253">
        <f t="shared" si="246"/>
        <v>823</v>
      </c>
      <c r="AT835" s="254">
        <f t="shared" si="246"/>
        <v>823</v>
      </c>
    </row>
    <row r="836" spans="22:46">
      <c r="V836" s="30">
        <f t="shared" si="247"/>
        <v>824</v>
      </c>
      <c r="W836" s="29">
        <f t="shared" si="236"/>
        <v>5369881.5900000492</v>
      </c>
      <c r="X836" s="30">
        <f t="shared" si="247"/>
        <v>824</v>
      </c>
      <c r="Y836" s="30">
        <f t="shared" si="247"/>
        <v>824</v>
      </c>
      <c r="Z836" s="29">
        <f t="shared" si="237"/>
        <v>5385136.379999944</v>
      </c>
      <c r="AA836" s="30">
        <f t="shared" si="247"/>
        <v>824</v>
      </c>
      <c r="AB836" s="30">
        <f t="shared" si="247"/>
        <v>824</v>
      </c>
      <c r="AC836" s="29">
        <f t="shared" si="238"/>
        <v>5365369.9400000283</v>
      </c>
      <c r="AD836" s="30">
        <f t="shared" si="247"/>
        <v>824</v>
      </c>
      <c r="AE836" s="30">
        <f t="shared" si="247"/>
        <v>824</v>
      </c>
      <c r="AF836" s="29">
        <f t="shared" si="234"/>
        <v>5394553.9899999397</v>
      </c>
      <c r="AG836" s="30">
        <f t="shared" si="247"/>
        <v>824</v>
      </c>
      <c r="AH836" s="30">
        <f t="shared" si="247"/>
        <v>824</v>
      </c>
      <c r="AI836" s="29">
        <f t="shared" si="239"/>
        <v>5360952.7400000496</v>
      </c>
      <c r="AJ836" s="30">
        <f t="shared" si="247"/>
        <v>824</v>
      </c>
      <c r="AK836" s="30">
        <f t="shared" si="246"/>
        <v>824</v>
      </c>
      <c r="AL836" s="29">
        <f t="shared" si="240"/>
        <v>5385952.870000002</v>
      </c>
      <c r="AM836" s="30">
        <f t="shared" si="246"/>
        <v>824</v>
      </c>
      <c r="AN836" s="30">
        <f t="shared" si="246"/>
        <v>824</v>
      </c>
      <c r="AO836" s="29">
        <f t="shared" si="241"/>
        <v>5391480.9999999944</v>
      </c>
      <c r="AP836" s="30">
        <f t="shared" si="246"/>
        <v>824</v>
      </c>
      <c r="AQ836" s="30">
        <f t="shared" si="246"/>
        <v>824</v>
      </c>
      <c r="AR836" s="29">
        <f t="shared" si="235"/>
        <v>5385536.1999999071</v>
      </c>
      <c r="AS836" s="253">
        <f t="shared" si="246"/>
        <v>824</v>
      </c>
      <c r="AT836" s="254">
        <f t="shared" si="246"/>
        <v>824</v>
      </c>
    </row>
    <row r="837" spans="22:46">
      <c r="V837" s="30">
        <f t="shared" si="247"/>
        <v>825</v>
      </c>
      <c r="W837" s="29">
        <f t="shared" si="236"/>
        <v>5376316.4100000495</v>
      </c>
      <c r="X837" s="30">
        <f t="shared" si="247"/>
        <v>825</v>
      </c>
      <c r="Y837" s="30">
        <f t="shared" si="247"/>
        <v>825</v>
      </c>
      <c r="Z837" s="29">
        <f t="shared" si="237"/>
        <v>5391590.0199999437</v>
      </c>
      <c r="AA837" s="30">
        <f t="shared" si="247"/>
        <v>825</v>
      </c>
      <c r="AB837" s="30">
        <f t="shared" si="247"/>
        <v>825</v>
      </c>
      <c r="AC837" s="29">
        <f t="shared" si="238"/>
        <v>5371802.0600000285</v>
      </c>
      <c r="AD837" s="30">
        <f t="shared" si="247"/>
        <v>825</v>
      </c>
      <c r="AE837" s="30">
        <f t="shared" si="247"/>
        <v>825</v>
      </c>
      <c r="AF837" s="29">
        <f t="shared" si="234"/>
        <v>5401012.1299999394</v>
      </c>
      <c r="AG837" s="30">
        <f t="shared" si="247"/>
        <v>825</v>
      </c>
      <c r="AH837" s="30">
        <f t="shared" si="247"/>
        <v>825</v>
      </c>
      <c r="AI837" s="29">
        <f t="shared" si="239"/>
        <v>5367385.3100000499</v>
      </c>
      <c r="AJ837" s="30">
        <f t="shared" si="247"/>
        <v>825</v>
      </c>
      <c r="AK837" s="30">
        <f t="shared" si="246"/>
        <v>825</v>
      </c>
      <c r="AL837" s="29">
        <f t="shared" si="240"/>
        <v>5392410.1100000022</v>
      </c>
      <c r="AM837" s="30">
        <f t="shared" si="246"/>
        <v>825</v>
      </c>
      <c r="AN837" s="30">
        <f t="shared" si="246"/>
        <v>825</v>
      </c>
      <c r="AO837" s="29">
        <f t="shared" si="241"/>
        <v>5397931.1099999947</v>
      </c>
      <c r="AP837" s="30">
        <f t="shared" si="246"/>
        <v>825</v>
      </c>
      <c r="AQ837" s="30">
        <f t="shared" si="246"/>
        <v>825</v>
      </c>
      <c r="AR837" s="29">
        <f t="shared" si="235"/>
        <v>5391975.5099999066</v>
      </c>
      <c r="AS837" s="253">
        <f t="shared" si="246"/>
        <v>825</v>
      </c>
      <c r="AT837" s="254">
        <f t="shared" si="246"/>
        <v>825</v>
      </c>
    </row>
    <row r="838" spans="22:46">
      <c r="V838" s="30">
        <f t="shared" si="247"/>
        <v>826</v>
      </c>
      <c r="W838" s="29">
        <f t="shared" si="236"/>
        <v>5382751.2300000498</v>
      </c>
      <c r="X838" s="30">
        <f t="shared" si="247"/>
        <v>826</v>
      </c>
      <c r="Y838" s="30">
        <f t="shared" si="247"/>
        <v>826</v>
      </c>
      <c r="Z838" s="29">
        <f t="shared" si="237"/>
        <v>5398043.6599999433</v>
      </c>
      <c r="AA838" s="30">
        <f t="shared" si="247"/>
        <v>826</v>
      </c>
      <c r="AB838" s="30">
        <f t="shared" si="247"/>
        <v>826</v>
      </c>
      <c r="AC838" s="29">
        <f t="shared" si="238"/>
        <v>5378234.1800000286</v>
      </c>
      <c r="AD838" s="30">
        <f t="shared" si="247"/>
        <v>826</v>
      </c>
      <c r="AE838" s="30">
        <f t="shared" si="247"/>
        <v>826</v>
      </c>
      <c r="AF838" s="29">
        <f t="shared" si="234"/>
        <v>5407470.269999939</v>
      </c>
      <c r="AG838" s="30">
        <f t="shared" si="247"/>
        <v>826</v>
      </c>
      <c r="AH838" s="30">
        <f t="shared" si="247"/>
        <v>826</v>
      </c>
      <c r="AI838" s="29">
        <f t="shared" si="239"/>
        <v>5373817.8800000502</v>
      </c>
      <c r="AJ838" s="30">
        <f t="shared" si="247"/>
        <v>826</v>
      </c>
      <c r="AK838" s="30">
        <f t="shared" si="246"/>
        <v>826</v>
      </c>
      <c r="AL838" s="29">
        <f t="shared" si="240"/>
        <v>5398867.3500000024</v>
      </c>
      <c r="AM838" s="30">
        <f t="shared" si="246"/>
        <v>826</v>
      </c>
      <c r="AN838" s="30">
        <f t="shared" si="246"/>
        <v>826</v>
      </c>
      <c r="AO838" s="29">
        <f t="shared" si="241"/>
        <v>5404381.2199999951</v>
      </c>
      <c r="AP838" s="30">
        <f t="shared" si="246"/>
        <v>826</v>
      </c>
      <c r="AQ838" s="30">
        <f t="shared" si="246"/>
        <v>826</v>
      </c>
      <c r="AR838" s="29">
        <f t="shared" si="235"/>
        <v>5398414.8199999062</v>
      </c>
      <c r="AS838" s="253">
        <f t="shared" si="246"/>
        <v>826</v>
      </c>
      <c r="AT838" s="254">
        <f t="shared" si="246"/>
        <v>826</v>
      </c>
    </row>
    <row r="839" spans="22:46">
      <c r="V839" s="30">
        <f t="shared" si="247"/>
        <v>827</v>
      </c>
      <c r="W839" s="29">
        <f t="shared" si="236"/>
        <v>5389186.0500000501</v>
      </c>
      <c r="X839" s="30">
        <f t="shared" si="247"/>
        <v>827</v>
      </c>
      <c r="Y839" s="30">
        <f t="shared" si="247"/>
        <v>827</v>
      </c>
      <c r="Z839" s="29">
        <f t="shared" si="237"/>
        <v>5404497.299999943</v>
      </c>
      <c r="AA839" s="30">
        <f t="shared" si="247"/>
        <v>827</v>
      </c>
      <c r="AB839" s="30">
        <f t="shared" si="247"/>
        <v>827</v>
      </c>
      <c r="AC839" s="29">
        <f t="shared" si="238"/>
        <v>5384666.3000000287</v>
      </c>
      <c r="AD839" s="30">
        <f t="shared" si="247"/>
        <v>827</v>
      </c>
      <c r="AE839" s="30">
        <f t="shared" si="247"/>
        <v>827</v>
      </c>
      <c r="AF839" s="29">
        <f t="shared" si="234"/>
        <v>5413928.4099999387</v>
      </c>
      <c r="AG839" s="30">
        <f t="shared" si="247"/>
        <v>827</v>
      </c>
      <c r="AH839" s="30">
        <f t="shared" si="247"/>
        <v>827</v>
      </c>
      <c r="AI839" s="29">
        <f t="shared" si="239"/>
        <v>5380250.4500000505</v>
      </c>
      <c r="AJ839" s="30">
        <f t="shared" si="247"/>
        <v>827</v>
      </c>
      <c r="AK839" s="30">
        <f t="shared" si="246"/>
        <v>827</v>
      </c>
      <c r="AL839" s="29">
        <f t="shared" si="240"/>
        <v>5405324.5900000026</v>
      </c>
      <c r="AM839" s="30">
        <f t="shared" si="246"/>
        <v>827</v>
      </c>
      <c r="AN839" s="30">
        <f t="shared" si="246"/>
        <v>827</v>
      </c>
      <c r="AO839" s="29">
        <f t="shared" si="241"/>
        <v>5410831.3299999954</v>
      </c>
      <c r="AP839" s="30">
        <f t="shared" si="246"/>
        <v>827</v>
      </c>
      <c r="AQ839" s="30">
        <f t="shared" si="246"/>
        <v>827</v>
      </c>
      <c r="AR839" s="29">
        <f t="shared" si="235"/>
        <v>5404854.1299999058</v>
      </c>
      <c r="AS839" s="253">
        <f t="shared" si="246"/>
        <v>827</v>
      </c>
      <c r="AT839" s="254">
        <f t="shared" si="246"/>
        <v>827</v>
      </c>
    </row>
    <row r="840" spans="22:46">
      <c r="V840" s="30">
        <f t="shared" si="247"/>
        <v>828</v>
      </c>
      <c r="W840" s="29">
        <f t="shared" si="236"/>
        <v>5395620.8700000504</v>
      </c>
      <c r="X840" s="30">
        <f t="shared" si="247"/>
        <v>828</v>
      </c>
      <c r="Y840" s="30">
        <f t="shared" si="247"/>
        <v>828</v>
      </c>
      <c r="Z840" s="29">
        <f t="shared" si="237"/>
        <v>5410950.9399999427</v>
      </c>
      <c r="AA840" s="30">
        <f t="shared" si="247"/>
        <v>828</v>
      </c>
      <c r="AB840" s="30">
        <f t="shared" si="247"/>
        <v>828</v>
      </c>
      <c r="AC840" s="29">
        <f t="shared" si="238"/>
        <v>5391098.4200000288</v>
      </c>
      <c r="AD840" s="30">
        <f t="shared" si="247"/>
        <v>828</v>
      </c>
      <c r="AE840" s="30">
        <f t="shared" si="247"/>
        <v>828</v>
      </c>
      <c r="AF840" s="29">
        <f t="shared" si="234"/>
        <v>5420386.5499999383</v>
      </c>
      <c r="AG840" s="30">
        <f t="shared" si="247"/>
        <v>828</v>
      </c>
      <c r="AH840" s="30">
        <f t="shared" si="247"/>
        <v>828</v>
      </c>
      <c r="AI840" s="29">
        <f t="shared" si="239"/>
        <v>5386683.0200000508</v>
      </c>
      <c r="AJ840" s="30">
        <f t="shared" si="247"/>
        <v>828</v>
      </c>
      <c r="AK840" s="30">
        <f t="shared" si="246"/>
        <v>828</v>
      </c>
      <c r="AL840" s="29">
        <f t="shared" si="240"/>
        <v>5411781.8300000029</v>
      </c>
      <c r="AM840" s="30">
        <f t="shared" si="246"/>
        <v>828</v>
      </c>
      <c r="AN840" s="30">
        <f t="shared" si="246"/>
        <v>828</v>
      </c>
      <c r="AO840" s="29">
        <f t="shared" si="241"/>
        <v>5417281.4399999958</v>
      </c>
      <c r="AP840" s="30">
        <f t="shared" si="246"/>
        <v>828</v>
      </c>
      <c r="AQ840" s="30">
        <f t="shared" si="246"/>
        <v>828</v>
      </c>
      <c r="AR840" s="29">
        <f t="shared" si="235"/>
        <v>5411293.4399999054</v>
      </c>
      <c r="AS840" s="253">
        <f t="shared" si="246"/>
        <v>828</v>
      </c>
      <c r="AT840" s="254">
        <f t="shared" si="246"/>
        <v>828</v>
      </c>
    </row>
    <row r="841" spans="22:46">
      <c r="V841" s="30">
        <f t="shared" si="247"/>
        <v>829</v>
      </c>
      <c r="W841" s="29">
        <f t="shared" si="236"/>
        <v>5402055.6900000507</v>
      </c>
      <c r="X841" s="30">
        <f t="shared" si="247"/>
        <v>829</v>
      </c>
      <c r="Y841" s="30">
        <f t="shared" si="247"/>
        <v>829</v>
      </c>
      <c r="Z841" s="29">
        <f t="shared" si="237"/>
        <v>5417404.5799999423</v>
      </c>
      <c r="AA841" s="30">
        <f t="shared" si="247"/>
        <v>829</v>
      </c>
      <c r="AB841" s="30">
        <f t="shared" si="247"/>
        <v>829</v>
      </c>
      <c r="AC841" s="29">
        <f t="shared" si="238"/>
        <v>5397530.5400000289</v>
      </c>
      <c r="AD841" s="30">
        <f t="shared" si="247"/>
        <v>829</v>
      </c>
      <c r="AE841" s="30">
        <f t="shared" si="247"/>
        <v>829</v>
      </c>
      <c r="AF841" s="29">
        <f t="shared" si="234"/>
        <v>5426844.689999938</v>
      </c>
      <c r="AG841" s="30">
        <f t="shared" si="247"/>
        <v>829</v>
      </c>
      <c r="AH841" s="30">
        <f t="shared" si="247"/>
        <v>829</v>
      </c>
      <c r="AI841" s="29">
        <f t="shared" si="239"/>
        <v>5393115.5900000511</v>
      </c>
      <c r="AJ841" s="30">
        <f t="shared" si="247"/>
        <v>829</v>
      </c>
      <c r="AK841" s="30">
        <f t="shared" si="246"/>
        <v>829</v>
      </c>
      <c r="AL841" s="29">
        <f t="shared" si="240"/>
        <v>5418239.0700000031</v>
      </c>
      <c r="AM841" s="30">
        <f t="shared" si="246"/>
        <v>829</v>
      </c>
      <c r="AN841" s="30">
        <f t="shared" si="246"/>
        <v>829</v>
      </c>
      <c r="AO841" s="29">
        <f t="shared" si="241"/>
        <v>5423731.5499999961</v>
      </c>
      <c r="AP841" s="30">
        <f t="shared" si="246"/>
        <v>829</v>
      </c>
      <c r="AQ841" s="30">
        <f t="shared" si="246"/>
        <v>829</v>
      </c>
      <c r="AR841" s="29">
        <f t="shared" si="235"/>
        <v>5417732.749999905</v>
      </c>
      <c r="AS841" s="253">
        <f t="shared" si="246"/>
        <v>829</v>
      </c>
      <c r="AT841" s="254">
        <f t="shared" si="246"/>
        <v>829</v>
      </c>
    </row>
    <row r="842" spans="22:46">
      <c r="V842" s="30">
        <f t="shared" si="247"/>
        <v>830</v>
      </c>
      <c r="W842" s="29">
        <f t="shared" si="236"/>
        <v>5408490.510000051</v>
      </c>
      <c r="X842" s="30">
        <f t="shared" si="247"/>
        <v>830</v>
      </c>
      <c r="Y842" s="30">
        <f t="shared" si="247"/>
        <v>830</v>
      </c>
      <c r="Z842" s="29">
        <f t="shared" si="237"/>
        <v>5423858.219999942</v>
      </c>
      <c r="AA842" s="30">
        <f t="shared" si="247"/>
        <v>830</v>
      </c>
      <c r="AB842" s="30">
        <f t="shared" si="247"/>
        <v>830</v>
      </c>
      <c r="AC842" s="29">
        <f t="shared" si="238"/>
        <v>5403962.660000029</v>
      </c>
      <c r="AD842" s="30">
        <f t="shared" si="247"/>
        <v>830</v>
      </c>
      <c r="AE842" s="30">
        <f t="shared" si="247"/>
        <v>830</v>
      </c>
      <c r="AF842" s="29">
        <f t="shared" si="234"/>
        <v>5433302.8299999377</v>
      </c>
      <c r="AG842" s="30">
        <f t="shared" si="247"/>
        <v>830</v>
      </c>
      <c r="AH842" s="30">
        <f t="shared" si="247"/>
        <v>830</v>
      </c>
      <c r="AI842" s="29">
        <f t="shared" si="239"/>
        <v>5399548.1600000514</v>
      </c>
      <c r="AJ842" s="30">
        <f t="shared" si="247"/>
        <v>830</v>
      </c>
      <c r="AK842" s="30">
        <f t="shared" si="246"/>
        <v>830</v>
      </c>
      <c r="AL842" s="29">
        <f t="shared" si="240"/>
        <v>5424696.3100000033</v>
      </c>
      <c r="AM842" s="30">
        <f t="shared" si="246"/>
        <v>830</v>
      </c>
      <c r="AN842" s="30">
        <f t="shared" si="246"/>
        <v>830</v>
      </c>
      <c r="AO842" s="29">
        <f t="shared" si="241"/>
        <v>5430181.6599999964</v>
      </c>
      <c r="AP842" s="30">
        <f t="shared" si="246"/>
        <v>830</v>
      </c>
      <c r="AQ842" s="30">
        <f t="shared" si="246"/>
        <v>830</v>
      </c>
      <c r="AR842" s="29">
        <f t="shared" si="235"/>
        <v>5424172.0599999046</v>
      </c>
      <c r="AS842" s="253">
        <f t="shared" si="246"/>
        <v>830</v>
      </c>
      <c r="AT842" s="254">
        <f t="shared" si="246"/>
        <v>830</v>
      </c>
    </row>
    <row r="843" spans="22:46">
      <c r="V843" s="30">
        <f t="shared" si="247"/>
        <v>831</v>
      </c>
      <c r="W843" s="29">
        <f t="shared" si="236"/>
        <v>5414925.3300000513</v>
      </c>
      <c r="X843" s="30">
        <f t="shared" si="247"/>
        <v>831</v>
      </c>
      <c r="Y843" s="30">
        <f t="shared" si="247"/>
        <v>831</v>
      </c>
      <c r="Z843" s="29">
        <f t="shared" si="237"/>
        <v>5430311.8599999417</v>
      </c>
      <c r="AA843" s="30">
        <f t="shared" si="247"/>
        <v>831</v>
      </c>
      <c r="AB843" s="30">
        <f t="shared" si="247"/>
        <v>831</v>
      </c>
      <c r="AC843" s="29">
        <f t="shared" si="238"/>
        <v>5410394.7800000291</v>
      </c>
      <c r="AD843" s="30">
        <f t="shared" si="247"/>
        <v>831</v>
      </c>
      <c r="AE843" s="30">
        <f t="shared" si="247"/>
        <v>831</v>
      </c>
      <c r="AF843" s="29">
        <f t="shared" si="234"/>
        <v>5439760.9699999373</v>
      </c>
      <c r="AG843" s="30">
        <f t="shared" si="247"/>
        <v>831</v>
      </c>
      <c r="AH843" s="30">
        <f t="shared" si="247"/>
        <v>831</v>
      </c>
      <c r="AI843" s="29">
        <f t="shared" si="239"/>
        <v>5405980.7300000517</v>
      </c>
      <c r="AJ843" s="30">
        <f t="shared" si="247"/>
        <v>831</v>
      </c>
      <c r="AK843" s="30">
        <f t="shared" si="246"/>
        <v>831</v>
      </c>
      <c r="AL843" s="29">
        <f t="shared" si="240"/>
        <v>5431153.5500000035</v>
      </c>
      <c r="AM843" s="30">
        <f t="shared" si="246"/>
        <v>831</v>
      </c>
      <c r="AN843" s="30">
        <f t="shared" si="246"/>
        <v>831</v>
      </c>
      <c r="AO843" s="29">
        <f t="shared" si="241"/>
        <v>5436631.7699999968</v>
      </c>
      <c r="AP843" s="30">
        <f t="shared" si="246"/>
        <v>831</v>
      </c>
      <c r="AQ843" s="30">
        <f t="shared" si="246"/>
        <v>831</v>
      </c>
      <c r="AR843" s="29">
        <f t="shared" si="235"/>
        <v>5430611.3699999042</v>
      </c>
      <c r="AS843" s="253">
        <f t="shared" si="246"/>
        <v>831</v>
      </c>
      <c r="AT843" s="254">
        <f t="shared" si="246"/>
        <v>831</v>
      </c>
    </row>
    <row r="844" spans="22:46">
      <c r="V844" s="30">
        <f t="shared" si="247"/>
        <v>832</v>
      </c>
      <c r="W844" s="29">
        <f t="shared" si="236"/>
        <v>5421360.1500000516</v>
      </c>
      <c r="X844" s="30">
        <f t="shared" si="247"/>
        <v>832</v>
      </c>
      <c r="Y844" s="30">
        <f t="shared" si="247"/>
        <v>832</v>
      </c>
      <c r="Z844" s="29">
        <f t="shared" si="237"/>
        <v>5436765.4999999413</v>
      </c>
      <c r="AA844" s="30">
        <f t="shared" si="247"/>
        <v>832</v>
      </c>
      <c r="AB844" s="30">
        <f t="shared" si="247"/>
        <v>832</v>
      </c>
      <c r="AC844" s="29">
        <f t="shared" si="238"/>
        <v>5416826.9000000292</v>
      </c>
      <c r="AD844" s="30">
        <f t="shared" si="247"/>
        <v>832</v>
      </c>
      <c r="AE844" s="30">
        <f t="shared" si="247"/>
        <v>832</v>
      </c>
      <c r="AF844" s="29">
        <f t="shared" si="234"/>
        <v>5446219.109999937</v>
      </c>
      <c r="AG844" s="30">
        <f t="shared" si="247"/>
        <v>832</v>
      </c>
      <c r="AH844" s="30">
        <f t="shared" si="247"/>
        <v>832</v>
      </c>
      <c r="AI844" s="29">
        <f t="shared" si="239"/>
        <v>5412413.300000052</v>
      </c>
      <c r="AJ844" s="30">
        <f t="shared" si="247"/>
        <v>832</v>
      </c>
      <c r="AK844" s="30">
        <f t="shared" si="246"/>
        <v>832</v>
      </c>
      <c r="AL844" s="29">
        <f t="shared" si="240"/>
        <v>5437610.7900000038</v>
      </c>
      <c r="AM844" s="30">
        <f t="shared" si="246"/>
        <v>832</v>
      </c>
      <c r="AN844" s="30">
        <f t="shared" si="246"/>
        <v>832</v>
      </c>
      <c r="AO844" s="29">
        <f t="shared" si="241"/>
        <v>5443081.8799999971</v>
      </c>
      <c r="AP844" s="30">
        <f t="shared" si="246"/>
        <v>832</v>
      </c>
      <c r="AQ844" s="30">
        <f t="shared" si="246"/>
        <v>832</v>
      </c>
      <c r="AR844" s="29">
        <f t="shared" si="235"/>
        <v>5437050.6799999038</v>
      </c>
      <c r="AS844" s="253">
        <f t="shared" si="246"/>
        <v>832</v>
      </c>
      <c r="AT844" s="254">
        <f t="shared" si="246"/>
        <v>832</v>
      </c>
    </row>
    <row r="845" spans="22:46">
      <c r="V845" s="30">
        <f t="shared" si="247"/>
        <v>833</v>
      </c>
      <c r="W845" s="29">
        <f t="shared" si="236"/>
        <v>5427794.9700000519</v>
      </c>
      <c r="X845" s="30">
        <f t="shared" si="247"/>
        <v>833</v>
      </c>
      <c r="Y845" s="30">
        <f t="shared" si="247"/>
        <v>833</v>
      </c>
      <c r="Z845" s="29">
        <f t="shared" si="237"/>
        <v>5443219.139999941</v>
      </c>
      <c r="AA845" s="30">
        <f t="shared" si="247"/>
        <v>833</v>
      </c>
      <c r="AB845" s="30">
        <f t="shared" si="247"/>
        <v>833</v>
      </c>
      <c r="AC845" s="29">
        <f t="shared" si="238"/>
        <v>5423259.0200000294</v>
      </c>
      <c r="AD845" s="30">
        <f t="shared" si="247"/>
        <v>833</v>
      </c>
      <c r="AE845" s="30">
        <f t="shared" si="247"/>
        <v>833</v>
      </c>
      <c r="AF845" s="29">
        <f t="shared" si="234"/>
        <v>5452677.2499999367</v>
      </c>
      <c r="AG845" s="30">
        <f t="shared" si="247"/>
        <v>833</v>
      </c>
      <c r="AH845" s="30">
        <f t="shared" si="247"/>
        <v>833</v>
      </c>
      <c r="AI845" s="29">
        <f t="shared" si="239"/>
        <v>5418845.8700000523</v>
      </c>
      <c r="AJ845" s="30">
        <f t="shared" si="247"/>
        <v>833</v>
      </c>
      <c r="AK845" s="30">
        <f t="shared" si="247"/>
        <v>833</v>
      </c>
      <c r="AL845" s="29">
        <f t="shared" si="240"/>
        <v>5444068.030000004</v>
      </c>
      <c r="AM845" s="30">
        <f t="shared" ref="AK845:AT860" si="248">AM844+1</f>
        <v>833</v>
      </c>
      <c r="AN845" s="30">
        <f t="shared" si="248"/>
        <v>833</v>
      </c>
      <c r="AO845" s="29">
        <f t="shared" si="241"/>
        <v>5449531.9899999974</v>
      </c>
      <c r="AP845" s="30">
        <f t="shared" si="248"/>
        <v>833</v>
      </c>
      <c r="AQ845" s="30">
        <f t="shared" si="248"/>
        <v>833</v>
      </c>
      <c r="AR845" s="29">
        <f t="shared" si="235"/>
        <v>5443489.9899999034</v>
      </c>
      <c r="AS845" s="253">
        <f t="shared" si="248"/>
        <v>833</v>
      </c>
      <c r="AT845" s="254">
        <f t="shared" si="248"/>
        <v>833</v>
      </c>
    </row>
    <row r="846" spans="22:46">
      <c r="V846" s="30">
        <f t="shared" ref="V846:AK861" si="249">V845+1</f>
        <v>834</v>
      </c>
      <c r="W846" s="29">
        <f t="shared" si="236"/>
        <v>5434229.7900000522</v>
      </c>
      <c r="X846" s="30">
        <f t="shared" si="249"/>
        <v>834</v>
      </c>
      <c r="Y846" s="30">
        <f t="shared" si="249"/>
        <v>834</v>
      </c>
      <c r="Z846" s="29">
        <f t="shared" si="237"/>
        <v>5449672.7799999407</v>
      </c>
      <c r="AA846" s="30">
        <f t="shared" si="249"/>
        <v>834</v>
      </c>
      <c r="AB846" s="30">
        <f t="shared" si="249"/>
        <v>834</v>
      </c>
      <c r="AC846" s="29">
        <f t="shared" si="238"/>
        <v>5429691.1400000295</v>
      </c>
      <c r="AD846" s="30">
        <f t="shared" si="249"/>
        <v>834</v>
      </c>
      <c r="AE846" s="30">
        <f t="shared" si="249"/>
        <v>834</v>
      </c>
      <c r="AF846" s="29">
        <f t="shared" si="234"/>
        <v>5459135.3899999363</v>
      </c>
      <c r="AG846" s="30">
        <f t="shared" si="249"/>
        <v>834</v>
      </c>
      <c r="AH846" s="30">
        <f t="shared" si="249"/>
        <v>834</v>
      </c>
      <c r="AI846" s="29">
        <f t="shared" si="239"/>
        <v>5425278.4400000526</v>
      </c>
      <c r="AJ846" s="30">
        <f t="shared" si="249"/>
        <v>834</v>
      </c>
      <c r="AK846" s="30">
        <f t="shared" si="248"/>
        <v>834</v>
      </c>
      <c r="AL846" s="29">
        <f t="shared" si="240"/>
        <v>5450525.2700000042</v>
      </c>
      <c r="AM846" s="30">
        <f t="shared" si="248"/>
        <v>834</v>
      </c>
      <c r="AN846" s="30">
        <f t="shared" si="248"/>
        <v>834</v>
      </c>
      <c r="AO846" s="29">
        <f t="shared" si="241"/>
        <v>5455982.0999999978</v>
      </c>
      <c r="AP846" s="30">
        <f t="shared" si="248"/>
        <v>834</v>
      </c>
      <c r="AQ846" s="30">
        <f t="shared" si="248"/>
        <v>834</v>
      </c>
      <c r="AR846" s="29">
        <f t="shared" si="235"/>
        <v>5449929.299999903</v>
      </c>
      <c r="AS846" s="253">
        <f t="shared" si="248"/>
        <v>834</v>
      </c>
      <c r="AT846" s="254">
        <f t="shared" si="248"/>
        <v>834</v>
      </c>
    </row>
    <row r="847" spans="22:46">
      <c r="V847" s="30">
        <f t="shared" si="249"/>
        <v>835</v>
      </c>
      <c r="W847" s="29">
        <f t="shared" si="236"/>
        <v>5440664.6100000525</v>
      </c>
      <c r="X847" s="30">
        <f t="shared" si="249"/>
        <v>835</v>
      </c>
      <c r="Y847" s="30">
        <f t="shared" si="249"/>
        <v>835</v>
      </c>
      <c r="Z847" s="29">
        <f t="shared" si="237"/>
        <v>5456126.4199999403</v>
      </c>
      <c r="AA847" s="30">
        <f t="shared" si="249"/>
        <v>835</v>
      </c>
      <c r="AB847" s="30">
        <f t="shared" si="249"/>
        <v>835</v>
      </c>
      <c r="AC847" s="29">
        <f t="shared" si="238"/>
        <v>5436123.2600000296</v>
      </c>
      <c r="AD847" s="30">
        <f t="shared" si="249"/>
        <v>835</v>
      </c>
      <c r="AE847" s="30">
        <f t="shared" si="249"/>
        <v>835</v>
      </c>
      <c r="AF847" s="29">
        <f t="shared" si="234"/>
        <v>5465593.529999936</v>
      </c>
      <c r="AG847" s="30">
        <f t="shared" si="249"/>
        <v>835</v>
      </c>
      <c r="AH847" s="30">
        <f t="shared" si="249"/>
        <v>835</v>
      </c>
      <c r="AI847" s="29">
        <f t="shared" si="239"/>
        <v>5431711.0100000529</v>
      </c>
      <c r="AJ847" s="30">
        <f t="shared" si="249"/>
        <v>835</v>
      </c>
      <c r="AK847" s="30">
        <f t="shared" si="248"/>
        <v>835</v>
      </c>
      <c r="AL847" s="29">
        <f t="shared" si="240"/>
        <v>5456982.5100000044</v>
      </c>
      <c r="AM847" s="30">
        <f t="shared" si="248"/>
        <v>835</v>
      </c>
      <c r="AN847" s="30">
        <f t="shared" si="248"/>
        <v>835</v>
      </c>
      <c r="AO847" s="29">
        <f t="shared" si="241"/>
        <v>5462432.2099999981</v>
      </c>
      <c r="AP847" s="30">
        <f t="shared" si="248"/>
        <v>835</v>
      </c>
      <c r="AQ847" s="30">
        <f t="shared" si="248"/>
        <v>835</v>
      </c>
      <c r="AR847" s="29">
        <f t="shared" si="235"/>
        <v>5456368.6099999025</v>
      </c>
      <c r="AS847" s="253">
        <f t="shared" si="248"/>
        <v>835</v>
      </c>
      <c r="AT847" s="254">
        <f t="shared" si="248"/>
        <v>835</v>
      </c>
    </row>
    <row r="848" spans="22:46">
      <c r="V848" s="30">
        <f t="shared" si="249"/>
        <v>836</v>
      </c>
      <c r="W848" s="29">
        <f t="shared" si="236"/>
        <v>5447099.4300000528</v>
      </c>
      <c r="X848" s="30">
        <f t="shared" si="249"/>
        <v>836</v>
      </c>
      <c r="Y848" s="30">
        <f t="shared" si="249"/>
        <v>836</v>
      </c>
      <c r="Z848" s="29">
        <f t="shared" si="237"/>
        <v>5462580.05999994</v>
      </c>
      <c r="AA848" s="30">
        <f t="shared" si="249"/>
        <v>836</v>
      </c>
      <c r="AB848" s="30">
        <f t="shared" si="249"/>
        <v>836</v>
      </c>
      <c r="AC848" s="29">
        <f t="shared" si="238"/>
        <v>5442555.3800000297</v>
      </c>
      <c r="AD848" s="30">
        <f t="shared" si="249"/>
        <v>836</v>
      </c>
      <c r="AE848" s="30">
        <f t="shared" si="249"/>
        <v>836</v>
      </c>
      <c r="AF848" s="29">
        <f t="shared" si="234"/>
        <v>5472051.6699999357</v>
      </c>
      <c r="AG848" s="30">
        <f t="shared" si="249"/>
        <v>836</v>
      </c>
      <c r="AH848" s="30">
        <f t="shared" si="249"/>
        <v>836</v>
      </c>
      <c r="AI848" s="29">
        <f t="shared" si="239"/>
        <v>5438143.5800000532</v>
      </c>
      <c r="AJ848" s="30">
        <f t="shared" si="249"/>
        <v>836</v>
      </c>
      <c r="AK848" s="30">
        <f t="shared" si="248"/>
        <v>836</v>
      </c>
      <c r="AL848" s="29">
        <f t="shared" si="240"/>
        <v>5463439.7500000047</v>
      </c>
      <c r="AM848" s="30">
        <f t="shared" si="248"/>
        <v>836</v>
      </c>
      <c r="AN848" s="30">
        <f t="shared" si="248"/>
        <v>836</v>
      </c>
      <c r="AO848" s="29">
        <f t="shared" si="241"/>
        <v>5468882.3199999984</v>
      </c>
      <c r="AP848" s="30">
        <f t="shared" si="248"/>
        <v>836</v>
      </c>
      <c r="AQ848" s="30">
        <f t="shared" si="248"/>
        <v>836</v>
      </c>
      <c r="AR848" s="29">
        <f t="shared" si="235"/>
        <v>5462807.9199999021</v>
      </c>
      <c r="AS848" s="253">
        <f t="shared" si="248"/>
        <v>836</v>
      </c>
      <c r="AT848" s="254">
        <f t="shared" si="248"/>
        <v>836</v>
      </c>
    </row>
    <row r="849" spans="22:46">
      <c r="V849" s="30">
        <f t="shared" si="249"/>
        <v>837</v>
      </c>
      <c r="W849" s="29">
        <f t="shared" si="236"/>
        <v>5453534.2500000531</v>
      </c>
      <c r="X849" s="30">
        <f t="shared" si="249"/>
        <v>837</v>
      </c>
      <c r="Y849" s="30">
        <f t="shared" si="249"/>
        <v>837</v>
      </c>
      <c r="Z849" s="29">
        <f t="shared" si="237"/>
        <v>5469033.6999999397</v>
      </c>
      <c r="AA849" s="30">
        <f t="shared" si="249"/>
        <v>837</v>
      </c>
      <c r="AB849" s="30">
        <f t="shared" si="249"/>
        <v>837</v>
      </c>
      <c r="AC849" s="29">
        <f t="shared" si="238"/>
        <v>5448987.5000000298</v>
      </c>
      <c r="AD849" s="30">
        <f t="shared" si="249"/>
        <v>837</v>
      </c>
      <c r="AE849" s="30">
        <f t="shared" si="249"/>
        <v>837</v>
      </c>
      <c r="AF849" s="29">
        <f t="shared" si="234"/>
        <v>5478509.8099999353</v>
      </c>
      <c r="AG849" s="30">
        <f t="shared" si="249"/>
        <v>837</v>
      </c>
      <c r="AH849" s="30">
        <f t="shared" si="249"/>
        <v>837</v>
      </c>
      <c r="AI849" s="29">
        <f t="shared" si="239"/>
        <v>5444576.1500000535</v>
      </c>
      <c r="AJ849" s="30">
        <f t="shared" si="249"/>
        <v>837</v>
      </c>
      <c r="AK849" s="30">
        <f t="shared" si="248"/>
        <v>837</v>
      </c>
      <c r="AL849" s="29">
        <f t="shared" si="240"/>
        <v>5469896.9900000049</v>
      </c>
      <c r="AM849" s="30">
        <f t="shared" si="248"/>
        <v>837</v>
      </c>
      <c r="AN849" s="30">
        <f t="shared" si="248"/>
        <v>837</v>
      </c>
      <c r="AO849" s="29">
        <f t="shared" si="241"/>
        <v>5475332.4299999988</v>
      </c>
      <c r="AP849" s="30">
        <f t="shared" si="248"/>
        <v>837</v>
      </c>
      <c r="AQ849" s="30">
        <f t="shared" si="248"/>
        <v>837</v>
      </c>
      <c r="AR849" s="29">
        <f t="shared" si="235"/>
        <v>5469247.2299999017</v>
      </c>
      <c r="AS849" s="253">
        <f t="shared" si="248"/>
        <v>837</v>
      </c>
      <c r="AT849" s="254">
        <f t="shared" si="248"/>
        <v>837</v>
      </c>
    </row>
    <row r="850" spans="22:46">
      <c r="V850" s="30">
        <f t="shared" si="249"/>
        <v>838</v>
      </c>
      <c r="W850" s="29">
        <f t="shared" si="236"/>
        <v>5459969.0700000534</v>
      </c>
      <c r="X850" s="30">
        <f t="shared" si="249"/>
        <v>838</v>
      </c>
      <c r="Y850" s="30">
        <f t="shared" si="249"/>
        <v>838</v>
      </c>
      <c r="Z850" s="29">
        <f t="shared" si="237"/>
        <v>5475487.3399999393</v>
      </c>
      <c r="AA850" s="30">
        <f t="shared" si="249"/>
        <v>838</v>
      </c>
      <c r="AB850" s="30">
        <f t="shared" si="249"/>
        <v>838</v>
      </c>
      <c r="AC850" s="29">
        <f t="shared" si="238"/>
        <v>5455419.6200000299</v>
      </c>
      <c r="AD850" s="30">
        <f t="shared" si="249"/>
        <v>838</v>
      </c>
      <c r="AE850" s="30">
        <f t="shared" si="249"/>
        <v>838</v>
      </c>
      <c r="AF850" s="29">
        <f t="shared" si="234"/>
        <v>5484967.949999935</v>
      </c>
      <c r="AG850" s="30">
        <f t="shared" si="249"/>
        <v>838</v>
      </c>
      <c r="AH850" s="30">
        <f t="shared" si="249"/>
        <v>838</v>
      </c>
      <c r="AI850" s="29">
        <f t="shared" si="239"/>
        <v>5451008.7200000538</v>
      </c>
      <c r="AJ850" s="30">
        <f t="shared" si="249"/>
        <v>838</v>
      </c>
      <c r="AK850" s="30">
        <f t="shared" si="248"/>
        <v>838</v>
      </c>
      <c r="AL850" s="29">
        <f t="shared" si="240"/>
        <v>5476354.2300000051</v>
      </c>
      <c r="AM850" s="30">
        <f t="shared" si="248"/>
        <v>838</v>
      </c>
      <c r="AN850" s="30">
        <f t="shared" si="248"/>
        <v>838</v>
      </c>
      <c r="AO850" s="29">
        <f t="shared" si="241"/>
        <v>5481782.5399999991</v>
      </c>
      <c r="AP850" s="30">
        <f t="shared" si="248"/>
        <v>838</v>
      </c>
      <c r="AQ850" s="30">
        <f t="shared" si="248"/>
        <v>838</v>
      </c>
      <c r="AR850" s="29">
        <f t="shared" si="235"/>
        <v>5475686.5399999013</v>
      </c>
      <c r="AS850" s="253">
        <f t="shared" si="248"/>
        <v>838</v>
      </c>
      <c r="AT850" s="254">
        <f t="shared" si="248"/>
        <v>838</v>
      </c>
    </row>
    <row r="851" spans="22:46">
      <c r="V851" s="30">
        <f t="shared" si="249"/>
        <v>839</v>
      </c>
      <c r="W851" s="29">
        <f t="shared" si="236"/>
        <v>5466403.8900000537</v>
      </c>
      <c r="X851" s="30">
        <f t="shared" si="249"/>
        <v>839</v>
      </c>
      <c r="Y851" s="30">
        <f t="shared" si="249"/>
        <v>839</v>
      </c>
      <c r="Z851" s="29">
        <f t="shared" si="237"/>
        <v>5481940.979999939</v>
      </c>
      <c r="AA851" s="30">
        <f t="shared" si="249"/>
        <v>839</v>
      </c>
      <c r="AB851" s="30">
        <f t="shared" si="249"/>
        <v>839</v>
      </c>
      <c r="AC851" s="29">
        <f t="shared" si="238"/>
        <v>5461851.74000003</v>
      </c>
      <c r="AD851" s="30">
        <f t="shared" si="249"/>
        <v>839</v>
      </c>
      <c r="AE851" s="30">
        <f t="shared" si="249"/>
        <v>839</v>
      </c>
      <c r="AF851" s="29">
        <f t="shared" si="234"/>
        <v>5491426.0899999347</v>
      </c>
      <c r="AG851" s="30">
        <f t="shared" si="249"/>
        <v>839</v>
      </c>
      <c r="AH851" s="30">
        <f t="shared" si="249"/>
        <v>839</v>
      </c>
      <c r="AI851" s="29">
        <f t="shared" si="239"/>
        <v>5457441.2900000541</v>
      </c>
      <c r="AJ851" s="30">
        <f t="shared" si="249"/>
        <v>839</v>
      </c>
      <c r="AK851" s="30">
        <f t="shared" si="248"/>
        <v>839</v>
      </c>
      <c r="AL851" s="29">
        <f t="shared" si="240"/>
        <v>5482811.4700000053</v>
      </c>
      <c r="AM851" s="30">
        <f t="shared" si="248"/>
        <v>839</v>
      </c>
      <c r="AN851" s="30">
        <f t="shared" si="248"/>
        <v>839</v>
      </c>
      <c r="AO851" s="29">
        <f t="shared" si="241"/>
        <v>5488232.6499999994</v>
      </c>
      <c r="AP851" s="30">
        <f t="shared" si="248"/>
        <v>839</v>
      </c>
      <c r="AQ851" s="30">
        <f t="shared" si="248"/>
        <v>839</v>
      </c>
      <c r="AR851" s="29">
        <f t="shared" si="235"/>
        <v>5482125.8499999009</v>
      </c>
      <c r="AS851" s="253">
        <f t="shared" si="248"/>
        <v>839</v>
      </c>
      <c r="AT851" s="254">
        <f t="shared" si="248"/>
        <v>839</v>
      </c>
    </row>
    <row r="852" spans="22:46">
      <c r="V852" s="30">
        <f t="shared" si="249"/>
        <v>840</v>
      </c>
      <c r="W852" s="29">
        <f t="shared" si="236"/>
        <v>5472838.710000054</v>
      </c>
      <c r="X852" s="30">
        <f t="shared" si="249"/>
        <v>840</v>
      </c>
      <c r="Y852" s="30">
        <f t="shared" si="249"/>
        <v>840</v>
      </c>
      <c r="Z852" s="29">
        <f t="shared" si="237"/>
        <v>5488394.6199999386</v>
      </c>
      <c r="AA852" s="30">
        <f t="shared" si="249"/>
        <v>840</v>
      </c>
      <c r="AB852" s="30">
        <f t="shared" si="249"/>
        <v>840</v>
      </c>
      <c r="AC852" s="29">
        <f t="shared" si="238"/>
        <v>5468283.8600000301</v>
      </c>
      <c r="AD852" s="30">
        <f t="shared" si="249"/>
        <v>840</v>
      </c>
      <c r="AE852" s="30">
        <f t="shared" si="249"/>
        <v>840</v>
      </c>
      <c r="AF852" s="29">
        <f t="shared" si="234"/>
        <v>5497884.2299999343</v>
      </c>
      <c r="AG852" s="30">
        <f t="shared" si="249"/>
        <v>840</v>
      </c>
      <c r="AH852" s="30">
        <f t="shared" si="249"/>
        <v>840</v>
      </c>
      <c r="AI852" s="29">
        <f t="shared" si="239"/>
        <v>5463873.8600000544</v>
      </c>
      <c r="AJ852" s="30">
        <f t="shared" si="249"/>
        <v>840</v>
      </c>
      <c r="AK852" s="30">
        <f t="shared" si="248"/>
        <v>840</v>
      </c>
      <c r="AL852" s="29">
        <f t="shared" si="240"/>
        <v>5489268.7100000056</v>
      </c>
      <c r="AM852" s="30">
        <f t="shared" si="248"/>
        <v>840</v>
      </c>
      <c r="AN852" s="30">
        <f t="shared" si="248"/>
        <v>840</v>
      </c>
      <c r="AO852" s="29">
        <f t="shared" si="241"/>
        <v>5494682.7599999998</v>
      </c>
      <c r="AP852" s="30">
        <f t="shared" si="248"/>
        <v>840</v>
      </c>
      <c r="AQ852" s="30">
        <f t="shared" si="248"/>
        <v>840</v>
      </c>
      <c r="AR852" s="29">
        <f t="shared" si="235"/>
        <v>5488565.1599999005</v>
      </c>
      <c r="AS852" s="253">
        <f t="shared" si="248"/>
        <v>840</v>
      </c>
      <c r="AT852" s="254">
        <f t="shared" si="248"/>
        <v>840</v>
      </c>
    </row>
    <row r="853" spans="22:46">
      <c r="V853" s="30">
        <f t="shared" si="249"/>
        <v>841</v>
      </c>
      <c r="W853" s="29">
        <f t="shared" si="236"/>
        <v>5479273.5300000543</v>
      </c>
      <c r="X853" s="30">
        <f t="shared" si="249"/>
        <v>841</v>
      </c>
      <c r="Y853" s="30">
        <f t="shared" si="249"/>
        <v>841</v>
      </c>
      <c r="Z853" s="29">
        <f t="shared" si="237"/>
        <v>5494848.2599999383</v>
      </c>
      <c r="AA853" s="30">
        <f t="shared" si="249"/>
        <v>841</v>
      </c>
      <c r="AB853" s="30">
        <f t="shared" si="249"/>
        <v>841</v>
      </c>
      <c r="AC853" s="29">
        <f t="shared" si="238"/>
        <v>5474715.9800000302</v>
      </c>
      <c r="AD853" s="30">
        <f t="shared" si="249"/>
        <v>841</v>
      </c>
      <c r="AE853" s="30">
        <f t="shared" si="249"/>
        <v>841</v>
      </c>
      <c r="AF853" s="29">
        <f t="shared" si="234"/>
        <v>5504342.369999934</v>
      </c>
      <c r="AG853" s="30">
        <f t="shared" si="249"/>
        <v>841</v>
      </c>
      <c r="AH853" s="30">
        <f t="shared" si="249"/>
        <v>841</v>
      </c>
      <c r="AI853" s="29">
        <f t="shared" si="239"/>
        <v>5470306.4300000547</v>
      </c>
      <c r="AJ853" s="30">
        <f t="shared" si="249"/>
        <v>841</v>
      </c>
      <c r="AK853" s="30">
        <f t="shared" si="248"/>
        <v>841</v>
      </c>
      <c r="AL853" s="29">
        <f t="shared" si="240"/>
        <v>5495725.9500000058</v>
      </c>
      <c r="AM853" s="30">
        <f t="shared" si="248"/>
        <v>841</v>
      </c>
      <c r="AN853" s="30">
        <f t="shared" si="248"/>
        <v>841</v>
      </c>
      <c r="AO853" s="29">
        <f t="shared" si="241"/>
        <v>5501132.8700000001</v>
      </c>
      <c r="AP853" s="30">
        <f t="shared" si="248"/>
        <v>841</v>
      </c>
      <c r="AQ853" s="30">
        <f t="shared" si="248"/>
        <v>841</v>
      </c>
      <c r="AR853" s="29">
        <f t="shared" si="235"/>
        <v>5495004.4699999001</v>
      </c>
      <c r="AS853" s="253">
        <f t="shared" si="248"/>
        <v>841</v>
      </c>
      <c r="AT853" s="254">
        <f t="shared" si="248"/>
        <v>841</v>
      </c>
    </row>
    <row r="854" spans="22:46">
      <c r="V854" s="30">
        <f t="shared" si="249"/>
        <v>842</v>
      </c>
      <c r="W854" s="29">
        <f t="shared" si="236"/>
        <v>5485708.3500000546</v>
      </c>
      <c r="X854" s="30">
        <f t="shared" si="249"/>
        <v>842</v>
      </c>
      <c r="Y854" s="30">
        <f t="shared" si="249"/>
        <v>842</v>
      </c>
      <c r="Z854" s="29">
        <f t="shared" si="237"/>
        <v>5501301.899999938</v>
      </c>
      <c r="AA854" s="30">
        <f t="shared" si="249"/>
        <v>842</v>
      </c>
      <c r="AB854" s="30">
        <f t="shared" si="249"/>
        <v>842</v>
      </c>
      <c r="AC854" s="29">
        <f t="shared" si="238"/>
        <v>5481148.1000000304</v>
      </c>
      <c r="AD854" s="30">
        <f t="shared" si="249"/>
        <v>842</v>
      </c>
      <c r="AE854" s="30">
        <f t="shared" si="249"/>
        <v>842</v>
      </c>
      <c r="AF854" s="29">
        <f t="shared" ref="AF854:AF917" si="250">AF853+6458.14</f>
        <v>5510800.5099999337</v>
      </c>
      <c r="AG854" s="30">
        <f t="shared" si="249"/>
        <v>842</v>
      </c>
      <c r="AH854" s="30">
        <f t="shared" si="249"/>
        <v>842</v>
      </c>
      <c r="AI854" s="29">
        <f t="shared" si="239"/>
        <v>5476739.0000000549</v>
      </c>
      <c r="AJ854" s="30">
        <f t="shared" si="249"/>
        <v>842</v>
      </c>
      <c r="AK854" s="30">
        <f t="shared" si="248"/>
        <v>842</v>
      </c>
      <c r="AL854" s="29">
        <f t="shared" si="240"/>
        <v>5502183.190000006</v>
      </c>
      <c r="AM854" s="30">
        <f t="shared" si="248"/>
        <v>842</v>
      </c>
      <c r="AN854" s="30">
        <f t="shared" si="248"/>
        <v>842</v>
      </c>
      <c r="AO854" s="29">
        <f t="shared" si="241"/>
        <v>5507582.9800000004</v>
      </c>
      <c r="AP854" s="30">
        <f t="shared" si="248"/>
        <v>842</v>
      </c>
      <c r="AQ854" s="30">
        <f t="shared" si="248"/>
        <v>842</v>
      </c>
      <c r="AR854" s="29">
        <f t="shared" si="235"/>
        <v>5501443.7799998997</v>
      </c>
      <c r="AS854" s="253">
        <f t="shared" si="248"/>
        <v>842</v>
      </c>
      <c r="AT854" s="254">
        <f t="shared" si="248"/>
        <v>842</v>
      </c>
    </row>
    <row r="855" spans="22:46">
      <c r="V855" s="30">
        <f t="shared" si="249"/>
        <v>843</v>
      </c>
      <c r="W855" s="29">
        <f t="shared" si="236"/>
        <v>5492143.1700000549</v>
      </c>
      <c r="X855" s="30">
        <f t="shared" si="249"/>
        <v>843</v>
      </c>
      <c r="Y855" s="30">
        <f t="shared" si="249"/>
        <v>843</v>
      </c>
      <c r="Z855" s="29">
        <f t="shared" si="237"/>
        <v>5507755.5399999376</v>
      </c>
      <c r="AA855" s="30">
        <f t="shared" si="249"/>
        <v>843</v>
      </c>
      <c r="AB855" s="30">
        <f t="shared" si="249"/>
        <v>843</v>
      </c>
      <c r="AC855" s="29">
        <f t="shared" si="238"/>
        <v>5487580.2200000305</v>
      </c>
      <c r="AD855" s="30">
        <f t="shared" si="249"/>
        <v>843</v>
      </c>
      <c r="AE855" s="30">
        <f t="shared" si="249"/>
        <v>843</v>
      </c>
      <c r="AF855" s="29">
        <f t="shared" si="250"/>
        <v>5517258.6499999333</v>
      </c>
      <c r="AG855" s="30">
        <f t="shared" si="249"/>
        <v>843</v>
      </c>
      <c r="AH855" s="30">
        <f t="shared" si="249"/>
        <v>843</v>
      </c>
      <c r="AI855" s="29">
        <f t="shared" si="239"/>
        <v>5483171.5700000552</v>
      </c>
      <c r="AJ855" s="30">
        <f t="shared" si="249"/>
        <v>843</v>
      </c>
      <c r="AK855" s="30">
        <f t="shared" si="248"/>
        <v>843</v>
      </c>
      <c r="AL855" s="29">
        <f t="shared" si="240"/>
        <v>5508640.4300000062</v>
      </c>
      <c r="AM855" s="30">
        <f t="shared" si="248"/>
        <v>843</v>
      </c>
      <c r="AN855" s="30">
        <f t="shared" si="248"/>
        <v>843</v>
      </c>
      <c r="AO855" s="29">
        <f t="shared" si="241"/>
        <v>5514033.0900000008</v>
      </c>
      <c r="AP855" s="30">
        <f t="shared" si="248"/>
        <v>843</v>
      </c>
      <c r="AQ855" s="30">
        <f t="shared" si="248"/>
        <v>843</v>
      </c>
      <c r="AR855" s="29">
        <f t="shared" ref="AR855:AR918" si="251">AR854+6439.31</f>
        <v>5507883.0899998993</v>
      </c>
      <c r="AS855" s="253">
        <f t="shared" si="248"/>
        <v>843</v>
      </c>
      <c r="AT855" s="254">
        <f t="shared" si="248"/>
        <v>843</v>
      </c>
    </row>
    <row r="856" spans="22:46">
      <c r="V856" s="30">
        <f t="shared" si="249"/>
        <v>844</v>
      </c>
      <c r="W856" s="29">
        <f t="shared" ref="W856:W919" si="252">W855+6434.82</f>
        <v>5498577.9900000552</v>
      </c>
      <c r="X856" s="30">
        <f t="shared" si="249"/>
        <v>844</v>
      </c>
      <c r="Y856" s="30">
        <f t="shared" si="249"/>
        <v>844</v>
      </c>
      <c r="Z856" s="29">
        <f t="shared" ref="Z856:Z919" si="253">Z855+6453.64</f>
        <v>5514209.1799999373</v>
      </c>
      <c r="AA856" s="30">
        <f t="shared" si="249"/>
        <v>844</v>
      </c>
      <c r="AB856" s="30">
        <f t="shared" si="249"/>
        <v>844</v>
      </c>
      <c r="AC856" s="29">
        <f t="shared" si="238"/>
        <v>5494012.3400000306</v>
      </c>
      <c r="AD856" s="30">
        <f t="shared" si="249"/>
        <v>844</v>
      </c>
      <c r="AE856" s="30">
        <f t="shared" si="249"/>
        <v>844</v>
      </c>
      <c r="AF856" s="29">
        <f t="shared" si="250"/>
        <v>5523716.789999933</v>
      </c>
      <c r="AG856" s="30">
        <f t="shared" si="249"/>
        <v>844</v>
      </c>
      <c r="AH856" s="30">
        <f t="shared" si="249"/>
        <v>844</v>
      </c>
      <c r="AI856" s="29">
        <f t="shared" si="239"/>
        <v>5489604.1400000555</v>
      </c>
      <c r="AJ856" s="30">
        <f t="shared" si="249"/>
        <v>844</v>
      </c>
      <c r="AK856" s="30">
        <f t="shared" si="248"/>
        <v>844</v>
      </c>
      <c r="AL856" s="29">
        <f t="shared" si="240"/>
        <v>5515097.6700000064</v>
      </c>
      <c r="AM856" s="30">
        <f t="shared" si="248"/>
        <v>844</v>
      </c>
      <c r="AN856" s="30">
        <f t="shared" si="248"/>
        <v>844</v>
      </c>
      <c r="AO856" s="29">
        <f t="shared" si="241"/>
        <v>5520483.2000000011</v>
      </c>
      <c r="AP856" s="30">
        <f t="shared" si="248"/>
        <v>844</v>
      </c>
      <c r="AQ856" s="30">
        <f t="shared" si="248"/>
        <v>844</v>
      </c>
      <c r="AR856" s="29">
        <f t="shared" si="251"/>
        <v>5514322.3999998989</v>
      </c>
      <c r="AS856" s="253">
        <f t="shared" si="248"/>
        <v>844</v>
      </c>
      <c r="AT856" s="254">
        <f t="shared" si="248"/>
        <v>844</v>
      </c>
    </row>
    <row r="857" spans="22:46">
      <c r="V857" s="30">
        <f t="shared" si="249"/>
        <v>845</v>
      </c>
      <c r="W857" s="29">
        <f t="shared" si="252"/>
        <v>5505012.8100000555</v>
      </c>
      <c r="X857" s="30">
        <f t="shared" si="249"/>
        <v>845</v>
      </c>
      <c r="Y857" s="30">
        <f t="shared" si="249"/>
        <v>845</v>
      </c>
      <c r="Z857" s="29">
        <f t="shared" si="253"/>
        <v>5520662.819999937</v>
      </c>
      <c r="AA857" s="30">
        <f t="shared" si="249"/>
        <v>845</v>
      </c>
      <c r="AB857" s="30">
        <f t="shared" si="249"/>
        <v>845</v>
      </c>
      <c r="AC857" s="29">
        <f t="shared" ref="AC857:AC920" si="254">AC856+6432.12</f>
        <v>5500444.4600000307</v>
      </c>
      <c r="AD857" s="30">
        <f t="shared" si="249"/>
        <v>845</v>
      </c>
      <c r="AE857" s="30">
        <f t="shared" si="249"/>
        <v>845</v>
      </c>
      <c r="AF857" s="29">
        <f t="shared" si="250"/>
        <v>5530174.9299999326</v>
      </c>
      <c r="AG857" s="30">
        <f t="shared" si="249"/>
        <v>845</v>
      </c>
      <c r="AH857" s="30">
        <f t="shared" si="249"/>
        <v>845</v>
      </c>
      <c r="AI857" s="29">
        <f t="shared" ref="AI857:AI920" si="255">AI856+6432.57</f>
        <v>5496036.7100000558</v>
      </c>
      <c r="AJ857" s="30">
        <f t="shared" si="249"/>
        <v>845</v>
      </c>
      <c r="AK857" s="30">
        <f t="shared" si="248"/>
        <v>845</v>
      </c>
      <c r="AL857" s="29">
        <f t="shared" si="240"/>
        <v>5521554.9100000067</v>
      </c>
      <c r="AM857" s="30">
        <f t="shared" si="248"/>
        <v>845</v>
      </c>
      <c r="AN857" s="30">
        <f t="shared" si="248"/>
        <v>845</v>
      </c>
      <c r="AO857" s="29">
        <f t="shared" si="241"/>
        <v>5526933.3100000015</v>
      </c>
      <c r="AP857" s="30">
        <f t="shared" si="248"/>
        <v>845</v>
      </c>
      <c r="AQ857" s="30">
        <f t="shared" si="248"/>
        <v>845</v>
      </c>
      <c r="AR857" s="29">
        <f t="shared" si="251"/>
        <v>5520761.7099998984</v>
      </c>
      <c r="AS857" s="253">
        <f t="shared" si="248"/>
        <v>845</v>
      </c>
      <c r="AT857" s="254">
        <f t="shared" si="248"/>
        <v>845</v>
      </c>
    </row>
    <row r="858" spans="22:46">
      <c r="V858" s="30">
        <f t="shared" si="249"/>
        <v>846</v>
      </c>
      <c r="W858" s="29">
        <f t="shared" si="252"/>
        <v>5511447.6300000558</v>
      </c>
      <c r="X858" s="30">
        <f t="shared" si="249"/>
        <v>846</v>
      </c>
      <c r="Y858" s="30">
        <f t="shared" si="249"/>
        <v>846</v>
      </c>
      <c r="Z858" s="29">
        <f t="shared" si="253"/>
        <v>5527116.4599999366</v>
      </c>
      <c r="AA858" s="30">
        <f t="shared" si="249"/>
        <v>846</v>
      </c>
      <c r="AB858" s="30">
        <f t="shared" si="249"/>
        <v>846</v>
      </c>
      <c r="AC858" s="29">
        <f t="shared" si="254"/>
        <v>5506876.5800000308</v>
      </c>
      <c r="AD858" s="30">
        <f t="shared" si="249"/>
        <v>846</v>
      </c>
      <c r="AE858" s="30">
        <f t="shared" si="249"/>
        <v>846</v>
      </c>
      <c r="AF858" s="29">
        <f t="shared" si="250"/>
        <v>5536633.0699999323</v>
      </c>
      <c r="AG858" s="30">
        <f t="shared" si="249"/>
        <v>846</v>
      </c>
      <c r="AH858" s="30">
        <f t="shared" si="249"/>
        <v>846</v>
      </c>
      <c r="AI858" s="29">
        <f t="shared" si="255"/>
        <v>5502469.2800000561</v>
      </c>
      <c r="AJ858" s="30">
        <f t="shared" si="249"/>
        <v>846</v>
      </c>
      <c r="AK858" s="30">
        <f t="shared" si="248"/>
        <v>846</v>
      </c>
      <c r="AL858" s="29">
        <f t="shared" ref="AL858:AL921" si="256">AL857+6457.24</f>
        <v>5528012.1500000069</v>
      </c>
      <c r="AM858" s="30">
        <f t="shared" si="248"/>
        <v>846</v>
      </c>
      <c r="AN858" s="30">
        <f t="shared" si="248"/>
        <v>846</v>
      </c>
      <c r="AO858" s="29">
        <f t="shared" si="241"/>
        <v>5533383.4200000018</v>
      </c>
      <c r="AP858" s="30">
        <f t="shared" si="248"/>
        <v>846</v>
      </c>
      <c r="AQ858" s="30">
        <f t="shared" si="248"/>
        <v>846</v>
      </c>
      <c r="AR858" s="29">
        <f t="shared" si="251"/>
        <v>5527201.019999898</v>
      </c>
      <c r="AS858" s="253">
        <f t="shared" si="248"/>
        <v>846</v>
      </c>
      <c r="AT858" s="254">
        <f t="shared" si="248"/>
        <v>846</v>
      </c>
    </row>
    <row r="859" spans="22:46">
      <c r="V859" s="30">
        <f t="shared" si="249"/>
        <v>847</v>
      </c>
      <c r="W859" s="29">
        <f t="shared" si="252"/>
        <v>5517882.4500000561</v>
      </c>
      <c r="X859" s="30">
        <f t="shared" si="249"/>
        <v>847</v>
      </c>
      <c r="Y859" s="30">
        <f t="shared" si="249"/>
        <v>847</v>
      </c>
      <c r="Z859" s="29">
        <f t="shared" si="253"/>
        <v>5533570.0999999363</v>
      </c>
      <c r="AA859" s="30">
        <f t="shared" si="249"/>
        <v>847</v>
      </c>
      <c r="AB859" s="30">
        <f t="shared" si="249"/>
        <v>847</v>
      </c>
      <c r="AC859" s="29">
        <f t="shared" si="254"/>
        <v>5513308.7000000309</v>
      </c>
      <c r="AD859" s="30">
        <f t="shared" si="249"/>
        <v>847</v>
      </c>
      <c r="AE859" s="30">
        <f t="shared" si="249"/>
        <v>847</v>
      </c>
      <c r="AF859" s="29">
        <f t="shared" si="250"/>
        <v>5543091.209999932</v>
      </c>
      <c r="AG859" s="30">
        <f t="shared" si="249"/>
        <v>847</v>
      </c>
      <c r="AH859" s="30">
        <f t="shared" si="249"/>
        <v>847</v>
      </c>
      <c r="AI859" s="29">
        <f t="shared" si="255"/>
        <v>5508901.8500000564</v>
      </c>
      <c r="AJ859" s="30">
        <f t="shared" si="249"/>
        <v>847</v>
      </c>
      <c r="AK859" s="30">
        <f t="shared" si="248"/>
        <v>847</v>
      </c>
      <c r="AL859" s="29">
        <f t="shared" si="256"/>
        <v>5534469.3900000071</v>
      </c>
      <c r="AM859" s="30">
        <f t="shared" si="248"/>
        <v>847</v>
      </c>
      <c r="AN859" s="30">
        <f t="shared" si="248"/>
        <v>847</v>
      </c>
      <c r="AO859" s="29">
        <f t="shared" ref="AO859:AO922" si="257">AO858+6450.11</f>
        <v>5539833.5300000021</v>
      </c>
      <c r="AP859" s="30">
        <f t="shared" si="248"/>
        <v>847</v>
      </c>
      <c r="AQ859" s="30">
        <f t="shared" si="248"/>
        <v>847</v>
      </c>
      <c r="AR859" s="29">
        <f t="shared" si="251"/>
        <v>5533640.3299998976</v>
      </c>
      <c r="AS859" s="253">
        <f t="shared" si="248"/>
        <v>847</v>
      </c>
      <c r="AT859" s="254">
        <f t="shared" si="248"/>
        <v>847</v>
      </c>
    </row>
    <row r="860" spans="22:46">
      <c r="V860" s="30">
        <f t="shared" si="249"/>
        <v>848</v>
      </c>
      <c r="W860" s="29">
        <f t="shared" si="252"/>
        <v>5524317.2700000564</v>
      </c>
      <c r="X860" s="30">
        <f t="shared" si="249"/>
        <v>848</v>
      </c>
      <c r="Y860" s="30">
        <f t="shared" si="249"/>
        <v>848</v>
      </c>
      <c r="Z860" s="29">
        <f t="shared" si="253"/>
        <v>5540023.739999936</v>
      </c>
      <c r="AA860" s="30">
        <f t="shared" si="249"/>
        <v>848</v>
      </c>
      <c r="AB860" s="30">
        <f t="shared" si="249"/>
        <v>848</v>
      </c>
      <c r="AC860" s="29">
        <f t="shared" si="254"/>
        <v>5519740.820000031</v>
      </c>
      <c r="AD860" s="30">
        <f t="shared" si="249"/>
        <v>848</v>
      </c>
      <c r="AE860" s="30">
        <f t="shared" si="249"/>
        <v>848</v>
      </c>
      <c r="AF860" s="29">
        <f t="shared" si="250"/>
        <v>5549549.3499999316</v>
      </c>
      <c r="AG860" s="30">
        <f t="shared" si="249"/>
        <v>848</v>
      </c>
      <c r="AH860" s="30">
        <f t="shared" si="249"/>
        <v>848</v>
      </c>
      <c r="AI860" s="29">
        <f t="shared" si="255"/>
        <v>5515334.4200000567</v>
      </c>
      <c r="AJ860" s="30">
        <f t="shared" si="249"/>
        <v>848</v>
      </c>
      <c r="AK860" s="30">
        <f t="shared" si="248"/>
        <v>848</v>
      </c>
      <c r="AL860" s="29">
        <f t="shared" si="256"/>
        <v>5540926.6300000073</v>
      </c>
      <c r="AM860" s="30">
        <f t="shared" si="248"/>
        <v>848</v>
      </c>
      <c r="AN860" s="30">
        <f t="shared" si="248"/>
        <v>848</v>
      </c>
      <c r="AO860" s="29">
        <f t="shared" si="257"/>
        <v>5546283.6400000025</v>
      </c>
      <c r="AP860" s="30">
        <f t="shared" si="248"/>
        <v>848</v>
      </c>
      <c r="AQ860" s="30">
        <f t="shared" si="248"/>
        <v>848</v>
      </c>
      <c r="AR860" s="29">
        <f t="shared" si="251"/>
        <v>5540079.6399998972</v>
      </c>
      <c r="AS860" s="253">
        <f t="shared" si="248"/>
        <v>848</v>
      </c>
      <c r="AT860" s="254">
        <f t="shared" si="248"/>
        <v>848</v>
      </c>
    </row>
    <row r="861" spans="22:46">
      <c r="V861" s="30">
        <f t="shared" si="249"/>
        <v>849</v>
      </c>
      <c r="W861" s="29">
        <f t="shared" si="252"/>
        <v>5530752.0900000567</v>
      </c>
      <c r="X861" s="30">
        <f t="shared" si="249"/>
        <v>849</v>
      </c>
      <c r="Y861" s="30">
        <f t="shared" si="249"/>
        <v>849</v>
      </c>
      <c r="Z861" s="29">
        <f t="shared" si="253"/>
        <v>5546477.3799999356</v>
      </c>
      <c r="AA861" s="30">
        <f t="shared" si="249"/>
        <v>849</v>
      </c>
      <c r="AB861" s="30">
        <f t="shared" si="249"/>
        <v>849</v>
      </c>
      <c r="AC861" s="29">
        <f t="shared" si="254"/>
        <v>5526172.9400000311</v>
      </c>
      <c r="AD861" s="30">
        <f t="shared" si="249"/>
        <v>849</v>
      </c>
      <c r="AE861" s="30">
        <f t="shared" si="249"/>
        <v>849</v>
      </c>
      <c r="AF861" s="29">
        <f t="shared" si="250"/>
        <v>5556007.4899999313</v>
      </c>
      <c r="AG861" s="30">
        <f t="shared" si="249"/>
        <v>849</v>
      </c>
      <c r="AH861" s="30">
        <f t="shared" si="249"/>
        <v>849</v>
      </c>
      <c r="AI861" s="29">
        <f t="shared" si="255"/>
        <v>5521766.990000057</v>
      </c>
      <c r="AJ861" s="30">
        <f t="shared" si="249"/>
        <v>849</v>
      </c>
      <c r="AK861" s="30">
        <f t="shared" si="249"/>
        <v>849</v>
      </c>
      <c r="AL861" s="29">
        <f t="shared" si="256"/>
        <v>5547383.8700000076</v>
      </c>
      <c r="AM861" s="30">
        <f t="shared" ref="AK861:AT876" si="258">AM860+1</f>
        <v>849</v>
      </c>
      <c r="AN861" s="30">
        <f t="shared" si="258"/>
        <v>849</v>
      </c>
      <c r="AO861" s="29">
        <f t="shared" si="257"/>
        <v>5552733.7500000028</v>
      </c>
      <c r="AP861" s="30">
        <f t="shared" si="258"/>
        <v>849</v>
      </c>
      <c r="AQ861" s="30">
        <f t="shared" si="258"/>
        <v>849</v>
      </c>
      <c r="AR861" s="29">
        <f t="shared" si="251"/>
        <v>5546518.9499998968</v>
      </c>
      <c r="AS861" s="253">
        <f t="shared" si="258"/>
        <v>849</v>
      </c>
      <c r="AT861" s="254">
        <f t="shared" si="258"/>
        <v>849</v>
      </c>
    </row>
    <row r="862" spans="22:46">
      <c r="V862" s="30">
        <f t="shared" ref="V862:AK877" si="259">V861+1</f>
        <v>850</v>
      </c>
      <c r="W862" s="29">
        <f t="shared" si="252"/>
        <v>5537186.910000057</v>
      </c>
      <c r="X862" s="30">
        <f t="shared" si="259"/>
        <v>850</v>
      </c>
      <c r="Y862" s="30">
        <f t="shared" si="259"/>
        <v>850</v>
      </c>
      <c r="Z862" s="29">
        <f t="shared" si="253"/>
        <v>5552931.0199999353</v>
      </c>
      <c r="AA862" s="30">
        <f t="shared" si="259"/>
        <v>850</v>
      </c>
      <c r="AB862" s="30">
        <f t="shared" si="259"/>
        <v>850</v>
      </c>
      <c r="AC862" s="29">
        <f t="shared" si="254"/>
        <v>5532605.0600000313</v>
      </c>
      <c r="AD862" s="30">
        <f t="shared" si="259"/>
        <v>850</v>
      </c>
      <c r="AE862" s="30">
        <f t="shared" si="259"/>
        <v>850</v>
      </c>
      <c r="AF862" s="29">
        <f t="shared" si="250"/>
        <v>5562465.629999931</v>
      </c>
      <c r="AG862" s="30">
        <f t="shared" si="259"/>
        <v>850</v>
      </c>
      <c r="AH862" s="30">
        <f t="shared" si="259"/>
        <v>850</v>
      </c>
      <c r="AI862" s="29">
        <f t="shared" si="255"/>
        <v>5528199.5600000573</v>
      </c>
      <c r="AJ862" s="30">
        <f t="shared" si="259"/>
        <v>850</v>
      </c>
      <c r="AK862" s="30">
        <f t="shared" si="258"/>
        <v>850</v>
      </c>
      <c r="AL862" s="29">
        <f t="shared" si="256"/>
        <v>5553841.1100000078</v>
      </c>
      <c r="AM862" s="30">
        <f t="shared" si="258"/>
        <v>850</v>
      </c>
      <c r="AN862" s="30">
        <f t="shared" si="258"/>
        <v>850</v>
      </c>
      <c r="AO862" s="29">
        <f t="shared" si="257"/>
        <v>5559183.8600000031</v>
      </c>
      <c r="AP862" s="30">
        <f t="shared" si="258"/>
        <v>850</v>
      </c>
      <c r="AQ862" s="30">
        <f t="shared" si="258"/>
        <v>850</v>
      </c>
      <c r="AR862" s="29">
        <f t="shared" si="251"/>
        <v>5552958.2599998964</v>
      </c>
      <c r="AS862" s="253">
        <f t="shared" si="258"/>
        <v>850</v>
      </c>
      <c r="AT862" s="254">
        <f t="shared" si="258"/>
        <v>850</v>
      </c>
    </row>
    <row r="863" spans="22:46">
      <c r="V863" s="30">
        <f t="shared" si="259"/>
        <v>851</v>
      </c>
      <c r="W863" s="29">
        <f t="shared" si="252"/>
        <v>5543621.7300000573</v>
      </c>
      <c r="X863" s="30">
        <f t="shared" si="259"/>
        <v>851</v>
      </c>
      <c r="Y863" s="30">
        <f t="shared" si="259"/>
        <v>851</v>
      </c>
      <c r="Z863" s="29">
        <f t="shared" si="253"/>
        <v>5559384.659999935</v>
      </c>
      <c r="AA863" s="30">
        <f t="shared" si="259"/>
        <v>851</v>
      </c>
      <c r="AB863" s="30">
        <f t="shared" si="259"/>
        <v>851</v>
      </c>
      <c r="AC863" s="29">
        <f t="shared" si="254"/>
        <v>5539037.1800000314</v>
      </c>
      <c r="AD863" s="30">
        <f t="shared" si="259"/>
        <v>851</v>
      </c>
      <c r="AE863" s="30">
        <f t="shared" si="259"/>
        <v>851</v>
      </c>
      <c r="AF863" s="29">
        <f t="shared" si="250"/>
        <v>5568923.7699999306</v>
      </c>
      <c r="AG863" s="30">
        <f t="shared" si="259"/>
        <v>851</v>
      </c>
      <c r="AH863" s="30">
        <f t="shared" si="259"/>
        <v>851</v>
      </c>
      <c r="AI863" s="29">
        <f t="shared" si="255"/>
        <v>5534632.1300000576</v>
      </c>
      <c r="AJ863" s="30">
        <f t="shared" si="259"/>
        <v>851</v>
      </c>
      <c r="AK863" s="30">
        <f t="shared" si="258"/>
        <v>851</v>
      </c>
      <c r="AL863" s="29">
        <f t="shared" si="256"/>
        <v>5560298.350000008</v>
      </c>
      <c r="AM863" s="30">
        <f t="shared" si="258"/>
        <v>851</v>
      </c>
      <c r="AN863" s="30">
        <f t="shared" si="258"/>
        <v>851</v>
      </c>
      <c r="AO863" s="29">
        <f t="shared" si="257"/>
        <v>5565633.9700000035</v>
      </c>
      <c r="AP863" s="30">
        <f t="shared" si="258"/>
        <v>851</v>
      </c>
      <c r="AQ863" s="30">
        <f t="shared" si="258"/>
        <v>851</v>
      </c>
      <c r="AR863" s="29">
        <f t="shared" si="251"/>
        <v>5559397.569999896</v>
      </c>
      <c r="AS863" s="253">
        <f t="shared" si="258"/>
        <v>851</v>
      </c>
      <c r="AT863" s="254">
        <f t="shared" si="258"/>
        <v>851</v>
      </c>
    </row>
    <row r="864" spans="22:46">
      <c r="V864" s="30">
        <f t="shared" si="259"/>
        <v>852</v>
      </c>
      <c r="W864" s="29">
        <f t="shared" si="252"/>
        <v>5550056.5500000576</v>
      </c>
      <c r="X864" s="30">
        <f t="shared" si="259"/>
        <v>852</v>
      </c>
      <c r="Y864" s="30">
        <f t="shared" si="259"/>
        <v>852</v>
      </c>
      <c r="Z864" s="29">
        <f t="shared" si="253"/>
        <v>5565838.2999999346</v>
      </c>
      <c r="AA864" s="30">
        <f t="shared" si="259"/>
        <v>852</v>
      </c>
      <c r="AB864" s="30">
        <f t="shared" si="259"/>
        <v>852</v>
      </c>
      <c r="AC864" s="29">
        <f t="shared" si="254"/>
        <v>5545469.3000000315</v>
      </c>
      <c r="AD864" s="30">
        <f t="shared" si="259"/>
        <v>852</v>
      </c>
      <c r="AE864" s="30">
        <f t="shared" si="259"/>
        <v>852</v>
      </c>
      <c r="AF864" s="29">
        <f t="shared" si="250"/>
        <v>5575381.9099999303</v>
      </c>
      <c r="AG864" s="30">
        <f t="shared" si="259"/>
        <v>852</v>
      </c>
      <c r="AH864" s="30">
        <f t="shared" si="259"/>
        <v>852</v>
      </c>
      <c r="AI864" s="29">
        <f t="shared" si="255"/>
        <v>5541064.7000000579</v>
      </c>
      <c r="AJ864" s="30">
        <f t="shared" si="259"/>
        <v>852</v>
      </c>
      <c r="AK864" s="30">
        <f t="shared" si="258"/>
        <v>852</v>
      </c>
      <c r="AL864" s="29">
        <f t="shared" si="256"/>
        <v>5566755.5900000082</v>
      </c>
      <c r="AM864" s="30">
        <f t="shared" si="258"/>
        <v>852</v>
      </c>
      <c r="AN864" s="30">
        <f t="shared" si="258"/>
        <v>852</v>
      </c>
      <c r="AO864" s="29">
        <f t="shared" si="257"/>
        <v>5572084.0800000038</v>
      </c>
      <c r="AP864" s="30">
        <f t="shared" si="258"/>
        <v>852</v>
      </c>
      <c r="AQ864" s="30">
        <f t="shared" si="258"/>
        <v>852</v>
      </c>
      <c r="AR864" s="29">
        <f t="shared" si="251"/>
        <v>5565836.8799998956</v>
      </c>
      <c r="AS864" s="253">
        <f t="shared" si="258"/>
        <v>852</v>
      </c>
      <c r="AT864" s="254">
        <f t="shared" si="258"/>
        <v>852</v>
      </c>
    </row>
    <row r="865" spans="22:46">
      <c r="V865" s="30">
        <f t="shared" si="259"/>
        <v>853</v>
      </c>
      <c r="W865" s="29">
        <f t="shared" si="252"/>
        <v>5556491.3700000579</v>
      </c>
      <c r="X865" s="30">
        <f t="shared" si="259"/>
        <v>853</v>
      </c>
      <c r="Y865" s="30">
        <f t="shared" si="259"/>
        <v>853</v>
      </c>
      <c r="Z865" s="29">
        <f t="shared" si="253"/>
        <v>5572291.9399999343</v>
      </c>
      <c r="AA865" s="30">
        <f t="shared" si="259"/>
        <v>853</v>
      </c>
      <c r="AB865" s="30">
        <f t="shared" si="259"/>
        <v>853</v>
      </c>
      <c r="AC865" s="29">
        <f t="shared" si="254"/>
        <v>5551901.4200000316</v>
      </c>
      <c r="AD865" s="30">
        <f t="shared" si="259"/>
        <v>853</v>
      </c>
      <c r="AE865" s="30">
        <f t="shared" si="259"/>
        <v>853</v>
      </c>
      <c r="AF865" s="29">
        <f t="shared" si="250"/>
        <v>5581840.04999993</v>
      </c>
      <c r="AG865" s="30">
        <f t="shared" si="259"/>
        <v>853</v>
      </c>
      <c r="AH865" s="30">
        <f t="shared" si="259"/>
        <v>853</v>
      </c>
      <c r="AI865" s="29">
        <f t="shared" si="255"/>
        <v>5547497.2700000582</v>
      </c>
      <c r="AJ865" s="30">
        <f t="shared" si="259"/>
        <v>853</v>
      </c>
      <c r="AK865" s="30">
        <f t="shared" si="258"/>
        <v>853</v>
      </c>
      <c r="AL865" s="29">
        <f t="shared" si="256"/>
        <v>5573212.8300000085</v>
      </c>
      <c r="AM865" s="30">
        <f t="shared" si="258"/>
        <v>853</v>
      </c>
      <c r="AN865" s="30">
        <f t="shared" si="258"/>
        <v>853</v>
      </c>
      <c r="AO865" s="29">
        <f t="shared" si="257"/>
        <v>5578534.1900000041</v>
      </c>
      <c r="AP865" s="30">
        <f t="shared" si="258"/>
        <v>853</v>
      </c>
      <c r="AQ865" s="30">
        <f t="shared" si="258"/>
        <v>853</v>
      </c>
      <c r="AR865" s="29">
        <f t="shared" si="251"/>
        <v>5572276.1899998952</v>
      </c>
      <c r="AS865" s="253">
        <f t="shared" si="258"/>
        <v>853</v>
      </c>
      <c r="AT865" s="254">
        <f t="shared" si="258"/>
        <v>853</v>
      </c>
    </row>
    <row r="866" spans="22:46">
      <c r="V866" s="30">
        <f t="shared" si="259"/>
        <v>854</v>
      </c>
      <c r="W866" s="29">
        <f t="shared" si="252"/>
        <v>5562926.1900000582</v>
      </c>
      <c r="X866" s="30">
        <f t="shared" si="259"/>
        <v>854</v>
      </c>
      <c r="Y866" s="30">
        <f t="shared" si="259"/>
        <v>854</v>
      </c>
      <c r="Z866" s="29">
        <f t="shared" si="253"/>
        <v>5578745.579999934</v>
      </c>
      <c r="AA866" s="30">
        <f t="shared" si="259"/>
        <v>854</v>
      </c>
      <c r="AB866" s="30">
        <f t="shared" si="259"/>
        <v>854</v>
      </c>
      <c r="AC866" s="29">
        <f t="shared" si="254"/>
        <v>5558333.5400000317</v>
      </c>
      <c r="AD866" s="30">
        <f t="shared" si="259"/>
        <v>854</v>
      </c>
      <c r="AE866" s="30">
        <f t="shared" si="259"/>
        <v>854</v>
      </c>
      <c r="AF866" s="29">
        <f t="shared" si="250"/>
        <v>5588298.1899999296</v>
      </c>
      <c r="AG866" s="30">
        <f t="shared" si="259"/>
        <v>854</v>
      </c>
      <c r="AH866" s="30">
        <f t="shared" si="259"/>
        <v>854</v>
      </c>
      <c r="AI866" s="29">
        <f t="shared" si="255"/>
        <v>5553929.8400000585</v>
      </c>
      <c r="AJ866" s="30">
        <f t="shared" si="259"/>
        <v>854</v>
      </c>
      <c r="AK866" s="30">
        <f t="shared" si="258"/>
        <v>854</v>
      </c>
      <c r="AL866" s="29">
        <f t="shared" si="256"/>
        <v>5579670.0700000087</v>
      </c>
      <c r="AM866" s="30">
        <f t="shared" si="258"/>
        <v>854</v>
      </c>
      <c r="AN866" s="30">
        <f t="shared" si="258"/>
        <v>854</v>
      </c>
      <c r="AO866" s="29">
        <f t="shared" si="257"/>
        <v>5584984.3000000045</v>
      </c>
      <c r="AP866" s="30">
        <f t="shared" si="258"/>
        <v>854</v>
      </c>
      <c r="AQ866" s="30">
        <f t="shared" si="258"/>
        <v>854</v>
      </c>
      <c r="AR866" s="29">
        <f t="shared" si="251"/>
        <v>5578715.4999998948</v>
      </c>
      <c r="AS866" s="253">
        <f t="shared" si="258"/>
        <v>854</v>
      </c>
      <c r="AT866" s="254">
        <f t="shared" si="258"/>
        <v>854</v>
      </c>
    </row>
    <row r="867" spans="22:46">
      <c r="V867" s="30">
        <f t="shared" si="259"/>
        <v>855</v>
      </c>
      <c r="W867" s="29">
        <f t="shared" si="252"/>
        <v>5569361.0100000584</v>
      </c>
      <c r="X867" s="30">
        <f t="shared" si="259"/>
        <v>855</v>
      </c>
      <c r="Y867" s="30">
        <f t="shared" si="259"/>
        <v>855</v>
      </c>
      <c r="Z867" s="29">
        <f t="shared" si="253"/>
        <v>5585199.2199999336</v>
      </c>
      <c r="AA867" s="30">
        <f t="shared" si="259"/>
        <v>855</v>
      </c>
      <c r="AB867" s="30">
        <f t="shared" si="259"/>
        <v>855</v>
      </c>
      <c r="AC867" s="29">
        <f t="shared" si="254"/>
        <v>5564765.6600000318</v>
      </c>
      <c r="AD867" s="30">
        <f t="shared" si="259"/>
        <v>855</v>
      </c>
      <c r="AE867" s="30">
        <f t="shared" si="259"/>
        <v>855</v>
      </c>
      <c r="AF867" s="29">
        <f t="shared" si="250"/>
        <v>5594756.3299999293</v>
      </c>
      <c r="AG867" s="30">
        <f t="shared" si="259"/>
        <v>855</v>
      </c>
      <c r="AH867" s="30">
        <f t="shared" si="259"/>
        <v>855</v>
      </c>
      <c r="AI867" s="29">
        <f t="shared" si="255"/>
        <v>5560362.4100000588</v>
      </c>
      <c r="AJ867" s="30">
        <f t="shared" si="259"/>
        <v>855</v>
      </c>
      <c r="AK867" s="30">
        <f t="shared" si="258"/>
        <v>855</v>
      </c>
      <c r="AL867" s="29">
        <f t="shared" si="256"/>
        <v>5586127.3100000089</v>
      </c>
      <c r="AM867" s="30">
        <f t="shared" si="258"/>
        <v>855</v>
      </c>
      <c r="AN867" s="30">
        <f t="shared" si="258"/>
        <v>855</v>
      </c>
      <c r="AO867" s="29">
        <f t="shared" si="257"/>
        <v>5591434.4100000048</v>
      </c>
      <c r="AP867" s="30">
        <f t="shared" si="258"/>
        <v>855</v>
      </c>
      <c r="AQ867" s="30">
        <f t="shared" si="258"/>
        <v>855</v>
      </c>
      <c r="AR867" s="29">
        <f t="shared" si="251"/>
        <v>5585154.8099998944</v>
      </c>
      <c r="AS867" s="253">
        <f t="shared" si="258"/>
        <v>855</v>
      </c>
      <c r="AT867" s="254">
        <f t="shared" si="258"/>
        <v>855</v>
      </c>
    </row>
    <row r="868" spans="22:46">
      <c r="V868" s="30">
        <f t="shared" si="259"/>
        <v>856</v>
      </c>
      <c r="W868" s="29">
        <f t="shared" si="252"/>
        <v>5575795.8300000587</v>
      </c>
      <c r="X868" s="30">
        <f t="shared" si="259"/>
        <v>856</v>
      </c>
      <c r="Y868" s="30">
        <f t="shared" si="259"/>
        <v>856</v>
      </c>
      <c r="Z868" s="29">
        <f t="shared" si="253"/>
        <v>5591652.8599999333</v>
      </c>
      <c r="AA868" s="30">
        <f t="shared" si="259"/>
        <v>856</v>
      </c>
      <c r="AB868" s="30">
        <f t="shared" si="259"/>
        <v>856</v>
      </c>
      <c r="AC868" s="29">
        <f t="shared" si="254"/>
        <v>5571197.7800000319</v>
      </c>
      <c r="AD868" s="30">
        <f t="shared" si="259"/>
        <v>856</v>
      </c>
      <c r="AE868" s="30">
        <f t="shared" si="259"/>
        <v>856</v>
      </c>
      <c r="AF868" s="29">
        <f t="shared" si="250"/>
        <v>5601214.469999929</v>
      </c>
      <c r="AG868" s="30">
        <f t="shared" si="259"/>
        <v>856</v>
      </c>
      <c r="AH868" s="30">
        <f t="shared" si="259"/>
        <v>856</v>
      </c>
      <c r="AI868" s="29">
        <f t="shared" si="255"/>
        <v>5566794.9800000591</v>
      </c>
      <c r="AJ868" s="30">
        <f t="shared" si="259"/>
        <v>856</v>
      </c>
      <c r="AK868" s="30">
        <f t="shared" si="258"/>
        <v>856</v>
      </c>
      <c r="AL868" s="29">
        <f t="shared" si="256"/>
        <v>5592584.5500000091</v>
      </c>
      <c r="AM868" s="30">
        <f t="shared" si="258"/>
        <v>856</v>
      </c>
      <c r="AN868" s="30">
        <f t="shared" si="258"/>
        <v>856</v>
      </c>
      <c r="AO868" s="29">
        <f t="shared" si="257"/>
        <v>5597884.5200000051</v>
      </c>
      <c r="AP868" s="30">
        <f t="shared" si="258"/>
        <v>856</v>
      </c>
      <c r="AQ868" s="30">
        <f t="shared" si="258"/>
        <v>856</v>
      </c>
      <c r="AR868" s="29">
        <f t="shared" si="251"/>
        <v>5591594.1199998939</v>
      </c>
      <c r="AS868" s="253">
        <f t="shared" si="258"/>
        <v>856</v>
      </c>
      <c r="AT868" s="254">
        <f t="shared" si="258"/>
        <v>856</v>
      </c>
    </row>
    <row r="869" spans="22:46">
      <c r="V869" s="30">
        <f t="shared" si="259"/>
        <v>857</v>
      </c>
      <c r="W869" s="29">
        <f t="shared" si="252"/>
        <v>5582230.650000059</v>
      </c>
      <c r="X869" s="30">
        <f t="shared" si="259"/>
        <v>857</v>
      </c>
      <c r="Y869" s="30">
        <f t="shared" si="259"/>
        <v>857</v>
      </c>
      <c r="Z869" s="29">
        <f t="shared" si="253"/>
        <v>5598106.4999999329</v>
      </c>
      <c r="AA869" s="30">
        <f t="shared" si="259"/>
        <v>857</v>
      </c>
      <c r="AB869" s="30">
        <f t="shared" si="259"/>
        <v>857</v>
      </c>
      <c r="AC869" s="29">
        <f t="shared" si="254"/>
        <v>5577629.900000032</v>
      </c>
      <c r="AD869" s="30">
        <f t="shared" si="259"/>
        <v>857</v>
      </c>
      <c r="AE869" s="30">
        <f t="shared" si="259"/>
        <v>857</v>
      </c>
      <c r="AF869" s="29">
        <f t="shared" si="250"/>
        <v>5607672.6099999286</v>
      </c>
      <c r="AG869" s="30">
        <f t="shared" si="259"/>
        <v>857</v>
      </c>
      <c r="AH869" s="30">
        <f t="shared" si="259"/>
        <v>857</v>
      </c>
      <c r="AI869" s="29">
        <f t="shared" si="255"/>
        <v>5573227.5500000594</v>
      </c>
      <c r="AJ869" s="30">
        <f t="shared" si="259"/>
        <v>857</v>
      </c>
      <c r="AK869" s="30">
        <f t="shared" si="258"/>
        <v>857</v>
      </c>
      <c r="AL869" s="29">
        <f t="shared" si="256"/>
        <v>5599041.7900000094</v>
      </c>
      <c r="AM869" s="30">
        <f t="shared" si="258"/>
        <v>857</v>
      </c>
      <c r="AN869" s="30">
        <f t="shared" si="258"/>
        <v>857</v>
      </c>
      <c r="AO869" s="29">
        <f t="shared" si="257"/>
        <v>5604334.6300000055</v>
      </c>
      <c r="AP869" s="30">
        <f t="shared" si="258"/>
        <v>857</v>
      </c>
      <c r="AQ869" s="30">
        <f t="shared" si="258"/>
        <v>857</v>
      </c>
      <c r="AR869" s="29">
        <f t="shared" si="251"/>
        <v>5598033.4299998935</v>
      </c>
      <c r="AS869" s="253">
        <f t="shared" si="258"/>
        <v>857</v>
      </c>
      <c r="AT869" s="254">
        <f t="shared" si="258"/>
        <v>857</v>
      </c>
    </row>
    <row r="870" spans="22:46">
      <c r="V870" s="30">
        <f t="shared" si="259"/>
        <v>858</v>
      </c>
      <c r="W870" s="29">
        <f t="shared" si="252"/>
        <v>5588665.4700000593</v>
      </c>
      <c r="X870" s="30">
        <f t="shared" si="259"/>
        <v>858</v>
      </c>
      <c r="Y870" s="30">
        <f t="shared" si="259"/>
        <v>858</v>
      </c>
      <c r="Z870" s="29">
        <f t="shared" si="253"/>
        <v>5604560.1399999326</v>
      </c>
      <c r="AA870" s="30">
        <f t="shared" si="259"/>
        <v>858</v>
      </c>
      <c r="AB870" s="30">
        <f t="shared" si="259"/>
        <v>858</v>
      </c>
      <c r="AC870" s="29">
        <f t="shared" si="254"/>
        <v>5584062.0200000321</v>
      </c>
      <c r="AD870" s="30">
        <f t="shared" si="259"/>
        <v>858</v>
      </c>
      <c r="AE870" s="30">
        <f t="shared" si="259"/>
        <v>858</v>
      </c>
      <c r="AF870" s="29">
        <f t="shared" si="250"/>
        <v>5614130.7499999283</v>
      </c>
      <c r="AG870" s="30">
        <f t="shared" si="259"/>
        <v>858</v>
      </c>
      <c r="AH870" s="30">
        <f t="shared" si="259"/>
        <v>858</v>
      </c>
      <c r="AI870" s="29">
        <f t="shared" si="255"/>
        <v>5579660.1200000597</v>
      </c>
      <c r="AJ870" s="30">
        <f t="shared" si="259"/>
        <v>858</v>
      </c>
      <c r="AK870" s="30">
        <f t="shared" si="258"/>
        <v>858</v>
      </c>
      <c r="AL870" s="29">
        <f t="shared" si="256"/>
        <v>5605499.0300000096</v>
      </c>
      <c r="AM870" s="30">
        <f t="shared" si="258"/>
        <v>858</v>
      </c>
      <c r="AN870" s="30">
        <f t="shared" si="258"/>
        <v>858</v>
      </c>
      <c r="AO870" s="29">
        <f t="shared" si="257"/>
        <v>5610784.7400000058</v>
      </c>
      <c r="AP870" s="30">
        <f t="shared" si="258"/>
        <v>858</v>
      </c>
      <c r="AQ870" s="30">
        <f t="shared" si="258"/>
        <v>858</v>
      </c>
      <c r="AR870" s="29">
        <f t="shared" si="251"/>
        <v>5604472.7399998931</v>
      </c>
      <c r="AS870" s="253">
        <f t="shared" si="258"/>
        <v>858</v>
      </c>
      <c r="AT870" s="254">
        <f t="shared" si="258"/>
        <v>858</v>
      </c>
    </row>
    <row r="871" spans="22:46">
      <c r="V871" s="30">
        <f t="shared" si="259"/>
        <v>859</v>
      </c>
      <c r="W871" s="29">
        <f t="shared" si="252"/>
        <v>5595100.2900000596</v>
      </c>
      <c r="X871" s="30">
        <f t="shared" si="259"/>
        <v>859</v>
      </c>
      <c r="Y871" s="30">
        <f t="shared" si="259"/>
        <v>859</v>
      </c>
      <c r="Z871" s="29">
        <f t="shared" si="253"/>
        <v>5611013.7799999323</v>
      </c>
      <c r="AA871" s="30">
        <f t="shared" si="259"/>
        <v>859</v>
      </c>
      <c r="AB871" s="30">
        <f t="shared" si="259"/>
        <v>859</v>
      </c>
      <c r="AC871" s="29">
        <f t="shared" si="254"/>
        <v>5590494.1400000323</v>
      </c>
      <c r="AD871" s="30">
        <f t="shared" si="259"/>
        <v>859</v>
      </c>
      <c r="AE871" s="30">
        <f t="shared" si="259"/>
        <v>859</v>
      </c>
      <c r="AF871" s="29">
        <f t="shared" si="250"/>
        <v>5620588.889999928</v>
      </c>
      <c r="AG871" s="30">
        <f t="shared" si="259"/>
        <v>859</v>
      </c>
      <c r="AH871" s="30">
        <f t="shared" si="259"/>
        <v>859</v>
      </c>
      <c r="AI871" s="29">
        <f t="shared" si="255"/>
        <v>5586092.69000006</v>
      </c>
      <c r="AJ871" s="30">
        <f t="shared" si="259"/>
        <v>859</v>
      </c>
      <c r="AK871" s="30">
        <f t="shared" si="258"/>
        <v>859</v>
      </c>
      <c r="AL871" s="29">
        <f t="shared" si="256"/>
        <v>5611956.2700000098</v>
      </c>
      <c r="AM871" s="30">
        <f t="shared" si="258"/>
        <v>859</v>
      </c>
      <c r="AN871" s="30">
        <f t="shared" si="258"/>
        <v>859</v>
      </c>
      <c r="AO871" s="29">
        <f t="shared" si="257"/>
        <v>5617234.8500000061</v>
      </c>
      <c r="AP871" s="30">
        <f t="shared" si="258"/>
        <v>859</v>
      </c>
      <c r="AQ871" s="30">
        <f t="shared" si="258"/>
        <v>859</v>
      </c>
      <c r="AR871" s="29">
        <f t="shared" si="251"/>
        <v>5610912.0499998927</v>
      </c>
      <c r="AS871" s="253">
        <f t="shared" si="258"/>
        <v>859</v>
      </c>
      <c r="AT871" s="254">
        <f t="shared" si="258"/>
        <v>859</v>
      </c>
    </row>
    <row r="872" spans="22:46">
      <c r="V872" s="30">
        <f t="shared" si="259"/>
        <v>860</v>
      </c>
      <c r="W872" s="29">
        <f t="shared" si="252"/>
        <v>5601535.1100000599</v>
      </c>
      <c r="X872" s="30">
        <f t="shared" si="259"/>
        <v>860</v>
      </c>
      <c r="Y872" s="30">
        <f t="shared" si="259"/>
        <v>860</v>
      </c>
      <c r="Z872" s="29">
        <f t="shared" si="253"/>
        <v>5617467.4199999319</v>
      </c>
      <c r="AA872" s="30">
        <f t="shared" si="259"/>
        <v>860</v>
      </c>
      <c r="AB872" s="30">
        <f t="shared" si="259"/>
        <v>860</v>
      </c>
      <c r="AC872" s="29">
        <f t="shared" si="254"/>
        <v>5596926.2600000324</v>
      </c>
      <c r="AD872" s="30">
        <f t="shared" si="259"/>
        <v>860</v>
      </c>
      <c r="AE872" s="30">
        <f t="shared" si="259"/>
        <v>860</v>
      </c>
      <c r="AF872" s="29">
        <f t="shared" si="250"/>
        <v>5627047.0299999276</v>
      </c>
      <c r="AG872" s="30">
        <f t="shared" si="259"/>
        <v>860</v>
      </c>
      <c r="AH872" s="30">
        <f t="shared" si="259"/>
        <v>860</v>
      </c>
      <c r="AI872" s="29">
        <f t="shared" si="255"/>
        <v>5592525.2600000603</v>
      </c>
      <c r="AJ872" s="30">
        <f t="shared" si="259"/>
        <v>860</v>
      </c>
      <c r="AK872" s="30">
        <f t="shared" si="258"/>
        <v>860</v>
      </c>
      <c r="AL872" s="29">
        <f t="shared" si="256"/>
        <v>5618413.51000001</v>
      </c>
      <c r="AM872" s="30">
        <f t="shared" si="258"/>
        <v>860</v>
      </c>
      <c r="AN872" s="30">
        <f t="shared" si="258"/>
        <v>860</v>
      </c>
      <c r="AO872" s="29">
        <f t="shared" si="257"/>
        <v>5623684.9600000065</v>
      </c>
      <c r="AP872" s="30">
        <f t="shared" si="258"/>
        <v>860</v>
      </c>
      <c r="AQ872" s="30">
        <f t="shared" si="258"/>
        <v>860</v>
      </c>
      <c r="AR872" s="29">
        <f t="shared" si="251"/>
        <v>5617351.3599998923</v>
      </c>
      <c r="AS872" s="253">
        <f t="shared" si="258"/>
        <v>860</v>
      </c>
      <c r="AT872" s="254">
        <f t="shared" si="258"/>
        <v>860</v>
      </c>
    </row>
    <row r="873" spans="22:46">
      <c r="V873" s="30">
        <f t="shared" si="259"/>
        <v>861</v>
      </c>
      <c r="W873" s="29">
        <f t="shared" si="252"/>
        <v>5607969.9300000602</v>
      </c>
      <c r="X873" s="30">
        <f t="shared" si="259"/>
        <v>861</v>
      </c>
      <c r="Y873" s="30">
        <f t="shared" si="259"/>
        <v>861</v>
      </c>
      <c r="Z873" s="29">
        <f t="shared" si="253"/>
        <v>5623921.0599999316</v>
      </c>
      <c r="AA873" s="30">
        <f t="shared" si="259"/>
        <v>861</v>
      </c>
      <c r="AB873" s="30">
        <f t="shared" si="259"/>
        <v>861</v>
      </c>
      <c r="AC873" s="29">
        <f t="shared" si="254"/>
        <v>5603358.3800000325</v>
      </c>
      <c r="AD873" s="30">
        <f t="shared" si="259"/>
        <v>861</v>
      </c>
      <c r="AE873" s="30">
        <f t="shared" si="259"/>
        <v>861</v>
      </c>
      <c r="AF873" s="29">
        <f t="shared" si="250"/>
        <v>5633505.1699999273</v>
      </c>
      <c r="AG873" s="30">
        <f t="shared" si="259"/>
        <v>861</v>
      </c>
      <c r="AH873" s="30">
        <f t="shared" si="259"/>
        <v>861</v>
      </c>
      <c r="AI873" s="29">
        <f t="shared" si="255"/>
        <v>5598957.8300000606</v>
      </c>
      <c r="AJ873" s="30">
        <f t="shared" si="259"/>
        <v>861</v>
      </c>
      <c r="AK873" s="30">
        <f t="shared" si="258"/>
        <v>861</v>
      </c>
      <c r="AL873" s="29">
        <f t="shared" si="256"/>
        <v>5624870.7500000102</v>
      </c>
      <c r="AM873" s="30">
        <f t="shared" si="258"/>
        <v>861</v>
      </c>
      <c r="AN873" s="30">
        <f t="shared" si="258"/>
        <v>861</v>
      </c>
      <c r="AO873" s="29">
        <f t="shared" si="257"/>
        <v>5630135.0700000068</v>
      </c>
      <c r="AP873" s="30">
        <f t="shared" si="258"/>
        <v>861</v>
      </c>
      <c r="AQ873" s="30">
        <f t="shared" si="258"/>
        <v>861</v>
      </c>
      <c r="AR873" s="29">
        <f t="shared" si="251"/>
        <v>5623790.6699998919</v>
      </c>
      <c r="AS873" s="253">
        <f t="shared" si="258"/>
        <v>861</v>
      </c>
      <c r="AT873" s="254">
        <f t="shared" si="258"/>
        <v>861</v>
      </c>
    </row>
    <row r="874" spans="22:46">
      <c r="V874" s="30">
        <f t="shared" si="259"/>
        <v>862</v>
      </c>
      <c r="W874" s="29">
        <f t="shared" si="252"/>
        <v>5614404.7500000605</v>
      </c>
      <c r="X874" s="30">
        <f t="shared" si="259"/>
        <v>862</v>
      </c>
      <c r="Y874" s="30">
        <f t="shared" si="259"/>
        <v>862</v>
      </c>
      <c r="Z874" s="29">
        <f t="shared" si="253"/>
        <v>5630374.6999999313</v>
      </c>
      <c r="AA874" s="30">
        <f t="shared" si="259"/>
        <v>862</v>
      </c>
      <c r="AB874" s="30">
        <f t="shared" si="259"/>
        <v>862</v>
      </c>
      <c r="AC874" s="29">
        <f t="shared" si="254"/>
        <v>5609790.5000000326</v>
      </c>
      <c r="AD874" s="30">
        <f t="shared" si="259"/>
        <v>862</v>
      </c>
      <c r="AE874" s="30">
        <f t="shared" si="259"/>
        <v>862</v>
      </c>
      <c r="AF874" s="29">
        <f t="shared" si="250"/>
        <v>5639963.3099999269</v>
      </c>
      <c r="AG874" s="30">
        <f t="shared" si="259"/>
        <v>862</v>
      </c>
      <c r="AH874" s="30">
        <f t="shared" si="259"/>
        <v>862</v>
      </c>
      <c r="AI874" s="29">
        <f t="shared" si="255"/>
        <v>5605390.4000000609</v>
      </c>
      <c r="AJ874" s="30">
        <f t="shared" si="259"/>
        <v>862</v>
      </c>
      <c r="AK874" s="30">
        <f t="shared" si="258"/>
        <v>862</v>
      </c>
      <c r="AL874" s="29">
        <f t="shared" si="256"/>
        <v>5631327.9900000105</v>
      </c>
      <c r="AM874" s="30">
        <f t="shared" si="258"/>
        <v>862</v>
      </c>
      <c r="AN874" s="30">
        <f t="shared" si="258"/>
        <v>862</v>
      </c>
      <c r="AO874" s="29">
        <f t="shared" si="257"/>
        <v>5636585.1800000072</v>
      </c>
      <c r="AP874" s="30">
        <f t="shared" si="258"/>
        <v>862</v>
      </c>
      <c r="AQ874" s="30">
        <f t="shared" si="258"/>
        <v>862</v>
      </c>
      <c r="AR874" s="29">
        <f t="shared" si="251"/>
        <v>5630229.9799998915</v>
      </c>
      <c r="AS874" s="253">
        <f t="shared" si="258"/>
        <v>862</v>
      </c>
      <c r="AT874" s="254">
        <f t="shared" si="258"/>
        <v>862</v>
      </c>
    </row>
    <row r="875" spans="22:46">
      <c r="V875" s="30">
        <f t="shared" si="259"/>
        <v>863</v>
      </c>
      <c r="W875" s="29">
        <f t="shared" si="252"/>
        <v>5620839.5700000608</v>
      </c>
      <c r="X875" s="30">
        <f t="shared" si="259"/>
        <v>863</v>
      </c>
      <c r="Y875" s="30">
        <f t="shared" si="259"/>
        <v>863</v>
      </c>
      <c r="Z875" s="29">
        <f t="shared" si="253"/>
        <v>5636828.3399999309</v>
      </c>
      <c r="AA875" s="30">
        <f t="shared" si="259"/>
        <v>863</v>
      </c>
      <c r="AB875" s="30">
        <f t="shared" si="259"/>
        <v>863</v>
      </c>
      <c r="AC875" s="29">
        <f t="shared" si="254"/>
        <v>5616222.6200000327</v>
      </c>
      <c r="AD875" s="30">
        <f t="shared" si="259"/>
        <v>863</v>
      </c>
      <c r="AE875" s="30">
        <f t="shared" si="259"/>
        <v>863</v>
      </c>
      <c r="AF875" s="29">
        <f t="shared" si="250"/>
        <v>5646421.4499999266</v>
      </c>
      <c r="AG875" s="30">
        <f t="shared" si="259"/>
        <v>863</v>
      </c>
      <c r="AH875" s="30">
        <f t="shared" si="259"/>
        <v>863</v>
      </c>
      <c r="AI875" s="29">
        <f t="shared" si="255"/>
        <v>5611822.9700000612</v>
      </c>
      <c r="AJ875" s="30">
        <f t="shared" si="259"/>
        <v>863</v>
      </c>
      <c r="AK875" s="30">
        <f t="shared" si="258"/>
        <v>863</v>
      </c>
      <c r="AL875" s="29">
        <f t="shared" si="256"/>
        <v>5637785.2300000107</v>
      </c>
      <c r="AM875" s="30">
        <f t="shared" si="258"/>
        <v>863</v>
      </c>
      <c r="AN875" s="30">
        <f t="shared" si="258"/>
        <v>863</v>
      </c>
      <c r="AO875" s="29">
        <f t="shared" si="257"/>
        <v>5643035.2900000075</v>
      </c>
      <c r="AP875" s="30">
        <f t="shared" si="258"/>
        <v>863</v>
      </c>
      <c r="AQ875" s="30">
        <f t="shared" si="258"/>
        <v>863</v>
      </c>
      <c r="AR875" s="29">
        <f t="shared" si="251"/>
        <v>5636669.2899998911</v>
      </c>
      <c r="AS875" s="253">
        <f t="shared" si="258"/>
        <v>863</v>
      </c>
      <c r="AT875" s="254">
        <f t="shared" si="258"/>
        <v>863</v>
      </c>
    </row>
    <row r="876" spans="22:46">
      <c r="V876" s="30">
        <f t="shared" si="259"/>
        <v>864</v>
      </c>
      <c r="W876" s="29">
        <f t="shared" si="252"/>
        <v>5627274.3900000611</v>
      </c>
      <c r="X876" s="30">
        <f t="shared" si="259"/>
        <v>864</v>
      </c>
      <c r="Y876" s="30">
        <f t="shared" si="259"/>
        <v>864</v>
      </c>
      <c r="Z876" s="29">
        <f t="shared" si="253"/>
        <v>5643281.9799999306</v>
      </c>
      <c r="AA876" s="30">
        <f t="shared" si="259"/>
        <v>864</v>
      </c>
      <c r="AB876" s="30">
        <f t="shared" si="259"/>
        <v>864</v>
      </c>
      <c r="AC876" s="29">
        <f t="shared" si="254"/>
        <v>5622654.7400000328</v>
      </c>
      <c r="AD876" s="30">
        <f t="shared" si="259"/>
        <v>864</v>
      </c>
      <c r="AE876" s="30">
        <f t="shared" si="259"/>
        <v>864</v>
      </c>
      <c r="AF876" s="29">
        <f t="shared" si="250"/>
        <v>5652879.5899999263</v>
      </c>
      <c r="AG876" s="30">
        <f t="shared" si="259"/>
        <v>864</v>
      </c>
      <c r="AH876" s="30">
        <f t="shared" si="259"/>
        <v>864</v>
      </c>
      <c r="AI876" s="29">
        <f t="shared" si="255"/>
        <v>5618255.5400000615</v>
      </c>
      <c r="AJ876" s="30">
        <f t="shared" si="259"/>
        <v>864</v>
      </c>
      <c r="AK876" s="30">
        <f t="shared" si="258"/>
        <v>864</v>
      </c>
      <c r="AL876" s="29">
        <f t="shared" si="256"/>
        <v>5644242.4700000109</v>
      </c>
      <c r="AM876" s="30">
        <f t="shared" si="258"/>
        <v>864</v>
      </c>
      <c r="AN876" s="30">
        <f t="shared" si="258"/>
        <v>864</v>
      </c>
      <c r="AO876" s="29">
        <f t="shared" si="257"/>
        <v>5649485.4000000078</v>
      </c>
      <c r="AP876" s="30">
        <f t="shared" si="258"/>
        <v>864</v>
      </c>
      <c r="AQ876" s="30">
        <f t="shared" si="258"/>
        <v>864</v>
      </c>
      <c r="AR876" s="29">
        <f t="shared" si="251"/>
        <v>5643108.5999998907</v>
      </c>
      <c r="AS876" s="253">
        <f t="shared" si="258"/>
        <v>864</v>
      </c>
      <c r="AT876" s="254">
        <f t="shared" si="258"/>
        <v>864</v>
      </c>
    </row>
    <row r="877" spans="22:46">
      <c r="V877" s="30">
        <f t="shared" si="259"/>
        <v>865</v>
      </c>
      <c r="W877" s="29">
        <f t="shared" si="252"/>
        <v>5633709.2100000614</v>
      </c>
      <c r="X877" s="30">
        <f t="shared" si="259"/>
        <v>865</v>
      </c>
      <c r="Y877" s="30">
        <f t="shared" si="259"/>
        <v>865</v>
      </c>
      <c r="Z877" s="29">
        <f t="shared" si="253"/>
        <v>5649735.6199999303</v>
      </c>
      <c r="AA877" s="30">
        <f t="shared" si="259"/>
        <v>865</v>
      </c>
      <c r="AB877" s="30">
        <f t="shared" si="259"/>
        <v>865</v>
      </c>
      <c r="AC877" s="29">
        <f t="shared" si="254"/>
        <v>5629086.8600000329</v>
      </c>
      <c r="AD877" s="30">
        <f t="shared" si="259"/>
        <v>865</v>
      </c>
      <c r="AE877" s="30">
        <f t="shared" si="259"/>
        <v>865</v>
      </c>
      <c r="AF877" s="29">
        <f t="shared" si="250"/>
        <v>5659337.7299999259</v>
      </c>
      <c r="AG877" s="30">
        <f t="shared" si="259"/>
        <v>865</v>
      </c>
      <c r="AH877" s="30">
        <f t="shared" si="259"/>
        <v>865</v>
      </c>
      <c r="AI877" s="29">
        <f t="shared" si="255"/>
        <v>5624688.1100000618</v>
      </c>
      <c r="AJ877" s="30">
        <f t="shared" si="259"/>
        <v>865</v>
      </c>
      <c r="AK877" s="30">
        <f t="shared" si="259"/>
        <v>865</v>
      </c>
      <c r="AL877" s="29">
        <f t="shared" si="256"/>
        <v>5650699.7100000111</v>
      </c>
      <c r="AM877" s="30">
        <f t="shared" ref="AK877:AT892" si="260">AM876+1</f>
        <v>865</v>
      </c>
      <c r="AN877" s="30">
        <f t="shared" si="260"/>
        <v>865</v>
      </c>
      <c r="AO877" s="29">
        <f t="shared" si="257"/>
        <v>5655935.5100000082</v>
      </c>
      <c r="AP877" s="30">
        <f t="shared" si="260"/>
        <v>865</v>
      </c>
      <c r="AQ877" s="30">
        <f t="shared" si="260"/>
        <v>865</v>
      </c>
      <c r="AR877" s="29">
        <f t="shared" si="251"/>
        <v>5649547.9099998903</v>
      </c>
      <c r="AS877" s="253">
        <f t="shared" si="260"/>
        <v>865</v>
      </c>
      <c r="AT877" s="254">
        <f t="shared" si="260"/>
        <v>865</v>
      </c>
    </row>
    <row r="878" spans="22:46">
      <c r="V878" s="30">
        <f t="shared" ref="V878:AK893" si="261">V877+1</f>
        <v>866</v>
      </c>
      <c r="W878" s="29">
        <f t="shared" si="252"/>
        <v>5640144.0300000617</v>
      </c>
      <c r="X878" s="30">
        <f t="shared" si="261"/>
        <v>866</v>
      </c>
      <c r="Y878" s="30">
        <f t="shared" si="261"/>
        <v>866</v>
      </c>
      <c r="Z878" s="29">
        <f t="shared" si="253"/>
        <v>5656189.2599999299</v>
      </c>
      <c r="AA878" s="30">
        <f t="shared" si="261"/>
        <v>866</v>
      </c>
      <c r="AB878" s="30">
        <f t="shared" si="261"/>
        <v>866</v>
      </c>
      <c r="AC878" s="29">
        <f t="shared" si="254"/>
        <v>5635518.980000033</v>
      </c>
      <c r="AD878" s="30">
        <f t="shared" si="261"/>
        <v>866</v>
      </c>
      <c r="AE878" s="30">
        <f t="shared" si="261"/>
        <v>866</v>
      </c>
      <c r="AF878" s="29">
        <f t="shared" si="250"/>
        <v>5665795.8699999256</v>
      </c>
      <c r="AG878" s="30">
        <f t="shared" si="261"/>
        <v>866</v>
      </c>
      <c r="AH878" s="30">
        <f t="shared" si="261"/>
        <v>866</v>
      </c>
      <c r="AI878" s="29">
        <f t="shared" si="255"/>
        <v>5631120.6800000621</v>
      </c>
      <c r="AJ878" s="30">
        <f t="shared" si="261"/>
        <v>866</v>
      </c>
      <c r="AK878" s="30">
        <f t="shared" si="260"/>
        <v>866</v>
      </c>
      <c r="AL878" s="29">
        <f t="shared" si="256"/>
        <v>5657156.9500000114</v>
      </c>
      <c r="AM878" s="30">
        <f t="shared" si="260"/>
        <v>866</v>
      </c>
      <c r="AN878" s="30">
        <f t="shared" si="260"/>
        <v>866</v>
      </c>
      <c r="AO878" s="29">
        <f t="shared" si="257"/>
        <v>5662385.6200000085</v>
      </c>
      <c r="AP878" s="30">
        <f t="shared" si="260"/>
        <v>866</v>
      </c>
      <c r="AQ878" s="30">
        <f t="shared" si="260"/>
        <v>866</v>
      </c>
      <c r="AR878" s="29">
        <f t="shared" si="251"/>
        <v>5655987.2199998898</v>
      </c>
      <c r="AS878" s="253">
        <f t="shared" si="260"/>
        <v>866</v>
      </c>
      <c r="AT878" s="254">
        <f t="shared" si="260"/>
        <v>866</v>
      </c>
    </row>
    <row r="879" spans="22:46">
      <c r="V879" s="30">
        <f t="shared" si="261"/>
        <v>867</v>
      </c>
      <c r="W879" s="29">
        <f t="shared" si="252"/>
        <v>5646578.850000062</v>
      </c>
      <c r="X879" s="30">
        <f t="shared" si="261"/>
        <v>867</v>
      </c>
      <c r="Y879" s="30">
        <f t="shared" si="261"/>
        <v>867</v>
      </c>
      <c r="Z879" s="29">
        <f t="shared" si="253"/>
        <v>5662642.8999999296</v>
      </c>
      <c r="AA879" s="30">
        <f t="shared" si="261"/>
        <v>867</v>
      </c>
      <c r="AB879" s="30">
        <f t="shared" si="261"/>
        <v>867</v>
      </c>
      <c r="AC879" s="29">
        <f t="shared" si="254"/>
        <v>5641951.1000000332</v>
      </c>
      <c r="AD879" s="30">
        <f t="shared" si="261"/>
        <v>867</v>
      </c>
      <c r="AE879" s="30">
        <f t="shared" si="261"/>
        <v>867</v>
      </c>
      <c r="AF879" s="29">
        <f t="shared" si="250"/>
        <v>5672254.0099999253</v>
      </c>
      <c r="AG879" s="30">
        <f t="shared" si="261"/>
        <v>867</v>
      </c>
      <c r="AH879" s="30">
        <f t="shared" si="261"/>
        <v>867</v>
      </c>
      <c r="AI879" s="29">
        <f t="shared" si="255"/>
        <v>5637553.2500000624</v>
      </c>
      <c r="AJ879" s="30">
        <f t="shared" si="261"/>
        <v>867</v>
      </c>
      <c r="AK879" s="30">
        <f t="shared" si="260"/>
        <v>867</v>
      </c>
      <c r="AL879" s="29">
        <f t="shared" si="256"/>
        <v>5663614.1900000116</v>
      </c>
      <c r="AM879" s="30">
        <f t="shared" si="260"/>
        <v>867</v>
      </c>
      <c r="AN879" s="30">
        <f t="shared" si="260"/>
        <v>867</v>
      </c>
      <c r="AO879" s="29">
        <f t="shared" si="257"/>
        <v>5668835.7300000088</v>
      </c>
      <c r="AP879" s="30">
        <f t="shared" si="260"/>
        <v>867</v>
      </c>
      <c r="AQ879" s="30">
        <f t="shared" si="260"/>
        <v>867</v>
      </c>
      <c r="AR879" s="29">
        <f t="shared" si="251"/>
        <v>5662426.5299998894</v>
      </c>
      <c r="AS879" s="253">
        <f t="shared" si="260"/>
        <v>867</v>
      </c>
      <c r="AT879" s="254">
        <f t="shared" si="260"/>
        <v>867</v>
      </c>
    </row>
    <row r="880" spans="22:46">
      <c r="V880" s="30">
        <f t="shared" si="261"/>
        <v>868</v>
      </c>
      <c r="W880" s="29">
        <f t="shared" si="252"/>
        <v>5653013.6700000623</v>
      </c>
      <c r="X880" s="30">
        <f t="shared" si="261"/>
        <v>868</v>
      </c>
      <c r="Y880" s="30">
        <f t="shared" si="261"/>
        <v>868</v>
      </c>
      <c r="Z880" s="29">
        <f t="shared" si="253"/>
        <v>5669096.5399999293</v>
      </c>
      <c r="AA880" s="30">
        <f t="shared" si="261"/>
        <v>868</v>
      </c>
      <c r="AB880" s="30">
        <f t="shared" si="261"/>
        <v>868</v>
      </c>
      <c r="AC880" s="29">
        <f t="shared" si="254"/>
        <v>5648383.2200000333</v>
      </c>
      <c r="AD880" s="30">
        <f t="shared" si="261"/>
        <v>868</v>
      </c>
      <c r="AE880" s="30">
        <f t="shared" si="261"/>
        <v>868</v>
      </c>
      <c r="AF880" s="29">
        <f t="shared" si="250"/>
        <v>5678712.1499999249</v>
      </c>
      <c r="AG880" s="30">
        <f t="shared" si="261"/>
        <v>868</v>
      </c>
      <c r="AH880" s="30">
        <f t="shared" si="261"/>
        <v>868</v>
      </c>
      <c r="AI880" s="29">
        <f t="shared" si="255"/>
        <v>5643985.8200000627</v>
      </c>
      <c r="AJ880" s="30">
        <f t="shared" si="261"/>
        <v>868</v>
      </c>
      <c r="AK880" s="30">
        <f t="shared" si="260"/>
        <v>868</v>
      </c>
      <c r="AL880" s="29">
        <f t="shared" si="256"/>
        <v>5670071.4300000118</v>
      </c>
      <c r="AM880" s="30">
        <f t="shared" si="260"/>
        <v>868</v>
      </c>
      <c r="AN880" s="30">
        <f t="shared" si="260"/>
        <v>868</v>
      </c>
      <c r="AO880" s="29">
        <f t="shared" si="257"/>
        <v>5675285.8400000092</v>
      </c>
      <c r="AP880" s="30">
        <f t="shared" si="260"/>
        <v>868</v>
      </c>
      <c r="AQ880" s="30">
        <f t="shared" si="260"/>
        <v>868</v>
      </c>
      <c r="AR880" s="29">
        <f t="shared" si="251"/>
        <v>5668865.839999889</v>
      </c>
      <c r="AS880" s="253">
        <f t="shared" si="260"/>
        <v>868</v>
      </c>
      <c r="AT880" s="254">
        <f t="shared" si="260"/>
        <v>868</v>
      </c>
    </row>
    <row r="881" spans="22:46">
      <c r="V881" s="30">
        <f t="shared" si="261"/>
        <v>869</v>
      </c>
      <c r="W881" s="29">
        <f t="shared" si="252"/>
        <v>5659448.4900000626</v>
      </c>
      <c r="X881" s="30">
        <f t="shared" si="261"/>
        <v>869</v>
      </c>
      <c r="Y881" s="30">
        <f t="shared" si="261"/>
        <v>869</v>
      </c>
      <c r="Z881" s="29">
        <f t="shared" si="253"/>
        <v>5675550.1799999289</v>
      </c>
      <c r="AA881" s="30">
        <f t="shared" si="261"/>
        <v>869</v>
      </c>
      <c r="AB881" s="30">
        <f t="shared" si="261"/>
        <v>869</v>
      </c>
      <c r="AC881" s="29">
        <f t="shared" si="254"/>
        <v>5654815.3400000334</v>
      </c>
      <c r="AD881" s="30">
        <f t="shared" si="261"/>
        <v>869</v>
      </c>
      <c r="AE881" s="30">
        <f t="shared" si="261"/>
        <v>869</v>
      </c>
      <c r="AF881" s="29">
        <f t="shared" si="250"/>
        <v>5685170.2899999246</v>
      </c>
      <c r="AG881" s="30">
        <f t="shared" si="261"/>
        <v>869</v>
      </c>
      <c r="AH881" s="30">
        <f t="shared" si="261"/>
        <v>869</v>
      </c>
      <c r="AI881" s="29">
        <f t="shared" si="255"/>
        <v>5650418.390000063</v>
      </c>
      <c r="AJ881" s="30">
        <f t="shared" si="261"/>
        <v>869</v>
      </c>
      <c r="AK881" s="30">
        <f t="shared" si="260"/>
        <v>869</v>
      </c>
      <c r="AL881" s="29">
        <f t="shared" si="256"/>
        <v>5676528.670000012</v>
      </c>
      <c r="AM881" s="30">
        <f t="shared" si="260"/>
        <v>869</v>
      </c>
      <c r="AN881" s="30">
        <f t="shared" si="260"/>
        <v>869</v>
      </c>
      <c r="AO881" s="29">
        <f t="shared" si="257"/>
        <v>5681735.9500000095</v>
      </c>
      <c r="AP881" s="30">
        <f t="shared" si="260"/>
        <v>869</v>
      </c>
      <c r="AQ881" s="30">
        <f t="shared" si="260"/>
        <v>869</v>
      </c>
      <c r="AR881" s="29">
        <f t="shared" si="251"/>
        <v>5675305.1499998886</v>
      </c>
      <c r="AS881" s="253">
        <f t="shared" si="260"/>
        <v>869</v>
      </c>
      <c r="AT881" s="254">
        <f t="shared" si="260"/>
        <v>869</v>
      </c>
    </row>
    <row r="882" spans="22:46">
      <c r="V882" s="30">
        <f t="shared" si="261"/>
        <v>870</v>
      </c>
      <c r="W882" s="29">
        <f t="shared" si="252"/>
        <v>5665883.3100000629</v>
      </c>
      <c r="X882" s="30">
        <f t="shared" si="261"/>
        <v>870</v>
      </c>
      <c r="Y882" s="30">
        <f t="shared" si="261"/>
        <v>870</v>
      </c>
      <c r="Z882" s="29">
        <f t="shared" si="253"/>
        <v>5682003.8199999286</v>
      </c>
      <c r="AA882" s="30">
        <f t="shared" si="261"/>
        <v>870</v>
      </c>
      <c r="AB882" s="30">
        <f t="shared" si="261"/>
        <v>870</v>
      </c>
      <c r="AC882" s="29">
        <f t="shared" si="254"/>
        <v>5661247.4600000335</v>
      </c>
      <c r="AD882" s="30">
        <f t="shared" si="261"/>
        <v>870</v>
      </c>
      <c r="AE882" s="30">
        <f t="shared" si="261"/>
        <v>870</v>
      </c>
      <c r="AF882" s="29">
        <f t="shared" si="250"/>
        <v>5691628.4299999243</v>
      </c>
      <c r="AG882" s="30">
        <f t="shared" si="261"/>
        <v>870</v>
      </c>
      <c r="AH882" s="30">
        <f t="shared" si="261"/>
        <v>870</v>
      </c>
      <c r="AI882" s="29">
        <f t="shared" si="255"/>
        <v>5656850.9600000633</v>
      </c>
      <c r="AJ882" s="30">
        <f t="shared" si="261"/>
        <v>870</v>
      </c>
      <c r="AK882" s="30">
        <f t="shared" si="260"/>
        <v>870</v>
      </c>
      <c r="AL882" s="29">
        <f t="shared" si="256"/>
        <v>5682985.9100000123</v>
      </c>
      <c r="AM882" s="30">
        <f t="shared" si="260"/>
        <v>870</v>
      </c>
      <c r="AN882" s="30">
        <f t="shared" si="260"/>
        <v>870</v>
      </c>
      <c r="AO882" s="29">
        <f t="shared" si="257"/>
        <v>5688186.0600000098</v>
      </c>
      <c r="AP882" s="30">
        <f t="shared" si="260"/>
        <v>870</v>
      </c>
      <c r="AQ882" s="30">
        <f t="shared" si="260"/>
        <v>870</v>
      </c>
      <c r="AR882" s="29">
        <f t="shared" si="251"/>
        <v>5681744.4599998882</v>
      </c>
      <c r="AS882" s="253">
        <f t="shared" si="260"/>
        <v>870</v>
      </c>
      <c r="AT882" s="254">
        <f t="shared" si="260"/>
        <v>870</v>
      </c>
    </row>
    <row r="883" spans="22:46">
      <c r="V883" s="30">
        <f t="shared" si="261"/>
        <v>871</v>
      </c>
      <c r="W883" s="29">
        <f t="shared" si="252"/>
        <v>5672318.1300000632</v>
      </c>
      <c r="X883" s="30">
        <f t="shared" si="261"/>
        <v>871</v>
      </c>
      <c r="Y883" s="30">
        <f t="shared" si="261"/>
        <v>871</v>
      </c>
      <c r="Z883" s="29">
        <f t="shared" si="253"/>
        <v>5688457.4599999283</v>
      </c>
      <c r="AA883" s="30">
        <f t="shared" si="261"/>
        <v>871</v>
      </c>
      <c r="AB883" s="30">
        <f t="shared" si="261"/>
        <v>871</v>
      </c>
      <c r="AC883" s="29">
        <f t="shared" si="254"/>
        <v>5667679.5800000336</v>
      </c>
      <c r="AD883" s="30">
        <f t="shared" si="261"/>
        <v>871</v>
      </c>
      <c r="AE883" s="30">
        <f t="shared" si="261"/>
        <v>871</v>
      </c>
      <c r="AF883" s="29">
        <f t="shared" si="250"/>
        <v>5698086.5699999239</v>
      </c>
      <c r="AG883" s="30">
        <f t="shared" si="261"/>
        <v>871</v>
      </c>
      <c r="AH883" s="30">
        <f t="shared" si="261"/>
        <v>871</v>
      </c>
      <c r="AI883" s="29">
        <f t="shared" si="255"/>
        <v>5663283.5300000636</v>
      </c>
      <c r="AJ883" s="30">
        <f t="shared" si="261"/>
        <v>871</v>
      </c>
      <c r="AK883" s="30">
        <f t="shared" si="260"/>
        <v>871</v>
      </c>
      <c r="AL883" s="29">
        <f t="shared" si="256"/>
        <v>5689443.1500000125</v>
      </c>
      <c r="AM883" s="30">
        <f t="shared" si="260"/>
        <v>871</v>
      </c>
      <c r="AN883" s="30">
        <f t="shared" si="260"/>
        <v>871</v>
      </c>
      <c r="AO883" s="29">
        <f t="shared" si="257"/>
        <v>5694636.1700000102</v>
      </c>
      <c r="AP883" s="30">
        <f t="shared" si="260"/>
        <v>871</v>
      </c>
      <c r="AQ883" s="30">
        <f t="shared" si="260"/>
        <v>871</v>
      </c>
      <c r="AR883" s="29">
        <f t="shared" si="251"/>
        <v>5688183.7699998878</v>
      </c>
      <c r="AS883" s="253">
        <f t="shared" si="260"/>
        <v>871</v>
      </c>
      <c r="AT883" s="254">
        <f t="shared" si="260"/>
        <v>871</v>
      </c>
    </row>
    <row r="884" spans="22:46">
      <c r="V884" s="30">
        <f t="shared" si="261"/>
        <v>872</v>
      </c>
      <c r="W884" s="29">
        <f t="shared" si="252"/>
        <v>5678752.9500000635</v>
      </c>
      <c r="X884" s="30">
        <f t="shared" si="261"/>
        <v>872</v>
      </c>
      <c r="Y884" s="30">
        <f t="shared" si="261"/>
        <v>872</v>
      </c>
      <c r="Z884" s="29">
        <f t="shared" si="253"/>
        <v>5694911.0999999279</v>
      </c>
      <c r="AA884" s="30">
        <f t="shared" si="261"/>
        <v>872</v>
      </c>
      <c r="AB884" s="30">
        <f t="shared" si="261"/>
        <v>872</v>
      </c>
      <c r="AC884" s="29">
        <f t="shared" si="254"/>
        <v>5674111.7000000337</v>
      </c>
      <c r="AD884" s="30">
        <f t="shared" si="261"/>
        <v>872</v>
      </c>
      <c r="AE884" s="30">
        <f t="shared" si="261"/>
        <v>872</v>
      </c>
      <c r="AF884" s="29">
        <f t="shared" si="250"/>
        <v>5704544.7099999236</v>
      </c>
      <c r="AG884" s="30">
        <f t="shared" si="261"/>
        <v>872</v>
      </c>
      <c r="AH884" s="30">
        <f t="shared" si="261"/>
        <v>872</v>
      </c>
      <c r="AI884" s="29">
        <f t="shared" si="255"/>
        <v>5669716.1000000639</v>
      </c>
      <c r="AJ884" s="30">
        <f t="shared" si="261"/>
        <v>872</v>
      </c>
      <c r="AK884" s="30">
        <f t="shared" si="260"/>
        <v>872</v>
      </c>
      <c r="AL884" s="29">
        <f t="shared" si="256"/>
        <v>5695900.3900000127</v>
      </c>
      <c r="AM884" s="30">
        <f t="shared" si="260"/>
        <v>872</v>
      </c>
      <c r="AN884" s="30">
        <f t="shared" si="260"/>
        <v>872</v>
      </c>
      <c r="AO884" s="29">
        <f t="shared" si="257"/>
        <v>5701086.2800000105</v>
      </c>
      <c r="AP884" s="30">
        <f t="shared" si="260"/>
        <v>872</v>
      </c>
      <c r="AQ884" s="30">
        <f t="shared" si="260"/>
        <v>872</v>
      </c>
      <c r="AR884" s="29">
        <f t="shared" si="251"/>
        <v>5694623.0799998874</v>
      </c>
      <c r="AS884" s="253">
        <f t="shared" si="260"/>
        <v>872</v>
      </c>
      <c r="AT884" s="254">
        <f t="shared" si="260"/>
        <v>872</v>
      </c>
    </row>
    <row r="885" spans="22:46">
      <c r="V885" s="30">
        <f t="shared" si="261"/>
        <v>873</v>
      </c>
      <c r="W885" s="29">
        <f t="shared" si="252"/>
        <v>5685187.7700000638</v>
      </c>
      <c r="X885" s="30">
        <f t="shared" si="261"/>
        <v>873</v>
      </c>
      <c r="Y885" s="30">
        <f t="shared" si="261"/>
        <v>873</v>
      </c>
      <c r="Z885" s="29">
        <f t="shared" si="253"/>
        <v>5701364.7399999276</v>
      </c>
      <c r="AA885" s="30">
        <f t="shared" si="261"/>
        <v>873</v>
      </c>
      <c r="AB885" s="30">
        <f t="shared" si="261"/>
        <v>873</v>
      </c>
      <c r="AC885" s="29">
        <f t="shared" si="254"/>
        <v>5680543.8200000338</v>
      </c>
      <c r="AD885" s="30">
        <f t="shared" si="261"/>
        <v>873</v>
      </c>
      <c r="AE885" s="30">
        <f t="shared" si="261"/>
        <v>873</v>
      </c>
      <c r="AF885" s="29">
        <f t="shared" si="250"/>
        <v>5711002.8499999233</v>
      </c>
      <c r="AG885" s="30">
        <f t="shared" si="261"/>
        <v>873</v>
      </c>
      <c r="AH885" s="30">
        <f t="shared" si="261"/>
        <v>873</v>
      </c>
      <c r="AI885" s="29">
        <f t="shared" si="255"/>
        <v>5676148.6700000642</v>
      </c>
      <c r="AJ885" s="30">
        <f t="shared" si="261"/>
        <v>873</v>
      </c>
      <c r="AK885" s="30">
        <f t="shared" si="260"/>
        <v>873</v>
      </c>
      <c r="AL885" s="29">
        <f t="shared" si="256"/>
        <v>5702357.6300000129</v>
      </c>
      <c r="AM885" s="30">
        <f t="shared" si="260"/>
        <v>873</v>
      </c>
      <c r="AN885" s="30">
        <f t="shared" si="260"/>
        <v>873</v>
      </c>
      <c r="AO885" s="29">
        <f t="shared" si="257"/>
        <v>5707536.3900000108</v>
      </c>
      <c r="AP885" s="30">
        <f t="shared" si="260"/>
        <v>873</v>
      </c>
      <c r="AQ885" s="30">
        <f t="shared" si="260"/>
        <v>873</v>
      </c>
      <c r="AR885" s="29">
        <f t="shared" si="251"/>
        <v>5701062.389999887</v>
      </c>
      <c r="AS885" s="253">
        <f t="shared" si="260"/>
        <v>873</v>
      </c>
      <c r="AT885" s="254">
        <f t="shared" si="260"/>
        <v>873</v>
      </c>
    </row>
    <row r="886" spans="22:46">
      <c r="V886" s="30">
        <f t="shared" si="261"/>
        <v>874</v>
      </c>
      <c r="W886" s="29">
        <f t="shared" si="252"/>
        <v>5691622.5900000641</v>
      </c>
      <c r="X886" s="30">
        <f t="shared" si="261"/>
        <v>874</v>
      </c>
      <c r="Y886" s="30">
        <f t="shared" si="261"/>
        <v>874</v>
      </c>
      <c r="Z886" s="29">
        <f t="shared" si="253"/>
        <v>5707818.3799999272</v>
      </c>
      <c r="AA886" s="30">
        <f t="shared" si="261"/>
        <v>874</v>
      </c>
      <c r="AB886" s="30">
        <f t="shared" si="261"/>
        <v>874</v>
      </c>
      <c r="AC886" s="29">
        <f t="shared" si="254"/>
        <v>5686975.9400000339</v>
      </c>
      <c r="AD886" s="30">
        <f t="shared" si="261"/>
        <v>874</v>
      </c>
      <c r="AE886" s="30">
        <f t="shared" si="261"/>
        <v>874</v>
      </c>
      <c r="AF886" s="29">
        <f t="shared" si="250"/>
        <v>5717460.9899999229</v>
      </c>
      <c r="AG886" s="30">
        <f t="shared" si="261"/>
        <v>874</v>
      </c>
      <c r="AH886" s="30">
        <f t="shared" si="261"/>
        <v>874</v>
      </c>
      <c r="AI886" s="29">
        <f t="shared" si="255"/>
        <v>5682581.2400000645</v>
      </c>
      <c r="AJ886" s="30">
        <f t="shared" si="261"/>
        <v>874</v>
      </c>
      <c r="AK886" s="30">
        <f t="shared" si="260"/>
        <v>874</v>
      </c>
      <c r="AL886" s="29">
        <f t="shared" si="256"/>
        <v>5708814.8700000132</v>
      </c>
      <c r="AM886" s="30">
        <f t="shared" si="260"/>
        <v>874</v>
      </c>
      <c r="AN886" s="30">
        <f t="shared" si="260"/>
        <v>874</v>
      </c>
      <c r="AO886" s="29">
        <f t="shared" si="257"/>
        <v>5713986.5000000112</v>
      </c>
      <c r="AP886" s="30">
        <f t="shared" si="260"/>
        <v>874</v>
      </c>
      <c r="AQ886" s="30">
        <f t="shared" si="260"/>
        <v>874</v>
      </c>
      <c r="AR886" s="29">
        <f t="shared" si="251"/>
        <v>5707501.6999998866</v>
      </c>
      <c r="AS886" s="253">
        <f t="shared" si="260"/>
        <v>874</v>
      </c>
      <c r="AT886" s="254">
        <f t="shared" si="260"/>
        <v>874</v>
      </c>
    </row>
    <row r="887" spans="22:46">
      <c r="V887" s="30">
        <f t="shared" si="261"/>
        <v>875</v>
      </c>
      <c r="W887" s="29">
        <f t="shared" si="252"/>
        <v>5698057.4100000644</v>
      </c>
      <c r="X887" s="30">
        <f t="shared" si="261"/>
        <v>875</v>
      </c>
      <c r="Y887" s="30">
        <f t="shared" si="261"/>
        <v>875</v>
      </c>
      <c r="Z887" s="29">
        <f t="shared" si="253"/>
        <v>5714272.0199999269</v>
      </c>
      <c r="AA887" s="30">
        <f t="shared" si="261"/>
        <v>875</v>
      </c>
      <c r="AB887" s="30">
        <f t="shared" si="261"/>
        <v>875</v>
      </c>
      <c r="AC887" s="29">
        <f t="shared" si="254"/>
        <v>5693408.060000034</v>
      </c>
      <c r="AD887" s="30">
        <f t="shared" si="261"/>
        <v>875</v>
      </c>
      <c r="AE887" s="30">
        <f t="shared" si="261"/>
        <v>875</v>
      </c>
      <c r="AF887" s="29">
        <f t="shared" si="250"/>
        <v>5723919.1299999226</v>
      </c>
      <c r="AG887" s="30">
        <f t="shared" si="261"/>
        <v>875</v>
      </c>
      <c r="AH887" s="30">
        <f t="shared" si="261"/>
        <v>875</v>
      </c>
      <c r="AI887" s="29">
        <f t="shared" si="255"/>
        <v>5689013.8100000648</v>
      </c>
      <c r="AJ887" s="30">
        <f t="shared" si="261"/>
        <v>875</v>
      </c>
      <c r="AK887" s="30">
        <f t="shared" si="260"/>
        <v>875</v>
      </c>
      <c r="AL887" s="29">
        <f t="shared" si="256"/>
        <v>5715272.1100000134</v>
      </c>
      <c r="AM887" s="30">
        <f t="shared" si="260"/>
        <v>875</v>
      </c>
      <c r="AN887" s="30">
        <f t="shared" si="260"/>
        <v>875</v>
      </c>
      <c r="AO887" s="29">
        <f t="shared" si="257"/>
        <v>5720436.6100000115</v>
      </c>
      <c r="AP887" s="30">
        <f t="shared" si="260"/>
        <v>875</v>
      </c>
      <c r="AQ887" s="30">
        <f t="shared" si="260"/>
        <v>875</v>
      </c>
      <c r="AR887" s="29">
        <f t="shared" si="251"/>
        <v>5713941.0099998862</v>
      </c>
      <c r="AS887" s="253">
        <f t="shared" si="260"/>
        <v>875</v>
      </c>
      <c r="AT887" s="254">
        <f t="shared" si="260"/>
        <v>875</v>
      </c>
    </row>
    <row r="888" spans="22:46">
      <c r="V888" s="30">
        <f t="shared" si="261"/>
        <v>876</v>
      </c>
      <c r="W888" s="29">
        <f t="shared" si="252"/>
        <v>5704492.2300000647</v>
      </c>
      <c r="X888" s="30">
        <f t="shared" si="261"/>
        <v>876</v>
      </c>
      <c r="Y888" s="30">
        <f t="shared" si="261"/>
        <v>876</v>
      </c>
      <c r="Z888" s="29">
        <f t="shared" si="253"/>
        <v>5720725.6599999266</v>
      </c>
      <c r="AA888" s="30">
        <f t="shared" si="261"/>
        <v>876</v>
      </c>
      <c r="AB888" s="30">
        <f t="shared" si="261"/>
        <v>876</v>
      </c>
      <c r="AC888" s="29">
        <f t="shared" si="254"/>
        <v>5699840.1800000342</v>
      </c>
      <c r="AD888" s="30">
        <f t="shared" si="261"/>
        <v>876</v>
      </c>
      <c r="AE888" s="30">
        <f t="shared" si="261"/>
        <v>876</v>
      </c>
      <c r="AF888" s="29">
        <f t="shared" si="250"/>
        <v>5730377.2699999223</v>
      </c>
      <c r="AG888" s="30">
        <f t="shared" si="261"/>
        <v>876</v>
      </c>
      <c r="AH888" s="30">
        <f t="shared" si="261"/>
        <v>876</v>
      </c>
      <c r="AI888" s="29">
        <f t="shared" si="255"/>
        <v>5695446.3800000651</v>
      </c>
      <c r="AJ888" s="30">
        <f t="shared" si="261"/>
        <v>876</v>
      </c>
      <c r="AK888" s="30">
        <f t="shared" si="260"/>
        <v>876</v>
      </c>
      <c r="AL888" s="29">
        <f t="shared" si="256"/>
        <v>5721729.3500000136</v>
      </c>
      <c r="AM888" s="30">
        <f t="shared" si="260"/>
        <v>876</v>
      </c>
      <c r="AN888" s="30">
        <f t="shared" si="260"/>
        <v>876</v>
      </c>
      <c r="AO888" s="29">
        <f t="shared" si="257"/>
        <v>5726886.7200000118</v>
      </c>
      <c r="AP888" s="30">
        <f t="shared" si="260"/>
        <v>876</v>
      </c>
      <c r="AQ888" s="30">
        <f t="shared" si="260"/>
        <v>876</v>
      </c>
      <c r="AR888" s="29">
        <f t="shared" si="251"/>
        <v>5720380.3199998857</v>
      </c>
      <c r="AS888" s="253">
        <f t="shared" si="260"/>
        <v>876</v>
      </c>
      <c r="AT888" s="254">
        <f t="shared" si="260"/>
        <v>876</v>
      </c>
    </row>
    <row r="889" spans="22:46">
      <c r="V889" s="30">
        <f t="shared" si="261"/>
        <v>877</v>
      </c>
      <c r="W889" s="29">
        <f t="shared" si="252"/>
        <v>5710927.050000065</v>
      </c>
      <c r="X889" s="30">
        <f t="shared" si="261"/>
        <v>877</v>
      </c>
      <c r="Y889" s="30">
        <f t="shared" si="261"/>
        <v>877</v>
      </c>
      <c r="Z889" s="29">
        <f t="shared" si="253"/>
        <v>5727179.2999999262</v>
      </c>
      <c r="AA889" s="30">
        <f t="shared" si="261"/>
        <v>877</v>
      </c>
      <c r="AB889" s="30">
        <f t="shared" si="261"/>
        <v>877</v>
      </c>
      <c r="AC889" s="29">
        <f t="shared" si="254"/>
        <v>5706272.3000000343</v>
      </c>
      <c r="AD889" s="30">
        <f t="shared" si="261"/>
        <v>877</v>
      </c>
      <c r="AE889" s="30">
        <f t="shared" si="261"/>
        <v>877</v>
      </c>
      <c r="AF889" s="29">
        <f t="shared" si="250"/>
        <v>5736835.4099999219</v>
      </c>
      <c r="AG889" s="30">
        <f t="shared" si="261"/>
        <v>877</v>
      </c>
      <c r="AH889" s="30">
        <f t="shared" si="261"/>
        <v>877</v>
      </c>
      <c r="AI889" s="29">
        <f t="shared" si="255"/>
        <v>5701878.9500000654</v>
      </c>
      <c r="AJ889" s="30">
        <f t="shared" si="261"/>
        <v>877</v>
      </c>
      <c r="AK889" s="30">
        <f t="shared" si="260"/>
        <v>877</v>
      </c>
      <c r="AL889" s="29">
        <f t="shared" si="256"/>
        <v>5728186.5900000138</v>
      </c>
      <c r="AM889" s="30">
        <f t="shared" si="260"/>
        <v>877</v>
      </c>
      <c r="AN889" s="30">
        <f t="shared" si="260"/>
        <v>877</v>
      </c>
      <c r="AO889" s="29">
        <f t="shared" si="257"/>
        <v>5733336.8300000122</v>
      </c>
      <c r="AP889" s="30">
        <f t="shared" si="260"/>
        <v>877</v>
      </c>
      <c r="AQ889" s="30">
        <f t="shared" si="260"/>
        <v>877</v>
      </c>
      <c r="AR889" s="29">
        <f t="shared" si="251"/>
        <v>5726819.6299998853</v>
      </c>
      <c r="AS889" s="253">
        <f t="shared" si="260"/>
        <v>877</v>
      </c>
      <c r="AT889" s="254">
        <f t="shared" si="260"/>
        <v>877</v>
      </c>
    </row>
    <row r="890" spans="22:46">
      <c r="V890" s="30">
        <f t="shared" si="261"/>
        <v>878</v>
      </c>
      <c r="W890" s="29">
        <f t="shared" si="252"/>
        <v>5717361.8700000653</v>
      </c>
      <c r="X890" s="30">
        <f t="shared" si="261"/>
        <v>878</v>
      </c>
      <c r="Y890" s="30">
        <f t="shared" si="261"/>
        <v>878</v>
      </c>
      <c r="Z890" s="29">
        <f t="shared" si="253"/>
        <v>5733632.9399999259</v>
      </c>
      <c r="AA890" s="30">
        <f t="shared" si="261"/>
        <v>878</v>
      </c>
      <c r="AB890" s="30">
        <f t="shared" si="261"/>
        <v>878</v>
      </c>
      <c r="AC890" s="29">
        <f t="shared" si="254"/>
        <v>5712704.4200000344</v>
      </c>
      <c r="AD890" s="30">
        <f t="shared" si="261"/>
        <v>878</v>
      </c>
      <c r="AE890" s="30">
        <f t="shared" si="261"/>
        <v>878</v>
      </c>
      <c r="AF890" s="29">
        <f t="shared" si="250"/>
        <v>5743293.5499999216</v>
      </c>
      <c r="AG890" s="30">
        <f t="shared" si="261"/>
        <v>878</v>
      </c>
      <c r="AH890" s="30">
        <f t="shared" si="261"/>
        <v>878</v>
      </c>
      <c r="AI890" s="29">
        <f t="shared" si="255"/>
        <v>5708311.5200000657</v>
      </c>
      <c r="AJ890" s="30">
        <f t="shared" si="261"/>
        <v>878</v>
      </c>
      <c r="AK890" s="30">
        <f t="shared" si="260"/>
        <v>878</v>
      </c>
      <c r="AL890" s="29">
        <f t="shared" si="256"/>
        <v>5734643.830000014</v>
      </c>
      <c r="AM890" s="30">
        <f t="shared" si="260"/>
        <v>878</v>
      </c>
      <c r="AN890" s="30">
        <f t="shared" si="260"/>
        <v>878</v>
      </c>
      <c r="AO890" s="29">
        <f t="shared" si="257"/>
        <v>5739786.9400000125</v>
      </c>
      <c r="AP890" s="30">
        <f t="shared" si="260"/>
        <v>878</v>
      </c>
      <c r="AQ890" s="30">
        <f t="shared" si="260"/>
        <v>878</v>
      </c>
      <c r="AR890" s="29">
        <f t="shared" si="251"/>
        <v>5733258.9399998849</v>
      </c>
      <c r="AS890" s="253">
        <f t="shared" si="260"/>
        <v>878</v>
      </c>
      <c r="AT890" s="254">
        <f t="shared" si="260"/>
        <v>878</v>
      </c>
    </row>
    <row r="891" spans="22:46">
      <c r="V891" s="30">
        <f t="shared" si="261"/>
        <v>879</v>
      </c>
      <c r="W891" s="29">
        <f t="shared" si="252"/>
        <v>5723796.6900000656</v>
      </c>
      <c r="X891" s="30">
        <f t="shared" si="261"/>
        <v>879</v>
      </c>
      <c r="Y891" s="30">
        <f t="shared" si="261"/>
        <v>879</v>
      </c>
      <c r="Z891" s="29">
        <f t="shared" si="253"/>
        <v>5740086.5799999256</v>
      </c>
      <c r="AA891" s="30">
        <f t="shared" si="261"/>
        <v>879</v>
      </c>
      <c r="AB891" s="30">
        <f t="shared" si="261"/>
        <v>879</v>
      </c>
      <c r="AC891" s="29">
        <f t="shared" si="254"/>
        <v>5719136.5400000345</v>
      </c>
      <c r="AD891" s="30">
        <f t="shared" si="261"/>
        <v>879</v>
      </c>
      <c r="AE891" s="30">
        <f t="shared" si="261"/>
        <v>879</v>
      </c>
      <c r="AF891" s="29">
        <f t="shared" si="250"/>
        <v>5749751.6899999212</v>
      </c>
      <c r="AG891" s="30">
        <f t="shared" si="261"/>
        <v>879</v>
      </c>
      <c r="AH891" s="30">
        <f t="shared" si="261"/>
        <v>879</v>
      </c>
      <c r="AI891" s="29">
        <f t="shared" si="255"/>
        <v>5714744.090000066</v>
      </c>
      <c r="AJ891" s="30">
        <f t="shared" si="261"/>
        <v>879</v>
      </c>
      <c r="AK891" s="30">
        <f t="shared" si="260"/>
        <v>879</v>
      </c>
      <c r="AL891" s="29">
        <f t="shared" si="256"/>
        <v>5741101.0700000143</v>
      </c>
      <c r="AM891" s="30">
        <f t="shared" si="260"/>
        <v>879</v>
      </c>
      <c r="AN891" s="30">
        <f t="shared" si="260"/>
        <v>879</v>
      </c>
      <c r="AO891" s="29">
        <f t="shared" si="257"/>
        <v>5746237.0500000129</v>
      </c>
      <c r="AP891" s="30">
        <f t="shared" si="260"/>
        <v>879</v>
      </c>
      <c r="AQ891" s="30">
        <f t="shared" si="260"/>
        <v>879</v>
      </c>
      <c r="AR891" s="29">
        <f t="shared" si="251"/>
        <v>5739698.2499998845</v>
      </c>
      <c r="AS891" s="253">
        <f t="shared" si="260"/>
        <v>879</v>
      </c>
      <c r="AT891" s="254">
        <f t="shared" si="260"/>
        <v>879</v>
      </c>
    </row>
    <row r="892" spans="22:46">
      <c r="V892" s="30">
        <f t="shared" si="261"/>
        <v>880</v>
      </c>
      <c r="W892" s="29">
        <f t="shared" si="252"/>
        <v>5730231.5100000659</v>
      </c>
      <c r="X892" s="30">
        <f t="shared" si="261"/>
        <v>880</v>
      </c>
      <c r="Y892" s="30">
        <f t="shared" si="261"/>
        <v>880</v>
      </c>
      <c r="Z892" s="29">
        <f t="shared" si="253"/>
        <v>5746540.2199999252</v>
      </c>
      <c r="AA892" s="30">
        <f t="shared" si="261"/>
        <v>880</v>
      </c>
      <c r="AB892" s="30">
        <f t="shared" si="261"/>
        <v>880</v>
      </c>
      <c r="AC892" s="29">
        <f t="shared" si="254"/>
        <v>5725568.6600000346</v>
      </c>
      <c r="AD892" s="30">
        <f t="shared" si="261"/>
        <v>880</v>
      </c>
      <c r="AE892" s="30">
        <f t="shared" si="261"/>
        <v>880</v>
      </c>
      <c r="AF892" s="29">
        <f t="shared" si="250"/>
        <v>5756209.8299999209</v>
      </c>
      <c r="AG892" s="30">
        <f t="shared" si="261"/>
        <v>880</v>
      </c>
      <c r="AH892" s="30">
        <f t="shared" si="261"/>
        <v>880</v>
      </c>
      <c r="AI892" s="29">
        <f t="shared" si="255"/>
        <v>5721176.6600000663</v>
      </c>
      <c r="AJ892" s="30">
        <f t="shared" si="261"/>
        <v>880</v>
      </c>
      <c r="AK892" s="30">
        <f t="shared" si="260"/>
        <v>880</v>
      </c>
      <c r="AL892" s="29">
        <f t="shared" si="256"/>
        <v>5747558.3100000145</v>
      </c>
      <c r="AM892" s="30">
        <f t="shared" si="260"/>
        <v>880</v>
      </c>
      <c r="AN892" s="30">
        <f t="shared" si="260"/>
        <v>880</v>
      </c>
      <c r="AO892" s="29">
        <f t="shared" si="257"/>
        <v>5752687.1600000132</v>
      </c>
      <c r="AP892" s="30">
        <f t="shared" si="260"/>
        <v>880</v>
      </c>
      <c r="AQ892" s="30">
        <f t="shared" si="260"/>
        <v>880</v>
      </c>
      <c r="AR892" s="29">
        <f t="shared" si="251"/>
        <v>5746137.5599998841</v>
      </c>
      <c r="AS892" s="253">
        <f t="shared" si="260"/>
        <v>880</v>
      </c>
      <c r="AT892" s="254">
        <f t="shared" si="260"/>
        <v>880</v>
      </c>
    </row>
    <row r="893" spans="22:46">
      <c r="V893" s="30">
        <f t="shared" si="261"/>
        <v>881</v>
      </c>
      <c r="W893" s="29">
        <f t="shared" si="252"/>
        <v>5736666.3300000662</v>
      </c>
      <c r="X893" s="30">
        <f t="shared" si="261"/>
        <v>881</v>
      </c>
      <c r="Y893" s="30">
        <f t="shared" si="261"/>
        <v>881</v>
      </c>
      <c r="Z893" s="29">
        <f t="shared" si="253"/>
        <v>5752993.8599999249</v>
      </c>
      <c r="AA893" s="30">
        <f t="shared" si="261"/>
        <v>881</v>
      </c>
      <c r="AB893" s="30">
        <f t="shared" si="261"/>
        <v>881</v>
      </c>
      <c r="AC893" s="29">
        <f t="shared" si="254"/>
        <v>5732000.7800000347</v>
      </c>
      <c r="AD893" s="30">
        <f t="shared" si="261"/>
        <v>881</v>
      </c>
      <c r="AE893" s="30">
        <f t="shared" si="261"/>
        <v>881</v>
      </c>
      <c r="AF893" s="29">
        <f t="shared" si="250"/>
        <v>5762667.9699999206</v>
      </c>
      <c r="AG893" s="30">
        <f t="shared" si="261"/>
        <v>881</v>
      </c>
      <c r="AH893" s="30">
        <f t="shared" si="261"/>
        <v>881</v>
      </c>
      <c r="AI893" s="29">
        <f t="shared" si="255"/>
        <v>5727609.2300000666</v>
      </c>
      <c r="AJ893" s="30">
        <f t="shared" si="261"/>
        <v>881</v>
      </c>
      <c r="AK893" s="30">
        <f t="shared" si="261"/>
        <v>881</v>
      </c>
      <c r="AL893" s="29">
        <f t="shared" si="256"/>
        <v>5754015.5500000147</v>
      </c>
      <c r="AM893" s="30">
        <f t="shared" ref="AK893:AT908" si="262">AM892+1</f>
        <v>881</v>
      </c>
      <c r="AN893" s="30">
        <f t="shared" si="262"/>
        <v>881</v>
      </c>
      <c r="AO893" s="29">
        <f t="shared" si="257"/>
        <v>5759137.2700000135</v>
      </c>
      <c r="AP893" s="30">
        <f t="shared" si="262"/>
        <v>881</v>
      </c>
      <c r="AQ893" s="30">
        <f t="shared" si="262"/>
        <v>881</v>
      </c>
      <c r="AR893" s="29">
        <f t="shared" si="251"/>
        <v>5752576.8699998837</v>
      </c>
      <c r="AS893" s="253">
        <f t="shared" si="262"/>
        <v>881</v>
      </c>
      <c r="AT893" s="254">
        <f t="shared" si="262"/>
        <v>881</v>
      </c>
    </row>
    <row r="894" spans="22:46">
      <c r="V894" s="30">
        <f t="shared" ref="V894:AK909" si="263">V893+1</f>
        <v>882</v>
      </c>
      <c r="W894" s="29">
        <f t="shared" si="252"/>
        <v>5743101.1500000665</v>
      </c>
      <c r="X894" s="30">
        <f t="shared" si="263"/>
        <v>882</v>
      </c>
      <c r="Y894" s="30">
        <f t="shared" si="263"/>
        <v>882</v>
      </c>
      <c r="Z894" s="29">
        <f t="shared" si="253"/>
        <v>5759447.4999999246</v>
      </c>
      <c r="AA894" s="30">
        <f t="shared" si="263"/>
        <v>882</v>
      </c>
      <c r="AB894" s="30">
        <f t="shared" si="263"/>
        <v>882</v>
      </c>
      <c r="AC894" s="29">
        <f t="shared" si="254"/>
        <v>5738432.9000000348</v>
      </c>
      <c r="AD894" s="30">
        <f t="shared" si="263"/>
        <v>882</v>
      </c>
      <c r="AE894" s="30">
        <f t="shared" si="263"/>
        <v>882</v>
      </c>
      <c r="AF894" s="29">
        <f t="shared" si="250"/>
        <v>5769126.1099999202</v>
      </c>
      <c r="AG894" s="30">
        <f t="shared" si="263"/>
        <v>882</v>
      </c>
      <c r="AH894" s="30">
        <f t="shared" si="263"/>
        <v>882</v>
      </c>
      <c r="AI894" s="29">
        <f t="shared" si="255"/>
        <v>5734041.8000000669</v>
      </c>
      <c r="AJ894" s="30">
        <f t="shared" si="263"/>
        <v>882</v>
      </c>
      <c r="AK894" s="30">
        <f t="shared" si="262"/>
        <v>882</v>
      </c>
      <c r="AL894" s="29">
        <f t="shared" si="256"/>
        <v>5760472.7900000149</v>
      </c>
      <c r="AM894" s="30">
        <f t="shared" si="262"/>
        <v>882</v>
      </c>
      <c r="AN894" s="30">
        <f t="shared" si="262"/>
        <v>882</v>
      </c>
      <c r="AO894" s="29">
        <f t="shared" si="257"/>
        <v>5765587.3800000139</v>
      </c>
      <c r="AP894" s="30">
        <f t="shared" si="262"/>
        <v>882</v>
      </c>
      <c r="AQ894" s="30">
        <f t="shared" si="262"/>
        <v>882</v>
      </c>
      <c r="AR894" s="29">
        <f t="shared" si="251"/>
        <v>5759016.1799998833</v>
      </c>
      <c r="AS894" s="253">
        <f t="shared" si="262"/>
        <v>882</v>
      </c>
      <c r="AT894" s="254">
        <f t="shared" si="262"/>
        <v>882</v>
      </c>
    </row>
    <row r="895" spans="22:46">
      <c r="V895" s="30">
        <f t="shared" si="263"/>
        <v>883</v>
      </c>
      <c r="W895" s="29">
        <f t="shared" si="252"/>
        <v>5749535.9700000668</v>
      </c>
      <c r="X895" s="30">
        <f t="shared" si="263"/>
        <v>883</v>
      </c>
      <c r="Y895" s="30">
        <f t="shared" si="263"/>
        <v>883</v>
      </c>
      <c r="Z895" s="29">
        <f t="shared" si="253"/>
        <v>5765901.1399999242</v>
      </c>
      <c r="AA895" s="30">
        <f t="shared" si="263"/>
        <v>883</v>
      </c>
      <c r="AB895" s="30">
        <f t="shared" si="263"/>
        <v>883</v>
      </c>
      <c r="AC895" s="29">
        <f t="shared" si="254"/>
        <v>5744865.0200000349</v>
      </c>
      <c r="AD895" s="30">
        <f t="shared" si="263"/>
        <v>883</v>
      </c>
      <c r="AE895" s="30">
        <f t="shared" si="263"/>
        <v>883</v>
      </c>
      <c r="AF895" s="29">
        <f t="shared" si="250"/>
        <v>5775584.2499999199</v>
      </c>
      <c r="AG895" s="30">
        <f t="shared" si="263"/>
        <v>883</v>
      </c>
      <c r="AH895" s="30">
        <f t="shared" si="263"/>
        <v>883</v>
      </c>
      <c r="AI895" s="29">
        <f t="shared" si="255"/>
        <v>5740474.3700000672</v>
      </c>
      <c r="AJ895" s="30">
        <f t="shared" si="263"/>
        <v>883</v>
      </c>
      <c r="AK895" s="30">
        <f t="shared" si="262"/>
        <v>883</v>
      </c>
      <c r="AL895" s="29">
        <f t="shared" si="256"/>
        <v>5766930.0300000152</v>
      </c>
      <c r="AM895" s="30">
        <f t="shared" si="262"/>
        <v>883</v>
      </c>
      <c r="AN895" s="30">
        <f t="shared" si="262"/>
        <v>883</v>
      </c>
      <c r="AO895" s="29">
        <f t="shared" si="257"/>
        <v>5772037.4900000142</v>
      </c>
      <c r="AP895" s="30">
        <f t="shared" si="262"/>
        <v>883</v>
      </c>
      <c r="AQ895" s="30">
        <f t="shared" si="262"/>
        <v>883</v>
      </c>
      <c r="AR895" s="29">
        <f t="shared" si="251"/>
        <v>5765455.4899998829</v>
      </c>
      <c r="AS895" s="253">
        <f t="shared" si="262"/>
        <v>883</v>
      </c>
      <c r="AT895" s="254">
        <f t="shared" si="262"/>
        <v>883</v>
      </c>
    </row>
    <row r="896" spans="22:46">
      <c r="V896" s="30">
        <f t="shared" si="263"/>
        <v>884</v>
      </c>
      <c r="W896" s="29">
        <f t="shared" si="252"/>
        <v>5755970.7900000671</v>
      </c>
      <c r="X896" s="30">
        <f t="shared" si="263"/>
        <v>884</v>
      </c>
      <c r="Y896" s="30">
        <f t="shared" si="263"/>
        <v>884</v>
      </c>
      <c r="Z896" s="29">
        <f t="shared" si="253"/>
        <v>5772354.7799999239</v>
      </c>
      <c r="AA896" s="30">
        <f t="shared" si="263"/>
        <v>884</v>
      </c>
      <c r="AB896" s="30">
        <f t="shared" si="263"/>
        <v>884</v>
      </c>
      <c r="AC896" s="29">
        <f t="shared" si="254"/>
        <v>5751297.1400000351</v>
      </c>
      <c r="AD896" s="30">
        <f t="shared" si="263"/>
        <v>884</v>
      </c>
      <c r="AE896" s="30">
        <f t="shared" si="263"/>
        <v>884</v>
      </c>
      <c r="AF896" s="29">
        <f t="shared" si="250"/>
        <v>5782042.3899999196</v>
      </c>
      <c r="AG896" s="30">
        <f t="shared" si="263"/>
        <v>884</v>
      </c>
      <c r="AH896" s="30">
        <f t="shared" si="263"/>
        <v>884</v>
      </c>
      <c r="AI896" s="29">
        <f t="shared" si="255"/>
        <v>5746906.9400000675</v>
      </c>
      <c r="AJ896" s="30">
        <f t="shared" si="263"/>
        <v>884</v>
      </c>
      <c r="AK896" s="30">
        <f t="shared" si="262"/>
        <v>884</v>
      </c>
      <c r="AL896" s="29">
        <f t="shared" si="256"/>
        <v>5773387.2700000154</v>
      </c>
      <c r="AM896" s="30">
        <f t="shared" si="262"/>
        <v>884</v>
      </c>
      <c r="AN896" s="30">
        <f t="shared" si="262"/>
        <v>884</v>
      </c>
      <c r="AO896" s="29">
        <f t="shared" si="257"/>
        <v>5778487.6000000145</v>
      </c>
      <c r="AP896" s="30">
        <f t="shared" si="262"/>
        <v>884</v>
      </c>
      <c r="AQ896" s="30">
        <f t="shared" si="262"/>
        <v>884</v>
      </c>
      <c r="AR896" s="29">
        <f t="shared" si="251"/>
        <v>5771894.7999998825</v>
      </c>
      <c r="AS896" s="253">
        <f t="shared" si="262"/>
        <v>884</v>
      </c>
      <c r="AT896" s="254">
        <f t="shared" si="262"/>
        <v>884</v>
      </c>
    </row>
    <row r="897" spans="22:46">
      <c r="V897" s="30">
        <f t="shared" si="263"/>
        <v>885</v>
      </c>
      <c r="W897" s="29">
        <f t="shared" si="252"/>
        <v>5762405.6100000674</v>
      </c>
      <c r="X897" s="30">
        <f t="shared" si="263"/>
        <v>885</v>
      </c>
      <c r="Y897" s="30">
        <f t="shared" si="263"/>
        <v>885</v>
      </c>
      <c r="Z897" s="29">
        <f t="shared" si="253"/>
        <v>5778808.4199999236</v>
      </c>
      <c r="AA897" s="30">
        <f t="shared" si="263"/>
        <v>885</v>
      </c>
      <c r="AB897" s="30">
        <f t="shared" si="263"/>
        <v>885</v>
      </c>
      <c r="AC897" s="29">
        <f t="shared" si="254"/>
        <v>5757729.2600000352</v>
      </c>
      <c r="AD897" s="30">
        <f t="shared" si="263"/>
        <v>885</v>
      </c>
      <c r="AE897" s="30">
        <f t="shared" si="263"/>
        <v>885</v>
      </c>
      <c r="AF897" s="29">
        <f t="shared" si="250"/>
        <v>5788500.5299999192</v>
      </c>
      <c r="AG897" s="30">
        <f t="shared" si="263"/>
        <v>885</v>
      </c>
      <c r="AH897" s="30">
        <f t="shared" si="263"/>
        <v>885</v>
      </c>
      <c r="AI897" s="29">
        <f t="shared" si="255"/>
        <v>5753339.5100000678</v>
      </c>
      <c r="AJ897" s="30">
        <f t="shared" si="263"/>
        <v>885</v>
      </c>
      <c r="AK897" s="30">
        <f t="shared" si="262"/>
        <v>885</v>
      </c>
      <c r="AL897" s="29">
        <f t="shared" si="256"/>
        <v>5779844.5100000156</v>
      </c>
      <c r="AM897" s="30">
        <f t="shared" si="262"/>
        <v>885</v>
      </c>
      <c r="AN897" s="30">
        <f t="shared" si="262"/>
        <v>885</v>
      </c>
      <c r="AO897" s="29">
        <f t="shared" si="257"/>
        <v>5784937.7100000149</v>
      </c>
      <c r="AP897" s="30">
        <f t="shared" si="262"/>
        <v>885</v>
      </c>
      <c r="AQ897" s="30">
        <f t="shared" si="262"/>
        <v>885</v>
      </c>
      <c r="AR897" s="29">
        <f t="shared" si="251"/>
        <v>5778334.1099998821</v>
      </c>
      <c r="AS897" s="253">
        <f t="shared" si="262"/>
        <v>885</v>
      </c>
      <c r="AT897" s="254">
        <f t="shared" si="262"/>
        <v>885</v>
      </c>
    </row>
    <row r="898" spans="22:46">
      <c r="V898" s="30">
        <f t="shared" si="263"/>
        <v>886</v>
      </c>
      <c r="W898" s="29">
        <f t="shared" si="252"/>
        <v>5768840.4300000677</v>
      </c>
      <c r="X898" s="30">
        <f t="shared" si="263"/>
        <v>886</v>
      </c>
      <c r="Y898" s="30">
        <f t="shared" si="263"/>
        <v>886</v>
      </c>
      <c r="Z898" s="29">
        <f t="shared" si="253"/>
        <v>5785262.0599999232</v>
      </c>
      <c r="AA898" s="30">
        <f t="shared" si="263"/>
        <v>886</v>
      </c>
      <c r="AB898" s="30">
        <f t="shared" si="263"/>
        <v>886</v>
      </c>
      <c r="AC898" s="29">
        <f t="shared" si="254"/>
        <v>5764161.3800000353</v>
      </c>
      <c r="AD898" s="30">
        <f t="shared" si="263"/>
        <v>886</v>
      </c>
      <c r="AE898" s="30">
        <f t="shared" si="263"/>
        <v>886</v>
      </c>
      <c r="AF898" s="29">
        <f t="shared" si="250"/>
        <v>5794958.6699999189</v>
      </c>
      <c r="AG898" s="30">
        <f t="shared" si="263"/>
        <v>886</v>
      </c>
      <c r="AH898" s="30">
        <f t="shared" si="263"/>
        <v>886</v>
      </c>
      <c r="AI898" s="29">
        <f t="shared" si="255"/>
        <v>5759772.0800000681</v>
      </c>
      <c r="AJ898" s="30">
        <f t="shared" si="263"/>
        <v>886</v>
      </c>
      <c r="AK898" s="30">
        <f t="shared" si="262"/>
        <v>886</v>
      </c>
      <c r="AL898" s="29">
        <f t="shared" si="256"/>
        <v>5786301.7500000158</v>
      </c>
      <c r="AM898" s="30">
        <f t="shared" si="262"/>
        <v>886</v>
      </c>
      <c r="AN898" s="30">
        <f t="shared" si="262"/>
        <v>886</v>
      </c>
      <c r="AO898" s="29">
        <f t="shared" si="257"/>
        <v>5791387.8200000152</v>
      </c>
      <c r="AP898" s="30">
        <f t="shared" si="262"/>
        <v>886</v>
      </c>
      <c r="AQ898" s="30">
        <f t="shared" si="262"/>
        <v>886</v>
      </c>
      <c r="AR898" s="29">
        <f t="shared" si="251"/>
        <v>5784773.4199998816</v>
      </c>
      <c r="AS898" s="253">
        <f t="shared" si="262"/>
        <v>886</v>
      </c>
      <c r="AT898" s="254">
        <f t="shared" si="262"/>
        <v>886</v>
      </c>
    </row>
    <row r="899" spans="22:46">
      <c r="V899" s="30">
        <f t="shared" si="263"/>
        <v>887</v>
      </c>
      <c r="W899" s="29">
        <f t="shared" si="252"/>
        <v>5775275.250000068</v>
      </c>
      <c r="X899" s="30">
        <f t="shared" si="263"/>
        <v>887</v>
      </c>
      <c r="Y899" s="30">
        <f t="shared" si="263"/>
        <v>887</v>
      </c>
      <c r="Z899" s="29">
        <f t="shared" si="253"/>
        <v>5791715.6999999229</v>
      </c>
      <c r="AA899" s="30">
        <f t="shared" si="263"/>
        <v>887</v>
      </c>
      <c r="AB899" s="30">
        <f t="shared" si="263"/>
        <v>887</v>
      </c>
      <c r="AC899" s="29">
        <f t="shared" si="254"/>
        <v>5770593.5000000354</v>
      </c>
      <c r="AD899" s="30">
        <f t="shared" si="263"/>
        <v>887</v>
      </c>
      <c r="AE899" s="30">
        <f t="shared" si="263"/>
        <v>887</v>
      </c>
      <c r="AF899" s="29">
        <f t="shared" si="250"/>
        <v>5801416.8099999186</v>
      </c>
      <c r="AG899" s="30">
        <f t="shared" si="263"/>
        <v>887</v>
      </c>
      <c r="AH899" s="30">
        <f t="shared" si="263"/>
        <v>887</v>
      </c>
      <c r="AI899" s="29">
        <f t="shared" si="255"/>
        <v>5766204.6500000684</v>
      </c>
      <c r="AJ899" s="30">
        <f t="shared" si="263"/>
        <v>887</v>
      </c>
      <c r="AK899" s="30">
        <f t="shared" si="262"/>
        <v>887</v>
      </c>
      <c r="AL899" s="29">
        <f t="shared" si="256"/>
        <v>5792758.9900000161</v>
      </c>
      <c r="AM899" s="30">
        <f t="shared" si="262"/>
        <v>887</v>
      </c>
      <c r="AN899" s="30">
        <f t="shared" si="262"/>
        <v>887</v>
      </c>
      <c r="AO899" s="29">
        <f t="shared" si="257"/>
        <v>5797837.9300000155</v>
      </c>
      <c r="AP899" s="30">
        <f t="shared" si="262"/>
        <v>887</v>
      </c>
      <c r="AQ899" s="30">
        <f t="shared" si="262"/>
        <v>887</v>
      </c>
      <c r="AR899" s="29">
        <f t="shared" si="251"/>
        <v>5791212.7299998812</v>
      </c>
      <c r="AS899" s="253">
        <f t="shared" si="262"/>
        <v>887</v>
      </c>
      <c r="AT899" s="254">
        <f t="shared" si="262"/>
        <v>887</v>
      </c>
    </row>
    <row r="900" spans="22:46">
      <c r="V900" s="30">
        <f t="shared" si="263"/>
        <v>888</v>
      </c>
      <c r="W900" s="29">
        <f t="shared" si="252"/>
        <v>5781710.0700000683</v>
      </c>
      <c r="X900" s="30">
        <f t="shared" si="263"/>
        <v>888</v>
      </c>
      <c r="Y900" s="30">
        <f t="shared" si="263"/>
        <v>888</v>
      </c>
      <c r="Z900" s="29">
        <f t="shared" si="253"/>
        <v>5798169.3399999226</v>
      </c>
      <c r="AA900" s="30">
        <f t="shared" si="263"/>
        <v>888</v>
      </c>
      <c r="AB900" s="30">
        <f t="shared" si="263"/>
        <v>888</v>
      </c>
      <c r="AC900" s="29">
        <f t="shared" si="254"/>
        <v>5777025.6200000355</v>
      </c>
      <c r="AD900" s="30">
        <f t="shared" si="263"/>
        <v>888</v>
      </c>
      <c r="AE900" s="30">
        <f t="shared" si="263"/>
        <v>888</v>
      </c>
      <c r="AF900" s="29">
        <f t="shared" si="250"/>
        <v>5807874.9499999182</v>
      </c>
      <c r="AG900" s="30">
        <f t="shared" si="263"/>
        <v>888</v>
      </c>
      <c r="AH900" s="30">
        <f t="shared" si="263"/>
        <v>888</v>
      </c>
      <c r="AI900" s="29">
        <f t="shared" si="255"/>
        <v>5772637.2200000687</v>
      </c>
      <c r="AJ900" s="30">
        <f t="shared" si="263"/>
        <v>888</v>
      </c>
      <c r="AK900" s="30">
        <f t="shared" si="262"/>
        <v>888</v>
      </c>
      <c r="AL900" s="29">
        <f t="shared" si="256"/>
        <v>5799216.2300000163</v>
      </c>
      <c r="AM900" s="30">
        <f t="shared" si="262"/>
        <v>888</v>
      </c>
      <c r="AN900" s="30">
        <f t="shared" si="262"/>
        <v>888</v>
      </c>
      <c r="AO900" s="29">
        <f t="shared" si="257"/>
        <v>5804288.0400000159</v>
      </c>
      <c r="AP900" s="30">
        <f t="shared" si="262"/>
        <v>888</v>
      </c>
      <c r="AQ900" s="30">
        <f t="shared" si="262"/>
        <v>888</v>
      </c>
      <c r="AR900" s="29">
        <f t="shared" si="251"/>
        <v>5797652.0399998808</v>
      </c>
      <c r="AS900" s="253">
        <f t="shared" si="262"/>
        <v>888</v>
      </c>
      <c r="AT900" s="254">
        <f t="shared" si="262"/>
        <v>888</v>
      </c>
    </row>
    <row r="901" spans="22:46">
      <c r="V901" s="30">
        <f t="shared" si="263"/>
        <v>889</v>
      </c>
      <c r="W901" s="29">
        <f t="shared" si="252"/>
        <v>5788144.8900000686</v>
      </c>
      <c r="X901" s="30">
        <f t="shared" si="263"/>
        <v>889</v>
      </c>
      <c r="Y901" s="30">
        <f t="shared" si="263"/>
        <v>889</v>
      </c>
      <c r="Z901" s="29">
        <f t="shared" si="253"/>
        <v>5804622.9799999222</v>
      </c>
      <c r="AA901" s="30">
        <f t="shared" si="263"/>
        <v>889</v>
      </c>
      <c r="AB901" s="30">
        <f t="shared" si="263"/>
        <v>889</v>
      </c>
      <c r="AC901" s="29">
        <f t="shared" si="254"/>
        <v>5783457.7400000356</v>
      </c>
      <c r="AD901" s="30">
        <f t="shared" si="263"/>
        <v>889</v>
      </c>
      <c r="AE901" s="30">
        <f t="shared" si="263"/>
        <v>889</v>
      </c>
      <c r="AF901" s="29">
        <f t="shared" si="250"/>
        <v>5814333.0899999179</v>
      </c>
      <c r="AG901" s="30">
        <f t="shared" si="263"/>
        <v>889</v>
      </c>
      <c r="AH901" s="30">
        <f t="shared" si="263"/>
        <v>889</v>
      </c>
      <c r="AI901" s="29">
        <f t="shared" si="255"/>
        <v>5779069.790000069</v>
      </c>
      <c r="AJ901" s="30">
        <f t="shared" si="263"/>
        <v>889</v>
      </c>
      <c r="AK901" s="30">
        <f t="shared" si="262"/>
        <v>889</v>
      </c>
      <c r="AL901" s="29">
        <f t="shared" si="256"/>
        <v>5805673.4700000165</v>
      </c>
      <c r="AM901" s="30">
        <f t="shared" si="262"/>
        <v>889</v>
      </c>
      <c r="AN901" s="30">
        <f t="shared" si="262"/>
        <v>889</v>
      </c>
      <c r="AO901" s="29">
        <f t="shared" si="257"/>
        <v>5810738.1500000162</v>
      </c>
      <c r="AP901" s="30">
        <f t="shared" si="262"/>
        <v>889</v>
      </c>
      <c r="AQ901" s="30">
        <f t="shared" si="262"/>
        <v>889</v>
      </c>
      <c r="AR901" s="29">
        <f t="shared" si="251"/>
        <v>5804091.3499998804</v>
      </c>
      <c r="AS901" s="253">
        <f t="shared" si="262"/>
        <v>889</v>
      </c>
      <c r="AT901" s="254">
        <f t="shared" si="262"/>
        <v>889</v>
      </c>
    </row>
    <row r="902" spans="22:46">
      <c r="V902" s="30">
        <f t="shared" si="263"/>
        <v>890</v>
      </c>
      <c r="W902" s="29">
        <f t="shared" si="252"/>
        <v>5794579.7100000689</v>
      </c>
      <c r="X902" s="30">
        <f t="shared" si="263"/>
        <v>890</v>
      </c>
      <c r="Y902" s="30">
        <f t="shared" si="263"/>
        <v>890</v>
      </c>
      <c r="Z902" s="29">
        <f t="shared" si="253"/>
        <v>5811076.6199999219</v>
      </c>
      <c r="AA902" s="30">
        <f t="shared" si="263"/>
        <v>890</v>
      </c>
      <c r="AB902" s="30">
        <f t="shared" si="263"/>
        <v>890</v>
      </c>
      <c r="AC902" s="29">
        <f t="shared" si="254"/>
        <v>5789889.8600000357</v>
      </c>
      <c r="AD902" s="30">
        <f t="shared" si="263"/>
        <v>890</v>
      </c>
      <c r="AE902" s="30">
        <f t="shared" si="263"/>
        <v>890</v>
      </c>
      <c r="AF902" s="29">
        <f t="shared" si="250"/>
        <v>5820791.2299999176</v>
      </c>
      <c r="AG902" s="30">
        <f t="shared" si="263"/>
        <v>890</v>
      </c>
      <c r="AH902" s="30">
        <f t="shared" si="263"/>
        <v>890</v>
      </c>
      <c r="AI902" s="29">
        <f t="shared" si="255"/>
        <v>5785502.3600000693</v>
      </c>
      <c r="AJ902" s="30">
        <f t="shared" si="263"/>
        <v>890</v>
      </c>
      <c r="AK902" s="30">
        <f t="shared" si="262"/>
        <v>890</v>
      </c>
      <c r="AL902" s="29">
        <f t="shared" si="256"/>
        <v>5812130.7100000167</v>
      </c>
      <c r="AM902" s="30">
        <f t="shared" si="262"/>
        <v>890</v>
      </c>
      <c r="AN902" s="30">
        <f t="shared" si="262"/>
        <v>890</v>
      </c>
      <c r="AO902" s="29">
        <f t="shared" si="257"/>
        <v>5817188.2600000165</v>
      </c>
      <c r="AP902" s="30">
        <f t="shared" si="262"/>
        <v>890</v>
      </c>
      <c r="AQ902" s="30">
        <f t="shared" si="262"/>
        <v>890</v>
      </c>
      <c r="AR902" s="29">
        <f t="shared" si="251"/>
        <v>5810530.65999988</v>
      </c>
      <c r="AS902" s="253">
        <f t="shared" si="262"/>
        <v>890</v>
      </c>
      <c r="AT902" s="254">
        <f t="shared" si="262"/>
        <v>890</v>
      </c>
    </row>
    <row r="903" spans="22:46">
      <c r="V903" s="30">
        <f t="shared" si="263"/>
        <v>891</v>
      </c>
      <c r="W903" s="29">
        <f t="shared" si="252"/>
        <v>5801014.5300000692</v>
      </c>
      <c r="X903" s="30">
        <f t="shared" si="263"/>
        <v>891</v>
      </c>
      <c r="Y903" s="30">
        <f t="shared" si="263"/>
        <v>891</v>
      </c>
      <c r="Z903" s="29">
        <f t="shared" si="253"/>
        <v>5817530.2599999215</v>
      </c>
      <c r="AA903" s="30">
        <f t="shared" si="263"/>
        <v>891</v>
      </c>
      <c r="AB903" s="30">
        <f t="shared" si="263"/>
        <v>891</v>
      </c>
      <c r="AC903" s="29">
        <f t="shared" si="254"/>
        <v>5796321.9800000358</v>
      </c>
      <c r="AD903" s="30">
        <f t="shared" si="263"/>
        <v>891</v>
      </c>
      <c r="AE903" s="30">
        <f t="shared" si="263"/>
        <v>891</v>
      </c>
      <c r="AF903" s="29">
        <f t="shared" si="250"/>
        <v>5827249.3699999172</v>
      </c>
      <c r="AG903" s="30">
        <f t="shared" si="263"/>
        <v>891</v>
      </c>
      <c r="AH903" s="30">
        <f t="shared" si="263"/>
        <v>891</v>
      </c>
      <c r="AI903" s="29">
        <f t="shared" si="255"/>
        <v>5791934.9300000696</v>
      </c>
      <c r="AJ903" s="30">
        <f t="shared" si="263"/>
        <v>891</v>
      </c>
      <c r="AK903" s="30">
        <f t="shared" si="262"/>
        <v>891</v>
      </c>
      <c r="AL903" s="29">
        <f t="shared" si="256"/>
        <v>5818587.950000017</v>
      </c>
      <c r="AM903" s="30">
        <f t="shared" si="262"/>
        <v>891</v>
      </c>
      <c r="AN903" s="30">
        <f t="shared" si="262"/>
        <v>891</v>
      </c>
      <c r="AO903" s="29">
        <f t="shared" si="257"/>
        <v>5823638.3700000169</v>
      </c>
      <c r="AP903" s="30">
        <f t="shared" si="262"/>
        <v>891</v>
      </c>
      <c r="AQ903" s="30">
        <f t="shared" si="262"/>
        <v>891</v>
      </c>
      <c r="AR903" s="29">
        <f t="shared" si="251"/>
        <v>5816969.9699998796</v>
      </c>
      <c r="AS903" s="253">
        <f t="shared" si="262"/>
        <v>891</v>
      </c>
      <c r="AT903" s="254">
        <f t="shared" si="262"/>
        <v>891</v>
      </c>
    </row>
    <row r="904" spans="22:46">
      <c r="V904" s="30">
        <f t="shared" si="263"/>
        <v>892</v>
      </c>
      <c r="W904" s="29">
        <f t="shared" si="252"/>
        <v>5807449.3500000695</v>
      </c>
      <c r="X904" s="30">
        <f t="shared" si="263"/>
        <v>892</v>
      </c>
      <c r="Y904" s="30">
        <f t="shared" si="263"/>
        <v>892</v>
      </c>
      <c r="Z904" s="29">
        <f t="shared" si="253"/>
        <v>5823983.8999999212</v>
      </c>
      <c r="AA904" s="30">
        <f t="shared" si="263"/>
        <v>892</v>
      </c>
      <c r="AB904" s="30">
        <f t="shared" si="263"/>
        <v>892</v>
      </c>
      <c r="AC904" s="29">
        <f t="shared" si="254"/>
        <v>5802754.1000000359</v>
      </c>
      <c r="AD904" s="30">
        <f t="shared" si="263"/>
        <v>892</v>
      </c>
      <c r="AE904" s="30">
        <f t="shared" si="263"/>
        <v>892</v>
      </c>
      <c r="AF904" s="29">
        <f t="shared" si="250"/>
        <v>5833707.5099999169</v>
      </c>
      <c r="AG904" s="30">
        <f t="shared" si="263"/>
        <v>892</v>
      </c>
      <c r="AH904" s="30">
        <f t="shared" si="263"/>
        <v>892</v>
      </c>
      <c r="AI904" s="29">
        <f t="shared" si="255"/>
        <v>5798367.5000000698</v>
      </c>
      <c r="AJ904" s="30">
        <f t="shared" si="263"/>
        <v>892</v>
      </c>
      <c r="AK904" s="30">
        <f t="shared" si="262"/>
        <v>892</v>
      </c>
      <c r="AL904" s="29">
        <f t="shared" si="256"/>
        <v>5825045.1900000172</v>
      </c>
      <c r="AM904" s="30">
        <f t="shared" si="262"/>
        <v>892</v>
      </c>
      <c r="AN904" s="30">
        <f t="shared" si="262"/>
        <v>892</v>
      </c>
      <c r="AO904" s="29">
        <f t="shared" si="257"/>
        <v>5830088.4800000172</v>
      </c>
      <c r="AP904" s="30">
        <f t="shared" si="262"/>
        <v>892</v>
      </c>
      <c r="AQ904" s="30">
        <f t="shared" si="262"/>
        <v>892</v>
      </c>
      <c r="AR904" s="29">
        <f t="shared" si="251"/>
        <v>5823409.2799998792</v>
      </c>
      <c r="AS904" s="253">
        <f t="shared" si="262"/>
        <v>892</v>
      </c>
      <c r="AT904" s="254">
        <f t="shared" si="262"/>
        <v>892</v>
      </c>
    </row>
    <row r="905" spans="22:46">
      <c r="V905" s="30">
        <f t="shared" si="263"/>
        <v>893</v>
      </c>
      <c r="W905" s="29">
        <f t="shared" si="252"/>
        <v>5813884.1700000698</v>
      </c>
      <c r="X905" s="30">
        <f t="shared" si="263"/>
        <v>893</v>
      </c>
      <c r="Y905" s="30">
        <f t="shared" si="263"/>
        <v>893</v>
      </c>
      <c r="Z905" s="29">
        <f t="shared" si="253"/>
        <v>5830437.5399999209</v>
      </c>
      <c r="AA905" s="30">
        <f t="shared" si="263"/>
        <v>893</v>
      </c>
      <c r="AB905" s="30">
        <f t="shared" si="263"/>
        <v>893</v>
      </c>
      <c r="AC905" s="29">
        <f t="shared" si="254"/>
        <v>5809186.2200000361</v>
      </c>
      <c r="AD905" s="30">
        <f t="shared" si="263"/>
        <v>893</v>
      </c>
      <c r="AE905" s="30">
        <f t="shared" si="263"/>
        <v>893</v>
      </c>
      <c r="AF905" s="29">
        <f t="shared" si="250"/>
        <v>5840165.6499999166</v>
      </c>
      <c r="AG905" s="30">
        <f t="shared" si="263"/>
        <v>893</v>
      </c>
      <c r="AH905" s="30">
        <f t="shared" si="263"/>
        <v>893</v>
      </c>
      <c r="AI905" s="29">
        <f t="shared" si="255"/>
        <v>5804800.0700000701</v>
      </c>
      <c r="AJ905" s="30">
        <f t="shared" si="263"/>
        <v>893</v>
      </c>
      <c r="AK905" s="30">
        <f t="shared" si="262"/>
        <v>893</v>
      </c>
      <c r="AL905" s="29">
        <f t="shared" si="256"/>
        <v>5831502.4300000174</v>
      </c>
      <c r="AM905" s="30">
        <f t="shared" si="262"/>
        <v>893</v>
      </c>
      <c r="AN905" s="30">
        <f t="shared" si="262"/>
        <v>893</v>
      </c>
      <c r="AO905" s="29">
        <f t="shared" si="257"/>
        <v>5836538.5900000175</v>
      </c>
      <c r="AP905" s="30">
        <f t="shared" si="262"/>
        <v>893</v>
      </c>
      <c r="AQ905" s="30">
        <f t="shared" si="262"/>
        <v>893</v>
      </c>
      <c r="AR905" s="29">
        <f t="shared" si="251"/>
        <v>5829848.5899998788</v>
      </c>
      <c r="AS905" s="253">
        <f t="shared" si="262"/>
        <v>893</v>
      </c>
      <c r="AT905" s="254">
        <f t="shared" si="262"/>
        <v>893</v>
      </c>
    </row>
    <row r="906" spans="22:46">
      <c r="V906" s="30">
        <f t="shared" si="263"/>
        <v>894</v>
      </c>
      <c r="W906" s="29">
        <f t="shared" si="252"/>
        <v>5820318.9900000701</v>
      </c>
      <c r="X906" s="30">
        <f t="shared" si="263"/>
        <v>894</v>
      </c>
      <c r="Y906" s="30">
        <f t="shared" si="263"/>
        <v>894</v>
      </c>
      <c r="Z906" s="29">
        <f t="shared" si="253"/>
        <v>5836891.1799999205</v>
      </c>
      <c r="AA906" s="30">
        <f t="shared" si="263"/>
        <v>894</v>
      </c>
      <c r="AB906" s="30">
        <f t="shared" si="263"/>
        <v>894</v>
      </c>
      <c r="AC906" s="29">
        <f t="shared" si="254"/>
        <v>5815618.3400000362</v>
      </c>
      <c r="AD906" s="30">
        <f t="shared" si="263"/>
        <v>894</v>
      </c>
      <c r="AE906" s="30">
        <f t="shared" si="263"/>
        <v>894</v>
      </c>
      <c r="AF906" s="29">
        <f t="shared" si="250"/>
        <v>5846623.7899999162</v>
      </c>
      <c r="AG906" s="30">
        <f t="shared" si="263"/>
        <v>894</v>
      </c>
      <c r="AH906" s="30">
        <f t="shared" si="263"/>
        <v>894</v>
      </c>
      <c r="AI906" s="29">
        <f t="shared" si="255"/>
        <v>5811232.6400000704</v>
      </c>
      <c r="AJ906" s="30">
        <f t="shared" si="263"/>
        <v>894</v>
      </c>
      <c r="AK906" s="30">
        <f t="shared" si="262"/>
        <v>894</v>
      </c>
      <c r="AL906" s="29">
        <f t="shared" si="256"/>
        <v>5837959.6700000176</v>
      </c>
      <c r="AM906" s="30">
        <f t="shared" si="262"/>
        <v>894</v>
      </c>
      <c r="AN906" s="30">
        <f t="shared" si="262"/>
        <v>894</v>
      </c>
      <c r="AO906" s="29">
        <f t="shared" si="257"/>
        <v>5842988.7000000179</v>
      </c>
      <c r="AP906" s="30">
        <f t="shared" si="262"/>
        <v>894</v>
      </c>
      <c r="AQ906" s="30">
        <f t="shared" si="262"/>
        <v>894</v>
      </c>
      <c r="AR906" s="29">
        <f t="shared" si="251"/>
        <v>5836287.8999998784</v>
      </c>
      <c r="AS906" s="253">
        <f t="shared" si="262"/>
        <v>894</v>
      </c>
      <c r="AT906" s="254">
        <f t="shared" si="262"/>
        <v>894</v>
      </c>
    </row>
    <row r="907" spans="22:46">
      <c r="V907" s="30">
        <f t="shared" si="263"/>
        <v>895</v>
      </c>
      <c r="W907" s="29">
        <f t="shared" si="252"/>
        <v>5826753.8100000704</v>
      </c>
      <c r="X907" s="30">
        <f t="shared" si="263"/>
        <v>895</v>
      </c>
      <c r="Y907" s="30">
        <f t="shared" si="263"/>
        <v>895</v>
      </c>
      <c r="Z907" s="29">
        <f t="shared" si="253"/>
        <v>5843344.8199999202</v>
      </c>
      <c r="AA907" s="30">
        <f t="shared" si="263"/>
        <v>895</v>
      </c>
      <c r="AB907" s="30">
        <f t="shared" si="263"/>
        <v>895</v>
      </c>
      <c r="AC907" s="29">
        <f t="shared" si="254"/>
        <v>5822050.4600000363</v>
      </c>
      <c r="AD907" s="30">
        <f t="shared" si="263"/>
        <v>895</v>
      </c>
      <c r="AE907" s="30">
        <f t="shared" si="263"/>
        <v>895</v>
      </c>
      <c r="AF907" s="29">
        <f t="shared" si="250"/>
        <v>5853081.9299999159</v>
      </c>
      <c r="AG907" s="30">
        <f t="shared" si="263"/>
        <v>895</v>
      </c>
      <c r="AH907" s="30">
        <f t="shared" si="263"/>
        <v>895</v>
      </c>
      <c r="AI907" s="29">
        <f t="shared" si="255"/>
        <v>5817665.2100000707</v>
      </c>
      <c r="AJ907" s="30">
        <f t="shared" si="263"/>
        <v>895</v>
      </c>
      <c r="AK907" s="30">
        <f t="shared" si="262"/>
        <v>895</v>
      </c>
      <c r="AL907" s="29">
        <f t="shared" si="256"/>
        <v>5844416.9100000178</v>
      </c>
      <c r="AM907" s="30">
        <f t="shared" si="262"/>
        <v>895</v>
      </c>
      <c r="AN907" s="30">
        <f t="shared" si="262"/>
        <v>895</v>
      </c>
      <c r="AO907" s="29">
        <f t="shared" si="257"/>
        <v>5849438.8100000182</v>
      </c>
      <c r="AP907" s="30">
        <f t="shared" si="262"/>
        <v>895</v>
      </c>
      <c r="AQ907" s="30">
        <f t="shared" si="262"/>
        <v>895</v>
      </c>
      <c r="AR907" s="29">
        <f t="shared" si="251"/>
        <v>5842727.209999878</v>
      </c>
      <c r="AS907" s="253">
        <f t="shared" si="262"/>
        <v>895</v>
      </c>
      <c r="AT907" s="254">
        <f t="shared" si="262"/>
        <v>895</v>
      </c>
    </row>
    <row r="908" spans="22:46">
      <c r="V908" s="30">
        <f t="shared" si="263"/>
        <v>896</v>
      </c>
      <c r="W908" s="29">
        <f t="shared" si="252"/>
        <v>5833188.6300000707</v>
      </c>
      <c r="X908" s="30">
        <f t="shared" si="263"/>
        <v>896</v>
      </c>
      <c r="Y908" s="30">
        <f t="shared" si="263"/>
        <v>896</v>
      </c>
      <c r="Z908" s="29">
        <f t="shared" si="253"/>
        <v>5849798.4599999199</v>
      </c>
      <c r="AA908" s="30">
        <f t="shared" si="263"/>
        <v>896</v>
      </c>
      <c r="AB908" s="30">
        <f t="shared" si="263"/>
        <v>896</v>
      </c>
      <c r="AC908" s="29">
        <f t="shared" si="254"/>
        <v>5828482.5800000364</v>
      </c>
      <c r="AD908" s="30">
        <f t="shared" si="263"/>
        <v>896</v>
      </c>
      <c r="AE908" s="30">
        <f t="shared" si="263"/>
        <v>896</v>
      </c>
      <c r="AF908" s="29">
        <f t="shared" si="250"/>
        <v>5859540.0699999155</v>
      </c>
      <c r="AG908" s="30">
        <f t="shared" si="263"/>
        <v>896</v>
      </c>
      <c r="AH908" s="30">
        <f t="shared" si="263"/>
        <v>896</v>
      </c>
      <c r="AI908" s="29">
        <f t="shared" si="255"/>
        <v>5824097.780000071</v>
      </c>
      <c r="AJ908" s="30">
        <f t="shared" si="263"/>
        <v>896</v>
      </c>
      <c r="AK908" s="30">
        <f t="shared" si="262"/>
        <v>896</v>
      </c>
      <c r="AL908" s="29">
        <f t="shared" si="256"/>
        <v>5850874.1500000181</v>
      </c>
      <c r="AM908" s="30">
        <f t="shared" si="262"/>
        <v>896</v>
      </c>
      <c r="AN908" s="30">
        <f t="shared" si="262"/>
        <v>896</v>
      </c>
      <c r="AO908" s="29">
        <f t="shared" si="257"/>
        <v>5855888.9200000186</v>
      </c>
      <c r="AP908" s="30">
        <f t="shared" si="262"/>
        <v>896</v>
      </c>
      <c r="AQ908" s="30">
        <f t="shared" si="262"/>
        <v>896</v>
      </c>
      <c r="AR908" s="29">
        <f t="shared" si="251"/>
        <v>5849166.5199998775</v>
      </c>
      <c r="AS908" s="253">
        <f t="shared" si="262"/>
        <v>896</v>
      </c>
      <c r="AT908" s="254">
        <f t="shared" si="262"/>
        <v>896</v>
      </c>
    </row>
    <row r="909" spans="22:46">
      <c r="V909" s="30">
        <f t="shared" si="263"/>
        <v>897</v>
      </c>
      <c r="W909" s="29">
        <f t="shared" si="252"/>
        <v>5839623.450000071</v>
      </c>
      <c r="X909" s="30">
        <f t="shared" si="263"/>
        <v>897</v>
      </c>
      <c r="Y909" s="30">
        <f t="shared" si="263"/>
        <v>897</v>
      </c>
      <c r="Z909" s="29">
        <f t="shared" si="253"/>
        <v>5856252.0999999195</v>
      </c>
      <c r="AA909" s="30">
        <f t="shared" si="263"/>
        <v>897</v>
      </c>
      <c r="AB909" s="30">
        <f t="shared" si="263"/>
        <v>897</v>
      </c>
      <c r="AC909" s="29">
        <f t="shared" si="254"/>
        <v>5834914.7000000365</v>
      </c>
      <c r="AD909" s="30">
        <f t="shared" si="263"/>
        <v>897</v>
      </c>
      <c r="AE909" s="30">
        <f t="shared" si="263"/>
        <v>897</v>
      </c>
      <c r="AF909" s="29">
        <f t="shared" si="250"/>
        <v>5865998.2099999152</v>
      </c>
      <c r="AG909" s="30">
        <f t="shared" si="263"/>
        <v>897</v>
      </c>
      <c r="AH909" s="30">
        <f t="shared" si="263"/>
        <v>897</v>
      </c>
      <c r="AI909" s="29">
        <f t="shared" si="255"/>
        <v>5830530.3500000713</v>
      </c>
      <c r="AJ909" s="30">
        <f t="shared" si="263"/>
        <v>897</v>
      </c>
      <c r="AK909" s="30">
        <f t="shared" si="263"/>
        <v>897</v>
      </c>
      <c r="AL909" s="29">
        <f t="shared" si="256"/>
        <v>5857331.3900000183</v>
      </c>
      <c r="AM909" s="30">
        <f t="shared" ref="AK909:AT924" si="264">AM908+1</f>
        <v>897</v>
      </c>
      <c r="AN909" s="30">
        <f t="shared" si="264"/>
        <v>897</v>
      </c>
      <c r="AO909" s="29">
        <f t="shared" si="257"/>
        <v>5862339.0300000189</v>
      </c>
      <c r="AP909" s="30">
        <f t="shared" si="264"/>
        <v>897</v>
      </c>
      <c r="AQ909" s="30">
        <f t="shared" si="264"/>
        <v>897</v>
      </c>
      <c r="AR909" s="29">
        <f t="shared" si="251"/>
        <v>5855605.8299998771</v>
      </c>
      <c r="AS909" s="253">
        <f t="shared" si="264"/>
        <v>897</v>
      </c>
      <c r="AT909" s="254">
        <f t="shared" si="264"/>
        <v>897</v>
      </c>
    </row>
    <row r="910" spans="22:46">
      <c r="V910" s="30">
        <f t="shared" ref="V910:AK925" si="265">V909+1</f>
        <v>898</v>
      </c>
      <c r="W910" s="29">
        <f t="shared" si="252"/>
        <v>5846058.2700000713</v>
      </c>
      <c r="X910" s="30">
        <f t="shared" si="265"/>
        <v>898</v>
      </c>
      <c r="Y910" s="30">
        <f t="shared" si="265"/>
        <v>898</v>
      </c>
      <c r="Z910" s="29">
        <f t="shared" si="253"/>
        <v>5862705.7399999192</v>
      </c>
      <c r="AA910" s="30">
        <f t="shared" si="265"/>
        <v>898</v>
      </c>
      <c r="AB910" s="30">
        <f t="shared" si="265"/>
        <v>898</v>
      </c>
      <c r="AC910" s="29">
        <f t="shared" si="254"/>
        <v>5841346.8200000366</v>
      </c>
      <c r="AD910" s="30">
        <f t="shared" si="265"/>
        <v>898</v>
      </c>
      <c r="AE910" s="30">
        <f t="shared" si="265"/>
        <v>898</v>
      </c>
      <c r="AF910" s="29">
        <f t="shared" si="250"/>
        <v>5872456.3499999149</v>
      </c>
      <c r="AG910" s="30">
        <f t="shared" si="265"/>
        <v>898</v>
      </c>
      <c r="AH910" s="30">
        <f t="shared" si="265"/>
        <v>898</v>
      </c>
      <c r="AI910" s="29">
        <f t="shared" si="255"/>
        <v>5836962.9200000716</v>
      </c>
      <c r="AJ910" s="30">
        <f t="shared" si="265"/>
        <v>898</v>
      </c>
      <c r="AK910" s="30">
        <f t="shared" si="264"/>
        <v>898</v>
      </c>
      <c r="AL910" s="29">
        <f t="shared" si="256"/>
        <v>5863788.6300000185</v>
      </c>
      <c r="AM910" s="30">
        <f t="shared" si="264"/>
        <v>898</v>
      </c>
      <c r="AN910" s="30">
        <f t="shared" si="264"/>
        <v>898</v>
      </c>
      <c r="AO910" s="29">
        <f t="shared" si="257"/>
        <v>5868789.1400000192</v>
      </c>
      <c r="AP910" s="30">
        <f t="shared" si="264"/>
        <v>898</v>
      </c>
      <c r="AQ910" s="30">
        <f t="shared" si="264"/>
        <v>898</v>
      </c>
      <c r="AR910" s="29">
        <f t="shared" si="251"/>
        <v>5862045.1399998767</v>
      </c>
      <c r="AS910" s="253">
        <f t="shared" si="264"/>
        <v>898</v>
      </c>
      <c r="AT910" s="254">
        <f t="shared" si="264"/>
        <v>898</v>
      </c>
    </row>
    <row r="911" spans="22:46">
      <c r="V911" s="30">
        <f t="shared" si="265"/>
        <v>899</v>
      </c>
      <c r="W911" s="29">
        <f t="shared" si="252"/>
        <v>5852493.0900000716</v>
      </c>
      <c r="X911" s="30">
        <f t="shared" si="265"/>
        <v>899</v>
      </c>
      <c r="Y911" s="30">
        <f t="shared" si="265"/>
        <v>899</v>
      </c>
      <c r="Z911" s="29">
        <f t="shared" si="253"/>
        <v>5869159.3799999189</v>
      </c>
      <c r="AA911" s="30">
        <f t="shared" si="265"/>
        <v>899</v>
      </c>
      <c r="AB911" s="30">
        <f t="shared" si="265"/>
        <v>899</v>
      </c>
      <c r="AC911" s="29">
        <f t="shared" si="254"/>
        <v>5847778.9400000367</v>
      </c>
      <c r="AD911" s="30">
        <f t="shared" si="265"/>
        <v>899</v>
      </c>
      <c r="AE911" s="30">
        <f t="shared" si="265"/>
        <v>899</v>
      </c>
      <c r="AF911" s="29">
        <f t="shared" si="250"/>
        <v>5878914.4899999145</v>
      </c>
      <c r="AG911" s="30">
        <f t="shared" si="265"/>
        <v>899</v>
      </c>
      <c r="AH911" s="30">
        <f t="shared" si="265"/>
        <v>899</v>
      </c>
      <c r="AI911" s="29">
        <f t="shared" si="255"/>
        <v>5843395.4900000719</v>
      </c>
      <c r="AJ911" s="30">
        <f t="shared" si="265"/>
        <v>899</v>
      </c>
      <c r="AK911" s="30">
        <f t="shared" si="264"/>
        <v>899</v>
      </c>
      <c r="AL911" s="29">
        <f t="shared" si="256"/>
        <v>5870245.8700000187</v>
      </c>
      <c r="AM911" s="30">
        <f t="shared" si="264"/>
        <v>899</v>
      </c>
      <c r="AN911" s="30">
        <f t="shared" si="264"/>
        <v>899</v>
      </c>
      <c r="AO911" s="29">
        <f t="shared" si="257"/>
        <v>5875239.2500000196</v>
      </c>
      <c r="AP911" s="30">
        <f t="shared" si="264"/>
        <v>899</v>
      </c>
      <c r="AQ911" s="30">
        <f t="shared" si="264"/>
        <v>899</v>
      </c>
      <c r="AR911" s="29">
        <f t="shared" si="251"/>
        <v>5868484.4499998763</v>
      </c>
      <c r="AS911" s="253">
        <f t="shared" si="264"/>
        <v>899</v>
      </c>
      <c r="AT911" s="254">
        <f t="shared" si="264"/>
        <v>899</v>
      </c>
    </row>
    <row r="912" spans="22:46">
      <c r="V912" s="30">
        <f t="shared" si="265"/>
        <v>900</v>
      </c>
      <c r="W912" s="29">
        <f t="shared" si="252"/>
        <v>5858927.9100000719</v>
      </c>
      <c r="X912" s="30">
        <f t="shared" si="265"/>
        <v>900</v>
      </c>
      <c r="Y912" s="30">
        <f t="shared" si="265"/>
        <v>900</v>
      </c>
      <c r="Z912" s="29">
        <f t="shared" si="253"/>
        <v>5875613.0199999185</v>
      </c>
      <c r="AA912" s="30">
        <f t="shared" si="265"/>
        <v>900</v>
      </c>
      <c r="AB912" s="30">
        <f t="shared" si="265"/>
        <v>900</v>
      </c>
      <c r="AC912" s="29">
        <f t="shared" si="254"/>
        <v>5854211.0600000368</v>
      </c>
      <c r="AD912" s="30">
        <f t="shared" si="265"/>
        <v>900</v>
      </c>
      <c r="AE912" s="30">
        <f t="shared" si="265"/>
        <v>900</v>
      </c>
      <c r="AF912" s="29">
        <f t="shared" si="250"/>
        <v>5885372.6299999142</v>
      </c>
      <c r="AG912" s="30">
        <f t="shared" si="265"/>
        <v>900</v>
      </c>
      <c r="AH912" s="30">
        <f t="shared" si="265"/>
        <v>900</v>
      </c>
      <c r="AI912" s="29">
        <f t="shared" si="255"/>
        <v>5849828.0600000722</v>
      </c>
      <c r="AJ912" s="30">
        <f t="shared" si="265"/>
        <v>900</v>
      </c>
      <c r="AK912" s="30">
        <f t="shared" si="264"/>
        <v>900</v>
      </c>
      <c r="AL912" s="29">
        <f t="shared" si="256"/>
        <v>5876703.110000019</v>
      </c>
      <c r="AM912" s="30">
        <f t="shared" si="264"/>
        <v>900</v>
      </c>
      <c r="AN912" s="30">
        <f t="shared" si="264"/>
        <v>900</v>
      </c>
      <c r="AO912" s="29">
        <f t="shared" si="257"/>
        <v>5881689.3600000199</v>
      </c>
      <c r="AP912" s="30">
        <f t="shared" si="264"/>
        <v>900</v>
      </c>
      <c r="AQ912" s="30">
        <f t="shared" si="264"/>
        <v>900</v>
      </c>
      <c r="AR912" s="29">
        <f t="shared" si="251"/>
        <v>5874923.7599998759</v>
      </c>
      <c r="AS912" s="253">
        <f t="shared" si="264"/>
        <v>900</v>
      </c>
      <c r="AT912" s="254">
        <f t="shared" si="264"/>
        <v>900</v>
      </c>
    </row>
    <row r="913" spans="22:46">
      <c r="V913" s="30">
        <f t="shared" si="265"/>
        <v>901</v>
      </c>
      <c r="W913" s="29">
        <f t="shared" si="252"/>
        <v>5865362.7300000722</v>
      </c>
      <c r="X913" s="30">
        <f t="shared" si="265"/>
        <v>901</v>
      </c>
      <c r="Y913" s="30">
        <f t="shared" si="265"/>
        <v>901</v>
      </c>
      <c r="Z913" s="29">
        <f t="shared" si="253"/>
        <v>5882066.6599999182</v>
      </c>
      <c r="AA913" s="30">
        <f t="shared" si="265"/>
        <v>901</v>
      </c>
      <c r="AB913" s="30">
        <f t="shared" si="265"/>
        <v>901</v>
      </c>
      <c r="AC913" s="29">
        <f t="shared" si="254"/>
        <v>5860643.180000037</v>
      </c>
      <c r="AD913" s="30">
        <f t="shared" si="265"/>
        <v>901</v>
      </c>
      <c r="AE913" s="30">
        <f t="shared" si="265"/>
        <v>901</v>
      </c>
      <c r="AF913" s="29">
        <f t="shared" si="250"/>
        <v>5891830.7699999139</v>
      </c>
      <c r="AG913" s="30">
        <f t="shared" si="265"/>
        <v>901</v>
      </c>
      <c r="AH913" s="30">
        <f t="shared" si="265"/>
        <v>901</v>
      </c>
      <c r="AI913" s="29">
        <f t="shared" si="255"/>
        <v>5856260.6300000725</v>
      </c>
      <c r="AJ913" s="30">
        <f t="shared" si="265"/>
        <v>901</v>
      </c>
      <c r="AK913" s="30">
        <f t="shared" si="264"/>
        <v>901</v>
      </c>
      <c r="AL913" s="29">
        <f t="shared" si="256"/>
        <v>5883160.3500000192</v>
      </c>
      <c r="AM913" s="30">
        <f t="shared" si="264"/>
        <v>901</v>
      </c>
      <c r="AN913" s="30">
        <f t="shared" si="264"/>
        <v>901</v>
      </c>
      <c r="AO913" s="29">
        <f t="shared" si="257"/>
        <v>5888139.4700000202</v>
      </c>
      <c r="AP913" s="30">
        <f t="shared" si="264"/>
        <v>901</v>
      </c>
      <c r="AQ913" s="30">
        <f t="shared" si="264"/>
        <v>901</v>
      </c>
      <c r="AR913" s="29">
        <f t="shared" si="251"/>
        <v>5881363.0699998755</v>
      </c>
      <c r="AS913" s="253">
        <f t="shared" si="264"/>
        <v>901</v>
      </c>
      <c r="AT913" s="254">
        <f t="shared" si="264"/>
        <v>901</v>
      </c>
    </row>
    <row r="914" spans="22:46">
      <c r="V914" s="30">
        <f t="shared" si="265"/>
        <v>902</v>
      </c>
      <c r="W914" s="29">
        <f t="shared" si="252"/>
        <v>5871797.5500000725</v>
      </c>
      <c r="X914" s="30">
        <f t="shared" si="265"/>
        <v>902</v>
      </c>
      <c r="Y914" s="30">
        <f t="shared" si="265"/>
        <v>902</v>
      </c>
      <c r="Z914" s="29">
        <f t="shared" si="253"/>
        <v>5888520.2999999179</v>
      </c>
      <c r="AA914" s="30">
        <f t="shared" si="265"/>
        <v>902</v>
      </c>
      <c r="AB914" s="30">
        <f t="shared" si="265"/>
        <v>902</v>
      </c>
      <c r="AC914" s="29">
        <f t="shared" si="254"/>
        <v>5867075.3000000371</v>
      </c>
      <c r="AD914" s="30">
        <f t="shared" si="265"/>
        <v>902</v>
      </c>
      <c r="AE914" s="30">
        <f t="shared" si="265"/>
        <v>902</v>
      </c>
      <c r="AF914" s="29">
        <f t="shared" si="250"/>
        <v>5898288.9099999135</v>
      </c>
      <c r="AG914" s="30">
        <f t="shared" si="265"/>
        <v>902</v>
      </c>
      <c r="AH914" s="30">
        <f t="shared" si="265"/>
        <v>902</v>
      </c>
      <c r="AI914" s="29">
        <f t="shared" si="255"/>
        <v>5862693.2000000728</v>
      </c>
      <c r="AJ914" s="30">
        <f t="shared" si="265"/>
        <v>902</v>
      </c>
      <c r="AK914" s="30">
        <f t="shared" si="264"/>
        <v>902</v>
      </c>
      <c r="AL914" s="29">
        <f t="shared" si="256"/>
        <v>5889617.5900000194</v>
      </c>
      <c r="AM914" s="30">
        <f t="shared" si="264"/>
        <v>902</v>
      </c>
      <c r="AN914" s="30">
        <f t="shared" si="264"/>
        <v>902</v>
      </c>
      <c r="AO914" s="29">
        <f t="shared" si="257"/>
        <v>5894589.5800000206</v>
      </c>
      <c r="AP914" s="30">
        <f t="shared" si="264"/>
        <v>902</v>
      </c>
      <c r="AQ914" s="30">
        <f t="shared" si="264"/>
        <v>902</v>
      </c>
      <c r="AR914" s="29">
        <f t="shared" si="251"/>
        <v>5887802.3799998751</v>
      </c>
      <c r="AS914" s="253">
        <f t="shared" si="264"/>
        <v>902</v>
      </c>
      <c r="AT914" s="254">
        <f t="shared" si="264"/>
        <v>902</v>
      </c>
    </row>
    <row r="915" spans="22:46">
      <c r="V915" s="30">
        <f t="shared" si="265"/>
        <v>903</v>
      </c>
      <c r="W915" s="29">
        <f t="shared" si="252"/>
        <v>5878232.3700000728</v>
      </c>
      <c r="X915" s="30">
        <f t="shared" si="265"/>
        <v>903</v>
      </c>
      <c r="Y915" s="30">
        <f t="shared" si="265"/>
        <v>903</v>
      </c>
      <c r="Z915" s="29">
        <f t="shared" si="253"/>
        <v>5894973.9399999175</v>
      </c>
      <c r="AA915" s="30">
        <f t="shared" si="265"/>
        <v>903</v>
      </c>
      <c r="AB915" s="30">
        <f t="shared" si="265"/>
        <v>903</v>
      </c>
      <c r="AC915" s="29">
        <f t="shared" si="254"/>
        <v>5873507.4200000372</v>
      </c>
      <c r="AD915" s="30">
        <f t="shared" si="265"/>
        <v>903</v>
      </c>
      <c r="AE915" s="30">
        <f t="shared" si="265"/>
        <v>903</v>
      </c>
      <c r="AF915" s="29">
        <f t="shared" si="250"/>
        <v>5904747.0499999132</v>
      </c>
      <c r="AG915" s="30">
        <f t="shared" si="265"/>
        <v>903</v>
      </c>
      <c r="AH915" s="30">
        <f t="shared" si="265"/>
        <v>903</v>
      </c>
      <c r="AI915" s="29">
        <f t="shared" si="255"/>
        <v>5869125.7700000731</v>
      </c>
      <c r="AJ915" s="30">
        <f t="shared" si="265"/>
        <v>903</v>
      </c>
      <c r="AK915" s="30">
        <f t="shared" si="264"/>
        <v>903</v>
      </c>
      <c r="AL915" s="29">
        <f t="shared" si="256"/>
        <v>5896074.8300000196</v>
      </c>
      <c r="AM915" s="30">
        <f t="shared" si="264"/>
        <v>903</v>
      </c>
      <c r="AN915" s="30">
        <f t="shared" si="264"/>
        <v>903</v>
      </c>
      <c r="AO915" s="29">
        <f t="shared" si="257"/>
        <v>5901039.6900000209</v>
      </c>
      <c r="AP915" s="30">
        <f t="shared" si="264"/>
        <v>903</v>
      </c>
      <c r="AQ915" s="30">
        <f t="shared" si="264"/>
        <v>903</v>
      </c>
      <c r="AR915" s="29">
        <f t="shared" si="251"/>
        <v>5894241.6899998747</v>
      </c>
      <c r="AS915" s="253">
        <f t="shared" si="264"/>
        <v>903</v>
      </c>
      <c r="AT915" s="254">
        <f t="shared" si="264"/>
        <v>903</v>
      </c>
    </row>
    <row r="916" spans="22:46">
      <c r="V916" s="30">
        <f t="shared" si="265"/>
        <v>904</v>
      </c>
      <c r="W916" s="29">
        <f t="shared" si="252"/>
        <v>5884667.1900000731</v>
      </c>
      <c r="X916" s="30">
        <f t="shared" si="265"/>
        <v>904</v>
      </c>
      <c r="Y916" s="30">
        <f t="shared" si="265"/>
        <v>904</v>
      </c>
      <c r="Z916" s="29">
        <f t="shared" si="253"/>
        <v>5901427.5799999172</v>
      </c>
      <c r="AA916" s="30">
        <f t="shared" si="265"/>
        <v>904</v>
      </c>
      <c r="AB916" s="30">
        <f t="shared" si="265"/>
        <v>904</v>
      </c>
      <c r="AC916" s="29">
        <f t="shared" si="254"/>
        <v>5879939.5400000373</v>
      </c>
      <c r="AD916" s="30">
        <f t="shared" si="265"/>
        <v>904</v>
      </c>
      <c r="AE916" s="30">
        <f t="shared" si="265"/>
        <v>904</v>
      </c>
      <c r="AF916" s="29">
        <f t="shared" si="250"/>
        <v>5911205.1899999129</v>
      </c>
      <c r="AG916" s="30">
        <f t="shared" si="265"/>
        <v>904</v>
      </c>
      <c r="AH916" s="30">
        <f t="shared" si="265"/>
        <v>904</v>
      </c>
      <c r="AI916" s="29">
        <f t="shared" si="255"/>
        <v>5875558.3400000734</v>
      </c>
      <c r="AJ916" s="30">
        <f t="shared" si="265"/>
        <v>904</v>
      </c>
      <c r="AK916" s="30">
        <f t="shared" si="264"/>
        <v>904</v>
      </c>
      <c r="AL916" s="29">
        <f t="shared" si="256"/>
        <v>5902532.0700000199</v>
      </c>
      <c r="AM916" s="30">
        <f t="shared" si="264"/>
        <v>904</v>
      </c>
      <c r="AN916" s="30">
        <f t="shared" si="264"/>
        <v>904</v>
      </c>
      <c r="AO916" s="29">
        <f t="shared" si="257"/>
        <v>5907489.8000000212</v>
      </c>
      <c r="AP916" s="30">
        <f t="shared" si="264"/>
        <v>904</v>
      </c>
      <c r="AQ916" s="30">
        <f t="shared" si="264"/>
        <v>904</v>
      </c>
      <c r="AR916" s="29">
        <f t="shared" si="251"/>
        <v>5900680.9999998743</v>
      </c>
      <c r="AS916" s="253">
        <f t="shared" si="264"/>
        <v>904</v>
      </c>
      <c r="AT916" s="254">
        <f t="shared" si="264"/>
        <v>904</v>
      </c>
    </row>
    <row r="917" spans="22:46">
      <c r="V917" s="30">
        <f t="shared" si="265"/>
        <v>905</v>
      </c>
      <c r="W917" s="29">
        <f t="shared" si="252"/>
        <v>5891102.0100000734</v>
      </c>
      <c r="X917" s="30">
        <f t="shared" si="265"/>
        <v>905</v>
      </c>
      <c r="Y917" s="30">
        <f t="shared" si="265"/>
        <v>905</v>
      </c>
      <c r="Z917" s="29">
        <f t="shared" si="253"/>
        <v>5907881.2199999169</v>
      </c>
      <c r="AA917" s="30">
        <f t="shared" si="265"/>
        <v>905</v>
      </c>
      <c r="AB917" s="30">
        <f t="shared" si="265"/>
        <v>905</v>
      </c>
      <c r="AC917" s="29">
        <f t="shared" si="254"/>
        <v>5886371.6600000374</v>
      </c>
      <c r="AD917" s="30">
        <f t="shared" si="265"/>
        <v>905</v>
      </c>
      <c r="AE917" s="30">
        <f t="shared" si="265"/>
        <v>905</v>
      </c>
      <c r="AF917" s="29">
        <f t="shared" si="250"/>
        <v>5917663.3299999125</v>
      </c>
      <c r="AG917" s="30">
        <f t="shared" si="265"/>
        <v>905</v>
      </c>
      <c r="AH917" s="30">
        <f t="shared" si="265"/>
        <v>905</v>
      </c>
      <c r="AI917" s="29">
        <f t="shared" si="255"/>
        <v>5881990.9100000737</v>
      </c>
      <c r="AJ917" s="30">
        <f t="shared" si="265"/>
        <v>905</v>
      </c>
      <c r="AK917" s="30">
        <f t="shared" si="264"/>
        <v>905</v>
      </c>
      <c r="AL917" s="29">
        <f t="shared" si="256"/>
        <v>5908989.3100000201</v>
      </c>
      <c r="AM917" s="30">
        <f t="shared" si="264"/>
        <v>905</v>
      </c>
      <c r="AN917" s="30">
        <f t="shared" si="264"/>
        <v>905</v>
      </c>
      <c r="AO917" s="29">
        <f t="shared" si="257"/>
        <v>5913939.9100000216</v>
      </c>
      <c r="AP917" s="30">
        <f t="shared" si="264"/>
        <v>905</v>
      </c>
      <c r="AQ917" s="30">
        <f t="shared" si="264"/>
        <v>905</v>
      </c>
      <c r="AR917" s="29">
        <f t="shared" si="251"/>
        <v>5907120.3099998739</v>
      </c>
      <c r="AS917" s="253">
        <f t="shared" si="264"/>
        <v>905</v>
      </c>
      <c r="AT917" s="254">
        <f t="shared" si="264"/>
        <v>905</v>
      </c>
    </row>
    <row r="918" spans="22:46">
      <c r="V918" s="30">
        <f t="shared" si="265"/>
        <v>906</v>
      </c>
      <c r="W918" s="29">
        <f t="shared" si="252"/>
        <v>5897536.8300000736</v>
      </c>
      <c r="X918" s="30">
        <f t="shared" si="265"/>
        <v>906</v>
      </c>
      <c r="Y918" s="30">
        <f t="shared" si="265"/>
        <v>906</v>
      </c>
      <c r="Z918" s="29">
        <f t="shared" si="253"/>
        <v>5914334.8599999165</v>
      </c>
      <c r="AA918" s="30">
        <f t="shared" si="265"/>
        <v>906</v>
      </c>
      <c r="AB918" s="30">
        <f t="shared" si="265"/>
        <v>906</v>
      </c>
      <c r="AC918" s="29">
        <f t="shared" si="254"/>
        <v>5892803.7800000375</v>
      </c>
      <c r="AD918" s="30">
        <f t="shared" si="265"/>
        <v>906</v>
      </c>
      <c r="AE918" s="30">
        <f t="shared" si="265"/>
        <v>906</v>
      </c>
      <c r="AF918" s="29">
        <f t="shared" ref="AF918:AF965" si="266">AF917+6458.14</f>
        <v>5924121.4699999122</v>
      </c>
      <c r="AG918" s="30">
        <f t="shared" si="265"/>
        <v>906</v>
      </c>
      <c r="AH918" s="30">
        <f t="shared" si="265"/>
        <v>906</v>
      </c>
      <c r="AI918" s="29">
        <f t="shared" si="255"/>
        <v>5888423.480000074</v>
      </c>
      <c r="AJ918" s="30">
        <f t="shared" si="265"/>
        <v>906</v>
      </c>
      <c r="AK918" s="30">
        <f t="shared" si="264"/>
        <v>906</v>
      </c>
      <c r="AL918" s="29">
        <f t="shared" si="256"/>
        <v>5915446.5500000203</v>
      </c>
      <c r="AM918" s="30">
        <f t="shared" si="264"/>
        <v>906</v>
      </c>
      <c r="AN918" s="30">
        <f t="shared" si="264"/>
        <v>906</v>
      </c>
      <c r="AO918" s="29">
        <f t="shared" si="257"/>
        <v>5920390.0200000219</v>
      </c>
      <c r="AP918" s="30">
        <f t="shared" si="264"/>
        <v>906</v>
      </c>
      <c r="AQ918" s="30">
        <f t="shared" si="264"/>
        <v>906</v>
      </c>
      <c r="AR918" s="29">
        <f t="shared" si="251"/>
        <v>5913559.6199998735</v>
      </c>
      <c r="AS918" s="253">
        <f t="shared" si="264"/>
        <v>906</v>
      </c>
      <c r="AT918" s="254">
        <f t="shared" si="264"/>
        <v>906</v>
      </c>
    </row>
    <row r="919" spans="22:46">
      <c r="V919" s="30">
        <f t="shared" si="265"/>
        <v>907</v>
      </c>
      <c r="W919" s="29">
        <f t="shared" si="252"/>
        <v>5903971.6500000739</v>
      </c>
      <c r="X919" s="30">
        <f t="shared" si="265"/>
        <v>907</v>
      </c>
      <c r="Y919" s="30">
        <f t="shared" si="265"/>
        <v>907</v>
      </c>
      <c r="Z919" s="29">
        <f t="shared" si="253"/>
        <v>5920788.4999999162</v>
      </c>
      <c r="AA919" s="30">
        <f t="shared" si="265"/>
        <v>907</v>
      </c>
      <c r="AB919" s="30">
        <f t="shared" si="265"/>
        <v>907</v>
      </c>
      <c r="AC919" s="29">
        <f t="shared" si="254"/>
        <v>5899235.9000000376</v>
      </c>
      <c r="AD919" s="30">
        <f t="shared" si="265"/>
        <v>907</v>
      </c>
      <c r="AE919" s="30">
        <f t="shared" si="265"/>
        <v>907</v>
      </c>
      <c r="AF919" s="29">
        <f t="shared" si="266"/>
        <v>5930579.6099999119</v>
      </c>
      <c r="AG919" s="30">
        <f t="shared" si="265"/>
        <v>907</v>
      </c>
      <c r="AH919" s="30">
        <f t="shared" si="265"/>
        <v>907</v>
      </c>
      <c r="AI919" s="29">
        <f t="shared" si="255"/>
        <v>5894856.0500000743</v>
      </c>
      <c r="AJ919" s="30">
        <f t="shared" si="265"/>
        <v>907</v>
      </c>
      <c r="AK919" s="30">
        <f t="shared" si="264"/>
        <v>907</v>
      </c>
      <c r="AL919" s="29">
        <f t="shared" si="256"/>
        <v>5921903.7900000205</v>
      </c>
      <c r="AM919" s="30">
        <f t="shared" si="264"/>
        <v>907</v>
      </c>
      <c r="AN919" s="30">
        <f t="shared" si="264"/>
        <v>907</v>
      </c>
      <c r="AO919" s="29">
        <f t="shared" si="257"/>
        <v>5926840.1300000222</v>
      </c>
      <c r="AP919" s="30">
        <f t="shared" si="264"/>
        <v>907</v>
      </c>
      <c r="AQ919" s="30">
        <f t="shared" si="264"/>
        <v>907</v>
      </c>
      <c r="AR919" s="29">
        <f t="shared" ref="AR919:AR965" si="267">AR918+6439.31</f>
        <v>5919998.929999873</v>
      </c>
      <c r="AS919" s="253">
        <f t="shared" si="264"/>
        <v>907</v>
      </c>
      <c r="AT919" s="254">
        <f t="shared" si="264"/>
        <v>907</v>
      </c>
    </row>
    <row r="920" spans="22:46">
      <c r="V920" s="30">
        <f t="shared" si="265"/>
        <v>908</v>
      </c>
      <c r="W920" s="29">
        <f t="shared" ref="W920:W966" si="268">W919+6434.82</f>
        <v>5910406.4700000742</v>
      </c>
      <c r="X920" s="30">
        <f t="shared" si="265"/>
        <v>908</v>
      </c>
      <c r="Y920" s="30">
        <f t="shared" si="265"/>
        <v>908</v>
      </c>
      <c r="Z920" s="29">
        <f t="shared" ref="Z920:Z967" si="269">Z919+6453.64</f>
        <v>5927242.1399999158</v>
      </c>
      <c r="AA920" s="30">
        <f t="shared" si="265"/>
        <v>908</v>
      </c>
      <c r="AB920" s="30">
        <f t="shared" si="265"/>
        <v>908</v>
      </c>
      <c r="AC920" s="29">
        <f t="shared" si="254"/>
        <v>5905668.0200000377</v>
      </c>
      <c r="AD920" s="30">
        <f t="shared" si="265"/>
        <v>908</v>
      </c>
      <c r="AE920" s="30">
        <f t="shared" si="265"/>
        <v>908</v>
      </c>
      <c r="AF920" s="29">
        <f t="shared" si="266"/>
        <v>5937037.7499999115</v>
      </c>
      <c r="AG920" s="30">
        <f t="shared" si="265"/>
        <v>908</v>
      </c>
      <c r="AH920" s="30">
        <f t="shared" si="265"/>
        <v>908</v>
      </c>
      <c r="AI920" s="29">
        <f t="shared" si="255"/>
        <v>5901288.6200000746</v>
      </c>
      <c r="AJ920" s="30">
        <f t="shared" si="265"/>
        <v>908</v>
      </c>
      <c r="AK920" s="30">
        <f t="shared" si="264"/>
        <v>908</v>
      </c>
      <c r="AL920" s="29">
        <f t="shared" si="256"/>
        <v>5928361.0300000207</v>
      </c>
      <c r="AM920" s="30">
        <f t="shared" si="264"/>
        <v>908</v>
      </c>
      <c r="AN920" s="30">
        <f t="shared" si="264"/>
        <v>908</v>
      </c>
      <c r="AO920" s="29">
        <f t="shared" si="257"/>
        <v>5933290.2400000226</v>
      </c>
      <c r="AP920" s="30">
        <f t="shared" si="264"/>
        <v>908</v>
      </c>
      <c r="AQ920" s="30">
        <f t="shared" si="264"/>
        <v>908</v>
      </c>
      <c r="AR920" s="29">
        <f t="shared" si="267"/>
        <v>5926438.2399998726</v>
      </c>
      <c r="AS920" s="253">
        <f t="shared" si="264"/>
        <v>908</v>
      </c>
      <c r="AT920" s="254">
        <f t="shared" si="264"/>
        <v>908</v>
      </c>
    </row>
    <row r="921" spans="22:46">
      <c r="V921" s="30">
        <f t="shared" si="265"/>
        <v>909</v>
      </c>
      <c r="W921" s="29">
        <f t="shared" si="268"/>
        <v>5916841.2900000745</v>
      </c>
      <c r="X921" s="30">
        <f t="shared" si="265"/>
        <v>909</v>
      </c>
      <c r="Y921" s="30">
        <f t="shared" si="265"/>
        <v>909</v>
      </c>
      <c r="Z921" s="29">
        <f t="shared" si="269"/>
        <v>5933695.7799999155</v>
      </c>
      <c r="AA921" s="30">
        <f t="shared" si="265"/>
        <v>909</v>
      </c>
      <c r="AB921" s="30">
        <f t="shared" si="265"/>
        <v>909</v>
      </c>
      <c r="AC921" s="29">
        <f t="shared" ref="AC921:AC967" si="270">AC920+6432.12</f>
        <v>5912100.1400000378</v>
      </c>
      <c r="AD921" s="30">
        <f t="shared" si="265"/>
        <v>909</v>
      </c>
      <c r="AE921" s="30">
        <f t="shared" si="265"/>
        <v>909</v>
      </c>
      <c r="AF921" s="29">
        <f t="shared" si="266"/>
        <v>5943495.8899999112</v>
      </c>
      <c r="AG921" s="30">
        <f t="shared" si="265"/>
        <v>909</v>
      </c>
      <c r="AH921" s="30">
        <f t="shared" si="265"/>
        <v>909</v>
      </c>
      <c r="AI921" s="29">
        <f t="shared" ref="AI921:AI967" si="271">AI920+6432.57</f>
        <v>5907721.1900000749</v>
      </c>
      <c r="AJ921" s="30">
        <f t="shared" si="265"/>
        <v>909</v>
      </c>
      <c r="AK921" s="30">
        <f t="shared" si="264"/>
        <v>909</v>
      </c>
      <c r="AL921" s="29">
        <f t="shared" si="256"/>
        <v>5934818.270000021</v>
      </c>
      <c r="AM921" s="30">
        <f t="shared" si="264"/>
        <v>909</v>
      </c>
      <c r="AN921" s="30">
        <f t="shared" si="264"/>
        <v>909</v>
      </c>
      <c r="AO921" s="29">
        <f t="shared" si="257"/>
        <v>5939740.3500000229</v>
      </c>
      <c r="AP921" s="30">
        <f t="shared" si="264"/>
        <v>909</v>
      </c>
      <c r="AQ921" s="30">
        <f t="shared" si="264"/>
        <v>909</v>
      </c>
      <c r="AR921" s="29">
        <f t="shared" si="267"/>
        <v>5932877.5499998722</v>
      </c>
      <c r="AS921" s="253">
        <f t="shared" si="264"/>
        <v>909</v>
      </c>
      <c r="AT921" s="254">
        <f t="shared" si="264"/>
        <v>909</v>
      </c>
    </row>
    <row r="922" spans="22:46">
      <c r="V922" s="30">
        <f t="shared" si="265"/>
        <v>910</v>
      </c>
      <c r="W922" s="29">
        <f t="shared" si="268"/>
        <v>5923276.1100000748</v>
      </c>
      <c r="X922" s="30">
        <f t="shared" si="265"/>
        <v>910</v>
      </c>
      <c r="Y922" s="30">
        <f t="shared" si="265"/>
        <v>910</v>
      </c>
      <c r="Z922" s="29">
        <f t="shared" si="269"/>
        <v>5940149.4199999152</v>
      </c>
      <c r="AA922" s="30">
        <f t="shared" si="265"/>
        <v>910</v>
      </c>
      <c r="AB922" s="30">
        <f t="shared" si="265"/>
        <v>910</v>
      </c>
      <c r="AC922" s="29">
        <f t="shared" si="270"/>
        <v>5918532.260000038</v>
      </c>
      <c r="AD922" s="30">
        <f t="shared" si="265"/>
        <v>910</v>
      </c>
      <c r="AE922" s="30">
        <f t="shared" si="265"/>
        <v>910</v>
      </c>
      <c r="AF922" s="29">
        <f t="shared" si="266"/>
        <v>5949954.0299999109</v>
      </c>
      <c r="AG922" s="30">
        <f t="shared" si="265"/>
        <v>910</v>
      </c>
      <c r="AH922" s="30">
        <f t="shared" si="265"/>
        <v>910</v>
      </c>
      <c r="AI922" s="29">
        <f t="shared" si="271"/>
        <v>5914153.7600000752</v>
      </c>
      <c r="AJ922" s="30">
        <f t="shared" si="265"/>
        <v>910</v>
      </c>
      <c r="AK922" s="30">
        <f t="shared" si="264"/>
        <v>910</v>
      </c>
      <c r="AL922" s="29">
        <f t="shared" ref="AL922:AL969" si="272">AL921+6457.24</f>
        <v>5941275.5100000212</v>
      </c>
      <c r="AM922" s="30">
        <f t="shared" si="264"/>
        <v>910</v>
      </c>
      <c r="AN922" s="30">
        <f t="shared" si="264"/>
        <v>910</v>
      </c>
      <c r="AO922" s="29">
        <f t="shared" si="257"/>
        <v>5946190.4600000232</v>
      </c>
      <c r="AP922" s="30">
        <f t="shared" si="264"/>
        <v>910</v>
      </c>
      <c r="AQ922" s="30">
        <f t="shared" si="264"/>
        <v>910</v>
      </c>
      <c r="AR922" s="29">
        <f t="shared" si="267"/>
        <v>5939316.8599998718</v>
      </c>
      <c r="AS922" s="253">
        <f t="shared" si="264"/>
        <v>910</v>
      </c>
      <c r="AT922" s="254">
        <f t="shared" si="264"/>
        <v>910</v>
      </c>
    </row>
    <row r="923" spans="22:46">
      <c r="V923" s="30">
        <f t="shared" si="265"/>
        <v>911</v>
      </c>
      <c r="W923" s="29">
        <f t="shared" si="268"/>
        <v>5929710.9300000751</v>
      </c>
      <c r="X923" s="30">
        <f t="shared" si="265"/>
        <v>911</v>
      </c>
      <c r="Y923" s="30">
        <f t="shared" si="265"/>
        <v>911</v>
      </c>
      <c r="Z923" s="29">
        <f t="shared" si="269"/>
        <v>5946603.0599999148</v>
      </c>
      <c r="AA923" s="30">
        <f t="shared" si="265"/>
        <v>911</v>
      </c>
      <c r="AB923" s="30">
        <f t="shared" si="265"/>
        <v>911</v>
      </c>
      <c r="AC923" s="29">
        <f t="shared" si="270"/>
        <v>5924964.3800000381</v>
      </c>
      <c r="AD923" s="30">
        <f t="shared" si="265"/>
        <v>911</v>
      </c>
      <c r="AE923" s="30">
        <f t="shared" si="265"/>
        <v>911</v>
      </c>
      <c r="AF923" s="29">
        <f t="shared" si="266"/>
        <v>5956412.1699999105</v>
      </c>
      <c r="AG923" s="30">
        <f t="shared" si="265"/>
        <v>911</v>
      </c>
      <c r="AH923" s="30">
        <f t="shared" si="265"/>
        <v>911</v>
      </c>
      <c r="AI923" s="29">
        <f t="shared" si="271"/>
        <v>5920586.3300000755</v>
      </c>
      <c r="AJ923" s="30">
        <f t="shared" si="265"/>
        <v>911</v>
      </c>
      <c r="AK923" s="30">
        <f t="shared" si="264"/>
        <v>911</v>
      </c>
      <c r="AL923" s="29">
        <f t="shared" si="272"/>
        <v>5947732.7500000214</v>
      </c>
      <c r="AM923" s="30">
        <f t="shared" si="264"/>
        <v>911</v>
      </c>
      <c r="AN923" s="30">
        <f t="shared" si="264"/>
        <v>911</v>
      </c>
      <c r="AO923" s="29">
        <f t="shared" ref="AO923:AO969" si="273">AO922+6450.11</f>
        <v>5952640.5700000236</v>
      </c>
      <c r="AP923" s="30">
        <f t="shared" si="264"/>
        <v>911</v>
      </c>
      <c r="AQ923" s="30">
        <f t="shared" si="264"/>
        <v>911</v>
      </c>
      <c r="AR923" s="29">
        <f t="shared" si="267"/>
        <v>5945756.1699998714</v>
      </c>
      <c r="AS923" s="253">
        <f t="shared" si="264"/>
        <v>911</v>
      </c>
      <c r="AT923" s="254">
        <f t="shared" si="264"/>
        <v>911</v>
      </c>
    </row>
    <row r="924" spans="22:46">
      <c r="V924" s="30">
        <f t="shared" si="265"/>
        <v>912</v>
      </c>
      <c r="W924" s="29">
        <f t="shared" si="268"/>
        <v>5936145.7500000754</v>
      </c>
      <c r="X924" s="30">
        <f t="shared" si="265"/>
        <v>912</v>
      </c>
      <c r="Y924" s="30">
        <f t="shared" si="265"/>
        <v>912</v>
      </c>
      <c r="Z924" s="29">
        <f t="shared" si="269"/>
        <v>5953056.6999999145</v>
      </c>
      <c r="AA924" s="30">
        <f t="shared" si="265"/>
        <v>912</v>
      </c>
      <c r="AB924" s="30">
        <f t="shared" si="265"/>
        <v>912</v>
      </c>
      <c r="AC924" s="29">
        <f t="shared" si="270"/>
        <v>5931396.5000000382</v>
      </c>
      <c r="AD924" s="30">
        <f t="shared" si="265"/>
        <v>912</v>
      </c>
      <c r="AE924" s="30">
        <f t="shared" si="265"/>
        <v>912</v>
      </c>
      <c r="AF924" s="29">
        <f t="shared" si="266"/>
        <v>5962870.3099999102</v>
      </c>
      <c r="AG924" s="30">
        <f t="shared" si="265"/>
        <v>912</v>
      </c>
      <c r="AH924" s="30">
        <f t="shared" si="265"/>
        <v>912</v>
      </c>
      <c r="AI924" s="29">
        <f t="shared" si="271"/>
        <v>5927018.9000000758</v>
      </c>
      <c r="AJ924" s="30">
        <f t="shared" si="265"/>
        <v>912</v>
      </c>
      <c r="AK924" s="30">
        <f t="shared" si="264"/>
        <v>912</v>
      </c>
      <c r="AL924" s="29">
        <f t="shared" si="272"/>
        <v>5954189.9900000216</v>
      </c>
      <c r="AM924" s="30">
        <f t="shared" si="264"/>
        <v>912</v>
      </c>
      <c r="AN924" s="30">
        <f t="shared" si="264"/>
        <v>912</v>
      </c>
      <c r="AO924" s="29">
        <f t="shared" si="273"/>
        <v>5959090.6800000239</v>
      </c>
      <c r="AP924" s="30">
        <f t="shared" si="264"/>
        <v>912</v>
      </c>
      <c r="AQ924" s="30">
        <f t="shared" si="264"/>
        <v>912</v>
      </c>
      <c r="AR924" s="29">
        <f t="shared" si="267"/>
        <v>5952195.479999871</v>
      </c>
      <c r="AS924" s="253">
        <f t="shared" si="264"/>
        <v>912</v>
      </c>
      <c r="AT924" s="254">
        <f t="shared" si="264"/>
        <v>912</v>
      </c>
    </row>
    <row r="925" spans="22:46">
      <c r="V925" s="30">
        <f t="shared" si="265"/>
        <v>913</v>
      </c>
      <c r="W925" s="29">
        <f t="shared" si="268"/>
        <v>5942580.5700000757</v>
      </c>
      <c r="X925" s="30">
        <f t="shared" si="265"/>
        <v>913</v>
      </c>
      <c r="Y925" s="30">
        <f t="shared" si="265"/>
        <v>913</v>
      </c>
      <c r="Z925" s="29">
        <f t="shared" si="269"/>
        <v>5959510.3399999142</v>
      </c>
      <c r="AA925" s="30">
        <f t="shared" si="265"/>
        <v>913</v>
      </c>
      <c r="AB925" s="30">
        <f t="shared" si="265"/>
        <v>913</v>
      </c>
      <c r="AC925" s="29">
        <f t="shared" si="270"/>
        <v>5937828.6200000383</v>
      </c>
      <c r="AD925" s="30">
        <f t="shared" si="265"/>
        <v>913</v>
      </c>
      <c r="AE925" s="30">
        <f t="shared" si="265"/>
        <v>913</v>
      </c>
      <c r="AF925" s="29">
        <f t="shared" si="266"/>
        <v>5969328.4499999098</v>
      </c>
      <c r="AG925" s="30">
        <f t="shared" si="265"/>
        <v>913</v>
      </c>
      <c r="AH925" s="30">
        <f t="shared" si="265"/>
        <v>913</v>
      </c>
      <c r="AI925" s="29">
        <f t="shared" si="271"/>
        <v>5933451.4700000761</v>
      </c>
      <c r="AJ925" s="30">
        <f t="shared" si="265"/>
        <v>913</v>
      </c>
      <c r="AK925" s="30">
        <f t="shared" si="265"/>
        <v>913</v>
      </c>
      <c r="AL925" s="29">
        <f t="shared" si="272"/>
        <v>5960647.2300000219</v>
      </c>
      <c r="AM925" s="30">
        <f t="shared" ref="AK925:AT940" si="274">AM924+1</f>
        <v>913</v>
      </c>
      <c r="AN925" s="30">
        <f t="shared" si="274"/>
        <v>913</v>
      </c>
      <c r="AO925" s="29">
        <f t="shared" si="273"/>
        <v>5965540.7900000243</v>
      </c>
      <c r="AP925" s="30">
        <f t="shared" si="274"/>
        <v>913</v>
      </c>
      <c r="AQ925" s="30">
        <f t="shared" si="274"/>
        <v>913</v>
      </c>
      <c r="AR925" s="29">
        <f t="shared" si="267"/>
        <v>5958634.7899998706</v>
      </c>
      <c r="AS925" s="253">
        <f t="shared" si="274"/>
        <v>913</v>
      </c>
      <c r="AT925" s="254">
        <f t="shared" si="274"/>
        <v>913</v>
      </c>
    </row>
    <row r="926" spans="22:46">
      <c r="V926" s="30">
        <f t="shared" ref="V926:AK941" si="275">V925+1</f>
        <v>914</v>
      </c>
      <c r="W926" s="29">
        <f t="shared" si="268"/>
        <v>5949015.390000076</v>
      </c>
      <c r="X926" s="30">
        <f t="shared" si="275"/>
        <v>914</v>
      </c>
      <c r="Y926" s="30">
        <f t="shared" si="275"/>
        <v>914</v>
      </c>
      <c r="Z926" s="29">
        <f t="shared" si="269"/>
        <v>5965963.9799999138</v>
      </c>
      <c r="AA926" s="30">
        <f t="shared" si="275"/>
        <v>914</v>
      </c>
      <c r="AB926" s="30">
        <f t="shared" si="275"/>
        <v>914</v>
      </c>
      <c r="AC926" s="29">
        <f t="shared" si="270"/>
        <v>5944260.7400000384</v>
      </c>
      <c r="AD926" s="30">
        <f t="shared" si="275"/>
        <v>914</v>
      </c>
      <c r="AE926" s="30">
        <f t="shared" si="275"/>
        <v>914</v>
      </c>
      <c r="AF926" s="29">
        <f t="shared" si="266"/>
        <v>5975786.5899999095</v>
      </c>
      <c r="AG926" s="30">
        <f t="shared" si="275"/>
        <v>914</v>
      </c>
      <c r="AH926" s="30">
        <f t="shared" si="275"/>
        <v>914</v>
      </c>
      <c r="AI926" s="29">
        <f t="shared" si="271"/>
        <v>5939884.0400000764</v>
      </c>
      <c r="AJ926" s="30">
        <f t="shared" si="275"/>
        <v>914</v>
      </c>
      <c r="AK926" s="30">
        <f t="shared" si="274"/>
        <v>914</v>
      </c>
      <c r="AL926" s="29">
        <f t="shared" si="272"/>
        <v>5967104.4700000221</v>
      </c>
      <c r="AM926" s="30">
        <f t="shared" si="274"/>
        <v>914</v>
      </c>
      <c r="AN926" s="30">
        <f t="shared" si="274"/>
        <v>914</v>
      </c>
      <c r="AO926" s="29">
        <f t="shared" si="273"/>
        <v>5971990.9000000246</v>
      </c>
      <c r="AP926" s="30">
        <f t="shared" si="274"/>
        <v>914</v>
      </c>
      <c r="AQ926" s="30">
        <f t="shared" si="274"/>
        <v>914</v>
      </c>
      <c r="AR926" s="29">
        <f t="shared" si="267"/>
        <v>5965074.0999998702</v>
      </c>
      <c r="AS926" s="253">
        <f t="shared" si="274"/>
        <v>914</v>
      </c>
      <c r="AT926" s="254">
        <f t="shared" si="274"/>
        <v>914</v>
      </c>
    </row>
    <row r="927" spans="22:46">
      <c r="V927" s="30">
        <f t="shared" si="275"/>
        <v>915</v>
      </c>
      <c r="W927" s="29">
        <f t="shared" si="268"/>
        <v>5955450.2100000763</v>
      </c>
      <c r="X927" s="30">
        <f t="shared" si="275"/>
        <v>915</v>
      </c>
      <c r="Y927" s="30">
        <f t="shared" si="275"/>
        <v>915</v>
      </c>
      <c r="Z927" s="29">
        <f t="shared" si="269"/>
        <v>5972417.6199999135</v>
      </c>
      <c r="AA927" s="30">
        <f t="shared" si="275"/>
        <v>915</v>
      </c>
      <c r="AB927" s="30">
        <f t="shared" si="275"/>
        <v>915</v>
      </c>
      <c r="AC927" s="29">
        <f t="shared" si="270"/>
        <v>5950692.8600000385</v>
      </c>
      <c r="AD927" s="30">
        <f t="shared" si="275"/>
        <v>915</v>
      </c>
      <c r="AE927" s="30">
        <f t="shared" si="275"/>
        <v>915</v>
      </c>
      <c r="AF927" s="29">
        <f t="shared" si="266"/>
        <v>5982244.7299999092</v>
      </c>
      <c r="AG927" s="30">
        <f t="shared" si="275"/>
        <v>915</v>
      </c>
      <c r="AH927" s="30">
        <f t="shared" si="275"/>
        <v>915</v>
      </c>
      <c r="AI927" s="29">
        <f t="shared" si="271"/>
        <v>5946316.6100000767</v>
      </c>
      <c r="AJ927" s="30">
        <f t="shared" si="275"/>
        <v>915</v>
      </c>
      <c r="AK927" s="30">
        <f t="shared" si="274"/>
        <v>915</v>
      </c>
      <c r="AL927" s="29">
        <f t="shared" si="272"/>
        <v>5973561.7100000223</v>
      </c>
      <c r="AM927" s="30">
        <f t="shared" si="274"/>
        <v>915</v>
      </c>
      <c r="AN927" s="30">
        <f t="shared" si="274"/>
        <v>915</v>
      </c>
      <c r="AO927" s="29">
        <f t="shared" si="273"/>
        <v>5978441.0100000249</v>
      </c>
      <c r="AP927" s="30">
        <f t="shared" si="274"/>
        <v>915</v>
      </c>
      <c r="AQ927" s="30">
        <f t="shared" si="274"/>
        <v>915</v>
      </c>
      <c r="AR927" s="29">
        <f t="shared" si="267"/>
        <v>5971513.4099998698</v>
      </c>
      <c r="AS927" s="253">
        <f t="shared" si="274"/>
        <v>915</v>
      </c>
      <c r="AT927" s="254">
        <f t="shared" si="274"/>
        <v>915</v>
      </c>
    </row>
    <row r="928" spans="22:46">
      <c r="V928" s="30">
        <f t="shared" si="275"/>
        <v>916</v>
      </c>
      <c r="W928" s="29">
        <f t="shared" si="268"/>
        <v>5961885.0300000766</v>
      </c>
      <c r="X928" s="30">
        <f t="shared" si="275"/>
        <v>916</v>
      </c>
      <c r="Y928" s="30">
        <f t="shared" si="275"/>
        <v>916</v>
      </c>
      <c r="Z928" s="29">
        <f t="shared" si="269"/>
        <v>5978871.2599999132</v>
      </c>
      <c r="AA928" s="30">
        <f t="shared" si="275"/>
        <v>916</v>
      </c>
      <c r="AB928" s="30">
        <f t="shared" si="275"/>
        <v>916</v>
      </c>
      <c r="AC928" s="29">
        <f t="shared" si="270"/>
        <v>5957124.9800000386</v>
      </c>
      <c r="AD928" s="30">
        <f t="shared" si="275"/>
        <v>916</v>
      </c>
      <c r="AE928" s="30">
        <f t="shared" si="275"/>
        <v>916</v>
      </c>
      <c r="AF928" s="29">
        <f t="shared" si="266"/>
        <v>5988702.8699999088</v>
      </c>
      <c r="AG928" s="30">
        <f t="shared" si="275"/>
        <v>916</v>
      </c>
      <c r="AH928" s="30">
        <f t="shared" si="275"/>
        <v>916</v>
      </c>
      <c r="AI928" s="29">
        <f t="shared" si="271"/>
        <v>5952749.180000077</v>
      </c>
      <c r="AJ928" s="30">
        <f t="shared" si="275"/>
        <v>916</v>
      </c>
      <c r="AK928" s="30">
        <f t="shared" si="274"/>
        <v>916</v>
      </c>
      <c r="AL928" s="29">
        <f t="shared" si="272"/>
        <v>5980018.9500000225</v>
      </c>
      <c r="AM928" s="30">
        <f t="shared" si="274"/>
        <v>916</v>
      </c>
      <c r="AN928" s="30">
        <f t="shared" si="274"/>
        <v>916</v>
      </c>
      <c r="AO928" s="29">
        <f t="shared" si="273"/>
        <v>5984891.1200000253</v>
      </c>
      <c r="AP928" s="30">
        <f t="shared" si="274"/>
        <v>916</v>
      </c>
      <c r="AQ928" s="30">
        <f t="shared" si="274"/>
        <v>916</v>
      </c>
      <c r="AR928" s="29">
        <f t="shared" si="267"/>
        <v>5977952.7199998694</v>
      </c>
      <c r="AS928" s="253">
        <f t="shared" si="274"/>
        <v>916</v>
      </c>
      <c r="AT928" s="254">
        <f t="shared" si="274"/>
        <v>916</v>
      </c>
    </row>
    <row r="929" spans="22:46">
      <c r="V929" s="30">
        <f t="shared" si="275"/>
        <v>917</v>
      </c>
      <c r="W929" s="29">
        <f t="shared" si="268"/>
        <v>5968319.8500000769</v>
      </c>
      <c r="X929" s="30">
        <f t="shared" si="275"/>
        <v>917</v>
      </c>
      <c r="Y929" s="30">
        <f t="shared" si="275"/>
        <v>917</v>
      </c>
      <c r="Z929" s="29">
        <f t="shared" si="269"/>
        <v>5985324.8999999128</v>
      </c>
      <c r="AA929" s="30">
        <f t="shared" si="275"/>
        <v>917</v>
      </c>
      <c r="AB929" s="30">
        <f t="shared" si="275"/>
        <v>917</v>
      </c>
      <c r="AC929" s="29">
        <f t="shared" si="270"/>
        <v>5963557.1000000387</v>
      </c>
      <c r="AD929" s="30">
        <f t="shared" si="275"/>
        <v>917</v>
      </c>
      <c r="AE929" s="30">
        <f t="shared" si="275"/>
        <v>917</v>
      </c>
      <c r="AF929" s="29">
        <f t="shared" si="266"/>
        <v>5995161.0099999085</v>
      </c>
      <c r="AG929" s="30">
        <f t="shared" si="275"/>
        <v>917</v>
      </c>
      <c r="AH929" s="30">
        <f t="shared" si="275"/>
        <v>917</v>
      </c>
      <c r="AI929" s="29">
        <f t="shared" si="271"/>
        <v>5959181.7500000773</v>
      </c>
      <c r="AJ929" s="30">
        <f t="shared" si="275"/>
        <v>917</v>
      </c>
      <c r="AK929" s="30">
        <f t="shared" si="274"/>
        <v>917</v>
      </c>
      <c r="AL929" s="29">
        <f t="shared" si="272"/>
        <v>5986476.1900000228</v>
      </c>
      <c r="AM929" s="30">
        <f t="shared" si="274"/>
        <v>917</v>
      </c>
      <c r="AN929" s="30">
        <f t="shared" si="274"/>
        <v>917</v>
      </c>
      <c r="AO929" s="29">
        <f t="shared" si="273"/>
        <v>5991341.2300000256</v>
      </c>
      <c r="AP929" s="30">
        <f t="shared" si="274"/>
        <v>917</v>
      </c>
      <c r="AQ929" s="30">
        <f t="shared" si="274"/>
        <v>917</v>
      </c>
      <c r="AR929" s="29">
        <f t="shared" si="267"/>
        <v>5984392.0299998689</v>
      </c>
      <c r="AS929" s="253">
        <f t="shared" si="274"/>
        <v>917</v>
      </c>
      <c r="AT929" s="254">
        <f t="shared" si="274"/>
        <v>917</v>
      </c>
    </row>
    <row r="930" spans="22:46">
      <c r="V930" s="30">
        <f t="shared" si="275"/>
        <v>918</v>
      </c>
      <c r="W930" s="29">
        <f t="shared" si="268"/>
        <v>5974754.6700000772</v>
      </c>
      <c r="X930" s="30">
        <f t="shared" si="275"/>
        <v>918</v>
      </c>
      <c r="Y930" s="30">
        <f t="shared" si="275"/>
        <v>918</v>
      </c>
      <c r="Z930" s="29">
        <f t="shared" si="269"/>
        <v>5991778.5399999125</v>
      </c>
      <c r="AA930" s="30">
        <f t="shared" si="275"/>
        <v>918</v>
      </c>
      <c r="AB930" s="30">
        <f t="shared" si="275"/>
        <v>918</v>
      </c>
      <c r="AC930" s="29">
        <f t="shared" si="270"/>
        <v>5969989.2200000389</v>
      </c>
      <c r="AD930" s="30">
        <f t="shared" si="275"/>
        <v>918</v>
      </c>
      <c r="AE930" s="30">
        <f t="shared" si="275"/>
        <v>918</v>
      </c>
      <c r="AF930" s="29">
        <f t="shared" si="266"/>
        <v>6001619.1499999082</v>
      </c>
      <c r="AG930" s="30">
        <f t="shared" si="275"/>
        <v>918</v>
      </c>
      <c r="AH930" s="30">
        <f t="shared" si="275"/>
        <v>918</v>
      </c>
      <c r="AI930" s="29">
        <f t="shared" si="271"/>
        <v>5965614.3200000776</v>
      </c>
      <c r="AJ930" s="30">
        <f t="shared" si="275"/>
        <v>918</v>
      </c>
      <c r="AK930" s="30">
        <f t="shared" si="274"/>
        <v>918</v>
      </c>
      <c r="AL930" s="29">
        <f t="shared" si="272"/>
        <v>5992933.430000023</v>
      </c>
      <c r="AM930" s="30">
        <f t="shared" si="274"/>
        <v>918</v>
      </c>
      <c r="AN930" s="30">
        <f t="shared" si="274"/>
        <v>918</v>
      </c>
      <c r="AO930" s="29">
        <f t="shared" si="273"/>
        <v>5997791.3400000259</v>
      </c>
      <c r="AP930" s="30">
        <f t="shared" si="274"/>
        <v>918</v>
      </c>
      <c r="AQ930" s="30">
        <f t="shared" si="274"/>
        <v>918</v>
      </c>
      <c r="AR930" s="29">
        <f t="shared" si="267"/>
        <v>5990831.3399998685</v>
      </c>
      <c r="AS930" s="253">
        <f t="shared" si="274"/>
        <v>918</v>
      </c>
      <c r="AT930" s="254">
        <f t="shared" si="274"/>
        <v>918</v>
      </c>
    </row>
    <row r="931" spans="22:46">
      <c r="V931" s="30">
        <f t="shared" si="275"/>
        <v>919</v>
      </c>
      <c r="W931" s="29">
        <f t="shared" si="268"/>
        <v>5981189.4900000775</v>
      </c>
      <c r="X931" s="30">
        <f t="shared" si="275"/>
        <v>919</v>
      </c>
      <c r="Y931" s="30">
        <f t="shared" si="275"/>
        <v>919</v>
      </c>
      <c r="Z931" s="29">
        <f t="shared" si="269"/>
        <v>5998232.1799999122</v>
      </c>
      <c r="AA931" s="30">
        <f t="shared" si="275"/>
        <v>919</v>
      </c>
      <c r="AB931" s="30">
        <f t="shared" si="275"/>
        <v>919</v>
      </c>
      <c r="AC931" s="29">
        <f t="shared" si="270"/>
        <v>5976421.340000039</v>
      </c>
      <c r="AD931" s="30">
        <f t="shared" si="275"/>
        <v>919</v>
      </c>
      <c r="AE931" s="30">
        <f t="shared" si="275"/>
        <v>919</v>
      </c>
      <c r="AF931" s="29">
        <f t="shared" si="266"/>
        <v>6008077.2899999078</v>
      </c>
      <c r="AG931" s="30">
        <f t="shared" si="275"/>
        <v>919</v>
      </c>
      <c r="AH931" s="30">
        <f t="shared" si="275"/>
        <v>919</v>
      </c>
      <c r="AI931" s="29">
        <f t="shared" si="271"/>
        <v>5972046.8900000779</v>
      </c>
      <c r="AJ931" s="30">
        <f t="shared" si="275"/>
        <v>919</v>
      </c>
      <c r="AK931" s="30">
        <f t="shared" si="274"/>
        <v>919</v>
      </c>
      <c r="AL931" s="29">
        <f t="shared" si="272"/>
        <v>5999390.6700000232</v>
      </c>
      <c r="AM931" s="30">
        <f t="shared" si="274"/>
        <v>919</v>
      </c>
      <c r="AN931" s="30">
        <f t="shared" si="274"/>
        <v>919</v>
      </c>
      <c r="AO931" s="29">
        <f t="shared" si="273"/>
        <v>6004241.4500000263</v>
      </c>
      <c r="AP931" s="30">
        <f t="shared" si="274"/>
        <v>919</v>
      </c>
      <c r="AQ931" s="30">
        <f t="shared" si="274"/>
        <v>919</v>
      </c>
      <c r="AR931" s="29">
        <f t="shared" si="267"/>
        <v>5997270.6499998681</v>
      </c>
      <c r="AS931" s="253">
        <f t="shared" si="274"/>
        <v>919</v>
      </c>
      <c r="AT931" s="254">
        <f t="shared" si="274"/>
        <v>919</v>
      </c>
    </row>
    <row r="932" spans="22:46">
      <c r="V932" s="30">
        <f t="shared" si="275"/>
        <v>920</v>
      </c>
      <c r="W932" s="29">
        <f t="shared" si="268"/>
        <v>5987624.3100000778</v>
      </c>
      <c r="X932" s="30">
        <f t="shared" si="275"/>
        <v>920</v>
      </c>
      <c r="Y932" s="30">
        <f t="shared" si="275"/>
        <v>920</v>
      </c>
      <c r="Z932" s="29">
        <f t="shared" si="269"/>
        <v>6004685.8199999118</v>
      </c>
      <c r="AA932" s="30">
        <f t="shared" si="275"/>
        <v>920</v>
      </c>
      <c r="AB932" s="30">
        <f t="shared" si="275"/>
        <v>920</v>
      </c>
      <c r="AC932" s="29">
        <f t="shared" si="270"/>
        <v>5982853.4600000391</v>
      </c>
      <c r="AD932" s="30">
        <f t="shared" si="275"/>
        <v>920</v>
      </c>
      <c r="AE932" s="30">
        <f t="shared" si="275"/>
        <v>920</v>
      </c>
      <c r="AF932" s="29">
        <f t="shared" si="266"/>
        <v>6014535.4299999075</v>
      </c>
      <c r="AG932" s="30">
        <f t="shared" si="275"/>
        <v>920</v>
      </c>
      <c r="AH932" s="30">
        <f t="shared" si="275"/>
        <v>920</v>
      </c>
      <c r="AI932" s="29">
        <f t="shared" si="271"/>
        <v>5978479.4600000782</v>
      </c>
      <c r="AJ932" s="30">
        <f t="shared" si="275"/>
        <v>920</v>
      </c>
      <c r="AK932" s="30">
        <f t="shared" si="274"/>
        <v>920</v>
      </c>
      <c r="AL932" s="29">
        <f t="shared" si="272"/>
        <v>6005847.9100000234</v>
      </c>
      <c r="AM932" s="30">
        <f t="shared" si="274"/>
        <v>920</v>
      </c>
      <c r="AN932" s="30">
        <f t="shared" si="274"/>
        <v>920</v>
      </c>
      <c r="AO932" s="29">
        <f t="shared" si="273"/>
        <v>6010691.5600000266</v>
      </c>
      <c r="AP932" s="30">
        <f t="shared" si="274"/>
        <v>920</v>
      </c>
      <c r="AQ932" s="30">
        <f t="shared" si="274"/>
        <v>920</v>
      </c>
      <c r="AR932" s="29">
        <f t="shared" si="267"/>
        <v>6003709.9599998677</v>
      </c>
      <c r="AS932" s="253">
        <f t="shared" si="274"/>
        <v>920</v>
      </c>
      <c r="AT932" s="254">
        <f t="shared" si="274"/>
        <v>920</v>
      </c>
    </row>
    <row r="933" spans="22:46">
      <c r="V933" s="30">
        <f t="shared" si="275"/>
        <v>921</v>
      </c>
      <c r="W933" s="29">
        <f t="shared" si="268"/>
        <v>5994059.1300000781</v>
      </c>
      <c r="X933" s="30">
        <f t="shared" si="275"/>
        <v>921</v>
      </c>
      <c r="Y933" s="30">
        <f t="shared" si="275"/>
        <v>921</v>
      </c>
      <c r="Z933" s="29">
        <f t="shared" si="269"/>
        <v>6011139.4599999115</v>
      </c>
      <c r="AA933" s="30">
        <f t="shared" si="275"/>
        <v>921</v>
      </c>
      <c r="AB933" s="30">
        <f t="shared" si="275"/>
        <v>921</v>
      </c>
      <c r="AC933" s="29">
        <f t="shared" si="270"/>
        <v>5989285.5800000392</v>
      </c>
      <c r="AD933" s="30">
        <f t="shared" si="275"/>
        <v>921</v>
      </c>
      <c r="AE933" s="30">
        <f t="shared" si="275"/>
        <v>921</v>
      </c>
      <c r="AF933" s="29">
        <f t="shared" si="266"/>
        <v>6020993.5699999072</v>
      </c>
      <c r="AG933" s="30">
        <f t="shared" si="275"/>
        <v>921</v>
      </c>
      <c r="AH933" s="30">
        <f t="shared" si="275"/>
        <v>921</v>
      </c>
      <c r="AI933" s="29">
        <f t="shared" si="271"/>
        <v>5984912.0300000785</v>
      </c>
      <c r="AJ933" s="30">
        <f t="shared" si="275"/>
        <v>921</v>
      </c>
      <c r="AK933" s="30">
        <f t="shared" si="274"/>
        <v>921</v>
      </c>
      <c r="AL933" s="29">
        <f t="shared" si="272"/>
        <v>6012305.1500000237</v>
      </c>
      <c r="AM933" s="30">
        <f t="shared" si="274"/>
        <v>921</v>
      </c>
      <c r="AN933" s="30">
        <f t="shared" si="274"/>
        <v>921</v>
      </c>
      <c r="AO933" s="29">
        <f t="shared" si="273"/>
        <v>6017141.6700000269</v>
      </c>
      <c r="AP933" s="30">
        <f t="shared" si="274"/>
        <v>921</v>
      </c>
      <c r="AQ933" s="30">
        <f t="shared" si="274"/>
        <v>921</v>
      </c>
      <c r="AR933" s="29">
        <f t="shared" si="267"/>
        <v>6010149.2699998673</v>
      </c>
      <c r="AS933" s="253">
        <f t="shared" si="274"/>
        <v>921</v>
      </c>
      <c r="AT933" s="254">
        <f t="shared" si="274"/>
        <v>921</v>
      </c>
    </row>
    <row r="934" spans="22:46">
      <c r="V934" s="30">
        <f t="shared" si="275"/>
        <v>922</v>
      </c>
      <c r="W934" s="29">
        <f t="shared" si="268"/>
        <v>6000493.9500000784</v>
      </c>
      <c r="X934" s="30">
        <f t="shared" si="275"/>
        <v>922</v>
      </c>
      <c r="Y934" s="30">
        <f t="shared" si="275"/>
        <v>922</v>
      </c>
      <c r="Z934" s="29">
        <f t="shared" si="269"/>
        <v>6017593.0999999112</v>
      </c>
      <c r="AA934" s="30">
        <f t="shared" si="275"/>
        <v>922</v>
      </c>
      <c r="AB934" s="30">
        <f t="shared" si="275"/>
        <v>922</v>
      </c>
      <c r="AC934" s="29">
        <f t="shared" si="270"/>
        <v>5995717.7000000393</v>
      </c>
      <c r="AD934" s="30">
        <f t="shared" si="275"/>
        <v>922</v>
      </c>
      <c r="AE934" s="30">
        <f t="shared" si="275"/>
        <v>922</v>
      </c>
      <c r="AF934" s="29">
        <f t="shared" si="266"/>
        <v>6027451.7099999068</v>
      </c>
      <c r="AG934" s="30">
        <f t="shared" si="275"/>
        <v>922</v>
      </c>
      <c r="AH934" s="30">
        <f t="shared" si="275"/>
        <v>922</v>
      </c>
      <c r="AI934" s="29">
        <f t="shared" si="271"/>
        <v>5991344.6000000788</v>
      </c>
      <c r="AJ934" s="30">
        <f t="shared" si="275"/>
        <v>922</v>
      </c>
      <c r="AK934" s="30">
        <f t="shared" si="274"/>
        <v>922</v>
      </c>
      <c r="AL934" s="29">
        <f t="shared" si="272"/>
        <v>6018762.3900000239</v>
      </c>
      <c r="AM934" s="30">
        <f t="shared" si="274"/>
        <v>922</v>
      </c>
      <c r="AN934" s="30">
        <f t="shared" si="274"/>
        <v>922</v>
      </c>
      <c r="AO934" s="29">
        <f t="shared" si="273"/>
        <v>6023591.7800000273</v>
      </c>
      <c r="AP934" s="30">
        <f t="shared" si="274"/>
        <v>922</v>
      </c>
      <c r="AQ934" s="30">
        <f t="shared" si="274"/>
        <v>922</v>
      </c>
      <c r="AR934" s="29">
        <f t="shared" si="267"/>
        <v>6016588.5799998669</v>
      </c>
      <c r="AS934" s="253">
        <f t="shared" si="274"/>
        <v>922</v>
      </c>
      <c r="AT934" s="254">
        <f t="shared" si="274"/>
        <v>922</v>
      </c>
    </row>
    <row r="935" spans="22:46">
      <c r="V935" s="30">
        <f t="shared" si="275"/>
        <v>923</v>
      </c>
      <c r="W935" s="29">
        <f t="shared" si="268"/>
        <v>6006928.7700000787</v>
      </c>
      <c r="X935" s="30">
        <f t="shared" si="275"/>
        <v>923</v>
      </c>
      <c r="Y935" s="30">
        <f t="shared" si="275"/>
        <v>923</v>
      </c>
      <c r="Z935" s="29">
        <f t="shared" si="269"/>
        <v>6024046.7399999108</v>
      </c>
      <c r="AA935" s="30">
        <f t="shared" si="275"/>
        <v>923</v>
      </c>
      <c r="AB935" s="30">
        <f t="shared" si="275"/>
        <v>923</v>
      </c>
      <c r="AC935" s="29">
        <f t="shared" si="270"/>
        <v>6002149.8200000394</v>
      </c>
      <c r="AD935" s="30">
        <f t="shared" si="275"/>
        <v>923</v>
      </c>
      <c r="AE935" s="30">
        <f t="shared" si="275"/>
        <v>923</v>
      </c>
      <c r="AF935" s="29">
        <f t="shared" si="266"/>
        <v>6033909.8499999065</v>
      </c>
      <c r="AG935" s="30">
        <f t="shared" si="275"/>
        <v>923</v>
      </c>
      <c r="AH935" s="30">
        <f t="shared" si="275"/>
        <v>923</v>
      </c>
      <c r="AI935" s="29">
        <f t="shared" si="271"/>
        <v>5997777.1700000791</v>
      </c>
      <c r="AJ935" s="30">
        <f t="shared" si="275"/>
        <v>923</v>
      </c>
      <c r="AK935" s="30">
        <f t="shared" si="274"/>
        <v>923</v>
      </c>
      <c r="AL935" s="29">
        <f t="shared" si="272"/>
        <v>6025219.6300000241</v>
      </c>
      <c r="AM935" s="30">
        <f t="shared" si="274"/>
        <v>923</v>
      </c>
      <c r="AN935" s="30">
        <f t="shared" si="274"/>
        <v>923</v>
      </c>
      <c r="AO935" s="29">
        <f t="shared" si="273"/>
        <v>6030041.8900000276</v>
      </c>
      <c r="AP935" s="30">
        <f t="shared" si="274"/>
        <v>923</v>
      </c>
      <c r="AQ935" s="30">
        <f t="shared" si="274"/>
        <v>923</v>
      </c>
      <c r="AR935" s="29">
        <f t="shared" si="267"/>
        <v>6023027.8899998665</v>
      </c>
      <c r="AS935" s="253">
        <f t="shared" si="274"/>
        <v>923</v>
      </c>
      <c r="AT935" s="254">
        <f t="shared" si="274"/>
        <v>923</v>
      </c>
    </row>
    <row r="936" spans="22:46">
      <c r="V936" s="30">
        <f t="shared" si="275"/>
        <v>924</v>
      </c>
      <c r="W936" s="29">
        <f t="shared" si="268"/>
        <v>6013363.590000079</v>
      </c>
      <c r="X936" s="30">
        <f t="shared" si="275"/>
        <v>924</v>
      </c>
      <c r="Y936" s="30">
        <f t="shared" si="275"/>
        <v>924</v>
      </c>
      <c r="Z936" s="29">
        <f t="shared" si="269"/>
        <v>6030500.3799999105</v>
      </c>
      <c r="AA936" s="30">
        <f t="shared" si="275"/>
        <v>924</v>
      </c>
      <c r="AB936" s="30">
        <f t="shared" si="275"/>
        <v>924</v>
      </c>
      <c r="AC936" s="29">
        <f t="shared" si="270"/>
        <v>6008581.9400000395</v>
      </c>
      <c r="AD936" s="30">
        <f t="shared" si="275"/>
        <v>924</v>
      </c>
      <c r="AE936" s="30">
        <f t="shared" si="275"/>
        <v>924</v>
      </c>
      <c r="AF936" s="29">
        <f t="shared" si="266"/>
        <v>6040367.9899999062</v>
      </c>
      <c r="AG936" s="30">
        <f t="shared" si="275"/>
        <v>924</v>
      </c>
      <c r="AH936" s="30">
        <f t="shared" si="275"/>
        <v>924</v>
      </c>
      <c r="AI936" s="29">
        <f t="shared" si="271"/>
        <v>6004209.7400000794</v>
      </c>
      <c r="AJ936" s="30">
        <f t="shared" si="275"/>
        <v>924</v>
      </c>
      <c r="AK936" s="30">
        <f t="shared" si="274"/>
        <v>924</v>
      </c>
      <c r="AL936" s="29">
        <f t="shared" si="272"/>
        <v>6031676.8700000243</v>
      </c>
      <c r="AM936" s="30">
        <f t="shared" si="274"/>
        <v>924</v>
      </c>
      <c r="AN936" s="30">
        <f t="shared" si="274"/>
        <v>924</v>
      </c>
      <c r="AO936" s="29">
        <f t="shared" si="273"/>
        <v>6036492.0000000279</v>
      </c>
      <c r="AP936" s="30">
        <f t="shared" si="274"/>
        <v>924</v>
      </c>
      <c r="AQ936" s="30">
        <f t="shared" si="274"/>
        <v>924</v>
      </c>
      <c r="AR936" s="29">
        <f t="shared" si="267"/>
        <v>6029467.1999998661</v>
      </c>
      <c r="AS936" s="253">
        <f t="shared" si="274"/>
        <v>924</v>
      </c>
      <c r="AT936" s="254">
        <f t="shared" si="274"/>
        <v>924</v>
      </c>
    </row>
    <row r="937" spans="22:46">
      <c r="V937" s="30">
        <f t="shared" si="275"/>
        <v>925</v>
      </c>
      <c r="W937" s="29">
        <f t="shared" si="268"/>
        <v>6019798.4100000793</v>
      </c>
      <c r="X937" s="30">
        <f t="shared" si="275"/>
        <v>925</v>
      </c>
      <c r="Y937" s="30">
        <f t="shared" si="275"/>
        <v>925</v>
      </c>
      <c r="Z937" s="29">
        <f t="shared" si="269"/>
        <v>6036954.0199999101</v>
      </c>
      <c r="AA937" s="30">
        <f t="shared" si="275"/>
        <v>925</v>
      </c>
      <c r="AB937" s="30">
        <f t="shared" si="275"/>
        <v>925</v>
      </c>
      <c r="AC937" s="29">
        <f t="shared" si="270"/>
        <v>6015014.0600000396</v>
      </c>
      <c r="AD937" s="30">
        <f t="shared" si="275"/>
        <v>925</v>
      </c>
      <c r="AE937" s="30">
        <f t="shared" si="275"/>
        <v>925</v>
      </c>
      <c r="AF937" s="29">
        <f t="shared" si="266"/>
        <v>6046826.1299999058</v>
      </c>
      <c r="AG937" s="30">
        <f t="shared" si="275"/>
        <v>925</v>
      </c>
      <c r="AH937" s="30">
        <f t="shared" si="275"/>
        <v>925</v>
      </c>
      <c r="AI937" s="29">
        <f t="shared" si="271"/>
        <v>6010642.3100000797</v>
      </c>
      <c r="AJ937" s="30">
        <f t="shared" si="275"/>
        <v>925</v>
      </c>
      <c r="AK937" s="30">
        <f t="shared" si="274"/>
        <v>925</v>
      </c>
      <c r="AL937" s="29">
        <f t="shared" si="272"/>
        <v>6038134.1100000245</v>
      </c>
      <c r="AM937" s="30">
        <f t="shared" si="274"/>
        <v>925</v>
      </c>
      <c r="AN937" s="30">
        <f t="shared" si="274"/>
        <v>925</v>
      </c>
      <c r="AO937" s="29">
        <f t="shared" si="273"/>
        <v>6042942.1100000283</v>
      </c>
      <c r="AP937" s="30">
        <f t="shared" si="274"/>
        <v>925</v>
      </c>
      <c r="AQ937" s="30">
        <f t="shared" si="274"/>
        <v>925</v>
      </c>
      <c r="AR937" s="29">
        <f t="shared" si="267"/>
        <v>6035906.5099998657</v>
      </c>
      <c r="AS937" s="253">
        <f t="shared" si="274"/>
        <v>925</v>
      </c>
      <c r="AT937" s="254">
        <f t="shared" si="274"/>
        <v>925</v>
      </c>
    </row>
    <row r="938" spans="22:46">
      <c r="V938" s="30">
        <f t="shared" si="275"/>
        <v>926</v>
      </c>
      <c r="W938" s="29">
        <f t="shared" si="268"/>
        <v>6026233.2300000796</v>
      </c>
      <c r="X938" s="30">
        <f t="shared" si="275"/>
        <v>926</v>
      </c>
      <c r="Y938" s="30">
        <f t="shared" si="275"/>
        <v>926</v>
      </c>
      <c r="Z938" s="29">
        <f t="shared" si="269"/>
        <v>6043407.6599999098</v>
      </c>
      <c r="AA938" s="30">
        <f t="shared" si="275"/>
        <v>926</v>
      </c>
      <c r="AB938" s="30">
        <f t="shared" si="275"/>
        <v>926</v>
      </c>
      <c r="AC938" s="29">
        <f t="shared" si="270"/>
        <v>6021446.1800000397</v>
      </c>
      <c r="AD938" s="30">
        <f t="shared" si="275"/>
        <v>926</v>
      </c>
      <c r="AE938" s="30">
        <f t="shared" si="275"/>
        <v>926</v>
      </c>
      <c r="AF938" s="29">
        <f t="shared" si="266"/>
        <v>6053284.2699999055</v>
      </c>
      <c r="AG938" s="30">
        <f t="shared" si="275"/>
        <v>926</v>
      </c>
      <c r="AH938" s="30">
        <f t="shared" si="275"/>
        <v>926</v>
      </c>
      <c r="AI938" s="29">
        <f t="shared" si="271"/>
        <v>6017074.88000008</v>
      </c>
      <c r="AJ938" s="30">
        <f t="shared" si="275"/>
        <v>926</v>
      </c>
      <c r="AK938" s="30">
        <f t="shared" si="274"/>
        <v>926</v>
      </c>
      <c r="AL938" s="29">
        <f t="shared" si="272"/>
        <v>6044591.3500000248</v>
      </c>
      <c r="AM938" s="30">
        <f t="shared" si="274"/>
        <v>926</v>
      </c>
      <c r="AN938" s="30">
        <f t="shared" si="274"/>
        <v>926</v>
      </c>
      <c r="AO938" s="29">
        <f t="shared" si="273"/>
        <v>6049392.2200000286</v>
      </c>
      <c r="AP938" s="30">
        <f t="shared" si="274"/>
        <v>926</v>
      </c>
      <c r="AQ938" s="30">
        <f t="shared" si="274"/>
        <v>926</v>
      </c>
      <c r="AR938" s="29">
        <f t="shared" si="267"/>
        <v>6042345.8199998653</v>
      </c>
      <c r="AS938" s="253">
        <f t="shared" si="274"/>
        <v>926</v>
      </c>
      <c r="AT938" s="254">
        <f t="shared" si="274"/>
        <v>926</v>
      </c>
    </row>
    <row r="939" spans="22:46">
      <c r="V939" s="30">
        <f t="shared" si="275"/>
        <v>927</v>
      </c>
      <c r="W939" s="29">
        <f t="shared" si="268"/>
        <v>6032668.0500000799</v>
      </c>
      <c r="X939" s="30">
        <f t="shared" si="275"/>
        <v>927</v>
      </c>
      <c r="Y939" s="30">
        <f t="shared" si="275"/>
        <v>927</v>
      </c>
      <c r="Z939" s="29">
        <f t="shared" si="269"/>
        <v>6049861.2999999095</v>
      </c>
      <c r="AA939" s="30">
        <f t="shared" si="275"/>
        <v>927</v>
      </c>
      <c r="AB939" s="30">
        <f t="shared" si="275"/>
        <v>927</v>
      </c>
      <c r="AC939" s="29">
        <f t="shared" si="270"/>
        <v>6027878.3000000399</v>
      </c>
      <c r="AD939" s="30">
        <f t="shared" si="275"/>
        <v>927</v>
      </c>
      <c r="AE939" s="30">
        <f t="shared" si="275"/>
        <v>927</v>
      </c>
      <c r="AF939" s="29">
        <f t="shared" si="266"/>
        <v>6059742.4099999052</v>
      </c>
      <c r="AG939" s="30">
        <f t="shared" si="275"/>
        <v>927</v>
      </c>
      <c r="AH939" s="30">
        <f t="shared" si="275"/>
        <v>927</v>
      </c>
      <c r="AI939" s="29">
        <f t="shared" si="271"/>
        <v>6023507.4500000803</v>
      </c>
      <c r="AJ939" s="30">
        <f t="shared" si="275"/>
        <v>927</v>
      </c>
      <c r="AK939" s="30">
        <f t="shared" si="274"/>
        <v>927</v>
      </c>
      <c r="AL939" s="29">
        <f t="shared" si="272"/>
        <v>6051048.590000025</v>
      </c>
      <c r="AM939" s="30">
        <f t="shared" si="274"/>
        <v>927</v>
      </c>
      <c r="AN939" s="30">
        <f t="shared" si="274"/>
        <v>927</v>
      </c>
      <c r="AO939" s="29">
        <f t="shared" si="273"/>
        <v>6055842.3300000289</v>
      </c>
      <c r="AP939" s="30">
        <f t="shared" si="274"/>
        <v>927</v>
      </c>
      <c r="AQ939" s="30">
        <f t="shared" si="274"/>
        <v>927</v>
      </c>
      <c r="AR939" s="29">
        <f t="shared" si="267"/>
        <v>6048785.1299998648</v>
      </c>
      <c r="AS939" s="253">
        <f t="shared" si="274"/>
        <v>927</v>
      </c>
      <c r="AT939" s="254">
        <f t="shared" si="274"/>
        <v>927</v>
      </c>
    </row>
    <row r="940" spans="22:46">
      <c r="V940" s="30">
        <f t="shared" si="275"/>
        <v>928</v>
      </c>
      <c r="W940" s="29">
        <f t="shared" si="268"/>
        <v>6039102.8700000802</v>
      </c>
      <c r="X940" s="30">
        <f t="shared" si="275"/>
        <v>928</v>
      </c>
      <c r="Y940" s="30">
        <f t="shared" si="275"/>
        <v>928</v>
      </c>
      <c r="Z940" s="29">
        <f t="shared" si="269"/>
        <v>6056314.9399999091</v>
      </c>
      <c r="AA940" s="30">
        <f t="shared" si="275"/>
        <v>928</v>
      </c>
      <c r="AB940" s="30">
        <f t="shared" si="275"/>
        <v>928</v>
      </c>
      <c r="AC940" s="29">
        <f t="shared" si="270"/>
        <v>6034310.42000004</v>
      </c>
      <c r="AD940" s="30">
        <f t="shared" si="275"/>
        <v>928</v>
      </c>
      <c r="AE940" s="30">
        <f t="shared" si="275"/>
        <v>928</v>
      </c>
      <c r="AF940" s="29">
        <f t="shared" si="266"/>
        <v>6066200.5499999048</v>
      </c>
      <c r="AG940" s="30">
        <f t="shared" si="275"/>
        <v>928</v>
      </c>
      <c r="AH940" s="30">
        <f t="shared" si="275"/>
        <v>928</v>
      </c>
      <c r="AI940" s="29">
        <f t="shared" si="271"/>
        <v>6029940.0200000806</v>
      </c>
      <c r="AJ940" s="30">
        <f t="shared" si="275"/>
        <v>928</v>
      </c>
      <c r="AK940" s="30">
        <f t="shared" si="274"/>
        <v>928</v>
      </c>
      <c r="AL940" s="29">
        <f t="shared" si="272"/>
        <v>6057505.8300000252</v>
      </c>
      <c r="AM940" s="30">
        <f t="shared" si="274"/>
        <v>928</v>
      </c>
      <c r="AN940" s="30">
        <f t="shared" si="274"/>
        <v>928</v>
      </c>
      <c r="AO940" s="29">
        <f t="shared" si="273"/>
        <v>6062292.4400000293</v>
      </c>
      <c r="AP940" s="30">
        <f t="shared" si="274"/>
        <v>928</v>
      </c>
      <c r="AQ940" s="30">
        <f t="shared" si="274"/>
        <v>928</v>
      </c>
      <c r="AR940" s="29">
        <f t="shared" si="267"/>
        <v>6055224.4399998644</v>
      </c>
      <c r="AS940" s="253">
        <f t="shared" si="274"/>
        <v>928</v>
      </c>
      <c r="AT940" s="254">
        <f t="shared" si="274"/>
        <v>928</v>
      </c>
    </row>
    <row r="941" spans="22:46">
      <c r="V941" s="30">
        <f t="shared" si="275"/>
        <v>929</v>
      </c>
      <c r="W941" s="29">
        <f t="shared" si="268"/>
        <v>6045537.6900000805</v>
      </c>
      <c r="X941" s="30">
        <f t="shared" si="275"/>
        <v>929</v>
      </c>
      <c r="Y941" s="30">
        <f t="shared" si="275"/>
        <v>929</v>
      </c>
      <c r="Z941" s="29">
        <f t="shared" si="269"/>
        <v>6062768.5799999088</v>
      </c>
      <c r="AA941" s="30">
        <f t="shared" si="275"/>
        <v>929</v>
      </c>
      <c r="AB941" s="30">
        <f t="shared" si="275"/>
        <v>929</v>
      </c>
      <c r="AC941" s="29">
        <f t="shared" si="270"/>
        <v>6040742.5400000401</v>
      </c>
      <c r="AD941" s="30">
        <f t="shared" si="275"/>
        <v>929</v>
      </c>
      <c r="AE941" s="30">
        <f t="shared" si="275"/>
        <v>929</v>
      </c>
      <c r="AF941" s="29">
        <f t="shared" si="266"/>
        <v>6072658.6899999045</v>
      </c>
      <c r="AG941" s="30">
        <f t="shared" si="275"/>
        <v>929</v>
      </c>
      <c r="AH941" s="30">
        <f t="shared" si="275"/>
        <v>929</v>
      </c>
      <c r="AI941" s="29">
        <f t="shared" si="271"/>
        <v>6036372.5900000809</v>
      </c>
      <c r="AJ941" s="30">
        <f t="shared" si="275"/>
        <v>929</v>
      </c>
      <c r="AK941" s="30">
        <f t="shared" si="275"/>
        <v>929</v>
      </c>
      <c r="AL941" s="29">
        <f t="shared" si="272"/>
        <v>6063963.0700000254</v>
      </c>
      <c r="AM941" s="30">
        <f t="shared" ref="AK941:AT956" si="276">AM940+1</f>
        <v>929</v>
      </c>
      <c r="AN941" s="30">
        <f t="shared" si="276"/>
        <v>929</v>
      </c>
      <c r="AO941" s="29">
        <f t="shared" si="273"/>
        <v>6068742.5500000296</v>
      </c>
      <c r="AP941" s="30">
        <f t="shared" si="276"/>
        <v>929</v>
      </c>
      <c r="AQ941" s="30">
        <f t="shared" si="276"/>
        <v>929</v>
      </c>
      <c r="AR941" s="29">
        <f t="shared" si="267"/>
        <v>6061663.749999864</v>
      </c>
      <c r="AS941" s="253">
        <f t="shared" si="276"/>
        <v>929</v>
      </c>
      <c r="AT941" s="254">
        <f t="shared" si="276"/>
        <v>929</v>
      </c>
    </row>
    <row r="942" spans="22:46">
      <c r="V942" s="30">
        <f t="shared" ref="V942:AK957" si="277">V941+1</f>
        <v>930</v>
      </c>
      <c r="W942" s="29">
        <f t="shared" si="268"/>
        <v>6051972.5100000808</v>
      </c>
      <c r="X942" s="30">
        <f t="shared" si="277"/>
        <v>930</v>
      </c>
      <c r="Y942" s="30">
        <f t="shared" si="277"/>
        <v>930</v>
      </c>
      <c r="Z942" s="29">
        <f t="shared" si="269"/>
        <v>6069222.2199999085</v>
      </c>
      <c r="AA942" s="30">
        <f t="shared" si="277"/>
        <v>930</v>
      </c>
      <c r="AB942" s="30">
        <f t="shared" si="277"/>
        <v>930</v>
      </c>
      <c r="AC942" s="29">
        <f t="shared" si="270"/>
        <v>6047174.6600000402</v>
      </c>
      <c r="AD942" s="30">
        <f t="shared" si="277"/>
        <v>930</v>
      </c>
      <c r="AE942" s="30">
        <f t="shared" si="277"/>
        <v>930</v>
      </c>
      <c r="AF942" s="29">
        <f t="shared" si="266"/>
        <v>6079116.8299999041</v>
      </c>
      <c r="AG942" s="30">
        <f t="shared" si="277"/>
        <v>930</v>
      </c>
      <c r="AH942" s="30">
        <f t="shared" si="277"/>
        <v>930</v>
      </c>
      <c r="AI942" s="29">
        <f t="shared" si="271"/>
        <v>6042805.1600000812</v>
      </c>
      <c r="AJ942" s="30">
        <f t="shared" si="277"/>
        <v>930</v>
      </c>
      <c r="AK942" s="30">
        <f t="shared" si="276"/>
        <v>930</v>
      </c>
      <c r="AL942" s="29">
        <f t="shared" si="272"/>
        <v>6070420.3100000257</v>
      </c>
      <c r="AM942" s="30">
        <f t="shared" si="276"/>
        <v>930</v>
      </c>
      <c r="AN942" s="30">
        <f t="shared" si="276"/>
        <v>930</v>
      </c>
      <c r="AO942" s="29">
        <f t="shared" si="273"/>
        <v>6075192.66000003</v>
      </c>
      <c r="AP942" s="30">
        <f t="shared" si="276"/>
        <v>930</v>
      </c>
      <c r="AQ942" s="30">
        <f t="shared" si="276"/>
        <v>930</v>
      </c>
      <c r="AR942" s="29">
        <f t="shared" si="267"/>
        <v>6068103.0599998636</v>
      </c>
      <c r="AS942" s="253">
        <f t="shared" si="276"/>
        <v>930</v>
      </c>
      <c r="AT942" s="254">
        <f t="shared" si="276"/>
        <v>930</v>
      </c>
    </row>
    <row r="943" spans="22:46">
      <c r="V943" s="30">
        <f t="shared" si="277"/>
        <v>931</v>
      </c>
      <c r="W943" s="29">
        <f t="shared" si="268"/>
        <v>6058407.3300000811</v>
      </c>
      <c r="X943" s="30">
        <f t="shared" si="277"/>
        <v>931</v>
      </c>
      <c r="Y943" s="30">
        <f t="shared" si="277"/>
        <v>931</v>
      </c>
      <c r="Z943" s="29">
        <f t="shared" si="269"/>
        <v>6075675.8599999081</v>
      </c>
      <c r="AA943" s="30">
        <f t="shared" si="277"/>
        <v>931</v>
      </c>
      <c r="AB943" s="30">
        <f t="shared" si="277"/>
        <v>931</v>
      </c>
      <c r="AC943" s="29">
        <f t="shared" si="270"/>
        <v>6053606.7800000403</v>
      </c>
      <c r="AD943" s="30">
        <f t="shared" si="277"/>
        <v>931</v>
      </c>
      <c r="AE943" s="30">
        <f t="shared" si="277"/>
        <v>931</v>
      </c>
      <c r="AF943" s="29">
        <f t="shared" si="266"/>
        <v>6085574.9699999038</v>
      </c>
      <c r="AG943" s="30">
        <f t="shared" si="277"/>
        <v>931</v>
      </c>
      <c r="AH943" s="30">
        <f t="shared" si="277"/>
        <v>931</v>
      </c>
      <c r="AI943" s="29">
        <f t="shared" si="271"/>
        <v>6049237.7300000815</v>
      </c>
      <c r="AJ943" s="30">
        <f t="shared" si="277"/>
        <v>931</v>
      </c>
      <c r="AK943" s="30">
        <f t="shared" si="276"/>
        <v>931</v>
      </c>
      <c r="AL943" s="29">
        <f t="shared" si="272"/>
        <v>6076877.5500000259</v>
      </c>
      <c r="AM943" s="30">
        <f t="shared" si="276"/>
        <v>931</v>
      </c>
      <c r="AN943" s="30">
        <f t="shared" si="276"/>
        <v>931</v>
      </c>
      <c r="AO943" s="29">
        <f t="shared" si="273"/>
        <v>6081642.7700000303</v>
      </c>
      <c r="AP943" s="30">
        <f t="shared" si="276"/>
        <v>931</v>
      </c>
      <c r="AQ943" s="30">
        <f t="shared" si="276"/>
        <v>931</v>
      </c>
      <c r="AR943" s="29">
        <f t="shared" si="267"/>
        <v>6074542.3699998632</v>
      </c>
      <c r="AS943" s="253">
        <f t="shared" si="276"/>
        <v>931</v>
      </c>
      <c r="AT943" s="254">
        <f t="shared" si="276"/>
        <v>931</v>
      </c>
    </row>
    <row r="944" spans="22:46">
      <c r="V944" s="30">
        <f t="shared" si="277"/>
        <v>932</v>
      </c>
      <c r="W944" s="29">
        <f t="shared" si="268"/>
        <v>6064842.1500000814</v>
      </c>
      <c r="X944" s="30">
        <f t="shared" si="277"/>
        <v>932</v>
      </c>
      <c r="Y944" s="30">
        <f t="shared" si="277"/>
        <v>932</v>
      </c>
      <c r="Z944" s="29">
        <f t="shared" si="269"/>
        <v>6082129.4999999078</v>
      </c>
      <c r="AA944" s="30">
        <f t="shared" si="277"/>
        <v>932</v>
      </c>
      <c r="AB944" s="30">
        <f t="shared" si="277"/>
        <v>932</v>
      </c>
      <c r="AC944" s="29">
        <f t="shared" si="270"/>
        <v>6060038.9000000404</v>
      </c>
      <c r="AD944" s="30">
        <f t="shared" si="277"/>
        <v>932</v>
      </c>
      <c r="AE944" s="30">
        <f t="shared" si="277"/>
        <v>932</v>
      </c>
      <c r="AF944" s="29">
        <f t="shared" si="266"/>
        <v>6092033.1099999035</v>
      </c>
      <c r="AG944" s="30">
        <f t="shared" si="277"/>
        <v>932</v>
      </c>
      <c r="AH944" s="30">
        <f t="shared" si="277"/>
        <v>932</v>
      </c>
      <c r="AI944" s="29">
        <f t="shared" si="271"/>
        <v>6055670.3000000818</v>
      </c>
      <c r="AJ944" s="30">
        <f t="shared" si="277"/>
        <v>932</v>
      </c>
      <c r="AK944" s="30">
        <f t="shared" si="276"/>
        <v>932</v>
      </c>
      <c r="AL944" s="29">
        <f t="shared" si="272"/>
        <v>6083334.7900000261</v>
      </c>
      <c r="AM944" s="30">
        <f t="shared" si="276"/>
        <v>932</v>
      </c>
      <c r="AN944" s="30">
        <f t="shared" si="276"/>
        <v>932</v>
      </c>
      <c r="AO944" s="29">
        <f t="shared" si="273"/>
        <v>6088092.8800000306</v>
      </c>
      <c r="AP944" s="30">
        <f t="shared" si="276"/>
        <v>932</v>
      </c>
      <c r="AQ944" s="30">
        <f t="shared" si="276"/>
        <v>932</v>
      </c>
      <c r="AR944" s="29">
        <f t="shared" si="267"/>
        <v>6080981.6799998628</v>
      </c>
      <c r="AS944" s="253">
        <f t="shared" si="276"/>
        <v>932</v>
      </c>
      <c r="AT944" s="254">
        <f t="shared" si="276"/>
        <v>932</v>
      </c>
    </row>
    <row r="945" spans="22:46">
      <c r="V945" s="30">
        <f t="shared" si="277"/>
        <v>933</v>
      </c>
      <c r="W945" s="29">
        <f t="shared" si="268"/>
        <v>6071276.9700000817</v>
      </c>
      <c r="X945" s="30">
        <f t="shared" si="277"/>
        <v>933</v>
      </c>
      <c r="Y945" s="30">
        <f t="shared" si="277"/>
        <v>933</v>
      </c>
      <c r="Z945" s="29">
        <f t="shared" si="269"/>
        <v>6088583.1399999075</v>
      </c>
      <c r="AA945" s="30">
        <f t="shared" si="277"/>
        <v>933</v>
      </c>
      <c r="AB945" s="30">
        <f t="shared" si="277"/>
        <v>933</v>
      </c>
      <c r="AC945" s="29">
        <f t="shared" si="270"/>
        <v>6066471.0200000405</v>
      </c>
      <c r="AD945" s="30">
        <f t="shared" si="277"/>
        <v>933</v>
      </c>
      <c r="AE945" s="30">
        <f t="shared" si="277"/>
        <v>933</v>
      </c>
      <c r="AF945" s="29">
        <f t="shared" si="266"/>
        <v>6098491.2499999031</v>
      </c>
      <c r="AG945" s="30">
        <f t="shared" si="277"/>
        <v>933</v>
      </c>
      <c r="AH945" s="30">
        <f t="shared" si="277"/>
        <v>933</v>
      </c>
      <c r="AI945" s="29">
        <f t="shared" si="271"/>
        <v>6062102.8700000821</v>
      </c>
      <c r="AJ945" s="30">
        <f t="shared" si="277"/>
        <v>933</v>
      </c>
      <c r="AK945" s="30">
        <f t="shared" si="276"/>
        <v>933</v>
      </c>
      <c r="AL945" s="29">
        <f t="shared" si="272"/>
        <v>6089792.0300000263</v>
      </c>
      <c r="AM945" s="30">
        <f t="shared" si="276"/>
        <v>933</v>
      </c>
      <c r="AN945" s="30">
        <f t="shared" si="276"/>
        <v>933</v>
      </c>
      <c r="AO945" s="29">
        <f t="shared" si="273"/>
        <v>6094542.990000031</v>
      </c>
      <c r="AP945" s="30">
        <f t="shared" si="276"/>
        <v>933</v>
      </c>
      <c r="AQ945" s="30">
        <f t="shared" si="276"/>
        <v>933</v>
      </c>
      <c r="AR945" s="29">
        <f t="shared" si="267"/>
        <v>6087420.9899998624</v>
      </c>
      <c r="AS945" s="253">
        <f t="shared" si="276"/>
        <v>933</v>
      </c>
      <c r="AT945" s="254">
        <f t="shared" si="276"/>
        <v>933</v>
      </c>
    </row>
    <row r="946" spans="22:46">
      <c r="V946" s="30">
        <f t="shared" si="277"/>
        <v>934</v>
      </c>
      <c r="W946" s="29">
        <f t="shared" si="268"/>
        <v>6077711.790000082</v>
      </c>
      <c r="X946" s="30">
        <f t="shared" si="277"/>
        <v>934</v>
      </c>
      <c r="Y946" s="30">
        <f t="shared" si="277"/>
        <v>934</v>
      </c>
      <c r="Z946" s="29">
        <f t="shared" si="269"/>
        <v>6095036.7799999071</v>
      </c>
      <c r="AA946" s="30">
        <f t="shared" si="277"/>
        <v>934</v>
      </c>
      <c r="AB946" s="30">
        <f t="shared" si="277"/>
        <v>934</v>
      </c>
      <c r="AC946" s="29">
        <f t="shared" si="270"/>
        <v>6072903.1400000406</v>
      </c>
      <c r="AD946" s="30">
        <f t="shared" si="277"/>
        <v>934</v>
      </c>
      <c r="AE946" s="30">
        <f t="shared" si="277"/>
        <v>934</v>
      </c>
      <c r="AF946" s="29">
        <f t="shared" si="266"/>
        <v>6104949.3899999028</v>
      </c>
      <c r="AG946" s="30">
        <f t="shared" si="277"/>
        <v>934</v>
      </c>
      <c r="AH946" s="30">
        <f t="shared" si="277"/>
        <v>934</v>
      </c>
      <c r="AI946" s="29">
        <f t="shared" si="271"/>
        <v>6068535.4400000824</v>
      </c>
      <c r="AJ946" s="30">
        <f t="shared" si="277"/>
        <v>934</v>
      </c>
      <c r="AK946" s="30">
        <f t="shared" si="276"/>
        <v>934</v>
      </c>
      <c r="AL946" s="29">
        <f t="shared" si="272"/>
        <v>6096249.2700000266</v>
      </c>
      <c r="AM946" s="30">
        <f t="shared" si="276"/>
        <v>934</v>
      </c>
      <c r="AN946" s="30">
        <f t="shared" si="276"/>
        <v>934</v>
      </c>
      <c r="AO946" s="29">
        <f t="shared" si="273"/>
        <v>6100993.1000000313</v>
      </c>
      <c r="AP946" s="30">
        <f t="shared" si="276"/>
        <v>934</v>
      </c>
      <c r="AQ946" s="30">
        <f t="shared" si="276"/>
        <v>934</v>
      </c>
      <c r="AR946" s="29">
        <f t="shared" si="267"/>
        <v>6093860.299999862</v>
      </c>
      <c r="AS946" s="253">
        <f t="shared" si="276"/>
        <v>934</v>
      </c>
      <c r="AT946" s="254">
        <f t="shared" si="276"/>
        <v>934</v>
      </c>
    </row>
    <row r="947" spans="22:46">
      <c r="V947" s="30">
        <f t="shared" si="277"/>
        <v>935</v>
      </c>
      <c r="W947" s="29">
        <f t="shared" si="268"/>
        <v>6084146.6100000823</v>
      </c>
      <c r="X947" s="30">
        <f t="shared" si="277"/>
        <v>935</v>
      </c>
      <c r="Y947" s="30">
        <f t="shared" si="277"/>
        <v>935</v>
      </c>
      <c r="Z947" s="29">
        <f t="shared" si="269"/>
        <v>6101490.4199999068</v>
      </c>
      <c r="AA947" s="30">
        <f t="shared" si="277"/>
        <v>935</v>
      </c>
      <c r="AB947" s="30">
        <f t="shared" si="277"/>
        <v>935</v>
      </c>
      <c r="AC947" s="29">
        <f t="shared" si="270"/>
        <v>6079335.2600000408</v>
      </c>
      <c r="AD947" s="30">
        <f t="shared" si="277"/>
        <v>935</v>
      </c>
      <c r="AE947" s="30">
        <f t="shared" si="277"/>
        <v>935</v>
      </c>
      <c r="AF947" s="29">
        <f t="shared" si="266"/>
        <v>6111407.5299999025</v>
      </c>
      <c r="AG947" s="30">
        <f t="shared" si="277"/>
        <v>935</v>
      </c>
      <c r="AH947" s="30">
        <f t="shared" si="277"/>
        <v>935</v>
      </c>
      <c r="AI947" s="29">
        <f t="shared" si="271"/>
        <v>6074968.0100000827</v>
      </c>
      <c r="AJ947" s="30">
        <f t="shared" si="277"/>
        <v>935</v>
      </c>
      <c r="AK947" s="30">
        <f t="shared" si="276"/>
        <v>935</v>
      </c>
      <c r="AL947" s="29">
        <f t="shared" si="272"/>
        <v>6102706.5100000268</v>
      </c>
      <c r="AM947" s="30">
        <f t="shared" si="276"/>
        <v>935</v>
      </c>
      <c r="AN947" s="30">
        <f t="shared" si="276"/>
        <v>935</v>
      </c>
      <c r="AO947" s="29">
        <f t="shared" si="273"/>
        <v>6107443.2100000316</v>
      </c>
      <c r="AP947" s="30">
        <f t="shared" si="276"/>
        <v>935</v>
      </c>
      <c r="AQ947" s="30">
        <f t="shared" si="276"/>
        <v>935</v>
      </c>
      <c r="AR947" s="29">
        <f t="shared" si="267"/>
        <v>6100299.6099998616</v>
      </c>
      <c r="AS947" s="253">
        <f t="shared" si="276"/>
        <v>935</v>
      </c>
      <c r="AT947" s="254">
        <f t="shared" si="276"/>
        <v>935</v>
      </c>
    </row>
    <row r="948" spans="22:46">
      <c r="V948" s="30">
        <f t="shared" si="277"/>
        <v>936</v>
      </c>
      <c r="W948" s="29">
        <f t="shared" si="268"/>
        <v>6090581.4300000826</v>
      </c>
      <c r="X948" s="30">
        <f t="shared" si="277"/>
        <v>936</v>
      </c>
      <c r="Y948" s="30">
        <f t="shared" si="277"/>
        <v>936</v>
      </c>
      <c r="Z948" s="29">
        <f t="shared" si="269"/>
        <v>6107944.0599999065</v>
      </c>
      <c r="AA948" s="30">
        <f t="shared" si="277"/>
        <v>936</v>
      </c>
      <c r="AB948" s="30">
        <f t="shared" si="277"/>
        <v>936</v>
      </c>
      <c r="AC948" s="29">
        <f t="shared" si="270"/>
        <v>6085767.3800000409</v>
      </c>
      <c r="AD948" s="30">
        <f t="shared" si="277"/>
        <v>936</v>
      </c>
      <c r="AE948" s="30">
        <f t="shared" si="277"/>
        <v>936</v>
      </c>
      <c r="AF948" s="29">
        <f t="shared" si="266"/>
        <v>6117865.6699999021</v>
      </c>
      <c r="AG948" s="30">
        <f t="shared" si="277"/>
        <v>936</v>
      </c>
      <c r="AH948" s="30">
        <f t="shared" si="277"/>
        <v>936</v>
      </c>
      <c r="AI948" s="29">
        <f t="shared" si="271"/>
        <v>6081400.580000083</v>
      </c>
      <c r="AJ948" s="30">
        <f t="shared" si="277"/>
        <v>936</v>
      </c>
      <c r="AK948" s="30">
        <f t="shared" si="276"/>
        <v>936</v>
      </c>
      <c r="AL948" s="29">
        <f t="shared" si="272"/>
        <v>6109163.750000027</v>
      </c>
      <c r="AM948" s="30">
        <f t="shared" si="276"/>
        <v>936</v>
      </c>
      <c r="AN948" s="30">
        <f t="shared" si="276"/>
        <v>936</v>
      </c>
      <c r="AO948" s="29">
        <f t="shared" si="273"/>
        <v>6113893.320000032</v>
      </c>
      <c r="AP948" s="30">
        <f t="shared" si="276"/>
        <v>936</v>
      </c>
      <c r="AQ948" s="30">
        <f t="shared" si="276"/>
        <v>936</v>
      </c>
      <c r="AR948" s="29">
        <f t="shared" si="267"/>
        <v>6106738.9199998612</v>
      </c>
      <c r="AS948" s="253">
        <f t="shared" si="276"/>
        <v>936</v>
      </c>
      <c r="AT948" s="254">
        <f t="shared" si="276"/>
        <v>936</v>
      </c>
    </row>
    <row r="949" spans="22:46">
      <c r="V949" s="30">
        <f t="shared" si="277"/>
        <v>937</v>
      </c>
      <c r="W949" s="29">
        <f t="shared" si="268"/>
        <v>6097016.2500000829</v>
      </c>
      <c r="X949" s="30">
        <f t="shared" si="277"/>
        <v>937</v>
      </c>
      <c r="Y949" s="30">
        <f t="shared" si="277"/>
        <v>937</v>
      </c>
      <c r="Z949" s="29">
        <f t="shared" si="269"/>
        <v>6114397.6999999061</v>
      </c>
      <c r="AA949" s="30">
        <f t="shared" si="277"/>
        <v>937</v>
      </c>
      <c r="AB949" s="30">
        <f t="shared" si="277"/>
        <v>937</v>
      </c>
      <c r="AC949" s="29">
        <f t="shared" si="270"/>
        <v>6092199.500000041</v>
      </c>
      <c r="AD949" s="30">
        <f t="shared" si="277"/>
        <v>937</v>
      </c>
      <c r="AE949" s="30">
        <f t="shared" si="277"/>
        <v>937</v>
      </c>
      <c r="AF949" s="29">
        <f t="shared" si="266"/>
        <v>6124323.8099999018</v>
      </c>
      <c r="AG949" s="30">
        <f t="shared" si="277"/>
        <v>937</v>
      </c>
      <c r="AH949" s="30">
        <f t="shared" si="277"/>
        <v>937</v>
      </c>
      <c r="AI949" s="29">
        <f t="shared" si="271"/>
        <v>6087833.1500000833</v>
      </c>
      <c r="AJ949" s="30">
        <f t="shared" si="277"/>
        <v>937</v>
      </c>
      <c r="AK949" s="30">
        <f t="shared" si="276"/>
        <v>937</v>
      </c>
      <c r="AL949" s="29">
        <f t="shared" si="272"/>
        <v>6115620.9900000272</v>
      </c>
      <c r="AM949" s="30">
        <f t="shared" si="276"/>
        <v>937</v>
      </c>
      <c r="AN949" s="30">
        <f t="shared" si="276"/>
        <v>937</v>
      </c>
      <c r="AO949" s="29">
        <f t="shared" si="273"/>
        <v>6120343.4300000323</v>
      </c>
      <c r="AP949" s="30">
        <f t="shared" si="276"/>
        <v>937</v>
      </c>
      <c r="AQ949" s="30">
        <f t="shared" si="276"/>
        <v>937</v>
      </c>
      <c r="AR949" s="29">
        <f t="shared" si="267"/>
        <v>6113178.2299998607</v>
      </c>
      <c r="AS949" s="253">
        <f t="shared" si="276"/>
        <v>937</v>
      </c>
      <c r="AT949" s="254">
        <f t="shared" si="276"/>
        <v>937</v>
      </c>
    </row>
    <row r="950" spans="22:46">
      <c r="V950" s="30">
        <f t="shared" si="277"/>
        <v>938</v>
      </c>
      <c r="W950" s="29">
        <f t="shared" si="268"/>
        <v>6103451.0700000832</v>
      </c>
      <c r="X950" s="30">
        <f t="shared" si="277"/>
        <v>938</v>
      </c>
      <c r="Y950" s="30">
        <f t="shared" si="277"/>
        <v>938</v>
      </c>
      <c r="Z950" s="29">
        <f t="shared" si="269"/>
        <v>6120851.3399999058</v>
      </c>
      <c r="AA950" s="30">
        <f t="shared" si="277"/>
        <v>938</v>
      </c>
      <c r="AB950" s="30">
        <f t="shared" si="277"/>
        <v>938</v>
      </c>
      <c r="AC950" s="29">
        <f t="shared" si="270"/>
        <v>6098631.6200000411</v>
      </c>
      <c r="AD950" s="30">
        <f t="shared" si="277"/>
        <v>938</v>
      </c>
      <c r="AE950" s="30">
        <f t="shared" si="277"/>
        <v>938</v>
      </c>
      <c r="AF950" s="29">
        <f t="shared" si="266"/>
        <v>6130781.9499999015</v>
      </c>
      <c r="AG950" s="30">
        <f t="shared" si="277"/>
        <v>938</v>
      </c>
      <c r="AH950" s="30">
        <f t="shared" si="277"/>
        <v>938</v>
      </c>
      <c r="AI950" s="29">
        <f t="shared" si="271"/>
        <v>6094265.7200000836</v>
      </c>
      <c r="AJ950" s="30">
        <f t="shared" si="277"/>
        <v>938</v>
      </c>
      <c r="AK950" s="30">
        <f t="shared" si="276"/>
        <v>938</v>
      </c>
      <c r="AL950" s="29">
        <f t="shared" si="272"/>
        <v>6122078.2300000275</v>
      </c>
      <c r="AM950" s="30">
        <f t="shared" si="276"/>
        <v>938</v>
      </c>
      <c r="AN950" s="30">
        <f t="shared" si="276"/>
        <v>938</v>
      </c>
      <c r="AO950" s="29">
        <f t="shared" si="273"/>
        <v>6126793.5400000326</v>
      </c>
      <c r="AP950" s="30">
        <f t="shared" si="276"/>
        <v>938</v>
      </c>
      <c r="AQ950" s="30">
        <f t="shared" si="276"/>
        <v>938</v>
      </c>
      <c r="AR950" s="29">
        <f t="shared" si="267"/>
        <v>6119617.5399998603</v>
      </c>
      <c r="AS950" s="253">
        <f t="shared" si="276"/>
        <v>938</v>
      </c>
      <c r="AT950" s="254">
        <f t="shared" si="276"/>
        <v>938</v>
      </c>
    </row>
    <row r="951" spans="22:46">
      <c r="V951" s="30">
        <f t="shared" si="277"/>
        <v>939</v>
      </c>
      <c r="W951" s="29">
        <f t="shared" si="268"/>
        <v>6109885.8900000835</v>
      </c>
      <c r="X951" s="30">
        <f t="shared" si="277"/>
        <v>939</v>
      </c>
      <c r="Y951" s="30">
        <f t="shared" si="277"/>
        <v>939</v>
      </c>
      <c r="Z951" s="29">
        <f t="shared" si="269"/>
        <v>6127304.9799999055</v>
      </c>
      <c r="AA951" s="30">
        <f t="shared" si="277"/>
        <v>939</v>
      </c>
      <c r="AB951" s="30">
        <f t="shared" si="277"/>
        <v>939</v>
      </c>
      <c r="AC951" s="29">
        <f t="shared" si="270"/>
        <v>6105063.7400000412</v>
      </c>
      <c r="AD951" s="30">
        <f t="shared" si="277"/>
        <v>939</v>
      </c>
      <c r="AE951" s="30">
        <f t="shared" si="277"/>
        <v>939</v>
      </c>
      <c r="AF951" s="29">
        <f t="shared" si="266"/>
        <v>6137240.0899999011</v>
      </c>
      <c r="AG951" s="30">
        <f t="shared" si="277"/>
        <v>939</v>
      </c>
      <c r="AH951" s="30">
        <f t="shared" si="277"/>
        <v>939</v>
      </c>
      <c r="AI951" s="29">
        <f t="shared" si="271"/>
        <v>6100698.2900000839</v>
      </c>
      <c r="AJ951" s="30">
        <f t="shared" si="277"/>
        <v>939</v>
      </c>
      <c r="AK951" s="30">
        <f t="shared" si="276"/>
        <v>939</v>
      </c>
      <c r="AL951" s="29">
        <f t="shared" si="272"/>
        <v>6128535.4700000277</v>
      </c>
      <c r="AM951" s="30">
        <f t="shared" si="276"/>
        <v>939</v>
      </c>
      <c r="AN951" s="30">
        <f t="shared" si="276"/>
        <v>939</v>
      </c>
      <c r="AO951" s="29">
        <f t="shared" si="273"/>
        <v>6133243.650000033</v>
      </c>
      <c r="AP951" s="30">
        <f t="shared" si="276"/>
        <v>939</v>
      </c>
      <c r="AQ951" s="30">
        <f t="shared" si="276"/>
        <v>939</v>
      </c>
      <c r="AR951" s="29">
        <f t="shared" si="267"/>
        <v>6126056.8499998599</v>
      </c>
      <c r="AS951" s="253">
        <f t="shared" si="276"/>
        <v>939</v>
      </c>
      <c r="AT951" s="254">
        <f t="shared" si="276"/>
        <v>939</v>
      </c>
    </row>
    <row r="952" spans="22:46">
      <c r="V952" s="30">
        <f t="shared" si="277"/>
        <v>940</v>
      </c>
      <c r="W952" s="29">
        <f t="shared" si="268"/>
        <v>6116320.7100000838</v>
      </c>
      <c r="X952" s="30">
        <f t="shared" si="277"/>
        <v>940</v>
      </c>
      <c r="Y952" s="30">
        <f t="shared" si="277"/>
        <v>940</v>
      </c>
      <c r="Z952" s="29">
        <f t="shared" si="269"/>
        <v>6133758.6199999051</v>
      </c>
      <c r="AA952" s="30">
        <f t="shared" si="277"/>
        <v>940</v>
      </c>
      <c r="AB952" s="30">
        <f t="shared" si="277"/>
        <v>940</v>
      </c>
      <c r="AC952" s="29">
        <f t="shared" si="270"/>
        <v>6111495.8600000413</v>
      </c>
      <c r="AD952" s="30">
        <f t="shared" si="277"/>
        <v>940</v>
      </c>
      <c r="AE952" s="30">
        <f t="shared" si="277"/>
        <v>940</v>
      </c>
      <c r="AF952" s="29">
        <f t="shared" si="266"/>
        <v>6143698.2299999008</v>
      </c>
      <c r="AG952" s="30">
        <f t="shared" si="277"/>
        <v>940</v>
      </c>
      <c r="AH952" s="30">
        <f t="shared" si="277"/>
        <v>940</v>
      </c>
      <c r="AI952" s="29">
        <f t="shared" si="271"/>
        <v>6107130.8600000842</v>
      </c>
      <c r="AJ952" s="30">
        <f t="shared" si="277"/>
        <v>940</v>
      </c>
      <c r="AK952" s="30">
        <f t="shared" si="276"/>
        <v>940</v>
      </c>
      <c r="AL952" s="29">
        <f t="shared" si="272"/>
        <v>6134992.7100000279</v>
      </c>
      <c r="AM952" s="30">
        <f t="shared" si="276"/>
        <v>940</v>
      </c>
      <c r="AN952" s="30">
        <f t="shared" si="276"/>
        <v>940</v>
      </c>
      <c r="AO952" s="29">
        <f t="shared" si="273"/>
        <v>6139693.7600000333</v>
      </c>
      <c r="AP952" s="30">
        <f t="shared" si="276"/>
        <v>940</v>
      </c>
      <c r="AQ952" s="30">
        <f t="shared" si="276"/>
        <v>940</v>
      </c>
      <c r="AR952" s="29">
        <f t="shared" si="267"/>
        <v>6132496.1599998595</v>
      </c>
      <c r="AS952" s="253">
        <f t="shared" si="276"/>
        <v>940</v>
      </c>
      <c r="AT952" s="254">
        <f t="shared" si="276"/>
        <v>940</v>
      </c>
    </row>
    <row r="953" spans="22:46">
      <c r="V953" s="30">
        <f t="shared" si="277"/>
        <v>941</v>
      </c>
      <c r="W953" s="29">
        <f t="shared" si="268"/>
        <v>6122755.5300000841</v>
      </c>
      <c r="X953" s="30">
        <f t="shared" si="277"/>
        <v>941</v>
      </c>
      <c r="Y953" s="30">
        <f t="shared" si="277"/>
        <v>941</v>
      </c>
      <c r="Z953" s="29">
        <f t="shared" si="269"/>
        <v>6140212.2599999048</v>
      </c>
      <c r="AA953" s="30">
        <f t="shared" si="277"/>
        <v>941</v>
      </c>
      <c r="AB953" s="30">
        <f t="shared" si="277"/>
        <v>941</v>
      </c>
      <c r="AC953" s="29">
        <f t="shared" si="270"/>
        <v>6117927.9800000414</v>
      </c>
      <c r="AD953" s="30">
        <f t="shared" si="277"/>
        <v>941</v>
      </c>
      <c r="AE953" s="30">
        <f t="shared" si="277"/>
        <v>941</v>
      </c>
      <c r="AF953" s="29">
        <f t="shared" si="266"/>
        <v>6150156.3699999005</v>
      </c>
      <c r="AG953" s="30">
        <f t="shared" si="277"/>
        <v>941</v>
      </c>
      <c r="AH953" s="30">
        <f t="shared" si="277"/>
        <v>941</v>
      </c>
      <c r="AI953" s="29">
        <f t="shared" si="271"/>
        <v>6113563.4300000845</v>
      </c>
      <c r="AJ953" s="30">
        <f t="shared" si="277"/>
        <v>941</v>
      </c>
      <c r="AK953" s="30">
        <f t="shared" si="276"/>
        <v>941</v>
      </c>
      <c r="AL953" s="29">
        <f t="shared" si="272"/>
        <v>6141449.9500000281</v>
      </c>
      <c r="AM953" s="30">
        <f t="shared" si="276"/>
        <v>941</v>
      </c>
      <c r="AN953" s="30">
        <f t="shared" si="276"/>
        <v>941</v>
      </c>
      <c r="AO953" s="29">
        <f t="shared" si="273"/>
        <v>6146143.8700000336</v>
      </c>
      <c r="AP953" s="30">
        <f t="shared" si="276"/>
        <v>941</v>
      </c>
      <c r="AQ953" s="30">
        <f t="shared" si="276"/>
        <v>941</v>
      </c>
      <c r="AR953" s="29">
        <f t="shared" si="267"/>
        <v>6138935.4699998591</v>
      </c>
      <c r="AS953" s="253">
        <f t="shared" si="276"/>
        <v>941</v>
      </c>
      <c r="AT953" s="254">
        <f t="shared" si="276"/>
        <v>941</v>
      </c>
    </row>
    <row r="954" spans="22:46">
      <c r="V954" s="30">
        <f t="shared" si="277"/>
        <v>942</v>
      </c>
      <c r="W954" s="29">
        <f t="shared" si="268"/>
        <v>6129190.3500000844</v>
      </c>
      <c r="X954" s="30">
        <f t="shared" si="277"/>
        <v>942</v>
      </c>
      <c r="Y954" s="30">
        <f t="shared" si="277"/>
        <v>942</v>
      </c>
      <c r="Z954" s="29">
        <f t="shared" si="269"/>
        <v>6146665.8999999044</v>
      </c>
      <c r="AA954" s="30">
        <f t="shared" si="277"/>
        <v>942</v>
      </c>
      <c r="AB954" s="30">
        <f t="shared" si="277"/>
        <v>942</v>
      </c>
      <c r="AC954" s="29">
        <f t="shared" si="270"/>
        <v>6124360.1000000415</v>
      </c>
      <c r="AD954" s="30">
        <f t="shared" si="277"/>
        <v>942</v>
      </c>
      <c r="AE954" s="30">
        <f t="shared" si="277"/>
        <v>942</v>
      </c>
      <c r="AF954" s="29">
        <f t="shared" si="266"/>
        <v>6156614.5099999001</v>
      </c>
      <c r="AG954" s="30">
        <f t="shared" si="277"/>
        <v>942</v>
      </c>
      <c r="AH954" s="30">
        <f t="shared" si="277"/>
        <v>942</v>
      </c>
      <c r="AI954" s="29">
        <f t="shared" si="271"/>
        <v>6119996.0000000848</v>
      </c>
      <c r="AJ954" s="30">
        <f t="shared" si="277"/>
        <v>942</v>
      </c>
      <c r="AK954" s="30">
        <f t="shared" si="276"/>
        <v>942</v>
      </c>
      <c r="AL954" s="29">
        <f t="shared" si="272"/>
        <v>6147907.1900000283</v>
      </c>
      <c r="AM954" s="30">
        <f t="shared" si="276"/>
        <v>942</v>
      </c>
      <c r="AN954" s="30">
        <f t="shared" si="276"/>
        <v>942</v>
      </c>
      <c r="AO954" s="29">
        <f t="shared" si="273"/>
        <v>6152593.980000034</v>
      </c>
      <c r="AP954" s="30">
        <f t="shared" si="276"/>
        <v>942</v>
      </c>
      <c r="AQ954" s="30">
        <f t="shared" si="276"/>
        <v>942</v>
      </c>
      <c r="AR954" s="29">
        <f t="shared" si="267"/>
        <v>6145374.7799998587</v>
      </c>
      <c r="AS954" s="253">
        <f t="shared" si="276"/>
        <v>942</v>
      </c>
      <c r="AT954" s="254">
        <f t="shared" si="276"/>
        <v>942</v>
      </c>
    </row>
    <row r="955" spans="22:46">
      <c r="V955" s="30">
        <f t="shared" si="277"/>
        <v>943</v>
      </c>
      <c r="W955" s="29">
        <f t="shared" si="268"/>
        <v>6135625.1700000847</v>
      </c>
      <c r="X955" s="30">
        <f t="shared" si="277"/>
        <v>943</v>
      </c>
      <c r="Y955" s="30">
        <f t="shared" si="277"/>
        <v>943</v>
      </c>
      <c r="Z955" s="29">
        <f t="shared" si="269"/>
        <v>6153119.5399999041</v>
      </c>
      <c r="AA955" s="30">
        <f t="shared" si="277"/>
        <v>943</v>
      </c>
      <c r="AB955" s="30">
        <f t="shared" si="277"/>
        <v>943</v>
      </c>
      <c r="AC955" s="29">
        <f t="shared" si="270"/>
        <v>6130792.2200000416</v>
      </c>
      <c r="AD955" s="30">
        <f t="shared" si="277"/>
        <v>943</v>
      </c>
      <c r="AE955" s="30">
        <f t="shared" si="277"/>
        <v>943</v>
      </c>
      <c r="AF955" s="29">
        <f t="shared" si="266"/>
        <v>6163072.6499998998</v>
      </c>
      <c r="AG955" s="30">
        <f t="shared" si="277"/>
        <v>943</v>
      </c>
      <c r="AH955" s="30">
        <f t="shared" si="277"/>
        <v>943</v>
      </c>
      <c r="AI955" s="29">
        <f t="shared" si="271"/>
        <v>6126428.570000085</v>
      </c>
      <c r="AJ955" s="30">
        <f t="shared" si="277"/>
        <v>943</v>
      </c>
      <c r="AK955" s="30">
        <f t="shared" si="276"/>
        <v>943</v>
      </c>
      <c r="AL955" s="29">
        <f t="shared" si="272"/>
        <v>6154364.4300000286</v>
      </c>
      <c r="AM955" s="30">
        <f t="shared" si="276"/>
        <v>943</v>
      </c>
      <c r="AN955" s="30">
        <f t="shared" si="276"/>
        <v>943</v>
      </c>
      <c r="AO955" s="29">
        <f t="shared" si="273"/>
        <v>6159044.0900000343</v>
      </c>
      <c r="AP955" s="30">
        <f t="shared" si="276"/>
        <v>943</v>
      </c>
      <c r="AQ955" s="30">
        <f t="shared" si="276"/>
        <v>943</v>
      </c>
      <c r="AR955" s="29">
        <f t="shared" si="267"/>
        <v>6151814.0899998583</v>
      </c>
      <c r="AS955" s="253">
        <f t="shared" si="276"/>
        <v>943</v>
      </c>
      <c r="AT955" s="254">
        <f t="shared" si="276"/>
        <v>943</v>
      </c>
    </row>
    <row r="956" spans="22:46">
      <c r="V956" s="30">
        <f t="shared" si="277"/>
        <v>944</v>
      </c>
      <c r="W956" s="29">
        <f t="shared" si="268"/>
        <v>6142059.990000085</v>
      </c>
      <c r="X956" s="30">
        <f t="shared" si="277"/>
        <v>944</v>
      </c>
      <c r="Y956" s="30">
        <f t="shared" si="277"/>
        <v>944</v>
      </c>
      <c r="Z956" s="29">
        <f t="shared" si="269"/>
        <v>6159573.1799999038</v>
      </c>
      <c r="AA956" s="30">
        <f t="shared" si="277"/>
        <v>944</v>
      </c>
      <c r="AB956" s="30">
        <f t="shared" si="277"/>
        <v>944</v>
      </c>
      <c r="AC956" s="29">
        <f t="shared" si="270"/>
        <v>6137224.3400000418</v>
      </c>
      <c r="AD956" s="30">
        <f t="shared" si="277"/>
        <v>944</v>
      </c>
      <c r="AE956" s="30">
        <f t="shared" si="277"/>
        <v>944</v>
      </c>
      <c r="AF956" s="29">
        <f t="shared" si="266"/>
        <v>6169530.7899998995</v>
      </c>
      <c r="AG956" s="30">
        <f t="shared" si="277"/>
        <v>944</v>
      </c>
      <c r="AH956" s="30">
        <f t="shared" si="277"/>
        <v>944</v>
      </c>
      <c r="AI956" s="29">
        <f t="shared" si="271"/>
        <v>6132861.1400000853</v>
      </c>
      <c r="AJ956" s="30">
        <f t="shared" si="277"/>
        <v>944</v>
      </c>
      <c r="AK956" s="30">
        <f t="shared" si="276"/>
        <v>944</v>
      </c>
      <c r="AL956" s="29">
        <f t="shared" si="272"/>
        <v>6160821.6700000288</v>
      </c>
      <c r="AM956" s="30">
        <f t="shared" si="276"/>
        <v>944</v>
      </c>
      <c r="AN956" s="30">
        <f t="shared" si="276"/>
        <v>944</v>
      </c>
      <c r="AO956" s="29">
        <f t="shared" si="273"/>
        <v>6165494.2000000346</v>
      </c>
      <c r="AP956" s="30">
        <f t="shared" si="276"/>
        <v>944</v>
      </c>
      <c r="AQ956" s="30">
        <f t="shared" si="276"/>
        <v>944</v>
      </c>
      <c r="AR956" s="29">
        <f t="shared" si="267"/>
        <v>6158253.3999998579</v>
      </c>
      <c r="AS956" s="253">
        <f t="shared" si="276"/>
        <v>944</v>
      </c>
      <c r="AT956" s="254">
        <f t="shared" si="276"/>
        <v>944</v>
      </c>
    </row>
    <row r="957" spans="22:46">
      <c r="V957" s="30">
        <f t="shared" si="277"/>
        <v>945</v>
      </c>
      <c r="W957" s="29">
        <f t="shared" si="268"/>
        <v>6148494.8100000853</v>
      </c>
      <c r="X957" s="30">
        <f t="shared" si="277"/>
        <v>945</v>
      </c>
      <c r="Y957" s="30">
        <f t="shared" si="277"/>
        <v>945</v>
      </c>
      <c r="Z957" s="29">
        <f t="shared" si="269"/>
        <v>6166026.8199999034</v>
      </c>
      <c r="AA957" s="30">
        <f t="shared" si="277"/>
        <v>945</v>
      </c>
      <c r="AB957" s="30">
        <f t="shared" si="277"/>
        <v>945</v>
      </c>
      <c r="AC957" s="29">
        <f t="shared" si="270"/>
        <v>6143656.4600000419</v>
      </c>
      <c r="AD957" s="30">
        <f t="shared" si="277"/>
        <v>945</v>
      </c>
      <c r="AE957" s="30">
        <f t="shared" si="277"/>
        <v>945</v>
      </c>
      <c r="AF957" s="29">
        <f t="shared" si="266"/>
        <v>6175988.9299998991</v>
      </c>
      <c r="AG957" s="30">
        <f t="shared" si="277"/>
        <v>945</v>
      </c>
      <c r="AH957" s="30">
        <f t="shared" si="277"/>
        <v>945</v>
      </c>
      <c r="AI957" s="29">
        <f t="shared" si="271"/>
        <v>6139293.7100000856</v>
      </c>
      <c r="AJ957" s="30">
        <f t="shared" si="277"/>
        <v>945</v>
      </c>
      <c r="AK957" s="30">
        <f t="shared" si="277"/>
        <v>945</v>
      </c>
      <c r="AL957" s="29">
        <f t="shared" si="272"/>
        <v>6167278.910000029</v>
      </c>
      <c r="AM957" s="30">
        <f t="shared" ref="AK957:AT972" si="278">AM956+1</f>
        <v>945</v>
      </c>
      <c r="AN957" s="30">
        <f t="shared" si="278"/>
        <v>945</v>
      </c>
      <c r="AO957" s="29">
        <f t="shared" si="273"/>
        <v>6171944.310000035</v>
      </c>
      <c r="AP957" s="30">
        <f t="shared" si="278"/>
        <v>945</v>
      </c>
      <c r="AQ957" s="30">
        <f t="shared" si="278"/>
        <v>945</v>
      </c>
      <c r="AR957" s="29">
        <f t="shared" si="267"/>
        <v>6164692.7099998575</v>
      </c>
      <c r="AS957" s="253">
        <f t="shared" si="278"/>
        <v>945</v>
      </c>
      <c r="AT957" s="254">
        <f t="shared" si="278"/>
        <v>945</v>
      </c>
    </row>
    <row r="958" spans="22:46">
      <c r="V958" s="30">
        <f t="shared" ref="V958:AK973" si="279">V957+1</f>
        <v>946</v>
      </c>
      <c r="W958" s="29">
        <f t="shared" si="268"/>
        <v>6154929.6300000856</v>
      </c>
      <c r="X958" s="30">
        <f t="shared" si="279"/>
        <v>946</v>
      </c>
      <c r="Y958" s="30">
        <f t="shared" si="279"/>
        <v>946</v>
      </c>
      <c r="Z958" s="29">
        <f t="shared" si="269"/>
        <v>6172480.4599999031</v>
      </c>
      <c r="AA958" s="30">
        <f t="shared" si="279"/>
        <v>946</v>
      </c>
      <c r="AB958" s="30">
        <f t="shared" si="279"/>
        <v>946</v>
      </c>
      <c r="AC958" s="29">
        <f t="shared" si="270"/>
        <v>6150088.580000042</v>
      </c>
      <c r="AD958" s="30">
        <f t="shared" si="279"/>
        <v>946</v>
      </c>
      <c r="AE958" s="30">
        <f t="shared" si="279"/>
        <v>946</v>
      </c>
      <c r="AF958" s="29">
        <f t="shared" si="266"/>
        <v>6182447.0699998988</v>
      </c>
      <c r="AG958" s="30">
        <f t="shared" si="279"/>
        <v>946</v>
      </c>
      <c r="AH958" s="30">
        <f t="shared" si="279"/>
        <v>946</v>
      </c>
      <c r="AI958" s="29">
        <f t="shared" si="271"/>
        <v>6145726.2800000859</v>
      </c>
      <c r="AJ958" s="30">
        <f t="shared" si="279"/>
        <v>946</v>
      </c>
      <c r="AK958" s="30">
        <f t="shared" si="278"/>
        <v>946</v>
      </c>
      <c r="AL958" s="29">
        <f t="shared" si="272"/>
        <v>6173736.1500000292</v>
      </c>
      <c r="AM958" s="30">
        <f t="shared" si="278"/>
        <v>946</v>
      </c>
      <c r="AN958" s="30">
        <f t="shared" si="278"/>
        <v>946</v>
      </c>
      <c r="AO958" s="29">
        <f t="shared" si="273"/>
        <v>6178394.4200000353</v>
      </c>
      <c r="AP958" s="30">
        <f t="shared" si="278"/>
        <v>946</v>
      </c>
      <c r="AQ958" s="30">
        <f t="shared" si="278"/>
        <v>946</v>
      </c>
      <c r="AR958" s="29">
        <f t="shared" si="267"/>
        <v>6171132.0199998571</v>
      </c>
      <c r="AS958" s="253">
        <f t="shared" si="278"/>
        <v>946</v>
      </c>
      <c r="AT958" s="254">
        <f t="shared" si="278"/>
        <v>946</v>
      </c>
    </row>
    <row r="959" spans="22:46">
      <c r="V959" s="30">
        <f t="shared" si="279"/>
        <v>947</v>
      </c>
      <c r="W959" s="29">
        <f t="shared" si="268"/>
        <v>6161364.4500000859</v>
      </c>
      <c r="X959" s="30">
        <f t="shared" si="279"/>
        <v>947</v>
      </c>
      <c r="Y959" s="30">
        <f t="shared" si="279"/>
        <v>947</v>
      </c>
      <c r="Z959" s="29">
        <f t="shared" si="269"/>
        <v>6178934.0999999028</v>
      </c>
      <c r="AA959" s="30">
        <f t="shared" si="279"/>
        <v>947</v>
      </c>
      <c r="AB959" s="30">
        <f t="shared" si="279"/>
        <v>947</v>
      </c>
      <c r="AC959" s="29">
        <f t="shared" si="270"/>
        <v>6156520.7000000421</v>
      </c>
      <c r="AD959" s="30">
        <f t="shared" si="279"/>
        <v>947</v>
      </c>
      <c r="AE959" s="30">
        <f t="shared" si="279"/>
        <v>947</v>
      </c>
      <c r="AF959" s="29">
        <f t="shared" si="266"/>
        <v>6188905.2099998984</v>
      </c>
      <c r="AG959" s="30">
        <f t="shared" si="279"/>
        <v>947</v>
      </c>
      <c r="AH959" s="30">
        <f t="shared" si="279"/>
        <v>947</v>
      </c>
      <c r="AI959" s="29">
        <f t="shared" si="271"/>
        <v>6152158.8500000862</v>
      </c>
      <c r="AJ959" s="30">
        <f t="shared" si="279"/>
        <v>947</v>
      </c>
      <c r="AK959" s="30">
        <f t="shared" si="278"/>
        <v>947</v>
      </c>
      <c r="AL959" s="29">
        <f t="shared" si="272"/>
        <v>6180193.3900000295</v>
      </c>
      <c r="AM959" s="30">
        <f t="shared" si="278"/>
        <v>947</v>
      </c>
      <c r="AN959" s="30">
        <f t="shared" si="278"/>
        <v>947</v>
      </c>
      <c r="AO959" s="29">
        <f t="shared" si="273"/>
        <v>6184844.5300000357</v>
      </c>
      <c r="AP959" s="30">
        <f t="shared" si="278"/>
        <v>947</v>
      </c>
      <c r="AQ959" s="30">
        <f t="shared" si="278"/>
        <v>947</v>
      </c>
      <c r="AR959" s="29">
        <f t="shared" si="267"/>
        <v>6177571.3299998567</v>
      </c>
      <c r="AS959" s="253">
        <f t="shared" si="278"/>
        <v>947</v>
      </c>
      <c r="AT959" s="254">
        <f t="shared" si="278"/>
        <v>947</v>
      </c>
    </row>
    <row r="960" spans="22:46">
      <c r="V960" s="30">
        <f t="shared" si="279"/>
        <v>948</v>
      </c>
      <c r="W960" s="29">
        <f t="shared" si="268"/>
        <v>6167799.2700000862</v>
      </c>
      <c r="X960" s="30">
        <f t="shared" si="279"/>
        <v>948</v>
      </c>
      <c r="Y960" s="30">
        <f t="shared" si="279"/>
        <v>948</v>
      </c>
      <c r="Z960" s="29">
        <f t="shared" si="269"/>
        <v>6185387.7399999024</v>
      </c>
      <c r="AA960" s="30">
        <f t="shared" si="279"/>
        <v>948</v>
      </c>
      <c r="AB960" s="30">
        <f t="shared" si="279"/>
        <v>948</v>
      </c>
      <c r="AC960" s="29">
        <f t="shared" si="270"/>
        <v>6162952.8200000422</v>
      </c>
      <c r="AD960" s="30">
        <f t="shared" si="279"/>
        <v>948</v>
      </c>
      <c r="AE960" s="30">
        <f t="shared" si="279"/>
        <v>948</v>
      </c>
      <c r="AF960" s="29">
        <f t="shared" si="266"/>
        <v>6195363.3499998981</v>
      </c>
      <c r="AG960" s="30">
        <f t="shared" si="279"/>
        <v>948</v>
      </c>
      <c r="AH960" s="30">
        <f t="shared" si="279"/>
        <v>948</v>
      </c>
      <c r="AI960" s="29">
        <f t="shared" si="271"/>
        <v>6158591.4200000865</v>
      </c>
      <c r="AJ960" s="30">
        <f t="shared" si="279"/>
        <v>948</v>
      </c>
      <c r="AK960" s="30">
        <f t="shared" si="278"/>
        <v>948</v>
      </c>
      <c r="AL960" s="29">
        <f t="shared" si="272"/>
        <v>6186650.6300000297</v>
      </c>
      <c r="AM960" s="30">
        <f t="shared" si="278"/>
        <v>948</v>
      </c>
      <c r="AN960" s="30">
        <f t="shared" si="278"/>
        <v>948</v>
      </c>
      <c r="AO960" s="29">
        <f t="shared" si="273"/>
        <v>6191294.640000036</v>
      </c>
      <c r="AP960" s="30">
        <f t="shared" si="278"/>
        <v>948</v>
      </c>
      <c r="AQ960" s="30">
        <f t="shared" si="278"/>
        <v>948</v>
      </c>
      <c r="AR960" s="29">
        <f t="shared" si="267"/>
        <v>6184010.6399998562</v>
      </c>
      <c r="AS960" s="253">
        <f t="shared" si="278"/>
        <v>948</v>
      </c>
      <c r="AT960" s="254">
        <f t="shared" si="278"/>
        <v>948</v>
      </c>
    </row>
    <row r="961" spans="22:46">
      <c r="V961" s="30">
        <f t="shared" si="279"/>
        <v>949</v>
      </c>
      <c r="W961" s="29">
        <f t="shared" si="268"/>
        <v>6174234.0900000865</v>
      </c>
      <c r="X961" s="30">
        <f t="shared" si="279"/>
        <v>949</v>
      </c>
      <c r="Y961" s="30">
        <f t="shared" si="279"/>
        <v>949</v>
      </c>
      <c r="Z961" s="29">
        <f t="shared" si="269"/>
        <v>6191841.3799999021</v>
      </c>
      <c r="AA961" s="30">
        <f t="shared" si="279"/>
        <v>949</v>
      </c>
      <c r="AB961" s="30">
        <f t="shared" si="279"/>
        <v>949</v>
      </c>
      <c r="AC961" s="29">
        <f t="shared" si="270"/>
        <v>6169384.9400000423</v>
      </c>
      <c r="AD961" s="30">
        <f t="shared" si="279"/>
        <v>949</v>
      </c>
      <c r="AE961" s="30">
        <f t="shared" si="279"/>
        <v>949</v>
      </c>
      <c r="AF961" s="29">
        <f t="shared" si="266"/>
        <v>6201821.4899998978</v>
      </c>
      <c r="AG961" s="30">
        <f t="shared" si="279"/>
        <v>949</v>
      </c>
      <c r="AH961" s="30">
        <f t="shared" si="279"/>
        <v>949</v>
      </c>
      <c r="AI961" s="29">
        <f t="shared" si="271"/>
        <v>6165023.9900000868</v>
      </c>
      <c r="AJ961" s="30">
        <f t="shared" si="279"/>
        <v>949</v>
      </c>
      <c r="AK961" s="30">
        <f t="shared" si="278"/>
        <v>949</v>
      </c>
      <c r="AL961" s="29">
        <f t="shared" si="272"/>
        <v>6193107.8700000299</v>
      </c>
      <c r="AM961" s="30">
        <f t="shared" si="278"/>
        <v>949</v>
      </c>
      <c r="AN961" s="30">
        <f t="shared" si="278"/>
        <v>949</v>
      </c>
      <c r="AO961" s="29">
        <f t="shared" si="273"/>
        <v>6197744.7500000363</v>
      </c>
      <c r="AP961" s="30">
        <f t="shared" si="278"/>
        <v>949</v>
      </c>
      <c r="AQ961" s="30">
        <f t="shared" si="278"/>
        <v>949</v>
      </c>
      <c r="AR961" s="29">
        <f t="shared" si="267"/>
        <v>6190449.9499998558</v>
      </c>
      <c r="AS961" s="253">
        <f t="shared" si="278"/>
        <v>949</v>
      </c>
      <c r="AT961" s="254">
        <f t="shared" si="278"/>
        <v>949</v>
      </c>
    </row>
    <row r="962" spans="22:46">
      <c r="V962" s="30">
        <f t="shared" si="279"/>
        <v>950</v>
      </c>
      <c r="W962" s="29">
        <f t="shared" si="268"/>
        <v>6180668.9100000868</v>
      </c>
      <c r="X962" s="30">
        <f t="shared" si="279"/>
        <v>950</v>
      </c>
      <c r="Y962" s="30">
        <f t="shared" si="279"/>
        <v>950</v>
      </c>
      <c r="Z962" s="29">
        <f t="shared" si="269"/>
        <v>6198295.0199999018</v>
      </c>
      <c r="AA962" s="30">
        <f t="shared" si="279"/>
        <v>950</v>
      </c>
      <c r="AB962" s="30">
        <f t="shared" si="279"/>
        <v>950</v>
      </c>
      <c r="AC962" s="29">
        <f t="shared" si="270"/>
        <v>6175817.0600000424</v>
      </c>
      <c r="AD962" s="30">
        <f t="shared" si="279"/>
        <v>950</v>
      </c>
      <c r="AE962" s="30">
        <f t="shared" si="279"/>
        <v>950</v>
      </c>
      <c r="AF962" s="29">
        <f t="shared" si="266"/>
        <v>6208279.6299998974</v>
      </c>
      <c r="AG962" s="30">
        <f t="shared" si="279"/>
        <v>950</v>
      </c>
      <c r="AH962" s="30">
        <f t="shared" si="279"/>
        <v>950</v>
      </c>
      <c r="AI962" s="29">
        <f t="shared" si="271"/>
        <v>6171456.5600000871</v>
      </c>
      <c r="AJ962" s="30">
        <f t="shared" si="279"/>
        <v>950</v>
      </c>
      <c r="AK962" s="30">
        <f t="shared" si="278"/>
        <v>950</v>
      </c>
      <c r="AL962" s="29">
        <f t="shared" si="272"/>
        <v>6199565.1100000301</v>
      </c>
      <c r="AM962" s="30">
        <f t="shared" si="278"/>
        <v>950</v>
      </c>
      <c r="AN962" s="30">
        <f t="shared" si="278"/>
        <v>950</v>
      </c>
      <c r="AO962" s="29">
        <f t="shared" si="273"/>
        <v>6204194.8600000367</v>
      </c>
      <c r="AP962" s="30">
        <f t="shared" si="278"/>
        <v>950</v>
      </c>
      <c r="AQ962" s="30">
        <f t="shared" si="278"/>
        <v>950</v>
      </c>
      <c r="AR962" s="29">
        <f t="shared" si="267"/>
        <v>6196889.2599998554</v>
      </c>
      <c r="AS962" s="253">
        <f t="shared" si="278"/>
        <v>950</v>
      </c>
      <c r="AT962" s="254">
        <f t="shared" si="278"/>
        <v>950</v>
      </c>
    </row>
    <row r="963" spans="22:46">
      <c r="V963" s="30">
        <f t="shared" si="279"/>
        <v>951</v>
      </c>
      <c r="W963" s="29">
        <f t="shared" si="268"/>
        <v>6187103.7300000871</v>
      </c>
      <c r="X963" s="30">
        <f t="shared" si="279"/>
        <v>951</v>
      </c>
      <c r="Y963" s="30">
        <f t="shared" si="279"/>
        <v>951</v>
      </c>
      <c r="Z963" s="29">
        <f t="shared" si="269"/>
        <v>6204748.6599999014</v>
      </c>
      <c r="AA963" s="30">
        <f t="shared" si="279"/>
        <v>951</v>
      </c>
      <c r="AB963" s="30">
        <f t="shared" si="279"/>
        <v>951</v>
      </c>
      <c r="AC963" s="29">
        <f t="shared" si="270"/>
        <v>6182249.1800000425</v>
      </c>
      <c r="AD963" s="30">
        <f t="shared" si="279"/>
        <v>951</v>
      </c>
      <c r="AE963" s="30">
        <f t="shared" si="279"/>
        <v>951</v>
      </c>
      <c r="AF963" s="29">
        <f t="shared" si="266"/>
        <v>6214737.7699998971</v>
      </c>
      <c r="AG963" s="30">
        <f t="shared" si="279"/>
        <v>951</v>
      </c>
      <c r="AH963" s="30">
        <f t="shared" si="279"/>
        <v>951</v>
      </c>
      <c r="AI963" s="29">
        <f t="shared" si="271"/>
        <v>6177889.1300000874</v>
      </c>
      <c r="AJ963" s="30">
        <f t="shared" si="279"/>
        <v>951</v>
      </c>
      <c r="AK963" s="30">
        <f t="shared" si="278"/>
        <v>951</v>
      </c>
      <c r="AL963" s="29">
        <f t="shared" si="272"/>
        <v>6206022.3500000304</v>
      </c>
      <c r="AM963" s="30">
        <f t="shared" si="278"/>
        <v>951</v>
      </c>
      <c r="AN963" s="30">
        <f t="shared" si="278"/>
        <v>951</v>
      </c>
      <c r="AO963" s="29">
        <f t="shared" si="273"/>
        <v>6210644.970000037</v>
      </c>
      <c r="AP963" s="30">
        <f t="shared" si="278"/>
        <v>951</v>
      </c>
      <c r="AQ963" s="30">
        <f t="shared" si="278"/>
        <v>951</v>
      </c>
      <c r="AR963" s="29">
        <f t="shared" si="267"/>
        <v>6203328.569999855</v>
      </c>
      <c r="AS963" s="253">
        <f t="shared" si="278"/>
        <v>951</v>
      </c>
      <c r="AT963" s="254">
        <f t="shared" si="278"/>
        <v>951</v>
      </c>
    </row>
    <row r="964" spans="22:46">
      <c r="V964" s="30">
        <f t="shared" si="279"/>
        <v>952</v>
      </c>
      <c r="W964" s="29">
        <f t="shared" si="268"/>
        <v>6193538.5500000874</v>
      </c>
      <c r="X964" s="30">
        <f t="shared" si="279"/>
        <v>952</v>
      </c>
      <c r="Y964" s="30">
        <f t="shared" si="279"/>
        <v>952</v>
      </c>
      <c r="Z964" s="29">
        <f t="shared" si="269"/>
        <v>6211202.2999999011</v>
      </c>
      <c r="AA964" s="30">
        <f t="shared" si="279"/>
        <v>952</v>
      </c>
      <c r="AB964" s="30">
        <f t="shared" si="279"/>
        <v>952</v>
      </c>
      <c r="AC964" s="29">
        <f t="shared" si="270"/>
        <v>6188681.3000000427</v>
      </c>
      <c r="AD964" s="30">
        <f t="shared" si="279"/>
        <v>952</v>
      </c>
      <c r="AE964" s="30">
        <f t="shared" si="279"/>
        <v>952</v>
      </c>
      <c r="AF964" s="29">
        <f t="shared" si="266"/>
        <v>6221195.9099998968</v>
      </c>
      <c r="AG964" s="30">
        <f t="shared" si="279"/>
        <v>952</v>
      </c>
      <c r="AH964" s="30">
        <f t="shared" si="279"/>
        <v>952</v>
      </c>
      <c r="AI964" s="29">
        <f t="shared" si="271"/>
        <v>6184321.7000000877</v>
      </c>
      <c r="AJ964" s="30">
        <f t="shared" si="279"/>
        <v>952</v>
      </c>
      <c r="AK964" s="30">
        <f t="shared" si="278"/>
        <v>952</v>
      </c>
      <c r="AL964" s="29">
        <f t="shared" si="272"/>
        <v>6212479.5900000306</v>
      </c>
      <c r="AM964" s="30">
        <f t="shared" si="278"/>
        <v>952</v>
      </c>
      <c r="AN964" s="30">
        <f t="shared" si="278"/>
        <v>952</v>
      </c>
      <c r="AO964" s="29">
        <f t="shared" si="273"/>
        <v>6217095.0800000373</v>
      </c>
      <c r="AP964" s="30">
        <f t="shared" si="278"/>
        <v>952</v>
      </c>
      <c r="AQ964" s="30">
        <f t="shared" si="278"/>
        <v>952</v>
      </c>
      <c r="AR964" s="29">
        <f t="shared" si="267"/>
        <v>6209767.8799998546</v>
      </c>
      <c r="AS964" s="253">
        <f t="shared" si="278"/>
        <v>952</v>
      </c>
      <c r="AT964" s="254">
        <f t="shared" si="278"/>
        <v>952</v>
      </c>
    </row>
    <row r="965" spans="22:46">
      <c r="V965" s="30">
        <f t="shared" si="279"/>
        <v>953</v>
      </c>
      <c r="W965" s="29">
        <f t="shared" si="268"/>
        <v>6199973.3700000877</v>
      </c>
      <c r="X965" s="30">
        <f t="shared" si="279"/>
        <v>953</v>
      </c>
      <c r="Y965" s="30">
        <f t="shared" si="279"/>
        <v>953</v>
      </c>
      <c r="Z965" s="29">
        <f t="shared" si="269"/>
        <v>6217655.9399999008</v>
      </c>
      <c r="AA965" s="30">
        <f t="shared" si="279"/>
        <v>953</v>
      </c>
      <c r="AB965" s="30">
        <f t="shared" si="279"/>
        <v>953</v>
      </c>
      <c r="AC965" s="29">
        <f t="shared" si="270"/>
        <v>6195113.4200000428</v>
      </c>
      <c r="AD965" s="30">
        <f t="shared" si="279"/>
        <v>953</v>
      </c>
      <c r="AE965" s="30">
        <f t="shared" si="279"/>
        <v>953</v>
      </c>
      <c r="AF965" s="29">
        <f t="shared" si="266"/>
        <v>6227654.0499998964</v>
      </c>
      <c r="AG965" s="30">
        <f t="shared" si="279"/>
        <v>953</v>
      </c>
      <c r="AH965" s="30">
        <f t="shared" si="279"/>
        <v>953</v>
      </c>
      <c r="AI965" s="29">
        <f t="shared" si="271"/>
        <v>6190754.270000088</v>
      </c>
      <c r="AJ965" s="30">
        <f t="shared" si="279"/>
        <v>953</v>
      </c>
      <c r="AK965" s="30">
        <f t="shared" si="278"/>
        <v>953</v>
      </c>
      <c r="AL965" s="29">
        <f t="shared" si="272"/>
        <v>6218936.8300000308</v>
      </c>
      <c r="AM965" s="30">
        <f t="shared" si="278"/>
        <v>953</v>
      </c>
      <c r="AN965" s="30">
        <f t="shared" si="278"/>
        <v>953</v>
      </c>
      <c r="AO965" s="29">
        <f t="shared" si="273"/>
        <v>6223545.1900000377</v>
      </c>
      <c r="AP965" s="30">
        <f t="shared" si="278"/>
        <v>953</v>
      </c>
      <c r="AQ965" s="30">
        <f t="shared" si="278"/>
        <v>953</v>
      </c>
      <c r="AR965" s="29">
        <f t="shared" si="267"/>
        <v>6216207.1899998542</v>
      </c>
      <c r="AS965" s="253">
        <f t="shared" si="278"/>
        <v>953</v>
      </c>
      <c r="AT965" s="254">
        <f t="shared" si="278"/>
        <v>953</v>
      </c>
    </row>
    <row r="966" spans="22:46">
      <c r="V966" s="30">
        <f t="shared" si="279"/>
        <v>954</v>
      </c>
      <c r="W966" s="29">
        <f t="shared" si="268"/>
        <v>6206408.190000088</v>
      </c>
      <c r="X966" s="30">
        <f t="shared" si="279"/>
        <v>954</v>
      </c>
      <c r="Y966" s="30">
        <f t="shared" si="279"/>
        <v>954</v>
      </c>
      <c r="Z966" s="29">
        <f t="shared" si="269"/>
        <v>6224109.5799999004</v>
      </c>
      <c r="AA966" s="30">
        <f t="shared" si="279"/>
        <v>954</v>
      </c>
      <c r="AB966" s="30">
        <f t="shared" si="279"/>
        <v>954</v>
      </c>
      <c r="AC966" s="29">
        <f t="shared" si="270"/>
        <v>6201545.5400000429</v>
      </c>
      <c r="AD966" s="30">
        <f t="shared" si="279"/>
        <v>954</v>
      </c>
      <c r="AE966" s="30">
        <f t="shared" si="279"/>
        <v>954</v>
      </c>
      <c r="AF966" s="29">
        <f t="shared" ref="AF966:AF1029" si="280">AF965+6459.8</f>
        <v>6234113.8499998963</v>
      </c>
      <c r="AG966" s="30">
        <f t="shared" si="279"/>
        <v>954</v>
      </c>
      <c r="AH966" s="30">
        <f t="shared" si="279"/>
        <v>954</v>
      </c>
      <c r="AI966" s="29">
        <f t="shared" si="271"/>
        <v>6197186.8400000883</v>
      </c>
      <c r="AJ966" s="30">
        <f t="shared" si="279"/>
        <v>954</v>
      </c>
      <c r="AK966" s="30">
        <f t="shared" si="278"/>
        <v>954</v>
      </c>
      <c r="AL966" s="29">
        <f t="shared" si="272"/>
        <v>6225394.070000031</v>
      </c>
      <c r="AM966" s="30">
        <f t="shared" si="278"/>
        <v>954</v>
      </c>
      <c r="AN966" s="30">
        <f t="shared" si="278"/>
        <v>954</v>
      </c>
      <c r="AO966" s="29">
        <f t="shared" si="273"/>
        <v>6229995.300000038</v>
      </c>
      <c r="AP966" s="30">
        <f t="shared" si="278"/>
        <v>954</v>
      </c>
      <c r="AQ966" s="30">
        <f t="shared" si="278"/>
        <v>954</v>
      </c>
      <c r="AR966" s="29">
        <f>AR965+6441.14</f>
        <v>6222648.3299998539</v>
      </c>
      <c r="AS966" s="253">
        <f t="shared" si="278"/>
        <v>954</v>
      </c>
      <c r="AT966" s="254">
        <f t="shared" si="278"/>
        <v>954</v>
      </c>
    </row>
    <row r="967" spans="22:46">
      <c r="V967" s="30">
        <f t="shared" si="279"/>
        <v>955</v>
      </c>
      <c r="W967" s="29">
        <f>W966+6436.64</f>
        <v>6212844.8300000876</v>
      </c>
      <c r="X967" s="30">
        <f t="shared" si="279"/>
        <v>955</v>
      </c>
      <c r="Y967" s="30">
        <f t="shared" si="279"/>
        <v>955</v>
      </c>
      <c r="Z967" s="29">
        <f t="shared" si="269"/>
        <v>6230563.2199999001</v>
      </c>
      <c r="AA967" s="30">
        <f t="shared" si="279"/>
        <v>955</v>
      </c>
      <c r="AB967" s="30">
        <f t="shared" si="279"/>
        <v>955</v>
      </c>
      <c r="AC967" s="29">
        <f t="shared" si="270"/>
        <v>6207977.660000043</v>
      </c>
      <c r="AD967" s="30">
        <f t="shared" si="279"/>
        <v>955</v>
      </c>
      <c r="AE967" s="30">
        <f t="shared" si="279"/>
        <v>955</v>
      </c>
      <c r="AF967" s="29">
        <f t="shared" si="280"/>
        <v>6240573.6499998961</v>
      </c>
      <c r="AG967" s="30">
        <f t="shared" si="279"/>
        <v>955</v>
      </c>
      <c r="AH967" s="30">
        <f t="shared" si="279"/>
        <v>955</v>
      </c>
      <c r="AI967" s="29">
        <f t="shared" si="271"/>
        <v>6203619.4100000886</v>
      </c>
      <c r="AJ967" s="30">
        <f t="shared" si="279"/>
        <v>955</v>
      </c>
      <c r="AK967" s="30">
        <f t="shared" si="278"/>
        <v>955</v>
      </c>
      <c r="AL967" s="29">
        <f t="shared" si="272"/>
        <v>6231851.3100000313</v>
      </c>
      <c r="AM967" s="30">
        <f t="shared" si="278"/>
        <v>955</v>
      </c>
      <c r="AN967" s="30">
        <f t="shared" si="278"/>
        <v>955</v>
      </c>
      <c r="AO967" s="29">
        <f t="shared" si="273"/>
        <v>6236445.4100000383</v>
      </c>
      <c r="AP967" s="30">
        <f t="shared" si="278"/>
        <v>955</v>
      </c>
      <c r="AQ967" s="30">
        <f t="shared" si="278"/>
        <v>955</v>
      </c>
      <c r="AR967" s="29">
        <f t="shared" ref="AR967:AR1030" si="281">AR966+6441.14</f>
        <v>6229089.4699998535</v>
      </c>
      <c r="AS967" s="253">
        <f t="shared" si="278"/>
        <v>955</v>
      </c>
      <c r="AT967" s="254">
        <f t="shared" si="278"/>
        <v>955</v>
      </c>
    </row>
    <row r="968" spans="22:46">
      <c r="V968" s="30">
        <f t="shared" si="279"/>
        <v>956</v>
      </c>
      <c r="W968" s="29">
        <f t="shared" ref="W968:W1031" si="282">W967+6436.64</f>
        <v>6219281.4700000873</v>
      </c>
      <c r="X968" s="30">
        <f t="shared" si="279"/>
        <v>956</v>
      </c>
      <c r="Y968" s="30">
        <f t="shared" si="279"/>
        <v>956</v>
      </c>
      <c r="Z968" s="29">
        <f t="shared" ref="Z968:Z1031" si="283">Z967+6455.29</f>
        <v>6237018.5099999001</v>
      </c>
      <c r="AA968" s="30">
        <f t="shared" si="279"/>
        <v>956</v>
      </c>
      <c r="AB968" s="30">
        <f t="shared" si="279"/>
        <v>956</v>
      </c>
      <c r="AC968" s="29">
        <f>AC967+6433.94</f>
        <v>6214411.6000000434</v>
      </c>
      <c r="AD968" s="30">
        <f t="shared" si="279"/>
        <v>956</v>
      </c>
      <c r="AE968" s="30">
        <f t="shared" si="279"/>
        <v>956</v>
      </c>
      <c r="AF968" s="29">
        <f t="shared" si="280"/>
        <v>6247033.4499998959</v>
      </c>
      <c r="AG968" s="30">
        <f t="shared" si="279"/>
        <v>956</v>
      </c>
      <c r="AH968" s="30">
        <f t="shared" si="279"/>
        <v>956</v>
      </c>
      <c r="AI968" s="29">
        <f>AI967+6434.39</f>
        <v>6210053.8000000883</v>
      </c>
      <c r="AJ968" s="30">
        <f t="shared" si="279"/>
        <v>956</v>
      </c>
      <c r="AK968" s="30">
        <f t="shared" si="278"/>
        <v>956</v>
      </c>
      <c r="AL968" s="29">
        <f t="shared" si="272"/>
        <v>6238308.5500000315</v>
      </c>
      <c r="AM968" s="30">
        <f t="shared" si="278"/>
        <v>956</v>
      </c>
      <c r="AN968" s="30">
        <f t="shared" si="278"/>
        <v>956</v>
      </c>
      <c r="AO968" s="29">
        <f t="shared" si="273"/>
        <v>6242895.5200000387</v>
      </c>
      <c r="AP968" s="30">
        <f t="shared" si="278"/>
        <v>956</v>
      </c>
      <c r="AQ968" s="30">
        <f t="shared" si="278"/>
        <v>956</v>
      </c>
      <c r="AR968" s="29">
        <f t="shared" si="281"/>
        <v>6235530.6099998532</v>
      </c>
      <c r="AS968" s="253">
        <f t="shared" si="278"/>
        <v>956</v>
      </c>
      <c r="AT968" s="254">
        <f t="shared" si="278"/>
        <v>956</v>
      </c>
    </row>
    <row r="969" spans="22:46">
      <c r="V969" s="30">
        <f t="shared" si="279"/>
        <v>957</v>
      </c>
      <c r="W969" s="29">
        <f t="shared" si="282"/>
        <v>6225718.1100000869</v>
      </c>
      <c r="X969" s="30">
        <f t="shared" si="279"/>
        <v>957</v>
      </c>
      <c r="Y969" s="30">
        <f t="shared" si="279"/>
        <v>957</v>
      </c>
      <c r="Z969" s="29">
        <f t="shared" si="283"/>
        <v>6243473.7999999002</v>
      </c>
      <c r="AA969" s="30">
        <f t="shared" si="279"/>
        <v>957</v>
      </c>
      <c r="AB969" s="30">
        <f t="shared" si="279"/>
        <v>957</v>
      </c>
      <c r="AC969" s="29">
        <f t="shared" ref="AC969:AC1032" si="284">AC968+6433.94</f>
        <v>6220845.5400000438</v>
      </c>
      <c r="AD969" s="30">
        <f t="shared" si="279"/>
        <v>957</v>
      </c>
      <c r="AE969" s="30">
        <f t="shared" si="279"/>
        <v>957</v>
      </c>
      <c r="AF969" s="29">
        <f t="shared" si="280"/>
        <v>6253493.2499998957</v>
      </c>
      <c r="AG969" s="30">
        <f t="shared" si="279"/>
        <v>957</v>
      </c>
      <c r="AH969" s="30">
        <f t="shared" si="279"/>
        <v>957</v>
      </c>
      <c r="AI969" s="29">
        <f t="shared" ref="AI969:AI1032" si="285">AI968+6434.39</f>
        <v>6216488.190000088</v>
      </c>
      <c r="AJ969" s="30">
        <f t="shared" si="279"/>
        <v>957</v>
      </c>
      <c r="AK969" s="30">
        <f t="shared" si="278"/>
        <v>957</v>
      </c>
      <c r="AL969" s="29">
        <f t="shared" si="272"/>
        <v>6244765.7900000317</v>
      </c>
      <c r="AM969" s="30">
        <f t="shared" si="278"/>
        <v>957</v>
      </c>
      <c r="AN969" s="30">
        <f t="shared" si="278"/>
        <v>957</v>
      </c>
      <c r="AO969" s="29">
        <f t="shared" si="273"/>
        <v>6249345.630000039</v>
      </c>
      <c r="AP969" s="30">
        <f t="shared" si="278"/>
        <v>957</v>
      </c>
      <c r="AQ969" s="30">
        <f t="shared" si="278"/>
        <v>957</v>
      </c>
      <c r="AR969" s="29">
        <f t="shared" si="281"/>
        <v>6241971.7499998529</v>
      </c>
      <c r="AS969" s="253">
        <f t="shared" si="278"/>
        <v>957</v>
      </c>
      <c r="AT969" s="254">
        <f t="shared" si="278"/>
        <v>957</v>
      </c>
    </row>
    <row r="970" spans="22:46">
      <c r="V970" s="30">
        <f t="shared" si="279"/>
        <v>958</v>
      </c>
      <c r="W970" s="29">
        <f t="shared" si="282"/>
        <v>6232154.7500000866</v>
      </c>
      <c r="X970" s="30">
        <f t="shared" si="279"/>
        <v>958</v>
      </c>
      <c r="Y970" s="30">
        <f t="shared" si="279"/>
        <v>958</v>
      </c>
      <c r="Z970" s="29">
        <f t="shared" si="283"/>
        <v>6249929.0899999002</v>
      </c>
      <c r="AA970" s="30">
        <f t="shared" si="279"/>
        <v>958</v>
      </c>
      <c r="AB970" s="30">
        <f t="shared" si="279"/>
        <v>958</v>
      </c>
      <c r="AC970" s="29">
        <f t="shared" si="284"/>
        <v>6227279.4800000442</v>
      </c>
      <c r="AD970" s="30">
        <f t="shared" si="279"/>
        <v>958</v>
      </c>
      <c r="AE970" s="30">
        <f t="shared" si="279"/>
        <v>958</v>
      </c>
      <c r="AF970" s="29">
        <f t="shared" si="280"/>
        <v>6259953.0499998955</v>
      </c>
      <c r="AG970" s="30">
        <f t="shared" si="279"/>
        <v>958</v>
      </c>
      <c r="AH970" s="30">
        <f t="shared" si="279"/>
        <v>958</v>
      </c>
      <c r="AI970" s="29">
        <f t="shared" si="285"/>
        <v>6222922.5800000876</v>
      </c>
      <c r="AJ970" s="30">
        <f t="shared" si="279"/>
        <v>958</v>
      </c>
      <c r="AK970" s="30">
        <f t="shared" si="278"/>
        <v>958</v>
      </c>
      <c r="AL970" s="29">
        <f t="shared" ref="AL970:AL1033" si="286">AL969+6458.89</f>
        <v>6251224.6800000314</v>
      </c>
      <c r="AM970" s="30">
        <f t="shared" si="278"/>
        <v>958</v>
      </c>
      <c r="AN970" s="30">
        <f t="shared" si="278"/>
        <v>958</v>
      </c>
      <c r="AO970" s="29">
        <f>AO969+6451.93</f>
        <v>6255797.5600000387</v>
      </c>
      <c r="AP970" s="30">
        <f t="shared" si="278"/>
        <v>958</v>
      </c>
      <c r="AQ970" s="30">
        <f t="shared" si="278"/>
        <v>958</v>
      </c>
      <c r="AR970" s="29">
        <f t="shared" si="281"/>
        <v>6248412.8899998525</v>
      </c>
      <c r="AS970" s="253">
        <f t="shared" si="278"/>
        <v>958</v>
      </c>
      <c r="AT970" s="254">
        <f t="shared" si="278"/>
        <v>958</v>
      </c>
    </row>
    <row r="971" spans="22:46">
      <c r="V971" s="30">
        <f t="shared" si="279"/>
        <v>959</v>
      </c>
      <c r="W971" s="29">
        <f t="shared" si="282"/>
        <v>6238591.3900000863</v>
      </c>
      <c r="X971" s="30">
        <f t="shared" si="279"/>
        <v>959</v>
      </c>
      <c r="Y971" s="30">
        <f t="shared" si="279"/>
        <v>959</v>
      </c>
      <c r="Z971" s="29">
        <f t="shared" si="283"/>
        <v>6256384.3799999002</v>
      </c>
      <c r="AA971" s="30">
        <f t="shared" si="279"/>
        <v>959</v>
      </c>
      <c r="AB971" s="30">
        <f t="shared" si="279"/>
        <v>959</v>
      </c>
      <c r="AC971" s="29">
        <f t="shared" si="284"/>
        <v>6233713.4200000446</v>
      </c>
      <c r="AD971" s="30">
        <f t="shared" si="279"/>
        <v>959</v>
      </c>
      <c r="AE971" s="30">
        <f t="shared" si="279"/>
        <v>959</v>
      </c>
      <c r="AF971" s="29">
        <f t="shared" si="280"/>
        <v>6266412.8499998953</v>
      </c>
      <c r="AG971" s="30">
        <f t="shared" si="279"/>
        <v>959</v>
      </c>
      <c r="AH971" s="30">
        <f t="shared" si="279"/>
        <v>959</v>
      </c>
      <c r="AI971" s="29">
        <f t="shared" si="285"/>
        <v>6229356.9700000873</v>
      </c>
      <c r="AJ971" s="30">
        <f t="shared" si="279"/>
        <v>959</v>
      </c>
      <c r="AK971" s="30">
        <f t="shared" si="278"/>
        <v>959</v>
      </c>
      <c r="AL971" s="29">
        <f t="shared" si="286"/>
        <v>6257683.570000031</v>
      </c>
      <c r="AM971" s="30">
        <f t="shared" si="278"/>
        <v>959</v>
      </c>
      <c r="AN971" s="30">
        <f t="shared" si="278"/>
        <v>959</v>
      </c>
      <c r="AO971" s="29">
        <f t="shared" ref="AO971:AO1034" si="287">AO970+6451.93</f>
        <v>6262249.4900000384</v>
      </c>
      <c r="AP971" s="30">
        <f t="shared" si="278"/>
        <v>959</v>
      </c>
      <c r="AQ971" s="30">
        <f t="shared" si="278"/>
        <v>959</v>
      </c>
      <c r="AR971" s="29">
        <f t="shared" si="281"/>
        <v>6254854.0299998522</v>
      </c>
      <c r="AS971" s="253">
        <f t="shared" si="278"/>
        <v>959</v>
      </c>
      <c r="AT971" s="254">
        <f t="shared" si="278"/>
        <v>959</v>
      </c>
    </row>
    <row r="972" spans="22:46">
      <c r="V972" s="30">
        <f t="shared" si="279"/>
        <v>960</v>
      </c>
      <c r="W972" s="29">
        <f t="shared" si="282"/>
        <v>6245028.0300000859</v>
      </c>
      <c r="X972" s="30">
        <f t="shared" si="279"/>
        <v>960</v>
      </c>
      <c r="Y972" s="30">
        <f t="shared" si="279"/>
        <v>960</v>
      </c>
      <c r="Z972" s="29">
        <f t="shared" si="283"/>
        <v>6262839.6699999003</v>
      </c>
      <c r="AA972" s="30">
        <f t="shared" si="279"/>
        <v>960</v>
      </c>
      <c r="AB972" s="30">
        <f t="shared" si="279"/>
        <v>960</v>
      </c>
      <c r="AC972" s="29">
        <f t="shared" si="284"/>
        <v>6240147.360000045</v>
      </c>
      <c r="AD972" s="30">
        <f t="shared" si="279"/>
        <v>960</v>
      </c>
      <c r="AE972" s="30">
        <f t="shared" si="279"/>
        <v>960</v>
      </c>
      <c r="AF972" s="29">
        <f t="shared" si="280"/>
        <v>6272872.6499998951</v>
      </c>
      <c r="AG972" s="30">
        <f t="shared" si="279"/>
        <v>960</v>
      </c>
      <c r="AH972" s="30">
        <f t="shared" si="279"/>
        <v>960</v>
      </c>
      <c r="AI972" s="29">
        <f t="shared" si="285"/>
        <v>6235791.3600000869</v>
      </c>
      <c r="AJ972" s="30">
        <f t="shared" si="279"/>
        <v>960</v>
      </c>
      <c r="AK972" s="30">
        <f t="shared" si="278"/>
        <v>960</v>
      </c>
      <c r="AL972" s="29">
        <f t="shared" si="286"/>
        <v>6264142.4600000307</v>
      </c>
      <c r="AM972" s="30">
        <f t="shared" si="278"/>
        <v>960</v>
      </c>
      <c r="AN972" s="30">
        <f t="shared" si="278"/>
        <v>960</v>
      </c>
      <c r="AO972" s="29">
        <f t="shared" si="287"/>
        <v>6268701.4200000381</v>
      </c>
      <c r="AP972" s="30">
        <f t="shared" si="278"/>
        <v>960</v>
      </c>
      <c r="AQ972" s="30">
        <f t="shared" si="278"/>
        <v>960</v>
      </c>
      <c r="AR972" s="29">
        <f t="shared" si="281"/>
        <v>6261295.1699998518</v>
      </c>
      <c r="AS972" s="253">
        <f t="shared" si="278"/>
        <v>960</v>
      </c>
      <c r="AT972" s="254">
        <f t="shared" si="278"/>
        <v>960</v>
      </c>
    </row>
    <row r="973" spans="22:46">
      <c r="V973" s="30">
        <f t="shared" si="279"/>
        <v>961</v>
      </c>
      <c r="W973" s="29">
        <f t="shared" si="282"/>
        <v>6251464.6700000856</v>
      </c>
      <c r="X973" s="30">
        <f t="shared" si="279"/>
        <v>961</v>
      </c>
      <c r="Y973" s="30">
        <f t="shared" si="279"/>
        <v>961</v>
      </c>
      <c r="Z973" s="29">
        <f t="shared" si="283"/>
        <v>6269294.9599999003</v>
      </c>
      <c r="AA973" s="30">
        <f t="shared" si="279"/>
        <v>961</v>
      </c>
      <c r="AB973" s="30">
        <f t="shared" si="279"/>
        <v>961</v>
      </c>
      <c r="AC973" s="29">
        <f t="shared" si="284"/>
        <v>6246581.3000000454</v>
      </c>
      <c r="AD973" s="30">
        <f t="shared" si="279"/>
        <v>961</v>
      </c>
      <c r="AE973" s="30">
        <f t="shared" si="279"/>
        <v>961</v>
      </c>
      <c r="AF973" s="29">
        <f t="shared" si="280"/>
        <v>6279332.4499998949</v>
      </c>
      <c r="AG973" s="30">
        <f t="shared" si="279"/>
        <v>961</v>
      </c>
      <c r="AH973" s="30">
        <f t="shared" si="279"/>
        <v>961</v>
      </c>
      <c r="AI973" s="29">
        <f t="shared" si="285"/>
        <v>6242225.7500000866</v>
      </c>
      <c r="AJ973" s="30">
        <f t="shared" si="279"/>
        <v>961</v>
      </c>
      <c r="AK973" s="30">
        <f t="shared" si="279"/>
        <v>961</v>
      </c>
      <c r="AL973" s="29">
        <f t="shared" si="286"/>
        <v>6270601.3500000304</v>
      </c>
      <c r="AM973" s="30">
        <f t="shared" ref="AK973:AT988" si="288">AM972+1</f>
        <v>961</v>
      </c>
      <c r="AN973" s="30">
        <f t="shared" si="288"/>
        <v>961</v>
      </c>
      <c r="AO973" s="29">
        <f t="shared" si="287"/>
        <v>6275153.3500000378</v>
      </c>
      <c r="AP973" s="30">
        <f t="shared" si="288"/>
        <v>961</v>
      </c>
      <c r="AQ973" s="30">
        <f t="shared" si="288"/>
        <v>961</v>
      </c>
      <c r="AR973" s="29">
        <f t="shared" si="281"/>
        <v>6267736.3099998515</v>
      </c>
      <c r="AS973" s="253">
        <f t="shared" si="288"/>
        <v>961</v>
      </c>
      <c r="AT973" s="254">
        <f t="shared" si="288"/>
        <v>961</v>
      </c>
    </row>
    <row r="974" spans="22:46">
      <c r="V974" s="30">
        <f t="shared" ref="V974:AK989" si="289">V973+1</f>
        <v>962</v>
      </c>
      <c r="W974" s="29">
        <f t="shared" si="282"/>
        <v>6257901.3100000853</v>
      </c>
      <c r="X974" s="30">
        <f t="shared" si="289"/>
        <v>962</v>
      </c>
      <c r="Y974" s="30">
        <f t="shared" si="289"/>
        <v>962</v>
      </c>
      <c r="Z974" s="29">
        <f t="shared" si="283"/>
        <v>6275750.2499999003</v>
      </c>
      <c r="AA974" s="30">
        <f t="shared" si="289"/>
        <v>962</v>
      </c>
      <c r="AB974" s="30">
        <f t="shared" si="289"/>
        <v>962</v>
      </c>
      <c r="AC974" s="29">
        <f t="shared" si="284"/>
        <v>6253015.2400000459</v>
      </c>
      <c r="AD974" s="30">
        <f t="shared" si="289"/>
        <v>962</v>
      </c>
      <c r="AE974" s="30">
        <f t="shared" si="289"/>
        <v>962</v>
      </c>
      <c r="AF974" s="29">
        <f t="shared" si="280"/>
        <v>6285792.2499998948</v>
      </c>
      <c r="AG974" s="30">
        <f t="shared" si="289"/>
        <v>962</v>
      </c>
      <c r="AH974" s="30">
        <f t="shared" si="289"/>
        <v>962</v>
      </c>
      <c r="AI974" s="29">
        <f t="shared" si="285"/>
        <v>6248660.1400000863</v>
      </c>
      <c r="AJ974" s="30">
        <f t="shared" si="289"/>
        <v>962</v>
      </c>
      <c r="AK974" s="30">
        <f t="shared" si="288"/>
        <v>962</v>
      </c>
      <c r="AL974" s="29">
        <f t="shared" si="286"/>
        <v>6277060.24000003</v>
      </c>
      <c r="AM974" s="30">
        <f t="shared" si="288"/>
        <v>962</v>
      </c>
      <c r="AN974" s="30">
        <f t="shared" si="288"/>
        <v>962</v>
      </c>
      <c r="AO974" s="29">
        <f t="shared" si="287"/>
        <v>6281605.2800000375</v>
      </c>
      <c r="AP974" s="30">
        <f t="shared" si="288"/>
        <v>962</v>
      </c>
      <c r="AQ974" s="30">
        <f t="shared" si="288"/>
        <v>962</v>
      </c>
      <c r="AR974" s="29">
        <f t="shared" si="281"/>
        <v>6274177.4499998512</v>
      </c>
      <c r="AS974" s="253">
        <f t="shared" si="288"/>
        <v>962</v>
      </c>
      <c r="AT974" s="254">
        <f t="shared" si="288"/>
        <v>962</v>
      </c>
    </row>
    <row r="975" spans="22:46">
      <c r="V975" s="30">
        <f t="shared" si="289"/>
        <v>963</v>
      </c>
      <c r="W975" s="29">
        <f t="shared" si="282"/>
        <v>6264337.9500000849</v>
      </c>
      <c r="X975" s="30">
        <f t="shared" si="289"/>
        <v>963</v>
      </c>
      <c r="Y975" s="30">
        <f t="shared" si="289"/>
        <v>963</v>
      </c>
      <c r="Z975" s="29">
        <f t="shared" si="283"/>
        <v>6282205.5399999004</v>
      </c>
      <c r="AA975" s="30">
        <f t="shared" si="289"/>
        <v>963</v>
      </c>
      <c r="AB975" s="30">
        <f t="shared" si="289"/>
        <v>963</v>
      </c>
      <c r="AC975" s="29">
        <f t="shared" si="284"/>
        <v>6259449.1800000463</v>
      </c>
      <c r="AD975" s="30">
        <f t="shared" si="289"/>
        <v>963</v>
      </c>
      <c r="AE975" s="30">
        <f t="shared" si="289"/>
        <v>963</v>
      </c>
      <c r="AF975" s="29">
        <f t="shared" si="280"/>
        <v>6292252.0499998946</v>
      </c>
      <c r="AG975" s="30">
        <f t="shared" si="289"/>
        <v>963</v>
      </c>
      <c r="AH975" s="30">
        <f t="shared" si="289"/>
        <v>963</v>
      </c>
      <c r="AI975" s="29">
        <f t="shared" si="285"/>
        <v>6255094.5300000859</v>
      </c>
      <c r="AJ975" s="30">
        <f t="shared" si="289"/>
        <v>963</v>
      </c>
      <c r="AK975" s="30">
        <f t="shared" si="288"/>
        <v>963</v>
      </c>
      <c r="AL975" s="29">
        <f t="shared" si="286"/>
        <v>6283519.1300000297</v>
      </c>
      <c r="AM975" s="30">
        <f t="shared" si="288"/>
        <v>963</v>
      </c>
      <c r="AN975" s="30">
        <f t="shared" si="288"/>
        <v>963</v>
      </c>
      <c r="AO975" s="29">
        <f t="shared" si="287"/>
        <v>6288057.2100000372</v>
      </c>
      <c r="AP975" s="30">
        <f t="shared" si="288"/>
        <v>963</v>
      </c>
      <c r="AQ975" s="30">
        <f t="shared" si="288"/>
        <v>963</v>
      </c>
      <c r="AR975" s="29">
        <f t="shared" si="281"/>
        <v>6280618.5899998508</v>
      </c>
      <c r="AS975" s="253">
        <f t="shared" si="288"/>
        <v>963</v>
      </c>
      <c r="AT975" s="254">
        <f t="shared" si="288"/>
        <v>963</v>
      </c>
    </row>
    <row r="976" spans="22:46">
      <c r="V976" s="30">
        <f t="shared" si="289"/>
        <v>964</v>
      </c>
      <c r="W976" s="29">
        <f t="shared" si="282"/>
        <v>6270774.5900000846</v>
      </c>
      <c r="X976" s="30">
        <f t="shared" si="289"/>
        <v>964</v>
      </c>
      <c r="Y976" s="30">
        <f t="shared" si="289"/>
        <v>964</v>
      </c>
      <c r="Z976" s="29">
        <f t="shared" si="283"/>
        <v>6288660.8299999004</v>
      </c>
      <c r="AA976" s="30">
        <f t="shared" si="289"/>
        <v>964</v>
      </c>
      <c r="AB976" s="30">
        <f t="shared" si="289"/>
        <v>964</v>
      </c>
      <c r="AC976" s="29">
        <f t="shared" si="284"/>
        <v>6265883.1200000467</v>
      </c>
      <c r="AD976" s="30">
        <f t="shared" si="289"/>
        <v>964</v>
      </c>
      <c r="AE976" s="30">
        <f t="shared" si="289"/>
        <v>964</v>
      </c>
      <c r="AF976" s="29">
        <f t="shared" si="280"/>
        <v>6298711.8499998944</v>
      </c>
      <c r="AG976" s="30">
        <f t="shared" si="289"/>
        <v>964</v>
      </c>
      <c r="AH976" s="30">
        <f t="shared" si="289"/>
        <v>964</v>
      </c>
      <c r="AI976" s="29">
        <f t="shared" si="285"/>
        <v>6261528.9200000856</v>
      </c>
      <c r="AJ976" s="30">
        <f t="shared" si="289"/>
        <v>964</v>
      </c>
      <c r="AK976" s="30">
        <f t="shared" si="288"/>
        <v>964</v>
      </c>
      <c r="AL976" s="29">
        <f t="shared" si="286"/>
        <v>6289978.0200000294</v>
      </c>
      <c r="AM976" s="30">
        <f t="shared" si="288"/>
        <v>964</v>
      </c>
      <c r="AN976" s="30">
        <f t="shared" si="288"/>
        <v>964</v>
      </c>
      <c r="AO976" s="29">
        <f t="shared" si="287"/>
        <v>6294509.1400000369</v>
      </c>
      <c r="AP976" s="30">
        <f t="shared" si="288"/>
        <v>964</v>
      </c>
      <c r="AQ976" s="30">
        <f t="shared" si="288"/>
        <v>964</v>
      </c>
      <c r="AR976" s="29">
        <f t="shared" si="281"/>
        <v>6287059.7299998505</v>
      </c>
      <c r="AS976" s="253">
        <f t="shared" si="288"/>
        <v>964</v>
      </c>
      <c r="AT976" s="254">
        <f t="shared" si="288"/>
        <v>964</v>
      </c>
    </row>
    <row r="977" spans="22:46">
      <c r="V977" s="30">
        <f t="shared" si="289"/>
        <v>965</v>
      </c>
      <c r="W977" s="29">
        <f t="shared" si="282"/>
        <v>6277211.2300000843</v>
      </c>
      <c r="X977" s="30">
        <f t="shared" si="289"/>
        <v>965</v>
      </c>
      <c r="Y977" s="30">
        <f t="shared" si="289"/>
        <v>965</v>
      </c>
      <c r="Z977" s="29">
        <f t="shared" si="283"/>
        <v>6295116.1199999005</v>
      </c>
      <c r="AA977" s="30">
        <f t="shared" si="289"/>
        <v>965</v>
      </c>
      <c r="AB977" s="30">
        <f t="shared" si="289"/>
        <v>965</v>
      </c>
      <c r="AC977" s="29">
        <f t="shared" si="284"/>
        <v>6272317.0600000471</v>
      </c>
      <c r="AD977" s="30">
        <f t="shared" si="289"/>
        <v>965</v>
      </c>
      <c r="AE977" s="30">
        <f t="shared" si="289"/>
        <v>965</v>
      </c>
      <c r="AF977" s="29">
        <f t="shared" si="280"/>
        <v>6305171.6499998942</v>
      </c>
      <c r="AG977" s="30">
        <f t="shared" si="289"/>
        <v>965</v>
      </c>
      <c r="AH977" s="30">
        <f t="shared" si="289"/>
        <v>965</v>
      </c>
      <c r="AI977" s="29">
        <f t="shared" si="285"/>
        <v>6267963.3100000853</v>
      </c>
      <c r="AJ977" s="30">
        <f t="shared" si="289"/>
        <v>965</v>
      </c>
      <c r="AK977" s="30">
        <f t="shared" si="288"/>
        <v>965</v>
      </c>
      <c r="AL977" s="29">
        <f t="shared" si="286"/>
        <v>6296436.910000029</v>
      </c>
      <c r="AM977" s="30">
        <f t="shared" si="288"/>
        <v>965</v>
      </c>
      <c r="AN977" s="30">
        <f t="shared" si="288"/>
        <v>965</v>
      </c>
      <c r="AO977" s="29">
        <f t="shared" si="287"/>
        <v>6300961.0700000366</v>
      </c>
      <c r="AP977" s="30">
        <f t="shared" si="288"/>
        <v>965</v>
      </c>
      <c r="AQ977" s="30">
        <f t="shared" si="288"/>
        <v>965</v>
      </c>
      <c r="AR977" s="29">
        <f t="shared" si="281"/>
        <v>6293500.8699998502</v>
      </c>
      <c r="AS977" s="253">
        <f t="shared" si="288"/>
        <v>965</v>
      </c>
      <c r="AT977" s="254">
        <f t="shared" si="288"/>
        <v>965</v>
      </c>
    </row>
    <row r="978" spans="22:46">
      <c r="V978" s="30">
        <f t="shared" si="289"/>
        <v>966</v>
      </c>
      <c r="W978" s="29">
        <f t="shared" si="282"/>
        <v>6283647.8700000839</v>
      </c>
      <c r="X978" s="30">
        <f t="shared" si="289"/>
        <v>966</v>
      </c>
      <c r="Y978" s="30">
        <f t="shared" si="289"/>
        <v>966</v>
      </c>
      <c r="Z978" s="29">
        <f t="shared" si="283"/>
        <v>6301571.4099999005</v>
      </c>
      <c r="AA978" s="30">
        <f t="shared" si="289"/>
        <v>966</v>
      </c>
      <c r="AB978" s="30">
        <f t="shared" si="289"/>
        <v>966</v>
      </c>
      <c r="AC978" s="29">
        <f t="shared" si="284"/>
        <v>6278751.0000000475</v>
      </c>
      <c r="AD978" s="30">
        <f t="shared" si="289"/>
        <v>966</v>
      </c>
      <c r="AE978" s="30">
        <f t="shared" si="289"/>
        <v>966</v>
      </c>
      <c r="AF978" s="29">
        <f t="shared" si="280"/>
        <v>6311631.449999894</v>
      </c>
      <c r="AG978" s="30">
        <f t="shared" si="289"/>
        <v>966</v>
      </c>
      <c r="AH978" s="30">
        <f t="shared" si="289"/>
        <v>966</v>
      </c>
      <c r="AI978" s="29">
        <f t="shared" si="285"/>
        <v>6274397.7000000849</v>
      </c>
      <c r="AJ978" s="30">
        <f t="shared" si="289"/>
        <v>966</v>
      </c>
      <c r="AK978" s="30">
        <f t="shared" si="288"/>
        <v>966</v>
      </c>
      <c r="AL978" s="29">
        <f t="shared" si="286"/>
        <v>6302895.8000000287</v>
      </c>
      <c r="AM978" s="30">
        <f t="shared" si="288"/>
        <v>966</v>
      </c>
      <c r="AN978" s="30">
        <f t="shared" si="288"/>
        <v>966</v>
      </c>
      <c r="AO978" s="29">
        <f t="shared" si="287"/>
        <v>6307413.0000000363</v>
      </c>
      <c r="AP978" s="30">
        <f t="shared" si="288"/>
        <v>966</v>
      </c>
      <c r="AQ978" s="30">
        <f t="shared" si="288"/>
        <v>966</v>
      </c>
      <c r="AR978" s="29">
        <f t="shared" si="281"/>
        <v>6299942.0099998498</v>
      </c>
      <c r="AS978" s="253">
        <f t="shared" si="288"/>
        <v>966</v>
      </c>
      <c r="AT978" s="254">
        <f t="shared" si="288"/>
        <v>966</v>
      </c>
    </row>
    <row r="979" spans="22:46">
      <c r="V979" s="30">
        <f t="shared" si="289"/>
        <v>967</v>
      </c>
      <c r="W979" s="29">
        <f t="shared" si="282"/>
        <v>6290084.5100000836</v>
      </c>
      <c r="X979" s="30">
        <f t="shared" si="289"/>
        <v>967</v>
      </c>
      <c r="Y979" s="30">
        <f t="shared" si="289"/>
        <v>967</v>
      </c>
      <c r="Z979" s="29">
        <f t="shared" si="283"/>
        <v>6308026.6999999005</v>
      </c>
      <c r="AA979" s="30">
        <f t="shared" si="289"/>
        <v>967</v>
      </c>
      <c r="AB979" s="30">
        <f t="shared" si="289"/>
        <v>967</v>
      </c>
      <c r="AC979" s="29">
        <f t="shared" si="284"/>
        <v>6285184.9400000479</v>
      </c>
      <c r="AD979" s="30">
        <f t="shared" si="289"/>
        <v>967</v>
      </c>
      <c r="AE979" s="30">
        <f t="shared" si="289"/>
        <v>967</v>
      </c>
      <c r="AF979" s="29">
        <f t="shared" si="280"/>
        <v>6318091.2499998938</v>
      </c>
      <c r="AG979" s="30">
        <f t="shared" si="289"/>
        <v>967</v>
      </c>
      <c r="AH979" s="30">
        <f t="shared" si="289"/>
        <v>967</v>
      </c>
      <c r="AI979" s="29">
        <f t="shared" si="285"/>
        <v>6280832.0900000846</v>
      </c>
      <c r="AJ979" s="30">
        <f t="shared" si="289"/>
        <v>967</v>
      </c>
      <c r="AK979" s="30">
        <f t="shared" si="288"/>
        <v>967</v>
      </c>
      <c r="AL979" s="29">
        <f t="shared" si="286"/>
        <v>6309354.6900000283</v>
      </c>
      <c r="AM979" s="30">
        <f t="shared" si="288"/>
        <v>967</v>
      </c>
      <c r="AN979" s="30">
        <f t="shared" si="288"/>
        <v>967</v>
      </c>
      <c r="AO979" s="29">
        <f t="shared" si="287"/>
        <v>6313864.930000036</v>
      </c>
      <c r="AP979" s="30">
        <f t="shared" si="288"/>
        <v>967</v>
      </c>
      <c r="AQ979" s="30">
        <f t="shared" si="288"/>
        <v>967</v>
      </c>
      <c r="AR979" s="29">
        <f t="shared" si="281"/>
        <v>6306383.1499998495</v>
      </c>
      <c r="AS979" s="253">
        <f t="shared" si="288"/>
        <v>967</v>
      </c>
      <c r="AT979" s="254">
        <f t="shared" si="288"/>
        <v>967</v>
      </c>
    </row>
    <row r="980" spans="22:46">
      <c r="V980" s="30">
        <f t="shared" si="289"/>
        <v>968</v>
      </c>
      <c r="W980" s="29">
        <f t="shared" si="282"/>
        <v>6296521.1500000833</v>
      </c>
      <c r="X980" s="30">
        <f t="shared" si="289"/>
        <v>968</v>
      </c>
      <c r="Y980" s="30">
        <f t="shared" si="289"/>
        <v>968</v>
      </c>
      <c r="Z980" s="29">
        <f t="shared" si="283"/>
        <v>6314481.9899999006</v>
      </c>
      <c r="AA980" s="30">
        <f t="shared" si="289"/>
        <v>968</v>
      </c>
      <c r="AB980" s="30">
        <f t="shared" si="289"/>
        <v>968</v>
      </c>
      <c r="AC980" s="29">
        <f t="shared" si="284"/>
        <v>6291618.8800000483</v>
      </c>
      <c r="AD980" s="30">
        <f t="shared" si="289"/>
        <v>968</v>
      </c>
      <c r="AE980" s="30">
        <f t="shared" si="289"/>
        <v>968</v>
      </c>
      <c r="AF980" s="29">
        <f t="shared" si="280"/>
        <v>6324551.0499998936</v>
      </c>
      <c r="AG980" s="30">
        <f t="shared" si="289"/>
        <v>968</v>
      </c>
      <c r="AH980" s="30">
        <f t="shared" si="289"/>
        <v>968</v>
      </c>
      <c r="AI980" s="29">
        <f t="shared" si="285"/>
        <v>6287266.4800000843</v>
      </c>
      <c r="AJ980" s="30">
        <f t="shared" si="289"/>
        <v>968</v>
      </c>
      <c r="AK980" s="30">
        <f t="shared" si="288"/>
        <v>968</v>
      </c>
      <c r="AL980" s="29">
        <f t="shared" si="286"/>
        <v>6315813.580000028</v>
      </c>
      <c r="AM980" s="30">
        <f t="shared" si="288"/>
        <v>968</v>
      </c>
      <c r="AN980" s="30">
        <f t="shared" si="288"/>
        <v>968</v>
      </c>
      <c r="AO980" s="29">
        <f t="shared" si="287"/>
        <v>6320316.8600000357</v>
      </c>
      <c r="AP980" s="30">
        <f t="shared" si="288"/>
        <v>968</v>
      </c>
      <c r="AQ980" s="30">
        <f t="shared" si="288"/>
        <v>968</v>
      </c>
      <c r="AR980" s="29">
        <f t="shared" si="281"/>
        <v>6312824.2899998492</v>
      </c>
      <c r="AS980" s="253">
        <f t="shared" si="288"/>
        <v>968</v>
      </c>
      <c r="AT980" s="254">
        <f t="shared" si="288"/>
        <v>968</v>
      </c>
    </row>
    <row r="981" spans="22:46">
      <c r="V981" s="30">
        <f t="shared" si="289"/>
        <v>969</v>
      </c>
      <c r="W981" s="29">
        <f t="shared" si="282"/>
        <v>6302957.7900000829</v>
      </c>
      <c r="X981" s="30">
        <f t="shared" si="289"/>
        <v>969</v>
      </c>
      <c r="Y981" s="30">
        <f t="shared" si="289"/>
        <v>969</v>
      </c>
      <c r="Z981" s="29">
        <f t="shared" si="283"/>
        <v>6320937.2799999006</v>
      </c>
      <c r="AA981" s="30">
        <f t="shared" si="289"/>
        <v>969</v>
      </c>
      <c r="AB981" s="30">
        <f t="shared" si="289"/>
        <v>969</v>
      </c>
      <c r="AC981" s="29">
        <f t="shared" si="284"/>
        <v>6298052.8200000487</v>
      </c>
      <c r="AD981" s="30">
        <f t="shared" si="289"/>
        <v>969</v>
      </c>
      <c r="AE981" s="30">
        <f t="shared" si="289"/>
        <v>969</v>
      </c>
      <c r="AF981" s="29">
        <f t="shared" si="280"/>
        <v>6331010.8499998935</v>
      </c>
      <c r="AG981" s="30">
        <f t="shared" si="289"/>
        <v>969</v>
      </c>
      <c r="AH981" s="30">
        <f t="shared" si="289"/>
        <v>969</v>
      </c>
      <c r="AI981" s="29">
        <f t="shared" si="285"/>
        <v>6293700.8700000839</v>
      </c>
      <c r="AJ981" s="30">
        <f t="shared" si="289"/>
        <v>969</v>
      </c>
      <c r="AK981" s="30">
        <f t="shared" si="288"/>
        <v>969</v>
      </c>
      <c r="AL981" s="29">
        <f t="shared" si="286"/>
        <v>6322272.4700000277</v>
      </c>
      <c r="AM981" s="30">
        <f t="shared" si="288"/>
        <v>969</v>
      </c>
      <c r="AN981" s="30">
        <f t="shared" si="288"/>
        <v>969</v>
      </c>
      <c r="AO981" s="29">
        <f t="shared" si="287"/>
        <v>6326768.7900000354</v>
      </c>
      <c r="AP981" s="30">
        <f t="shared" si="288"/>
        <v>969</v>
      </c>
      <c r="AQ981" s="30">
        <f t="shared" si="288"/>
        <v>969</v>
      </c>
      <c r="AR981" s="29">
        <f t="shared" si="281"/>
        <v>6319265.4299998488</v>
      </c>
      <c r="AS981" s="253">
        <f t="shared" si="288"/>
        <v>969</v>
      </c>
      <c r="AT981" s="254">
        <f t="shared" si="288"/>
        <v>969</v>
      </c>
    </row>
    <row r="982" spans="22:46">
      <c r="V982" s="30">
        <f t="shared" si="289"/>
        <v>970</v>
      </c>
      <c r="W982" s="29">
        <f t="shared" si="282"/>
        <v>6309394.4300000826</v>
      </c>
      <c r="X982" s="30">
        <f t="shared" si="289"/>
        <v>970</v>
      </c>
      <c r="Y982" s="30">
        <f t="shared" si="289"/>
        <v>970</v>
      </c>
      <c r="Z982" s="29">
        <f t="shared" si="283"/>
        <v>6327392.5699999006</v>
      </c>
      <c r="AA982" s="30">
        <f t="shared" si="289"/>
        <v>970</v>
      </c>
      <c r="AB982" s="30">
        <f t="shared" si="289"/>
        <v>970</v>
      </c>
      <c r="AC982" s="29">
        <f t="shared" si="284"/>
        <v>6304486.7600000491</v>
      </c>
      <c r="AD982" s="30">
        <f t="shared" si="289"/>
        <v>970</v>
      </c>
      <c r="AE982" s="30">
        <f t="shared" si="289"/>
        <v>970</v>
      </c>
      <c r="AF982" s="29">
        <f t="shared" si="280"/>
        <v>6337470.6499998933</v>
      </c>
      <c r="AG982" s="30">
        <f t="shared" si="289"/>
        <v>970</v>
      </c>
      <c r="AH982" s="30">
        <f t="shared" si="289"/>
        <v>970</v>
      </c>
      <c r="AI982" s="29">
        <f t="shared" si="285"/>
        <v>6300135.2600000836</v>
      </c>
      <c r="AJ982" s="30">
        <f t="shared" si="289"/>
        <v>970</v>
      </c>
      <c r="AK982" s="30">
        <f t="shared" si="288"/>
        <v>970</v>
      </c>
      <c r="AL982" s="29">
        <f t="shared" si="286"/>
        <v>6328731.3600000273</v>
      </c>
      <c r="AM982" s="30">
        <f t="shared" si="288"/>
        <v>970</v>
      </c>
      <c r="AN982" s="30">
        <f t="shared" si="288"/>
        <v>970</v>
      </c>
      <c r="AO982" s="29">
        <f t="shared" si="287"/>
        <v>6333220.7200000351</v>
      </c>
      <c r="AP982" s="30">
        <f t="shared" si="288"/>
        <v>970</v>
      </c>
      <c r="AQ982" s="30">
        <f t="shared" si="288"/>
        <v>970</v>
      </c>
      <c r="AR982" s="29">
        <f t="shared" si="281"/>
        <v>6325706.5699998485</v>
      </c>
      <c r="AS982" s="253">
        <f t="shared" si="288"/>
        <v>970</v>
      </c>
      <c r="AT982" s="254">
        <f t="shared" si="288"/>
        <v>970</v>
      </c>
    </row>
    <row r="983" spans="22:46">
      <c r="V983" s="30">
        <f t="shared" si="289"/>
        <v>971</v>
      </c>
      <c r="W983" s="29">
        <f t="shared" si="282"/>
        <v>6315831.0700000823</v>
      </c>
      <c r="X983" s="30">
        <f t="shared" si="289"/>
        <v>971</v>
      </c>
      <c r="Y983" s="30">
        <f t="shared" si="289"/>
        <v>971</v>
      </c>
      <c r="Z983" s="29">
        <f t="shared" si="283"/>
        <v>6333847.8599999007</v>
      </c>
      <c r="AA983" s="30">
        <f t="shared" si="289"/>
        <v>971</v>
      </c>
      <c r="AB983" s="30">
        <f t="shared" si="289"/>
        <v>971</v>
      </c>
      <c r="AC983" s="29">
        <f t="shared" si="284"/>
        <v>6310920.7000000495</v>
      </c>
      <c r="AD983" s="30">
        <f t="shared" si="289"/>
        <v>971</v>
      </c>
      <c r="AE983" s="30">
        <f t="shared" si="289"/>
        <v>971</v>
      </c>
      <c r="AF983" s="29">
        <f t="shared" si="280"/>
        <v>6343930.4499998931</v>
      </c>
      <c r="AG983" s="30">
        <f t="shared" si="289"/>
        <v>971</v>
      </c>
      <c r="AH983" s="30">
        <f t="shared" si="289"/>
        <v>971</v>
      </c>
      <c r="AI983" s="29">
        <f t="shared" si="285"/>
        <v>6306569.6500000833</v>
      </c>
      <c r="AJ983" s="30">
        <f t="shared" si="289"/>
        <v>971</v>
      </c>
      <c r="AK983" s="30">
        <f t="shared" si="288"/>
        <v>971</v>
      </c>
      <c r="AL983" s="29">
        <f t="shared" si="286"/>
        <v>6335190.250000027</v>
      </c>
      <c r="AM983" s="30">
        <f t="shared" si="288"/>
        <v>971</v>
      </c>
      <c r="AN983" s="30">
        <f t="shared" si="288"/>
        <v>971</v>
      </c>
      <c r="AO983" s="29">
        <f t="shared" si="287"/>
        <v>6339672.6500000348</v>
      </c>
      <c r="AP983" s="30">
        <f t="shared" si="288"/>
        <v>971</v>
      </c>
      <c r="AQ983" s="30">
        <f t="shared" si="288"/>
        <v>971</v>
      </c>
      <c r="AR983" s="29">
        <f t="shared" si="281"/>
        <v>6332147.7099998482</v>
      </c>
      <c r="AS983" s="253">
        <f t="shared" si="288"/>
        <v>971</v>
      </c>
      <c r="AT983" s="254">
        <f t="shared" si="288"/>
        <v>971</v>
      </c>
    </row>
    <row r="984" spans="22:46">
      <c r="V984" s="30">
        <f t="shared" si="289"/>
        <v>972</v>
      </c>
      <c r="W984" s="29">
        <f t="shared" si="282"/>
        <v>6322267.7100000819</v>
      </c>
      <c r="X984" s="30">
        <f t="shared" si="289"/>
        <v>972</v>
      </c>
      <c r="Y984" s="30">
        <f t="shared" si="289"/>
        <v>972</v>
      </c>
      <c r="Z984" s="29">
        <f t="shared" si="283"/>
        <v>6340303.1499999007</v>
      </c>
      <c r="AA984" s="30">
        <f t="shared" si="289"/>
        <v>972</v>
      </c>
      <c r="AB984" s="30">
        <f t="shared" si="289"/>
        <v>972</v>
      </c>
      <c r="AC984" s="29">
        <f t="shared" si="284"/>
        <v>6317354.64000005</v>
      </c>
      <c r="AD984" s="30">
        <f t="shared" si="289"/>
        <v>972</v>
      </c>
      <c r="AE984" s="30">
        <f t="shared" si="289"/>
        <v>972</v>
      </c>
      <c r="AF984" s="29">
        <f t="shared" si="280"/>
        <v>6350390.2499998929</v>
      </c>
      <c r="AG984" s="30">
        <f t="shared" si="289"/>
        <v>972</v>
      </c>
      <c r="AH984" s="30">
        <f t="shared" si="289"/>
        <v>972</v>
      </c>
      <c r="AI984" s="29">
        <f t="shared" si="285"/>
        <v>6313004.0400000829</v>
      </c>
      <c r="AJ984" s="30">
        <f t="shared" si="289"/>
        <v>972</v>
      </c>
      <c r="AK984" s="30">
        <f t="shared" si="288"/>
        <v>972</v>
      </c>
      <c r="AL984" s="29">
        <f t="shared" si="286"/>
        <v>6341649.1400000267</v>
      </c>
      <c r="AM984" s="30">
        <f t="shared" si="288"/>
        <v>972</v>
      </c>
      <c r="AN984" s="30">
        <f t="shared" si="288"/>
        <v>972</v>
      </c>
      <c r="AO984" s="29">
        <f t="shared" si="287"/>
        <v>6346124.5800000345</v>
      </c>
      <c r="AP984" s="30">
        <f t="shared" si="288"/>
        <v>972</v>
      </c>
      <c r="AQ984" s="30">
        <f t="shared" si="288"/>
        <v>972</v>
      </c>
      <c r="AR984" s="29">
        <f t="shared" si="281"/>
        <v>6338588.8499998478</v>
      </c>
      <c r="AS984" s="253">
        <f t="shared" si="288"/>
        <v>972</v>
      </c>
      <c r="AT984" s="254">
        <f t="shared" si="288"/>
        <v>972</v>
      </c>
    </row>
    <row r="985" spans="22:46">
      <c r="V985" s="30">
        <f t="shared" si="289"/>
        <v>973</v>
      </c>
      <c r="W985" s="29">
        <f t="shared" si="282"/>
        <v>6328704.3500000816</v>
      </c>
      <c r="X985" s="30">
        <f t="shared" si="289"/>
        <v>973</v>
      </c>
      <c r="Y985" s="30">
        <f t="shared" si="289"/>
        <v>973</v>
      </c>
      <c r="Z985" s="29">
        <f t="shared" si="283"/>
        <v>6346758.4399999008</v>
      </c>
      <c r="AA985" s="30">
        <f t="shared" si="289"/>
        <v>973</v>
      </c>
      <c r="AB985" s="30">
        <f t="shared" si="289"/>
        <v>973</v>
      </c>
      <c r="AC985" s="29">
        <f t="shared" si="284"/>
        <v>6323788.5800000504</v>
      </c>
      <c r="AD985" s="30">
        <f t="shared" si="289"/>
        <v>973</v>
      </c>
      <c r="AE985" s="30">
        <f t="shared" si="289"/>
        <v>973</v>
      </c>
      <c r="AF985" s="29">
        <f t="shared" si="280"/>
        <v>6356850.0499998927</v>
      </c>
      <c r="AG985" s="30">
        <f t="shared" si="289"/>
        <v>973</v>
      </c>
      <c r="AH985" s="30">
        <f t="shared" si="289"/>
        <v>973</v>
      </c>
      <c r="AI985" s="29">
        <f t="shared" si="285"/>
        <v>6319438.4300000826</v>
      </c>
      <c r="AJ985" s="30">
        <f t="shared" si="289"/>
        <v>973</v>
      </c>
      <c r="AK985" s="30">
        <f t="shared" si="288"/>
        <v>973</v>
      </c>
      <c r="AL985" s="29">
        <f t="shared" si="286"/>
        <v>6348108.0300000263</v>
      </c>
      <c r="AM985" s="30">
        <f t="shared" si="288"/>
        <v>973</v>
      </c>
      <c r="AN985" s="30">
        <f t="shared" si="288"/>
        <v>973</v>
      </c>
      <c r="AO985" s="29">
        <f t="shared" si="287"/>
        <v>6352576.5100000342</v>
      </c>
      <c r="AP985" s="30">
        <f t="shared" si="288"/>
        <v>973</v>
      </c>
      <c r="AQ985" s="30">
        <f t="shared" si="288"/>
        <v>973</v>
      </c>
      <c r="AR985" s="29">
        <f t="shared" si="281"/>
        <v>6345029.9899998475</v>
      </c>
      <c r="AS985" s="253">
        <f t="shared" si="288"/>
        <v>973</v>
      </c>
      <c r="AT985" s="254">
        <f t="shared" si="288"/>
        <v>973</v>
      </c>
    </row>
    <row r="986" spans="22:46">
      <c r="V986" s="30">
        <f t="shared" si="289"/>
        <v>974</v>
      </c>
      <c r="W986" s="29">
        <f t="shared" si="282"/>
        <v>6335140.9900000812</v>
      </c>
      <c r="X986" s="30">
        <f t="shared" si="289"/>
        <v>974</v>
      </c>
      <c r="Y986" s="30">
        <f t="shared" si="289"/>
        <v>974</v>
      </c>
      <c r="Z986" s="29">
        <f t="shared" si="283"/>
        <v>6353213.7299999008</v>
      </c>
      <c r="AA986" s="30">
        <f t="shared" si="289"/>
        <v>974</v>
      </c>
      <c r="AB986" s="30">
        <f t="shared" si="289"/>
        <v>974</v>
      </c>
      <c r="AC986" s="29">
        <f t="shared" si="284"/>
        <v>6330222.5200000508</v>
      </c>
      <c r="AD986" s="30">
        <f t="shared" si="289"/>
        <v>974</v>
      </c>
      <c r="AE986" s="30">
        <f t="shared" si="289"/>
        <v>974</v>
      </c>
      <c r="AF986" s="29">
        <f t="shared" si="280"/>
        <v>6363309.8499998925</v>
      </c>
      <c r="AG986" s="30">
        <f t="shared" si="289"/>
        <v>974</v>
      </c>
      <c r="AH986" s="30">
        <f t="shared" si="289"/>
        <v>974</v>
      </c>
      <c r="AI986" s="29">
        <f t="shared" si="285"/>
        <v>6325872.8200000823</v>
      </c>
      <c r="AJ986" s="30">
        <f t="shared" si="289"/>
        <v>974</v>
      </c>
      <c r="AK986" s="30">
        <f t="shared" si="288"/>
        <v>974</v>
      </c>
      <c r="AL986" s="29">
        <f t="shared" si="286"/>
        <v>6354566.920000026</v>
      </c>
      <c r="AM986" s="30">
        <f t="shared" si="288"/>
        <v>974</v>
      </c>
      <c r="AN986" s="30">
        <f t="shared" si="288"/>
        <v>974</v>
      </c>
      <c r="AO986" s="29">
        <f t="shared" si="287"/>
        <v>6359028.4400000339</v>
      </c>
      <c r="AP986" s="30">
        <f t="shared" si="288"/>
        <v>974</v>
      </c>
      <c r="AQ986" s="30">
        <f t="shared" si="288"/>
        <v>974</v>
      </c>
      <c r="AR986" s="29">
        <f t="shared" si="281"/>
        <v>6351471.1299998472</v>
      </c>
      <c r="AS986" s="253">
        <f t="shared" si="288"/>
        <v>974</v>
      </c>
      <c r="AT986" s="254">
        <f t="shared" si="288"/>
        <v>974</v>
      </c>
    </row>
    <row r="987" spans="22:46">
      <c r="V987" s="30">
        <f t="shared" si="289"/>
        <v>975</v>
      </c>
      <c r="W987" s="29">
        <f t="shared" si="282"/>
        <v>6341577.6300000809</v>
      </c>
      <c r="X987" s="30">
        <f t="shared" si="289"/>
        <v>975</v>
      </c>
      <c r="Y987" s="30">
        <f t="shared" si="289"/>
        <v>975</v>
      </c>
      <c r="Z987" s="29">
        <f t="shared" si="283"/>
        <v>6359669.0199999008</v>
      </c>
      <c r="AA987" s="30">
        <f t="shared" si="289"/>
        <v>975</v>
      </c>
      <c r="AB987" s="30">
        <f t="shared" si="289"/>
        <v>975</v>
      </c>
      <c r="AC987" s="29">
        <f t="shared" si="284"/>
        <v>6336656.4600000512</v>
      </c>
      <c r="AD987" s="30">
        <f t="shared" si="289"/>
        <v>975</v>
      </c>
      <c r="AE987" s="30">
        <f t="shared" si="289"/>
        <v>975</v>
      </c>
      <c r="AF987" s="29">
        <f t="shared" si="280"/>
        <v>6369769.6499998923</v>
      </c>
      <c r="AG987" s="30">
        <f t="shared" si="289"/>
        <v>975</v>
      </c>
      <c r="AH987" s="30">
        <f t="shared" si="289"/>
        <v>975</v>
      </c>
      <c r="AI987" s="29">
        <f t="shared" si="285"/>
        <v>6332307.2100000819</v>
      </c>
      <c r="AJ987" s="30">
        <f t="shared" si="289"/>
        <v>975</v>
      </c>
      <c r="AK987" s="30">
        <f t="shared" si="288"/>
        <v>975</v>
      </c>
      <c r="AL987" s="29">
        <f t="shared" si="286"/>
        <v>6361025.8100000257</v>
      </c>
      <c r="AM987" s="30">
        <f t="shared" si="288"/>
        <v>975</v>
      </c>
      <c r="AN987" s="30">
        <f t="shared" si="288"/>
        <v>975</v>
      </c>
      <c r="AO987" s="29">
        <f t="shared" si="287"/>
        <v>6365480.3700000336</v>
      </c>
      <c r="AP987" s="30">
        <f t="shared" si="288"/>
        <v>975</v>
      </c>
      <c r="AQ987" s="30">
        <f t="shared" si="288"/>
        <v>975</v>
      </c>
      <c r="AR987" s="29">
        <f t="shared" si="281"/>
        <v>6357912.2699998468</v>
      </c>
      <c r="AS987" s="253">
        <f t="shared" si="288"/>
        <v>975</v>
      </c>
      <c r="AT987" s="254">
        <f t="shared" si="288"/>
        <v>975</v>
      </c>
    </row>
    <row r="988" spans="22:46">
      <c r="V988" s="30">
        <f t="shared" si="289"/>
        <v>976</v>
      </c>
      <c r="W988" s="29">
        <f t="shared" si="282"/>
        <v>6348014.2700000806</v>
      </c>
      <c r="X988" s="30">
        <f t="shared" si="289"/>
        <v>976</v>
      </c>
      <c r="Y988" s="30">
        <f t="shared" si="289"/>
        <v>976</v>
      </c>
      <c r="Z988" s="29">
        <f t="shared" si="283"/>
        <v>6366124.3099999009</v>
      </c>
      <c r="AA988" s="30">
        <f t="shared" si="289"/>
        <v>976</v>
      </c>
      <c r="AB988" s="30">
        <f t="shared" si="289"/>
        <v>976</v>
      </c>
      <c r="AC988" s="29">
        <f t="shared" si="284"/>
        <v>6343090.4000000516</v>
      </c>
      <c r="AD988" s="30">
        <f t="shared" si="289"/>
        <v>976</v>
      </c>
      <c r="AE988" s="30">
        <f t="shared" si="289"/>
        <v>976</v>
      </c>
      <c r="AF988" s="29">
        <f t="shared" si="280"/>
        <v>6376229.4499998922</v>
      </c>
      <c r="AG988" s="30">
        <f t="shared" si="289"/>
        <v>976</v>
      </c>
      <c r="AH988" s="30">
        <f t="shared" si="289"/>
        <v>976</v>
      </c>
      <c r="AI988" s="29">
        <f t="shared" si="285"/>
        <v>6338741.6000000816</v>
      </c>
      <c r="AJ988" s="30">
        <f t="shared" si="289"/>
        <v>976</v>
      </c>
      <c r="AK988" s="30">
        <f t="shared" si="288"/>
        <v>976</v>
      </c>
      <c r="AL988" s="29">
        <f t="shared" si="286"/>
        <v>6367484.7000000253</v>
      </c>
      <c r="AM988" s="30">
        <f t="shared" si="288"/>
        <v>976</v>
      </c>
      <c r="AN988" s="30">
        <f t="shared" si="288"/>
        <v>976</v>
      </c>
      <c r="AO988" s="29">
        <f t="shared" si="287"/>
        <v>6371932.3000000333</v>
      </c>
      <c r="AP988" s="30">
        <f t="shared" si="288"/>
        <v>976</v>
      </c>
      <c r="AQ988" s="30">
        <f t="shared" si="288"/>
        <v>976</v>
      </c>
      <c r="AR988" s="29">
        <f t="shared" si="281"/>
        <v>6364353.4099998465</v>
      </c>
      <c r="AS988" s="253">
        <f t="shared" si="288"/>
        <v>976</v>
      </c>
      <c r="AT988" s="254">
        <f t="shared" si="288"/>
        <v>976</v>
      </c>
    </row>
    <row r="989" spans="22:46">
      <c r="V989" s="30">
        <f t="shared" si="289"/>
        <v>977</v>
      </c>
      <c r="W989" s="29">
        <f t="shared" si="282"/>
        <v>6354450.9100000802</v>
      </c>
      <c r="X989" s="30">
        <f t="shared" si="289"/>
        <v>977</v>
      </c>
      <c r="Y989" s="30">
        <f t="shared" si="289"/>
        <v>977</v>
      </c>
      <c r="Z989" s="29">
        <f t="shared" si="283"/>
        <v>6372579.5999999009</v>
      </c>
      <c r="AA989" s="30">
        <f t="shared" si="289"/>
        <v>977</v>
      </c>
      <c r="AB989" s="30">
        <f t="shared" si="289"/>
        <v>977</v>
      </c>
      <c r="AC989" s="29">
        <f t="shared" si="284"/>
        <v>6349524.340000052</v>
      </c>
      <c r="AD989" s="30">
        <f t="shared" si="289"/>
        <v>977</v>
      </c>
      <c r="AE989" s="30">
        <f t="shared" si="289"/>
        <v>977</v>
      </c>
      <c r="AF989" s="29">
        <f t="shared" si="280"/>
        <v>6382689.249999892</v>
      </c>
      <c r="AG989" s="30">
        <f t="shared" si="289"/>
        <v>977</v>
      </c>
      <c r="AH989" s="30">
        <f t="shared" si="289"/>
        <v>977</v>
      </c>
      <c r="AI989" s="29">
        <f t="shared" si="285"/>
        <v>6345175.9900000812</v>
      </c>
      <c r="AJ989" s="30">
        <f t="shared" si="289"/>
        <v>977</v>
      </c>
      <c r="AK989" s="30">
        <f t="shared" si="289"/>
        <v>977</v>
      </c>
      <c r="AL989" s="29">
        <f t="shared" si="286"/>
        <v>6373943.590000025</v>
      </c>
      <c r="AM989" s="30">
        <f t="shared" ref="AK989:AT1004" si="290">AM988+1</f>
        <v>977</v>
      </c>
      <c r="AN989" s="30">
        <f t="shared" si="290"/>
        <v>977</v>
      </c>
      <c r="AO989" s="29">
        <f t="shared" si="287"/>
        <v>6378384.230000033</v>
      </c>
      <c r="AP989" s="30">
        <f t="shared" si="290"/>
        <v>977</v>
      </c>
      <c r="AQ989" s="30">
        <f t="shared" si="290"/>
        <v>977</v>
      </c>
      <c r="AR989" s="29">
        <f t="shared" si="281"/>
        <v>6370794.5499998461</v>
      </c>
      <c r="AS989" s="253">
        <f t="shared" si="290"/>
        <v>977</v>
      </c>
      <c r="AT989" s="254">
        <f t="shared" si="290"/>
        <v>977</v>
      </c>
    </row>
    <row r="990" spans="22:46">
      <c r="V990" s="30">
        <f t="shared" ref="V990:AK1005" si="291">V989+1</f>
        <v>978</v>
      </c>
      <c r="W990" s="29">
        <f t="shared" si="282"/>
        <v>6360887.5500000799</v>
      </c>
      <c r="X990" s="30">
        <f t="shared" si="291"/>
        <v>978</v>
      </c>
      <c r="Y990" s="30">
        <f t="shared" si="291"/>
        <v>978</v>
      </c>
      <c r="Z990" s="29">
        <f t="shared" si="283"/>
        <v>6379034.8899999009</v>
      </c>
      <c r="AA990" s="30">
        <f t="shared" si="291"/>
        <v>978</v>
      </c>
      <c r="AB990" s="30">
        <f t="shared" si="291"/>
        <v>978</v>
      </c>
      <c r="AC990" s="29">
        <f t="shared" si="284"/>
        <v>6355958.2800000524</v>
      </c>
      <c r="AD990" s="30">
        <f t="shared" si="291"/>
        <v>978</v>
      </c>
      <c r="AE990" s="30">
        <f t="shared" si="291"/>
        <v>978</v>
      </c>
      <c r="AF990" s="29">
        <f t="shared" si="280"/>
        <v>6389149.0499998918</v>
      </c>
      <c r="AG990" s="30">
        <f t="shared" si="291"/>
        <v>978</v>
      </c>
      <c r="AH990" s="30">
        <f t="shared" si="291"/>
        <v>978</v>
      </c>
      <c r="AI990" s="29">
        <f t="shared" si="285"/>
        <v>6351610.3800000809</v>
      </c>
      <c r="AJ990" s="30">
        <f t="shared" si="291"/>
        <v>978</v>
      </c>
      <c r="AK990" s="30">
        <f t="shared" si="290"/>
        <v>978</v>
      </c>
      <c r="AL990" s="29">
        <f t="shared" si="286"/>
        <v>6380402.4800000247</v>
      </c>
      <c r="AM990" s="30">
        <f t="shared" si="290"/>
        <v>978</v>
      </c>
      <c r="AN990" s="30">
        <f t="shared" si="290"/>
        <v>978</v>
      </c>
      <c r="AO990" s="29">
        <f t="shared" si="287"/>
        <v>6384836.1600000327</v>
      </c>
      <c r="AP990" s="30">
        <f t="shared" si="290"/>
        <v>978</v>
      </c>
      <c r="AQ990" s="30">
        <f t="shared" si="290"/>
        <v>978</v>
      </c>
      <c r="AR990" s="29">
        <f t="shared" si="281"/>
        <v>6377235.6899998458</v>
      </c>
      <c r="AS990" s="253">
        <f t="shared" si="290"/>
        <v>978</v>
      </c>
      <c r="AT990" s="254">
        <f t="shared" si="290"/>
        <v>978</v>
      </c>
    </row>
    <row r="991" spans="22:46">
      <c r="V991" s="30">
        <f t="shared" si="291"/>
        <v>979</v>
      </c>
      <c r="W991" s="29">
        <f t="shared" si="282"/>
        <v>6367324.1900000796</v>
      </c>
      <c r="X991" s="30">
        <f t="shared" si="291"/>
        <v>979</v>
      </c>
      <c r="Y991" s="30">
        <f t="shared" si="291"/>
        <v>979</v>
      </c>
      <c r="Z991" s="29">
        <f t="shared" si="283"/>
        <v>6385490.179999901</v>
      </c>
      <c r="AA991" s="30">
        <f t="shared" si="291"/>
        <v>979</v>
      </c>
      <c r="AB991" s="30">
        <f t="shared" si="291"/>
        <v>979</v>
      </c>
      <c r="AC991" s="29">
        <f t="shared" si="284"/>
        <v>6362392.2200000528</v>
      </c>
      <c r="AD991" s="30">
        <f t="shared" si="291"/>
        <v>979</v>
      </c>
      <c r="AE991" s="30">
        <f t="shared" si="291"/>
        <v>979</v>
      </c>
      <c r="AF991" s="29">
        <f t="shared" si="280"/>
        <v>6395608.8499998916</v>
      </c>
      <c r="AG991" s="30">
        <f t="shared" si="291"/>
        <v>979</v>
      </c>
      <c r="AH991" s="30">
        <f t="shared" si="291"/>
        <v>979</v>
      </c>
      <c r="AI991" s="29">
        <f t="shared" si="285"/>
        <v>6358044.7700000806</v>
      </c>
      <c r="AJ991" s="30">
        <f t="shared" si="291"/>
        <v>979</v>
      </c>
      <c r="AK991" s="30">
        <f t="shared" si="290"/>
        <v>979</v>
      </c>
      <c r="AL991" s="29">
        <f t="shared" si="286"/>
        <v>6386861.3700000243</v>
      </c>
      <c r="AM991" s="30">
        <f t="shared" si="290"/>
        <v>979</v>
      </c>
      <c r="AN991" s="30">
        <f t="shared" si="290"/>
        <v>979</v>
      </c>
      <c r="AO991" s="29">
        <f t="shared" si="287"/>
        <v>6391288.0900000324</v>
      </c>
      <c r="AP991" s="30">
        <f t="shared" si="290"/>
        <v>979</v>
      </c>
      <c r="AQ991" s="30">
        <f t="shared" si="290"/>
        <v>979</v>
      </c>
      <c r="AR991" s="29">
        <f t="shared" si="281"/>
        <v>6383676.8299998455</v>
      </c>
      <c r="AS991" s="253">
        <f t="shared" si="290"/>
        <v>979</v>
      </c>
      <c r="AT991" s="254">
        <f t="shared" si="290"/>
        <v>979</v>
      </c>
    </row>
    <row r="992" spans="22:46">
      <c r="V992" s="30">
        <f t="shared" si="291"/>
        <v>980</v>
      </c>
      <c r="W992" s="29">
        <f t="shared" si="282"/>
        <v>6373760.8300000792</v>
      </c>
      <c r="X992" s="30">
        <f t="shared" si="291"/>
        <v>980</v>
      </c>
      <c r="Y992" s="30">
        <f t="shared" si="291"/>
        <v>980</v>
      </c>
      <c r="Z992" s="29">
        <f t="shared" si="283"/>
        <v>6391945.469999901</v>
      </c>
      <c r="AA992" s="30">
        <f t="shared" si="291"/>
        <v>980</v>
      </c>
      <c r="AB992" s="30">
        <f t="shared" si="291"/>
        <v>980</v>
      </c>
      <c r="AC992" s="29">
        <f t="shared" si="284"/>
        <v>6368826.1600000532</v>
      </c>
      <c r="AD992" s="30">
        <f t="shared" si="291"/>
        <v>980</v>
      </c>
      <c r="AE992" s="30">
        <f t="shared" si="291"/>
        <v>980</v>
      </c>
      <c r="AF992" s="29">
        <f t="shared" si="280"/>
        <v>6402068.6499998914</v>
      </c>
      <c r="AG992" s="30">
        <f t="shared" si="291"/>
        <v>980</v>
      </c>
      <c r="AH992" s="30">
        <f t="shared" si="291"/>
        <v>980</v>
      </c>
      <c r="AI992" s="29">
        <f t="shared" si="285"/>
        <v>6364479.1600000802</v>
      </c>
      <c r="AJ992" s="30">
        <f t="shared" si="291"/>
        <v>980</v>
      </c>
      <c r="AK992" s="30">
        <f t="shared" si="290"/>
        <v>980</v>
      </c>
      <c r="AL992" s="29">
        <f t="shared" si="286"/>
        <v>6393320.260000024</v>
      </c>
      <c r="AM992" s="30">
        <f t="shared" si="290"/>
        <v>980</v>
      </c>
      <c r="AN992" s="30">
        <f t="shared" si="290"/>
        <v>980</v>
      </c>
      <c r="AO992" s="29">
        <f t="shared" si="287"/>
        <v>6397740.0200000321</v>
      </c>
      <c r="AP992" s="30">
        <f t="shared" si="290"/>
        <v>980</v>
      </c>
      <c r="AQ992" s="30">
        <f t="shared" si="290"/>
        <v>980</v>
      </c>
      <c r="AR992" s="29">
        <f t="shared" si="281"/>
        <v>6390117.9699998451</v>
      </c>
      <c r="AS992" s="253">
        <f t="shared" si="290"/>
        <v>980</v>
      </c>
      <c r="AT992" s="254">
        <f t="shared" si="290"/>
        <v>980</v>
      </c>
    </row>
    <row r="993" spans="22:46">
      <c r="V993" s="30">
        <f t="shared" si="291"/>
        <v>981</v>
      </c>
      <c r="W993" s="29">
        <f t="shared" si="282"/>
        <v>6380197.4700000789</v>
      </c>
      <c r="X993" s="30">
        <f t="shared" si="291"/>
        <v>981</v>
      </c>
      <c r="Y993" s="30">
        <f t="shared" si="291"/>
        <v>981</v>
      </c>
      <c r="Z993" s="29">
        <f t="shared" si="283"/>
        <v>6398400.7599999011</v>
      </c>
      <c r="AA993" s="30">
        <f t="shared" si="291"/>
        <v>981</v>
      </c>
      <c r="AB993" s="30">
        <f t="shared" si="291"/>
        <v>981</v>
      </c>
      <c r="AC993" s="29">
        <f t="shared" si="284"/>
        <v>6375260.1000000536</v>
      </c>
      <c r="AD993" s="30">
        <f t="shared" si="291"/>
        <v>981</v>
      </c>
      <c r="AE993" s="30">
        <f t="shared" si="291"/>
        <v>981</v>
      </c>
      <c r="AF993" s="29">
        <f t="shared" si="280"/>
        <v>6408528.4499998912</v>
      </c>
      <c r="AG993" s="30">
        <f t="shared" si="291"/>
        <v>981</v>
      </c>
      <c r="AH993" s="30">
        <f t="shared" si="291"/>
        <v>981</v>
      </c>
      <c r="AI993" s="29">
        <f t="shared" si="285"/>
        <v>6370913.5500000799</v>
      </c>
      <c r="AJ993" s="30">
        <f t="shared" si="291"/>
        <v>981</v>
      </c>
      <c r="AK993" s="30">
        <f t="shared" si="290"/>
        <v>981</v>
      </c>
      <c r="AL993" s="29">
        <f t="shared" si="286"/>
        <v>6399779.1500000237</v>
      </c>
      <c r="AM993" s="30">
        <f t="shared" si="290"/>
        <v>981</v>
      </c>
      <c r="AN993" s="30">
        <f t="shared" si="290"/>
        <v>981</v>
      </c>
      <c r="AO993" s="29">
        <f t="shared" si="287"/>
        <v>6404191.9500000319</v>
      </c>
      <c r="AP993" s="30">
        <f t="shared" si="290"/>
        <v>981</v>
      </c>
      <c r="AQ993" s="30">
        <f t="shared" si="290"/>
        <v>981</v>
      </c>
      <c r="AR993" s="29">
        <f t="shared" si="281"/>
        <v>6396559.1099998448</v>
      </c>
      <c r="AS993" s="253">
        <f t="shared" si="290"/>
        <v>981</v>
      </c>
      <c r="AT993" s="254">
        <f t="shared" si="290"/>
        <v>981</v>
      </c>
    </row>
    <row r="994" spans="22:46">
      <c r="V994" s="30">
        <f t="shared" si="291"/>
        <v>982</v>
      </c>
      <c r="W994" s="29">
        <f t="shared" si="282"/>
        <v>6386634.1100000786</v>
      </c>
      <c r="X994" s="30">
        <f t="shared" si="291"/>
        <v>982</v>
      </c>
      <c r="Y994" s="30">
        <f t="shared" si="291"/>
        <v>982</v>
      </c>
      <c r="Z994" s="29">
        <f t="shared" si="283"/>
        <v>6404856.0499999011</v>
      </c>
      <c r="AA994" s="30">
        <f t="shared" si="291"/>
        <v>982</v>
      </c>
      <c r="AB994" s="30">
        <f t="shared" si="291"/>
        <v>982</v>
      </c>
      <c r="AC994" s="29">
        <f t="shared" si="284"/>
        <v>6381694.0400000541</v>
      </c>
      <c r="AD994" s="30">
        <f t="shared" si="291"/>
        <v>982</v>
      </c>
      <c r="AE994" s="30">
        <f t="shared" si="291"/>
        <v>982</v>
      </c>
      <c r="AF994" s="29">
        <f t="shared" si="280"/>
        <v>6414988.249999891</v>
      </c>
      <c r="AG994" s="30">
        <f t="shared" si="291"/>
        <v>982</v>
      </c>
      <c r="AH994" s="30">
        <f t="shared" si="291"/>
        <v>982</v>
      </c>
      <c r="AI994" s="29">
        <f t="shared" si="285"/>
        <v>6377347.9400000796</v>
      </c>
      <c r="AJ994" s="30">
        <f t="shared" si="291"/>
        <v>982</v>
      </c>
      <c r="AK994" s="30">
        <f t="shared" si="290"/>
        <v>982</v>
      </c>
      <c r="AL994" s="29">
        <f t="shared" si="286"/>
        <v>6406238.0400000233</v>
      </c>
      <c r="AM994" s="30">
        <f t="shared" si="290"/>
        <v>982</v>
      </c>
      <c r="AN994" s="30">
        <f t="shared" si="290"/>
        <v>982</v>
      </c>
      <c r="AO994" s="29">
        <f t="shared" si="287"/>
        <v>6410643.8800000316</v>
      </c>
      <c r="AP994" s="30">
        <f t="shared" si="290"/>
        <v>982</v>
      </c>
      <c r="AQ994" s="30">
        <f t="shared" si="290"/>
        <v>982</v>
      </c>
      <c r="AR994" s="29">
        <f t="shared" si="281"/>
        <v>6403000.2499998445</v>
      </c>
      <c r="AS994" s="253">
        <f t="shared" si="290"/>
        <v>982</v>
      </c>
      <c r="AT994" s="254">
        <f t="shared" si="290"/>
        <v>982</v>
      </c>
    </row>
    <row r="995" spans="22:46">
      <c r="V995" s="30">
        <f t="shared" si="291"/>
        <v>983</v>
      </c>
      <c r="W995" s="29">
        <f t="shared" si="282"/>
        <v>6393070.7500000782</v>
      </c>
      <c r="X995" s="30">
        <f t="shared" si="291"/>
        <v>983</v>
      </c>
      <c r="Y995" s="30">
        <f t="shared" si="291"/>
        <v>983</v>
      </c>
      <c r="Z995" s="29">
        <f t="shared" si="283"/>
        <v>6411311.3399999011</v>
      </c>
      <c r="AA995" s="30">
        <f t="shared" si="291"/>
        <v>983</v>
      </c>
      <c r="AB995" s="30">
        <f t="shared" si="291"/>
        <v>983</v>
      </c>
      <c r="AC995" s="29">
        <f t="shared" si="284"/>
        <v>6388127.9800000545</v>
      </c>
      <c r="AD995" s="30">
        <f t="shared" si="291"/>
        <v>983</v>
      </c>
      <c r="AE995" s="30">
        <f t="shared" si="291"/>
        <v>983</v>
      </c>
      <c r="AF995" s="29">
        <f t="shared" si="280"/>
        <v>6421448.0499998908</v>
      </c>
      <c r="AG995" s="30">
        <f t="shared" si="291"/>
        <v>983</v>
      </c>
      <c r="AH995" s="30">
        <f t="shared" si="291"/>
        <v>983</v>
      </c>
      <c r="AI995" s="29">
        <f t="shared" si="285"/>
        <v>6383782.3300000792</v>
      </c>
      <c r="AJ995" s="30">
        <f t="shared" si="291"/>
        <v>983</v>
      </c>
      <c r="AK995" s="30">
        <f t="shared" si="290"/>
        <v>983</v>
      </c>
      <c r="AL995" s="29">
        <f t="shared" si="286"/>
        <v>6412696.930000023</v>
      </c>
      <c r="AM995" s="30">
        <f t="shared" si="290"/>
        <v>983</v>
      </c>
      <c r="AN995" s="30">
        <f t="shared" si="290"/>
        <v>983</v>
      </c>
      <c r="AO995" s="29">
        <f t="shared" si="287"/>
        <v>6417095.8100000313</v>
      </c>
      <c r="AP995" s="30">
        <f t="shared" si="290"/>
        <v>983</v>
      </c>
      <c r="AQ995" s="30">
        <f t="shared" si="290"/>
        <v>983</v>
      </c>
      <c r="AR995" s="29">
        <f t="shared" si="281"/>
        <v>6409441.3899998441</v>
      </c>
      <c r="AS995" s="253">
        <f t="shared" si="290"/>
        <v>983</v>
      </c>
      <c r="AT995" s="254">
        <f t="shared" si="290"/>
        <v>983</v>
      </c>
    </row>
    <row r="996" spans="22:46">
      <c r="V996" s="30">
        <f t="shared" si="291"/>
        <v>984</v>
      </c>
      <c r="W996" s="29">
        <f t="shared" si="282"/>
        <v>6399507.3900000779</v>
      </c>
      <c r="X996" s="30">
        <f t="shared" si="291"/>
        <v>984</v>
      </c>
      <c r="Y996" s="30">
        <f t="shared" si="291"/>
        <v>984</v>
      </c>
      <c r="Z996" s="29">
        <f t="shared" si="283"/>
        <v>6417766.6299999012</v>
      </c>
      <c r="AA996" s="30">
        <f t="shared" si="291"/>
        <v>984</v>
      </c>
      <c r="AB996" s="30">
        <f t="shared" si="291"/>
        <v>984</v>
      </c>
      <c r="AC996" s="29">
        <f t="shared" si="284"/>
        <v>6394561.9200000549</v>
      </c>
      <c r="AD996" s="30">
        <f t="shared" si="291"/>
        <v>984</v>
      </c>
      <c r="AE996" s="30">
        <f t="shared" si="291"/>
        <v>984</v>
      </c>
      <c r="AF996" s="29">
        <f t="shared" si="280"/>
        <v>6427907.8499998907</v>
      </c>
      <c r="AG996" s="30">
        <f t="shared" si="291"/>
        <v>984</v>
      </c>
      <c r="AH996" s="30">
        <f t="shared" si="291"/>
        <v>984</v>
      </c>
      <c r="AI996" s="29">
        <f t="shared" si="285"/>
        <v>6390216.7200000789</v>
      </c>
      <c r="AJ996" s="30">
        <f t="shared" si="291"/>
        <v>984</v>
      </c>
      <c r="AK996" s="30">
        <f t="shared" si="290"/>
        <v>984</v>
      </c>
      <c r="AL996" s="29">
        <f t="shared" si="286"/>
        <v>6419155.8200000226</v>
      </c>
      <c r="AM996" s="30">
        <f t="shared" si="290"/>
        <v>984</v>
      </c>
      <c r="AN996" s="30">
        <f t="shared" si="290"/>
        <v>984</v>
      </c>
      <c r="AO996" s="29">
        <f t="shared" si="287"/>
        <v>6423547.740000031</v>
      </c>
      <c r="AP996" s="30">
        <f t="shared" si="290"/>
        <v>984</v>
      </c>
      <c r="AQ996" s="30">
        <f t="shared" si="290"/>
        <v>984</v>
      </c>
      <c r="AR996" s="29">
        <f t="shared" si="281"/>
        <v>6415882.5299998438</v>
      </c>
      <c r="AS996" s="253">
        <f t="shared" si="290"/>
        <v>984</v>
      </c>
      <c r="AT996" s="254">
        <f t="shared" si="290"/>
        <v>984</v>
      </c>
    </row>
    <row r="997" spans="22:46">
      <c r="V997" s="30">
        <f t="shared" si="291"/>
        <v>985</v>
      </c>
      <c r="W997" s="29">
        <f t="shared" si="282"/>
        <v>6405944.0300000776</v>
      </c>
      <c r="X997" s="30">
        <f t="shared" si="291"/>
        <v>985</v>
      </c>
      <c r="Y997" s="30">
        <f t="shared" si="291"/>
        <v>985</v>
      </c>
      <c r="Z997" s="29">
        <f t="shared" si="283"/>
        <v>6424221.9199999012</v>
      </c>
      <c r="AA997" s="30">
        <f t="shared" si="291"/>
        <v>985</v>
      </c>
      <c r="AB997" s="30">
        <f t="shared" si="291"/>
        <v>985</v>
      </c>
      <c r="AC997" s="29">
        <f t="shared" si="284"/>
        <v>6400995.8600000553</v>
      </c>
      <c r="AD997" s="30">
        <f t="shared" si="291"/>
        <v>985</v>
      </c>
      <c r="AE997" s="30">
        <f t="shared" si="291"/>
        <v>985</v>
      </c>
      <c r="AF997" s="29">
        <f t="shared" si="280"/>
        <v>6434367.6499998905</v>
      </c>
      <c r="AG997" s="30">
        <f t="shared" si="291"/>
        <v>985</v>
      </c>
      <c r="AH997" s="30">
        <f t="shared" si="291"/>
        <v>985</v>
      </c>
      <c r="AI997" s="29">
        <f t="shared" si="285"/>
        <v>6396651.1100000786</v>
      </c>
      <c r="AJ997" s="30">
        <f t="shared" si="291"/>
        <v>985</v>
      </c>
      <c r="AK997" s="30">
        <f t="shared" si="290"/>
        <v>985</v>
      </c>
      <c r="AL997" s="29">
        <f t="shared" si="286"/>
        <v>6425614.7100000223</v>
      </c>
      <c r="AM997" s="30">
        <f t="shared" si="290"/>
        <v>985</v>
      </c>
      <c r="AN997" s="30">
        <f t="shared" si="290"/>
        <v>985</v>
      </c>
      <c r="AO997" s="29">
        <f t="shared" si="287"/>
        <v>6429999.6700000307</v>
      </c>
      <c r="AP997" s="30">
        <f t="shared" si="290"/>
        <v>985</v>
      </c>
      <c r="AQ997" s="30">
        <f t="shared" si="290"/>
        <v>985</v>
      </c>
      <c r="AR997" s="29">
        <f t="shared" si="281"/>
        <v>6422323.6699998435</v>
      </c>
      <c r="AS997" s="253">
        <f t="shared" si="290"/>
        <v>985</v>
      </c>
      <c r="AT997" s="254">
        <f t="shared" si="290"/>
        <v>985</v>
      </c>
    </row>
    <row r="998" spans="22:46">
      <c r="V998" s="30">
        <f t="shared" si="291"/>
        <v>986</v>
      </c>
      <c r="W998" s="29">
        <f t="shared" si="282"/>
        <v>6412380.6700000772</v>
      </c>
      <c r="X998" s="30">
        <f t="shared" si="291"/>
        <v>986</v>
      </c>
      <c r="Y998" s="30">
        <f t="shared" si="291"/>
        <v>986</v>
      </c>
      <c r="Z998" s="29">
        <f t="shared" si="283"/>
        <v>6430677.2099999012</v>
      </c>
      <c r="AA998" s="30">
        <f t="shared" si="291"/>
        <v>986</v>
      </c>
      <c r="AB998" s="30">
        <f t="shared" si="291"/>
        <v>986</v>
      </c>
      <c r="AC998" s="29">
        <f t="shared" si="284"/>
        <v>6407429.8000000557</v>
      </c>
      <c r="AD998" s="30">
        <f t="shared" si="291"/>
        <v>986</v>
      </c>
      <c r="AE998" s="30">
        <f t="shared" si="291"/>
        <v>986</v>
      </c>
      <c r="AF998" s="29">
        <f t="shared" si="280"/>
        <v>6440827.4499998903</v>
      </c>
      <c r="AG998" s="30">
        <f t="shared" si="291"/>
        <v>986</v>
      </c>
      <c r="AH998" s="30">
        <f t="shared" si="291"/>
        <v>986</v>
      </c>
      <c r="AI998" s="29">
        <f t="shared" si="285"/>
        <v>6403085.5000000782</v>
      </c>
      <c r="AJ998" s="30">
        <f t="shared" si="291"/>
        <v>986</v>
      </c>
      <c r="AK998" s="30">
        <f t="shared" si="290"/>
        <v>986</v>
      </c>
      <c r="AL998" s="29">
        <f t="shared" si="286"/>
        <v>6432073.600000022</v>
      </c>
      <c r="AM998" s="30">
        <f t="shared" si="290"/>
        <v>986</v>
      </c>
      <c r="AN998" s="30">
        <f t="shared" si="290"/>
        <v>986</v>
      </c>
      <c r="AO998" s="29">
        <f t="shared" si="287"/>
        <v>6436451.6000000304</v>
      </c>
      <c r="AP998" s="30">
        <f t="shared" si="290"/>
        <v>986</v>
      </c>
      <c r="AQ998" s="30">
        <f t="shared" si="290"/>
        <v>986</v>
      </c>
      <c r="AR998" s="29">
        <f t="shared" si="281"/>
        <v>6428764.8099998431</v>
      </c>
      <c r="AS998" s="253">
        <f t="shared" si="290"/>
        <v>986</v>
      </c>
      <c r="AT998" s="254">
        <f t="shared" si="290"/>
        <v>986</v>
      </c>
    </row>
    <row r="999" spans="22:46">
      <c r="V999" s="30">
        <f t="shared" si="291"/>
        <v>987</v>
      </c>
      <c r="W999" s="29">
        <f t="shared" si="282"/>
        <v>6418817.3100000769</v>
      </c>
      <c r="X999" s="30">
        <f t="shared" si="291"/>
        <v>987</v>
      </c>
      <c r="Y999" s="30">
        <f t="shared" si="291"/>
        <v>987</v>
      </c>
      <c r="Z999" s="29">
        <f t="shared" si="283"/>
        <v>6437132.4999999013</v>
      </c>
      <c r="AA999" s="30">
        <f t="shared" si="291"/>
        <v>987</v>
      </c>
      <c r="AB999" s="30">
        <f t="shared" si="291"/>
        <v>987</v>
      </c>
      <c r="AC999" s="29">
        <f t="shared" si="284"/>
        <v>6413863.7400000561</v>
      </c>
      <c r="AD999" s="30">
        <f t="shared" si="291"/>
        <v>987</v>
      </c>
      <c r="AE999" s="30">
        <f t="shared" si="291"/>
        <v>987</v>
      </c>
      <c r="AF999" s="29">
        <f t="shared" si="280"/>
        <v>6447287.2499998901</v>
      </c>
      <c r="AG999" s="30">
        <f t="shared" si="291"/>
        <v>987</v>
      </c>
      <c r="AH999" s="30">
        <f t="shared" si="291"/>
        <v>987</v>
      </c>
      <c r="AI999" s="29">
        <f t="shared" si="285"/>
        <v>6409519.8900000779</v>
      </c>
      <c r="AJ999" s="30">
        <f t="shared" si="291"/>
        <v>987</v>
      </c>
      <c r="AK999" s="30">
        <f t="shared" si="290"/>
        <v>987</v>
      </c>
      <c r="AL999" s="29">
        <f t="shared" si="286"/>
        <v>6438532.4900000216</v>
      </c>
      <c r="AM999" s="30">
        <f t="shared" si="290"/>
        <v>987</v>
      </c>
      <c r="AN999" s="30">
        <f t="shared" si="290"/>
        <v>987</v>
      </c>
      <c r="AO999" s="29">
        <f t="shared" si="287"/>
        <v>6442903.5300000301</v>
      </c>
      <c r="AP999" s="30">
        <f t="shared" si="290"/>
        <v>987</v>
      </c>
      <c r="AQ999" s="30">
        <f t="shared" si="290"/>
        <v>987</v>
      </c>
      <c r="AR999" s="29">
        <f t="shared" si="281"/>
        <v>6435205.9499998428</v>
      </c>
      <c r="AS999" s="253">
        <f t="shared" si="290"/>
        <v>987</v>
      </c>
      <c r="AT999" s="254">
        <f t="shared" si="290"/>
        <v>987</v>
      </c>
    </row>
    <row r="1000" spans="22:46">
      <c r="V1000" s="30">
        <f t="shared" si="291"/>
        <v>988</v>
      </c>
      <c r="W1000" s="29">
        <f t="shared" si="282"/>
        <v>6425253.9500000766</v>
      </c>
      <c r="X1000" s="30">
        <f t="shared" si="291"/>
        <v>988</v>
      </c>
      <c r="Y1000" s="30">
        <f t="shared" si="291"/>
        <v>988</v>
      </c>
      <c r="Z1000" s="29">
        <f t="shared" si="283"/>
        <v>6443587.7899999013</v>
      </c>
      <c r="AA1000" s="30">
        <f t="shared" si="291"/>
        <v>988</v>
      </c>
      <c r="AB1000" s="30">
        <f t="shared" si="291"/>
        <v>988</v>
      </c>
      <c r="AC1000" s="29">
        <f t="shared" si="284"/>
        <v>6420297.6800000565</v>
      </c>
      <c r="AD1000" s="30">
        <f t="shared" si="291"/>
        <v>988</v>
      </c>
      <c r="AE1000" s="30">
        <f t="shared" si="291"/>
        <v>988</v>
      </c>
      <c r="AF1000" s="29">
        <f t="shared" si="280"/>
        <v>6453747.0499998899</v>
      </c>
      <c r="AG1000" s="30">
        <f t="shared" si="291"/>
        <v>988</v>
      </c>
      <c r="AH1000" s="30">
        <f t="shared" si="291"/>
        <v>988</v>
      </c>
      <c r="AI1000" s="29">
        <f t="shared" si="285"/>
        <v>6415954.2800000776</v>
      </c>
      <c r="AJ1000" s="30">
        <f t="shared" si="291"/>
        <v>988</v>
      </c>
      <c r="AK1000" s="30">
        <f t="shared" si="290"/>
        <v>988</v>
      </c>
      <c r="AL1000" s="29">
        <f t="shared" si="286"/>
        <v>6444991.3800000213</v>
      </c>
      <c r="AM1000" s="30">
        <f t="shared" si="290"/>
        <v>988</v>
      </c>
      <c r="AN1000" s="30">
        <f t="shared" si="290"/>
        <v>988</v>
      </c>
      <c r="AO1000" s="29">
        <f t="shared" si="287"/>
        <v>6449355.4600000298</v>
      </c>
      <c r="AP1000" s="30">
        <f t="shared" si="290"/>
        <v>988</v>
      </c>
      <c r="AQ1000" s="30">
        <f t="shared" si="290"/>
        <v>988</v>
      </c>
      <c r="AR1000" s="29">
        <f t="shared" si="281"/>
        <v>6441647.0899998425</v>
      </c>
      <c r="AS1000" s="253">
        <f t="shared" si="290"/>
        <v>988</v>
      </c>
      <c r="AT1000" s="254">
        <f t="shared" si="290"/>
        <v>988</v>
      </c>
    </row>
    <row r="1001" spans="22:46">
      <c r="V1001" s="30">
        <f t="shared" si="291"/>
        <v>989</v>
      </c>
      <c r="W1001" s="29">
        <f t="shared" si="282"/>
        <v>6431690.5900000762</v>
      </c>
      <c r="X1001" s="30">
        <f t="shared" si="291"/>
        <v>989</v>
      </c>
      <c r="Y1001" s="30">
        <f t="shared" si="291"/>
        <v>989</v>
      </c>
      <c r="Z1001" s="29">
        <f t="shared" si="283"/>
        <v>6450043.0799999014</v>
      </c>
      <c r="AA1001" s="30">
        <f t="shared" si="291"/>
        <v>989</v>
      </c>
      <c r="AB1001" s="30">
        <f t="shared" si="291"/>
        <v>989</v>
      </c>
      <c r="AC1001" s="29">
        <f t="shared" si="284"/>
        <v>6426731.6200000569</v>
      </c>
      <c r="AD1001" s="30">
        <f t="shared" si="291"/>
        <v>989</v>
      </c>
      <c r="AE1001" s="30">
        <f t="shared" si="291"/>
        <v>989</v>
      </c>
      <c r="AF1001" s="29">
        <f t="shared" si="280"/>
        <v>6460206.8499998897</v>
      </c>
      <c r="AG1001" s="30">
        <f t="shared" si="291"/>
        <v>989</v>
      </c>
      <c r="AH1001" s="30">
        <f t="shared" si="291"/>
        <v>989</v>
      </c>
      <c r="AI1001" s="29">
        <f t="shared" si="285"/>
        <v>6422388.6700000772</v>
      </c>
      <c r="AJ1001" s="30">
        <f t="shared" si="291"/>
        <v>989</v>
      </c>
      <c r="AK1001" s="30">
        <f t="shared" si="290"/>
        <v>989</v>
      </c>
      <c r="AL1001" s="29">
        <f t="shared" si="286"/>
        <v>6451450.270000021</v>
      </c>
      <c r="AM1001" s="30">
        <f t="shared" si="290"/>
        <v>989</v>
      </c>
      <c r="AN1001" s="30">
        <f t="shared" si="290"/>
        <v>989</v>
      </c>
      <c r="AO1001" s="29">
        <f t="shared" si="287"/>
        <v>6455807.3900000295</v>
      </c>
      <c r="AP1001" s="30">
        <f t="shared" si="290"/>
        <v>989</v>
      </c>
      <c r="AQ1001" s="30">
        <f t="shared" si="290"/>
        <v>989</v>
      </c>
      <c r="AR1001" s="29">
        <f t="shared" si="281"/>
        <v>6448088.2299998421</v>
      </c>
      <c r="AS1001" s="253">
        <f t="shared" si="290"/>
        <v>989</v>
      </c>
      <c r="AT1001" s="254">
        <f t="shared" si="290"/>
        <v>989</v>
      </c>
    </row>
    <row r="1002" spans="22:46">
      <c r="V1002" s="30">
        <f t="shared" si="291"/>
        <v>990</v>
      </c>
      <c r="W1002" s="29">
        <f t="shared" si="282"/>
        <v>6438127.2300000759</v>
      </c>
      <c r="X1002" s="30">
        <f t="shared" si="291"/>
        <v>990</v>
      </c>
      <c r="Y1002" s="30">
        <f t="shared" si="291"/>
        <v>990</v>
      </c>
      <c r="Z1002" s="29">
        <f t="shared" si="283"/>
        <v>6456498.3699999014</v>
      </c>
      <c r="AA1002" s="30">
        <f t="shared" si="291"/>
        <v>990</v>
      </c>
      <c r="AB1002" s="30">
        <f t="shared" si="291"/>
        <v>990</v>
      </c>
      <c r="AC1002" s="29">
        <f t="shared" si="284"/>
        <v>6433165.5600000573</v>
      </c>
      <c r="AD1002" s="30">
        <f t="shared" si="291"/>
        <v>990</v>
      </c>
      <c r="AE1002" s="30">
        <f t="shared" si="291"/>
        <v>990</v>
      </c>
      <c r="AF1002" s="29">
        <f t="shared" si="280"/>
        <v>6466666.6499998895</v>
      </c>
      <c r="AG1002" s="30">
        <f t="shared" si="291"/>
        <v>990</v>
      </c>
      <c r="AH1002" s="30">
        <f t="shared" si="291"/>
        <v>990</v>
      </c>
      <c r="AI1002" s="29">
        <f t="shared" si="285"/>
        <v>6428823.0600000769</v>
      </c>
      <c r="AJ1002" s="30">
        <f t="shared" si="291"/>
        <v>990</v>
      </c>
      <c r="AK1002" s="30">
        <f t="shared" si="290"/>
        <v>990</v>
      </c>
      <c r="AL1002" s="29">
        <f t="shared" si="286"/>
        <v>6457909.1600000206</v>
      </c>
      <c r="AM1002" s="30">
        <f t="shared" si="290"/>
        <v>990</v>
      </c>
      <c r="AN1002" s="30">
        <f t="shared" si="290"/>
        <v>990</v>
      </c>
      <c r="AO1002" s="29">
        <f t="shared" si="287"/>
        <v>6462259.3200000292</v>
      </c>
      <c r="AP1002" s="30">
        <f t="shared" si="290"/>
        <v>990</v>
      </c>
      <c r="AQ1002" s="30">
        <f t="shared" si="290"/>
        <v>990</v>
      </c>
      <c r="AR1002" s="29">
        <f t="shared" si="281"/>
        <v>6454529.3699998418</v>
      </c>
      <c r="AS1002" s="253">
        <f t="shared" si="290"/>
        <v>990</v>
      </c>
      <c r="AT1002" s="254">
        <f t="shared" si="290"/>
        <v>990</v>
      </c>
    </row>
    <row r="1003" spans="22:46">
      <c r="V1003" s="30">
        <f t="shared" si="291"/>
        <v>991</v>
      </c>
      <c r="W1003" s="29">
        <f t="shared" si="282"/>
        <v>6444563.8700000755</v>
      </c>
      <c r="X1003" s="30">
        <f t="shared" si="291"/>
        <v>991</v>
      </c>
      <c r="Y1003" s="30">
        <f t="shared" si="291"/>
        <v>991</v>
      </c>
      <c r="Z1003" s="29">
        <f t="shared" si="283"/>
        <v>6462953.6599999014</v>
      </c>
      <c r="AA1003" s="30">
        <f t="shared" si="291"/>
        <v>991</v>
      </c>
      <c r="AB1003" s="30">
        <f t="shared" si="291"/>
        <v>991</v>
      </c>
      <c r="AC1003" s="29">
        <f t="shared" si="284"/>
        <v>6439599.5000000577</v>
      </c>
      <c r="AD1003" s="30">
        <f t="shared" si="291"/>
        <v>991</v>
      </c>
      <c r="AE1003" s="30">
        <f t="shared" si="291"/>
        <v>991</v>
      </c>
      <c r="AF1003" s="29">
        <f t="shared" si="280"/>
        <v>6473126.4499998894</v>
      </c>
      <c r="AG1003" s="30">
        <f t="shared" si="291"/>
        <v>991</v>
      </c>
      <c r="AH1003" s="30">
        <f t="shared" si="291"/>
        <v>991</v>
      </c>
      <c r="AI1003" s="29">
        <f t="shared" si="285"/>
        <v>6435257.4500000766</v>
      </c>
      <c r="AJ1003" s="30">
        <f t="shared" si="291"/>
        <v>991</v>
      </c>
      <c r="AK1003" s="30">
        <f t="shared" si="290"/>
        <v>991</v>
      </c>
      <c r="AL1003" s="29">
        <f t="shared" si="286"/>
        <v>6464368.0500000203</v>
      </c>
      <c r="AM1003" s="30">
        <f t="shared" si="290"/>
        <v>991</v>
      </c>
      <c r="AN1003" s="30">
        <f t="shared" si="290"/>
        <v>991</v>
      </c>
      <c r="AO1003" s="29">
        <f t="shared" si="287"/>
        <v>6468711.2500000289</v>
      </c>
      <c r="AP1003" s="30">
        <f t="shared" si="290"/>
        <v>991</v>
      </c>
      <c r="AQ1003" s="30">
        <f t="shared" si="290"/>
        <v>991</v>
      </c>
      <c r="AR1003" s="29">
        <f t="shared" si="281"/>
        <v>6460970.5099998415</v>
      </c>
      <c r="AS1003" s="253">
        <f t="shared" si="290"/>
        <v>991</v>
      </c>
      <c r="AT1003" s="254">
        <f t="shared" si="290"/>
        <v>991</v>
      </c>
    </row>
    <row r="1004" spans="22:46">
      <c r="V1004" s="30">
        <f t="shared" si="291"/>
        <v>992</v>
      </c>
      <c r="W1004" s="29">
        <f t="shared" si="282"/>
        <v>6451000.5100000752</v>
      </c>
      <c r="X1004" s="30">
        <f t="shared" si="291"/>
        <v>992</v>
      </c>
      <c r="Y1004" s="30">
        <f t="shared" si="291"/>
        <v>992</v>
      </c>
      <c r="Z1004" s="29">
        <f t="shared" si="283"/>
        <v>6469408.9499999015</v>
      </c>
      <c r="AA1004" s="30">
        <f t="shared" si="291"/>
        <v>992</v>
      </c>
      <c r="AB1004" s="30">
        <f t="shared" si="291"/>
        <v>992</v>
      </c>
      <c r="AC1004" s="29">
        <f t="shared" si="284"/>
        <v>6446033.4400000582</v>
      </c>
      <c r="AD1004" s="30">
        <f t="shared" si="291"/>
        <v>992</v>
      </c>
      <c r="AE1004" s="30">
        <f t="shared" si="291"/>
        <v>992</v>
      </c>
      <c r="AF1004" s="29">
        <f t="shared" si="280"/>
        <v>6479586.2499998892</v>
      </c>
      <c r="AG1004" s="30">
        <f t="shared" si="291"/>
        <v>992</v>
      </c>
      <c r="AH1004" s="30">
        <f t="shared" si="291"/>
        <v>992</v>
      </c>
      <c r="AI1004" s="29">
        <f t="shared" si="285"/>
        <v>6441691.8400000762</v>
      </c>
      <c r="AJ1004" s="30">
        <f t="shared" si="291"/>
        <v>992</v>
      </c>
      <c r="AK1004" s="30">
        <f t="shared" si="290"/>
        <v>992</v>
      </c>
      <c r="AL1004" s="29">
        <f t="shared" si="286"/>
        <v>6470826.94000002</v>
      </c>
      <c r="AM1004" s="30">
        <f t="shared" si="290"/>
        <v>992</v>
      </c>
      <c r="AN1004" s="30">
        <f t="shared" si="290"/>
        <v>992</v>
      </c>
      <c r="AO1004" s="29">
        <f t="shared" si="287"/>
        <v>6475163.1800000286</v>
      </c>
      <c r="AP1004" s="30">
        <f t="shared" si="290"/>
        <v>992</v>
      </c>
      <c r="AQ1004" s="30">
        <f t="shared" si="290"/>
        <v>992</v>
      </c>
      <c r="AR1004" s="29">
        <f t="shared" si="281"/>
        <v>6467411.6499998411</v>
      </c>
      <c r="AS1004" s="253">
        <f t="shared" si="290"/>
        <v>992</v>
      </c>
      <c r="AT1004" s="254">
        <f t="shared" si="290"/>
        <v>992</v>
      </c>
    </row>
    <row r="1005" spans="22:46">
      <c r="V1005" s="30">
        <f t="shared" si="291"/>
        <v>993</v>
      </c>
      <c r="W1005" s="29">
        <f t="shared" si="282"/>
        <v>6457437.1500000749</v>
      </c>
      <c r="X1005" s="30">
        <f t="shared" si="291"/>
        <v>993</v>
      </c>
      <c r="Y1005" s="30">
        <f t="shared" si="291"/>
        <v>993</v>
      </c>
      <c r="Z1005" s="29">
        <f t="shared" si="283"/>
        <v>6475864.2399999015</v>
      </c>
      <c r="AA1005" s="30">
        <f t="shared" si="291"/>
        <v>993</v>
      </c>
      <c r="AB1005" s="30">
        <f t="shared" si="291"/>
        <v>993</v>
      </c>
      <c r="AC1005" s="29">
        <f t="shared" si="284"/>
        <v>6452467.3800000586</v>
      </c>
      <c r="AD1005" s="30">
        <f t="shared" si="291"/>
        <v>993</v>
      </c>
      <c r="AE1005" s="30">
        <f t="shared" si="291"/>
        <v>993</v>
      </c>
      <c r="AF1005" s="29">
        <f t="shared" si="280"/>
        <v>6486046.049999889</v>
      </c>
      <c r="AG1005" s="30">
        <f t="shared" si="291"/>
        <v>993</v>
      </c>
      <c r="AH1005" s="30">
        <f t="shared" si="291"/>
        <v>993</v>
      </c>
      <c r="AI1005" s="29">
        <f t="shared" si="285"/>
        <v>6448126.2300000759</v>
      </c>
      <c r="AJ1005" s="30">
        <f t="shared" si="291"/>
        <v>993</v>
      </c>
      <c r="AK1005" s="30">
        <f t="shared" si="291"/>
        <v>993</v>
      </c>
      <c r="AL1005" s="29">
        <f t="shared" si="286"/>
        <v>6477285.8300000196</v>
      </c>
      <c r="AM1005" s="30">
        <f t="shared" ref="AK1005:AT1020" si="292">AM1004+1</f>
        <v>993</v>
      </c>
      <c r="AN1005" s="30">
        <f t="shared" si="292"/>
        <v>993</v>
      </c>
      <c r="AO1005" s="29">
        <f t="shared" si="287"/>
        <v>6481615.1100000283</v>
      </c>
      <c r="AP1005" s="30">
        <f t="shared" si="292"/>
        <v>993</v>
      </c>
      <c r="AQ1005" s="30">
        <f t="shared" si="292"/>
        <v>993</v>
      </c>
      <c r="AR1005" s="29">
        <f t="shared" si="281"/>
        <v>6473852.7899998408</v>
      </c>
      <c r="AS1005" s="253">
        <f t="shared" si="292"/>
        <v>993</v>
      </c>
      <c r="AT1005" s="254">
        <f t="shared" si="292"/>
        <v>993</v>
      </c>
    </row>
    <row r="1006" spans="22:46">
      <c r="V1006" s="30">
        <f t="shared" ref="V1006:AK1021" si="293">V1005+1</f>
        <v>994</v>
      </c>
      <c r="W1006" s="29">
        <f t="shared" si="282"/>
        <v>6463873.7900000745</v>
      </c>
      <c r="X1006" s="30">
        <f t="shared" si="293"/>
        <v>994</v>
      </c>
      <c r="Y1006" s="30">
        <f t="shared" si="293"/>
        <v>994</v>
      </c>
      <c r="Z1006" s="29">
        <f t="shared" si="283"/>
        <v>6482319.5299999015</v>
      </c>
      <c r="AA1006" s="30">
        <f t="shared" si="293"/>
        <v>994</v>
      </c>
      <c r="AB1006" s="30">
        <f t="shared" si="293"/>
        <v>994</v>
      </c>
      <c r="AC1006" s="29">
        <f t="shared" si="284"/>
        <v>6458901.320000059</v>
      </c>
      <c r="AD1006" s="30">
        <f t="shared" si="293"/>
        <v>994</v>
      </c>
      <c r="AE1006" s="30">
        <f t="shared" si="293"/>
        <v>994</v>
      </c>
      <c r="AF1006" s="29">
        <f t="shared" si="280"/>
        <v>6492505.8499998888</v>
      </c>
      <c r="AG1006" s="30">
        <f t="shared" si="293"/>
        <v>994</v>
      </c>
      <c r="AH1006" s="30">
        <f t="shared" si="293"/>
        <v>994</v>
      </c>
      <c r="AI1006" s="29">
        <f t="shared" si="285"/>
        <v>6454560.6200000755</v>
      </c>
      <c r="AJ1006" s="30">
        <f t="shared" si="293"/>
        <v>994</v>
      </c>
      <c r="AK1006" s="30">
        <f t="shared" si="292"/>
        <v>994</v>
      </c>
      <c r="AL1006" s="29">
        <f t="shared" si="286"/>
        <v>6483744.7200000193</v>
      </c>
      <c r="AM1006" s="30">
        <f t="shared" si="292"/>
        <v>994</v>
      </c>
      <c r="AN1006" s="30">
        <f t="shared" si="292"/>
        <v>994</v>
      </c>
      <c r="AO1006" s="29">
        <f t="shared" si="287"/>
        <v>6488067.040000028</v>
      </c>
      <c r="AP1006" s="30">
        <f t="shared" si="292"/>
        <v>994</v>
      </c>
      <c r="AQ1006" s="30">
        <f t="shared" si="292"/>
        <v>994</v>
      </c>
      <c r="AR1006" s="29">
        <f t="shared" si="281"/>
        <v>6480293.9299998404</v>
      </c>
      <c r="AS1006" s="253">
        <f t="shared" si="292"/>
        <v>994</v>
      </c>
      <c r="AT1006" s="254">
        <f t="shared" si="292"/>
        <v>994</v>
      </c>
    </row>
    <row r="1007" spans="22:46">
      <c r="V1007" s="30">
        <f t="shared" si="293"/>
        <v>995</v>
      </c>
      <c r="W1007" s="29">
        <f t="shared" si="282"/>
        <v>6470310.4300000742</v>
      </c>
      <c r="X1007" s="30">
        <f t="shared" si="293"/>
        <v>995</v>
      </c>
      <c r="Y1007" s="30">
        <f t="shared" si="293"/>
        <v>995</v>
      </c>
      <c r="Z1007" s="29">
        <f t="shared" si="283"/>
        <v>6488774.8199999016</v>
      </c>
      <c r="AA1007" s="30">
        <f t="shared" si="293"/>
        <v>995</v>
      </c>
      <c r="AB1007" s="30">
        <f t="shared" si="293"/>
        <v>995</v>
      </c>
      <c r="AC1007" s="29">
        <f t="shared" si="284"/>
        <v>6465335.2600000594</v>
      </c>
      <c r="AD1007" s="30">
        <f t="shared" si="293"/>
        <v>995</v>
      </c>
      <c r="AE1007" s="30">
        <f t="shared" si="293"/>
        <v>995</v>
      </c>
      <c r="AF1007" s="29">
        <f t="shared" si="280"/>
        <v>6498965.6499998886</v>
      </c>
      <c r="AG1007" s="30">
        <f t="shared" si="293"/>
        <v>995</v>
      </c>
      <c r="AH1007" s="30">
        <f t="shared" si="293"/>
        <v>995</v>
      </c>
      <c r="AI1007" s="29">
        <f t="shared" si="285"/>
        <v>6460995.0100000752</v>
      </c>
      <c r="AJ1007" s="30">
        <f t="shared" si="293"/>
        <v>995</v>
      </c>
      <c r="AK1007" s="30">
        <f t="shared" si="292"/>
        <v>995</v>
      </c>
      <c r="AL1007" s="29">
        <f t="shared" si="286"/>
        <v>6490203.610000019</v>
      </c>
      <c r="AM1007" s="30">
        <f t="shared" si="292"/>
        <v>995</v>
      </c>
      <c r="AN1007" s="30">
        <f t="shared" si="292"/>
        <v>995</v>
      </c>
      <c r="AO1007" s="29">
        <f t="shared" si="287"/>
        <v>6494518.9700000277</v>
      </c>
      <c r="AP1007" s="30">
        <f t="shared" si="292"/>
        <v>995</v>
      </c>
      <c r="AQ1007" s="30">
        <f t="shared" si="292"/>
        <v>995</v>
      </c>
      <c r="AR1007" s="29">
        <f t="shared" si="281"/>
        <v>6486735.0699998401</v>
      </c>
      <c r="AS1007" s="253">
        <f t="shared" si="292"/>
        <v>995</v>
      </c>
      <c r="AT1007" s="254">
        <f t="shared" si="292"/>
        <v>995</v>
      </c>
    </row>
    <row r="1008" spans="22:46">
      <c r="V1008" s="30">
        <f t="shared" si="293"/>
        <v>996</v>
      </c>
      <c r="W1008" s="29">
        <f t="shared" si="282"/>
        <v>6476747.0700000739</v>
      </c>
      <c r="X1008" s="30">
        <f t="shared" si="293"/>
        <v>996</v>
      </c>
      <c r="Y1008" s="30">
        <f t="shared" si="293"/>
        <v>996</v>
      </c>
      <c r="Z1008" s="29">
        <f t="shared" si="283"/>
        <v>6495230.1099999016</v>
      </c>
      <c r="AA1008" s="30">
        <f t="shared" si="293"/>
        <v>996</v>
      </c>
      <c r="AB1008" s="30">
        <f t="shared" si="293"/>
        <v>996</v>
      </c>
      <c r="AC1008" s="29">
        <f t="shared" si="284"/>
        <v>6471769.2000000598</v>
      </c>
      <c r="AD1008" s="30">
        <f t="shared" si="293"/>
        <v>996</v>
      </c>
      <c r="AE1008" s="30">
        <f t="shared" si="293"/>
        <v>996</v>
      </c>
      <c r="AF1008" s="29">
        <f t="shared" si="280"/>
        <v>6505425.4499998884</v>
      </c>
      <c r="AG1008" s="30">
        <f t="shared" si="293"/>
        <v>996</v>
      </c>
      <c r="AH1008" s="30">
        <f t="shared" si="293"/>
        <v>996</v>
      </c>
      <c r="AI1008" s="29">
        <f t="shared" si="285"/>
        <v>6467429.4000000749</v>
      </c>
      <c r="AJ1008" s="30">
        <f t="shared" si="293"/>
        <v>996</v>
      </c>
      <c r="AK1008" s="30">
        <f t="shared" si="292"/>
        <v>996</v>
      </c>
      <c r="AL1008" s="29">
        <f t="shared" si="286"/>
        <v>6496662.5000000186</v>
      </c>
      <c r="AM1008" s="30">
        <f t="shared" si="292"/>
        <v>996</v>
      </c>
      <c r="AN1008" s="30">
        <f t="shared" si="292"/>
        <v>996</v>
      </c>
      <c r="AO1008" s="29">
        <f t="shared" si="287"/>
        <v>6500970.9000000274</v>
      </c>
      <c r="AP1008" s="30">
        <f t="shared" si="292"/>
        <v>996</v>
      </c>
      <c r="AQ1008" s="30">
        <f t="shared" si="292"/>
        <v>996</v>
      </c>
      <c r="AR1008" s="29">
        <f t="shared" si="281"/>
        <v>6493176.2099998398</v>
      </c>
      <c r="AS1008" s="253">
        <f t="shared" si="292"/>
        <v>996</v>
      </c>
      <c r="AT1008" s="254">
        <f t="shared" si="292"/>
        <v>996</v>
      </c>
    </row>
    <row r="1009" spans="22:46">
      <c r="V1009" s="30">
        <f t="shared" si="293"/>
        <v>997</v>
      </c>
      <c r="W1009" s="29">
        <f t="shared" si="282"/>
        <v>6483183.7100000735</v>
      </c>
      <c r="X1009" s="30">
        <f t="shared" si="293"/>
        <v>997</v>
      </c>
      <c r="Y1009" s="30">
        <f t="shared" si="293"/>
        <v>997</v>
      </c>
      <c r="Z1009" s="29">
        <f t="shared" si="283"/>
        <v>6501685.3999999017</v>
      </c>
      <c r="AA1009" s="30">
        <f t="shared" si="293"/>
        <v>997</v>
      </c>
      <c r="AB1009" s="30">
        <f t="shared" si="293"/>
        <v>997</v>
      </c>
      <c r="AC1009" s="29">
        <f t="shared" si="284"/>
        <v>6478203.1400000602</v>
      </c>
      <c r="AD1009" s="30">
        <f t="shared" si="293"/>
        <v>997</v>
      </c>
      <c r="AE1009" s="30">
        <f t="shared" si="293"/>
        <v>997</v>
      </c>
      <c r="AF1009" s="29">
        <f t="shared" si="280"/>
        <v>6511885.2499998882</v>
      </c>
      <c r="AG1009" s="30">
        <f t="shared" si="293"/>
        <v>997</v>
      </c>
      <c r="AH1009" s="30">
        <f t="shared" si="293"/>
        <v>997</v>
      </c>
      <c r="AI1009" s="29">
        <f t="shared" si="285"/>
        <v>6473863.7900000745</v>
      </c>
      <c r="AJ1009" s="30">
        <f t="shared" si="293"/>
        <v>997</v>
      </c>
      <c r="AK1009" s="30">
        <f t="shared" si="292"/>
        <v>997</v>
      </c>
      <c r="AL1009" s="29">
        <f t="shared" si="286"/>
        <v>6503121.3900000183</v>
      </c>
      <c r="AM1009" s="30">
        <f t="shared" si="292"/>
        <v>997</v>
      </c>
      <c r="AN1009" s="30">
        <f t="shared" si="292"/>
        <v>997</v>
      </c>
      <c r="AO1009" s="29">
        <f t="shared" si="287"/>
        <v>6507422.8300000271</v>
      </c>
      <c r="AP1009" s="30">
        <f t="shared" si="292"/>
        <v>997</v>
      </c>
      <c r="AQ1009" s="30">
        <f t="shared" si="292"/>
        <v>997</v>
      </c>
      <c r="AR1009" s="29">
        <f t="shared" si="281"/>
        <v>6499617.3499998394</v>
      </c>
      <c r="AS1009" s="253">
        <f t="shared" si="292"/>
        <v>997</v>
      </c>
      <c r="AT1009" s="254">
        <f t="shared" si="292"/>
        <v>997</v>
      </c>
    </row>
    <row r="1010" spans="22:46">
      <c r="V1010" s="30">
        <f t="shared" si="293"/>
        <v>998</v>
      </c>
      <c r="W1010" s="29">
        <f t="shared" si="282"/>
        <v>6489620.3500000732</v>
      </c>
      <c r="X1010" s="30">
        <f t="shared" si="293"/>
        <v>998</v>
      </c>
      <c r="Y1010" s="30">
        <f t="shared" si="293"/>
        <v>998</v>
      </c>
      <c r="Z1010" s="29">
        <f t="shared" si="283"/>
        <v>6508140.6899999017</v>
      </c>
      <c r="AA1010" s="30">
        <f t="shared" si="293"/>
        <v>998</v>
      </c>
      <c r="AB1010" s="30">
        <f t="shared" si="293"/>
        <v>998</v>
      </c>
      <c r="AC1010" s="29">
        <f t="shared" si="284"/>
        <v>6484637.0800000606</v>
      </c>
      <c r="AD1010" s="30">
        <f t="shared" si="293"/>
        <v>998</v>
      </c>
      <c r="AE1010" s="30">
        <f t="shared" si="293"/>
        <v>998</v>
      </c>
      <c r="AF1010" s="29">
        <f t="shared" si="280"/>
        <v>6518345.0499998881</v>
      </c>
      <c r="AG1010" s="30">
        <f t="shared" si="293"/>
        <v>998</v>
      </c>
      <c r="AH1010" s="30">
        <f t="shared" si="293"/>
        <v>998</v>
      </c>
      <c r="AI1010" s="29">
        <f t="shared" si="285"/>
        <v>6480298.1800000742</v>
      </c>
      <c r="AJ1010" s="30">
        <f t="shared" si="293"/>
        <v>998</v>
      </c>
      <c r="AK1010" s="30">
        <f t="shared" si="292"/>
        <v>998</v>
      </c>
      <c r="AL1010" s="29">
        <f t="shared" si="286"/>
        <v>6509580.280000018</v>
      </c>
      <c r="AM1010" s="30">
        <f t="shared" si="292"/>
        <v>998</v>
      </c>
      <c r="AN1010" s="30">
        <f t="shared" si="292"/>
        <v>998</v>
      </c>
      <c r="AO1010" s="29">
        <f t="shared" si="287"/>
        <v>6513874.7600000268</v>
      </c>
      <c r="AP1010" s="30">
        <f t="shared" si="292"/>
        <v>998</v>
      </c>
      <c r="AQ1010" s="30">
        <f t="shared" si="292"/>
        <v>998</v>
      </c>
      <c r="AR1010" s="29">
        <f t="shared" si="281"/>
        <v>6506058.4899998391</v>
      </c>
      <c r="AS1010" s="253">
        <f t="shared" si="292"/>
        <v>998</v>
      </c>
      <c r="AT1010" s="254">
        <f t="shared" si="292"/>
        <v>998</v>
      </c>
    </row>
    <row r="1011" spans="22:46">
      <c r="V1011" s="30">
        <f t="shared" si="293"/>
        <v>999</v>
      </c>
      <c r="W1011" s="29">
        <f t="shared" si="282"/>
        <v>6496056.9900000729</v>
      </c>
      <c r="X1011" s="30">
        <f t="shared" si="293"/>
        <v>999</v>
      </c>
      <c r="Y1011" s="30">
        <f t="shared" si="293"/>
        <v>999</v>
      </c>
      <c r="Z1011" s="29">
        <f t="shared" si="283"/>
        <v>6514595.9799999017</v>
      </c>
      <c r="AA1011" s="30">
        <f t="shared" si="293"/>
        <v>999</v>
      </c>
      <c r="AB1011" s="30">
        <f t="shared" si="293"/>
        <v>999</v>
      </c>
      <c r="AC1011" s="29">
        <f t="shared" si="284"/>
        <v>6491071.020000061</v>
      </c>
      <c r="AD1011" s="30">
        <f t="shared" si="293"/>
        <v>999</v>
      </c>
      <c r="AE1011" s="30">
        <f t="shared" si="293"/>
        <v>999</v>
      </c>
      <c r="AF1011" s="29">
        <f t="shared" si="280"/>
        <v>6524804.8499998879</v>
      </c>
      <c r="AG1011" s="30">
        <f t="shared" si="293"/>
        <v>999</v>
      </c>
      <c r="AH1011" s="30">
        <f t="shared" si="293"/>
        <v>999</v>
      </c>
      <c r="AI1011" s="29">
        <f t="shared" si="285"/>
        <v>6486732.5700000739</v>
      </c>
      <c r="AJ1011" s="30">
        <f t="shared" si="293"/>
        <v>999</v>
      </c>
      <c r="AK1011" s="30">
        <f t="shared" si="292"/>
        <v>999</v>
      </c>
      <c r="AL1011" s="29">
        <f t="shared" si="286"/>
        <v>6516039.1700000176</v>
      </c>
      <c r="AM1011" s="30">
        <f t="shared" si="292"/>
        <v>999</v>
      </c>
      <c r="AN1011" s="30">
        <f t="shared" si="292"/>
        <v>999</v>
      </c>
      <c r="AO1011" s="29">
        <f t="shared" si="287"/>
        <v>6520326.6900000265</v>
      </c>
      <c r="AP1011" s="30">
        <f t="shared" si="292"/>
        <v>999</v>
      </c>
      <c r="AQ1011" s="30">
        <f t="shared" si="292"/>
        <v>999</v>
      </c>
      <c r="AR1011" s="29">
        <f t="shared" si="281"/>
        <v>6512499.6299998388</v>
      </c>
      <c r="AS1011" s="253">
        <f t="shared" si="292"/>
        <v>999</v>
      </c>
      <c r="AT1011" s="254">
        <f t="shared" si="292"/>
        <v>999</v>
      </c>
    </row>
    <row r="1012" spans="22:46">
      <c r="V1012" s="30">
        <f t="shared" si="293"/>
        <v>1000</v>
      </c>
      <c r="W1012" s="29">
        <f t="shared" si="282"/>
        <v>6502493.6300000725</v>
      </c>
      <c r="X1012" s="30">
        <f t="shared" si="293"/>
        <v>1000</v>
      </c>
      <c r="Y1012" s="30">
        <f t="shared" si="293"/>
        <v>1000</v>
      </c>
      <c r="Z1012" s="29">
        <f t="shared" si="283"/>
        <v>6521051.2699999018</v>
      </c>
      <c r="AA1012" s="30">
        <f t="shared" si="293"/>
        <v>1000</v>
      </c>
      <c r="AB1012" s="30">
        <f t="shared" si="293"/>
        <v>1000</v>
      </c>
      <c r="AC1012" s="29">
        <f t="shared" si="284"/>
        <v>6497504.9600000614</v>
      </c>
      <c r="AD1012" s="30">
        <f t="shared" si="293"/>
        <v>1000</v>
      </c>
      <c r="AE1012" s="30">
        <f t="shared" si="293"/>
        <v>1000</v>
      </c>
      <c r="AF1012" s="29">
        <f t="shared" si="280"/>
        <v>6531264.6499998877</v>
      </c>
      <c r="AG1012" s="30">
        <f t="shared" si="293"/>
        <v>1000</v>
      </c>
      <c r="AH1012" s="30">
        <f t="shared" si="293"/>
        <v>1000</v>
      </c>
      <c r="AI1012" s="29">
        <f t="shared" si="285"/>
        <v>6493166.9600000735</v>
      </c>
      <c r="AJ1012" s="30">
        <f t="shared" si="293"/>
        <v>1000</v>
      </c>
      <c r="AK1012" s="30">
        <f t="shared" si="292"/>
        <v>1000</v>
      </c>
      <c r="AL1012" s="29">
        <f t="shared" si="286"/>
        <v>6522498.0600000173</v>
      </c>
      <c r="AM1012" s="30">
        <f t="shared" si="292"/>
        <v>1000</v>
      </c>
      <c r="AN1012" s="30">
        <f t="shared" si="292"/>
        <v>1000</v>
      </c>
      <c r="AO1012" s="29">
        <f t="shared" si="287"/>
        <v>6526778.6200000262</v>
      </c>
      <c r="AP1012" s="30">
        <f t="shared" si="292"/>
        <v>1000</v>
      </c>
      <c r="AQ1012" s="30">
        <f t="shared" si="292"/>
        <v>1000</v>
      </c>
      <c r="AR1012" s="29">
        <f t="shared" si="281"/>
        <v>6518940.7699998384</v>
      </c>
      <c r="AS1012" s="253">
        <f t="shared" si="292"/>
        <v>1000</v>
      </c>
      <c r="AT1012" s="254">
        <f t="shared" si="292"/>
        <v>1000</v>
      </c>
    </row>
    <row r="1013" spans="22:46">
      <c r="V1013" s="30">
        <f t="shared" si="293"/>
        <v>1001</v>
      </c>
      <c r="W1013" s="29">
        <f t="shared" si="282"/>
        <v>6508930.2700000722</v>
      </c>
      <c r="X1013" s="30">
        <f t="shared" si="293"/>
        <v>1001</v>
      </c>
      <c r="Y1013" s="30">
        <f t="shared" si="293"/>
        <v>1001</v>
      </c>
      <c r="Z1013" s="29">
        <f t="shared" si="283"/>
        <v>6527506.5599999018</v>
      </c>
      <c r="AA1013" s="30">
        <f t="shared" si="293"/>
        <v>1001</v>
      </c>
      <c r="AB1013" s="30">
        <f t="shared" si="293"/>
        <v>1001</v>
      </c>
      <c r="AC1013" s="29">
        <f t="shared" si="284"/>
        <v>6503938.9000000618</v>
      </c>
      <c r="AD1013" s="30">
        <f t="shared" si="293"/>
        <v>1001</v>
      </c>
      <c r="AE1013" s="30">
        <f t="shared" si="293"/>
        <v>1001</v>
      </c>
      <c r="AF1013" s="29">
        <f t="shared" si="280"/>
        <v>6537724.4499998875</v>
      </c>
      <c r="AG1013" s="30">
        <f t="shared" si="293"/>
        <v>1001</v>
      </c>
      <c r="AH1013" s="30">
        <f t="shared" si="293"/>
        <v>1001</v>
      </c>
      <c r="AI1013" s="29">
        <f t="shared" si="285"/>
        <v>6499601.3500000732</v>
      </c>
      <c r="AJ1013" s="30">
        <f t="shared" si="293"/>
        <v>1001</v>
      </c>
      <c r="AK1013" s="30">
        <f t="shared" si="292"/>
        <v>1001</v>
      </c>
      <c r="AL1013" s="29">
        <f t="shared" si="286"/>
        <v>6528956.950000017</v>
      </c>
      <c r="AM1013" s="30">
        <f t="shared" si="292"/>
        <v>1001</v>
      </c>
      <c r="AN1013" s="30">
        <f t="shared" si="292"/>
        <v>1001</v>
      </c>
      <c r="AO1013" s="29">
        <f t="shared" si="287"/>
        <v>6533230.5500000259</v>
      </c>
      <c r="AP1013" s="30">
        <f t="shared" si="292"/>
        <v>1001</v>
      </c>
      <c r="AQ1013" s="30">
        <f t="shared" si="292"/>
        <v>1001</v>
      </c>
      <c r="AR1013" s="29">
        <f t="shared" si="281"/>
        <v>6525381.9099998381</v>
      </c>
      <c r="AS1013" s="253">
        <f t="shared" si="292"/>
        <v>1001</v>
      </c>
      <c r="AT1013" s="254">
        <f t="shared" si="292"/>
        <v>1001</v>
      </c>
    </row>
    <row r="1014" spans="22:46">
      <c r="V1014" s="30">
        <f t="shared" si="293"/>
        <v>1002</v>
      </c>
      <c r="W1014" s="29">
        <f t="shared" si="282"/>
        <v>6515366.9100000719</v>
      </c>
      <c r="X1014" s="30">
        <f t="shared" si="293"/>
        <v>1002</v>
      </c>
      <c r="Y1014" s="30">
        <f t="shared" si="293"/>
        <v>1002</v>
      </c>
      <c r="Z1014" s="29">
        <f t="shared" si="283"/>
        <v>6533961.8499999018</v>
      </c>
      <c r="AA1014" s="30">
        <f t="shared" si="293"/>
        <v>1002</v>
      </c>
      <c r="AB1014" s="30">
        <f t="shared" si="293"/>
        <v>1002</v>
      </c>
      <c r="AC1014" s="29">
        <f t="shared" si="284"/>
        <v>6510372.8400000622</v>
      </c>
      <c r="AD1014" s="30">
        <f t="shared" si="293"/>
        <v>1002</v>
      </c>
      <c r="AE1014" s="30">
        <f t="shared" si="293"/>
        <v>1002</v>
      </c>
      <c r="AF1014" s="29">
        <f t="shared" si="280"/>
        <v>6544184.2499998873</v>
      </c>
      <c r="AG1014" s="30">
        <f t="shared" si="293"/>
        <v>1002</v>
      </c>
      <c r="AH1014" s="30">
        <f t="shared" si="293"/>
        <v>1002</v>
      </c>
      <c r="AI1014" s="29">
        <f t="shared" si="285"/>
        <v>6506035.7400000729</v>
      </c>
      <c r="AJ1014" s="30">
        <f t="shared" si="293"/>
        <v>1002</v>
      </c>
      <c r="AK1014" s="30">
        <f t="shared" si="292"/>
        <v>1002</v>
      </c>
      <c r="AL1014" s="29">
        <f t="shared" si="286"/>
        <v>6535415.8400000166</v>
      </c>
      <c r="AM1014" s="30">
        <f t="shared" si="292"/>
        <v>1002</v>
      </c>
      <c r="AN1014" s="30">
        <f t="shared" si="292"/>
        <v>1002</v>
      </c>
      <c r="AO1014" s="29">
        <f t="shared" si="287"/>
        <v>6539682.4800000256</v>
      </c>
      <c r="AP1014" s="30">
        <f t="shared" si="292"/>
        <v>1002</v>
      </c>
      <c r="AQ1014" s="30">
        <f t="shared" si="292"/>
        <v>1002</v>
      </c>
      <c r="AR1014" s="29">
        <f t="shared" si="281"/>
        <v>6531823.0499998378</v>
      </c>
      <c r="AS1014" s="253">
        <f t="shared" si="292"/>
        <v>1002</v>
      </c>
      <c r="AT1014" s="254">
        <f t="shared" si="292"/>
        <v>1002</v>
      </c>
    </row>
    <row r="1015" spans="22:46">
      <c r="V1015" s="30">
        <f t="shared" si="293"/>
        <v>1003</v>
      </c>
      <c r="W1015" s="29">
        <f t="shared" si="282"/>
        <v>6521803.5500000715</v>
      </c>
      <c r="X1015" s="30">
        <f t="shared" si="293"/>
        <v>1003</v>
      </c>
      <c r="Y1015" s="30">
        <f t="shared" si="293"/>
        <v>1003</v>
      </c>
      <c r="Z1015" s="29">
        <f t="shared" si="283"/>
        <v>6540417.1399999019</v>
      </c>
      <c r="AA1015" s="30">
        <f t="shared" si="293"/>
        <v>1003</v>
      </c>
      <c r="AB1015" s="30">
        <f t="shared" si="293"/>
        <v>1003</v>
      </c>
      <c r="AC1015" s="29">
        <f t="shared" si="284"/>
        <v>6516806.7800000627</v>
      </c>
      <c r="AD1015" s="30">
        <f t="shared" si="293"/>
        <v>1003</v>
      </c>
      <c r="AE1015" s="30">
        <f t="shared" si="293"/>
        <v>1003</v>
      </c>
      <c r="AF1015" s="29">
        <f t="shared" si="280"/>
        <v>6550644.0499998871</v>
      </c>
      <c r="AG1015" s="30">
        <f t="shared" si="293"/>
        <v>1003</v>
      </c>
      <c r="AH1015" s="30">
        <f t="shared" si="293"/>
        <v>1003</v>
      </c>
      <c r="AI1015" s="29">
        <f t="shared" si="285"/>
        <v>6512470.1300000725</v>
      </c>
      <c r="AJ1015" s="30">
        <f t="shared" si="293"/>
        <v>1003</v>
      </c>
      <c r="AK1015" s="30">
        <f t="shared" si="292"/>
        <v>1003</v>
      </c>
      <c r="AL1015" s="29">
        <f t="shared" si="286"/>
        <v>6541874.7300000163</v>
      </c>
      <c r="AM1015" s="30">
        <f t="shared" si="292"/>
        <v>1003</v>
      </c>
      <c r="AN1015" s="30">
        <f t="shared" si="292"/>
        <v>1003</v>
      </c>
      <c r="AO1015" s="29">
        <f t="shared" si="287"/>
        <v>6546134.4100000253</v>
      </c>
      <c r="AP1015" s="30">
        <f t="shared" si="292"/>
        <v>1003</v>
      </c>
      <c r="AQ1015" s="30">
        <f t="shared" si="292"/>
        <v>1003</v>
      </c>
      <c r="AR1015" s="29">
        <f t="shared" si="281"/>
        <v>6538264.1899998374</v>
      </c>
      <c r="AS1015" s="253">
        <f t="shared" si="292"/>
        <v>1003</v>
      </c>
      <c r="AT1015" s="254">
        <f t="shared" si="292"/>
        <v>1003</v>
      </c>
    </row>
    <row r="1016" spans="22:46">
      <c r="V1016" s="30">
        <f t="shared" si="293"/>
        <v>1004</v>
      </c>
      <c r="W1016" s="29">
        <f t="shared" si="282"/>
        <v>6528240.1900000712</v>
      </c>
      <c r="X1016" s="30">
        <f t="shared" si="293"/>
        <v>1004</v>
      </c>
      <c r="Y1016" s="30">
        <f t="shared" si="293"/>
        <v>1004</v>
      </c>
      <c r="Z1016" s="29">
        <f t="shared" si="283"/>
        <v>6546872.4299999019</v>
      </c>
      <c r="AA1016" s="30">
        <f t="shared" si="293"/>
        <v>1004</v>
      </c>
      <c r="AB1016" s="30">
        <f t="shared" si="293"/>
        <v>1004</v>
      </c>
      <c r="AC1016" s="29">
        <f t="shared" si="284"/>
        <v>6523240.7200000631</v>
      </c>
      <c r="AD1016" s="30">
        <f t="shared" si="293"/>
        <v>1004</v>
      </c>
      <c r="AE1016" s="30">
        <f t="shared" si="293"/>
        <v>1004</v>
      </c>
      <c r="AF1016" s="29">
        <f t="shared" si="280"/>
        <v>6557103.8499998869</v>
      </c>
      <c r="AG1016" s="30">
        <f t="shared" si="293"/>
        <v>1004</v>
      </c>
      <c r="AH1016" s="30">
        <f t="shared" si="293"/>
        <v>1004</v>
      </c>
      <c r="AI1016" s="29">
        <f t="shared" si="285"/>
        <v>6518904.5200000722</v>
      </c>
      <c r="AJ1016" s="30">
        <f t="shared" si="293"/>
        <v>1004</v>
      </c>
      <c r="AK1016" s="30">
        <f t="shared" si="292"/>
        <v>1004</v>
      </c>
      <c r="AL1016" s="29">
        <f t="shared" si="286"/>
        <v>6548333.6200000159</v>
      </c>
      <c r="AM1016" s="30">
        <f t="shared" si="292"/>
        <v>1004</v>
      </c>
      <c r="AN1016" s="30">
        <f t="shared" si="292"/>
        <v>1004</v>
      </c>
      <c r="AO1016" s="29">
        <f t="shared" si="287"/>
        <v>6552586.340000025</v>
      </c>
      <c r="AP1016" s="30">
        <f t="shared" si="292"/>
        <v>1004</v>
      </c>
      <c r="AQ1016" s="30">
        <f t="shared" si="292"/>
        <v>1004</v>
      </c>
      <c r="AR1016" s="29">
        <f t="shared" si="281"/>
        <v>6544705.3299998371</v>
      </c>
      <c r="AS1016" s="253">
        <f t="shared" si="292"/>
        <v>1004</v>
      </c>
      <c r="AT1016" s="254">
        <f t="shared" si="292"/>
        <v>1004</v>
      </c>
    </row>
    <row r="1017" spans="22:46">
      <c r="V1017" s="30">
        <f t="shared" si="293"/>
        <v>1005</v>
      </c>
      <c r="W1017" s="29">
        <f t="shared" si="282"/>
        <v>6534676.8300000709</v>
      </c>
      <c r="X1017" s="30">
        <f t="shared" si="293"/>
        <v>1005</v>
      </c>
      <c r="Y1017" s="30">
        <f t="shared" si="293"/>
        <v>1005</v>
      </c>
      <c r="Z1017" s="29">
        <f t="shared" si="283"/>
        <v>6553327.719999902</v>
      </c>
      <c r="AA1017" s="30">
        <f t="shared" si="293"/>
        <v>1005</v>
      </c>
      <c r="AB1017" s="30">
        <f t="shared" si="293"/>
        <v>1005</v>
      </c>
      <c r="AC1017" s="29">
        <f t="shared" si="284"/>
        <v>6529674.6600000635</v>
      </c>
      <c r="AD1017" s="30">
        <f t="shared" si="293"/>
        <v>1005</v>
      </c>
      <c r="AE1017" s="30">
        <f t="shared" si="293"/>
        <v>1005</v>
      </c>
      <c r="AF1017" s="29">
        <f t="shared" si="280"/>
        <v>6563563.6499998868</v>
      </c>
      <c r="AG1017" s="30">
        <f t="shared" si="293"/>
        <v>1005</v>
      </c>
      <c r="AH1017" s="30">
        <f t="shared" si="293"/>
        <v>1005</v>
      </c>
      <c r="AI1017" s="29">
        <f t="shared" si="285"/>
        <v>6525338.9100000719</v>
      </c>
      <c r="AJ1017" s="30">
        <f t="shared" si="293"/>
        <v>1005</v>
      </c>
      <c r="AK1017" s="30">
        <f t="shared" si="292"/>
        <v>1005</v>
      </c>
      <c r="AL1017" s="29">
        <f t="shared" si="286"/>
        <v>6554792.5100000156</v>
      </c>
      <c r="AM1017" s="30">
        <f t="shared" si="292"/>
        <v>1005</v>
      </c>
      <c r="AN1017" s="30">
        <f t="shared" si="292"/>
        <v>1005</v>
      </c>
      <c r="AO1017" s="29">
        <f t="shared" si="287"/>
        <v>6559038.2700000247</v>
      </c>
      <c r="AP1017" s="30">
        <f t="shared" si="292"/>
        <v>1005</v>
      </c>
      <c r="AQ1017" s="30">
        <f t="shared" si="292"/>
        <v>1005</v>
      </c>
      <c r="AR1017" s="29">
        <f t="shared" si="281"/>
        <v>6551146.4699998368</v>
      </c>
      <c r="AS1017" s="253">
        <f t="shared" si="292"/>
        <v>1005</v>
      </c>
      <c r="AT1017" s="254">
        <f t="shared" si="292"/>
        <v>1005</v>
      </c>
    </row>
    <row r="1018" spans="22:46">
      <c r="V1018" s="30">
        <f t="shared" si="293"/>
        <v>1006</v>
      </c>
      <c r="W1018" s="29">
        <f t="shared" si="282"/>
        <v>6541113.4700000705</v>
      </c>
      <c r="X1018" s="30">
        <f t="shared" si="293"/>
        <v>1006</v>
      </c>
      <c r="Y1018" s="30">
        <f t="shared" si="293"/>
        <v>1006</v>
      </c>
      <c r="Z1018" s="29">
        <f t="shared" si="283"/>
        <v>6559783.009999902</v>
      </c>
      <c r="AA1018" s="30">
        <f t="shared" si="293"/>
        <v>1006</v>
      </c>
      <c r="AB1018" s="30">
        <f t="shared" si="293"/>
        <v>1006</v>
      </c>
      <c r="AC1018" s="29">
        <f t="shared" si="284"/>
        <v>6536108.6000000639</v>
      </c>
      <c r="AD1018" s="30">
        <f t="shared" si="293"/>
        <v>1006</v>
      </c>
      <c r="AE1018" s="30">
        <f t="shared" si="293"/>
        <v>1006</v>
      </c>
      <c r="AF1018" s="29">
        <f t="shared" si="280"/>
        <v>6570023.4499998866</v>
      </c>
      <c r="AG1018" s="30">
        <f t="shared" si="293"/>
        <v>1006</v>
      </c>
      <c r="AH1018" s="30">
        <f t="shared" si="293"/>
        <v>1006</v>
      </c>
      <c r="AI1018" s="29">
        <f t="shared" si="285"/>
        <v>6531773.3000000715</v>
      </c>
      <c r="AJ1018" s="30">
        <f t="shared" si="293"/>
        <v>1006</v>
      </c>
      <c r="AK1018" s="30">
        <f t="shared" si="292"/>
        <v>1006</v>
      </c>
      <c r="AL1018" s="29">
        <f t="shared" si="286"/>
        <v>6561251.4000000153</v>
      </c>
      <c r="AM1018" s="30">
        <f t="shared" si="292"/>
        <v>1006</v>
      </c>
      <c r="AN1018" s="30">
        <f t="shared" si="292"/>
        <v>1006</v>
      </c>
      <c r="AO1018" s="29">
        <f t="shared" si="287"/>
        <v>6565490.2000000244</v>
      </c>
      <c r="AP1018" s="30">
        <f t="shared" si="292"/>
        <v>1006</v>
      </c>
      <c r="AQ1018" s="30">
        <f t="shared" si="292"/>
        <v>1006</v>
      </c>
      <c r="AR1018" s="29">
        <f t="shared" si="281"/>
        <v>6557587.6099998364</v>
      </c>
      <c r="AS1018" s="253">
        <f t="shared" si="292"/>
        <v>1006</v>
      </c>
      <c r="AT1018" s="254">
        <f t="shared" si="292"/>
        <v>1006</v>
      </c>
    </row>
    <row r="1019" spans="22:46">
      <c r="V1019" s="30">
        <f t="shared" si="293"/>
        <v>1007</v>
      </c>
      <c r="W1019" s="29">
        <f t="shared" si="282"/>
        <v>6547550.1100000702</v>
      </c>
      <c r="X1019" s="30">
        <f t="shared" si="293"/>
        <v>1007</v>
      </c>
      <c r="Y1019" s="30">
        <f t="shared" si="293"/>
        <v>1007</v>
      </c>
      <c r="Z1019" s="29">
        <f t="shared" si="283"/>
        <v>6566238.299999902</v>
      </c>
      <c r="AA1019" s="30">
        <f t="shared" si="293"/>
        <v>1007</v>
      </c>
      <c r="AB1019" s="30">
        <f t="shared" si="293"/>
        <v>1007</v>
      </c>
      <c r="AC1019" s="29">
        <f t="shared" si="284"/>
        <v>6542542.5400000643</v>
      </c>
      <c r="AD1019" s="30">
        <f t="shared" si="293"/>
        <v>1007</v>
      </c>
      <c r="AE1019" s="30">
        <f t="shared" si="293"/>
        <v>1007</v>
      </c>
      <c r="AF1019" s="29">
        <f t="shared" si="280"/>
        <v>6576483.2499998864</v>
      </c>
      <c r="AG1019" s="30">
        <f t="shared" si="293"/>
        <v>1007</v>
      </c>
      <c r="AH1019" s="30">
        <f t="shared" si="293"/>
        <v>1007</v>
      </c>
      <c r="AI1019" s="29">
        <f t="shared" si="285"/>
        <v>6538207.6900000712</v>
      </c>
      <c r="AJ1019" s="30">
        <f t="shared" si="293"/>
        <v>1007</v>
      </c>
      <c r="AK1019" s="30">
        <f t="shared" si="292"/>
        <v>1007</v>
      </c>
      <c r="AL1019" s="29">
        <f t="shared" si="286"/>
        <v>6567710.2900000149</v>
      </c>
      <c r="AM1019" s="30">
        <f t="shared" si="292"/>
        <v>1007</v>
      </c>
      <c r="AN1019" s="30">
        <f t="shared" si="292"/>
        <v>1007</v>
      </c>
      <c r="AO1019" s="29">
        <f t="shared" si="287"/>
        <v>6571942.1300000241</v>
      </c>
      <c r="AP1019" s="30">
        <f t="shared" si="292"/>
        <v>1007</v>
      </c>
      <c r="AQ1019" s="30">
        <f t="shared" si="292"/>
        <v>1007</v>
      </c>
      <c r="AR1019" s="29">
        <f t="shared" si="281"/>
        <v>6564028.7499998361</v>
      </c>
      <c r="AS1019" s="253">
        <f t="shared" si="292"/>
        <v>1007</v>
      </c>
      <c r="AT1019" s="254">
        <f t="shared" si="292"/>
        <v>1007</v>
      </c>
    </row>
    <row r="1020" spans="22:46">
      <c r="V1020" s="30">
        <f t="shared" si="293"/>
        <v>1008</v>
      </c>
      <c r="W1020" s="29">
        <f t="shared" si="282"/>
        <v>6553986.7500000698</v>
      </c>
      <c r="X1020" s="30">
        <f t="shared" si="293"/>
        <v>1008</v>
      </c>
      <c r="Y1020" s="30">
        <f t="shared" si="293"/>
        <v>1008</v>
      </c>
      <c r="Z1020" s="29">
        <f t="shared" si="283"/>
        <v>6572693.5899999021</v>
      </c>
      <c r="AA1020" s="30">
        <f t="shared" si="293"/>
        <v>1008</v>
      </c>
      <c r="AB1020" s="30">
        <f t="shared" si="293"/>
        <v>1008</v>
      </c>
      <c r="AC1020" s="29">
        <f t="shared" si="284"/>
        <v>6548976.4800000647</v>
      </c>
      <c r="AD1020" s="30">
        <f t="shared" si="293"/>
        <v>1008</v>
      </c>
      <c r="AE1020" s="30">
        <f t="shared" si="293"/>
        <v>1008</v>
      </c>
      <c r="AF1020" s="29">
        <f t="shared" si="280"/>
        <v>6582943.0499998862</v>
      </c>
      <c r="AG1020" s="30">
        <f t="shared" si="293"/>
        <v>1008</v>
      </c>
      <c r="AH1020" s="30">
        <f t="shared" si="293"/>
        <v>1008</v>
      </c>
      <c r="AI1020" s="29">
        <f t="shared" si="285"/>
        <v>6544642.0800000709</v>
      </c>
      <c r="AJ1020" s="30">
        <f t="shared" si="293"/>
        <v>1008</v>
      </c>
      <c r="AK1020" s="30">
        <f t="shared" si="292"/>
        <v>1008</v>
      </c>
      <c r="AL1020" s="29">
        <f t="shared" si="286"/>
        <v>6574169.1800000146</v>
      </c>
      <c r="AM1020" s="30">
        <f t="shared" si="292"/>
        <v>1008</v>
      </c>
      <c r="AN1020" s="30">
        <f t="shared" si="292"/>
        <v>1008</v>
      </c>
      <c r="AO1020" s="29">
        <f t="shared" si="287"/>
        <v>6578394.0600000238</v>
      </c>
      <c r="AP1020" s="30">
        <f t="shared" si="292"/>
        <v>1008</v>
      </c>
      <c r="AQ1020" s="30">
        <f t="shared" si="292"/>
        <v>1008</v>
      </c>
      <c r="AR1020" s="29">
        <f t="shared" si="281"/>
        <v>6570469.8899998358</v>
      </c>
      <c r="AS1020" s="253">
        <f t="shared" si="292"/>
        <v>1008</v>
      </c>
      <c r="AT1020" s="254">
        <f t="shared" si="292"/>
        <v>1008</v>
      </c>
    </row>
    <row r="1021" spans="22:46">
      <c r="V1021" s="30">
        <f t="shared" si="293"/>
        <v>1009</v>
      </c>
      <c r="W1021" s="29">
        <f t="shared" si="282"/>
        <v>6560423.3900000695</v>
      </c>
      <c r="X1021" s="30">
        <f t="shared" si="293"/>
        <v>1009</v>
      </c>
      <c r="Y1021" s="30">
        <f t="shared" si="293"/>
        <v>1009</v>
      </c>
      <c r="Z1021" s="29">
        <f t="shared" si="283"/>
        <v>6579148.8799999021</v>
      </c>
      <c r="AA1021" s="30">
        <f t="shared" si="293"/>
        <v>1009</v>
      </c>
      <c r="AB1021" s="30">
        <f t="shared" si="293"/>
        <v>1009</v>
      </c>
      <c r="AC1021" s="29">
        <f t="shared" si="284"/>
        <v>6555410.4200000651</v>
      </c>
      <c r="AD1021" s="30">
        <f t="shared" si="293"/>
        <v>1009</v>
      </c>
      <c r="AE1021" s="30">
        <f t="shared" si="293"/>
        <v>1009</v>
      </c>
      <c r="AF1021" s="29">
        <f t="shared" si="280"/>
        <v>6589402.849999886</v>
      </c>
      <c r="AG1021" s="30">
        <f t="shared" si="293"/>
        <v>1009</v>
      </c>
      <c r="AH1021" s="30">
        <f t="shared" si="293"/>
        <v>1009</v>
      </c>
      <c r="AI1021" s="29">
        <f t="shared" si="285"/>
        <v>6551076.4700000705</v>
      </c>
      <c r="AJ1021" s="30">
        <f t="shared" si="293"/>
        <v>1009</v>
      </c>
      <c r="AK1021" s="30">
        <f t="shared" si="293"/>
        <v>1009</v>
      </c>
      <c r="AL1021" s="29">
        <f t="shared" si="286"/>
        <v>6580628.0700000143</v>
      </c>
      <c r="AM1021" s="30">
        <f t="shared" ref="AK1021:AT1036" si="294">AM1020+1</f>
        <v>1009</v>
      </c>
      <c r="AN1021" s="30">
        <f t="shared" si="294"/>
        <v>1009</v>
      </c>
      <c r="AO1021" s="29">
        <f t="shared" si="287"/>
        <v>6584845.9900000235</v>
      </c>
      <c r="AP1021" s="30">
        <f t="shared" si="294"/>
        <v>1009</v>
      </c>
      <c r="AQ1021" s="30">
        <f t="shared" si="294"/>
        <v>1009</v>
      </c>
      <c r="AR1021" s="29">
        <f t="shared" si="281"/>
        <v>6576911.0299998354</v>
      </c>
      <c r="AS1021" s="253">
        <f t="shared" si="294"/>
        <v>1009</v>
      </c>
      <c r="AT1021" s="254">
        <f t="shared" si="294"/>
        <v>1009</v>
      </c>
    </row>
    <row r="1022" spans="22:46">
      <c r="V1022" s="30">
        <f t="shared" ref="V1022:AK1037" si="295">V1021+1</f>
        <v>1010</v>
      </c>
      <c r="W1022" s="29">
        <f t="shared" si="282"/>
        <v>6566860.0300000692</v>
      </c>
      <c r="X1022" s="30">
        <f t="shared" si="295"/>
        <v>1010</v>
      </c>
      <c r="Y1022" s="30">
        <f t="shared" si="295"/>
        <v>1010</v>
      </c>
      <c r="Z1022" s="29">
        <f t="shared" si="283"/>
        <v>6585604.1699999021</v>
      </c>
      <c r="AA1022" s="30">
        <f t="shared" si="295"/>
        <v>1010</v>
      </c>
      <c r="AB1022" s="30">
        <f t="shared" si="295"/>
        <v>1010</v>
      </c>
      <c r="AC1022" s="29">
        <f t="shared" si="284"/>
        <v>6561844.3600000655</v>
      </c>
      <c r="AD1022" s="30">
        <f t="shared" si="295"/>
        <v>1010</v>
      </c>
      <c r="AE1022" s="30">
        <f t="shared" si="295"/>
        <v>1010</v>
      </c>
      <c r="AF1022" s="29">
        <f t="shared" si="280"/>
        <v>6595862.6499998858</v>
      </c>
      <c r="AG1022" s="30">
        <f t="shared" si="295"/>
        <v>1010</v>
      </c>
      <c r="AH1022" s="30">
        <f t="shared" si="295"/>
        <v>1010</v>
      </c>
      <c r="AI1022" s="29">
        <f t="shared" si="285"/>
        <v>6557510.8600000702</v>
      </c>
      <c r="AJ1022" s="30">
        <f t="shared" si="295"/>
        <v>1010</v>
      </c>
      <c r="AK1022" s="30">
        <f t="shared" si="294"/>
        <v>1010</v>
      </c>
      <c r="AL1022" s="29">
        <f t="shared" si="286"/>
        <v>6587086.9600000139</v>
      </c>
      <c r="AM1022" s="30">
        <f t="shared" si="294"/>
        <v>1010</v>
      </c>
      <c r="AN1022" s="30">
        <f t="shared" si="294"/>
        <v>1010</v>
      </c>
      <c r="AO1022" s="29">
        <f t="shared" si="287"/>
        <v>6591297.9200000232</v>
      </c>
      <c r="AP1022" s="30">
        <f t="shared" si="294"/>
        <v>1010</v>
      </c>
      <c r="AQ1022" s="30">
        <f t="shared" si="294"/>
        <v>1010</v>
      </c>
      <c r="AR1022" s="29">
        <f t="shared" si="281"/>
        <v>6583352.1699998351</v>
      </c>
      <c r="AS1022" s="253">
        <f t="shared" si="294"/>
        <v>1010</v>
      </c>
      <c r="AT1022" s="254">
        <f t="shared" si="294"/>
        <v>1010</v>
      </c>
    </row>
    <row r="1023" spans="22:46">
      <c r="V1023" s="30">
        <f t="shared" si="295"/>
        <v>1011</v>
      </c>
      <c r="W1023" s="29">
        <f t="shared" si="282"/>
        <v>6573296.6700000688</v>
      </c>
      <c r="X1023" s="30">
        <f t="shared" si="295"/>
        <v>1011</v>
      </c>
      <c r="Y1023" s="30">
        <f t="shared" si="295"/>
        <v>1011</v>
      </c>
      <c r="Z1023" s="29">
        <f t="shared" si="283"/>
        <v>6592059.4599999022</v>
      </c>
      <c r="AA1023" s="30">
        <f t="shared" si="295"/>
        <v>1011</v>
      </c>
      <c r="AB1023" s="30">
        <f t="shared" si="295"/>
        <v>1011</v>
      </c>
      <c r="AC1023" s="29">
        <f t="shared" si="284"/>
        <v>6568278.3000000659</v>
      </c>
      <c r="AD1023" s="30">
        <f t="shared" si="295"/>
        <v>1011</v>
      </c>
      <c r="AE1023" s="30">
        <f t="shared" si="295"/>
        <v>1011</v>
      </c>
      <c r="AF1023" s="29">
        <f t="shared" si="280"/>
        <v>6602322.4499998856</v>
      </c>
      <c r="AG1023" s="30">
        <f t="shared" si="295"/>
        <v>1011</v>
      </c>
      <c r="AH1023" s="30">
        <f t="shared" si="295"/>
        <v>1011</v>
      </c>
      <c r="AI1023" s="29">
        <f t="shared" si="285"/>
        <v>6563945.2500000698</v>
      </c>
      <c r="AJ1023" s="30">
        <f t="shared" si="295"/>
        <v>1011</v>
      </c>
      <c r="AK1023" s="30">
        <f t="shared" si="294"/>
        <v>1011</v>
      </c>
      <c r="AL1023" s="29">
        <f t="shared" si="286"/>
        <v>6593545.8500000136</v>
      </c>
      <c r="AM1023" s="30">
        <f t="shared" si="294"/>
        <v>1011</v>
      </c>
      <c r="AN1023" s="30">
        <f t="shared" si="294"/>
        <v>1011</v>
      </c>
      <c r="AO1023" s="29">
        <f t="shared" si="287"/>
        <v>6597749.8500000229</v>
      </c>
      <c r="AP1023" s="30">
        <f t="shared" si="294"/>
        <v>1011</v>
      </c>
      <c r="AQ1023" s="30">
        <f t="shared" si="294"/>
        <v>1011</v>
      </c>
      <c r="AR1023" s="29">
        <f t="shared" si="281"/>
        <v>6589793.3099998347</v>
      </c>
      <c r="AS1023" s="253">
        <f t="shared" si="294"/>
        <v>1011</v>
      </c>
      <c r="AT1023" s="254">
        <f t="shared" si="294"/>
        <v>1011</v>
      </c>
    </row>
    <row r="1024" spans="22:46">
      <c r="V1024" s="30">
        <f t="shared" si="295"/>
        <v>1012</v>
      </c>
      <c r="W1024" s="29">
        <f t="shared" si="282"/>
        <v>6579733.3100000685</v>
      </c>
      <c r="X1024" s="30">
        <f t="shared" si="295"/>
        <v>1012</v>
      </c>
      <c r="Y1024" s="30">
        <f t="shared" si="295"/>
        <v>1012</v>
      </c>
      <c r="Z1024" s="29">
        <f t="shared" si="283"/>
        <v>6598514.7499999022</v>
      </c>
      <c r="AA1024" s="30">
        <f t="shared" si="295"/>
        <v>1012</v>
      </c>
      <c r="AB1024" s="30">
        <f t="shared" si="295"/>
        <v>1012</v>
      </c>
      <c r="AC1024" s="29">
        <f t="shared" si="284"/>
        <v>6574712.2400000663</v>
      </c>
      <c r="AD1024" s="30">
        <f t="shared" si="295"/>
        <v>1012</v>
      </c>
      <c r="AE1024" s="30">
        <f t="shared" si="295"/>
        <v>1012</v>
      </c>
      <c r="AF1024" s="29">
        <f t="shared" si="280"/>
        <v>6608782.2499998854</v>
      </c>
      <c r="AG1024" s="30">
        <f t="shared" si="295"/>
        <v>1012</v>
      </c>
      <c r="AH1024" s="30">
        <f t="shared" si="295"/>
        <v>1012</v>
      </c>
      <c r="AI1024" s="29">
        <f t="shared" si="285"/>
        <v>6570379.6400000695</v>
      </c>
      <c r="AJ1024" s="30">
        <f t="shared" si="295"/>
        <v>1012</v>
      </c>
      <c r="AK1024" s="30">
        <f t="shared" si="294"/>
        <v>1012</v>
      </c>
      <c r="AL1024" s="29">
        <f t="shared" si="286"/>
        <v>6600004.7400000133</v>
      </c>
      <c r="AM1024" s="30">
        <f t="shared" si="294"/>
        <v>1012</v>
      </c>
      <c r="AN1024" s="30">
        <f t="shared" si="294"/>
        <v>1012</v>
      </c>
      <c r="AO1024" s="29">
        <f t="shared" si="287"/>
        <v>6604201.7800000226</v>
      </c>
      <c r="AP1024" s="30">
        <f t="shared" si="294"/>
        <v>1012</v>
      </c>
      <c r="AQ1024" s="30">
        <f t="shared" si="294"/>
        <v>1012</v>
      </c>
      <c r="AR1024" s="29">
        <f t="shared" si="281"/>
        <v>6596234.4499998344</v>
      </c>
      <c r="AS1024" s="253">
        <f t="shared" si="294"/>
        <v>1012</v>
      </c>
      <c r="AT1024" s="254">
        <f t="shared" si="294"/>
        <v>1012</v>
      </c>
    </row>
    <row r="1025" spans="22:46">
      <c r="V1025" s="30">
        <f t="shared" si="295"/>
        <v>1013</v>
      </c>
      <c r="W1025" s="29">
        <f t="shared" si="282"/>
        <v>6586169.9500000682</v>
      </c>
      <c r="X1025" s="30">
        <f t="shared" si="295"/>
        <v>1013</v>
      </c>
      <c r="Y1025" s="30">
        <f t="shared" si="295"/>
        <v>1013</v>
      </c>
      <c r="Z1025" s="29">
        <f t="shared" si="283"/>
        <v>6604970.0399999022</v>
      </c>
      <c r="AA1025" s="30">
        <f t="shared" si="295"/>
        <v>1013</v>
      </c>
      <c r="AB1025" s="30">
        <f t="shared" si="295"/>
        <v>1013</v>
      </c>
      <c r="AC1025" s="29">
        <f t="shared" si="284"/>
        <v>6581146.1800000668</v>
      </c>
      <c r="AD1025" s="30">
        <f t="shared" si="295"/>
        <v>1013</v>
      </c>
      <c r="AE1025" s="30">
        <f t="shared" si="295"/>
        <v>1013</v>
      </c>
      <c r="AF1025" s="29">
        <f t="shared" si="280"/>
        <v>6615242.0499998853</v>
      </c>
      <c r="AG1025" s="30">
        <f t="shared" si="295"/>
        <v>1013</v>
      </c>
      <c r="AH1025" s="30">
        <f t="shared" si="295"/>
        <v>1013</v>
      </c>
      <c r="AI1025" s="29">
        <f t="shared" si="285"/>
        <v>6576814.0300000692</v>
      </c>
      <c r="AJ1025" s="30">
        <f t="shared" si="295"/>
        <v>1013</v>
      </c>
      <c r="AK1025" s="30">
        <f t="shared" si="294"/>
        <v>1013</v>
      </c>
      <c r="AL1025" s="29">
        <f t="shared" si="286"/>
        <v>6606463.6300000129</v>
      </c>
      <c r="AM1025" s="30">
        <f t="shared" si="294"/>
        <v>1013</v>
      </c>
      <c r="AN1025" s="30">
        <f t="shared" si="294"/>
        <v>1013</v>
      </c>
      <c r="AO1025" s="29">
        <f t="shared" si="287"/>
        <v>6610653.7100000223</v>
      </c>
      <c r="AP1025" s="30">
        <f t="shared" si="294"/>
        <v>1013</v>
      </c>
      <c r="AQ1025" s="30">
        <f t="shared" si="294"/>
        <v>1013</v>
      </c>
      <c r="AR1025" s="29">
        <f t="shared" si="281"/>
        <v>6602675.5899998341</v>
      </c>
      <c r="AS1025" s="253">
        <f t="shared" si="294"/>
        <v>1013</v>
      </c>
      <c r="AT1025" s="254">
        <f t="shared" si="294"/>
        <v>1013</v>
      </c>
    </row>
    <row r="1026" spans="22:46">
      <c r="V1026" s="30">
        <f t="shared" si="295"/>
        <v>1014</v>
      </c>
      <c r="W1026" s="29">
        <f t="shared" si="282"/>
        <v>6592606.5900000678</v>
      </c>
      <c r="X1026" s="30">
        <f t="shared" si="295"/>
        <v>1014</v>
      </c>
      <c r="Y1026" s="30">
        <f t="shared" si="295"/>
        <v>1014</v>
      </c>
      <c r="Z1026" s="29">
        <f t="shared" si="283"/>
        <v>6611425.3299999023</v>
      </c>
      <c r="AA1026" s="30">
        <f t="shared" si="295"/>
        <v>1014</v>
      </c>
      <c r="AB1026" s="30">
        <f t="shared" si="295"/>
        <v>1014</v>
      </c>
      <c r="AC1026" s="29">
        <f t="shared" si="284"/>
        <v>6587580.1200000672</v>
      </c>
      <c r="AD1026" s="30">
        <f t="shared" si="295"/>
        <v>1014</v>
      </c>
      <c r="AE1026" s="30">
        <f t="shared" si="295"/>
        <v>1014</v>
      </c>
      <c r="AF1026" s="29">
        <f t="shared" si="280"/>
        <v>6621701.8499998851</v>
      </c>
      <c r="AG1026" s="30">
        <f t="shared" si="295"/>
        <v>1014</v>
      </c>
      <c r="AH1026" s="30">
        <f t="shared" si="295"/>
        <v>1014</v>
      </c>
      <c r="AI1026" s="29">
        <f t="shared" si="285"/>
        <v>6583248.4200000688</v>
      </c>
      <c r="AJ1026" s="30">
        <f t="shared" si="295"/>
        <v>1014</v>
      </c>
      <c r="AK1026" s="30">
        <f t="shared" si="294"/>
        <v>1014</v>
      </c>
      <c r="AL1026" s="29">
        <f t="shared" si="286"/>
        <v>6612922.5200000126</v>
      </c>
      <c r="AM1026" s="30">
        <f t="shared" si="294"/>
        <v>1014</v>
      </c>
      <c r="AN1026" s="30">
        <f t="shared" si="294"/>
        <v>1014</v>
      </c>
      <c r="AO1026" s="29">
        <f t="shared" si="287"/>
        <v>6617105.640000022</v>
      </c>
      <c r="AP1026" s="30">
        <f t="shared" si="294"/>
        <v>1014</v>
      </c>
      <c r="AQ1026" s="30">
        <f t="shared" si="294"/>
        <v>1014</v>
      </c>
      <c r="AR1026" s="29">
        <f t="shared" si="281"/>
        <v>6609116.7299998337</v>
      </c>
      <c r="AS1026" s="253">
        <f t="shared" si="294"/>
        <v>1014</v>
      </c>
      <c r="AT1026" s="254">
        <f t="shared" si="294"/>
        <v>1014</v>
      </c>
    </row>
    <row r="1027" spans="22:46">
      <c r="V1027" s="30">
        <f t="shared" si="295"/>
        <v>1015</v>
      </c>
      <c r="W1027" s="29">
        <f t="shared" si="282"/>
        <v>6599043.2300000675</v>
      </c>
      <c r="X1027" s="30">
        <f t="shared" si="295"/>
        <v>1015</v>
      </c>
      <c r="Y1027" s="30">
        <f t="shared" si="295"/>
        <v>1015</v>
      </c>
      <c r="Z1027" s="29">
        <f t="shared" si="283"/>
        <v>6617880.6199999023</v>
      </c>
      <c r="AA1027" s="30">
        <f t="shared" si="295"/>
        <v>1015</v>
      </c>
      <c r="AB1027" s="30">
        <f t="shared" si="295"/>
        <v>1015</v>
      </c>
      <c r="AC1027" s="29">
        <f t="shared" si="284"/>
        <v>6594014.0600000676</v>
      </c>
      <c r="AD1027" s="30">
        <f t="shared" si="295"/>
        <v>1015</v>
      </c>
      <c r="AE1027" s="30">
        <f t="shared" si="295"/>
        <v>1015</v>
      </c>
      <c r="AF1027" s="29">
        <f t="shared" si="280"/>
        <v>6628161.6499998849</v>
      </c>
      <c r="AG1027" s="30">
        <f t="shared" si="295"/>
        <v>1015</v>
      </c>
      <c r="AH1027" s="30">
        <f t="shared" si="295"/>
        <v>1015</v>
      </c>
      <c r="AI1027" s="29">
        <f t="shared" si="285"/>
        <v>6589682.8100000685</v>
      </c>
      <c r="AJ1027" s="30">
        <f t="shared" si="295"/>
        <v>1015</v>
      </c>
      <c r="AK1027" s="30">
        <f t="shared" si="294"/>
        <v>1015</v>
      </c>
      <c r="AL1027" s="29">
        <f t="shared" si="286"/>
        <v>6619381.4100000123</v>
      </c>
      <c r="AM1027" s="30">
        <f t="shared" si="294"/>
        <v>1015</v>
      </c>
      <c r="AN1027" s="30">
        <f t="shared" si="294"/>
        <v>1015</v>
      </c>
      <c r="AO1027" s="29">
        <f t="shared" si="287"/>
        <v>6623557.5700000217</v>
      </c>
      <c r="AP1027" s="30">
        <f t="shared" si="294"/>
        <v>1015</v>
      </c>
      <c r="AQ1027" s="30">
        <f t="shared" si="294"/>
        <v>1015</v>
      </c>
      <c r="AR1027" s="29">
        <f t="shared" si="281"/>
        <v>6615557.8699998334</v>
      </c>
      <c r="AS1027" s="253">
        <f t="shared" si="294"/>
        <v>1015</v>
      </c>
      <c r="AT1027" s="254">
        <f t="shared" si="294"/>
        <v>1015</v>
      </c>
    </row>
    <row r="1028" spans="22:46">
      <c r="V1028" s="30">
        <f t="shared" si="295"/>
        <v>1016</v>
      </c>
      <c r="W1028" s="29">
        <f t="shared" si="282"/>
        <v>6605479.8700000672</v>
      </c>
      <c r="X1028" s="30">
        <f t="shared" si="295"/>
        <v>1016</v>
      </c>
      <c r="Y1028" s="30">
        <f t="shared" si="295"/>
        <v>1016</v>
      </c>
      <c r="Z1028" s="29">
        <f t="shared" si="283"/>
        <v>6624335.9099999024</v>
      </c>
      <c r="AA1028" s="30">
        <f t="shared" si="295"/>
        <v>1016</v>
      </c>
      <c r="AB1028" s="30">
        <f t="shared" si="295"/>
        <v>1016</v>
      </c>
      <c r="AC1028" s="29">
        <f t="shared" si="284"/>
        <v>6600448.000000068</v>
      </c>
      <c r="AD1028" s="30">
        <f t="shared" si="295"/>
        <v>1016</v>
      </c>
      <c r="AE1028" s="30">
        <f t="shared" si="295"/>
        <v>1016</v>
      </c>
      <c r="AF1028" s="29">
        <f t="shared" si="280"/>
        <v>6634621.4499998847</v>
      </c>
      <c r="AG1028" s="30">
        <f t="shared" si="295"/>
        <v>1016</v>
      </c>
      <c r="AH1028" s="30">
        <f t="shared" si="295"/>
        <v>1016</v>
      </c>
      <c r="AI1028" s="29">
        <f t="shared" si="285"/>
        <v>6596117.2000000682</v>
      </c>
      <c r="AJ1028" s="30">
        <f t="shared" si="295"/>
        <v>1016</v>
      </c>
      <c r="AK1028" s="30">
        <f t="shared" si="294"/>
        <v>1016</v>
      </c>
      <c r="AL1028" s="29">
        <f t="shared" si="286"/>
        <v>6625840.3000000119</v>
      </c>
      <c r="AM1028" s="30">
        <f t="shared" si="294"/>
        <v>1016</v>
      </c>
      <c r="AN1028" s="30">
        <f t="shared" si="294"/>
        <v>1016</v>
      </c>
      <c r="AO1028" s="29">
        <f t="shared" si="287"/>
        <v>6630009.5000000214</v>
      </c>
      <c r="AP1028" s="30">
        <f t="shared" si="294"/>
        <v>1016</v>
      </c>
      <c r="AQ1028" s="30">
        <f t="shared" si="294"/>
        <v>1016</v>
      </c>
      <c r="AR1028" s="29">
        <f t="shared" si="281"/>
        <v>6621999.0099998331</v>
      </c>
      <c r="AS1028" s="253">
        <f t="shared" si="294"/>
        <v>1016</v>
      </c>
      <c r="AT1028" s="254">
        <f t="shared" si="294"/>
        <v>1016</v>
      </c>
    </row>
    <row r="1029" spans="22:46">
      <c r="V1029" s="30">
        <f t="shared" si="295"/>
        <v>1017</v>
      </c>
      <c r="W1029" s="29">
        <f t="shared" si="282"/>
        <v>6611916.5100000668</v>
      </c>
      <c r="X1029" s="30">
        <f t="shared" si="295"/>
        <v>1017</v>
      </c>
      <c r="Y1029" s="30">
        <f t="shared" si="295"/>
        <v>1017</v>
      </c>
      <c r="Z1029" s="29">
        <f t="shared" si="283"/>
        <v>6630791.1999999024</v>
      </c>
      <c r="AA1029" s="30">
        <f t="shared" si="295"/>
        <v>1017</v>
      </c>
      <c r="AB1029" s="30">
        <f t="shared" si="295"/>
        <v>1017</v>
      </c>
      <c r="AC1029" s="29">
        <f t="shared" si="284"/>
        <v>6606881.9400000684</v>
      </c>
      <c r="AD1029" s="30">
        <f t="shared" si="295"/>
        <v>1017</v>
      </c>
      <c r="AE1029" s="30">
        <f t="shared" si="295"/>
        <v>1017</v>
      </c>
      <c r="AF1029" s="29">
        <f t="shared" si="280"/>
        <v>6641081.2499998845</v>
      </c>
      <c r="AG1029" s="30">
        <f t="shared" si="295"/>
        <v>1017</v>
      </c>
      <c r="AH1029" s="30">
        <f t="shared" si="295"/>
        <v>1017</v>
      </c>
      <c r="AI1029" s="29">
        <f t="shared" si="285"/>
        <v>6602551.5900000678</v>
      </c>
      <c r="AJ1029" s="30">
        <f t="shared" si="295"/>
        <v>1017</v>
      </c>
      <c r="AK1029" s="30">
        <f t="shared" si="294"/>
        <v>1017</v>
      </c>
      <c r="AL1029" s="29">
        <f t="shared" si="286"/>
        <v>6632299.1900000116</v>
      </c>
      <c r="AM1029" s="30">
        <f t="shared" si="294"/>
        <v>1017</v>
      </c>
      <c r="AN1029" s="30">
        <f t="shared" si="294"/>
        <v>1017</v>
      </c>
      <c r="AO1029" s="29">
        <f t="shared" si="287"/>
        <v>6636461.4300000211</v>
      </c>
      <c r="AP1029" s="30">
        <f t="shared" si="294"/>
        <v>1017</v>
      </c>
      <c r="AQ1029" s="30">
        <f t="shared" si="294"/>
        <v>1017</v>
      </c>
      <c r="AR1029" s="29">
        <f t="shared" si="281"/>
        <v>6628440.1499998327</v>
      </c>
      <c r="AS1029" s="253">
        <f t="shared" si="294"/>
        <v>1017</v>
      </c>
      <c r="AT1029" s="254">
        <f t="shared" si="294"/>
        <v>1017</v>
      </c>
    </row>
    <row r="1030" spans="22:46">
      <c r="V1030" s="30">
        <f t="shared" si="295"/>
        <v>1018</v>
      </c>
      <c r="W1030" s="29">
        <f t="shared" si="282"/>
        <v>6618353.1500000665</v>
      </c>
      <c r="X1030" s="30">
        <f t="shared" si="295"/>
        <v>1018</v>
      </c>
      <c r="Y1030" s="30">
        <f t="shared" si="295"/>
        <v>1018</v>
      </c>
      <c r="Z1030" s="29">
        <f t="shared" si="283"/>
        <v>6637246.4899999024</v>
      </c>
      <c r="AA1030" s="30">
        <f t="shared" si="295"/>
        <v>1018</v>
      </c>
      <c r="AB1030" s="30">
        <f t="shared" si="295"/>
        <v>1018</v>
      </c>
      <c r="AC1030" s="29">
        <f t="shared" si="284"/>
        <v>6613315.8800000688</v>
      </c>
      <c r="AD1030" s="30">
        <f t="shared" si="295"/>
        <v>1018</v>
      </c>
      <c r="AE1030" s="30">
        <f t="shared" si="295"/>
        <v>1018</v>
      </c>
      <c r="AF1030" s="29">
        <f t="shared" ref="AF1030:AF1093" si="296">AF1029+6459.8</f>
        <v>6647541.0499998843</v>
      </c>
      <c r="AG1030" s="30">
        <f t="shared" si="295"/>
        <v>1018</v>
      </c>
      <c r="AH1030" s="30">
        <f t="shared" si="295"/>
        <v>1018</v>
      </c>
      <c r="AI1030" s="29">
        <f t="shared" si="285"/>
        <v>6608985.9800000675</v>
      </c>
      <c r="AJ1030" s="30">
        <f t="shared" si="295"/>
        <v>1018</v>
      </c>
      <c r="AK1030" s="30">
        <f t="shared" si="294"/>
        <v>1018</v>
      </c>
      <c r="AL1030" s="29">
        <f t="shared" si="286"/>
        <v>6638758.0800000113</v>
      </c>
      <c r="AM1030" s="30">
        <f t="shared" si="294"/>
        <v>1018</v>
      </c>
      <c r="AN1030" s="30">
        <f t="shared" si="294"/>
        <v>1018</v>
      </c>
      <c r="AO1030" s="29">
        <f t="shared" si="287"/>
        <v>6642913.3600000208</v>
      </c>
      <c r="AP1030" s="30">
        <f t="shared" si="294"/>
        <v>1018</v>
      </c>
      <c r="AQ1030" s="30">
        <f t="shared" si="294"/>
        <v>1018</v>
      </c>
      <c r="AR1030" s="29">
        <f t="shared" si="281"/>
        <v>6634881.2899998324</v>
      </c>
      <c r="AS1030" s="253">
        <f t="shared" si="294"/>
        <v>1018</v>
      </c>
      <c r="AT1030" s="254">
        <f t="shared" si="294"/>
        <v>1018</v>
      </c>
    </row>
    <row r="1031" spans="22:46">
      <c r="V1031" s="30">
        <f t="shared" si="295"/>
        <v>1019</v>
      </c>
      <c r="W1031" s="29">
        <f t="shared" si="282"/>
        <v>6624789.7900000662</v>
      </c>
      <c r="X1031" s="30">
        <f t="shared" si="295"/>
        <v>1019</v>
      </c>
      <c r="Y1031" s="30">
        <f t="shared" si="295"/>
        <v>1019</v>
      </c>
      <c r="Z1031" s="29">
        <f t="shared" si="283"/>
        <v>6643701.7799999025</v>
      </c>
      <c r="AA1031" s="30">
        <f t="shared" si="295"/>
        <v>1019</v>
      </c>
      <c r="AB1031" s="30">
        <f t="shared" si="295"/>
        <v>1019</v>
      </c>
      <c r="AC1031" s="29">
        <f t="shared" si="284"/>
        <v>6619749.8200000692</v>
      </c>
      <c r="AD1031" s="30">
        <f t="shared" si="295"/>
        <v>1019</v>
      </c>
      <c r="AE1031" s="30">
        <f t="shared" si="295"/>
        <v>1019</v>
      </c>
      <c r="AF1031" s="29">
        <f t="shared" si="296"/>
        <v>6654000.8499998841</v>
      </c>
      <c r="AG1031" s="30">
        <f t="shared" si="295"/>
        <v>1019</v>
      </c>
      <c r="AH1031" s="30">
        <f t="shared" si="295"/>
        <v>1019</v>
      </c>
      <c r="AI1031" s="29">
        <f t="shared" si="285"/>
        <v>6615420.3700000672</v>
      </c>
      <c r="AJ1031" s="30">
        <f t="shared" si="295"/>
        <v>1019</v>
      </c>
      <c r="AK1031" s="30">
        <f t="shared" si="294"/>
        <v>1019</v>
      </c>
      <c r="AL1031" s="29">
        <f t="shared" si="286"/>
        <v>6645216.9700000109</v>
      </c>
      <c r="AM1031" s="30">
        <f t="shared" si="294"/>
        <v>1019</v>
      </c>
      <c r="AN1031" s="30">
        <f t="shared" si="294"/>
        <v>1019</v>
      </c>
      <c r="AO1031" s="29">
        <f t="shared" si="287"/>
        <v>6649365.2900000205</v>
      </c>
      <c r="AP1031" s="30">
        <f t="shared" si="294"/>
        <v>1019</v>
      </c>
      <c r="AQ1031" s="30">
        <f t="shared" si="294"/>
        <v>1019</v>
      </c>
      <c r="AR1031" s="29">
        <f t="shared" ref="AR1031:AR1094" si="297">AR1030+6441.14</f>
        <v>6641322.4299998321</v>
      </c>
      <c r="AS1031" s="253">
        <f t="shared" si="294"/>
        <v>1019</v>
      </c>
      <c r="AT1031" s="254">
        <f t="shared" si="294"/>
        <v>1019</v>
      </c>
    </row>
    <row r="1032" spans="22:46">
      <c r="V1032" s="30">
        <f t="shared" si="295"/>
        <v>1020</v>
      </c>
      <c r="W1032" s="29">
        <f t="shared" ref="W1032:W1095" si="298">W1031+6436.64</f>
        <v>6631226.4300000658</v>
      </c>
      <c r="X1032" s="30">
        <f t="shared" si="295"/>
        <v>1020</v>
      </c>
      <c r="Y1032" s="30">
        <f t="shared" si="295"/>
        <v>1020</v>
      </c>
      <c r="Z1032" s="29">
        <f t="shared" ref="Z1032:Z1095" si="299">Z1031+6455.29</f>
        <v>6650157.0699999025</v>
      </c>
      <c r="AA1032" s="30">
        <f t="shared" si="295"/>
        <v>1020</v>
      </c>
      <c r="AB1032" s="30">
        <f t="shared" si="295"/>
        <v>1020</v>
      </c>
      <c r="AC1032" s="29">
        <f t="shared" si="284"/>
        <v>6626183.7600000696</v>
      </c>
      <c r="AD1032" s="30">
        <f t="shared" si="295"/>
        <v>1020</v>
      </c>
      <c r="AE1032" s="30">
        <f t="shared" si="295"/>
        <v>1020</v>
      </c>
      <c r="AF1032" s="29">
        <f t="shared" si="296"/>
        <v>6660460.649999884</v>
      </c>
      <c r="AG1032" s="30">
        <f t="shared" si="295"/>
        <v>1020</v>
      </c>
      <c r="AH1032" s="30">
        <f t="shared" si="295"/>
        <v>1020</v>
      </c>
      <c r="AI1032" s="29">
        <f t="shared" si="285"/>
        <v>6621854.7600000668</v>
      </c>
      <c r="AJ1032" s="30">
        <f t="shared" si="295"/>
        <v>1020</v>
      </c>
      <c r="AK1032" s="30">
        <f t="shared" si="294"/>
        <v>1020</v>
      </c>
      <c r="AL1032" s="29">
        <f t="shared" si="286"/>
        <v>6651675.8600000106</v>
      </c>
      <c r="AM1032" s="30">
        <f t="shared" si="294"/>
        <v>1020</v>
      </c>
      <c r="AN1032" s="30">
        <f t="shared" si="294"/>
        <v>1020</v>
      </c>
      <c r="AO1032" s="29">
        <f t="shared" si="287"/>
        <v>6655817.2200000202</v>
      </c>
      <c r="AP1032" s="30">
        <f t="shared" si="294"/>
        <v>1020</v>
      </c>
      <c r="AQ1032" s="30">
        <f t="shared" si="294"/>
        <v>1020</v>
      </c>
      <c r="AR1032" s="29">
        <f t="shared" si="297"/>
        <v>6647763.5699998317</v>
      </c>
      <c r="AS1032" s="253">
        <f t="shared" si="294"/>
        <v>1020</v>
      </c>
      <c r="AT1032" s="254">
        <f t="shared" si="294"/>
        <v>1020</v>
      </c>
    </row>
    <row r="1033" spans="22:46">
      <c r="V1033" s="30">
        <f t="shared" si="295"/>
        <v>1021</v>
      </c>
      <c r="W1033" s="29">
        <f t="shared" si="298"/>
        <v>6637663.0700000655</v>
      </c>
      <c r="X1033" s="30">
        <f t="shared" si="295"/>
        <v>1021</v>
      </c>
      <c r="Y1033" s="30">
        <f t="shared" si="295"/>
        <v>1021</v>
      </c>
      <c r="Z1033" s="29">
        <f t="shared" si="299"/>
        <v>6656612.3599999025</v>
      </c>
      <c r="AA1033" s="30">
        <f t="shared" si="295"/>
        <v>1021</v>
      </c>
      <c r="AB1033" s="30">
        <f t="shared" si="295"/>
        <v>1021</v>
      </c>
      <c r="AC1033" s="29">
        <f t="shared" ref="AC1033:AC1096" si="300">AC1032+6433.94</f>
        <v>6632617.70000007</v>
      </c>
      <c r="AD1033" s="30">
        <f t="shared" si="295"/>
        <v>1021</v>
      </c>
      <c r="AE1033" s="30">
        <f t="shared" si="295"/>
        <v>1021</v>
      </c>
      <c r="AF1033" s="29">
        <f t="shared" si="296"/>
        <v>6666920.4499998838</v>
      </c>
      <c r="AG1033" s="30">
        <f t="shared" si="295"/>
        <v>1021</v>
      </c>
      <c r="AH1033" s="30">
        <f t="shared" si="295"/>
        <v>1021</v>
      </c>
      <c r="AI1033" s="29">
        <f t="shared" ref="AI1033:AI1096" si="301">AI1032+6434.39</f>
        <v>6628289.1500000665</v>
      </c>
      <c r="AJ1033" s="30">
        <f t="shared" si="295"/>
        <v>1021</v>
      </c>
      <c r="AK1033" s="30">
        <f t="shared" si="294"/>
        <v>1021</v>
      </c>
      <c r="AL1033" s="29">
        <f t="shared" si="286"/>
        <v>6658134.7500000102</v>
      </c>
      <c r="AM1033" s="30">
        <f t="shared" si="294"/>
        <v>1021</v>
      </c>
      <c r="AN1033" s="30">
        <f t="shared" si="294"/>
        <v>1021</v>
      </c>
      <c r="AO1033" s="29">
        <f t="shared" si="287"/>
        <v>6662269.1500000199</v>
      </c>
      <c r="AP1033" s="30">
        <f t="shared" si="294"/>
        <v>1021</v>
      </c>
      <c r="AQ1033" s="30">
        <f t="shared" si="294"/>
        <v>1021</v>
      </c>
      <c r="AR1033" s="29">
        <f t="shared" si="297"/>
        <v>6654204.7099998314</v>
      </c>
      <c r="AS1033" s="253">
        <f t="shared" si="294"/>
        <v>1021</v>
      </c>
      <c r="AT1033" s="254">
        <f t="shared" si="294"/>
        <v>1021</v>
      </c>
    </row>
    <row r="1034" spans="22:46">
      <c r="V1034" s="30">
        <f t="shared" si="295"/>
        <v>1022</v>
      </c>
      <c r="W1034" s="29">
        <f t="shared" si="298"/>
        <v>6644099.7100000652</v>
      </c>
      <c r="X1034" s="30">
        <f t="shared" si="295"/>
        <v>1022</v>
      </c>
      <c r="Y1034" s="30">
        <f t="shared" si="295"/>
        <v>1022</v>
      </c>
      <c r="Z1034" s="29">
        <f t="shared" si="299"/>
        <v>6663067.6499999026</v>
      </c>
      <c r="AA1034" s="30">
        <f t="shared" si="295"/>
        <v>1022</v>
      </c>
      <c r="AB1034" s="30">
        <f t="shared" si="295"/>
        <v>1022</v>
      </c>
      <c r="AC1034" s="29">
        <f t="shared" si="300"/>
        <v>6639051.6400000704</v>
      </c>
      <c r="AD1034" s="30">
        <f t="shared" si="295"/>
        <v>1022</v>
      </c>
      <c r="AE1034" s="30">
        <f t="shared" si="295"/>
        <v>1022</v>
      </c>
      <c r="AF1034" s="29">
        <f t="shared" si="296"/>
        <v>6673380.2499998836</v>
      </c>
      <c r="AG1034" s="30">
        <f t="shared" si="295"/>
        <v>1022</v>
      </c>
      <c r="AH1034" s="30">
        <f t="shared" si="295"/>
        <v>1022</v>
      </c>
      <c r="AI1034" s="29">
        <f t="shared" si="301"/>
        <v>6634723.5400000662</v>
      </c>
      <c r="AJ1034" s="30">
        <f t="shared" si="295"/>
        <v>1022</v>
      </c>
      <c r="AK1034" s="30">
        <f t="shared" si="294"/>
        <v>1022</v>
      </c>
      <c r="AL1034" s="29">
        <f t="shared" ref="AL1034:AL1097" si="302">AL1033+6458.89</f>
        <v>6664593.6400000099</v>
      </c>
      <c r="AM1034" s="30">
        <f t="shared" si="294"/>
        <v>1022</v>
      </c>
      <c r="AN1034" s="30">
        <f t="shared" si="294"/>
        <v>1022</v>
      </c>
      <c r="AO1034" s="29">
        <f t="shared" si="287"/>
        <v>6668721.0800000196</v>
      </c>
      <c r="AP1034" s="30">
        <f t="shared" si="294"/>
        <v>1022</v>
      </c>
      <c r="AQ1034" s="30">
        <f t="shared" si="294"/>
        <v>1022</v>
      </c>
      <c r="AR1034" s="29">
        <f t="shared" si="297"/>
        <v>6660645.8499998311</v>
      </c>
      <c r="AS1034" s="253">
        <f t="shared" si="294"/>
        <v>1022</v>
      </c>
      <c r="AT1034" s="254">
        <f t="shared" si="294"/>
        <v>1022</v>
      </c>
    </row>
    <row r="1035" spans="22:46">
      <c r="V1035" s="30">
        <f t="shared" si="295"/>
        <v>1023</v>
      </c>
      <c r="W1035" s="29">
        <f t="shared" si="298"/>
        <v>6650536.3500000648</v>
      </c>
      <c r="X1035" s="30">
        <f t="shared" si="295"/>
        <v>1023</v>
      </c>
      <c r="Y1035" s="30">
        <f t="shared" si="295"/>
        <v>1023</v>
      </c>
      <c r="Z1035" s="29">
        <f t="shared" si="299"/>
        <v>6669522.9399999026</v>
      </c>
      <c r="AA1035" s="30">
        <f t="shared" si="295"/>
        <v>1023</v>
      </c>
      <c r="AB1035" s="30">
        <f t="shared" si="295"/>
        <v>1023</v>
      </c>
      <c r="AC1035" s="29">
        <f t="shared" si="300"/>
        <v>6645485.5800000709</v>
      </c>
      <c r="AD1035" s="30">
        <f t="shared" si="295"/>
        <v>1023</v>
      </c>
      <c r="AE1035" s="30">
        <f t="shared" si="295"/>
        <v>1023</v>
      </c>
      <c r="AF1035" s="29">
        <f t="shared" si="296"/>
        <v>6679840.0499998834</v>
      </c>
      <c r="AG1035" s="30">
        <f t="shared" si="295"/>
        <v>1023</v>
      </c>
      <c r="AH1035" s="30">
        <f t="shared" si="295"/>
        <v>1023</v>
      </c>
      <c r="AI1035" s="29">
        <f t="shared" si="301"/>
        <v>6641157.9300000658</v>
      </c>
      <c r="AJ1035" s="30">
        <f t="shared" si="295"/>
        <v>1023</v>
      </c>
      <c r="AK1035" s="30">
        <f t="shared" si="294"/>
        <v>1023</v>
      </c>
      <c r="AL1035" s="29">
        <f t="shared" si="302"/>
        <v>6671052.5300000096</v>
      </c>
      <c r="AM1035" s="30">
        <f t="shared" si="294"/>
        <v>1023</v>
      </c>
      <c r="AN1035" s="30">
        <f t="shared" si="294"/>
        <v>1023</v>
      </c>
      <c r="AO1035" s="29">
        <f t="shared" ref="AO1035:AO1098" si="303">AO1034+6451.93</f>
        <v>6675173.0100000193</v>
      </c>
      <c r="AP1035" s="30">
        <f t="shared" si="294"/>
        <v>1023</v>
      </c>
      <c r="AQ1035" s="30">
        <f t="shared" si="294"/>
        <v>1023</v>
      </c>
      <c r="AR1035" s="29">
        <f t="shared" si="297"/>
        <v>6667086.9899998307</v>
      </c>
      <c r="AS1035" s="253">
        <f t="shared" si="294"/>
        <v>1023</v>
      </c>
      <c r="AT1035" s="254">
        <f t="shared" si="294"/>
        <v>1023</v>
      </c>
    </row>
    <row r="1036" spans="22:46">
      <c r="V1036" s="30">
        <f t="shared" si="295"/>
        <v>1024</v>
      </c>
      <c r="W1036" s="29">
        <f t="shared" si="298"/>
        <v>6656972.9900000645</v>
      </c>
      <c r="X1036" s="30">
        <f t="shared" si="295"/>
        <v>1024</v>
      </c>
      <c r="Y1036" s="30">
        <f t="shared" si="295"/>
        <v>1024</v>
      </c>
      <c r="Z1036" s="29">
        <f t="shared" si="299"/>
        <v>6675978.2299999027</v>
      </c>
      <c r="AA1036" s="30">
        <f t="shared" si="295"/>
        <v>1024</v>
      </c>
      <c r="AB1036" s="30">
        <f t="shared" si="295"/>
        <v>1024</v>
      </c>
      <c r="AC1036" s="29">
        <f t="shared" si="300"/>
        <v>6651919.5200000713</v>
      </c>
      <c r="AD1036" s="30">
        <f t="shared" si="295"/>
        <v>1024</v>
      </c>
      <c r="AE1036" s="30">
        <f t="shared" si="295"/>
        <v>1024</v>
      </c>
      <c r="AF1036" s="29">
        <f t="shared" si="296"/>
        <v>6686299.8499998832</v>
      </c>
      <c r="AG1036" s="30">
        <f t="shared" si="295"/>
        <v>1024</v>
      </c>
      <c r="AH1036" s="30">
        <f t="shared" si="295"/>
        <v>1024</v>
      </c>
      <c r="AI1036" s="29">
        <f t="shared" si="301"/>
        <v>6647592.3200000655</v>
      </c>
      <c r="AJ1036" s="30">
        <f t="shared" si="295"/>
        <v>1024</v>
      </c>
      <c r="AK1036" s="30">
        <f t="shared" si="294"/>
        <v>1024</v>
      </c>
      <c r="AL1036" s="29">
        <f t="shared" si="302"/>
        <v>6677511.4200000092</v>
      </c>
      <c r="AM1036" s="30">
        <f t="shared" si="294"/>
        <v>1024</v>
      </c>
      <c r="AN1036" s="30">
        <f t="shared" si="294"/>
        <v>1024</v>
      </c>
      <c r="AO1036" s="29">
        <f t="shared" si="303"/>
        <v>6681624.940000019</v>
      </c>
      <c r="AP1036" s="30">
        <f t="shared" si="294"/>
        <v>1024</v>
      </c>
      <c r="AQ1036" s="30">
        <f t="shared" si="294"/>
        <v>1024</v>
      </c>
      <c r="AR1036" s="29">
        <f t="shared" si="297"/>
        <v>6673528.1299998304</v>
      </c>
      <c r="AS1036" s="253">
        <f t="shared" si="294"/>
        <v>1024</v>
      </c>
      <c r="AT1036" s="254">
        <f t="shared" si="294"/>
        <v>1024</v>
      </c>
    </row>
    <row r="1037" spans="22:46">
      <c r="V1037" s="30">
        <f t="shared" si="295"/>
        <v>1025</v>
      </c>
      <c r="W1037" s="29">
        <f t="shared" si="298"/>
        <v>6663409.6300000641</v>
      </c>
      <c r="X1037" s="30">
        <f t="shared" si="295"/>
        <v>1025</v>
      </c>
      <c r="Y1037" s="30">
        <f t="shared" si="295"/>
        <v>1025</v>
      </c>
      <c r="Z1037" s="29">
        <f t="shared" si="299"/>
        <v>6682433.5199999027</v>
      </c>
      <c r="AA1037" s="30">
        <f t="shared" si="295"/>
        <v>1025</v>
      </c>
      <c r="AB1037" s="30">
        <f t="shared" si="295"/>
        <v>1025</v>
      </c>
      <c r="AC1037" s="29">
        <f t="shared" si="300"/>
        <v>6658353.4600000717</v>
      </c>
      <c r="AD1037" s="30">
        <f t="shared" si="295"/>
        <v>1025</v>
      </c>
      <c r="AE1037" s="30">
        <f t="shared" si="295"/>
        <v>1025</v>
      </c>
      <c r="AF1037" s="29">
        <f t="shared" si="296"/>
        <v>6692759.649999883</v>
      </c>
      <c r="AG1037" s="30">
        <f t="shared" si="295"/>
        <v>1025</v>
      </c>
      <c r="AH1037" s="30">
        <f t="shared" si="295"/>
        <v>1025</v>
      </c>
      <c r="AI1037" s="29">
        <f t="shared" si="301"/>
        <v>6654026.7100000652</v>
      </c>
      <c r="AJ1037" s="30">
        <f t="shared" si="295"/>
        <v>1025</v>
      </c>
      <c r="AK1037" s="30">
        <f t="shared" si="295"/>
        <v>1025</v>
      </c>
      <c r="AL1037" s="29">
        <f t="shared" si="302"/>
        <v>6683970.3100000089</v>
      </c>
      <c r="AM1037" s="30">
        <f t="shared" ref="AK1037:AT1052" si="304">AM1036+1</f>
        <v>1025</v>
      </c>
      <c r="AN1037" s="30">
        <f t="shared" si="304"/>
        <v>1025</v>
      </c>
      <c r="AO1037" s="29">
        <f t="shared" si="303"/>
        <v>6688076.8700000187</v>
      </c>
      <c r="AP1037" s="30">
        <f t="shared" si="304"/>
        <v>1025</v>
      </c>
      <c r="AQ1037" s="30">
        <f t="shared" si="304"/>
        <v>1025</v>
      </c>
      <c r="AR1037" s="29">
        <f t="shared" si="297"/>
        <v>6679969.2699998301</v>
      </c>
      <c r="AS1037" s="253">
        <f t="shared" si="304"/>
        <v>1025</v>
      </c>
      <c r="AT1037" s="254">
        <f t="shared" si="304"/>
        <v>1025</v>
      </c>
    </row>
    <row r="1038" spans="22:46">
      <c r="V1038" s="30">
        <f t="shared" ref="V1038:AK1053" si="305">V1037+1</f>
        <v>1026</v>
      </c>
      <c r="W1038" s="29">
        <f t="shared" si="298"/>
        <v>6669846.2700000638</v>
      </c>
      <c r="X1038" s="30">
        <f t="shared" si="305"/>
        <v>1026</v>
      </c>
      <c r="Y1038" s="30">
        <f t="shared" si="305"/>
        <v>1026</v>
      </c>
      <c r="Z1038" s="29">
        <f t="shared" si="299"/>
        <v>6688888.8099999027</v>
      </c>
      <c r="AA1038" s="30">
        <f t="shared" si="305"/>
        <v>1026</v>
      </c>
      <c r="AB1038" s="30">
        <f t="shared" si="305"/>
        <v>1026</v>
      </c>
      <c r="AC1038" s="29">
        <f t="shared" si="300"/>
        <v>6664787.4000000721</v>
      </c>
      <c r="AD1038" s="30">
        <f t="shared" si="305"/>
        <v>1026</v>
      </c>
      <c r="AE1038" s="30">
        <f t="shared" si="305"/>
        <v>1026</v>
      </c>
      <c r="AF1038" s="29">
        <f t="shared" si="296"/>
        <v>6699219.4499998828</v>
      </c>
      <c r="AG1038" s="30">
        <f t="shared" si="305"/>
        <v>1026</v>
      </c>
      <c r="AH1038" s="30">
        <f t="shared" si="305"/>
        <v>1026</v>
      </c>
      <c r="AI1038" s="29">
        <f t="shared" si="301"/>
        <v>6660461.1000000648</v>
      </c>
      <c r="AJ1038" s="30">
        <f t="shared" si="305"/>
        <v>1026</v>
      </c>
      <c r="AK1038" s="30">
        <f t="shared" si="304"/>
        <v>1026</v>
      </c>
      <c r="AL1038" s="29">
        <f t="shared" si="302"/>
        <v>6690429.2000000086</v>
      </c>
      <c r="AM1038" s="30">
        <f t="shared" si="304"/>
        <v>1026</v>
      </c>
      <c r="AN1038" s="30">
        <f t="shared" si="304"/>
        <v>1026</v>
      </c>
      <c r="AO1038" s="29">
        <f t="shared" si="303"/>
        <v>6694528.8000000184</v>
      </c>
      <c r="AP1038" s="30">
        <f t="shared" si="304"/>
        <v>1026</v>
      </c>
      <c r="AQ1038" s="30">
        <f t="shared" si="304"/>
        <v>1026</v>
      </c>
      <c r="AR1038" s="29">
        <f t="shared" si="297"/>
        <v>6686410.4099998297</v>
      </c>
      <c r="AS1038" s="253">
        <f t="shared" si="304"/>
        <v>1026</v>
      </c>
      <c r="AT1038" s="254">
        <f t="shared" si="304"/>
        <v>1026</v>
      </c>
    </row>
    <row r="1039" spans="22:46">
      <c r="V1039" s="30">
        <f t="shared" si="305"/>
        <v>1027</v>
      </c>
      <c r="W1039" s="29">
        <f t="shared" si="298"/>
        <v>6676282.9100000635</v>
      </c>
      <c r="X1039" s="30">
        <f t="shared" si="305"/>
        <v>1027</v>
      </c>
      <c r="Y1039" s="30">
        <f t="shared" si="305"/>
        <v>1027</v>
      </c>
      <c r="Z1039" s="29">
        <f t="shared" si="299"/>
        <v>6695344.0999999028</v>
      </c>
      <c r="AA1039" s="30">
        <f t="shared" si="305"/>
        <v>1027</v>
      </c>
      <c r="AB1039" s="30">
        <f t="shared" si="305"/>
        <v>1027</v>
      </c>
      <c r="AC1039" s="29">
        <f t="shared" si="300"/>
        <v>6671221.3400000725</v>
      </c>
      <c r="AD1039" s="30">
        <f t="shared" si="305"/>
        <v>1027</v>
      </c>
      <c r="AE1039" s="30">
        <f t="shared" si="305"/>
        <v>1027</v>
      </c>
      <c r="AF1039" s="29">
        <f t="shared" si="296"/>
        <v>6705679.2499998827</v>
      </c>
      <c r="AG1039" s="30">
        <f t="shared" si="305"/>
        <v>1027</v>
      </c>
      <c r="AH1039" s="30">
        <f t="shared" si="305"/>
        <v>1027</v>
      </c>
      <c r="AI1039" s="29">
        <f t="shared" si="301"/>
        <v>6666895.4900000645</v>
      </c>
      <c r="AJ1039" s="30">
        <f t="shared" si="305"/>
        <v>1027</v>
      </c>
      <c r="AK1039" s="30">
        <f t="shared" si="304"/>
        <v>1027</v>
      </c>
      <c r="AL1039" s="29">
        <f t="shared" si="302"/>
        <v>6696888.0900000082</v>
      </c>
      <c r="AM1039" s="30">
        <f t="shared" si="304"/>
        <v>1027</v>
      </c>
      <c r="AN1039" s="30">
        <f t="shared" si="304"/>
        <v>1027</v>
      </c>
      <c r="AO1039" s="29">
        <f t="shared" si="303"/>
        <v>6700980.7300000181</v>
      </c>
      <c r="AP1039" s="30">
        <f t="shared" si="304"/>
        <v>1027</v>
      </c>
      <c r="AQ1039" s="30">
        <f t="shared" si="304"/>
        <v>1027</v>
      </c>
      <c r="AR1039" s="29">
        <f t="shared" si="297"/>
        <v>6692851.5499998294</v>
      </c>
      <c r="AS1039" s="253">
        <f t="shared" si="304"/>
        <v>1027</v>
      </c>
      <c r="AT1039" s="254">
        <f t="shared" si="304"/>
        <v>1027</v>
      </c>
    </row>
    <row r="1040" spans="22:46">
      <c r="V1040" s="30">
        <f t="shared" si="305"/>
        <v>1028</v>
      </c>
      <c r="W1040" s="29">
        <f t="shared" si="298"/>
        <v>6682719.5500000631</v>
      </c>
      <c r="X1040" s="30">
        <f t="shared" si="305"/>
        <v>1028</v>
      </c>
      <c r="Y1040" s="30">
        <f t="shared" si="305"/>
        <v>1028</v>
      </c>
      <c r="Z1040" s="29">
        <f t="shared" si="299"/>
        <v>6701799.3899999028</v>
      </c>
      <c r="AA1040" s="30">
        <f t="shared" si="305"/>
        <v>1028</v>
      </c>
      <c r="AB1040" s="30">
        <f t="shared" si="305"/>
        <v>1028</v>
      </c>
      <c r="AC1040" s="29">
        <f t="shared" si="300"/>
        <v>6677655.2800000729</v>
      </c>
      <c r="AD1040" s="30">
        <f t="shared" si="305"/>
        <v>1028</v>
      </c>
      <c r="AE1040" s="30">
        <f t="shared" si="305"/>
        <v>1028</v>
      </c>
      <c r="AF1040" s="29">
        <f t="shared" si="296"/>
        <v>6712139.0499998825</v>
      </c>
      <c r="AG1040" s="30">
        <f t="shared" si="305"/>
        <v>1028</v>
      </c>
      <c r="AH1040" s="30">
        <f t="shared" si="305"/>
        <v>1028</v>
      </c>
      <c r="AI1040" s="29">
        <f t="shared" si="301"/>
        <v>6673329.8800000641</v>
      </c>
      <c r="AJ1040" s="30">
        <f t="shared" si="305"/>
        <v>1028</v>
      </c>
      <c r="AK1040" s="30">
        <f t="shared" si="304"/>
        <v>1028</v>
      </c>
      <c r="AL1040" s="29">
        <f t="shared" si="302"/>
        <v>6703346.9800000079</v>
      </c>
      <c r="AM1040" s="30">
        <f t="shared" si="304"/>
        <v>1028</v>
      </c>
      <c r="AN1040" s="30">
        <f t="shared" si="304"/>
        <v>1028</v>
      </c>
      <c r="AO1040" s="29">
        <f t="shared" si="303"/>
        <v>6707432.6600000178</v>
      </c>
      <c r="AP1040" s="30">
        <f t="shared" si="304"/>
        <v>1028</v>
      </c>
      <c r="AQ1040" s="30">
        <f t="shared" si="304"/>
        <v>1028</v>
      </c>
      <c r="AR1040" s="29">
        <f t="shared" si="297"/>
        <v>6699292.689999829</v>
      </c>
      <c r="AS1040" s="253">
        <f t="shared" si="304"/>
        <v>1028</v>
      </c>
      <c r="AT1040" s="254">
        <f t="shared" si="304"/>
        <v>1028</v>
      </c>
    </row>
    <row r="1041" spans="22:46">
      <c r="V1041" s="30">
        <f t="shared" si="305"/>
        <v>1029</v>
      </c>
      <c r="W1041" s="29">
        <f t="shared" si="298"/>
        <v>6689156.1900000628</v>
      </c>
      <c r="X1041" s="30">
        <f t="shared" si="305"/>
        <v>1029</v>
      </c>
      <c r="Y1041" s="30">
        <f t="shared" si="305"/>
        <v>1029</v>
      </c>
      <c r="Z1041" s="29">
        <f t="shared" si="299"/>
        <v>6708254.6799999028</v>
      </c>
      <c r="AA1041" s="30">
        <f t="shared" si="305"/>
        <v>1029</v>
      </c>
      <c r="AB1041" s="30">
        <f t="shared" si="305"/>
        <v>1029</v>
      </c>
      <c r="AC1041" s="29">
        <f t="shared" si="300"/>
        <v>6684089.2200000733</v>
      </c>
      <c r="AD1041" s="30">
        <f t="shared" si="305"/>
        <v>1029</v>
      </c>
      <c r="AE1041" s="30">
        <f t="shared" si="305"/>
        <v>1029</v>
      </c>
      <c r="AF1041" s="29">
        <f t="shared" si="296"/>
        <v>6718598.8499998823</v>
      </c>
      <c r="AG1041" s="30">
        <f t="shared" si="305"/>
        <v>1029</v>
      </c>
      <c r="AH1041" s="30">
        <f t="shared" si="305"/>
        <v>1029</v>
      </c>
      <c r="AI1041" s="29">
        <f t="shared" si="301"/>
        <v>6679764.2700000638</v>
      </c>
      <c r="AJ1041" s="30">
        <f t="shared" si="305"/>
        <v>1029</v>
      </c>
      <c r="AK1041" s="30">
        <f t="shared" si="304"/>
        <v>1029</v>
      </c>
      <c r="AL1041" s="29">
        <f t="shared" si="302"/>
        <v>6709805.8700000076</v>
      </c>
      <c r="AM1041" s="30">
        <f t="shared" si="304"/>
        <v>1029</v>
      </c>
      <c r="AN1041" s="30">
        <f t="shared" si="304"/>
        <v>1029</v>
      </c>
      <c r="AO1041" s="29">
        <f t="shared" si="303"/>
        <v>6713884.5900000175</v>
      </c>
      <c r="AP1041" s="30">
        <f t="shared" si="304"/>
        <v>1029</v>
      </c>
      <c r="AQ1041" s="30">
        <f t="shared" si="304"/>
        <v>1029</v>
      </c>
      <c r="AR1041" s="29">
        <f t="shared" si="297"/>
        <v>6705733.8299998287</v>
      </c>
      <c r="AS1041" s="253">
        <f t="shared" si="304"/>
        <v>1029</v>
      </c>
      <c r="AT1041" s="254">
        <f t="shared" si="304"/>
        <v>1029</v>
      </c>
    </row>
    <row r="1042" spans="22:46">
      <c r="V1042" s="30">
        <f t="shared" si="305"/>
        <v>1030</v>
      </c>
      <c r="W1042" s="29">
        <f t="shared" si="298"/>
        <v>6695592.8300000625</v>
      </c>
      <c r="X1042" s="30">
        <f t="shared" si="305"/>
        <v>1030</v>
      </c>
      <c r="Y1042" s="30">
        <f t="shared" si="305"/>
        <v>1030</v>
      </c>
      <c r="Z1042" s="29">
        <f t="shared" si="299"/>
        <v>6714709.9699999029</v>
      </c>
      <c r="AA1042" s="30">
        <f t="shared" si="305"/>
        <v>1030</v>
      </c>
      <c r="AB1042" s="30">
        <f t="shared" si="305"/>
        <v>1030</v>
      </c>
      <c r="AC1042" s="29">
        <f t="shared" si="300"/>
        <v>6690523.1600000737</v>
      </c>
      <c r="AD1042" s="30">
        <f t="shared" si="305"/>
        <v>1030</v>
      </c>
      <c r="AE1042" s="30">
        <f t="shared" si="305"/>
        <v>1030</v>
      </c>
      <c r="AF1042" s="29">
        <f t="shared" si="296"/>
        <v>6725058.6499998821</v>
      </c>
      <c r="AG1042" s="30">
        <f t="shared" si="305"/>
        <v>1030</v>
      </c>
      <c r="AH1042" s="30">
        <f t="shared" si="305"/>
        <v>1030</v>
      </c>
      <c r="AI1042" s="29">
        <f t="shared" si="301"/>
        <v>6686198.6600000635</v>
      </c>
      <c r="AJ1042" s="30">
        <f t="shared" si="305"/>
        <v>1030</v>
      </c>
      <c r="AK1042" s="30">
        <f t="shared" si="304"/>
        <v>1030</v>
      </c>
      <c r="AL1042" s="29">
        <f t="shared" si="302"/>
        <v>6716264.7600000072</v>
      </c>
      <c r="AM1042" s="30">
        <f t="shared" si="304"/>
        <v>1030</v>
      </c>
      <c r="AN1042" s="30">
        <f t="shared" si="304"/>
        <v>1030</v>
      </c>
      <c r="AO1042" s="29">
        <f t="shared" si="303"/>
        <v>6720336.5200000172</v>
      </c>
      <c r="AP1042" s="30">
        <f t="shared" si="304"/>
        <v>1030</v>
      </c>
      <c r="AQ1042" s="30">
        <f t="shared" si="304"/>
        <v>1030</v>
      </c>
      <c r="AR1042" s="29">
        <f t="shared" si="297"/>
        <v>6712174.9699998284</v>
      </c>
      <c r="AS1042" s="253">
        <f t="shared" si="304"/>
        <v>1030</v>
      </c>
      <c r="AT1042" s="254">
        <f t="shared" si="304"/>
        <v>1030</v>
      </c>
    </row>
    <row r="1043" spans="22:46">
      <c r="V1043" s="30">
        <f t="shared" si="305"/>
        <v>1031</v>
      </c>
      <c r="W1043" s="29">
        <f t="shared" si="298"/>
        <v>6702029.4700000621</v>
      </c>
      <c r="X1043" s="30">
        <f t="shared" si="305"/>
        <v>1031</v>
      </c>
      <c r="Y1043" s="30">
        <f t="shared" si="305"/>
        <v>1031</v>
      </c>
      <c r="Z1043" s="29">
        <f t="shared" si="299"/>
        <v>6721165.2599999029</v>
      </c>
      <c r="AA1043" s="30">
        <f t="shared" si="305"/>
        <v>1031</v>
      </c>
      <c r="AB1043" s="30">
        <f t="shared" si="305"/>
        <v>1031</v>
      </c>
      <c r="AC1043" s="29">
        <f t="shared" si="300"/>
        <v>6696957.1000000741</v>
      </c>
      <c r="AD1043" s="30">
        <f t="shared" si="305"/>
        <v>1031</v>
      </c>
      <c r="AE1043" s="30">
        <f t="shared" si="305"/>
        <v>1031</v>
      </c>
      <c r="AF1043" s="29">
        <f t="shared" si="296"/>
        <v>6731518.4499998819</v>
      </c>
      <c r="AG1043" s="30">
        <f t="shared" si="305"/>
        <v>1031</v>
      </c>
      <c r="AH1043" s="30">
        <f t="shared" si="305"/>
        <v>1031</v>
      </c>
      <c r="AI1043" s="29">
        <f t="shared" si="301"/>
        <v>6692633.0500000631</v>
      </c>
      <c r="AJ1043" s="30">
        <f t="shared" si="305"/>
        <v>1031</v>
      </c>
      <c r="AK1043" s="30">
        <f t="shared" si="304"/>
        <v>1031</v>
      </c>
      <c r="AL1043" s="29">
        <f t="shared" si="302"/>
        <v>6722723.6500000069</v>
      </c>
      <c r="AM1043" s="30">
        <f t="shared" si="304"/>
        <v>1031</v>
      </c>
      <c r="AN1043" s="30">
        <f t="shared" si="304"/>
        <v>1031</v>
      </c>
      <c r="AO1043" s="29">
        <f t="shared" si="303"/>
        <v>6726788.450000017</v>
      </c>
      <c r="AP1043" s="30">
        <f t="shared" si="304"/>
        <v>1031</v>
      </c>
      <c r="AQ1043" s="30">
        <f t="shared" si="304"/>
        <v>1031</v>
      </c>
      <c r="AR1043" s="29">
        <f t="shared" si="297"/>
        <v>6718616.109999828</v>
      </c>
      <c r="AS1043" s="253">
        <f t="shared" si="304"/>
        <v>1031</v>
      </c>
      <c r="AT1043" s="254">
        <f t="shared" si="304"/>
        <v>1031</v>
      </c>
    </row>
    <row r="1044" spans="22:46">
      <c r="V1044" s="30">
        <f t="shared" si="305"/>
        <v>1032</v>
      </c>
      <c r="W1044" s="29">
        <f t="shared" si="298"/>
        <v>6708466.1100000618</v>
      </c>
      <c r="X1044" s="30">
        <f t="shared" si="305"/>
        <v>1032</v>
      </c>
      <c r="Y1044" s="30">
        <f t="shared" si="305"/>
        <v>1032</v>
      </c>
      <c r="Z1044" s="29">
        <f t="shared" si="299"/>
        <v>6727620.549999903</v>
      </c>
      <c r="AA1044" s="30">
        <f t="shared" si="305"/>
        <v>1032</v>
      </c>
      <c r="AB1044" s="30">
        <f t="shared" si="305"/>
        <v>1032</v>
      </c>
      <c r="AC1044" s="29">
        <f t="shared" si="300"/>
        <v>6703391.0400000745</v>
      </c>
      <c r="AD1044" s="30">
        <f t="shared" si="305"/>
        <v>1032</v>
      </c>
      <c r="AE1044" s="30">
        <f t="shared" si="305"/>
        <v>1032</v>
      </c>
      <c r="AF1044" s="29">
        <f t="shared" si="296"/>
        <v>6737978.2499998817</v>
      </c>
      <c r="AG1044" s="30">
        <f t="shared" si="305"/>
        <v>1032</v>
      </c>
      <c r="AH1044" s="30">
        <f t="shared" si="305"/>
        <v>1032</v>
      </c>
      <c r="AI1044" s="29">
        <f t="shared" si="301"/>
        <v>6699067.4400000628</v>
      </c>
      <c r="AJ1044" s="30">
        <f t="shared" si="305"/>
        <v>1032</v>
      </c>
      <c r="AK1044" s="30">
        <f t="shared" si="304"/>
        <v>1032</v>
      </c>
      <c r="AL1044" s="29">
        <f t="shared" si="302"/>
        <v>6729182.5400000066</v>
      </c>
      <c r="AM1044" s="30">
        <f t="shared" si="304"/>
        <v>1032</v>
      </c>
      <c r="AN1044" s="30">
        <f t="shared" si="304"/>
        <v>1032</v>
      </c>
      <c r="AO1044" s="29">
        <f t="shared" si="303"/>
        <v>6733240.3800000167</v>
      </c>
      <c r="AP1044" s="30">
        <f t="shared" si="304"/>
        <v>1032</v>
      </c>
      <c r="AQ1044" s="30">
        <f t="shared" si="304"/>
        <v>1032</v>
      </c>
      <c r="AR1044" s="29">
        <f t="shared" si="297"/>
        <v>6725057.2499998277</v>
      </c>
      <c r="AS1044" s="253">
        <f t="shared" si="304"/>
        <v>1032</v>
      </c>
      <c r="AT1044" s="254">
        <f t="shared" si="304"/>
        <v>1032</v>
      </c>
    </row>
    <row r="1045" spans="22:46">
      <c r="V1045" s="30">
        <f t="shared" si="305"/>
        <v>1033</v>
      </c>
      <c r="W1045" s="29">
        <f t="shared" si="298"/>
        <v>6714902.7500000615</v>
      </c>
      <c r="X1045" s="30">
        <f t="shared" si="305"/>
        <v>1033</v>
      </c>
      <c r="Y1045" s="30">
        <f t="shared" si="305"/>
        <v>1033</v>
      </c>
      <c r="Z1045" s="29">
        <f t="shared" si="299"/>
        <v>6734075.839999903</v>
      </c>
      <c r="AA1045" s="30">
        <f t="shared" si="305"/>
        <v>1033</v>
      </c>
      <c r="AB1045" s="30">
        <f t="shared" si="305"/>
        <v>1033</v>
      </c>
      <c r="AC1045" s="29">
        <f t="shared" si="300"/>
        <v>6709824.980000075</v>
      </c>
      <c r="AD1045" s="30">
        <f t="shared" si="305"/>
        <v>1033</v>
      </c>
      <c r="AE1045" s="30">
        <f t="shared" si="305"/>
        <v>1033</v>
      </c>
      <c r="AF1045" s="29">
        <f t="shared" si="296"/>
        <v>6744438.0499998815</v>
      </c>
      <c r="AG1045" s="30">
        <f t="shared" si="305"/>
        <v>1033</v>
      </c>
      <c r="AH1045" s="30">
        <f t="shared" si="305"/>
        <v>1033</v>
      </c>
      <c r="AI1045" s="29">
        <f t="shared" si="301"/>
        <v>6705501.8300000625</v>
      </c>
      <c r="AJ1045" s="30">
        <f t="shared" si="305"/>
        <v>1033</v>
      </c>
      <c r="AK1045" s="30">
        <f t="shared" si="304"/>
        <v>1033</v>
      </c>
      <c r="AL1045" s="29">
        <f t="shared" si="302"/>
        <v>6735641.4300000062</v>
      </c>
      <c r="AM1045" s="30">
        <f t="shared" si="304"/>
        <v>1033</v>
      </c>
      <c r="AN1045" s="30">
        <f t="shared" si="304"/>
        <v>1033</v>
      </c>
      <c r="AO1045" s="29">
        <f t="shared" si="303"/>
        <v>6739692.3100000164</v>
      </c>
      <c r="AP1045" s="30">
        <f t="shared" si="304"/>
        <v>1033</v>
      </c>
      <c r="AQ1045" s="30">
        <f t="shared" si="304"/>
        <v>1033</v>
      </c>
      <c r="AR1045" s="29">
        <f t="shared" si="297"/>
        <v>6731498.3899998274</v>
      </c>
      <c r="AS1045" s="253">
        <f t="shared" si="304"/>
        <v>1033</v>
      </c>
      <c r="AT1045" s="254">
        <f t="shared" si="304"/>
        <v>1033</v>
      </c>
    </row>
    <row r="1046" spans="22:46">
      <c r="V1046" s="30">
        <f t="shared" si="305"/>
        <v>1034</v>
      </c>
      <c r="W1046" s="29">
        <f t="shared" si="298"/>
        <v>6721339.3900000611</v>
      </c>
      <c r="X1046" s="30">
        <f t="shared" si="305"/>
        <v>1034</v>
      </c>
      <c r="Y1046" s="30">
        <f t="shared" si="305"/>
        <v>1034</v>
      </c>
      <c r="Z1046" s="29">
        <f t="shared" si="299"/>
        <v>6740531.129999903</v>
      </c>
      <c r="AA1046" s="30">
        <f t="shared" si="305"/>
        <v>1034</v>
      </c>
      <c r="AB1046" s="30">
        <f t="shared" si="305"/>
        <v>1034</v>
      </c>
      <c r="AC1046" s="29">
        <f t="shared" si="300"/>
        <v>6716258.9200000754</v>
      </c>
      <c r="AD1046" s="30">
        <f t="shared" si="305"/>
        <v>1034</v>
      </c>
      <c r="AE1046" s="30">
        <f t="shared" si="305"/>
        <v>1034</v>
      </c>
      <c r="AF1046" s="29">
        <f t="shared" si="296"/>
        <v>6750897.8499998813</v>
      </c>
      <c r="AG1046" s="30">
        <f t="shared" si="305"/>
        <v>1034</v>
      </c>
      <c r="AH1046" s="30">
        <f t="shared" si="305"/>
        <v>1034</v>
      </c>
      <c r="AI1046" s="29">
        <f t="shared" si="301"/>
        <v>6711936.2200000621</v>
      </c>
      <c r="AJ1046" s="30">
        <f t="shared" si="305"/>
        <v>1034</v>
      </c>
      <c r="AK1046" s="30">
        <f t="shared" si="304"/>
        <v>1034</v>
      </c>
      <c r="AL1046" s="29">
        <f t="shared" si="302"/>
        <v>6742100.3200000059</v>
      </c>
      <c r="AM1046" s="30">
        <f t="shared" si="304"/>
        <v>1034</v>
      </c>
      <c r="AN1046" s="30">
        <f t="shared" si="304"/>
        <v>1034</v>
      </c>
      <c r="AO1046" s="29">
        <f t="shared" si="303"/>
        <v>6746144.2400000161</v>
      </c>
      <c r="AP1046" s="30">
        <f t="shared" si="304"/>
        <v>1034</v>
      </c>
      <c r="AQ1046" s="30">
        <f t="shared" si="304"/>
        <v>1034</v>
      </c>
      <c r="AR1046" s="29">
        <f t="shared" si="297"/>
        <v>6737939.529999827</v>
      </c>
      <c r="AS1046" s="253">
        <f t="shared" si="304"/>
        <v>1034</v>
      </c>
      <c r="AT1046" s="254">
        <f t="shared" si="304"/>
        <v>1034</v>
      </c>
    </row>
    <row r="1047" spans="22:46">
      <c r="V1047" s="30">
        <f t="shared" si="305"/>
        <v>1035</v>
      </c>
      <c r="W1047" s="29">
        <f t="shared" si="298"/>
        <v>6727776.0300000608</v>
      </c>
      <c r="X1047" s="30">
        <f t="shared" si="305"/>
        <v>1035</v>
      </c>
      <c r="Y1047" s="30">
        <f t="shared" si="305"/>
        <v>1035</v>
      </c>
      <c r="Z1047" s="29">
        <f t="shared" si="299"/>
        <v>6746986.4199999031</v>
      </c>
      <c r="AA1047" s="30">
        <f t="shared" si="305"/>
        <v>1035</v>
      </c>
      <c r="AB1047" s="30">
        <f t="shared" si="305"/>
        <v>1035</v>
      </c>
      <c r="AC1047" s="29">
        <f t="shared" si="300"/>
        <v>6722692.8600000758</v>
      </c>
      <c r="AD1047" s="30">
        <f t="shared" si="305"/>
        <v>1035</v>
      </c>
      <c r="AE1047" s="30">
        <f t="shared" si="305"/>
        <v>1035</v>
      </c>
      <c r="AF1047" s="29">
        <f t="shared" si="296"/>
        <v>6757357.6499998812</v>
      </c>
      <c r="AG1047" s="30">
        <f t="shared" si="305"/>
        <v>1035</v>
      </c>
      <c r="AH1047" s="30">
        <f t="shared" si="305"/>
        <v>1035</v>
      </c>
      <c r="AI1047" s="29">
        <f t="shared" si="301"/>
        <v>6718370.6100000618</v>
      </c>
      <c r="AJ1047" s="30">
        <f t="shared" si="305"/>
        <v>1035</v>
      </c>
      <c r="AK1047" s="30">
        <f t="shared" si="304"/>
        <v>1035</v>
      </c>
      <c r="AL1047" s="29">
        <f t="shared" si="302"/>
        <v>6748559.2100000056</v>
      </c>
      <c r="AM1047" s="30">
        <f t="shared" si="304"/>
        <v>1035</v>
      </c>
      <c r="AN1047" s="30">
        <f t="shared" si="304"/>
        <v>1035</v>
      </c>
      <c r="AO1047" s="29">
        <f t="shared" si="303"/>
        <v>6752596.1700000158</v>
      </c>
      <c r="AP1047" s="30">
        <f t="shared" si="304"/>
        <v>1035</v>
      </c>
      <c r="AQ1047" s="30">
        <f t="shared" si="304"/>
        <v>1035</v>
      </c>
      <c r="AR1047" s="29">
        <f t="shared" si="297"/>
        <v>6744380.6699998267</v>
      </c>
      <c r="AS1047" s="253">
        <f t="shared" si="304"/>
        <v>1035</v>
      </c>
      <c r="AT1047" s="254">
        <f t="shared" si="304"/>
        <v>1035</v>
      </c>
    </row>
    <row r="1048" spans="22:46">
      <c r="V1048" s="30">
        <f t="shared" si="305"/>
        <v>1036</v>
      </c>
      <c r="W1048" s="29">
        <f t="shared" si="298"/>
        <v>6734212.6700000605</v>
      </c>
      <c r="X1048" s="30">
        <f t="shared" si="305"/>
        <v>1036</v>
      </c>
      <c r="Y1048" s="30">
        <f t="shared" si="305"/>
        <v>1036</v>
      </c>
      <c r="Z1048" s="29">
        <f t="shared" si="299"/>
        <v>6753441.7099999031</v>
      </c>
      <c r="AA1048" s="30">
        <f t="shared" si="305"/>
        <v>1036</v>
      </c>
      <c r="AB1048" s="30">
        <f t="shared" si="305"/>
        <v>1036</v>
      </c>
      <c r="AC1048" s="29">
        <f t="shared" si="300"/>
        <v>6729126.8000000762</v>
      </c>
      <c r="AD1048" s="30">
        <f t="shared" si="305"/>
        <v>1036</v>
      </c>
      <c r="AE1048" s="30">
        <f t="shared" si="305"/>
        <v>1036</v>
      </c>
      <c r="AF1048" s="29">
        <f t="shared" si="296"/>
        <v>6763817.449999881</v>
      </c>
      <c r="AG1048" s="30">
        <f t="shared" si="305"/>
        <v>1036</v>
      </c>
      <c r="AH1048" s="30">
        <f t="shared" si="305"/>
        <v>1036</v>
      </c>
      <c r="AI1048" s="29">
        <f t="shared" si="301"/>
        <v>6724805.0000000615</v>
      </c>
      <c r="AJ1048" s="30">
        <f t="shared" si="305"/>
        <v>1036</v>
      </c>
      <c r="AK1048" s="30">
        <f t="shared" si="304"/>
        <v>1036</v>
      </c>
      <c r="AL1048" s="29">
        <f t="shared" si="302"/>
        <v>6755018.1000000052</v>
      </c>
      <c r="AM1048" s="30">
        <f t="shared" si="304"/>
        <v>1036</v>
      </c>
      <c r="AN1048" s="30">
        <f t="shared" si="304"/>
        <v>1036</v>
      </c>
      <c r="AO1048" s="29">
        <f t="shared" si="303"/>
        <v>6759048.1000000155</v>
      </c>
      <c r="AP1048" s="30">
        <f t="shared" si="304"/>
        <v>1036</v>
      </c>
      <c r="AQ1048" s="30">
        <f t="shared" si="304"/>
        <v>1036</v>
      </c>
      <c r="AR1048" s="29">
        <f t="shared" si="297"/>
        <v>6750821.8099998264</v>
      </c>
      <c r="AS1048" s="253">
        <f t="shared" si="304"/>
        <v>1036</v>
      </c>
      <c r="AT1048" s="254">
        <f t="shared" si="304"/>
        <v>1036</v>
      </c>
    </row>
    <row r="1049" spans="22:46">
      <c r="V1049" s="30">
        <f t="shared" si="305"/>
        <v>1037</v>
      </c>
      <c r="W1049" s="29">
        <f t="shared" si="298"/>
        <v>6740649.3100000601</v>
      </c>
      <c r="X1049" s="30">
        <f t="shared" si="305"/>
        <v>1037</v>
      </c>
      <c r="Y1049" s="30">
        <f t="shared" si="305"/>
        <v>1037</v>
      </c>
      <c r="Z1049" s="29">
        <f t="shared" si="299"/>
        <v>6759896.9999999031</v>
      </c>
      <c r="AA1049" s="30">
        <f t="shared" si="305"/>
        <v>1037</v>
      </c>
      <c r="AB1049" s="30">
        <f t="shared" si="305"/>
        <v>1037</v>
      </c>
      <c r="AC1049" s="29">
        <f t="shared" si="300"/>
        <v>6735560.7400000766</v>
      </c>
      <c r="AD1049" s="30">
        <f t="shared" si="305"/>
        <v>1037</v>
      </c>
      <c r="AE1049" s="30">
        <f t="shared" si="305"/>
        <v>1037</v>
      </c>
      <c r="AF1049" s="29">
        <f t="shared" si="296"/>
        <v>6770277.2499998808</v>
      </c>
      <c r="AG1049" s="30">
        <f t="shared" si="305"/>
        <v>1037</v>
      </c>
      <c r="AH1049" s="30">
        <f t="shared" si="305"/>
        <v>1037</v>
      </c>
      <c r="AI1049" s="29">
        <f t="shared" si="301"/>
        <v>6731239.3900000611</v>
      </c>
      <c r="AJ1049" s="30">
        <f t="shared" si="305"/>
        <v>1037</v>
      </c>
      <c r="AK1049" s="30">
        <f t="shared" si="304"/>
        <v>1037</v>
      </c>
      <c r="AL1049" s="29">
        <f t="shared" si="302"/>
        <v>6761476.9900000049</v>
      </c>
      <c r="AM1049" s="30">
        <f t="shared" si="304"/>
        <v>1037</v>
      </c>
      <c r="AN1049" s="30">
        <f t="shared" si="304"/>
        <v>1037</v>
      </c>
      <c r="AO1049" s="29">
        <f t="shared" si="303"/>
        <v>6765500.0300000152</v>
      </c>
      <c r="AP1049" s="30">
        <f t="shared" si="304"/>
        <v>1037</v>
      </c>
      <c r="AQ1049" s="30">
        <f t="shared" si="304"/>
        <v>1037</v>
      </c>
      <c r="AR1049" s="29">
        <f t="shared" si="297"/>
        <v>6757262.949999826</v>
      </c>
      <c r="AS1049" s="253">
        <f t="shared" si="304"/>
        <v>1037</v>
      </c>
      <c r="AT1049" s="254">
        <f t="shared" si="304"/>
        <v>1037</v>
      </c>
    </row>
    <row r="1050" spans="22:46">
      <c r="V1050" s="30">
        <f t="shared" si="305"/>
        <v>1038</v>
      </c>
      <c r="W1050" s="29">
        <f t="shared" si="298"/>
        <v>6747085.9500000598</v>
      </c>
      <c r="X1050" s="30">
        <f t="shared" si="305"/>
        <v>1038</v>
      </c>
      <c r="Y1050" s="30">
        <f t="shared" si="305"/>
        <v>1038</v>
      </c>
      <c r="Z1050" s="29">
        <f t="shared" si="299"/>
        <v>6766352.2899999032</v>
      </c>
      <c r="AA1050" s="30">
        <f t="shared" si="305"/>
        <v>1038</v>
      </c>
      <c r="AB1050" s="30">
        <f t="shared" si="305"/>
        <v>1038</v>
      </c>
      <c r="AC1050" s="29">
        <f t="shared" si="300"/>
        <v>6741994.680000077</v>
      </c>
      <c r="AD1050" s="30">
        <f t="shared" si="305"/>
        <v>1038</v>
      </c>
      <c r="AE1050" s="30">
        <f t="shared" si="305"/>
        <v>1038</v>
      </c>
      <c r="AF1050" s="29">
        <f t="shared" si="296"/>
        <v>6776737.0499998806</v>
      </c>
      <c r="AG1050" s="30">
        <f t="shared" si="305"/>
        <v>1038</v>
      </c>
      <c r="AH1050" s="30">
        <f t="shared" si="305"/>
        <v>1038</v>
      </c>
      <c r="AI1050" s="29">
        <f t="shared" si="301"/>
        <v>6737673.7800000608</v>
      </c>
      <c r="AJ1050" s="30">
        <f t="shared" si="305"/>
        <v>1038</v>
      </c>
      <c r="AK1050" s="30">
        <f t="shared" si="304"/>
        <v>1038</v>
      </c>
      <c r="AL1050" s="29">
        <f t="shared" si="302"/>
        <v>6767935.8800000045</v>
      </c>
      <c r="AM1050" s="30">
        <f t="shared" si="304"/>
        <v>1038</v>
      </c>
      <c r="AN1050" s="30">
        <f t="shared" si="304"/>
        <v>1038</v>
      </c>
      <c r="AO1050" s="29">
        <f t="shared" si="303"/>
        <v>6771951.9600000149</v>
      </c>
      <c r="AP1050" s="30">
        <f t="shared" si="304"/>
        <v>1038</v>
      </c>
      <c r="AQ1050" s="30">
        <f t="shared" si="304"/>
        <v>1038</v>
      </c>
      <c r="AR1050" s="29">
        <f t="shared" si="297"/>
        <v>6763704.0899998257</v>
      </c>
      <c r="AS1050" s="253">
        <f t="shared" si="304"/>
        <v>1038</v>
      </c>
      <c r="AT1050" s="254">
        <f t="shared" si="304"/>
        <v>1038</v>
      </c>
    </row>
    <row r="1051" spans="22:46">
      <c r="V1051" s="30">
        <f t="shared" si="305"/>
        <v>1039</v>
      </c>
      <c r="W1051" s="29">
        <f t="shared" si="298"/>
        <v>6753522.5900000595</v>
      </c>
      <c r="X1051" s="30">
        <f t="shared" si="305"/>
        <v>1039</v>
      </c>
      <c r="Y1051" s="30">
        <f t="shared" si="305"/>
        <v>1039</v>
      </c>
      <c r="Z1051" s="29">
        <f t="shared" si="299"/>
        <v>6772807.5799999032</v>
      </c>
      <c r="AA1051" s="30">
        <f t="shared" si="305"/>
        <v>1039</v>
      </c>
      <c r="AB1051" s="30">
        <f t="shared" si="305"/>
        <v>1039</v>
      </c>
      <c r="AC1051" s="29">
        <f t="shared" si="300"/>
        <v>6748428.6200000774</v>
      </c>
      <c r="AD1051" s="30">
        <f t="shared" si="305"/>
        <v>1039</v>
      </c>
      <c r="AE1051" s="30">
        <f t="shared" si="305"/>
        <v>1039</v>
      </c>
      <c r="AF1051" s="29">
        <f t="shared" si="296"/>
        <v>6783196.8499998804</v>
      </c>
      <c r="AG1051" s="30">
        <f t="shared" si="305"/>
        <v>1039</v>
      </c>
      <c r="AH1051" s="30">
        <f t="shared" si="305"/>
        <v>1039</v>
      </c>
      <c r="AI1051" s="29">
        <f t="shared" si="301"/>
        <v>6744108.1700000605</v>
      </c>
      <c r="AJ1051" s="30">
        <f t="shared" si="305"/>
        <v>1039</v>
      </c>
      <c r="AK1051" s="30">
        <f t="shared" si="304"/>
        <v>1039</v>
      </c>
      <c r="AL1051" s="29">
        <f t="shared" si="302"/>
        <v>6774394.7700000042</v>
      </c>
      <c r="AM1051" s="30">
        <f t="shared" si="304"/>
        <v>1039</v>
      </c>
      <c r="AN1051" s="30">
        <f t="shared" si="304"/>
        <v>1039</v>
      </c>
      <c r="AO1051" s="29">
        <f t="shared" si="303"/>
        <v>6778403.8900000146</v>
      </c>
      <c r="AP1051" s="30">
        <f t="shared" si="304"/>
        <v>1039</v>
      </c>
      <c r="AQ1051" s="30">
        <f t="shared" si="304"/>
        <v>1039</v>
      </c>
      <c r="AR1051" s="29">
        <f t="shared" si="297"/>
        <v>6770145.2299998254</v>
      </c>
      <c r="AS1051" s="253">
        <f t="shared" si="304"/>
        <v>1039</v>
      </c>
      <c r="AT1051" s="254">
        <f t="shared" si="304"/>
        <v>1039</v>
      </c>
    </row>
    <row r="1052" spans="22:46">
      <c r="V1052" s="30">
        <f t="shared" si="305"/>
        <v>1040</v>
      </c>
      <c r="W1052" s="29">
        <f t="shared" si="298"/>
        <v>6759959.2300000591</v>
      </c>
      <c r="X1052" s="30">
        <f t="shared" si="305"/>
        <v>1040</v>
      </c>
      <c r="Y1052" s="30">
        <f t="shared" si="305"/>
        <v>1040</v>
      </c>
      <c r="Z1052" s="29">
        <f t="shared" si="299"/>
        <v>6779262.8699999033</v>
      </c>
      <c r="AA1052" s="30">
        <f t="shared" si="305"/>
        <v>1040</v>
      </c>
      <c r="AB1052" s="30">
        <f t="shared" si="305"/>
        <v>1040</v>
      </c>
      <c r="AC1052" s="29">
        <f t="shared" si="300"/>
        <v>6754862.5600000778</v>
      </c>
      <c r="AD1052" s="30">
        <f t="shared" si="305"/>
        <v>1040</v>
      </c>
      <c r="AE1052" s="30">
        <f t="shared" si="305"/>
        <v>1040</v>
      </c>
      <c r="AF1052" s="29">
        <f t="shared" si="296"/>
        <v>6789656.6499998802</v>
      </c>
      <c r="AG1052" s="30">
        <f t="shared" si="305"/>
        <v>1040</v>
      </c>
      <c r="AH1052" s="30">
        <f t="shared" si="305"/>
        <v>1040</v>
      </c>
      <c r="AI1052" s="29">
        <f t="shared" si="301"/>
        <v>6750542.5600000601</v>
      </c>
      <c r="AJ1052" s="30">
        <f t="shared" si="305"/>
        <v>1040</v>
      </c>
      <c r="AK1052" s="30">
        <f t="shared" si="304"/>
        <v>1040</v>
      </c>
      <c r="AL1052" s="29">
        <f t="shared" si="302"/>
        <v>6780853.6600000039</v>
      </c>
      <c r="AM1052" s="30">
        <f t="shared" si="304"/>
        <v>1040</v>
      </c>
      <c r="AN1052" s="30">
        <f t="shared" si="304"/>
        <v>1040</v>
      </c>
      <c r="AO1052" s="29">
        <f t="shared" si="303"/>
        <v>6784855.8200000143</v>
      </c>
      <c r="AP1052" s="30">
        <f t="shared" si="304"/>
        <v>1040</v>
      </c>
      <c r="AQ1052" s="30">
        <f t="shared" si="304"/>
        <v>1040</v>
      </c>
      <c r="AR1052" s="29">
        <f t="shared" si="297"/>
        <v>6776586.369999825</v>
      </c>
      <c r="AS1052" s="253">
        <f t="shared" si="304"/>
        <v>1040</v>
      </c>
      <c r="AT1052" s="254">
        <f t="shared" si="304"/>
        <v>1040</v>
      </c>
    </row>
    <row r="1053" spans="22:46">
      <c r="V1053" s="30">
        <f t="shared" si="305"/>
        <v>1041</v>
      </c>
      <c r="W1053" s="29">
        <f t="shared" si="298"/>
        <v>6766395.8700000588</v>
      </c>
      <c r="X1053" s="30">
        <f t="shared" si="305"/>
        <v>1041</v>
      </c>
      <c r="Y1053" s="30">
        <f t="shared" si="305"/>
        <v>1041</v>
      </c>
      <c r="Z1053" s="29">
        <f t="shared" si="299"/>
        <v>6785718.1599999033</v>
      </c>
      <c r="AA1053" s="30">
        <f t="shared" si="305"/>
        <v>1041</v>
      </c>
      <c r="AB1053" s="30">
        <f t="shared" si="305"/>
        <v>1041</v>
      </c>
      <c r="AC1053" s="29">
        <f t="shared" si="300"/>
        <v>6761296.5000000782</v>
      </c>
      <c r="AD1053" s="30">
        <f t="shared" si="305"/>
        <v>1041</v>
      </c>
      <c r="AE1053" s="30">
        <f t="shared" si="305"/>
        <v>1041</v>
      </c>
      <c r="AF1053" s="29">
        <f t="shared" si="296"/>
        <v>6796116.44999988</v>
      </c>
      <c r="AG1053" s="30">
        <f t="shared" si="305"/>
        <v>1041</v>
      </c>
      <c r="AH1053" s="30">
        <f t="shared" si="305"/>
        <v>1041</v>
      </c>
      <c r="AI1053" s="29">
        <f t="shared" si="301"/>
        <v>6756976.9500000598</v>
      </c>
      <c r="AJ1053" s="30">
        <f t="shared" si="305"/>
        <v>1041</v>
      </c>
      <c r="AK1053" s="30">
        <f t="shared" si="305"/>
        <v>1041</v>
      </c>
      <c r="AL1053" s="29">
        <f t="shared" si="302"/>
        <v>6787312.5500000035</v>
      </c>
      <c r="AM1053" s="30">
        <f t="shared" ref="AK1053:AT1068" si="306">AM1052+1</f>
        <v>1041</v>
      </c>
      <c r="AN1053" s="30">
        <f t="shared" si="306"/>
        <v>1041</v>
      </c>
      <c r="AO1053" s="29">
        <f t="shared" si="303"/>
        <v>6791307.750000014</v>
      </c>
      <c r="AP1053" s="30">
        <f t="shared" si="306"/>
        <v>1041</v>
      </c>
      <c r="AQ1053" s="30">
        <f t="shared" si="306"/>
        <v>1041</v>
      </c>
      <c r="AR1053" s="29">
        <f t="shared" si="297"/>
        <v>6783027.5099998247</v>
      </c>
      <c r="AS1053" s="253">
        <f t="shared" si="306"/>
        <v>1041</v>
      </c>
      <c r="AT1053" s="254">
        <f t="shared" si="306"/>
        <v>1041</v>
      </c>
    </row>
    <row r="1054" spans="22:46">
      <c r="V1054" s="30">
        <f t="shared" ref="V1054:AK1069" si="307">V1053+1</f>
        <v>1042</v>
      </c>
      <c r="W1054" s="29">
        <f t="shared" si="298"/>
        <v>6772832.5100000584</v>
      </c>
      <c r="X1054" s="30">
        <f t="shared" si="307"/>
        <v>1042</v>
      </c>
      <c r="Y1054" s="30">
        <f t="shared" si="307"/>
        <v>1042</v>
      </c>
      <c r="Z1054" s="29">
        <f t="shared" si="299"/>
        <v>6792173.4499999033</v>
      </c>
      <c r="AA1054" s="30">
        <f t="shared" si="307"/>
        <v>1042</v>
      </c>
      <c r="AB1054" s="30">
        <f t="shared" si="307"/>
        <v>1042</v>
      </c>
      <c r="AC1054" s="29">
        <f t="shared" si="300"/>
        <v>6767730.4400000786</v>
      </c>
      <c r="AD1054" s="30">
        <f t="shared" si="307"/>
        <v>1042</v>
      </c>
      <c r="AE1054" s="30">
        <f t="shared" si="307"/>
        <v>1042</v>
      </c>
      <c r="AF1054" s="29">
        <f t="shared" si="296"/>
        <v>6802576.2499998799</v>
      </c>
      <c r="AG1054" s="30">
        <f t="shared" si="307"/>
        <v>1042</v>
      </c>
      <c r="AH1054" s="30">
        <f t="shared" si="307"/>
        <v>1042</v>
      </c>
      <c r="AI1054" s="29">
        <f t="shared" si="301"/>
        <v>6763411.3400000595</v>
      </c>
      <c r="AJ1054" s="30">
        <f t="shared" si="307"/>
        <v>1042</v>
      </c>
      <c r="AK1054" s="30">
        <f t="shared" si="306"/>
        <v>1042</v>
      </c>
      <c r="AL1054" s="29">
        <f t="shared" si="302"/>
        <v>6793771.4400000032</v>
      </c>
      <c r="AM1054" s="30">
        <f t="shared" si="306"/>
        <v>1042</v>
      </c>
      <c r="AN1054" s="30">
        <f t="shared" si="306"/>
        <v>1042</v>
      </c>
      <c r="AO1054" s="29">
        <f t="shared" si="303"/>
        <v>6797759.6800000137</v>
      </c>
      <c r="AP1054" s="30">
        <f t="shared" si="306"/>
        <v>1042</v>
      </c>
      <c r="AQ1054" s="30">
        <f t="shared" si="306"/>
        <v>1042</v>
      </c>
      <c r="AR1054" s="29">
        <f t="shared" si="297"/>
        <v>6789468.6499998244</v>
      </c>
      <c r="AS1054" s="253">
        <f t="shared" si="306"/>
        <v>1042</v>
      </c>
      <c r="AT1054" s="254">
        <f t="shared" si="306"/>
        <v>1042</v>
      </c>
    </row>
    <row r="1055" spans="22:46">
      <c r="V1055" s="30">
        <f t="shared" si="307"/>
        <v>1043</v>
      </c>
      <c r="W1055" s="29">
        <f t="shared" si="298"/>
        <v>6779269.1500000581</v>
      </c>
      <c r="X1055" s="30">
        <f t="shared" si="307"/>
        <v>1043</v>
      </c>
      <c r="Y1055" s="30">
        <f t="shared" si="307"/>
        <v>1043</v>
      </c>
      <c r="Z1055" s="29">
        <f t="shared" si="299"/>
        <v>6798628.7399999034</v>
      </c>
      <c r="AA1055" s="30">
        <f t="shared" si="307"/>
        <v>1043</v>
      </c>
      <c r="AB1055" s="30">
        <f t="shared" si="307"/>
        <v>1043</v>
      </c>
      <c r="AC1055" s="29">
        <f t="shared" si="300"/>
        <v>6774164.3800000791</v>
      </c>
      <c r="AD1055" s="30">
        <f t="shared" si="307"/>
        <v>1043</v>
      </c>
      <c r="AE1055" s="30">
        <f t="shared" si="307"/>
        <v>1043</v>
      </c>
      <c r="AF1055" s="29">
        <f t="shared" si="296"/>
        <v>6809036.0499998797</v>
      </c>
      <c r="AG1055" s="30">
        <f t="shared" si="307"/>
        <v>1043</v>
      </c>
      <c r="AH1055" s="30">
        <f t="shared" si="307"/>
        <v>1043</v>
      </c>
      <c r="AI1055" s="29">
        <f t="shared" si="301"/>
        <v>6769845.7300000591</v>
      </c>
      <c r="AJ1055" s="30">
        <f t="shared" si="307"/>
        <v>1043</v>
      </c>
      <c r="AK1055" s="30">
        <f t="shared" si="306"/>
        <v>1043</v>
      </c>
      <c r="AL1055" s="29">
        <f t="shared" si="302"/>
        <v>6800230.3300000029</v>
      </c>
      <c r="AM1055" s="30">
        <f t="shared" si="306"/>
        <v>1043</v>
      </c>
      <c r="AN1055" s="30">
        <f t="shared" si="306"/>
        <v>1043</v>
      </c>
      <c r="AO1055" s="29">
        <f t="shared" si="303"/>
        <v>6804211.6100000134</v>
      </c>
      <c r="AP1055" s="30">
        <f t="shared" si="306"/>
        <v>1043</v>
      </c>
      <c r="AQ1055" s="30">
        <f t="shared" si="306"/>
        <v>1043</v>
      </c>
      <c r="AR1055" s="29">
        <f t="shared" si="297"/>
        <v>6795909.789999824</v>
      </c>
      <c r="AS1055" s="253">
        <f t="shared" si="306"/>
        <v>1043</v>
      </c>
      <c r="AT1055" s="254">
        <f t="shared" si="306"/>
        <v>1043</v>
      </c>
    </row>
    <row r="1056" spans="22:46">
      <c r="V1056" s="30">
        <f t="shared" si="307"/>
        <v>1044</v>
      </c>
      <c r="W1056" s="29">
        <f t="shared" si="298"/>
        <v>6785705.7900000578</v>
      </c>
      <c r="X1056" s="30">
        <f t="shared" si="307"/>
        <v>1044</v>
      </c>
      <c r="Y1056" s="30">
        <f t="shared" si="307"/>
        <v>1044</v>
      </c>
      <c r="Z1056" s="29">
        <f t="shared" si="299"/>
        <v>6805084.0299999034</v>
      </c>
      <c r="AA1056" s="30">
        <f t="shared" si="307"/>
        <v>1044</v>
      </c>
      <c r="AB1056" s="30">
        <f t="shared" si="307"/>
        <v>1044</v>
      </c>
      <c r="AC1056" s="29">
        <f t="shared" si="300"/>
        <v>6780598.3200000795</v>
      </c>
      <c r="AD1056" s="30">
        <f t="shared" si="307"/>
        <v>1044</v>
      </c>
      <c r="AE1056" s="30">
        <f t="shared" si="307"/>
        <v>1044</v>
      </c>
      <c r="AF1056" s="29">
        <f t="shared" si="296"/>
        <v>6815495.8499998795</v>
      </c>
      <c r="AG1056" s="30">
        <f t="shared" si="307"/>
        <v>1044</v>
      </c>
      <c r="AH1056" s="30">
        <f t="shared" si="307"/>
        <v>1044</v>
      </c>
      <c r="AI1056" s="29">
        <f t="shared" si="301"/>
        <v>6776280.1200000588</v>
      </c>
      <c r="AJ1056" s="30">
        <f t="shared" si="307"/>
        <v>1044</v>
      </c>
      <c r="AK1056" s="30">
        <f t="shared" si="306"/>
        <v>1044</v>
      </c>
      <c r="AL1056" s="29">
        <f t="shared" si="302"/>
        <v>6806689.2200000025</v>
      </c>
      <c r="AM1056" s="30">
        <f t="shared" si="306"/>
        <v>1044</v>
      </c>
      <c r="AN1056" s="30">
        <f t="shared" si="306"/>
        <v>1044</v>
      </c>
      <c r="AO1056" s="29">
        <f t="shared" si="303"/>
        <v>6810663.5400000131</v>
      </c>
      <c r="AP1056" s="30">
        <f t="shared" si="306"/>
        <v>1044</v>
      </c>
      <c r="AQ1056" s="30">
        <f t="shared" si="306"/>
        <v>1044</v>
      </c>
      <c r="AR1056" s="29">
        <f t="shared" si="297"/>
        <v>6802350.9299998237</v>
      </c>
      <c r="AS1056" s="253">
        <f t="shared" si="306"/>
        <v>1044</v>
      </c>
      <c r="AT1056" s="254">
        <f t="shared" si="306"/>
        <v>1044</v>
      </c>
    </row>
    <row r="1057" spans="22:46">
      <c r="V1057" s="30">
        <f t="shared" si="307"/>
        <v>1045</v>
      </c>
      <c r="W1057" s="29">
        <f t="shared" si="298"/>
        <v>6792142.4300000574</v>
      </c>
      <c r="X1057" s="30">
        <f t="shared" si="307"/>
        <v>1045</v>
      </c>
      <c r="Y1057" s="30">
        <f t="shared" si="307"/>
        <v>1045</v>
      </c>
      <c r="Z1057" s="29">
        <f t="shared" si="299"/>
        <v>6811539.3199999034</v>
      </c>
      <c r="AA1057" s="30">
        <f t="shared" si="307"/>
        <v>1045</v>
      </c>
      <c r="AB1057" s="30">
        <f t="shared" si="307"/>
        <v>1045</v>
      </c>
      <c r="AC1057" s="29">
        <f t="shared" si="300"/>
        <v>6787032.2600000799</v>
      </c>
      <c r="AD1057" s="30">
        <f t="shared" si="307"/>
        <v>1045</v>
      </c>
      <c r="AE1057" s="30">
        <f t="shared" si="307"/>
        <v>1045</v>
      </c>
      <c r="AF1057" s="29">
        <f t="shared" si="296"/>
        <v>6821955.6499998793</v>
      </c>
      <c r="AG1057" s="30">
        <f t="shared" si="307"/>
        <v>1045</v>
      </c>
      <c r="AH1057" s="30">
        <f t="shared" si="307"/>
        <v>1045</v>
      </c>
      <c r="AI1057" s="29">
        <f t="shared" si="301"/>
        <v>6782714.5100000584</v>
      </c>
      <c r="AJ1057" s="30">
        <f t="shared" si="307"/>
        <v>1045</v>
      </c>
      <c r="AK1057" s="30">
        <f t="shared" si="306"/>
        <v>1045</v>
      </c>
      <c r="AL1057" s="29">
        <f t="shared" si="302"/>
        <v>6813148.1100000022</v>
      </c>
      <c r="AM1057" s="30">
        <f t="shared" si="306"/>
        <v>1045</v>
      </c>
      <c r="AN1057" s="30">
        <f t="shared" si="306"/>
        <v>1045</v>
      </c>
      <c r="AO1057" s="29">
        <f t="shared" si="303"/>
        <v>6817115.4700000128</v>
      </c>
      <c r="AP1057" s="30">
        <f t="shared" si="306"/>
        <v>1045</v>
      </c>
      <c r="AQ1057" s="30">
        <f t="shared" si="306"/>
        <v>1045</v>
      </c>
      <c r="AR1057" s="29">
        <f t="shared" si="297"/>
        <v>6808792.0699998233</v>
      </c>
      <c r="AS1057" s="253">
        <f t="shared" si="306"/>
        <v>1045</v>
      </c>
      <c r="AT1057" s="254">
        <f t="shared" si="306"/>
        <v>1045</v>
      </c>
    </row>
    <row r="1058" spans="22:46">
      <c r="V1058" s="30">
        <f t="shared" si="307"/>
        <v>1046</v>
      </c>
      <c r="W1058" s="29">
        <f t="shared" si="298"/>
        <v>6798579.0700000571</v>
      </c>
      <c r="X1058" s="30">
        <f t="shared" si="307"/>
        <v>1046</v>
      </c>
      <c r="Y1058" s="30">
        <f t="shared" si="307"/>
        <v>1046</v>
      </c>
      <c r="Z1058" s="29">
        <f t="shared" si="299"/>
        <v>6817994.6099999035</v>
      </c>
      <c r="AA1058" s="30">
        <f t="shared" si="307"/>
        <v>1046</v>
      </c>
      <c r="AB1058" s="30">
        <f t="shared" si="307"/>
        <v>1046</v>
      </c>
      <c r="AC1058" s="29">
        <f t="shared" si="300"/>
        <v>6793466.2000000803</v>
      </c>
      <c r="AD1058" s="30">
        <f t="shared" si="307"/>
        <v>1046</v>
      </c>
      <c r="AE1058" s="30">
        <f t="shared" si="307"/>
        <v>1046</v>
      </c>
      <c r="AF1058" s="29">
        <f t="shared" si="296"/>
        <v>6828415.4499998791</v>
      </c>
      <c r="AG1058" s="30">
        <f t="shared" si="307"/>
        <v>1046</v>
      </c>
      <c r="AH1058" s="30">
        <f t="shared" si="307"/>
        <v>1046</v>
      </c>
      <c r="AI1058" s="29">
        <f t="shared" si="301"/>
        <v>6789148.9000000581</v>
      </c>
      <c r="AJ1058" s="30">
        <f t="shared" si="307"/>
        <v>1046</v>
      </c>
      <c r="AK1058" s="30">
        <f t="shared" si="306"/>
        <v>1046</v>
      </c>
      <c r="AL1058" s="29">
        <f t="shared" si="302"/>
        <v>6819607.0000000019</v>
      </c>
      <c r="AM1058" s="30">
        <f t="shared" si="306"/>
        <v>1046</v>
      </c>
      <c r="AN1058" s="30">
        <f t="shared" si="306"/>
        <v>1046</v>
      </c>
      <c r="AO1058" s="29">
        <f t="shared" si="303"/>
        <v>6823567.4000000125</v>
      </c>
      <c r="AP1058" s="30">
        <f t="shared" si="306"/>
        <v>1046</v>
      </c>
      <c r="AQ1058" s="30">
        <f t="shared" si="306"/>
        <v>1046</v>
      </c>
      <c r="AR1058" s="29">
        <f t="shared" si="297"/>
        <v>6815233.209999823</v>
      </c>
      <c r="AS1058" s="253">
        <f t="shared" si="306"/>
        <v>1046</v>
      </c>
      <c r="AT1058" s="254">
        <f t="shared" si="306"/>
        <v>1046</v>
      </c>
    </row>
    <row r="1059" spans="22:46">
      <c r="V1059" s="30">
        <f t="shared" si="307"/>
        <v>1047</v>
      </c>
      <c r="W1059" s="29">
        <f t="shared" si="298"/>
        <v>6805015.7100000568</v>
      </c>
      <c r="X1059" s="30">
        <f t="shared" si="307"/>
        <v>1047</v>
      </c>
      <c r="Y1059" s="30">
        <f t="shared" si="307"/>
        <v>1047</v>
      </c>
      <c r="Z1059" s="29">
        <f t="shared" si="299"/>
        <v>6824449.8999999035</v>
      </c>
      <c r="AA1059" s="30">
        <f t="shared" si="307"/>
        <v>1047</v>
      </c>
      <c r="AB1059" s="30">
        <f t="shared" si="307"/>
        <v>1047</v>
      </c>
      <c r="AC1059" s="29">
        <f t="shared" si="300"/>
        <v>6799900.1400000807</v>
      </c>
      <c r="AD1059" s="30">
        <f t="shared" si="307"/>
        <v>1047</v>
      </c>
      <c r="AE1059" s="30">
        <f t="shared" si="307"/>
        <v>1047</v>
      </c>
      <c r="AF1059" s="29">
        <f t="shared" si="296"/>
        <v>6834875.2499998789</v>
      </c>
      <c r="AG1059" s="30">
        <f t="shared" si="307"/>
        <v>1047</v>
      </c>
      <c r="AH1059" s="30">
        <f t="shared" si="307"/>
        <v>1047</v>
      </c>
      <c r="AI1059" s="29">
        <f t="shared" si="301"/>
        <v>6795583.2900000578</v>
      </c>
      <c r="AJ1059" s="30">
        <f t="shared" si="307"/>
        <v>1047</v>
      </c>
      <c r="AK1059" s="30">
        <f t="shared" si="306"/>
        <v>1047</v>
      </c>
      <c r="AL1059" s="29">
        <f t="shared" si="302"/>
        <v>6826065.8900000015</v>
      </c>
      <c r="AM1059" s="30">
        <f t="shared" si="306"/>
        <v>1047</v>
      </c>
      <c r="AN1059" s="30">
        <f t="shared" si="306"/>
        <v>1047</v>
      </c>
      <c r="AO1059" s="29">
        <f t="shared" si="303"/>
        <v>6830019.3300000122</v>
      </c>
      <c r="AP1059" s="30">
        <f t="shared" si="306"/>
        <v>1047</v>
      </c>
      <c r="AQ1059" s="30">
        <f t="shared" si="306"/>
        <v>1047</v>
      </c>
      <c r="AR1059" s="29">
        <f t="shared" si="297"/>
        <v>6821674.3499998227</v>
      </c>
      <c r="AS1059" s="253">
        <f t="shared" si="306"/>
        <v>1047</v>
      </c>
      <c r="AT1059" s="254">
        <f t="shared" si="306"/>
        <v>1047</v>
      </c>
    </row>
    <row r="1060" spans="22:46">
      <c r="V1060" s="30">
        <f t="shared" si="307"/>
        <v>1048</v>
      </c>
      <c r="W1060" s="29">
        <f t="shared" si="298"/>
        <v>6811452.3500000564</v>
      </c>
      <c r="X1060" s="30">
        <f t="shared" si="307"/>
        <v>1048</v>
      </c>
      <c r="Y1060" s="30">
        <f t="shared" si="307"/>
        <v>1048</v>
      </c>
      <c r="Z1060" s="29">
        <f t="shared" si="299"/>
        <v>6830905.1899999036</v>
      </c>
      <c r="AA1060" s="30">
        <f t="shared" si="307"/>
        <v>1048</v>
      </c>
      <c r="AB1060" s="30">
        <f t="shared" si="307"/>
        <v>1048</v>
      </c>
      <c r="AC1060" s="29">
        <f t="shared" si="300"/>
        <v>6806334.0800000811</v>
      </c>
      <c r="AD1060" s="30">
        <f t="shared" si="307"/>
        <v>1048</v>
      </c>
      <c r="AE1060" s="30">
        <f t="shared" si="307"/>
        <v>1048</v>
      </c>
      <c r="AF1060" s="29">
        <f t="shared" si="296"/>
        <v>6841335.0499998787</v>
      </c>
      <c r="AG1060" s="30">
        <f t="shared" si="307"/>
        <v>1048</v>
      </c>
      <c r="AH1060" s="30">
        <f t="shared" si="307"/>
        <v>1048</v>
      </c>
      <c r="AI1060" s="29">
        <f t="shared" si="301"/>
        <v>6802017.6800000574</v>
      </c>
      <c r="AJ1060" s="30">
        <f t="shared" si="307"/>
        <v>1048</v>
      </c>
      <c r="AK1060" s="30">
        <f t="shared" si="306"/>
        <v>1048</v>
      </c>
      <c r="AL1060" s="29">
        <f t="shared" si="302"/>
        <v>6832524.7800000012</v>
      </c>
      <c r="AM1060" s="30">
        <f t="shared" si="306"/>
        <v>1048</v>
      </c>
      <c r="AN1060" s="30">
        <f t="shared" si="306"/>
        <v>1048</v>
      </c>
      <c r="AO1060" s="29">
        <f t="shared" si="303"/>
        <v>6836471.2600000119</v>
      </c>
      <c r="AP1060" s="30">
        <f t="shared" si="306"/>
        <v>1048</v>
      </c>
      <c r="AQ1060" s="30">
        <f t="shared" si="306"/>
        <v>1048</v>
      </c>
      <c r="AR1060" s="29">
        <f t="shared" si="297"/>
        <v>6828115.4899998223</v>
      </c>
      <c r="AS1060" s="253">
        <f t="shared" si="306"/>
        <v>1048</v>
      </c>
      <c r="AT1060" s="254">
        <f t="shared" si="306"/>
        <v>1048</v>
      </c>
    </row>
    <row r="1061" spans="22:46">
      <c r="V1061" s="30">
        <f t="shared" si="307"/>
        <v>1049</v>
      </c>
      <c r="W1061" s="29">
        <f t="shared" si="298"/>
        <v>6817888.9900000561</v>
      </c>
      <c r="X1061" s="30">
        <f t="shared" si="307"/>
        <v>1049</v>
      </c>
      <c r="Y1061" s="30">
        <f t="shared" si="307"/>
        <v>1049</v>
      </c>
      <c r="Z1061" s="29">
        <f t="shared" si="299"/>
        <v>6837360.4799999036</v>
      </c>
      <c r="AA1061" s="30">
        <f t="shared" si="307"/>
        <v>1049</v>
      </c>
      <c r="AB1061" s="30">
        <f t="shared" si="307"/>
        <v>1049</v>
      </c>
      <c r="AC1061" s="29">
        <f t="shared" si="300"/>
        <v>6812768.0200000815</v>
      </c>
      <c r="AD1061" s="30">
        <f t="shared" si="307"/>
        <v>1049</v>
      </c>
      <c r="AE1061" s="30">
        <f t="shared" si="307"/>
        <v>1049</v>
      </c>
      <c r="AF1061" s="29">
        <f t="shared" si="296"/>
        <v>6847794.8499998786</v>
      </c>
      <c r="AG1061" s="30">
        <f t="shared" si="307"/>
        <v>1049</v>
      </c>
      <c r="AH1061" s="30">
        <f t="shared" si="307"/>
        <v>1049</v>
      </c>
      <c r="AI1061" s="29">
        <f t="shared" si="301"/>
        <v>6808452.0700000571</v>
      </c>
      <c r="AJ1061" s="30">
        <f t="shared" si="307"/>
        <v>1049</v>
      </c>
      <c r="AK1061" s="30">
        <f t="shared" si="306"/>
        <v>1049</v>
      </c>
      <c r="AL1061" s="29">
        <f t="shared" si="302"/>
        <v>6838983.6700000009</v>
      </c>
      <c r="AM1061" s="30">
        <f t="shared" si="306"/>
        <v>1049</v>
      </c>
      <c r="AN1061" s="30">
        <f t="shared" si="306"/>
        <v>1049</v>
      </c>
      <c r="AO1061" s="29">
        <f t="shared" si="303"/>
        <v>6842923.1900000116</v>
      </c>
      <c r="AP1061" s="30">
        <f t="shared" si="306"/>
        <v>1049</v>
      </c>
      <c r="AQ1061" s="30">
        <f t="shared" si="306"/>
        <v>1049</v>
      </c>
      <c r="AR1061" s="29">
        <f t="shared" si="297"/>
        <v>6834556.629999822</v>
      </c>
      <c r="AS1061" s="253">
        <f t="shared" si="306"/>
        <v>1049</v>
      </c>
      <c r="AT1061" s="254">
        <f t="shared" si="306"/>
        <v>1049</v>
      </c>
    </row>
    <row r="1062" spans="22:46">
      <c r="V1062" s="30">
        <f t="shared" si="307"/>
        <v>1050</v>
      </c>
      <c r="W1062" s="29">
        <f t="shared" si="298"/>
        <v>6824325.6300000558</v>
      </c>
      <c r="X1062" s="30">
        <f t="shared" si="307"/>
        <v>1050</v>
      </c>
      <c r="Y1062" s="30">
        <f t="shared" si="307"/>
        <v>1050</v>
      </c>
      <c r="Z1062" s="29">
        <f t="shared" si="299"/>
        <v>6843815.7699999036</v>
      </c>
      <c r="AA1062" s="30">
        <f t="shared" si="307"/>
        <v>1050</v>
      </c>
      <c r="AB1062" s="30">
        <f t="shared" si="307"/>
        <v>1050</v>
      </c>
      <c r="AC1062" s="29">
        <f t="shared" si="300"/>
        <v>6819201.9600000819</v>
      </c>
      <c r="AD1062" s="30">
        <f t="shared" si="307"/>
        <v>1050</v>
      </c>
      <c r="AE1062" s="30">
        <f t="shared" si="307"/>
        <v>1050</v>
      </c>
      <c r="AF1062" s="29">
        <f t="shared" si="296"/>
        <v>6854254.6499998784</v>
      </c>
      <c r="AG1062" s="30">
        <f t="shared" si="307"/>
        <v>1050</v>
      </c>
      <c r="AH1062" s="30">
        <f t="shared" si="307"/>
        <v>1050</v>
      </c>
      <c r="AI1062" s="29">
        <f t="shared" si="301"/>
        <v>6814886.4600000568</v>
      </c>
      <c r="AJ1062" s="30">
        <f t="shared" si="307"/>
        <v>1050</v>
      </c>
      <c r="AK1062" s="30">
        <f t="shared" si="306"/>
        <v>1050</v>
      </c>
      <c r="AL1062" s="29">
        <f t="shared" si="302"/>
        <v>6845442.5600000005</v>
      </c>
      <c r="AM1062" s="30">
        <f t="shared" si="306"/>
        <v>1050</v>
      </c>
      <c r="AN1062" s="30">
        <f t="shared" si="306"/>
        <v>1050</v>
      </c>
      <c r="AO1062" s="29">
        <f t="shared" si="303"/>
        <v>6849375.1200000113</v>
      </c>
      <c r="AP1062" s="30">
        <f t="shared" si="306"/>
        <v>1050</v>
      </c>
      <c r="AQ1062" s="30">
        <f t="shared" si="306"/>
        <v>1050</v>
      </c>
      <c r="AR1062" s="29">
        <f t="shared" si="297"/>
        <v>6840997.7699998217</v>
      </c>
      <c r="AS1062" s="253">
        <f t="shared" si="306"/>
        <v>1050</v>
      </c>
      <c r="AT1062" s="254">
        <f t="shared" si="306"/>
        <v>1050</v>
      </c>
    </row>
    <row r="1063" spans="22:46">
      <c r="V1063" s="30">
        <f t="shared" si="307"/>
        <v>1051</v>
      </c>
      <c r="W1063" s="29">
        <f t="shared" si="298"/>
        <v>6830762.2700000554</v>
      </c>
      <c r="X1063" s="30">
        <f t="shared" si="307"/>
        <v>1051</v>
      </c>
      <c r="Y1063" s="30">
        <f t="shared" si="307"/>
        <v>1051</v>
      </c>
      <c r="Z1063" s="29">
        <f t="shared" si="299"/>
        <v>6850271.0599999037</v>
      </c>
      <c r="AA1063" s="30">
        <f t="shared" si="307"/>
        <v>1051</v>
      </c>
      <c r="AB1063" s="30">
        <f t="shared" si="307"/>
        <v>1051</v>
      </c>
      <c r="AC1063" s="29">
        <f t="shared" si="300"/>
        <v>6825635.9000000823</v>
      </c>
      <c r="AD1063" s="30">
        <f t="shared" si="307"/>
        <v>1051</v>
      </c>
      <c r="AE1063" s="30">
        <f t="shared" si="307"/>
        <v>1051</v>
      </c>
      <c r="AF1063" s="29">
        <f t="shared" si="296"/>
        <v>6860714.4499998782</v>
      </c>
      <c r="AG1063" s="30">
        <f t="shared" si="307"/>
        <v>1051</v>
      </c>
      <c r="AH1063" s="30">
        <f t="shared" si="307"/>
        <v>1051</v>
      </c>
      <c r="AI1063" s="29">
        <f t="shared" si="301"/>
        <v>6821320.8500000564</v>
      </c>
      <c r="AJ1063" s="30">
        <f t="shared" si="307"/>
        <v>1051</v>
      </c>
      <c r="AK1063" s="30">
        <f t="shared" si="306"/>
        <v>1051</v>
      </c>
      <c r="AL1063" s="29">
        <f t="shared" si="302"/>
        <v>6851901.4500000002</v>
      </c>
      <c r="AM1063" s="30">
        <f t="shared" si="306"/>
        <v>1051</v>
      </c>
      <c r="AN1063" s="30">
        <f t="shared" si="306"/>
        <v>1051</v>
      </c>
      <c r="AO1063" s="29">
        <f t="shared" si="303"/>
        <v>6855827.050000011</v>
      </c>
      <c r="AP1063" s="30">
        <f t="shared" si="306"/>
        <v>1051</v>
      </c>
      <c r="AQ1063" s="30">
        <f t="shared" si="306"/>
        <v>1051</v>
      </c>
      <c r="AR1063" s="29">
        <f t="shared" si="297"/>
        <v>6847438.9099998213</v>
      </c>
      <c r="AS1063" s="253">
        <f t="shared" si="306"/>
        <v>1051</v>
      </c>
      <c r="AT1063" s="254">
        <f t="shared" si="306"/>
        <v>1051</v>
      </c>
    </row>
    <row r="1064" spans="22:46">
      <c r="V1064" s="30">
        <f t="shared" si="307"/>
        <v>1052</v>
      </c>
      <c r="W1064" s="29">
        <f t="shared" si="298"/>
        <v>6837198.9100000551</v>
      </c>
      <c r="X1064" s="30">
        <f t="shared" si="307"/>
        <v>1052</v>
      </c>
      <c r="Y1064" s="30">
        <f t="shared" si="307"/>
        <v>1052</v>
      </c>
      <c r="Z1064" s="29">
        <f t="shared" si="299"/>
        <v>6856726.3499999037</v>
      </c>
      <c r="AA1064" s="30">
        <f t="shared" si="307"/>
        <v>1052</v>
      </c>
      <c r="AB1064" s="30">
        <f t="shared" si="307"/>
        <v>1052</v>
      </c>
      <c r="AC1064" s="29">
        <f t="shared" si="300"/>
        <v>6832069.8400000827</v>
      </c>
      <c r="AD1064" s="30">
        <f t="shared" si="307"/>
        <v>1052</v>
      </c>
      <c r="AE1064" s="30">
        <f t="shared" si="307"/>
        <v>1052</v>
      </c>
      <c r="AF1064" s="29">
        <f t="shared" si="296"/>
        <v>6867174.249999878</v>
      </c>
      <c r="AG1064" s="30">
        <f t="shared" si="307"/>
        <v>1052</v>
      </c>
      <c r="AH1064" s="30">
        <f t="shared" si="307"/>
        <v>1052</v>
      </c>
      <c r="AI1064" s="29">
        <f t="shared" si="301"/>
        <v>6827755.2400000561</v>
      </c>
      <c r="AJ1064" s="30">
        <f t="shared" si="307"/>
        <v>1052</v>
      </c>
      <c r="AK1064" s="30">
        <f t="shared" si="306"/>
        <v>1052</v>
      </c>
      <c r="AL1064" s="29">
        <f t="shared" si="302"/>
        <v>6858360.3399999999</v>
      </c>
      <c r="AM1064" s="30">
        <f t="shared" si="306"/>
        <v>1052</v>
      </c>
      <c r="AN1064" s="30">
        <f t="shared" si="306"/>
        <v>1052</v>
      </c>
      <c r="AO1064" s="29">
        <f t="shared" si="303"/>
        <v>6862278.9800000107</v>
      </c>
      <c r="AP1064" s="30">
        <f t="shared" si="306"/>
        <v>1052</v>
      </c>
      <c r="AQ1064" s="30">
        <f t="shared" si="306"/>
        <v>1052</v>
      </c>
      <c r="AR1064" s="29">
        <f t="shared" si="297"/>
        <v>6853880.049999821</v>
      </c>
      <c r="AS1064" s="253">
        <f t="shared" si="306"/>
        <v>1052</v>
      </c>
      <c r="AT1064" s="254">
        <f t="shared" si="306"/>
        <v>1052</v>
      </c>
    </row>
    <row r="1065" spans="22:46">
      <c r="V1065" s="30">
        <f t="shared" si="307"/>
        <v>1053</v>
      </c>
      <c r="W1065" s="29">
        <f t="shared" si="298"/>
        <v>6843635.5500000548</v>
      </c>
      <c r="X1065" s="30">
        <f t="shared" si="307"/>
        <v>1053</v>
      </c>
      <c r="Y1065" s="30">
        <f t="shared" si="307"/>
        <v>1053</v>
      </c>
      <c r="Z1065" s="29">
        <f t="shared" si="299"/>
        <v>6863181.6399999037</v>
      </c>
      <c r="AA1065" s="30">
        <f t="shared" si="307"/>
        <v>1053</v>
      </c>
      <c r="AB1065" s="30">
        <f t="shared" si="307"/>
        <v>1053</v>
      </c>
      <c r="AC1065" s="29">
        <f t="shared" si="300"/>
        <v>6838503.7800000831</v>
      </c>
      <c r="AD1065" s="30">
        <f t="shared" si="307"/>
        <v>1053</v>
      </c>
      <c r="AE1065" s="30">
        <f t="shared" si="307"/>
        <v>1053</v>
      </c>
      <c r="AF1065" s="29">
        <f t="shared" si="296"/>
        <v>6873634.0499998778</v>
      </c>
      <c r="AG1065" s="30">
        <f t="shared" si="307"/>
        <v>1053</v>
      </c>
      <c r="AH1065" s="30">
        <f t="shared" si="307"/>
        <v>1053</v>
      </c>
      <c r="AI1065" s="29">
        <f t="shared" si="301"/>
        <v>6834189.6300000558</v>
      </c>
      <c r="AJ1065" s="30">
        <f t="shared" si="307"/>
        <v>1053</v>
      </c>
      <c r="AK1065" s="30">
        <f t="shared" si="306"/>
        <v>1053</v>
      </c>
      <c r="AL1065" s="29">
        <f t="shared" si="302"/>
        <v>6864819.2299999995</v>
      </c>
      <c r="AM1065" s="30">
        <f t="shared" si="306"/>
        <v>1053</v>
      </c>
      <c r="AN1065" s="30">
        <f t="shared" si="306"/>
        <v>1053</v>
      </c>
      <c r="AO1065" s="29">
        <f t="shared" si="303"/>
        <v>6868730.9100000104</v>
      </c>
      <c r="AP1065" s="30">
        <f t="shared" si="306"/>
        <v>1053</v>
      </c>
      <c r="AQ1065" s="30">
        <f t="shared" si="306"/>
        <v>1053</v>
      </c>
      <c r="AR1065" s="29">
        <f t="shared" si="297"/>
        <v>6860321.1899998207</v>
      </c>
      <c r="AS1065" s="253">
        <f t="shared" si="306"/>
        <v>1053</v>
      </c>
      <c r="AT1065" s="254">
        <f t="shared" si="306"/>
        <v>1053</v>
      </c>
    </row>
    <row r="1066" spans="22:46">
      <c r="V1066" s="30">
        <f t="shared" si="307"/>
        <v>1054</v>
      </c>
      <c r="W1066" s="29">
        <f t="shared" si="298"/>
        <v>6850072.1900000544</v>
      </c>
      <c r="X1066" s="30">
        <f t="shared" si="307"/>
        <v>1054</v>
      </c>
      <c r="Y1066" s="30">
        <f t="shared" si="307"/>
        <v>1054</v>
      </c>
      <c r="Z1066" s="29">
        <f t="shared" si="299"/>
        <v>6869636.9299999038</v>
      </c>
      <c r="AA1066" s="30">
        <f t="shared" si="307"/>
        <v>1054</v>
      </c>
      <c r="AB1066" s="30">
        <f t="shared" si="307"/>
        <v>1054</v>
      </c>
      <c r="AC1066" s="29">
        <f t="shared" si="300"/>
        <v>6844937.7200000836</v>
      </c>
      <c r="AD1066" s="30">
        <f t="shared" si="307"/>
        <v>1054</v>
      </c>
      <c r="AE1066" s="30">
        <f t="shared" si="307"/>
        <v>1054</v>
      </c>
      <c r="AF1066" s="29">
        <f t="shared" si="296"/>
        <v>6880093.8499998776</v>
      </c>
      <c r="AG1066" s="30">
        <f t="shared" si="307"/>
        <v>1054</v>
      </c>
      <c r="AH1066" s="30">
        <f t="shared" si="307"/>
        <v>1054</v>
      </c>
      <c r="AI1066" s="29">
        <f t="shared" si="301"/>
        <v>6840624.0200000554</v>
      </c>
      <c r="AJ1066" s="30">
        <f t="shared" si="307"/>
        <v>1054</v>
      </c>
      <c r="AK1066" s="30">
        <f t="shared" si="306"/>
        <v>1054</v>
      </c>
      <c r="AL1066" s="29">
        <f t="shared" si="302"/>
        <v>6871278.1199999992</v>
      </c>
      <c r="AM1066" s="30">
        <f t="shared" si="306"/>
        <v>1054</v>
      </c>
      <c r="AN1066" s="30">
        <f t="shared" si="306"/>
        <v>1054</v>
      </c>
      <c r="AO1066" s="29">
        <f t="shared" si="303"/>
        <v>6875182.8400000101</v>
      </c>
      <c r="AP1066" s="30">
        <f t="shared" si="306"/>
        <v>1054</v>
      </c>
      <c r="AQ1066" s="30">
        <f t="shared" si="306"/>
        <v>1054</v>
      </c>
      <c r="AR1066" s="29">
        <f t="shared" si="297"/>
        <v>6866762.3299998203</v>
      </c>
      <c r="AS1066" s="253">
        <f t="shared" si="306"/>
        <v>1054</v>
      </c>
      <c r="AT1066" s="254">
        <f t="shared" si="306"/>
        <v>1054</v>
      </c>
    </row>
    <row r="1067" spans="22:46">
      <c r="V1067" s="30">
        <f t="shared" si="307"/>
        <v>1055</v>
      </c>
      <c r="W1067" s="29">
        <f t="shared" si="298"/>
        <v>6856508.8300000541</v>
      </c>
      <c r="X1067" s="30">
        <f t="shared" si="307"/>
        <v>1055</v>
      </c>
      <c r="Y1067" s="30">
        <f t="shared" si="307"/>
        <v>1055</v>
      </c>
      <c r="Z1067" s="29">
        <f t="shared" si="299"/>
        <v>6876092.2199999038</v>
      </c>
      <c r="AA1067" s="30">
        <f t="shared" si="307"/>
        <v>1055</v>
      </c>
      <c r="AB1067" s="30">
        <f t="shared" si="307"/>
        <v>1055</v>
      </c>
      <c r="AC1067" s="29">
        <f t="shared" si="300"/>
        <v>6851371.660000084</v>
      </c>
      <c r="AD1067" s="30">
        <f t="shared" si="307"/>
        <v>1055</v>
      </c>
      <c r="AE1067" s="30">
        <f t="shared" si="307"/>
        <v>1055</v>
      </c>
      <c r="AF1067" s="29">
        <f t="shared" si="296"/>
        <v>6886553.6499998774</v>
      </c>
      <c r="AG1067" s="30">
        <f t="shared" si="307"/>
        <v>1055</v>
      </c>
      <c r="AH1067" s="30">
        <f t="shared" si="307"/>
        <v>1055</v>
      </c>
      <c r="AI1067" s="29">
        <f t="shared" si="301"/>
        <v>6847058.4100000551</v>
      </c>
      <c r="AJ1067" s="30">
        <f t="shared" si="307"/>
        <v>1055</v>
      </c>
      <c r="AK1067" s="30">
        <f t="shared" si="306"/>
        <v>1055</v>
      </c>
      <c r="AL1067" s="29">
        <f t="shared" si="302"/>
        <v>6877737.0099999988</v>
      </c>
      <c r="AM1067" s="30">
        <f t="shared" si="306"/>
        <v>1055</v>
      </c>
      <c r="AN1067" s="30">
        <f t="shared" si="306"/>
        <v>1055</v>
      </c>
      <c r="AO1067" s="29">
        <f t="shared" si="303"/>
        <v>6881634.7700000098</v>
      </c>
      <c r="AP1067" s="30">
        <f t="shared" si="306"/>
        <v>1055</v>
      </c>
      <c r="AQ1067" s="30">
        <f t="shared" si="306"/>
        <v>1055</v>
      </c>
      <c r="AR1067" s="29">
        <f t="shared" si="297"/>
        <v>6873203.46999982</v>
      </c>
      <c r="AS1067" s="253">
        <f t="shared" si="306"/>
        <v>1055</v>
      </c>
      <c r="AT1067" s="254">
        <f t="shared" si="306"/>
        <v>1055</v>
      </c>
    </row>
    <row r="1068" spans="22:46">
      <c r="V1068" s="30">
        <f t="shared" si="307"/>
        <v>1056</v>
      </c>
      <c r="W1068" s="29">
        <f t="shared" si="298"/>
        <v>6862945.4700000538</v>
      </c>
      <c r="X1068" s="30">
        <f t="shared" si="307"/>
        <v>1056</v>
      </c>
      <c r="Y1068" s="30">
        <f t="shared" si="307"/>
        <v>1056</v>
      </c>
      <c r="Z1068" s="29">
        <f t="shared" si="299"/>
        <v>6882547.5099999039</v>
      </c>
      <c r="AA1068" s="30">
        <f t="shared" si="307"/>
        <v>1056</v>
      </c>
      <c r="AB1068" s="30">
        <f t="shared" si="307"/>
        <v>1056</v>
      </c>
      <c r="AC1068" s="29">
        <f t="shared" si="300"/>
        <v>6857805.6000000844</v>
      </c>
      <c r="AD1068" s="30">
        <f t="shared" si="307"/>
        <v>1056</v>
      </c>
      <c r="AE1068" s="30">
        <f t="shared" si="307"/>
        <v>1056</v>
      </c>
      <c r="AF1068" s="29">
        <f t="shared" si="296"/>
        <v>6893013.4499998773</v>
      </c>
      <c r="AG1068" s="30">
        <f t="shared" si="307"/>
        <v>1056</v>
      </c>
      <c r="AH1068" s="30">
        <f t="shared" si="307"/>
        <v>1056</v>
      </c>
      <c r="AI1068" s="29">
        <f t="shared" si="301"/>
        <v>6853492.8000000548</v>
      </c>
      <c r="AJ1068" s="30">
        <f t="shared" si="307"/>
        <v>1056</v>
      </c>
      <c r="AK1068" s="30">
        <f t="shared" si="306"/>
        <v>1056</v>
      </c>
      <c r="AL1068" s="29">
        <f t="shared" si="302"/>
        <v>6884195.8999999985</v>
      </c>
      <c r="AM1068" s="30">
        <f t="shared" si="306"/>
        <v>1056</v>
      </c>
      <c r="AN1068" s="30">
        <f t="shared" si="306"/>
        <v>1056</v>
      </c>
      <c r="AO1068" s="29">
        <f t="shared" si="303"/>
        <v>6888086.7000000095</v>
      </c>
      <c r="AP1068" s="30">
        <f t="shared" si="306"/>
        <v>1056</v>
      </c>
      <c r="AQ1068" s="30">
        <f t="shared" si="306"/>
        <v>1056</v>
      </c>
      <c r="AR1068" s="29">
        <f t="shared" si="297"/>
        <v>6879644.6099998197</v>
      </c>
      <c r="AS1068" s="253">
        <f t="shared" si="306"/>
        <v>1056</v>
      </c>
      <c r="AT1068" s="254">
        <f t="shared" si="306"/>
        <v>1056</v>
      </c>
    </row>
    <row r="1069" spans="22:46">
      <c r="V1069" s="30">
        <f t="shared" si="307"/>
        <v>1057</v>
      </c>
      <c r="W1069" s="29">
        <f t="shared" si="298"/>
        <v>6869382.1100000534</v>
      </c>
      <c r="X1069" s="30">
        <f t="shared" si="307"/>
        <v>1057</v>
      </c>
      <c r="Y1069" s="30">
        <f t="shared" si="307"/>
        <v>1057</v>
      </c>
      <c r="Z1069" s="29">
        <f t="shared" si="299"/>
        <v>6889002.7999999039</v>
      </c>
      <c r="AA1069" s="30">
        <f t="shared" si="307"/>
        <v>1057</v>
      </c>
      <c r="AB1069" s="30">
        <f t="shared" si="307"/>
        <v>1057</v>
      </c>
      <c r="AC1069" s="29">
        <f t="shared" si="300"/>
        <v>6864239.5400000848</v>
      </c>
      <c r="AD1069" s="30">
        <f t="shared" si="307"/>
        <v>1057</v>
      </c>
      <c r="AE1069" s="30">
        <f t="shared" si="307"/>
        <v>1057</v>
      </c>
      <c r="AF1069" s="29">
        <f t="shared" si="296"/>
        <v>6899473.2499998771</v>
      </c>
      <c r="AG1069" s="30">
        <f t="shared" si="307"/>
        <v>1057</v>
      </c>
      <c r="AH1069" s="30">
        <f t="shared" si="307"/>
        <v>1057</v>
      </c>
      <c r="AI1069" s="29">
        <f t="shared" si="301"/>
        <v>6859927.1900000544</v>
      </c>
      <c r="AJ1069" s="30">
        <f t="shared" si="307"/>
        <v>1057</v>
      </c>
      <c r="AK1069" s="30">
        <f t="shared" si="307"/>
        <v>1057</v>
      </c>
      <c r="AL1069" s="29">
        <f t="shared" si="302"/>
        <v>6890654.7899999982</v>
      </c>
      <c r="AM1069" s="30">
        <f t="shared" ref="AK1069:AT1084" si="308">AM1068+1</f>
        <v>1057</v>
      </c>
      <c r="AN1069" s="30">
        <f t="shared" si="308"/>
        <v>1057</v>
      </c>
      <c r="AO1069" s="29">
        <f t="shared" si="303"/>
        <v>6894538.6300000092</v>
      </c>
      <c r="AP1069" s="30">
        <f t="shared" si="308"/>
        <v>1057</v>
      </c>
      <c r="AQ1069" s="30">
        <f t="shared" si="308"/>
        <v>1057</v>
      </c>
      <c r="AR1069" s="29">
        <f t="shared" si="297"/>
        <v>6886085.7499998193</v>
      </c>
      <c r="AS1069" s="253">
        <f t="shared" si="308"/>
        <v>1057</v>
      </c>
      <c r="AT1069" s="254">
        <f t="shared" si="308"/>
        <v>1057</v>
      </c>
    </row>
    <row r="1070" spans="22:46">
      <c r="V1070" s="30">
        <f t="shared" ref="V1070:AK1085" si="309">V1069+1</f>
        <v>1058</v>
      </c>
      <c r="W1070" s="29">
        <f t="shared" si="298"/>
        <v>6875818.7500000531</v>
      </c>
      <c r="X1070" s="30">
        <f t="shared" si="309"/>
        <v>1058</v>
      </c>
      <c r="Y1070" s="30">
        <f t="shared" si="309"/>
        <v>1058</v>
      </c>
      <c r="Z1070" s="29">
        <f t="shared" si="299"/>
        <v>6895458.0899999039</v>
      </c>
      <c r="AA1070" s="30">
        <f t="shared" si="309"/>
        <v>1058</v>
      </c>
      <c r="AB1070" s="30">
        <f t="shared" si="309"/>
        <v>1058</v>
      </c>
      <c r="AC1070" s="29">
        <f t="shared" si="300"/>
        <v>6870673.4800000852</v>
      </c>
      <c r="AD1070" s="30">
        <f t="shared" si="309"/>
        <v>1058</v>
      </c>
      <c r="AE1070" s="30">
        <f t="shared" si="309"/>
        <v>1058</v>
      </c>
      <c r="AF1070" s="29">
        <f t="shared" si="296"/>
        <v>6905933.0499998769</v>
      </c>
      <c r="AG1070" s="30">
        <f t="shared" si="309"/>
        <v>1058</v>
      </c>
      <c r="AH1070" s="30">
        <f t="shared" si="309"/>
        <v>1058</v>
      </c>
      <c r="AI1070" s="29">
        <f t="shared" si="301"/>
        <v>6866361.5800000541</v>
      </c>
      <c r="AJ1070" s="30">
        <f t="shared" si="309"/>
        <v>1058</v>
      </c>
      <c r="AK1070" s="30">
        <f t="shared" si="308"/>
        <v>1058</v>
      </c>
      <c r="AL1070" s="29">
        <f t="shared" si="302"/>
        <v>6897113.6799999978</v>
      </c>
      <c r="AM1070" s="30">
        <f t="shared" si="308"/>
        <v>1058</v>
      </c>
      <c r="AN1070" s="30">
        <f t="shared" si="308"/>
        <v>1058</v>
      </c>
      <c r="AO1070" s="29">
        <f t="shared" si="303"/>
        <v>6900990.5600000089</v>
      </c>
      <c r="AP1070" s="30">
        <f t="shared" si="308"/>
        <v>1058</v>
      </c>
      <c r="AQ1070" s="30">
        <f t="shared" si="308"/>
        <v>1058</v>
      </c>
      <c r="AR1070" s="29">
        <f t="shared" si="297"/>
        <v>6892526.889999819</v>
      </c>
      <c r="AS1070" s="253">
        <f t="shared" si="308"/>
        <v>1058</v>
      </c>
      <c r="AT1070" s="254">
        <f t="shared" si="308"/>
        <v>1058</v>
      </c>
    </row>
    <row r="1071" spans="22:46">
      <c r="V1071" s="30">
        <f t="shared" si="309"/>
        <v>1059</v>
      </c>
      <c r="W1071" s="29">
        <f t="shared" si="298"/>
        <v>6882255.3900000528</v>
      </c>
      <c r="X1071" s="30">
        <f t="shared" si="309"/>
        <v>1059</v>
      </c>
      <c r="Y1071" s="30">
        <f t="shared" si="309"/>
        <v>1059</v>
      </c>
      <c r="Z1071" s="29">
        <f t="shared" si="299"/>
        <v>6901913.379999904</v>
      </c>
      <c r="AA1071" s="30">
        <f t="shared" si="309"/>
        <v>1059</v>
      </c>
      <c r="AB1071" s="30">
        <f t="shared" si="309"/>
        <v>1059</v>
      </c>
      <c r="AC1071" s="29">
        <f t="shared" si="300"/>
        <v>6877107.4200000856</v>
      </c>
      <c r="AD1071" s="30">
        <f t="shared" si="309"/>
        <v>1059</v>
      </c>
      <c r="AE1071" s="30">
        <f t="shared" si="309"/>
        <v>1059</v>
      </c>
      <c r="AF1071" s="29">
        <f t="shared" si="296"/>
        <v>6912392.8499998767</v>
      </c>
      <c r="AG1071" s="30">
        <f t="shared" si="309"/>
        <v>1059</v>
      </c>
      <c r="AH1071" s="30">
        <f t="shared" si="309"/>
        <v>1059</v>
      </c>
      <c r="AI1071" s="29">
        <f t="shared" si="301"/>
        <v>6872795.9700000538</v>
      </c>
      <c r="AJ1071" s="30">
        <f t="shared" si="309"/>
        <v>1059</v>
      </c>
      <c r="AK1071" s="30">
        <f t="shared" si="308"/>
        <v>1059</v>
      </c>
      <c r="AL1071" s="29">
        <f t="shared" si="302"/>
        <v>6903572.5699999975</v>
      </c>
      <c r="AM1071" s="30">
        <f t="shared" si="308"/>
        <v>1059</v>
      </c>
      <c r="AN1071" s="30">
        <f t="shared" si="308"/>
        <v>1059</v>
      </c>
      <c r="AO1071" s="29">
        <f t="shared" si="303"/>
        <v>6907442.4900000086</v>
      </c>
      <c r="AP1071" s="30">
        <f t="shared" si="308"/>
        <v>1059</v>
      </c>
      <c r="AQ1071" s="30">
        <f t="shared" si="308"/>
        <v>1059</v>
      </c>
      <c r="AR1071" s="29">
        <f t="shared" si="297"/>
        <v>6898968.0299998187</v>
      </c>
      <c r="AS1071" s="253">
        <f t="shared" si="308"/>
        <v>1059</v>
      </c>
      <c r="AT1071" s="254">
        <f t="shared" si="308"/>
        <v>1059</v>
      </c>
    </row>
    <row r="1072" spans="22:46">
      <c r="V1072" s="30">
        <f t="shared" si="309"/>
        <v>1060</v>
      </c>
      <c r="W1072" s="29">
        <f t="shared" si="298"/>
        <v>6888692.0300000524</v>
      </c>
      <c r="X1072" s="30">
        <f t="shared" si="309"/>
        <v>1060</v>
      </c>
      <c r="Y1072" s="30">
        <f t="shared" si="309"/>
        <v>1060</v>
      </c>
      <c r="Z1072" s="29">
        <f t="shared" si="299"/>
        <v>6908368.669999904</v>
      </c>
      <c r="AA1072" s="30">
        <f t="shared" si="309"/>
        <v>1060</v>
      </c>
      <c r="AB1072" s="30">
        <f t="shared" si="309"/>
        <v>1060</v>
      </c>
      <c r="AC1072" s="29">
        <f t="shared" si="300"/>
        <v>6883541.360000086</v>
      </c>
      <c r="AD1072" s="30">
        <f t="shared" si="309"/>
        <v>1060</v>
      </c>
      <c r="AE1072" s="30">
        <f t="shared" si="309"/>
        <v>1060</v>
      </c>
      <c r="AF1072" s="29">
        <f t="shared" si="296"/>
        <v>6918852.6499998765</v>
      </c>
      <c r="AG1072" s="30">
        <f t="shared" si="309"/>
        <v>1060</v>
      </c>
      <c r="AH1072" s="30">
        <f t="shared" si="309"/>
        <v>1060</v>
      </c>
      <c r="AI1072" s="29">
        <f t="shared" si="301"/>
        <v>6879230.3600000534</v>
      </c>
      <c r="AJ1072" s="30">
        <f t="shared" si="309"/>
        <v>1060</v>
      </c>
      <c r="AK1072" s="30">
        <f t="shared" si="308"/>
        <v>1060</v>
      </c>
      <c r="AL1072" s="29">
        <f t="shared" si="302"/>
        <v>6910031.4599999972</v>
      </c>
      <c r="AM1072" s="30">
        <f t="shared" si="308"/>
        <v>1060</v>
      </c>
      <c r="AN1072" s="30">
        <f t="shared" si="308"/>
        <v>1060</v>
      </c>
      <c r="AO1072" s="29">
        <f t="shared" si="303"/>
        <v>6913894.4200000083</v>
      </c>
      <c r="AP1072" s="30">
        <f t="shared" si="308"/>
        <v>1060</v>
      </c>
      <c r="AQ1072" s="30">
        <f t="shared" si="308"/>
        <v>1060</v>
      </c>
      <c r="AR1072" s="29">
        <f t="shared" si="297"/>
        <v>6905409.1699998183</v>
      </c>
      <c r="AS1072" s="253">
        <f t="shared" si="308"/>
        <v>1060</v>
      </c>
      <c r="AT1072" s="254">
        <f t="shared" si="308"/>
        <v>1060</v>
      </c>
    </row>
    <row r="1073" spans="22:46">
      <c r="V1073" s="30">
        <f t="shared" si="309"/>
        <v>1061</v>
      </c>
      <c r="W1073" s="29">
        <f t="shared" si="298"/>
        <v>6895128.6700000521</v>
      </c>
      <c r="X1073" s="30">
        <f t="shared" si="309"/>
        <v>1061</v>
      </c>
      <c r="Y1073" s="30">
        <f t="shared" si="309"/>
        <v>1061</v>
      </c>
      <c r="Z1073" s="29">
        <f t="shared" si="299"/>
        <v>6914823.959999904</v>
      </c>
      <c r="AA1073" s="30">
        <f t="shared" si="309"/>
        <v>1061</v>
      </c>
      <c r="AB1073" s="30">
        <f t="shared" si="309"/>
        <v>1061</v>
      </c>
      <c r="AC1073" s="29">
        <f t="shared" si="300"/>
        <v>6889975.3000000864</v>
      </c>
      <c r="AD1073" s="30">
        <f t="shared" si="309"/>
        <v>1061</v>
      </c>
      <c r="AE1073" s="30">
        <f t="shared" si="309"/>
        <v>1061</v>
      </c>
      <c r="AF1073" s="29">
        <f t="shared" si="296"/>
        <v>6925312.4499998763</v>
      </c>
      <c r="AG1073" s="30">
        <f t="shared" si="309"/>
        <v>1061</v>
      </c>
      <c r="AH1073" s="30">
        <f t="shared" si="309"/>
        <v>1061</v>
      </c>
      <c r="AI1073" s="29">
        <f t="shared" si="301"/>
        <v>6885664.7500000531</v>
      </c>
      <c r="AJ1073" s="30">
        <f t="shared" si="309"/>
        <v>1061</v>
      </c>
      <c r="AK1073" s="30">
        <f t="shared" si="308"/>
        <v>1061</v>
      </c>
      <c r="AL1073" s="29">
        <f t="shared" si="302"/>
        <v>6916490.3499999968</v>
      </c>
      <c r="AM1073" s="30">
        <f t="shared" si="308"/>
        <v>1061</v>
      </c>
      <c r="AN1073" s="30">
        <f t="shared" si="308"/>
        <v>1061</v>
      </c>
      <c r="AO1073" s="29">
        <f t="shared" si="303"/>
        <v>6920346.350000008</v>
      </c>
      <c r="AP1073" s="30">
        <f t="shared" si="308"/>
        <v>1061</v>
      </c>
      <c r="AQ1073" s="30">
        <f t="shared" si="308"/>
        <v>1061</v>
      </c>
      <c r="AR1073" s="29">
        <f t="shared" si="297"/>
        <v>6911850.309999818</v>
      </c>
      <c r="AS1073" s="253">
        <f t="shared" si="308"/>
        <v>1061</v>
      </c>
      <c r="AT1073" s="254">
        <f t="shared" si="308"/>
        <v>1061</v>
      </c>
    </row>
    <row r="1074" spans="22:46">
      <c r="V1074" s="30">
        <f t="shared" si="309"/>
        <v>1062</v>
      </c>
      <c r="W1074" s="29">
        <f t="shared" si="298"/>
        <v>6901565.3100000517</v>
      </c>
      <c r="X1074" s="30">
        <f t="shared" si="309"/>
        <v>1062</v>
      </c>
      <c r="Y1074" s="30">
        <f t="shared" si="309"/>
        <v>1062</v>
      </c>
      <c r="Z1074" s="29">
        <f t="shared" si="299"/>
        <v>6921279.2499999041</v>
      </c>
      <c r="AA1074" s="30">
        <f t="shared" si="309"/>
        <v>1062</v>
      </c>
      <c r="AB1074" s="30">
        <f t="shared" si="309"/>
        <v>1062</v>
      </c>
      <c r="AC1074" s="29">
        <f t="shared" si="300"/>
        <v>6896409.2400000868</v>
      </c>
      <c r="AD1074" s="30">
        <f t="shared" si="309"/>
        <v>1062</v>
      </c>
      <c r="AE1074" s="30">
        <f t="shared" si="309"/>
        <v>1062</v>
      </c>
      <c r="AF1074" s="29">
        <f t="shared" si="296"/>
        <v>6931772.2499998761</v>
      </c>
      <c r="AG1074" s="30">
        <f t="shared" si="309"/>
        <v>1062</v>
      </c>
      <c r="AH1074" s="30">
        <f t="shared" si="309"/>
        <v>1062</v>
      </c>
      <c r="AI1074" s="29">
        <f t="shared" si="301"/>
        <v>6892099.1400000528</v>
      </c>
      <c r="AJ1074" s="30">
        <f t="shared" si="309"/>
        <v>1062</v>
      </c>
      <c r="AK1074" s="30">
        <f t="shared" si="308"/>
        <v>1062</v>
      </c>
      <c r="AL1074" s="29">
        <f t="shared" si="302"/>
        <v>6922949.2399999965</v>
      </c>
      <c r="AM1074" s="30">
        <f t="shared" si="308"/>
        <v>1062</v>
      </c>
      <c r="AN1074" s="30">
        <f t="shared" si="308"/>
        <v>1062</v>
      </c>
      <c r="AO1074" s="29">
        <f t="shared" si="303"/>
        <v>6926798.2800000077</v>
      </c>
      <c r="AP1074" s="30">
        <f t="shared" si="308"/>
        <v>1062</v>
      </c>
      <c r="AQ1074" s="30">
        <f t="shared" si="308"/>
        <v>1062</v>
      </c>
      <c r="AR1074" s="29">
        <f t="shared" si="297"/>
        <v>6918291.4499998176</v>
      </c>
      <c r="AS1074" s="253">
        <f t="shared" si="308"/>
        <v>1062</v>
      </c>
      <c r="AT1074" s="254">
        <f t="shared" si="308"/>
        <v>1062</v>
      </c>
    </row>
    <row r="1075" spans="22:46">
      <c r="V1075" s="30">
        <f t="shared" si="309"/>
        <v>1063</v>
      </c>
      <c r="W1075" s="29">
        <f t="shared" si="298"/>
        <v>6908001.9500000514</v>
      </c>
      <c r="X1075" s="30">
        <f t="shared" si="309"/>
        <v>1063</v>
      </c>
      <c r="Y1075" s="30">
        <f t="shared" si="309"/>
        <v>1063</v>
      </c>
      <c r="Z1075" s="29">
        <f t="shared" si="299"/>
        <v>6927734.5399999041</v>
      </c>
      <c r="AA1075" s="30">
        <f t="shared" si="309"/>
        <v>1063</v>
      </c>
      <c r="AB1075" s="30">
        <f t="shared" si="309"/>
        <v>1063</v>
      </c>
      <c r="AC1075" s="29">
        <f t="shared" si="300"/>
        <v>6902843.1800000872</v>
      </c>
      <c r="AD1075" s="30">
        <f t="shared" si="309"/>
        <v>1063</v>
      </c>
      <c r="AE1075" s="30">
        <f t="shared" si="309"/>
        <v>1063</v>
      </c>
      <c r="AF1075" s="29">
        <f t="shared" si="296"/>
        <v>6938232.0499998759</v>
      </c>
      <c r="AG1075" s="30">
        <f t="shared" si="309"/>
        <v>1063</v>
      </c>
      <c r="AH1075" s="30">
        <f t="shared" si="309"/>
        <v>1063</v>
      </c>
      <c r="AI1075" s="29">
        <f t="shared" si="301"/>
        <v>6898533.5300000524</v>
      </c>
      <c r="AJ1075" s="30">
        <f t="shared" si="309"/>
        <v>1063</v>
      </c>
      <c r="AK1075" s="30">
        <f t="shared" si="308"/>
        <v>1063</v>
      </c>
      <c r="AL1075" s="29">
        <f t="shared" si="302"/>
        <v>6929408.1299999962</v>
      </c>
      <c r="AM1075" s="30">
        <f t="shared" si="308"/>
        <v>1063</v>
      </c>
      <c r="AN1075" s="30">
        <f t="shared" si="308"/>
        <v>1063</v>
      </c>
      <c r="AO1075" s="29">
        <f t="shared" si="303"/>
        <v>6933250.2100000074</v>
      </c>
      <c r="AP1075" s="30">
        <f t="shared" si="308"/>
        <v>1063</v>
      </c>
      <c r="AQ1075" s="30">
        <f t="shared" si="308"/>
        <v>1063</v>
      </c>
      <c r="AR1075" s="29">
        <f t="shared" si="297"/>
        <v>6924732.5899998173</v>
      </c>
      <c r="AS1075" s="253">
        <f t="shared" si="308"/>
        <v>1063</v>
      </c>
      <c r="AT1075" s="254">
        <f t="shared" si="308"/>
        <v>1063</v>
      </c>
    </row>
    <row r="1076" spans="22:46">
      <c r="V1076" s="30">
        <f t="shared" si="309"/>
        <v>1064</v>
      </c>
      <c r="W1076" s="29">
        <f t="shared" si="298"/>
        <v>6914438.5900000511</v>
      </c>
      <c r="X1076" s="30">
        <f t="shared" si="309"/>
        <v>1064</v>
      </c>
      <c r="Y1076" s="30">
        <f t="shared" si="309"/>
        <v>1064</v>
      </c>
      <c r="Z1076" s="29">
        <f t="shared" si="299"/>
        <v>6934189.8299999041</v>
      </c>
      <c r="AA1076" s="30">
        <f t="shared" si="309"/>
        <v>1064</v>
      </c>
      <c r="AB1076" s="30">
        <f t="shared" si="309"/>
        <v>1064</v>
      </c>
      <c r="AC1076" s="29">
        <f t="shared" si="300"/>
        <v>6909277.1200000877</v>
      </c>
      <c r="AD1076" s="30">
        <f t="shared" si="309"/>
        <v>1064</v>
      </c>
      <c r="AE1076" s="30">
        <f t="shared" si="309"/>
        <v>1064</v>
      </c>
      <c r="AF1076" s="29">
        <f t="shared" si="296"/>
        <v>6944691.8499998758</v>
      </c>
      <c r="AG1076" s="30">
        <f t="shared" si="309"/>
        <v>1064</v>
      </c>
      <c r="AH1076" s="30">
        <f t="shared" si="309"/>
        <v>1064</v>
      </c>
      <c r="AI1076" s="29">
        <f t="shared" si="301"/>
        <v>6904967.9200000521</v>
      </c>
      <c r="AJ1076" s="30">
        <f t="shared" si="309"/>
        <v>1064</v>
      </c>
      <c r="AK1076" s="30">
        <f t="shared" si="308"/>
        <v>1064</v>
      </c>
      <c r="AL1076" s="29">
        <f t="shared" si="302"/>
        <v>6935867.0199999958</v>
      </c>
      <c r="AM1076" s="30">
        <f t="shared" si="308"/>
        <v>1064</v>
      </c>
      <c r="AN1076" s="30">
        <f t="shared" si="308"/>
        <v>1064</v>
      </c>
      <c r="AO1076" s="29">
        <f t="shared" si="303"/>
        <v>6939702.1400000071</v>
      </c>
      <c r="AP1076" s="30">
        <f t="shared" si="308"/>
        <v>1064</v>
      </c>
      <c r="AQ1076" s="30">
        <f t="shared" si="308"/>
        <v>1064</v>
      </c>
      <c r="AR1076" s="29">
        <f t="shared" si="297"/>
        <v>6931173.729999817</v>
      </c>
      <c r="AS1076" s="253">
        <f t="shared" si="308"/>
        <v>1064</v>
      </c>
      <c r="AT1076" s="254">
        <f t="shared" si="308"/>
        <v>1064</v>
      </c>
    </row>
    <row r="1077" spans="22:46">
      <c r="V1077" s="30">
        <f t="shared" si="309"/>
        <v>1065</v>
      </c>
      <c r="W1077" s="29">
        <f t="shared" si="298"/>
        <v>6920875.2300000507</v>
      </c>
      <c r="X1077" s="30">
        <f t="shared" si="309"/>
        <v>1065</v>
      </c>
      <c r="Y1077" s="30">
        <f t="shared" si="309"/>
        <v>1065</v>
      </c>
      <c r="Z1077" s="29">
        <f t="shared" si="299"/>
        <v>6940645.1199999042</v>
      </c>
      <c r="AA1077" s="30">
        <f t="shared" si="309"/>
        <v>1065</v>
      </c>
      <c r="AB1077" s="30">
        <f t="shared" si="309"/>
        <v>1065</v>
      </c>
      <c r="AC1077" s="29">
        <f t="shared" si="300"/>
        <v>6915711.0600000881</v>
      </c>
      <c r="AD1077" s="30">
        <f t="shared" si="309"/>
        <v>1065</v>
      </c>
      <c r="AE1077" s="30">
        <f t="shared" si="309"/>
        <v>1065</v>
      </c>
      <c r="AF1077" s="29">
        <f t="shared" si="296"/>
        <v>6951151.6499998756</v>
      </c>
      <c r="AG1077" s="30">
        <f t="shared" si="309"/>
        <v>1065</v>
      </c>
      <c r="AH1077" s="30">
        <f t="shared" si="309"/>
        <v>1065</v>
      </c>
      <c r="AI1077" s="29">
        <f t="shared" si="301"/>
        <v>6911402.3100000517</v>
      </c>
      <c r="AJ1077" s="30">
        <f t="shared" si="309"/>
        <v>1065</v>
      </c>
      <c r="AK1077" s="30">
        <f t="shared" si="308"/>
        <v>1065</v>
      </c>
      <c r="AL1077" s="29">
        <f t="shared" si="302"/>
        <v>6942325.9099999955</v>
      </c>
      <c r="AM1077" s="30">
        <f t="shared" si="308"/>
        <v>1065</v>
      </c>
      <c r="AN1077" s="30">
        <f t="shared" si="308"/>
        <v>1065</v>
      </c>
      <c r="AO1077" s="29">
        <f t="shared" si="303"/>
        <v>6946154.0700000068</v>
      </c>
      <c r="AP1077" s="30">
        <f t="shared" si="308"/>
        <v>1065</v>
      </c>
      <c r="AQ1077" s="30">
        <f t="shared" si="308"/>
        <v>1065</v>
      </c>
      <c r="AR1077" s="29">
        <f t="shared" si="297"/>
        <v>6937614.8699998166</v>
      </c>
      <c r="AS1077" s="253">
        <f t="shared" si="308"/>
        <v>1065</v>
      </c>
      <c r="AT1077" s="254">
        <f t="shared" si="308"/>
        <v>1065</v>
      </c>
    </row>
    <row r="1078" spans="22:46">
      <c r="V1078" s="30">
        <f t="shared" si="309"/>
        <v>1066</v>
      </c>
      <c r="W1078" s="29">
        <f t="shared" si="298"/>
        <v>6927311.8700000504</v>
      </c>
      <c r="X1078" s="30">
        <f t="shared" si="309"/>
        <v>1066</v>
      </c>
      <c r="Y1078" s="30">
        <f t="shared" si="309"/>
        <v>1066</v>
      </c>
      <c r="Z1078" s="29">
        <f t="shared" si="299"/>
        <v>6947100.4099999042</v>
      </c>
      <c r="AA1078" s="30">
        <f t="shared" si="309"/>
        <v>1066</v>
      </c>
      <c r="AB1078" s="30">
        <f t="shared" si="309"/>
        <v>1066</v>
      </c>
      <c r="AC1078" s="29">
        <f t="shared" si="300"/>
        <v>6922145.0000000885</v>
      </c>
      <c r="AD1078" s="30">
        <f t="shared" si="309"/>
        <v>1066</v>
      </c>
      <c r="AE1078" s="30">
        <f t="shared" si="309"/>
        <v>1066</v>
      </c>
      <c r="AF1078" s="29">
        <f t="shared" si="296"/>
        <v>6957611.4499998754</v>
      </c>
      <c r="AG1078" s="30">
        <f t="shared" si="309"/>
        <v>1066</v>
      </c>
      <c r="AH1078" s="30">
        <f t="shared" si="309"/>
        <v>1066</v>
      </c>
      <c r="AI1078" s="29">
        <f t="shared" si="301"/>
        <v>6917836.7000000514</v>
      </c>
      <c r="AJ1078" s="30">
        <f t="shared" si="309"/>
        <v>1066</v>
      </c>
      <c r="AK1078" s="30">
        <f t="shared" si="308"/>
        <v>1066</v>
      </c>
      <c r="AL1078" s="29">
        <f t="shared" si="302"/>
        <v>6948784.7999999952</v>
      </c>
      <c r="AM1078" s="30">
        <f t="shared" si="308"/>
        <v>1066</v>
      </c>
      <c r="AN1078" s="30">
        <f t="shared" si="308"/>
        <v>1066</v>
      </c>
      <c r="AO1078" s="29">
        <f t="shared" si="303"/>
        <v>6952606.0000000065</v>
      </c>
      <c r="AP1078" s="30">
        <f t="shared" si="308"/>
        <v>1066</v>
      </c>
      <c r="AQ1078" s="30">
        <f t="shared" si="308"/>
        <v>1066</v>
      </c>
      <c r="AR1078" s="29">
        <f t="shared" si="297"/>
        <v>6944056.0099998163</v>
      </c>
      <c r="AS1078" s="253">
        <f t="shared" si="308"/>
        <v>1066</v>
      </c>
      <c r="AT1078" s="254">
        <f t="shared" si="308"/>
        <v>1066</v>
      </c>
    </row>
    <row r="1079" spans="22:46">
      <c r="V1079" s="30">
        <f t="shared" si="309"/>
        <v>1067</v>
      </c>
      <c r="W1079" s="29">
        <f t="shared" si="298"/>
        <v>6933748.5100000501</v>
      </c>
      <c r="X1079" s="30">
        <f t="shared" si="309"/>
        <v>1067</v>
      </c>
      <c r="Y1079" s="30">
        <f t="shared" si="309"/>
        <v>1067</v>
      </c>
      <c r="Z1079" s="29">
        <f t="shared" si="299"/>
        <v>6953555.6999999043</v>
      </c>
      <c r="AA1079" s="30">
        <f t="shared" si="309"/>
        <v>1067</v>
      </c>
      <c r="AB1079" s="30">
        <f t="shared" si="309"/>
        <v>1067</v>
      </c>
      <c r="AC1079" s="29">
        <f t="shared" si="300"/>
        <v>6928578.9400000889</v>
      </c>
      <c r="AD1079" s="30">
        <f t="shared" si="309"/>
        <v>1067</v>
      </c>
      <c r="AE1079" s="30">
        <f t="shared" si="309"/>
        <v>1067</v>
      </c>
      <c r="AF1079" s="29">
        <f t="shared" si="296"/>
        <v>6964071.2499998752</v>
      </c>
      <c r="AG1079" s="30">
        <f t="shared" si="309"/>
        <v>1067</v>
      </c>
      <c r="AH1079" s="30">
        <f t="shared" si="309"/>
        <v>1067</v>
      </c>
      <c r="AI1079" s="29">
        <f t="shared" si="301"/>
        <v>6924271.0900000511</v>
      </c>
      <c r="AJ1079" s="30">
        <f t="shared" si="309"/>
        <v>1067</v>
      </c>
      <c r="AK1079" s="30">
        <f t="shared" si="308"/>
        <v>1067</v>
      </c>
      <c r="AL1079" s="29">
        <f t="shared" si="302"/>
        <v>6955243.6899999948</v>
      </c>
      <c r="AM1079" s="30">
        <f t="shared" si="308"/>
        <v>1067</v>
      </c>
      <c r="AN1079" s="30">
        <f t="shared" si="308"/>
        <v>1067</v>
      </c>
      <c r="AO1079" s="29">
        <f t="shared" si="303"/>
        <v>6959057.9300000062</v>
      </c>
      <c r="AP1079" s="30">
        <f t="shared" si="308"/>
        <v>1067</v>
      </c>
      <c r="AQ1079" s="30">
        <f t="shared" si="308"/>
        <v>1067</v>
      </c>
      <c r="AR1079" s="29">
        <f t="shared" si="297"/>
        <v>6950497.149999816</v>
      </c>
      <c r="AS1079" s="253">
        <f t="shared" si="308"/>
        <v>1067</v>
      </c>
      <c r="AT1079" s="254">
        <f t="shared" si="308"/>
        <v>1067</v>
      </c>
    </row>
    <row r="1080" spans="22:46">
      <c r="V1080" s="30">
        <f t="shared" si="309"/>
        <v>1068</v>
      </c>
      <c r="W1080" s="29">
        <f t="shared" si="298"/>
        <v>6940185.1500000497</v>
      </c>
      <c r="X1080" s="30">
        <f t="shared" si="309"/>
        <v>1068</v>
      </c>
      <c r="Y1080" s="30">
        <f t="shared" si="309"/>
        <v>1068</v>
      </c>
      <c r="Z1080" s="29">
        <f t="shared" si="299"/>
        <v>6960010.9899999043</v>
      </c>
      <c r="AA1080" s="30">
        <f t="shared" si="309"/>
        <v>1068</v>
      </c>
      <c r="AB1080" s="30">
        <f t="shared" si="309"/>
        <v>1068</v>
      </c>
      <c r="AC1080" s="29">
        <f t="shared" si="300"/>
        <v>6935012.8800000893</v>
      </c>
      <c r="AD1080" s="30">
        <f t="shared" si="309"/>
        <v>1068</v>
      </c>
      <c r="AE1080" s="30">
        <f t="shared" si="309"/>
        <v>1068</v>
      </c>
      <c r="AF1080" s="29">
        <f t="shared" si="296"/>
        <v>6970531.049999875</v>
      </c>
      <c r="AG1080" s="30">
        <f t="shared" si="309"/>
        <v>1068</v>
      </c>
      <c r="AH1080" s="30">
        <f t="shared" si="309"/>
        <v>1068</v>
      </c>
      <c r="AI1080" s="29">
        <f t="shared" si="301"/>
        <v>6930705.4800000507</v>
      </c>
      <c r="AJ1080" s="30">
        <f t="shared" si="309"/>
        <v>1068</v>
      </c>
      <c r="AK1080" s="30">
        <f t="shared" si="308"/>
        <v>1068</v>
      </c>
      <c r="AL1080" s="29">
        <f t="shared" si="302"/>
        <v>6961702.5799999945</v>
      </c>
      <c r="AM1080" s="30">
        <f t="shared" si="308"/>
        <v>1068</v>
      </c>
      <c r="AN1080" s="30">
        <f t="shared" si="308"/>
        <v>1068</v>
      </c>
      <c r="AO1080" s="29">
        <f t="shared" si="303"/>
        <v>6965509.8600000059</v>
      </c>
      <c r="AP1080" s="30">
        <f t="shared" si="308"/>
        <v>1068</v>
      </c>
      <c r="AQ1080" s="30">
        <f t="shared" si="308"/>
        <v>1068</v>
      </c>
      <c r="AR1080" s="29">
        <f t="shared" si="297"/>
        <v>6956938.2899998156</v>
      </c>
      <c r="AS1080" s="253">
        <f t="shared" si="308"/>
        <v>1068</v>
      </c>
      <c r="AT1080" s="254">
        <f t="shared" si="308"/>
        <v>1068</v>
      </c>
    </row>
    <row r="1081" spans="22:46">
      <c r="V1081" s="30">
        <f t="shared" si="309"/>
        <v>1069</v>
      </c>
      <c r="W1081" s="29">
        <f t="shared" si="298"/>
        <v>6946621.7900000494</v>
      </c>
      <c r="X1081" s="30">
        <f t="shared" si="309"/>
        <v>1069</v>
      </c>
      <c r="Y1081" s="30">
        <f t="shared" si="309"/>
        <v>1069</v>
      </c>
      <c r="Z1081" s="29">
        <f t="shared" si="299"/>
        <v>6966466.2799999043</v>
      </c>
      <c r="AA1081" s="30">
        <f t="shared" si="309"/>
        <v>1069</v>
      </c>
      <c r="AB1081" s="30">
        <f t="shared" si="309"/>
        <v>1069</v>
      </c>
      <c r="AC1081" s="29">
        <f t="shared" si="300"/>
        <v>6941446.8200000897</v>
      </c>
      <c r="AD1081" s="30">
        <f t="shared" si="309"/>
        <v>1069</v>
      </c>
      <c r="AE1081" s="30">
        <f t="shared" si="309"/>
        <v>1069</v>
      </c>
      <c r="AF1081" s="29">
        <f t="shared" si="296"/>
        <v>6976990.8499998748</v>
      </c>
      <c r="AG1081" s="30">
        <f t="shared" si="309"/>
        <v>1069</v>
      </c>
      <c r="AH1081" s="30">
        <f t="shared" si="309"/>
        <v>1069</v>
      </c>
      <c r="AI1081" s="29">
        <f t="shared" si="301"/>
        <v>6937139.8700000504</v>
      </c>
      <c r="AJ1081" s="30">
        <f t="shared" si="309"/>
        <v>1069</v>
      </c>
      <c r="AK1081" s="30">
        <f t="shared" si="308"/>
        <v>1069</v>
      </c>
      <c r="AL1081" s="29">
        <f t="shared" si="302"/>
        <v>6968161.4699999942</v>
      </c>
      <c r="AM1081" s="30">
        <f t="shared" si="308"/>
        <v>1069</v>
      </c>
      <c r="AN1081" s="30">
        <f t="shared" si="308"/>
        <v>1069</v>
      </c>
      <c r="AO1081" s="29">
        <f t="shared" si="303"/>
        <v>6971961.7900000056</v>
      </c>
      <c r="AP1081" s="30">
        <f t="shared" si="308"/>
        <v>1069</v>
      </c>
      <c r="AQ1081" s="30">
        <f t="shared" si="308"/>
        <v>1069</v>
      </c>
      <c r="AR1081" s="29">
        <f t="shared" si="297"/>
        <v>6963379.4299998153</v>
      </c>
      <c r="AS1081" s="253">
        <f t="shared" si="308"/>
        <v>1069</v>
      </c>
      <c r="AT1081" s="254">
        <f t="shared" si="308"/>
        <v>1069</v>
      </c>
    </row>
    <row r="1082" spans="22:46">
      <c r="V1082" s="30">
        <f t="shared" si="309"/>
        <v>1070</v>
      </c>
      <c r="W1082" s="29">
        <f t="shared" si="298"/>
        <v>6953058.4300000491</v>
      </c>
      <c r="X1082" s="30">
        <f t="shared" si="309"/>
        <v>1070</v>
      </c>
      <c r="Y1082" s="30">
        <f t="shared" si="309"/>
        <v>1070</v>
      </c>
      <c r="Z1082" s="29">
        <f t="shared" si="299"/>
        <v>6972921.5699999044</v>
      </c>
      <c r="AA1082" s="30">
        <f t="shared" si="309"/>
        <v>1070</v>
      </c>
      <c r="AB1082" s="30">
        <f t="shared" si="309"/>
        <v>1070</v>
      </c>
      <c r="AC1082" s="29">
        <f t="shared" si="300"/>
        <v>6947880.7600000901</v>
      </c>
      <c r="AD1082" s="30">
        <f t="shared" si="309"/>
        <v>1070</v>
      </c>
      <c r="AE1082" s="30">
        <f t="shared" si="309"/>
        <v>1070</v>
      </c>
      <c r="AF1082" s="29">
        <f t="shared" si="296"/>
        <v>6983450.6499998746</v>
      </c>
      <c r="AG1082" s="30">
        <f t="shared" si="309"/>
        <v>1070</v>
      </c>
      <c r="AH1082" s="30">
        <f t="shared" si="309"/>
        <v>1070</v>
      </c>
      <c r="AI1082" s="29">
        <f t="shared" si="301"/>
        <v>6943574.2600000501</v>
      </c>
      <c r="AJ1082" s="30">
        <f t="shared" si="309"/>
        <v>1070</v>
      </c>
      <c r="AK1082" s="30">
        <f t="shared" si="308"/>
        <v>1070</v>
      </c>
      <c r="AL1082" s="29">
        <f t="shared" si="302"/>
        <v>6974620.3599999938</v>
      </c>
      <c r="AM1082" s="30">
        <f t="shared" si="308"/>
        <v>1070</v>
      </c>
      <c r="AN1082" s="30">
        <f t="shared" si="308"/>
        <v>1070</v>
      </c>
      <c r="AO1082" s="29">
        <f t="shared" si="303"/>
        <v>6978413.7200000053</v>
      </c>
      <c r="AP1082" s="30">
        <f t="shared" si="308"/>
        <v>1070</v>
      </c>
      <c r="AQ1082" s="30">
        <f t="shared" si="308"/>
        <v>1070</v>
      </c>
      <c r="AR1082" s="29">
        <f t="shared" si="297"/>
        <v>6969820.569999815</v>
      </c>
      <c r="AS1082" s="253">
        <f t="shared" si="308"/>
        <v>1070</v>
      </c>
      <c r="AT1082" s="254">
        <f t="shared" si="308"/>
        <v>1070</v>
      </c>
    </row>
    <row r="1083" spans="22:46">
      <c r="V1083" s="30">
        <f t="shared" si="309"/>
        <v>1071</v>
      </c>
      <c r="W1083" s="29">
        <f t="shared" si="298"/>
        <v>6959495.0700000487</v>
      </c>
      <c r="X1083" s="30">
        <f t="shared" si="309"/>
        <v>1071</v>
      </c>
      <c r="Y1083" s="30">
        <f t="shared" si="309"/>
        <v>1071</v>
      </c>
      <c r="Z1083" s="29">
        <f t="shared" si="299"/>
        <v>6979376.8599999044</v>
      </c>
      <c r="AA1083" s="30">
        <f t="shared" si="309"/>
        <v>1071</v>
      </c>
      <c r="AB1083" s="30">
        <f t="shared" si="309"/>
        <v>1071</v>
      </c>
      <c r="AC1083" s="29">
        <f t="shared" si="300"/>
        <v>6954314.7000000905</v>
      </c>
      <c r="AD1083" s="30">
        <f t="shared" si="309"/>
        <v>1071</v>
      </c>
      <c r="AE1083" s="30">
        <f t="shared" si="309"/>
        <v>1071</v>
      </c>
      <c r="AF1083" s="29">
        <f t="shared" si="296"/>
        <v>6989910.4499998745</v>
      </c>
      <c r="AG1083" s="30">
        <f t="shared" si="309"/>
        <v>1071</v>
      </c>
      <c r="AH1083" s="30">
        <f t="shared" si="309"/>
        <v>1071</v>
      </c>
      <c r="AI1083" s="29">
        <f t="shared" si="301"/>
        <v>6950008.6500000497</v>
      </c>
      <c r="AJ1083" s="30">
        <f t="shared" si="309"/>
        <v>1071</v>
      </c>
      <c r="AK1083" s="30">
        <f t="shared" si="308"/>
        <v>1071</v>
      </c>
      <c r="AL1083" s="29">
        <f t="shared" si="302"/>
        <v>6981079.2499999935</v>
      </c>
      <c r="AM1083" s="30">
        <f t="shared" si="308"/>
        <v>1071</v>
      </c>
      <c r="AN1083" s="30">
        <f t="shared" si="308"/>
        <v>1071</v>
      </c>
      <c r="AO1083" s="29">
        <f t="shared" si="303"/>
        <v>6984865.650000005</v>
      </c>
      <c r="AP1083" s="30">
        <f t="shared" si="308"/>
        <v>1071</v>
      </c>
      <c r="AQ1083" s="30">
        <f t="shared" si="308"/>
        <v>1071</v>
      </c>
      <c r="AR1083" s="29">
        <f t="shared" si="297"/>
        <v>6976261.7099998146</v>
      </c>
      <c r="AS1083" s="253">
        <f t="shared" si="308"/>
        <v>1071</v>
      </c>
      <c r="AT1083" s="254">
        <f t="shared" si="308"/>
        <v>1071</v>
      </c>
    </row>
    <row r="1084" spans="22:46">
      <c r="V1084" s="30">
        <f t="shared" si="309"/>
        <v>1072</v>
      </c>
      <c r="W1084" s="29">
        <f t="shared" si="298"/>
        <v>6965931.7100000484</v>
      </c>
      <c r="X1084" s="30">
        <f t="shared" si="309"/>
        <v>1072</v>
      </c>
      <c r="Y1084" s="30">
        <f t="shared" si="309"/>
        <v>1072</v>
      </c>
      <c r="Z1084" s="29">
        <f t="shared" si="299"/>
        <v>6985832.1499999044</v>
      </c>
      <c r="AA1084" s="30">
        <f t="shared" si="309"/>
        <v>1072</v>
      </c>
      <c r="AB1084" s="30">
        <f t="shared" si="309"/>
        <v>1072</v>
      </c>
      <c r="AC1084" s="29">
        <f t="shared" si="300"/>
        <v>6960748.6400000909</v>
      </c>
      <c r="AD1084" s="30">
        <f t="shared" si="309"/>
        <v>1072</v>
      </c>
      <c r="AE1084" s="30">
        <f t="shared" si="309"/>
        <v>1072</v>
      </c>
      <c r="AF1084" s="29">
        <f t="shared" si="296"/>
        <v>6996370.2499998743</v>
      </c>
      <c r="AG1084" s="30">
        <f t="shared" si="309"/>
        <v>1072</v>
      </c>
      <c r="AH1084" s="30">
        <f t="shared" si="309"/>
        <v>1072</v>
      </c>
      <c r="AI1084" s="29">
        <f t="shared" si="301"/>
        <v>6956443.0400000494</v>
      </c>
      <c r="AJ1084" s="30">
        <f t="shared" si="309"/>
        <v>1072</v>
      </c>
      <c r="AK1084" s="30">
        <f t="shared" si="308"/>
        <v>1072</v>
      </c>
      <c r="AL1084" s="29">
        <f t="shared" si="302"/>
        <v>6987538.1399999931</v>
      </c>
      <c r="AM1084" s="30">
        <f t="shared" si="308"/>
        <v>1072</v>
      </c>
      <c r="AN1084" s="30">
        <f t="shared" si="308"/>
        <v>1072</v>
      </c>
      <c r="AO1084" s="29">
        <f t="shared" si="303"/>
        <v>6991317.5800000047</v>
      </c>
      <c r="AP1084" s="30">
        <f t="shared" si="308"/>
        <v>1072</v>
      </c>
      <c r="AQ1084" s="30">
        <f t="shared" si="308"/>
        <v>1072</v>
      </c>
      <c r="AR1084" s="29">
        <f t="shared" si="297"/>
        <v>6982702.8499998143</v>
      </c>
      <c r="AS1084" s="253">
        <f t="shared" si="308"/>
        <v>1072</v>
      </c>
      <c r="AT1084" s="254">
        <f t="shared" si="308"/>
        <v>1072</v>
      </c>
    </row>
    <row r="1085" spans="22:46">
      <c r="V1085" s="30">
        <f t="shared" si="309"/>
        <v>1073</v>
      </c>
      <c r="W1085" s="29">
        <f t="shared" si="298"/>
        <v>6972368.3500000481</v>
      </c>
      <c r="X1085" s="30">
        <f t="shared" si="309"/>
        <v>1073</v>
      </c>
      <c r="Y1085" s="30">
        <f t="shared" si="309"/>
        <v>1073</v>
      </c>
      <c r="Z1085" s="29">
        <f t="shared" si="299"/>
        <v>6992287.4399999045</v>
      </c>
      <c r="AA1085" s="30">
        <f t="shared" si="309"/>
        <v>1073</v>
      </c>
      <c r="AB1085" s="30">
        <f t="shared" si="309"/>
        <v>1073</v>
      </c>
      <c r="AC1085" s="29">
        <f t="shared" si="300"/>
        <v>6967182.5800000913</v>
      </c>
      <c r="AD1085" s="30">
        <f t="shared" si="309"/>
        <v>1073</v>
      </c>
      <c r="AE1085" s="30">
        <f t="shared" si="309"/>
        <v>1073</v>
      </c>
      <c r="AF1085" s="29">
        <f t="shared" si="296"/>
        <v>7002830.0499998741</v>
      </c>
      <c r="AG1085" s="30">
        <f t="shared" si="309"/>
        <v>1073</v>
      </c>
      <c r="AH1085" s="30">
        <f t="shared" si="309"/>
        <v>1073</v>
      </c>
      <c r="AI1085" s="29">
        <f t="shared" si="301"/>
        <v>6962877.4300000491</v>
      </c>
      <c r="AJ1085" s="30">
        <f t="shared" si="309"/>
        <v>1073</v>
      </c>
      <c r="AK1085" s="30">
        <f t="shared" si="309"/>
        <v>1073</v>
      </c>
      <c r="AL1085" s="29">
        <f t="shared" si="302"/>
        <v>6993997.0299999928</v>
      </c>
      <c r="AM1085" s="30">
        <f t="shared" ref="AK1085:AT1100" si="310">AM1084+1</f>
        <v>1073</v>
      </c>
      <c r="AN1085" s="30">
        <f t="shared" si="310"/>
        <v>1073</v>
      </c>
      <c r="AO1085" s="29">
        <f t="shared" si="303"/>
        <v>6997769.5100000044</v>
      </c>
      <c r="AP1085" s="30">
        <f t="shared" si="310"/>
        <v>1073</v>
      </c>
      <c r="AQ1085" s="30">
        <f t="shared" si="310"/>
        <v>1073</v>
      </c>
      <c r="AR1085" s="29">
        <f t="shared" si="297"/>
        <v>6989143.989999814</v>
      </c>
      <c r="AS1085" s="253">
        <f t="shared" si="310"/>
        <v>1073</v>
      </c>
      <c r="AT1085" s="254">
        <f t="shared" si="310"/>
        <v>1073</v>
      </c>
    </row>
    <row r="1086" spans="22:46">
      <c r="V1086" s="30">
        <f t="shared" ref="V1086:AK1101" si="311">V1085+1</f>
        <v>1074</v>
      </c>
      <c r="W1086" s="29">
        <f t="shared" si="298"/>
        <v>6978804.9900000477</v>
      </c>
      <c r="X1086" s="30">
        <f t="shared" si="311"/>
        <v>1074</v>
      </c>
      <c r="Y1086" s="30">
        <f t="shared" si="311"/>
        <v>1074</v>
      </c>
      <c r="Z1086" s="29">
        <f t="shared" si="299"/>
        <v>6998742.7299999045</v>
      </c>
      <c r="AA1086" s="30">
        <f t="shared" si="311"/>
        <v>1074</v>
      </c>
      <c r="AB1086" s="30">
        <f t="shared" si="311"/>
        <v>1074</v>
      </c>
      <c r="AC1086" s="29">
        <f t="shared" si="300"/>
        <v>6973616.5200000918</v>
      </c>
      <c r="AD1086" s="30">
        <f t="shared" si="311"/>
        <v>1074</v>
      </c>
      <c r="AE1086" s="30">
        <f t="shared" si="311"/>
        <v>1074</v>
      </c>
      <c r="AF1086" s="29">
        <f t="shared" si="296"/>
        <v>7009289.8499998739</v>
      </c>
      <c r="AG1086" s="30">
        <f t="shared" si="311"/>
        <v>1074</v>
      </c>
      <c r="AH1086" s="30">
        <f t="shared" si="311"/>
        <v>1074</v>
      </c>
      <c r="AI1086" s="29">
        <f t="shared" si="301"/>
        <v>6969311.8200000487</v>
      </c>
      <c r="AJ1086" s="30">
        <f t="shared" si="311"/>
        <v>1074</v>
      </c>
      <c r="AK1086" s="30">
        <f t="shared" si="310"/>
        <v>1074</v>
      </c>
      <c r="AL1086" s="29">
        <f t="shared" si="302"/>
        <v>7000455.9199999925</v>
      </c>
      <c r="AM1086" s="30">
        <f t="shared" si="310"/>
        <v>1074</v>
      </c>
      <c r="AN1086" s="30">
        <f t="shared" si="310"/>
        <v>1074</v>
      </c>
      <c r="AO1086" s="29">
        <f t="shared" si="303"/>
        <v>7004221.4400000041</v>
      </c>
      <c r="AP1086" s="30">
        <f t="shared" si="310"/>
        <v>1074</v>
      </c>
      <c r="AQ1086" s="30">
        <f t="shared" si="310"/>
        <v>1074</v>
      </c>
      <c r="AR1086" s="29">
        <f t="shared" si="297"/>
        <v>6995585.1299998136</v>
      </c>
      <c r="AS1086" s="253">
        <f t="shared" si="310"/>
        <v>1074</v>
      </c>
      <c r="AT1086" s="254">
        <f t="shared" si="310"/>
        <v>1074</v>
      </c>
    </row>
    <row r="1087" spans="22:46">
      <c r="V1087" s="30">
        <f t="shared" si="311"/>
        <v>1075</v>
      </c>
      <c r="W1087" s="29">
        <f t="shared" si="298"/>
        <v>6985241.6300000474</v>
      </c>
      <c r="X1087" s="30">
        <f t="shared" si="311"/>
        <v>1075</v>
      </c>
      <c r="Y1087" s="30">
        <f t="shared" si="311"/>
        <v>1075</v>
      </c>
      <c r="Z1087" s="29">
        <f t="shared" si="299"/>
        <v>7005198.0199999046</v>
      </c>
      <c r="AA1087" s="30">
        <f t="shared" si="311"/>
        <v>1075</v>
      </c>
      <c r="AB1087" s="30">
        <f t="shared" si="311"/>
        <v>1075</v>
      </c>
      <c r="AC1087" s="29">
        <f t="shared" si="300"/>
        <v>6980050.4600000922</v>
      </c>
      <c r="AD1087" s="30">
        <f t="shared" si="311"/>
        <v>1075</v>
      </c>
      <c r="AE1087" s="30">
        <f t="shared" si="311"/>
        <v>1075</v>
      </c>
      <c r="AF1087" s="29">
        <f t="shared" si="296"/>
        <v>7015749.6499998737</v>
      </c>
      <c r="AG1087" s="30">
        <f t="shared" si="311"/>
        <v>1075</v>
      </c>
      <c r="AH1087" s="30">
        <f t="shared" si="311"/>
        <v>1075</v>
      </c>
      <c r="AI1087" s="29">
        <f t="shared" si="301"/>
        <v>6975746.2100000484</v>
      </c>
      <c r="AJ1087" s="30">
        <f t="shared" si="311"/>
        <v>1075</v>
      </c>
      <c r="AK1087" s="30">
        <f t="shared" si="310"/>
        <v>1075</v>
      </c>
      <c r="AL1087" s="29">
        <f t="shared" si="302"/>
        <v>7006914.8099999921</v>
      </c>
      <c r="AM1087" s="30">
        <f t="shared" si="310"/>
        <v>1075</v>
      </c>
      <c r="AN1087" s="30">
        <f t="shared" si="310"/>
        <v>1075</v>
      </c>
      <c r="AO1087" s="29">
        <f t="shared" si="303"/>
        <v>7010673.3700000038</v>
      </c>
      <c r="AP1087" s="30">
        <f t="shared" si="310"/>
        <v>1075</v>
      </c>
      <c r="AQ1087" s="30">
        <f t="shared" si="310"/>
        <v>1075</v>
      </c>
      <c r="AR1087" s="29">
        <f t="shared" si="297"/>
        <v>7002026.2699998133</v>
      </c>
      <c r="AS1087" s="253">
        <f t="shared" si="310"/>
        <v>1075</v>
      </c>
      <c r="AT1087" s="254">
        <f t="shared" si="310"/>
        <v>1075</v>
      </c>
    </row>
    <row r="1088" spans="22:46">
      <c r="V1088" s="30">
        <f t="shared" si="311"/>
        <v>1076</v>
      </c>
      <c r="W1088" s="29">
        <f t="shared" si="298"/>
        <v>6991678.2700000471</v>
      </c>
      <c r="X1088" s="30">
        <f t="shared" si="311"/>
        <v>1076</v>
      </c>
      <c r="Y1088" s="30">
        <f t="shared" si="311"/>
        <v>1076</v>
      </c>
      <c r="Z1088" s="29">
        <f t="shared" si="299"/>
        <v>7011653.3099999046</v>
      </c>
      <c r="AA1088" s="30">
        <f t="shared" si="311"/>
        <v>1076</v>
      </c>
      <c r="AB1088" s="30">
        <f t="shared" si="311"/>
        <v>1076</v>
      </c>
      <c r="AC1088" s="29">
        <f t="shared" si="300"/>
        <v>6986484.4000000926</v>
      </c>
      <c r="AD1088" s="30">
        <f t="shared" si="311"/>
        <v>1076</v>
      </c>
      <c r="AE1088" s="30">
        <f t="shared" si="311"/>
        <v>1076</v>
      </c>
      <c r="AF1088" s="29">
        <f t="shared" si="296"/>
        <v>7022209.4499998735</v>
      </c>
      <c r="AG1088" s="30">
        <f t="shared" si="311"/>
        <v>1076</v>
      </c>
      <c r="AH1088" s="30">
        <f t="shared" si="311"/>
        <v>1076</v>
      </c>
      <c r="AI1088" s="29">
        <f t="shared" si="301"/>
        <v>6982180.6000000481</v>
      </c>
      <c r="AJ1088" s="30">
        <f t="shared" si="311"/>
        <v>1076</v>
      </c>
      <c r="AK1088" s="30">
        <f t="shared" si="310"/>
        <v>1076</v>
      </c>
      <c r="AL1088" s="29">
        <f t="shared" si="302"/>
        <v>7013373.6999999918</v>
      </c>
      <c r="AM1088" s="30">
        <f t="shared" si="310"/>
        <v>1076</v>
      </c>
      <c r="AN1088" s="30">
        <f t="shared" si="310"/>
        <v>1076</v>
      </c>
      <c r="AO1088" s="29">
        <f t="shared" si="303"/>
        <v>7017125.3000000035</v>
      </c>
      <c r="AP1088" s="30">
        <f t="shared" si="310"/>
        <v>1076</v>
      </c>
      <c r="AQ1088" s="30">
        <f t="shared" si="310"/>
        <v>1076</v>
      </c>
      <c r="AR1088" s="29">
        <f t="shared" si="297"/>
        <v>7008467.409999813</v>
      </c>
      <c r="AS1088" s="253">
        <f t="shared" si="310"/>
        <v>1076</v>
      </c>
      <c r="AT1088" s="254">
        <f t="shared" si="310"/>
        <v>1076</v>
      </c>
    </row>
    <row r="1089" spans="22:46">
      <c r="V1089" s="30">
        <f t="shared" si="311"/>
        <v>1077</v>
      </c>
      <c r="W1089" s="29">
        <f t="shared" si="298"/>
        <v>6998114.9100000467</v>
      </c>
      <c r="X1089" s="30">
        <f t="shared" si="311"/>
        <v>1077</v>
      </c>
      <c r="Y1089" s="30">
        <f t="shared" si="311"/>
        <v>1077</v>
      </c>
      <c r="Z1089" s="29">
        <f t="shared" si="299"/>
        <v>7018108.5999999046</v>
      </c>
      <c r="AA1089" s="30">
        <f t="shared" si="311"/>
        <v>1077</v>
      </c>
      <c r="AB1089" s="30">
        <f t="shared" si="311"/>
        <v>1077</v>
      </c>
      <c r="AC1089" s="29">
        <f t="shared" si="300"/>
        <v>6992918.340000093</v>
      </c>
      <c r="AD1089" s="30">
        <f t="shared" si="311"/>
        <v>1077</v>
      </c>
      <c r="AE1089" s="30">
        <f t="shared" si="311"/>
        <v>1077</v>
      </c>
      <c r="AF1089" s="29">
        <f t="shared" si="296"/>
        <v>7028669.2499998733</v>
      </c>
      <c r="AG1089" s="30">
        <f t="shared" si="311"/>
        <v>1077</v>
      </c>
      <c r="AH1089" s="30">
        <f t="shared" si="311"/>
        <v>1077</v>
      </c>
      <c r="AI1089" s="29">
        <f t="shared" si="301"/>
        <v>6988614.9900000477</v>
      </c>
      <c r="AJ1089" s="30">
        <f t="shared" si="311"/>
        <v>1077</v>
      </c>
      <c r="AK1089" s="30">
        <f t="shared" si="310"/>
        <v>1077</v>
      </c>
      <c r="AL1089" s="29">
        <f t="shared" si="302"/>
        <v>7019832.5899999915</v>
      </c>
      <c r="AM1089" s="30">
        <f t="shared" si="310"/>
        <v>1077</v>
      </c>
      <c r="AN1089" s="30">
        <f t="shared" si="310"/>
        <v>1077</v>
      </c>
      <c r="AO1089" s="29">
        <f t="shared" si="303"/>
        <v>7023577.2300000032</v>
      </c>
      <c r="AP1089" s="30">
        <f t="shared" si="310"/>
        <v>1077</v>
      </c>
      <c r="AQ1089" s="30">
        <f t="shared" si="310"/>
        <v>1077</v>
      </c>
      <c r="AR1089" s="29">
        <f t="shared" si="297"/>
        <v>7014908.5499998126</v>
      </c>
      <c r="AS1089" s="253">
        <f t="shared" si="310"/>
        <v>1077</v>
      </c>
      <c r="AT1089" s="254">
        <f t="shared" si="310"/>
        <v>1077</v>
      </c>
    </row>
    <row r="1090" spans="22:46">
      <c r="V1090" s="30">
        <f t="shared" si="311"/>
        <v>1078</v>
      </c>
      <c r="W1090" s="29">
        <f t="shared" si="298"/>
        <v>7004551.5500000464</v>
      </c>
      <c r="X1090" s="30">
        <f t="shared" si="311"/>
        <v>1078</v>
      </c>
      <c r="Y1090" s="30">
        <f t="shared" si="311"/>
        <v>1078</v>
      </c>
      <c r="Z1090" s="29">
        <f t="shared" si="299"/>
        <v>7024563.8899999047</v>
      </c>
      <c r="AA1090" s="30">
        <f t="shared" si="311"/>
        <v>1078</v>
      </c>
      <c r="AB1090" s="30">
        <f t="shared" si="311"/>
        <v>1078</v>
      </c>
      <c r="AC1090" s="29">
        <f t="shared" si="300"/>
        <v>6999352.2800000934</v>
      </c>
      <c r="AD1090" s="30">
        <f t="shared" si="311"/>
        <v>1078</v>
      </c>
      <c r="AE1090" s="30">
        <f t="shared" si="311"/>
        <v>1078</v>
      </c>
      <c r="AF1090" s="29">
        <f t="shared" si="296"/>
        <v>7035129.0499998732</v>
      </c>
      <c r="AG1090" s="30">
        <f t="shared" si="311"/>
        <v>1078</v>
      </c>
      <c r="AH1090" s="30">
        <f t="shared" si="311"/>
        <v>1078</v>
      </c>
      <c r="AI1090" s="29">
        <f t="shared" si="301"/>
        <v>6995049.3800000474</v>
      </c>
      <c r="AJ1090" s="30">
        <f t="shared" si="311"/>
        <v>1078</v>
      </c>
      <c r="AK1090" s="30">
        <f t="shared" si="310"/>
        <v>1078</v>
      </c>
      <c r="AL1090" s="29">
        <f t="shared" si="302"/>
        <v>7026291.4799999911</v>
      </c>
      <c r="AM1090" s="30">
        <f t="shared" si="310"/>
        <v>1078</v>
      </c>
      <c r="AN1090" s="30">
        <f t="shared" si="310"/>
        <v>1078</v>
      </c>
      <c r="AO1090" s="29">
        <f t="shared" si="303"/>
        <v>7030029.1600000029</v>
      </c>
      <c r="AP1090" s="30">
        <f t="shared" si="310"/>
        <v>1078</v>
      </c>
      <c r="AQ1090" s="30">
        <f t="shared" si="310"/>
        <v>1078</v>
      </c>
      <c r="AR1090" s="29">
        <f t="shared" si="297"/>
        <v>7021349.6899998123</v>
      </c>
      <c r="AS1090" s="253">
        <f t="shared" si="310"/>
        <v>1078</v>
      </c>
      <c r="AT1090" s="254">
        <f t="shared" si="310"/>
        <v>1078</v>
      </c>
    </row>
    <row r="1091" spans="22:46">
      <c r="V1091" s="30">
        <f t="shared" si="311"/>
        <v>1079</v>
      </c>
      <c r="W1091" s="29">
        <f t="shared" si="298"/>
        <v>7010988.190000046</v>
      </c>
      <c r="X1091" s="30">
        <f t="shared" si="311"/>
        <v>1079</v>
      </c>
      <c r="Y1091" s="30">
        <f t="shared" si="311"/>
        <v>1079</v>
      </c>
      <c r="Z1091" s="29">
        <f t="shared" si="299"/>
        <v>7031019.1799999047</v>
      </c>
      <c r="AA1091" s="30">
        <f t="shared" si="311"/>
        <v>1079</v>
      </c>
      <c r="AB1091" s="30">
        <f t="shared" si="311"/>
        <v>1079</v>
      </c>
      <c r="AC1091" s="29">
        <f t="shared" si="300"/>
        <v>7005786.2200000938</v>
      </c>
      <c r="AD1091" s="30">
        <f t="shared" si="311"/>
        <v>1079</v>
      </c>
      <c r="AE1091" s="30">
        <f t="shared" si="311"/>
        <v>1079</v>
      </c>
      <c r="AF1091" s="29">
        <f t="shared" si="296"/>
        <v>7041588.849999873</v>
      </c>
      <c r="AG1091" s="30">
        <f t="shared" si="311"/>
        <v>1079</v>
      </c>
      <c r="AH1091" s="30">
        <f t="shared" si="311"/>
        <v>1079</v>
      </c>
      <c r="AI1091" s="29">
        <f t="shared" si="301"/>
        <v>7001483.7700000471</v>
      </c>
      <c r="AJ1091" s="30">
        <f t="shared" si="311"/>
        <v>1079</v>
      </c>
      <c r="AK1091" s="30">
        <f t="shared" si="310"/>
        <v>1079</v>
      </c>
      <c r="AL1091" s="29">
        <f t="shared" si="302"/>
        <v>7032750.3699999908</v>
      </c>
      <c r="AM1091" s="30">
        <f t="shared" si="310"/>
        <v>1079</v>
      </c>
      <c r="AN1091" s="30">
        <f t="shared" si="310"/>
        <v>1079</v>
      </c>
      <c r="AO1091" s="29">
        <f t="shared" si="303"/>
        <v>7036481.0900000026</v>
      </c>
      <c r="AP1091" s="30">
        <f t="shared" si="310"/>
        <v>1079</v>
      </c>
      <c r="AQ1091" s="30">
        <f t="shared" si="310"/>
        <v>1079</v>
      </c>
      <c r="AR1091" s="29">
        <f t="shared" si="297"/>
        <v>7027790.8299998119</v>
      </c>
      <c r="AS1091" s="253">
        <f t="shared" si="310"/>
        <v>1079</v>
      </c>
      <c r="AT1091" s="254">
        <f t="shared" si="310"/>
        <v>1079</v>
      </c>
    </row>
    <row r="1092" spans="22:46">
      <c r="V1092" s="30">
        <f t="shared" si="311"/>
        <v>1080</v>
      </c>
      <c r="W1092" s="29">
        <f t="shared" si="298"/>
        <v>7017424.8300000457</v>
      </c>
      <c r="X1092" s="30">
        <f t="shared" si="311"/>
        <v>1080</v>
      </c>
      <c r="Y1092" s="30">
        <f t="shared" si="311"/>
        <v>1080</v>
      </c>
      <c r="Z1092" s="29">
        <f t="shared" si="299"/>
        <v>7037474.4699999047</v>
      </c>
      <c r="AA1092" s="30">
        <f t="shared" si="311"/>
        <v>1080</v>
      </c>
      <c r="AB1092" s="30">
        <f t="shared" si="311"/>
        <v>1080</v>
      </c>
      <c r="AC1092" s="29">
        <f t="shared" si="300"/>
        <v>7012220.1600000942</v>
      </c>
      <c r="AD1092" s="30">
        <f t="shared" si="311"/>
        <v>1080</v>
      </c>
      <c r="AE1092" s="30">
        <f t="shared" si="311"/>
        <v>1080</v>
      </c>
      <c r="AF1092" s="29">
        <f t="shared" si="296"/>
        <v>7048048.6499998728</v>
      </c>
      <c r="AG1092" s="30">
        <f t="shared" si="311"/>
        <v>1080</v>
      </c>
      <c r="AH1092" s="30">
        <f t="shared" si="311"/>
        <v>1080</v>
      </c>
      <c r="AI1092" s="29">
        <f t="shared" si="301"/>
        <v>7007918.1600000467</v>
      </c>
      <c r="AJ1092" s="30">
        <f t="shared" si="311"/>
        <v>1080</v>
      </c>
      <c r="AK1092" s="30">
        <f t="shared" si="310"/>
        <v>1080</v>
      </c>
      <c r="AL1092" s="29">
        <f t="shared" si="302"/>
        <v>7039209.2599999905</v>
      </c>
      <c r="AM1092" s="30">
        <f t="shared" si="310"/>
        <v>1080</v>
      </c>
      <c r="AN1092" s="30">
        <f t="shared" si="310"/>
        <v>1080</v>
      </c>
      <c r="AO1092" s="29">
        <f t="shared" si="303"/>
        <v>7042933.0200000023</v>
      </c>
      <c r="AP1092" s="30">
        <f t="shared" si="310"/>
        <v>1080</v>
      </c>
      <c r="AQ1092" s="30">
        <f t="shared" si="310"/>
        <v>1080</v>
      </c>
      <c r="AR1092" s="29">
        <f t="shared" si="297"/>
        <v>7034231.9699998116</v>
      </c>
      <c r="AS1092" s="253">
        <f t="shared" si="310"/>
        <v>1080</v>
      </c>
      <c r="AT1092" s="254">
        <f t="shared" si="310"/>
        <v>1080</v>
      </c>
    </row>
    <row r="1093" spans="22:46">
      <c r="V1093" s="30">
        <f t="shared" si="311"/>
        <v>1081</v>
      </c>
      <c r="W1093" s="29">
        <f t="shared" si="298"/>
        <v>7023861.4700000454</v>
      </c>
      <c r="X1093" s="30">
        <f t="shared" si="311"/>
        <v>1081</v>
      </c>
      <c r="Y1093" s="30">
        <f t="shared" si="311"/>
        <v>1081</v>
      </c>
      <c r="Z1093" s="29">
        <f t="shared" si="299"/>
        <v>7043929.7599999048</v>
      </c>
      <c r="AA1093" s="30">
        <f t="shared" si="311"/>
        <v>1081</v>
      </c>
      <c r="AB1093" s="30">
        <f t="shared" si="311"/>
        <v>1081</v>
      </c>
      <c r="AC1093" s="29">
        <f t="shared" si="300"/>
        <v>7018654.1000000946</v>
      </c>
      <c r="AD1093" s="30">
        <f t="shared" si="311"/>
        <v>1081</v>
      </c>
      <c r="AE1093" s="30">
        <f t="shared" si="311"/>
        <v>1081</v>
      </c>
      <c r="AF1093" s="29">
        <f t="shared" si="296"/>
        <v>7054508.4499998726</v>
      </c>
      <c r="AG1093" s="30">
        <f t="shared" si="311"/>
        <v>1081</v>
      </c>
      <c r="AH1093" s="30">
        <f t="shared" si="311"/>
        <v>1081</v>
      </c>
      <c r="AI1093" s="29">
        <f t="shared" si="301"/>
        <v>7014352.5500000464</v>
      </c>
      <c r="AJ1093" s="30">
        <f t="shared" si="311"/>
        <v>1081</v>
      </c>
      <c r="AK1093" s="30">
        <f t="shared" si="310"/>
        <v>1081</v>
      </c>
      <c r="AL1093" s="29">
        <f t="shared" si="302"/>
        <v>7045668.1499999901</v>
      </c>
      <c r="AM1093" s="30">
        <f t="shared" si="310"/>
        <v>1081</v>
      </c>
      <c r="AN1093" s="30">
        <f t="shared" si="310"/>
        <v>1081</v>
      </c>
      <c r="AO1093" s="29">
        <f t="shared" si="303"/>
        <v>7049384.950000002</v>
      </c>
      <c r="AP1093" s="30">
        <f t="shared" si="310"/>
        <v>1081</v>
      </c>
      <c r="AQ1093" s="30">
        <f t="shared" si="310"/>
        <v>1081</v>
      </c>
      <c r="AR1093" s="29">
        <f t="shared" si="297"/>
        <v>7040673.1099998113</v>
      </c>
      <c r="AS1093" s="253">
        <f t="shared" si="310"/>
        <v>1081</v>
      </c>
      <c r="AT1093" s="254">
        <f t="shared" si="310"/>
        <v>1081</v>
      </c>
    </row>
    <row r="1094" spans="22:46">
      <c r="V1094" s="30">
        <f t="shared" si="311"/>
        <v>1082</v>
      </c>
      <c r="W1094" s="29">
        <f t="shared" si="298"/>
        <v>7030298.110000045</v>
      </c>
      <c r="X1094" s="30">
        <f t="shared" si="311"/>
        <v>1082</v>
      </c>
      <c r="Y1094" s="30">
        <f t="shared" si="311"/>
        <v>1082</v>
      </c>
      <c r="Z1094" s="29">
        <f t="shared" si="299"/>
        <v>7050385.0499999048</v>
      </c>
      <c r="AA1094" s="30">
        <f t="shared" si="311"/>
        <v>1082</v>
      </c>
      <c r="AB1094" s="30">
        <f t="shared" si="311"/>
        <v>1082</v>
      </c>
      <c r="AC1094" s="29">
        <f t="shared" si="300"/>
        <v>7025088.040000095</v>
      </c>
      <c r="AD1094" s="30">
        <f t="shared" si="311"/>
        <v>1082</v>
      </c>
      <c r="AE1094" s="30">
        <f t="shared" si="311"/>
        <v>1082</v>
      </c>
      <c r="AF1094" s="29">
        <f t="shared" ref="AF1094:AF1157" si="312">AF1093+6459.8</f>
        <v>7060968.2499998724</v>
      </c>
      <c r="AG1094" s="30">
        <f t="shared" si="311"/>
        <v>1082</v>
      </c>
      <c r="AH1094" s="30">
        <f t="shared" si="311"/>
        <v>1082</v>
      </c>
      <c r="AI1094" s="29">
        <f t="shared" si="301"/>
        <v>7020786.940000046</v>
      </c>
      <c r="AJ1094" s="30">
        <f t="shared" si="311"/>
        <v>1082</v>
      </c>
      <c r="AK1094" s="30">
        <f t="shared" si="310"/>
        <v>1082</v>
      </c>
      <c r="AL1094" s="29">
        <f t="shared" si="302"/>
        <v>7052127.0399999898</v>
      </c>
      <c r="AM1094" s="30">
        <f t="shared" si="310"/>
        <v>1082</v>
      </c>
      <c r="AN1094" s="30">
        <f t="shared" si="310"/>
        <v>1082</v>
      </c>
      <c r="AO1094" s="29">
        <f t="shared" si="303"/>
        <v>7055836.8800000018</v>
      </c>
      <c r="AP1094" s="30">
        <f t="shared" si="310"/>
        <v>1082</v>
      </c>
      <c r="AQ1094" s="30">
        <f t="shared" si="310"/>
        <v>1082</v>
      </c>
      <c r="AR1094" s="29">
        <f t="shared" si="297"/>
        <v>7047114.2499998109</v>
      </c>
      <c r="AS1094" s="253">
        <f t="shared" si="310"/>
        <v>1082</v>
      </c>
      <c r="AT1094" s="254">
        <f t="shared" si="310"/>
        <v>1082</v>
      </c>
    </row>
    <row r="1095" spans="22:46">
      <c r="V1095" s="30">
        <f t="shared" si="311"/>
        <v>1083</v>
      </c>
      <c r="W1095" s="29">
        <f t="shared" si="298"/>
        <v>7036734.7500000447</v>
      </c>
      <c r="X1095" s="30">
        <f t="shared" si="311"/>
        <v>1083</v>
      </c>
      <c r="Y1095" s="30">
        <f t="shared" si="311"/>
        <v>1083</v>
      </c>
      <c r="Z1095" s="29">
        <f t="shared" si="299"/>
        <v>7056840.3399999049</v>
      </c>
      <c r="AA1095" s="30">
        <f t="shared" si="311"/>
        <v>1083</v>
      </c>
      <c r="AB1095" s="30">
        <f t="shared" si="311"/>
        <v>1083</v>
      </c>
      <c r="AC1095" s="29">
        <f t="shared" si="300"/>
        <v>7031521.9800000954</v>
      </c>
      <c r="AD1095" s="30">
        <f t="shared" si="311"/>
        <v>1083</v>
      </c>
      <c r="AE1095" s="30">
        <f t="shared" si="311"/>
        <v>1083</v>
      </c>
      <c r="AF1095" s="29">
        <f t="shared" si="312"/>
        <v>7067428.0499998722</v>
      </c>
      <c r="AG1095" s="30">
        <f t="shared" si="311"/>
        <v>1083</v>
      </c>
      <c r="AH1095" s="30">
        <f t="shared" si="311"/>
        <v>1083</v>
      </c>
      <c r="AI1095" s="29">
        <f t="shared" si="301"/>
        <v>7027221.3300000457</v>
      </c>
      <c r="AJ1095" s="30">
        <f t="shared" si="311"/>
        <v>1083</v>
      </c>
      <c r="AK1095" s="30">
        <f t="shared" si="310"/>
        <v>1083</v>
      </c>
      <c r="AL1095" s="29">
        <f t="shared" si="302"/>
        <v>7058585.9299999895</v>
      </c>
      <c r="AM1095" s="30">
        <f t="shared" si="310"/>
        <v>1083</v>
      </c>
      <c r="AN1095" s="30">
        <f t="shared" si="310"/>
        <v>1083</v>
      </c>
      <c r="AO1095" s="29">
        <f t="shared" si="303"/>
        <v>7062288.8100000015</v>
      </c>
      <c r="AP1095" s="30">
        <f t="shared" si="310"/>
        <v>1083</v>
      </c>
      <c r="AQ1095" s="30">
        <f t="shared" si="310"/>
        <v>1083</v>
      </c>
      <c r="AR1095" s="29">
        <f t="shared" ref="AR1095:AR1158" si="313">AR1094+6441.14</f>
        <v>7053555.3899998106</v>
      </c>
      <c r="AS1095" s="253">
        <f t="shared" si="310"/>
        <v>1083</v>
      </c>
      <c r="AT1095" s="254">
        <f t="shared" si="310"/>
        <v>1083</v>
      </c>
    </row>
    <row r="1096" spans="22:46">
      <c r="V1096" s="30">
        <f t="shared" si="311"/>
        <v>1084</v>
      </c>
      <c r="W1096" s="29">
        <f t="shared" ref="W1096:W1159" si="314">W1095+6436.64</f>
        <v>7043171.3900000444</v>
      </c>
      <c r="X1096" s="30">
        <f t="shared" si="311"/>
        <v>1084</v>
      </c>
      <c r="Y1096" s="30">
        <f t="shared" si="311"/>
        <v>1084</v>
      </c>
      <c r="Z1096" s="29">
        <f t="shared" ref="Z1096:Z1159" si="315">Z1095+6455.29</f>
        <v>7063295.6299999049</v>
      </c>
      <c r="AA1096" s="30">
        <f t="shared" si="311"/>
        <v>1084</v>
      </c>
      <c r="AB1096" s="30">
        <f t="shared" si="311"/>
        <v>1084</v>
      </c>
      <c r="AC1096" s="29">
        <f t="shared" si="300"/>
        <v>7037955.9200000959</v>
      </c>
      <c r="AD1096" s="30">
        <f t="shared" si="311"/>
        <v>1084</v>
      </c>
      <c r="AE1096" s="30">
        <f t="shared" si="311"/>
        <v>1084</v>
      </c>
      <c r="AF1096" s="29">
        <f t="shared" si="312"/>
        <v>7073887.849999872</v>
      </c>
      <c r="AG1096" s="30">
        <f t="shared" si="311"/>
        <v>1084</v>
      </c>
      <c r="AH1096" s="30">
        <f t="shared" si="311"/>
        <v>1084</v>
      </c>
      <c r="AI1096" s="29">
        <f t="shared" si="301"/>
        <v>7033655.7200000454</v>
      </c>
      <c r="AJ1096" s="30">
        <f t="shared" si="311"/>
        <v>1084</v>
      </c>
      <c r="AK1096" s="30">
        <f t="shared" si="310"/>
        <v>1084</v>
      </c>
      <c r="AL1096" s="29">
        <f t="shared" si="302"/>
        <v>7065044.8199999891</v>
      </c>
      <c r="AM1096" s="30">
        <f t="shared" si="310"/>
        <v>1084</v>
      </c>
      <c r="AN1096" s="30">
        <f t="shared" si="310"/>
        <v>1084</v>
      </c>
      <c r="AO1096" s="29">
        <f t="shared" si="303"/>
        <v>7068740.7400000012</v>
      </c>
      <c r="AP1096" s="30">
        <f t="shared" si="310"/>
        <v>1084</v>
      </c>
      <c r="AQ1096" s="30">
        <f t="shared" si="310"/>
        <v>1084</v>
      </c>
      <c r="AR1096" s="29">
        <f t="shared" si="313"/>
        <v>7059996.5299998103</v>
      </c>
      <c r="AS1096" s="253">
        <f t="shared" si="310"/>
        <v>1084</v>
      </c>
      <c r="AT1096" s="254">
        <f t="shared" si="310"/>
        <v>1084</v>
      </c>
    </row>
    <row r="1097" spans="22:46">
      <c r="V1097" s="30">
        <f t="shared" si="311"/>
        <v>1085</v>
      </c>
      <c r="W1097" s="29">
        <f t="shared" si="314"/>
        <v>7049608.030000044</v>
      </c>
      <c r="X1097" s="30">
        <f t="shared" si="311"/>
        <v>1085</v>
      </c>
      <c r="Y1097" s="30">
        <f t="shared" si="311"/>
        <v>1085</v>
      </c>
      <c r="Z1097" s="29">
        <f t="shared" si="315"/>
        <v>7069750.9199999049</v>
      </c>
      <c r="AA1097" s="30">
        <f t="shared" si="311"/>
        <v>1085</v>
      </c>
      <c r="AB1097" s="30">
        <f t="shared" si="311"/>
        <v>1085</v>
      </c>
      <c r="AC1097" s="29">
        <f t="shared" ref="AC1097:AC1160" si="316">AC1096+6433.94</f>
        <v>7044389.8600000963</v>
      </c>
      <c r="AD1097" s="30">
        <f t="shared" si="311"/>
        <v>1085</v>
      </c>
      <c r="AE1097" s="30">
        <f t="shared" si="311"/>
        <v>1085</v>
      </c>
      <c r="AF1097" s="29">
        <f t="shared" si="312"/>
        <v>7080347.6499998719</v>
      </c>
      <c r="AG1097" s="30">
        <f t="shared" si="311"/>
        <v>1085</v>
      </c>
      <c r="AH1097" s="30">
        <f t="shared" si="311"/>
        <v>1085</v>
      </c>
      <c r="AI1097" s="29">
        <f t="shared" ref="AI1097:AI1160" si="317">AI1096+6434.39</f>
        <v>7040090.110000045</v>
      </c>
      <c r="AJ1097" s="30">
        <f t="shared" si="311"/>
        <v>1085</v>
      </c>
      <c r="AK1097" s="30">
        <f t="shared" si="310"/>
        <v>1085</v>
      </c>
      <c r="AL1097" s="29">
        <f t="shared" si="302"/>
        <v>7071503.7099999888</v>
      </c>
      <c r="AM1097" s="30">
        <f t="shared" si="310"/>
        <v>1085</v>
      </c>
      <c r="AN1097" s="30">
        <f t="shared" si="310"/>
        <v>1085</v>
      </c>
      <c r="AO1097" s="29">
        <f t="shared" si="303"/>
        <v>7075192.6700000009</v>
      </c>
      <c r="AP1097" s="30">
        <f t="shared" si="310"/>
        <v>1085</v>
      </c>
      <c r="AQ1097" s="30">
        <f t="shared" si="310"/>
        <v>1085</v>
      </c>
      <c r="AR1097" s="29">
        <f t="shared" si="313"/>
        <v>7066437.6699998099</v>
      </c>
      <c r="AS1097" s="253">
        <f t="shared" si="310"/>
        <v>1085</v>
      </c>
      <c r="AT1097" s="254">
        <f t="shared" si="310"/>
        <v>1085</v>
      </c>
    </row>
    <row r="1098" spans="22:46">
      <c r="V1098" s="30">
        <f t="shared" si="311"/>
        <v>1086</v>
      </c>
      <c r="W1098" s="29">
        <f t="shared" si="314"/>
        <v>7056044.6700000437</v>
      </c>
      <c r="X1098" s="30">
        <f t="shared" si="311"/>
        <v>1086</v>
      </c>
      <c r="Y1098" s="30">
        <f t="shared" si="311"/>
        <v>1086</v>
      </c>
      <c r="Z1098" s="29">
        <f t="shared" si="315"/>
        <v>7076206.209999905</v>
      </c>
      <c r="AA1098" s="30">
        <f t="shared" si="311"/>
        <v>1086</v>
      </c>
      <c r="AB1098" s="30">
        <f t="shared" si="311"/>
        <v>1086</v>
      </c>
      <c r="AC1098" s="29">
        <f t="shared" si="316"/>
        <v>7050823.8000000967</v>
      </c>
      <c r="AD1098" s="30">
        <f t="shared" si="311"/>
        <v>1086</v>
      </c>
      <c r="AE1098" s="30">
        <f t="shared" si="311"/>
        <v>1086</v>
      </c>
      <c r="AF1098" s="29">
        <f t="shared" si="312"/>
        <v>7086807.4499998717</v>
      </c>
      <c r="AG1098" s="30">
        <f t="shared" si="311"/>
        <v>1086</v>
      </c>
      <c r="AH1098" s="30">
        <f t="shared" si="311"/>
        <v>1086</v>
      </c>
      <c r="AI1098" s="29">
        <f t="shared" si="317"/>
        <v>7046524.5000000447</v>
      </c>
      <c r="AJ1098" s="30">
        <f t="shared" si="311"/>
        <v>1086</v>
      </c>
      <c r="AK1098" s="30">
        <f t="shared" si="310"/>
        <v>1086</v>
      </c>
      <c r="AL1098" s="29">
        <f t="shared" ref="AL1098:AL1161" si="318">AL1097+6458.89</f>
        <v>7077962.5999999885</v>
      </c>
      <c r="AM1098" s="30">
        <f t="shared" si="310"/>
        <v>1086</v>
      </c>
      <c r="AN1098" s="30">
        <f t="shared" si="310"/>
        <v>1086</v>
      </c>
      <c r="AO1098" s="29">
        <f t="shared" si="303"/>
        <v>7081644.6000000006</v>
      </c>
      <c r="AP1098" s="30">
        <f t="shared" si="310"/>
        <v>1086</v>
      </c>
      <c r="AQ1098" s="30">
        <f t="shared" si="310"/>
        <v>1086</v>
      </c>
      <c r="AR1098" s="29">
        <f t="shared" si="313"/>
        <v>7072878.8099998096</v>
      </c>
      <c r="AS1098" s="253">
        <f t="shared" si="310"/>
        <v>1086</v>
      </c>
      <c r="AT1098" s="254">
        <f t="shared" si="310"/>
        <v>1086</v>
      </c>
    </row>
    <row r="1099" spans="22:46">
      <c r="V1099" s="30">
        <f t="shared" si="311"/>
        <v>1087</v>
      </c>
      <c r="W1099" s="29">
        <f t="shared" si="314"/>
        <v>7062481.3100000434</v>
      </c>
      <c r="X1099" s="30">
        <f t="shared" si="311"/>
        <v>1087</v>
      </c>
      <c r="Y1099" s="30">
        <f t="shared" si="311"/>
        <v>1087</v>
      </c>
      <c r="Z1099" s="29">
        <f t="shared" si="315"/>
        <v>7082661.499999905</v>
      </c>
      <c r="AA1099" s="30">
        <f t="shared" si="311"/>
        <v>1087</v>
      </c>
      <c r="AB1099" s="30">
        <f t="shared" si="311"/>
        <v>1087</v>
      </c>
      <c r="AC1099" s="29">
        <f t="shared" si="316"/>
        <v>7057257.7400000971</v>
      </c>
      <c r="AD1099" s="30">
        <f t="shared" si="311"/>
        <v>1087</v>
      </c>
      <c r="AE1099" s="30">
        <f t="shared" si="311"/>
        <v>1087</v>
      </c>
      <c r="AF1099" s="29">
        <f t="shared" si="312"/>
        <v>7093267.2499998715</v>
      </c>
      <c r="AG1099" s="30">
        <f t="shared" si="311"/>
        <v>1087</v>
      </c>
      <c r="AH1099" s="30">
        <f t="shared" si="311"/>
        <v>1087</v>
      </c>
      <c r="AI1099" s="29">
        <f t="shared" si="317"/>
        <v>7052958.8900000444</v>
      </c>
      <c r="AJ1099" s="30">
        <f t="shared" si="311"/>
        <v>1087</v>
      </c>
      <c r="AK1099" s="30">
        <f t="shared" si="310"/>
        <v>1087</v>
      </c>
      <c r="AL1099" s="29">
        <f t="shared" si="318"/>
        <v>7084421.4899999881</v>
      </c>
      <c r="AM1099" s="30">
        <f t="shared" si="310"/>
        <v>1087</v>
      </c>
      <c r="AN1099" s="30">
        <f t="shared" si="310"/>
        <v>1087</v>
      </c>
      <c r="AO1099" s="29">
        <f t="shared" ref="AO1099:AO1162" si="319">AO1098+6451.93</f>
        <v>7088096.5300000003</v>
      </c>
      <c r="AP1099" s="30">
        <f t="shared" si="310"/>
        <v>1087</v>
      </c>
      <c r="AQ1099" s="30">
        <f t="shared" si="310"/>
        <v>1087</v>
      </c>
      <c r="AR1099" s="29">
        <f t="shared" si="313"/>
        <v>7079319.9499998093</v>
      </c>
      <c r="AS1099" s="253">
        <f t="shared" si="310"/>
        <v>1087</v>
      </c>
      <c r="AT1099" s="254">
        <f t="shared" si="310"/>
        <v>1087</v>
      </c>
    </row>
    <row r="1100" spans="22:46">
      <c r="V1100" s="30">
        <f t="shared" si="311"/>
        <v>1088</v>
      </c>
      <c r="W1100" s="29">
        <f t="shared" si="314"/>
        <v>7068917.950000043</v>
      </c>
      <c r="X1100" s="30">
        <f t="shared" si="311"/>
        <v>1088</v>
      </c>
      <c r="Y1100" s="30">
        <f t="shared" si="311"/>
        <v>1088</v>
      </c>
      <c r="Z1100" s="29">
        <f t="shared" si="315"/>
        <v>7089116.789999905</v>
      </c>
      <c r="AA1100" s="30">
        <f t="shared" si="311"/>
        <v>1088</v>
      </c>
      <c r="AB1100" s="30">
        <f t="shared" si="311"/>
        <v>1088</v>
      </c>
      <c r="AC1100" s="29">
        <f t="shared" si="316"/>
        <v>7063691.6800000975</v>
      </c>
      <c r="AD1100" s="30">
        <f t="shared" si="311"/>
        <v>1088</v>
      </c>
      <c r="AE1100" s="30">
        <f t="shared" si="311"/>
        <v>1088</v>
      </c>
      <c r="AF1100" s="29">
        <f t="shared" si="312"/>
        <v>7099727.0499998713</v>
      </c>
      <c r="AG1100" s="30">
        <f t="shared" si="311"/>
        <v>1088</v>
      </c>
      <c r="AH1100" s="30">
        <f t="shared" si="311"/>
        <v>1088</v>
      </c>
      <c r="AI1100" s="29">
        <f t="shared" si="317"/>
        <v>7059393.280000044</v>
      </c>
      <c r="AJ1100" s="30">
        <f t="shared" si="311"/>
        <v>1088</v>
      </c>
      <c r="AK1100" s="30">
        <f t="shared" si="310"/>
        <v>1088</v>
      </c>
      <c r="AL1100" s="29">
        <f t="shared" si="318"/>
        <v>7090880.3799999878</v>
      </c>
      <c r="AM1100" s="30">
        <f t="shared" si="310"/>
        <v>1088</v>
      </c>
      <c r="AN1100" s="30">
        <f t="shared" si="310"/>
        <v>1088</v>
      </c>
      <c r="AO1100" s="29">
        <f t="shared" si="319"/>
        <v>7094548.46</v>
      </c>
      <c r="AP1100" s="30">
        <f t="shared" si="310"/>
        <v>1088</v>
      </c>
      <c r="AQ1100" s="30">
        <f t="shared" si="310"/>
        <v>1088</v>
      </c>
      <c r="AR1100" s="29">
        <f t="shared" si="313"/>
        <v>7085761.0899998089</v>
      </c>
      <c r="AS1100" s="253">
        <f t="shared" si="310"/>
        <v>1088</v>
      </c>
      <c r="AT1100" s="254">
        <f t="shared" si="310"/>
        <v>1088</v>
      </c>
    </row>
    <row r="1101" spans="22:46">
      <c r="V1101" s="30">
        <f t="shared" si="311"/>
        <v>1089</v>
      </c>
      <c r="W1101" s="29">
        <f t="shared" si="314"/>
        <v>7075354.5900000427</v>
      </c>
      <c r="X1101" s="30">
        <f t="shared" si="311"/>
        <v>1089</v>
      </c>
      <c r="Y1101" s="30">
        <f t="shared" si="311"/>
        <v>1089</v>
      </c>
      <c r="Z1101" s="29">
        <f t="shared" si="315"/>
        <v>7095572.0799999051</v>
      </c>
      <c r="AA1101" s="30">
        <f t="shared" si="311"/>
        <v>1089</v>
      </c>
      <c r="AB1101" s="30">
        <f t="shared" si="311"/>
        <v>1089</v>
      </c>
      <c r="AC1101" s="29">
        <f t="shared" si="316"/>
        <v>7070125.6200000979</v>
      </c>
      <c r="AD1101" s="30">
        <f t="shared" si="311"/>
        <v>1089</v>
      </c>
      <c r="AE1101" s="30">
        <f t="shared" si="311"/>
        <v>1089</v>
      </c>
      <c r="AF1101" s="29">
        <f t="shared" si="312"/>
        <v>7106186.8499998711</v>
      </c>
      <c r="AG1101" s="30">
        <f t="shared" si="311"/>
        <v>1089</v>
      </c>
      <c r="AH1101" s="30">
        <f t="shared" si="311"/>
        <v>1089</v>
      </c>
      <c r="AI1101" s="29">
        <f t="shared" si="317"/>
        <v>7065827.6700000437</v>
      </c>
      <c r="AJ1101" s="30">
        <f t="shared" si="311"/>
        <v>1089</v>
      </c>
      <c r="AK1101" s="30">
        <f t="shared" si="311"/>
        <v>1089</v>
      </c>
      <c r="AL1101" s="29">
        <f t="shared" si="318"/>
        <v>7097339.2699999874</v>
      </c>
      <c r="AM1101" s="30">
        <f t="shared" ref="AK1101:AT1116" si="320">AM1100+1</f>
        <v>1089</v>
      </c>
      <c r="AN1101" s="30">
        <f t="shared" si="320"/>
        <v>1089</v>
      </c>
      <c r="AO1101" s="29">
        <f t="shared" si="319"/>
        <v>7101000.3899999997</v>
      </c>
      <c r="AP1101" s="30">
        <f t="shared" si="320"/>
        <v>1089</v>
      </c>
      <c r="AQ1101" s="30">
        <f t="shared" si="320"/>
        <v>1089</v>
      </c>
      <c r="AR1101" s="29">
        <f t="shared" si="313"/>
        <v>7092202.2299998086</v>
      </c>
      <c r="AS1101" s="253">
        <f t="shared" si="320"/>
        <v>1089</v>
      </c>
      <c r="AT1101" s="254">
        <f t="shared" si="320"/>
        <v>1089</v>
      </c>
    </row>
    <row r="1102" spans="22:46">
      <c r="V1102" s="30">
        <f t="shared" ref="V1102:AK1117" si="321">V1101+1</f>
        <v>1090</v>
      </c>
      <c r="W1102" s="29">
        <f t="shared" si="314"/>
        <v>7081791.2300000424</v>
      </c>
      <c r="X1102" s="30">
        <f t="shared" si="321"/>
        <v>1090</v>
      </c>
      <c r="Y1102" s="30">
        <f t="shared" si="321"/>
        <v>1090</v>
      </c>
      <c r="Z1102" s="29">
        <f t="shared" si="315"/>
        <v>7102027.3699999051</v>
      </c>
      <c r="AA1102" s="30">
        <f t="shared" si="321"/>
        <v>1090</v>
      </c>
      <c r="AB1102" s="30">
        <f t="shared" si="321"/>
        <v>1090</v>
      </c>
      <c r="AC1102" s="29">
        <f t="shared" si="316"/>
        <v>7076559.5600000983</v>
      </c>
      <c r="AD1102" s="30">
        <f t="shared" si="321"/>
        <v>1090</v>
      </c>
      <c r="AE1102" s="30">
        <f t="shared" si="321"/>
        <v>1090</v>
      </c>
      <c r="AF1102" s="29">
        <f t="shared" si="312"/>
        <v>7112646.6499998709</v>
      </c>
      <c r="AG1102" s="30">
        <f t="shared" si="321"/>
        <v>1090</v>
      </c>
      <c r="AH1102" s="30">
        <f t="shared" si="321"/>
        <v>1090</v>
      </c>
      <c r="AI1102" s="29">
        <f t="shared" si="317"/>
        <v>7072262.0600000434</v>
      </c>
      <c r="AJ1102" s="30">
        <f t="shared" si="321"/>
        <v>1090</v>
      </c>
      <c r="AK1102" s="30">
        <f t="shared" si="320"/>
        <v>1090</v>
      </c>
      <c r="AL1102" s="29">
        <f t="shared" si="318"/>
        <v>7103798.1599999871</v>
      </c>
      <c r="AM1102" s="30">
        <f t="shared" si="320"/>
        <v>1090</v>
      </c>
      <c r="AN1102" s="30">
        <f t="shared" si="320"/>
        <v>1090</v>
      </c>
      <c r="AO1102" s="29">
        <f t="shared" si="319"/>
        <v>7107452.3199999994</v>
      </c>
      <c r="AP1102" s="30">
        <f t="shared" si="320"/>
        <v>1090</v>
      </c>
      <c r="AQ1102" s="30">
        <f t="shared" si="320"/>
        <v>1090</v>
      </c>
      <c r="AR1102" s="29">
        <f t="shared" si="313"/>
        <v>7098643.3699998083</v>
      </c>
      <c r="AS1102" s="253">
        <f t="shared" si="320"/>
        <v>1090</v>
      </c>
      <c r="AT1102" s="254">
        <f t="shared" si="320"/>
        <v>1090</v>
      </c>
    </row>
    <row r="1103" spans="22:46">
      <c r="V1103" s="30">
        <f t="shared" si="321"/>
        <v>1091</v>
      </c>
      <c r="W1103" s="29">
        <f t="shared" si="314"/>
        <v>7088227.870000042</v>
      </c>
      <c r="X1103" s="30">
        <f t="shared" si="321"/>
        <v>1091</v>
      </c>
      <c r="Y1103" s="30">
        <f t="shared" si="321"/>
        <v>1091</v>
      </c>
      <c r="Z1103" s="29">
        <f t="shared" si="315"/>
        <v>7108482.6599999052</v>
      </c>
      <c r="AA1103" s="30">
        <f t="shared" si="321"/>
        <v>1091</v>
      </c>
      <c r="AB1103" s="30">
        <f t="shared" si="321"/>
        <v>1091</v>
      </c>
      <c r="AC1103" s="29">
        <f t="shared" si="316"/>
        <v>7082993.5000000987</v>
      </c>
      <c r="AD1103" s="30">
        <f t="shared" si="321"/>
        <v>1091</v>
      </c>
      <c r="AE1103" s="30">
        <f t="shared" si="321"/>
        <v>1091</v>
      </c>
      <c r="AF1103" s="29">
        <f t="shared" si="312"/>
        <v>7119106.4499998707</v>
      </c>
      <c r="AG1103" s="30">
        <f t="shared" si="321"/>
        <v>1091</v>
      </c>
      <c r="AH1103" s="30">
        <f t="shared" si="321"/>
        <v>1091</v>
      </c>
      <c r="AI1103" s="29">
        <f t="shared" si="317"/>
        <v>7078696.450000043</v>
      </c>
      <c r="AJ1103" s="30">
        <f t="shared" si="321"/>
        <v>1091</v>
      </c>
      <c r="AK1103" s="30">
        <f t="shared" si="320"/>
        <v>1091</v>
      </c>
      <c r="AL1103" s="29">
        <f t="shared" si="318"/>
        <v>7110257.0499999868</v>
      </c>
      <c r="AM1103" s="30">
        <f t="shared" si="320"/>
        <v>1091</v>
      </c>
      <c r="AN1103" s="30">
        <f t="shared" si="320"/>
        <v>1091</v>
      </c>
      <c r="AO1103" s="29">
        <f t="shared" si="319"/>
        <v>7113904.2499999991</v>
      </c>
      <c r="AP1103" s="30">
        <f t="shared" si="320"/>
        <v>1091</v>
      </c>
      <c r="AQ1103" s="30">
        <f t="shared" si="320"/>
        <v>1091</v>
      </c>
      <c r="AR1103" s="29">
        <f t="shared" si="313"/>
        <v>7105084.5099998079</v>
      </c>
      <c r="AS1103" s="253">
        <f t="shared" si="320"/>
        <v>1091</v>
      </c>
      <c r="AT1103" s="254">
        <f t="shared" si="320"/>
        <v>1091</v>
      </c>
    </row>
    <row r="1104" spans="22:46">
      <c r="V1104" s="30">
        <f t="shared" si="321"/>
        <v>1092</v>
      </c>
      <c r="W1104" s="29">
        <f t="shared" si="314"/>
        <v>7094664.5100000417</v>
      </c>
      <c r="X1104" s="30">
        <f t="shared" si="321"/>
        <v>1092</v>
      </c>
      <c r="Y1104" s="30">
        <f t="shared" si="321"/>
        <v>1092</v>
      </c>
      <c r="Z1104" s="29">
        <f t="shared" si="315"/>
        <v>7114937.9499999052</v>
      </c>
      <c r="AA1104" s="30">
        <f t="shared" si="321"/>
        <v>1092</v>
      </c>
      <c r="AB1104" s="30">
        <f t="shared" si="321"/>
        <v>1092</v>
      </c>
      <c r="AC1104" s="29">
        <f t="shared" si="316"/>
        <v>7089427.4400000991</v>
      </c>
      <c r="AD1104" s="30">
        <f t="shared" si="321"/>
        <v>1092</v>
      </c>
      <c r="AE1104" s="30">
        <f t="shared" si="321"/>
        <v>1092</v>
      </c>
      <c r="AF1104" s="29">
        <f t="shared" si="312"/>
        <v>7125566.2499998705</v>
      </c>
      <c r="AG1104" s="30">
        <f t="shared" si="321"/>
        <v>1092</v>
      </c>
      <c r="AH1104" s="30">
        <f t="shared" si="321"/>
        <v>1092</v>
      </c>
      <c r="AI1104" s="29">
        <f t="shared" si="317"/>
        <v>7085130.8400000427</v>
      </c>
      <c r="AJ1104" s="30">
        <f t="shared" si="321"/>
        <v>1092</v>
      </c>
      <c r="AK1104" s="30">
        <f t="shared" si="320"/>
        <v>1092</v>
      </c>
      <c r="AL1104" s="29">
        <f t="shared" si="318"/>
        <v>7116715.9399999864</v>
      </c>
      <c r="AM1104" s="30">
        <f t="shared" si="320"/>
        <v>1092</v>
      </c>
      <c r="AN1104" s="30">
        <f t="shared" si="320"/>
        <v>1092</v>
      </c>
      <c r="AO1104" s="29">
        <f t="shared" si="319"/>
        <v>7120356.1799999988</v>
      </c>
      <c r="AP1104" s="30">
        <f t="shared" si="320"/>
        <v>1092</v>
      </c>
      <c r="AQ1104" s="30">
        <f t="shared" si="320"/>
        <v>1092</v>
      </c>
      <c r="AR1104" s="29">
        <f t="shared" si="313"/>
        <v>7111525.6499998076</v>
      </c>
      <c r="AS1104" s="253">
        <f t="shared" si="320"/>
        <v>1092</v>
      </c>
      <c r="AT1104" s="254">
        <f t="shared" si="320"/>
        <v>1092</v>
      </c>
    </row>
    <row r="1105" spans="22:46">
      <c r="V1105" s="30">
        <f t="shared" si="321"/>
        <v>1093</v>
      </c>
      <c r="W1105" s="29">
        <f t="shared" si="314"/>
        <v>7101101.1500000414</v>
      </c>
      <c r="X1105" s="30">
        <f t="shared" si="321"/>
        <v>1093</v>
      </c>
      <c r="Y1105" s="30">
        <f t="shared" si="321"/>
        <v>1093</v>
      </c>
      <c r="Z1105" s="29">
        <f t="shared" si="315"/>
        <v>7121393.2399999052</v>
      </c>
      <c r="AA1105" s="30">
        <f t="shared" si="321"/>
        <v>1093</v>
      </c>
      <c r="AB1105" s="30">
        <f t="shared" si="321"/>
        <v>1093</v>
      </c>
      <c r="AC1105" s="29">
        <f t="shared" si="316"/>
        <v>7095861.3800000995</v>
      </c>
      <c r="AD1105" s="30">
        <f t="shared" si="321"/>
        <v>1093</v>
      </c>
      <c r="AE1105" s="30">
        <f t="shared" si="321"/>
        <v>1093</v>
      </c>
      <c r="AF1105" s="29">
        <f t="shared" si="312"/>
        <v>7132026.0499998704</v>
      </c>
      <c r="AG1105" s="30">
        <f t="shared" si="321"/>
        <v>1093</v>
      </c>
      <c r="AH1105" s="30">
        <f t="shared" si="321"/>
        <v>1093</v>
      </c>
      <c r="AI1105" s="29">
        <f t="shared" si="317"/>
        <v>7091565.2300000424</v>
      </c>
      <c r="AJ1105" s="30">
        <f t="shared" si="321"/>
        <v>1093</v>
      </c>
      <c r="AK1105" s="30">
        <f t="shared" si="320"/>
        <v>1093</v>
      </c>
      <c r="AL1105" s="29">
        <f t="shared" si="318"/>
        <v>7123174.8299999861</v>
      </c>
      <c r="AM1105" s="30">
        <f t="shared" si="320"/>
        <v>1093</v>
      </c>
      <c r="AN1105" s="30">
        <f t="shared" si="320"/>
        <v>1093</v>
      </c>
      <c r="AO1105" s="29">
        <f t="shared" si="319"/>
        <v>7126808.1099999985</v>
      </c>
      <c r="AP1105" s="30">
        <f t="shared" si="320"/>
        <v>1093</v>
      </c>
      <c r="AQ1105" s="30">
        <f t="shared" si="320"/>
        <v>1093</v>
      </c>
      <c r="AR1105" s="29">
        <f t="shared" si="313"/>
        <v>7117966.7899998073</v>
      </c>
      <c r="AS1105" s="253">
        <f t="shared" si="320"/>
        <v>1093</v>
      </c>
      <c r="AT1105" s="254">
        <f t="shared" si="320"/>
        <v>1093</v>
      </c>
    </row>
    <row r="1106" spans="22:46">
      <c r="V1106" s="30">
        <f t="shared" si="321"/>
        <v>1094</v>
      </c>
      <c r="W1106" s="29">
        <f t="shared" si="314"/>
        <v>7107537.790000041</v>
      </c>
      <c r="X1106" s="30">
        <f t="shared" si="321"/>
        <v>1094</v>
      </c>
      <c r="Y1106" s="30">
        <f t="shared" si="321"/>
        <v>1094</v>
      </c>
      <c r="Z1106" s="29">
        <f t="shared" si="315"/>
        <v>7127848.5299999053</v>
      </c>
      <c r="AA1106" s="30">
        <f t="shared" si="321"/>
        <v>1094</v>
      </c>
      <c r="AB1106" s="30">
        <f t="shared" si="321"/>
        <v>1094</v>
      </c>
      <c r="AC1106" s="29">
        <f t="shared" si="316"/>
        <v>7102295.3200000999</v>
      </c>
      <c r="AD1106" s="30">
        <f t="shared" si="321"/>
        <v>1094</v>
      </c>
      <c r="AE1106" s="30">
        <f t="shared" si="321"/>
        <v>1094</v>
      </c>
      <c r="AF1106" s="29">
        <f t="shared" si="312"/>
        <v>7138485.8499998702</v>
      </c>
      <c r="AG1106" s="30">
        <f t="shared" si="321"/>
        <v>1094</v>
      </c>
      <c r="AH1106" s="30">
        <f t="shared" si="321"/>
        <v>1094</v>
      </c>
      <c r="AI1106" s="29">
        <f t="shared" si="317"/>
        <v>7097999.620000042</v>
      </c>
      <c r="AJ1106" s="30">
        <f t="shared" si="321"/>
        <v>1094</v>
      </c>
      <c r="AK1106" s="30">
        <f t="shared" si="320"/>
        <v>1094</v>
      </c>
      <c r="AL1106" s="29">
        <f t="shared" si="318"/>
        <v>7129633.7199999858</v>
      </c>
      <c r="AM1106" s="30">
        <f t="shared" si="320"/>
        <v>1094</v>
      </c>
      <c r="AN1106" s="30">
        <f t="shared" si="320"/>
        <v>1094</v>
      </c>
      <c r="AO1106" s="29">
        <f t="shared" si="319"/>
        <v>7133260.0399999982</v>
      </c>
      <c r="AP1106" s="30">
        <f t="shared" si="320"/>
        <v>1094</v>
      </c>
      <c r="AQ1106" s="30">
        <f t="shared" si="320"/>
        <v>1094</v>
      </c>
      <c r="AR1106" s="29">
        <f t="shared" si="313"/>
        <v>7124407.9299998069</v>
      </c>
      <c r="AS1106" s="253">
        <f t="shared" si="320"/>
        <v>1094</v>
      </c>
      <c r="AT1106" s="254">
        <f t="shared" si="320"/>
        <v>1094</v>
      </c>
    </row>
    <row r="1107" spans="22:46">
      <c r="V1107" s="30">
        <f t="shared" si="321"/>
        <v>1095</v>
      </c>
      <c r="W1107" s="29">
        <f t="shared" si="314"/>
        <v>7113974.4300000407</v>
      </c>
      <c r="X1107" s="30">
        <f t="shared" si="321"/>
        <v>1095</v>
      </c>
      <c r="Y1107" s="30">
        <f t="shared" si="321"/>
        <v>1095</v>
      </c>
      <c r="Z1107" s="29">
        <f t="shared" si="315"/>
        <v>7134303.8199999053</v>
      </c>
      <c r="AA1107" s="30">
        <f t="shared" si="321"/>
        <v>1095</v>
      </c>
      <c r="AB1107" s="30">
        <f t="shared" si="321"/>
        <v>1095</v>
      </c>
      <c r="AC1107" s="29">
        <f t="shared" si="316"/>
        <v>7108729.2600001004</v>
      </c>
      <c r="AD1107" s="30">
        <f t="shared" si="321"/>
        <v>1095</v>
      </c>
      <c r="AE1107" s="30">
        <f t="shared" si="321"/>
        <v>1095</v>
      </c>
      <c r="AF1107" s="29">
        <f t="shared" si="312"/>
        <v>7144945.64999987</v>
      </c>
      <c r="AG1107" s="30">
        <f t="shared" si="321"/>
        <v>1095</v>
      </c>
      <c r="AH1107" s="30">
        <f t="shared" si="321"/>
        <v>1095</v>
      </c>
      <c r="AI1107" s="29">
        <f t="shared" si="317"/>
        <v>7104434.0100000417</v>
      </c>
      <c r="AJ1107" s="30">
        <f t="shared" si="321"/>
        <v>1095</v>
      </c>
      <c r="AK1107" s="30">
        <f t="shared" si="320"/>
        <v>1095</v>
      </c>
      <c r="AL1107" s="29">
        <f t="shared" si="318"/>
        <v>7136092.6099999854</v>
      </c>
      <c r="AM1107" s="30">
        <f t="shared" si="320"/>
        <v>1095</v>
      </c>
      <c r="AN1107" s="30">
        <f t="shared" si="320"/>
        <v>1095</v>
      </c>
      <c r="AO1107" s="29">
        <f t="shared" si="319"/>
        <v>7139711.9699999979</v>
      </c>
      <c r="AP1107" s="30">
        <f t="shared" si="320"/>
        <v>1095</v>
      </c>
      <c r="AQ1107" s="30">
        <f t="shared" si="320"/>
        <v>1095</v>
      </c>
      <c r="AR1107" s="29">
        <f t="shared" si="313"/>
        <v>7130849.0699998066</v>
      </c>
      <c r="AS1107" s="253">
        <f t="shared" si="320"/>
        <v>1095</v>
      </c>
      <c r="AT1107" s="254">
        <f t="shared" si="320"/>
        <v>1095</v>
      </c>
    </row>
    <row r="1108" spans="22:46">
      <c r="V1108" s="30">
        <f t="shared" si="321"/>
        <v>1096</v>
      </c>
      <c r="W1108" s="29">
        <f t="shared" si="314"/>
        <v>7120411.0700000403</v>
      </c>
      <c r="X1108" s="30">
        <f t="shared" si="321"/>
        <v>1096</v>
      </c>
      <c r="Y1108" s="30">
        <f t="shared" si="321"/>
        <v>1096</v>
      </c>
      <c r="Z1108" s="29">
        <f t="shared" si="315"/>
        <v>7140759.1099999053</v>
      </c>
      <c r="AA1108" s="30">
        <f t="shared" si="321"/>
        <v>1096</v>
      </c>
      <c r="AB1108" s="30">
        <f t="shared" si="321"/>
        <v>1096</v>
      </c>
      <c r="AC1108" s="29">
        <f t="shared" si="316"/>
        <v>7115163.2000001008</v>
      </c>
      <c r="AD1108" s="30">
        <f t="shared" si="321"/>
        <v>1096</v>
      </c>
      <c r="AE1108" s="30">
        <f t="shared" si="321"/>
        <v>1096</v>
      </c>
      <c r="AF1108" s="29">
        <f t="shared" si="312"/>
        <v>7151405.4499998698</v>
      </c>
      <c r="AG1108" s="30">
        <f t="shared" si="321"/>
        <v>1096</v>
      </c>
      <c r="AH1108" s="30">
        <f t="shared" si="321"/>
        <v>1096</v>
      </c>
      <c r="AI1108" s="29">
        <f t="shared" si="317"/>
        <v>7110868.4000000414</v>
      </c>
      <c r="AJ1108" s="30">
        <f t="shared" si="321"/>
        <v>1096</v>
      </c>
      <c r="AK1108" s="30">
        <f t="shared" si="320"/>
        <v>1096</v>
      </c>
      <c r="AL1108" s="29">
        <f t="shared" si="318"/>
        <v>7142551.4999999851</v>
      </c>
      <c r="AM1108" s="30">
        <f t="shared" si="320"/>
        <v>1096</v>
      </c>
      <c r="AN1108" s="30">
        <f t="shared" si="320"/>
        <v>1096</v>
      </c>
      <c r="AO1108" s="29">
        <f t="shared" si="319"/>
        <v>7146163.8999999976</v>
      </c>
      <c r="AP1108" s="30">
        <f t="shared" si="320"/>
        <v>1096</v>
      </c>
      <c r="AQ1108" s="30">
        <f t="shared" si="320"/>
        <v>1096</v>
      </c>
      <c r="AR1108" s="29">
        <f t="shared" si="313"/>
        <v>7137290.2099998062</v>
      </c>
      <c r="AS1108" s="253">
        <f t="shared" si="320"/>
        <v>1096</v>
      </c>
      <c r="AT1108" s="254">
        <f t="shared" si="320"/>
        <v>1096</v>
      </c>
    </row>
    <row r="1109" spans="22:46">
      <c r="V1109" s="30">
        <f t="shared" si="321"/>
        <v>1097</v>
      </c>
      <c r="W1109" s="29">
        <f t="shared" si="314"/>
        <v>7126847.71000004</v>
      </c>
      <c r="X1109" s="30">
        <f t="shared" si="321"/>
        <v>1097</v>
      </c>
      <c r="Y1109" s="30">
        <f t="shared" si="321"/>
        <v>1097</v>
      </c>
      <c r="Z1109" s="29">
        <f t="shared" si="315"/>
        <v>7147214.3999999054</v>
      </c>
      <c r="AA1109" s="30">
        <f t="shared" si="321"/>
        <v>1097</v>
      </c>
      <c r="AB1109" s="30">
        <f t="shared" si="321"/>
        <v>1097</v>
      </c>
      <c r="AC1109" s="29">
        <f t="shared" si="316"/>
        <v>7121597.1400001012</v>
      </c>
      <c r="AD1109" s="30">
        <f t="shared" si="321"/>
        <v>1097</v>
      </c>
      <c r="AE1109" s="30">
        <f t="shared" si="321"/>
        <v>1097</v>
      </c>
      <c r="AF1109" s="29">
        <f t="shared" si="312"/>
        <v>7157865.2499998696</v>
      </c>
      <c r="AG1109" s="30">
        <f t="shared" si="321"/>
        <v>1097</v>
      </c>
      <c r="AH1109" s="30">
        <f t="shared" si="321"/>
        <v>1097</v>
      </c>
      <c r="AI1109" s="29">
        <f t="shared" si="317"/>
        <v>7117302.790000041</v>
      </c>
      <c r="AJ1109" s="30">
        <f t="shared" si="321"/>
        <v>1097</v>
      </c>
      <c r="AK1109" s="30">
        <f t="shared" si="320"/>
        <v>1097</v>
      </c>
      <c r="AL1109" s="29">
        <f t="shared" si="318"/>
        <v>7149010.3899999848</v>
      </c>
      <c r="AM1109" s="30">
        <f t="shared" si="320"/>
        <v>1097</v>
      </c>
      <c r="AN1109" s="30">
        <f t="shared" si="320"/>
        <v>1097</v>
      </c>
      <c r="AO1109" s="29">
        <f t="shared" si="319"/>
        <v>7152615.8299999973</v>
      </c>
      <c r="AP1109" s="30">
        <f t="shared" si="320"/>
        <v>1097</v>
      </c>
      <c r="AQ1109" s="30">
        <f t="shared" si="320"/>
        <v>1097</v>
      </c>
      <c r="AR1109" s="29">
        <f t="shared" si="313"/>
        <v>7143731.3499998059</v>
      </c>
      <c r="AS1109" s="253">
        <f t="shared" si="320"/>
        <v>1097</v>
      </c>
      <c r="AT1109" s="254">
        <f t="shared" si="320"/>
        <v>1097</v>
      </c>
    </row>
    <row r="1110" spans="22:46">
      <c r="V1110" s="30">
        <f t="shared" si="321"/>
        <v>1098</v>
      </c>
      <c r="W1110" s="29">
        <f t="shared" si="314"/>
        <v>7133284.3500000397</v>
      </c>
      <c r="X1110" s="30">
        <f t="shared" si="321"/>
        <v>1098</v>
      </c>
      <c r="Y1110" s="30">
        <f t="shared" si="321"/>
        <v>1098</v>
      </c>
      <c r="Z1110" s="29">
        <f t="shared" si="315"/>
        <v>7153669.6899999054</v>
      </c>
      <c r="AA1110" s="30">
        <f t="shared" si="321"/>
        <v>1098</v>
      </c>
      <c r="AB1110" s="30">
        <f t="shared" si="321"/>
        <v>1098</v>
      </c>
      <c r="AC1110" s="29">
        <f t="shared" si="316"/>
        <v>7128031.0800001016</v>
      </c>
      <c r="AD1110" s="30">
        <f t="shared" si="321"/>
        <v>1098</v>
      </c>
      <c r="AE1110" s="30">
        <f t="shared" si="321"/>
        <v>1098</v>
      </c>
      <c r="AF1110" s="29">
        <f t="shared" si="312"/>
        <v>7164325.0499998694</v>
      </c>
      <c r="AG1110" s="30">
        <f t="shared" si="321"/>
        <v>1098</v>
      </c>
      <c r="AH1110" s="30">
        <f t="shared" si="321"/>
        <v>1098</v>
      </c>
      <c r="AI1110" s="29">
        <f t="shared" si="317"/>
        <v>7123737.1800000407</v>
      </c>
      <c r="AJ1110" s="30">
        <f t="shared" si="321"/>
        <v>1098</v>
      </c>
      <c r="AK1110" s="30">
        <f t="shared" si="320"/>
        <v>1098</v>
      </c>
      <c r="AL1110" s="29">
        <f t="shared" si="318"/>
        <v>7155469.2799999844</v>
      </c>
      <c r="AM1110" s="30">
        <f t="shared" si="320"/>
        <v>1098</v>
      </c>
      <c r="AN1110" s="30">
        <f t="shared" si="320"/>
        <v>1098</v>
      </c>
      <c r="AO1110" s="29">
        <f t="shared" si="319"/>
        <v>7159067.759999997</v>
      </c>
      <c r="AP1110" s="30">
        <f t="shared" si="320"/>
        <v>1098</v>
      </c>
      <c r="AQ1110" s="30">
        <f t="shared" si="320"/>
        <v>1098</v>
      </c>
      <c r="AR1110" s="29">
        <f t="shared" si="313"/>
        <v>7150172.4899998056</v>
      </c>
      <c r="AS1110" s="253">
        <f t="shared" si="320"/>
        <v>1098</v>
      </c>
      <c r="AT1110" s="254">
        <f t="shared" si="320"/>
        <v>1098</v>
      </c>
    </row>
    <row r="1111" spans="22:46">
      <c r="V1111" s="30">
        <f t="shared" si="321"/>
        <v>1099</v>
      </c>
      <c r="W1111" s="29">
        <f t="shared" si="314"/>
        <v>7139720.9900000393</v>
      </c>
      <c r="X1111" s="30">
        <f t="shared" si="321"/>
        <v>1099</v>
      </c>
      <c r="Y1111" s="30">
        <f t="shared" si="321"/>
        <v>1099</v>
      </c>
      <c r="Z1111" s="29">
        <f t="shared" si="315"/>
        <v>7160124.9799999055</v>
      </c>
      <c r="AA1111" s="30">
        <f t="shared" si="321"/>
        <v>1099</v>
      </c>
      <c r="AB1111" s="30">
        <f t="shared" si="321"/>
        <v>1099</v>
      </c>
      <c r="AC1111" s="29">
        <f t="shared" si="316"/>
        <v>7134465.020000102</v>
      </c>
      <c r="AD1111" s="30">
        <f t="shared" si="321"/>
        <v>1099</v>
      </c>
      <c r="AE1111" s="30">
        <f t="shared" si="321"/>
        <v>1099</v>
      </c>
      <c r="AF1111" s="29">
        <f t="shared" si="312"/>
        <v>7170784.8499998692</v>
      </c>
      <c r="AG1111" s="30">
        <f t="shared" si="321"/>
        <v>1099</v>
      </c>
      <c r="AH1111" s="30">
        <f t="shared" si="321"/>
        <v>1099</v>
      </c>
      <c r="AI1111" s="29">
        <f t="shared" si="317"/>
        <v>7130171.5700000403</v>
      </c>
      <c r="AJ1111" s="30">
        <f t="shared" si="321"/>
        <v>1099</v>
      </c>
      <c r="AK1111" s="30">
        <f t="shared" si="320"/>
        <v>1099</v>
      </c>
      <c r="AL1111" s="29">
        <f t="shared" si="318"/>
        <v>7161928.1699999841</v>
      </c>
      <c r="AM1111" s="30">
        <f t="shared" si="320"/>
        <v>1099</v>
      </c>
      <c r="AN1111" s="30">
        <f t="shared" si="320"/>
        <v>1099</v>
      </c>
      <c r="AO1111" s="29">
        <f t="shared" si="319"/>
        <v>7165519.6899999967</v>
      </c>
      <c r="AP1111" s="30">
        <f t="shared" si="320"/>
        <v>1099</v>
      </c>
      <c r="AQ1111" s="30">
        <f t="shared" si="320"/>
        <v>1099</v>
      </c>
      <c r="AR1111" s="29">
        <f t="shared" si="313"/>
        <v>7156613.6299998052</v>
      </c>
      <c r="AS1111" s="253">
        <f t="shared" si="320"/>
        <v>1099</v>
      </c>
      <c r="AT1111" s="254">
        <f t="shared" si="320"/>
        <v>1099</v>
      </c>
    </row>
    <row r="1112" spans="22:46">
      <c r="V1112" s="30">
        <f t="shared" si="321"/>
        <v>1100</v>
      </c>
      <c r="W1112" s="29">
        <f t="shared" si="314"/>
        <v>7146157.630000039</v>
      </c>
      <c r="X1112" s="30">
        <f t="shared" si="321"/>
        <v>1100</v>
      </c>
      <c r="Y1112" s="30">
        <f t="shared" si="321"/>
        <v>1100</v>
      </c>
      <c r="Z1112" s="29">
        <f t="shared" si="315"/>
        <v>7166580.2699999055</v>
      </c>
      <c r="AA1112" s="30">
        <f t="shared" si="321"/>
        <v>1100</v>
      </c>
      <c r="AB1112" s="30">
        <f t="shared" si="321"/>
        <v>1100</v>
      </c>
      <c r="AC1112" s="29">
        <f t="shared" si="316"/>
        <v>7140898.9600001024</v>
      </c>
      <c r="AD1112" s="30">
        <f t="shared" si="321"/>
        <v>1100</v>
      </c>
      <c r="AE1112" s="30">
        <f t="shared" si="321"/>
        <v>1100</v>
      </c>
      <c r="AF1112" s="29">
        <f t="shared" si="312"/>
        <v>7177244.6499998691</v>
      </c>
      <c r="AG1112" s="30">
        <f t="shared" si="321"/>
        <v>1100</v>
      </c>
      <c r="AH1112" s="30">
        <f t="shared" si="321"/>
        <v>1100</v>
      </c>
      <c r="AI1112" s="29">
        <f t="shared" si="317"/>
        <v>7136605.96000004</v>
      </c>
      <c r="AJ1112" s="30">
        <f t="shared" si="321"/>
        <v>1100</v>
      </c>
      <c r="AK1112" s="30">
        <f t="shared" si="320"/>
        <v>1100</v>
      </c>
      <c r="AL1112" s="29">
        <f t="shared" si="318"/>
        <v>7168387.0599999838</v>
      </c>
      <c r="AM1112" s="30">
        <f t="shared" si="320"/>
        <v>1100</v>
      </c>
      <c r="AN1112" s="30">
        <f t="shared" si="320"/>
        <v>1100</v>
      </c>
      <c r="AO1112" s="29">
        <f t="shared" si="319"/>
        <v>7171971.6199999964</v>
      </c>
      <c r="AP1112" s="30">
        <f t="shared" si="320"/>
        <v>1100</v>
      </c>
      <c r="AQ1112" s="30">
        <f t="shared" si="320"/>
        <v>1100</v>
      </c>
      <c r="AR1112" s="29">
        <f t="shared" si="313"/>
        <v>7163054.7699998049</v>
      </c>
      <c r="AS1112" s="253">
        <f t="shared" si="320"/>
        <v>1100</v>
      </c>
      <c r="AT1112" s="254">
        <f t="shared" si="320"/>
        <v>1100</v>
      </c>
    </row>
    <row r="1113" spans="22:46">
      <c r="V1113" s="30">
        <f t="shared" si="321"/>
        <v>1101</v>
      </c>
      <c r="W1113" s="29">
        <f t="shared" si="314"/>
        <v>7152594.2700000387</v>
      </c>
      <c r="X1113" s="30">
        <f t="shared" si="321"/>
        <v>1101</v>
      </c>
      <c r="Y1113" s="30">
        <f t="shared" si="321"/>
        <v>1101</v>
      </c>
      <c r="Z1113" s="29">
        <f t="shared" si="315"/>
        <v>7173035.5599999055</v>
      </c>
      <c r="AA1113" s="30">
        <f t="shared" si="321"/>
        <v>1101</v>
      </c>
      <c r="AB1113" s="30">
        <f t="shared" si="321"/>
        <v>1101</v>
      </c>
      <c r="AC1113" s="29">
        <f t="shared" si="316"/>
        <v>7147332.9000001028</v>
      </c>
      <c r="AD1113" s="30">
        <f t="shared" si="321"/>
        <v>1101</v>
      </c>
      <c r="AE1113" s="30">
        <f t="shared" si="321"/>
        <v>1101</v>
      </c>
      <c r="AF1113" s="29">
        <f t="shared" si="312"/>
        <v>7183704.4499998689</v>
      </c>
      <c r="AG1113" s="30">
        <f t="shared" si="321"/>
        <v>1101</v>
      </c>
      <c r="AH1113" s="30">
        <f t="shared" si="321"/>
        <v>1101</v>
      </c>
      <c r="AI1113" s="29">
        <f t="shared" si="317"/>
        <v>7143040.3500000397</v>
      </c>
      <c r="AJ1113" s="30">
        <f t="shared" si="321"/>
        <v>1101</v>
      </c>
      <c r="AK1113" s="30">
        <f t="shared" si="320"/>
        <v>1101</v>
      </c>
      <c r="AL1113" s="29">
        <f t="shared" si="318"/>
        <v>7174845.9499999834</v>
      </c>
      <c r="AM1113" s="30">
        <f t="shared" si="320"/>
        <v>1101</v>
      </c>
      <c r="AN1113" s="30">
        <f t="shared" si="320"/>
        <v>1101</v>
      </c>
      <c r="AO1113" s="29">
        <f t="shared" si="319"/>
        <v>7178423.5499999961</v>
      </c>
      <c r="AP1113" s="30">
        <f t="shared" si="320"/>
        <v>1101</v>
      </c>
      <c r="AQ1113" s="30">
        <f t="shared" si="320"/>
        <v>1101</v>
      </c>
      <c r="AR1113" s="29">
        <f t="shared" si="313"/>
        <v>7169495.9099998046</v>
      </c>
      <c r="AS1113" s="253">
        <f t="shared" si="320"/>
        <v>1101</v>
      </c>
      <c r="AT1113" s="254">
        <f t="shared" si="320"/>
        <v>1101</v>
      </c>
    </row>
    <row r="1114" spans="22:46">
      <c r="V1114" s="30">
        <f t="shared" si="321"/>
        <v>1102</v>
      </c>
      <c r="W1114" s="29">
        <f t="shared" si="314"/>
        <v>7159030.9100000383</v>
      </c>
      <c r="X1114" s="30">
        <f t="shared" si="321"/>
        <v>1102</v>
      </c>
      <c r="Y1114" s="30">
        <f t="shared" si="321"/>
        <v>1102</v>
      </c>
      <c r="Z1114" s="29">
        <f t="shared" si="315"/>
        <v>7179490.8499999056</v>
      </c>
      <c r="AA1114" s="30">
        <f t="shared" si="321"/>
        <v>1102</v>
      </c>
      <c r="AB1114" s="30">
        <f t="shared" si="321"/>
        <v>1102</v>
      </c>
      <c r="AC1114" s="29">
        <f t="shared" si="316"/>
        <v>7153766.8400001032</v>
      </c>
      <c r="AD1114" s="30">
        <f t="shared" si="321"/>
        <v>1102</v>
      </c>
      <c r="AE1114" s="30">
        <f t="shared" si="321"/>
        <v>1102</v>
      </c>
      <c r="AF1114" s="29">
        <f t="shared" si="312"/>
        <v>7190164.2499998687</v>
      </c>
      <c r="AG1114" s="30">
        <f t="shared" si="321"/>
        <v>1102</v>
      </c>
      <c r="AH1114" s="30">
        <f t="shared" si="321"/>
        <v>1102</v>
      </c>
      <c r="AI1114" s="29">
        <f t="shared" si="317"/>
        <v>7149474.7400000393</v>
      </c>
      <c r="AJ1114" s="30">
        <f t="shared" si="321"/>
        <v>1102</v>
      </c>
      <c r="AK1114" s="30">
        <f t="shared" si="320"/>
        <v>1102</v>
      </c>
      <c r="AL1114" s="29">
        <f t="shared" si="318"/>
        <v>7181304.8399999831</v>
      </c>
      <c r="AM1114" s="30">
        <f t="shared" si="320"/>
        <v>1102</v>
      </c>
      <c r="AN1114" s="30">
        <f t="shared" si="320"/>
        <v>1102</v>
      </c>
      <c r="AO1114" s="29">
        <f t="shared" si="319"/>
        <v>7184875.4799999958</v>
      </c>
      <c r="AP1114" s="30">
        <f t="shared" si="320"/>
        <v>1102</v>
      </c>
      <c r="AQ1114" s="30">
        <f t="shared" si="320"/>
        <v>1102</v>
      </c>
      <c r="AR1114" s="29">
        <f t="shared" si="313"/>
        <v>7175937.0499998042</v>
      </c>
      <c r="AS1114" s="253">
        <f t="shared" si="320"/>
        <v>1102</v>
      </c>
      <c r="AT1114" s="254">
        <f t="shared" si="320"/>
        <v>1102</v>
      </c>
    </row>
    <row r="1115" spans="22:46">
      <c r="V1115" s="30">
        <f t="shared" si="321"/>
        <v>1103</v>
      </c>
      <c r="W1115" s="29">
        <f t="shared" si="314"/>
        <v>7165467.550000038</v>
      </c>
      <c r="X1115" s="30">
        <f t="shared" si="321"/>
        <v>1103</v>
      </c>
      <c r="Y1115" s="30">
        <f t="shared" si="321"/>
        <v>1103</v>
      </c>
      <c r="Z1115" s="29">
        <f t="shared" si="315"/>
        <v>7185946.1399999056</v>
      </c>
      <c r="AA1115" s="30">
        <f t="shared" si="321"/>
        <v>1103</v>
      </c>
      <c r="AB1115" s="30">
        <f t="shared" si="321"/>
        <v>1103</v>
      </c>
      <c r="AC1115" s="29">
        <f t="shared" si="316"/>
        <v>7160200.7800001036</v>
      </c>
      <c r="AD1115" s="30">
        <f t="shared" si="321"/>
        <v>1103</v>
      </c>
      <c r="AE1115" s="30">
        <f t="shared" si="321"/>
        <v>1103</v>
      </c>
      <c r="AF1115" s="29">
        <f t="shared" si="312"/>
        <v>7196624.0499998685</v>
      </c>
      <c r="AG1115" s="30">
        <f t="shared" si="321"/>
        <v>1103</v>
      </c>
      <c r="AH1115" s="30">
        <f t="shared" si="321"/>
        <v>1103</v>
      </c>
      <c r="AI1115" s="29">
        <f t="shared" si="317"/>
        <v>7155909.130000039</v>
      </c>
      <c r="AJ1115" s="30">
        <f t="shared" si="321"/>
        <v>1103</v>
      </c>
      <c r="AK1115" s="30">
        <f t="shared" si="320"/>
        <v>1103</v>
      </c>
      <c r="AL1115" s="29">
        <f t="shared" si="318"/>
        <v>7187763.7299999828</v>
      </c>
      <c r="AM1115" s="30">
        <f t="shared" si="320"/>
        <v>1103</v>
      </c>
      <c r="AN1115" s="30">
        <f t="shared" si="320"/>
        <v>1103</v>
      </c>
      <c r="AO1115" s="29">
        <f t="shared" si="319"/>
        <v>7191327.4099999955</v>
      </c>
      <c r="AP1115" s="30">
        <f t="shared" si="320"/>
        <v>1103</v>
      </c>
      <c r="AQ1115" s="30">
        <f t="shared" si="320"/>
        <v>1103</v>
      </c>
      <c r="AR1115" s="29">
        <f t="shared" si="313"/>
        <v>7182378.1899998039</v>
      </c>
      <c r="AS1115" s="253">
        <f t="shared" si="320"/>
        <v>1103</v>
      </c>
      <c r="AT1115" s="254">
        <f t="shared" si="320"/>
        <v>1103</v>
      </c>
    </row>
    <row r="1116" spans="22:46">
      <c r="V1116" s="30">
        <f t="shared" si="321"/>
        <v>1104</v>
      </c>
      <c r="W1116" s="29">
        <f t="shared" si="314"/>
        <v>7171904.1900000377</v>
      </c>
      <c r="X1116" s="30">
        <f t="shared" si="321"/>
        <v>1104</v>
      </c>
      <c r="Y1116" s="30">
        <f t="shared" si="321"/>
        <v>1104</v>
      </c>
      <c r="Z1116" s="29">
        <f t="shared" si="315"/>
        <v>7192401.4299999056</v>
      </c>
      <c r="AA1116" s="30">
        <f t="shared" si="321"/>
        <v>1104</v>
      </c>
      <c r="AB1116" s="30">
        <f t="shared" si="321"/>
        <v>1104</v>
      </c>
      <c r="AC1116" s="29">
        <f t="shared" si="316"/>
        <v>7166634.720000104</v>
      </c>
      <c r="AD1116" s="30">
        <f t="shared" si="321"/>
        <v>1104</v>
      </c>
      <c r="AE1116" s="30">
        <f t="shared" si="321"/>
        <v>1104</v>
      </c>
      <c r="AF1116" s="29">
        <f t="shared" si="312"/>
        <v>7203083.8499998683</v>
      </c>
      <c r="AG1116" s="30">
        <f t="shared" si="321"/>
        <v>1104</v>
      </c>
      <c r="AH1116" s="30">
        <f t="shared" si="321"/>
        <v>1104</v>
      </c>
      <c r="AI1116" s="29">
        <f t="shared" si="317"/>
        <v>7162343.5200000387</v>
      </c>
      <c r="AJ1116" s="30">
        <f t="shared" si="321"/>
        <v>1104</v>
      </c>
      <c r="AK1116" s="30">
        <f t="shared" si="320"/>
        <v>1104</v>
      </c>
      <c r="AL1116" s="29">
        <f t="shared" si="318"/>
        <v>7194222.6199999824</v>
      </c>
      <c r="AM1116" s="30">
        <f t="shared" si="320"/>
        <v>1104</v>
      </c>
      <c r="AN1116" s="30">
        <f t="shared" si="320"/>
        <v>1104</v>
      </c>
      <c r="AO1116" s="29">
        <f t="shared" si="319"/>
        <v>7197779.3399999952</v>
      </c>
      <c r="AP1116" s="30">
        <f t="shared" si="320"/>
        <v>1104</v>
      </c>
      <c r="AQ1116" s="30">
        <f t="shared" si="320"/>
        <v>1104</v>
      </c>
      <c r="AR1116" s="29">
        <f t="shared" si="313"/>
        <v>7188819.3299998036</v>
      </c>
      <c r="AS1116" s="253">
        <f t="shared" si="320"/>
        <v>1104</v>
      </c>
      <c r="AT1116" s="254">
        <f t="shared" si="320"/>
        <v>1104</v>
      </c>
    </row>
    <row r="1117" spans="22:46">
      <c r="V1117" s="30">
        <f t="shared" si="321"/>
        <v>1105</v>
      </c>
      <c r="W1117" s="29">
        <f t="shared" si="314"/>
        <v>7178340.8300000373</v>
      </c>
      <c r="X1117" s="30">
        <f t="shared" si="321"/>
        <v>1105</v>
      </c>
      <c r="Y1117" s="30">
        <f t="shared" si="321"/>
        <v>1105</v>
      </c>
      <c r="Z1117" s="29">
        <f t="shared" si="315"/>
        <v>7198856.7199999057</v>
      </c>
      <c r="AA1117" s="30">
        <f t="shared" si="321"/>
        <v>1105</v>
      </c>
      <c r="AB1117" s="30">
        <f t="shared" si="321"/>
        <v>1105</v>
      </c>
      <c r="AC1117" s="29">
        <f t="shared" si="316"/>
        <v>7173068.6600001045</v>
      </c>
      <c r="AD1117" s="30">
        <f t="shared" si="321"/>
        <v>1105</v>
      </c>
      <c r="AE1117" s="30">
        <f t="shared" si="321"/>
        <v>1105</v>
      </c>
      <c r="AF1117" s="29">
        <f t="shared" si="312"/>
        <v>7209543.6499998681</v>
      </c>
      <c r="AG1117" s="30">
        <f t="shared" si="321"/>
        <v>1105</v>
      </c>
      <c r="AH1117" s="30">
        <f t="shared" si="321"/>
        <v>1105</v>
      </c>
      <c r="AI1117" s="29">
        <f t="shared" si="317"/>
        <v>7168777.9100000383</v>
      </c>
      <c r="AJ1117" s="30">
        <f t="shared" si="321"/>
        <v>1105</v>
      </c>
      <c r="AK1117" s="30">
        <f t="shared" si="321"/>
        <v>1105</v>
      </c>
      <c r="AL1117" s="29">
        <f t="shared" si="318"/>
        <v>7200681.5099999821</v>
      </c>
      <c r="AM1117" s="30">
        <f t="shared" ref="AK1117:AT1132" si="322">AM1116+1</f>
        <v>1105</v>
      </c>
      <c r="AN1117" s="30">
        <f t="shared" si="322"/>
        <v>1105</v>
      </c>
      <c r="AO1117" s="29">
        <f t="shared" si="319"/>
        <v>7204231.2699999949</v>
      </c>
      <c r="AP1117" s="30">
        <f t="shared" si="322"/>
        <v>1105</v>
      </c>
      <c r="AQ1117" s="30">
        <f t="shared" si="322"/>
        <v>1105</v>
      </c>
      <c r="AR1117" s="29">
        <f t="shared" si="313"/>
        <v>7195260.4699998032</v>
      </c>
      <c r="AS1117" s="253">
        <f t="shared" si="322"/>
        <v>1105</v>
      </c>
      <c r="AT1117" s="254">
        <f t="shared" si="322"/>
        <v>1105</v>
      </c>
    </row>
    <row r="1118" spans="22:46">
      <c r="V1118" s="30">
        <f t="shared" ref="V1118:AK1133" si="323">V1117+1</f>
        <v>1106</v>
      </c>
      <c r="W1118" s="29">
        <f t="shared" si="314"/>
        <v>7184777.470000037</v>
      </c>
      <c r="X1118" s="30">
        <f t="shared" si="323"/>
        <v>1106</v>
      </c>
      <c r="Y1118" s="30">
        <f t="shared" si="323"/>
        <v>1106</v>
      </c>
      <c r="Z1118" s="29">
        <f t="shared" si="315"/>
        <v>7205312.0099999057</v>
      </c>
      <c r="AA1118" s="30">
        <f t="shared" si="323"/>
        <v>1106</v>
      </c>
      <c r="AB1118" s="30">
        <f t="shared" si="323"/>
        <v>1106</v>
      </c>
      <c r="AC1118" s="29">
        <f t="shared" si="316"/>
        <v>7179502.6000001049</v>
      </c>
      <c r="AD1118" s="30">
        <f t="shared" si="323"/>
        <v>1106</v>
      </c>
      <c r="AE1118" s="30">
        <f t="shared" si="323"/>
        <v>1106</v>
      </c>
      <c r="AF1118" s="29">
        <f t="shared" si="312"/>
        <v>7216003.4499998679</v>
      </c>
      <c r="AG1118" s="30">
        <f t="shared" si="323"/>
        <v>1106</v>
      </c>
      <c r="AH1118" s="30">
        <f t="shared" si="323"/>
        <v>1106</v>
      </c>
      <c r="AI1118" s="29">
        <f t="shared" si="317"/>
        <v>7175212.300000038</v>
      </c>
      <c r="AJ1118" s="30">
        <f t="shared" si="323"/>
        <v>1106</v>
      </c>
      <c r="AK1118" s="30">
        <f t="shared" si="322"/>
        <v>1106</v>
      </c>
      <c r="AL1118" s="29">
        <f t="shared" si="318"/>
        <v>7207140.3999999817</v>
      </c>
      <c r="AM1118" s="30">
        <f t="shared" si="322"/>
        <v>1106</v>
      </c>
      <c r="AN1118" s="30">
        <f t="shared" si="322"/>
        <v>1106</v>
      </c>
      <c r="AO1118" s="29">
        <f t="shared" si="319"/>
        <v>7210683.1999999946</v>
      </c>
      <c r="AP1118" s="30">
        <f t="shared" si="322"/>
        <v>1106</v>
      </c>
      <c r="AQ1118" s="30">
        <f t="shared" si="322"/>
        <v>1106</v>
      </c>
      <c r="AR1118" s="29">
        <f t="shared" si="313"/>
        <v>7201701.6099998029</v>
      </c>
      <c r="AS1118" s="253">
        <f t="shared" si="322"/>
        <v>1106</v>
      </c>
      <c r="AT1118" s="254">
        <f t="shared" si="322"/>
        <v>1106</v>
      </c>
    </row>
    <row r="1119" spans="22:46">
      <c r="V1119" s="30">
        <f t="shared" si="323"/>
        <v>1107</v>
      </c>
      <c r="W1119" s="29">
        <f t="shared" si="314"/>
        <v>7191214.1100000367</v>
      </c>
      <c r="X1119" s="30">
        <f t="shared" si="323"/>
        <v>1107</v>
      </c>
      <c r="Y1119" s="30">
        <f t="shared" si="323"/>
        <v>1107</v>
      </c>
      <c r="Z1119" s="29">
        <f t="shared" si="315"/>
        <v>7211767.2999999058</v>
      </c>
      <c r="AA1119" s="30">
        <f t="shared" si="323"/>
        <v>1107</v>
      </c>
      <c r="AB1119" s="30">
        <f t="shared" si="323"/>
        <v>1107</v>
      </c>
      <c r="AC1119" s="29">
        <f t="shared" si="316"/>
        <v>7185936.5400001053</v>
      </c>
      <c r="AD1119" s="30">
        <f t="shared" si="323"/>
        <v>1107</v>
      </c>
      <c r="AE1119" s="30">
        <f t="shared" si="323"/>
        <v>1107</v>
      </c>
      <c r="AF1119" s="29">
        <f t="shared" si="312"/>
        <v>7222463.2499998678</v>
      </c>
      <c r="AG1119" s="30">
        <f t="shared" si="323"/>
        <v>1107</v>
      </c>
      <c r="AH1119" s="30">
        <f t="shared" si="323"/>
        <v>1107</v>
      </c>
      <c r="AI1119" s="29">
        <f t="shared" si="317"/>
        <v>7181646.6900000377</v>
      </c>
      <c r="AJ1119" s="30">
        <f t="shared" si="323"/>
        <v>1107</v>
      </c>
      <c r="AK1119" s="30">
        <f t="shared" si="322"/>
        <v>1107</v>
      </c>
      <c r="AL1119" s="29">
        <f t="shared" si="318"/>
        <v>7213599.2899999814</v>
      </c>
      <c r="AM1119" s="30">
        <f t="shared" si="322"/>
        <v>1107</v>
      </c>
      <c r="AN1119" s="30">
        <f t="shared" si="322"/>
        <v>1107</v>
      </c>
      <c r="AO1119" s="29">
        <f t="shared" si="319"/>
        <v>7217135.1299999943</v>
      </c>
      <c r="AP1119" s="30">
        <f t="shared" si="322"/>
        <v>1107</v>
      </c>
      <c r="AQ1119" s="30">
        <f t="shared" si="322"/>
        <v>1107</v>
      </c>
      <c r="AR1119" s="29">
        <f t="shared" si="313"/>
        <v>7208142.7499998026</v>
      </c>
      <c r="AS1119" s="253">
        <f t="shared" si="322"/>
        <v>1107</v>
      </c>
      <c r="AT1119" s="254">
        <f t="shared" si="322"/>
        <v>1107</v>
      </c>
    </row>
    <row r="1120" spans="22:46">
      <c r="V1120" s="30">
        <f t="shared" si="323"/>
        <v>1108</v>
      </c>
      <c r="W1120" s="29">
        <f t="shared" si="314"/>
        <v>7197650.7500000363</v>
      </c>
      <c r="X1120" s="30">
        <f t="shared" si="323"/>
        <v>1108</v>
      </c>
      <c r="Y1120" s="30">
        <f t="shared" si="323"/>
        <v>1108</v>
      </c>
      <c r="Z1120" s="29">
        <f t="shared" si="315"/>
        <v>7218222.5899999058</v>
      </c>
      <c r="AA1120" s="30">
        <f t="shared" si="323"/>
        <v>1108</v>
      </c>
      <c r="AB1120" s="30">
        <f t="shared" si="323"/>
        <v>1108</v>
      </c>
      <c r="AC1120" s="29">
        <f t="shared" si="316"/>
        <v>7192370.4800001057</v>
      </c>
      <c r="AD1120" s="30">
        <f t="shared" si="323"/>
        <v>1108</v>
      </c>
      <c r="AE1120" s="30">
        <f t="shared" si="323"/>
        <v>1108</v>
      </c>
      <c r="AF1120" s="29">
        <f t="shared" si="312"/>
        <v>7228923.0499998676</v>
      </c>
      <c r="AG1120" s="30">
        <f t="shared" si="323"/>
        <v>1108</v>
      </c>
      <c r="AH1120" s="30">
        <f t="shared" si="323"/>
        <v>1108</v>
      </c>
      <c r="AI1120" s="29">
        <f t="shared" si="317"/>
        <v>7188081.0800000373</v>
      </c>
      <c r="AJ1120" s="30">
        <f t="shared" si="323"/>
        <v>1108</v>
      </c>
      <c r="AK1120" s="30">
        <f t="shared" si="322"/>
        <v>1108</v>
      </c>
      <c r="AL1120" s="29">
        <f t="shared" si="318"/>
        <v>7220058.1799999811</v>
      </c>
      <c r="AM1120" s="30">
        <f t="shared" si="322"/>
        <v>1108</v>
      </c>
      <c r="AN1120" s="30">
        <f t="shared" si="322"/>
        <v>1108</v>
      </c>
      <c r="AO1120" s="29">
        <f t="shared" si="319"/>
        <v>7223587.059999994</v>
      </c>
      <c r="AP1120" s="30">
        <f t="shared" si="322"/>
        <v>1108</v>
      </c>
      <c r="AQ1120" s="30">
        <f t="shared" si="322"/>
        <v>1108</v>
      </c>
      <c r="AR1120" s="29">
        <f t="shared" si="313"/>
        <v>7214583.8899998022</v>
      </c>
      <c r="AS1120" s="253">
        <f t="shared" si="322"/>
        <v>1108</v>
      </c>
      <c r="AT1120" s="254">
        <f t="shared" si="322"/>
        <v>1108</v>
      </c>
    </row>
    <row r="1121" spans="22:46">
      <c r="V1121" s="30">
        <f t="shared" si="323"/>
        <v>1109</v>
      </c>
      <c r="W1121" s="29">
        <f t="shared" si="314"/>
        <v>7204087.390000036</v>
      </c>
      <c r="X1121" s="30">
        <f t="shared" si="323"/>
        <v>1109</v>
      </c>
      <c r="Y1121" s="30">
        <f t="shared" si="323"/>
        <v>1109</v>
      </c>
      <c r="Z1121" s="29">
        <f t="shared" si="315"/>
        <v>7224677.8799999058</v>
      </c>
      <c r="AA1121" s="30">
        <f t="shared" si="323"/>
        <v>1109</v>
      </c>
      <c r="AB1121" s="30">
        <f t="shared" si="323"/>
        <v>1109</v>
      </c>
      <c r="AC1121" s="29">
        <f t="shared" si="316"/>
        <v>7198804.4200001061</v>
      </c>
      <c r="AD1121" s="30">
        <f t="shared" si="323"/>
        <v>1109</v>
      </c>
      <c r="AE1121" s="30">
        <f t="shared" si="323"/>
        <v>1109</v>
      </c>
      <c r="AF1121" s="29">
        <f t="shared" si="312"/>
        <v>7235382.8499998674</v>
      </c>
      <c r="AG1121" s="30">
        <f t="shared" si="323"/>
        <v>1109</v>
      </c>
      <c r="AH1121" s="30">
        <f t="shared" si="323"/>
        <v>1109</v>
      </c>
      <c r="AI1121" s="29">
        <f t="shared" si="317"/>
        <v>7194515.470000037</v>
      </c>
      <c r="AJ1121" s="30">
        <f t="shared" si="323"/>
        <v>1109</v>
      </c>
      <c r="AK1121" s="30">
        <f t="shared" si="322"/>
        <v>1109</v>
      </c>
      <c r="AL1121" s="29">
        <f t="shared" si="318"/>
        <v>7226517.0699999807</v>
      </c>
      <c r="AM1121" s="30">
        <f t="shared" si="322"/>
        <v>1109</v>
      </c>
      <c r="AN1121" s="30">
        <f t="shared" si="322"/>
        <v>1109</v>
      </c>
      <c r="AO1121" s="29">
        <f t="shared" si="319"/>
        <v>7230038.9899999937</v>
      </c>
      <c r="AP1121" s="30">
        <f t="shared" si="322"/>
        <v>1109</v>
      </c>
      <c r="AQ1121" s="30">
        <f t="shared" si="322"/>
        <v>1109</v>
      </c>
      <c r="AR1121" s="29">
        <f t="shared" si="313"/>
        <v>7221025.0299998019</v>
      </c>
      <c r="AS1121" s="253">
        <f t="shared" si="322"/>
        <v>1109</v>
      </c>
      <c r="AT1121" s="254">
        <f t="shared" si="322"/>
        <v>1109</v>
      </c>
    </row>
    <row r="1122" spans="22:46">
      <c r="V1122" s="30">
        <f t="shared" si="323"/>
        <v>1110</v>
      </c>
      <c r="W1122" s="29">
        <f t="shared" si="314"/>
        <v>7210524.0300000357</v>
      </c>
      <c r="X1122" s="30">
        <f t="shared" si="323"/>
        <v>1110</v>
      </c>
      <c r="Y1122" s="30">
        <f t="shared" si="323"/>
        <v>1110</v>
      </c>
      <c r="Z1122" s="29">
        <f t="shared" si="315"/>
        <v>7231133.1699999059</v>
      </c>
      <c r="AA1122" s="30">
        <f t="shared" si="323"/>
        <v>1110</v>
      </c>
      <c r="AB1122" s="30">
        <f t="shared" si="323"/>
        <v>1110</v>
      </c>
      <c r="AC1122" s="29">
        <f t="shared" si="316"/>
        <v>7205238.3600001065</v>
      </c>
      <c r="AD1122" s="30">
        <f t="shared" si="323"/>
        <v>1110</v>
      </c>
      <c r="AE1122" s="30">
        <f t="shared" si="323"/>
        <v>1110</v>
      </c>
      <c r="AF1122" s="29">
        <f t="shared" si="312"/>
        <v>7241842.6499998672</v>
      </c>
      <c r="AG1122" s="30">
        <f t="shared" si="323"/>
        <v>1110</v>
      </c>
      <c r="AH1122" s="30">
        <f t="shared" si="323"/>
        <v>1110</v>
      </c>
      <c r="AI1122" s="29">
        <f t="shared" si="317"/>
        <v>7200949.8600000367</v>
      </c>
      <c r="AJ1122" s="30">
        <f t="shared" si="323"/>
        <v>1110</v>
      </c>
      <c r="AK1122" s="30">
        <f t="shared" si="322"/>
        <v>1110</v>
      </c>
      <c r="AL1122" s="29">
        <f t="shared" si="318"/>
        <v>7232975.9599999804</v>
      </c>
      <c r="AM1122" s="30">
        <f t="shared" si="322"/>
        <v>1110</v>
      </c>
      <c r="AN1122" s="30">
        <f t="shared" si="322"/>
        <v>1110</v>
      </c>
      <c r="AO1122" s="29">
        <f t="shared" si="319"/>
        <v>7236490.9199999934</v>
      </c>
      <c r="AP1122" s="30">
        <f t="shared" si="322"/>
        <v>1110</v>
      </c>
      <c r="AQ1122" s="30">
        <f t="shared" si="322"/>
        <v>1110</v>
      </c>
      <c r="AR1122" s="29">
        <f t="shared" si="313"/>
        <v>7227466.1699998016</v>
      </c>
      <c r="AS1122" s="253">
        <f t="shared" si="322"/>
        <v>1110</v>
      </c>
      <c r="AT1122" s="254">
        <f t="shared" si="322"/>
        <v>1110</v>
      </c>
    </row>
    <row r="1123" spans="22:46">
      <c r="V1123" s="30">
        <f t="shared" si="323"/>
        <v>1111</v>
      </c>
      <c r="W1123" s="29">
        <f t="shared" si="314"/>
        <v>7216960.6700000353</v>
      </c>
      <c r="X1123" s="30">
        <f t="shared" si="323"/>
        <v>1111</v>
      </c>
      <c r="Y1123" s="30">
        <f t="shared" si="323"/>
        <v>1111</v>
      </c>
      <c r="Z1123" s="29">
        <f t="shared" si="315"/>
        <v>7237588.4599999059</v>
      </c>
      <c r="AA1123" s="30">
        <f t="shared" si="323"/>
        <v>1111</v>
      </c>
      <c r="AB1123" s="30">
        <f t="shared" si="323"/>
        <v>1111</v>
      </c>
      <c r="AC1123" s="29">
        <f t="shared" si="316"/>
        <v>7211672.3000001069</v>
      </c>
      <c r="AD1123" s="30">
        <f t="shared" si="323"/>
        <v>1111</v>
      </c>
      <c r="AE1123" s="30">
        <f t="shared" si="323"/>
        <v>1111</v>
      </c>
      <c r="AF1123" s="29">
        <f t="shared" si="312"/>
        <v>7248302.449999867</v>
      </c>
      <c r="AG1123" s="30">
        <f t="shared" si="323"/>
        <v>1111</v>
      </c>
      <c r="AH1123" s="30">
        <f t="shared" si="323"/>
        <v>1111</v>
      </c>
      <c r="AI1123" s="29">
        <f t="shared" si="317"/>
        <v>7207384.2500000363</v>
      </c>
      <c r="AJ1123" s="30">
        <f t="shared" si="323"/>
        <v>1111</v>
      </c>
      <c r="AK1123" s="30">
        <f t="shared" si="322"/>
        <v>1111</v>
      </c>
      <c r="AL1123" s="29">
        <f t="shared" si="318"/>
        <v>7239434.8499999801</v>
      </c>
      <c r="AM1123" s="30">
        <f t="shared" si="322"/>
        <v>1111</v>
      </c>
      <c r="AN1123" s="30">
        <f t="shared" si="322"/>
        <v>1111</v>
      </c>
      <c r="AO1123" s="29">
        <f t="shared" si="319"/>
        <v>7242942.8499999931</v>
      </c>
      <c r="AP1123" s="30">
        <f t="shared" si="322"/>
        <v>1111</v>
      </c>
      <c r="AQ1123" s="30">
        <f t="shared" si="322"/>
        <v>1111</v>
      </c>
      <c r="AR1123" s="29">
        <f t="shared" si="313"/>
        <v>7233907.3099998012</v>
      </c>
      <c r="AS1123" s="253">
        <f t="shared" si="322"/>
        <v>1111</v>
      </c>
      <c r="AT1123" s="254">
        <f t="shared" si="322"/>
        <v>1111</v>
      </c>
    </row>
    <row r="1124" spans="22:46">
      <c r="V1124" s="30">
        <f t="shared" si="323"/>
        <v>1112</v>
      </c>
      <c r="W1124" s="29">
        <f t="shared" si="314"/>
        <v>7223397.310000035</v>
      </c>
      <c r="X1124" s="30">
        <f t="shared" si="323"/>
        <v>1112</v>
      </c>
      <c r="Y1124" s="30">
        <f t="shared" si="323"/>
        <v>1112</v>
      </c>
      <c r="Z1124" s="29">
        <f t="shared" si="315"/>
        <v>7244043.7499999059</v>
      </c>
      <c r="AA1124" s="30">
        <f t="shared" si="323"/>
        <v>1112</v>
      </c>
      <c r="AB1124" s="30">
        <f t="shared" si="323"/>
        <v>1112</v>
      </c>
      <c r="AC1124" s="29">
        <f t="shared" si="316"/>
        <v>7218106.2400001073</v>
      </c>
      <c r="AD1124" s="30">
        <f t="shared" si="323"/>
        <v>1112</v>
      </c>
      <c r="AE1124" s="30">
        <f t="shared" si="323"/>
        <v>1112</v>
      </c>
      <c r="AF1124" s="29">
        <f t="shared" si="312"/>
        <v>7254762.2499998668</v>
      </c>
      <c r="AG1124" s="30">
        <f t="shared" si="323"/>
        <v>1112</v>
      </c>
      <c r="AH1124" s="30">
        <f t="shared" si="323"/>
        <v>1112</v>
      </c>
      <c r="AI1124" s="29">
        <f t="shared" si="317"/>
        <v>7213818.640000036</v>
      </c>
      <c r="AJ1124" s="30">
        <f t="shared" si="323"/>
        <v>1112</v>
      </c>
      <c r="AK1124" s="30">
        <f t="shared" si="322"/>
        <v>1112</v>
      </c>
      <c r="AL1124" s="29">
        <f t="shared" si="318"/>
        <v>7245893.7399999797</v>
      </c>
      <c r="AM1124" s="30">
        <f t="shared" si="322"/>
        <v>1112</v>
      </c>
      <c r="AN1124" s="30">
        <f t="shared" si="322"/>
        <v>1112</v>
      </c>
      <c r="AO1124" s="29">
        <f t="shared" si="319"/>
        <v>7249394.7799999928</v>
      </c>
      <c r="AP1124" s="30">
        <f t="shared" si="322"/>
        <v>1112</v>
      </c>
      <c r="AQ1124" s="30">
        <f t="shared" si="322"/>
        <v>1112</v>
      </c>
      <c r="AR1124" s="29">
        <f t="shared" si="313"/>
        <v>7240348.4499998009</v>
      </c>
      <c r="AS1124" s="253">
        <f t="shared" si="322"/>
        <v>1112</v>
      </c>
      <c r="AT1124" s="254">
        <f t="shared" si="322"/>
        <v>1112</v>
      </c>
    </row>
    <row r="1125" spans="22:46">
      <c r="V1125" s="30">
        <f t="shared" si="323"/>
        <v>1113</v>
      </c>
      <c r="W1125" s="29">
        <f t="shared" si="314"/>
        <v>7229833.9500000346</v>
      </c>
      <c r="X1125" s="30">
        <f t="shared" si="323"/>
        <v>1113</v>
      </c>
      <c r="Y1125" s="30">
        <f t="shared" si="323"/>
        <v>1113</v>
      </c>
      <c r="Z1125" s="29">
        <f t="shared" si="315"/>
        <v>7250499.039999906</v>
      </c>
      <c r="AA1125" s="30">
        <f t="shared" si="323"/>
        <v>1113</v>
      </c>
      <c r="AB1125" s="30">
        <f t="shared" si="323"/>
        <v>1113</v>
      </c>
      <c r="AC1125" s="29">
        <f t="shared" si="316"/>
        <v>7224540.1800001077</v>
      </c>
      <c r="AD1125" s="30">
        <f t="shared" si="323"/>
        <v>1113</v>
      </c>
      <c r="AE1125" s="30">
        <f t="shared" si="323"/>
        <v>1113</v>
      </c>
      <c r="AF1125" s="29">
        <f t="shared" si="312"/>
        <v>7261222.0499998666</v>
      </c>
      <c r="AG1125" s="30">
        <f t="shared" si="323"/>
        <v>1113</v>
      </c>
      <c r="AH1125" s="30">
        <f t="shared" si="323"/>
        <v>1113</v>
      </c>
      <c r="AI1125" s="29">
        <f t="shared" si="317"/>
        <v>7220253.0300000357</v>
      </c>
      <c r="AJ1125" s="30">
        <f t="shared" si="323"/>
        <v>1113</v>
      </c>
      <c r="AK1125" s="30">
        <f t="shared" si="322"/>
        <v>1113</v>
      </c>
      <c r="AL1125" s="29">
        <f t="shared" si="318"/>
        <v>7252352.6299999794</v>
      </c>
      <c r="AM1125" s="30">
        <f t="shared" si="322"/>
        <v>1113</v>
      </c>
      <c r="AN1125" s="30">
        <f t="shared" si="322"/>
        <v>1113</v>
      </c>
      <c r="AO1125" s="29">
        <f t="shared" si="319"/>
        <v>7255846.7099999925</v>
      </c>
      <c r="AP1125" s="30">
        <f t="shared" si="322"/>
        <v>1113</v>
      </c>
      <c r="AQ1125" s="30">
        <f t="shared" si="322"/>
        <v>1113</v>
      </c>
      <c r="AR1125" s="29">
        <f t="shared" si="313"/>
        <v>7246789.5899998005</v>
      </c>
      <c r="AS1125" s="253">
        <f t="shared" si="322"/>
        <v>1113</v>
      </c>
      <c r="AT1125" s="254">
        <f t="shared" si="322"/>
        <v>1113</v>
      </c>
    </row>
    <row r="1126" spans="22:46">
      <c r="V1126" s="30">
        <f t="shared" si="323"/>
        <v>1114</v>
      </c>
      <c r="W1126" s="29">
        <f t="shared" si="314"/>
        <v>7236270.5900000343</v>
      </c>
      <c r="X1126" s="30">
        <f t="shared" si="323"/>
        <v>1114</v>
      </c>
      <c r="Y1126" s="30">
        <f t="shared" si="323"/>
        <v>1114</v>
      </c>
      <c r="Z1126" s="29">
        <f t="shared" si="315"/>
        <v>7256954.329999906</v>
      </c>
      <c r="AA1126" s="30">
        <f t="shared" si="323"/>
        <v>1114</v>
      </c>
      <c r="AB1126" s="30">
        <f t="shared" si="323"/>
        <v>1114</v>
      </c>
      <c r="AC1126" s="29">
        <f t="shared" si="316"/>
        <v>7230974.1200001081</v>
      </c>
      <c r="AD1126" s="30">
        <f t="shared" si="323"/>
        <v>1114</v>
      </c>
      <c r="AE1126" s="30">
        <f t="shared" si="323"/>
        <v>1114</v>
      </c>
      <c r="AF1126" s="29">
        <f t="shared" si="312"/>
        <v>7267681.8499998664</v>
      </c>
      <c r="AG1126" s="30">
        <f t="shared" si="323"/>
        <v>1114</v>
      </c>
      <c r="AH1126" s="30">
        <f t="shared" si="323"/>
        <v>1114</v>
      </c>
      <c r="AI1126" s="29">
        <f t="shared" si="317"/>
        <v>7226687.4200000353</v>
      </c>
      <c r="AJ1126" s="30">
        <f t="shared" si="323"/>
        <v>1114</v>
      </c>
      <c r="AK1126" s="30">
        <f t="shared" si="322"/>
        <v>1114</v>
      </c>
      <c r="AL1126" s="29">
        <f t="shared" si="318"/>
        <v>7258811.5199999791</v>
      </c>
      <c r="AM1126" s="30">
        <f t="shared" si="322"/>
        <v>1114</v>
      </c>
      <c r="AN1126" s="30">
        <f t="shared" si="322"/>
        <v>1114</v>
      </c>
      <c r="AO1126" s="29">
        <f t="shared" si="319"/>
        <v>7262298.6399999922</v>
      </c>
      <c r="AP1126" s="30">
        <f t="shared" si="322"/>
        <v>1114</v>
      </c>
      <c r="AQ1126" s="30">
        <f t="shared" si="322"/>
        <v>1114</v>
      </c>
      <c r="AR1126" s="29">
        <f t="shared" si="313"/>
        <v>7253230.7299998002</v>
      </c>
      <c r="AS1126" s="253">
        <f t="shared" si="322"/>
        <v>1114</v>
      </c>
      <c r="AT1126" s="254">
        <f t="shared" si="322"/>
        <v>1114</v>
      </c>
    </row>
    <row r="1127" spans="22:46">
      <c r="V1127" s="30">
        <f t="shared" si="323"/>
        <v>1115</v>
      </c>
      <c r="W1127" s="29">
        <f t="shared" si="314"/>
        <v>7242707.230000034</v>
      </c>
      <c r="X1127" s="30">
        <f t="shared" si="323"/>
        <v>1115</v>
      </c>
      <c r="Y1127" s="30">
        <f t="shared" si="323"/>
        <v>1115</v>
      </c>
      <c r="Z1127" s="29">
        <f t="shared" si="315"/>
        <v>7263409.619999906</v>
      </c>
      <c r="AA1127" s="30">
        <f t="shared" si="323"/>
        <v>1115</v>
      </c>
      <c r="AB1127" s="30">
        <f t="shared" si="323"/>
        <v>1115</v>
      </c>
      <c r="AC1127" s="29">
        <f t="shared" si="316"/>
        <v>7237408.0600001086</v>
      </c>
      <c r="AD1127" s="30">
        <f t="shared" si="323"/>
        <v>1115</v>
      </c>
      <c r="AE1127" s="30">
        <f t="shared" si="323"/>
        <v>1115</v>
      </c>
      <c r="AF1127" s="29">
        <f t="shared" si="312"/>
        <v>7274141.6499998663</v>
      </c>
      <c r="AG1127" s="30">
        <f t="shared" si="323"/>
        <v>1115</v>
      </c>
      <c r="AH1127" s="30">
        <f t="shared" si="323"/>
        <v>1115</v>
      </c>
      <c r="AI1127" s="29">
        <f t="shared" si="317"/>
        <v>7233121.810000035</v>
      </c>
      <c r="AJ1127" s="30">
        <f t="shared" si="323"/>
        <v>1115</v>
      </c>
      <c r="AK1127" s="30">
        <f t="shared" si="322"/>
        <v>1115</v>
      </c>
      <c r="AL1127" s="29">
        <f t="shared" si="318"/>
        <v>7265270.4099999787</v>
      </c>
      <c r="AM1127" s="30">
        <f t="shared" si="322"/>
        <v>1115</v>
      </c>
      <c r="AN1127" s="30">
        <f t="shared" si="322"/>
        <v>1115</v>
      </c>
      <c r="AO1127" s="29">
        <f t="shared" si="319"/>
        <v>7268750.5699999919</v>
      </c>
      <c r="AP1127" s="30">
        <f t="shared" si="322"/>
        <v>1115</v>
      </c>
      <c r="AQ1127" s="30">
        <f t="shared" si="322"/>
        <v>1115</v>
      </c>
      <c r="AR1127" s="29">
        <f t="shared" si="313"/>
        <v>7259671.8699997999</v>
      </c>
      <c r="AS1127" s="253">
        <f t="shared" si="322"/>
        <v>1115</v>
      </c>
      <c r="AT1127" s="254">
        <f t="shared" si="322"/>
        <v>1115</v>
      </c>
    </row>
    <row r="1128" spans="22:46">
      <c r="V1128" s="30">
        <f t="shared" si="323"/>
        <v>1116</v>
      </c>
      <c r="W1128" s="29">
        <f t="shared" si="314"/>
        <v>7249143.8700000336</v>
      </c>
      <c r="X1128" s="30">
        <f t="shared" si="323"/>
        <v>1116</v>
      </c>
      <c r="Y1128" s="30">
        <f t="shared" si="323"/>
        <v>1116</v>
      </c>
      <c r="Z1128" s="29">
        <f t="shared" si="315"/>
        <v>7269864.9099999061</v>
      </c>
      <c r="AA1128" s="30">
        <f t="shared" si="323"/>
        <v>1116</v>
      </c>
      <c r="AB1128" s="30">
        <f t="shared" si="323"/>
        <v>1116</v>
      </c>
      <c r="AC1128" s="29">
        <f t="shared" si="316"/>
        <v>7243842.000000109</v>
      </c>
      <c r="AD1128" s="30">
        <f t="shared" si="323"/>
        <v>1116</v>
      </c>
      <c r="AE1128" s="30">
        <f t="shared" si="323"/>
        <v>1116</v>
      </c>
      <c r="AF1128" s="29">
        <f t="shared" si="312"/>
        <v>7280601.4499998661</v>
      </c>
      <c r="AG1128" s="30">
        <f t="shared" si="323"/>
        <v>1116</v>
      </c>
      <c r="AH1128" s="30">
        <f t="shared" si="323"/>
        <v>1116</v>
      </c>
      <c r="AI1128" s="29">
        <f t="shared" si="317"/>
        <v>7239556.2000000346</v>
      </c>
      <c r="AJ1128" s="30">
        <f t="shared" si="323"/>
        <v>1116</v>
      </c>
      <c r="AK1128" s="30">
        <f t="shared" si="322"/>
        <v>1116</v>
      </c>
      <c r="AL1128" s="29">
        <f t="shared" si="318"/>
        <v>7271729.2999999784</v>
      </c>
      <c r="AM1128" s="30">
        <f t="shared" si="322"/>
        <v>1116</v>
      </c>
      <c r="AN1128" s="30">
        <f t="shared" si="322"/>
        <v>1116</v>
      </c>
      <c r="AO1128" s="29">
        <f t="shared" si="319"/>
        <v>7275202.4999999916</v>
      </c>
      <c r="AP1128" s="30">
        <f t="shared" si="322"/>
        <v>1116</v>
      </c>
      <c r="AQ1128" s="30">
        <f t="shared" si="322"/>
        <v>1116</v>
      </c>
      <c r="AR1128" s="29">
        <f t="shared" si="313"/>
        <v>7266113.0099997995</v>
      </c>
      <c r="AS1128" s="253">
        <f t="shared" si="322"/>
        <v>1116</v>
      </c>
      <c r="AT1128" s="254">
        <f t="shared" si="322"/>
        <v>1116</v>
      </c>
    </row>
    <row r="1129" spans="22:46">
      <c r="V1129" s="30">
        <f t="shared" si="323"/>
        <v>1117</v>
      </c>
      <c r="W1129" s="29">
        <f t="shared" si="314"/>
        <v>7255580.5100000333</v>
      </c>
      <c r="X1129" s="30">
        <f t="shared" si="323"/>
        <v>1117</v>
      </c>
      <c r="Y1129" s="30">
        <f t="shared" si="323"/>
        <v>1117</v>
      </c>
      <c r="Z1129" s="29">
        <f t="shared" si="315"/>
        <v>7276320.1999999061</v>
      </c>
      <c r="AA1129" s="30">
        <f t="shared" si="323"/>
        <v>1117</v>
      </c>
      <c r="AB1129" s="30">
        <f t="shared" si="323"/>
        <v>1117</v>
      </c>
      <c r="AC1129" s="29">
        <f t="shared" si="316"/>
        <v>7250275.9400001094</v>
      </c>
      <c r="AD1129" s="30">
        <f t="shared" si="323"/>
        <v>1117</v>
      </c>
      <c r="AE1129" s="30">
        <f t="shared" si="323"/>
        <v>1117</v>
      </c>
      <c r="AF1129" s="29">
        <f t="shared" si="312"/>
        <v>7287061.2499998659</v>
      </c>
      <c r="AG1129" s="30">
        <f t="shared" si="323"/>
        <v>1117</v>
      </c>
      <c r="AH1129" s="30">
        <f t="shared" si="323"/>
        <v>1117</v>
      </c>
      <c r="AI1129" s="29">
        <f t="shared" si="317"/>
        <v>7245990.5900000343</v>
      </c>
      <c r="AJ1129" s="30">
        <f t="shared" si="323"/>
        <v>1117</v>
      </c>
      <c r="AK1129" s="30">
        <f t="shared" si="322"/>
        <v>1117</v>
      </c>
      <c r="AL1129" s="29">
        <f t="shared" si="318"/>
        <v>7278188.1899999781</v>
      </c>
      <c r="AM1129" s="30">
        <f t="shared" si="322"/>
        <v>1117</v>
      </c>
      <c r="AN1129" s="30">
        <f t="shared" si="322"/>
        <v>1117</v>
      </c>
      <c r="AO1129" s="29">
        <f t="shared" si="319"/>
        <v>7281654.4299999913</v>
      </c>
      <c r="AP1129" s="30">
        <f t="shared" si="322"/>
        <v>1117</v>
      </c>
      <c r="AQ1129" s="30">
        <f t="shared" si="322"/>
        <v>1117</v>
      </c>
      <c r="AR1129" s="29">
        <f t="shared" si="313"/>
        <v>7272554.1499997992</v>
      </c>
      <c r="AS1129" s="253">
        <f t="shared" si="322"/>
        <v>1117</v>
      </c>
      <c r="AT1129" s="254">
        <f t="shared" si="322"/>
        <v>1117</v>
      </c>
    </row>
    <row r="1130" spans="22:46">
      <c r="V1130" s="30">
        <f t="shared" si="323"/>
        <v>1118</v>
      </c>
      <c r="W1130" s="29">
        <f t="shared" si="314"/>
        <v>7262017.150000033</v>
      </c>
      <c r="X1130" s="30">
        <f t="shared" si="323"/>
        <v>1118</v>
      </c>
      <c r="Y1130" s="30">
        <f t="shared" si="323"/>
        <v>1118</v>
      </c>
      <c r="Z1130" s="29">
        <f t="shared" si="315"/>
        <v>7282775.4899999062</v>
      </c>
      <c r="AA1130" s="30">
        <f t="shared" si="323"/>
        <v>1118</v>
      </c>
      <c r="AB1130" s="30">
        <f t="shared" si="323"/>
        <v>1118</v>
      </c>
      <c r="AC1130" s="29">
        <f t="shared" si="316"/>
        <v>7256709.8800001098</v>
      </c>
      <c r="AD1130" s="30">
        <f t="shared" si="323"/>
        <v>1118</v>
      </c>
      <c r="AE1130" s="30">
        <f t="shared" si="323"/>
        <v>1118</v>
      </c>
      <c r="AF1130" s="29">
        <f t="shared" si="312"/>
        <v>7293521.0499998657</v>
      </c>
      <c r="AG1130" s="30">
        <f t="shared" si="323"/>
        <v>1118</v>
      </c>
      <c r="AH1130" s="30">
        <f t="shared" si="323"/>
        <v>1118</v>
      </c>
      <c r="AI1130" s="29">
        <f t="shared" si="317"/>
        <v>7252424.980000034</v>
      </c>
      <c r="AJ1130" s="30">
        <f t="shared" si="323"/>
        <v>1118</v>
      </c>
      <c r="AK1130" s="30">
        <f t="shared" si="322"/>
        <v>1118</v>
      </c>
      <c r="AL1130" s="29">
        <f t="shared" si="318"/>
        <v>7284647.0799999777</v>
      </c>
      <c r="AM1130" s="30">
        <f t="shared" si="322"/>
        <v>1118</v>
      </c>
      <c r="AN1130" s="30">
        <f t="shared" si="322"/>
        <v>1118</v>
      </c>
      <c r="AO1130" s="29">
        <f t="shared" si="319"/>
        <v>7288106.359999991</v>
      </c>
      <c r="AP1130" s="30">
        <f t="shared" si="322"/>
        <v>1118</v>
      </c>
      <c r="AQ1130" s="30">
        <f t="shared" si="322"/>
        <v>1118</v>
      </c>
      <c r="AR1130" s="29">
        <f t="shared" si="313"/>
        <v>7278995.2899997989</v>
      </c>
      <c r="AS1130" s="253">
        <f t="shared" si="322"/>
        <v>1118</v>
      </c>
      <c r="AT1130" s="254">
        <f t="shared" si="322"/>
        <v>1118</v>
      </c>
    </row>
    <row r="1131" spans="22:46">
      <c r="V1131" s="30">
        <f t="shared" si="323"/>
        <v>1119</v>
      </c>
      <c r="W1131" s="29">
        <f t="shared" si="314"/>
        <v>7268453.7900000326</v>
      </c>
      <c r="X1131" s="30">
        <f t="shared" si="323"/>
        <v>1119</v>
      </c>
      <c r="Y1131" s="30">
        <f t="shared" si="323"/>
        <v>1119</v>
      </c>
      <c r="Z1131" s="29">
        <f t="shared" si="315"/>
        <v>7289230.7799999062</v>
      </c>
      <c r="AA1131" s="30">
        <f t="shared" si="323"/>
        <v>1119</v>
      </c>
      <c r="AB1131" s="30">
        <f t="shared" si="323"/>
        <v>1119</v>
      </c>
      <c r="AC1131" s="29">
        <f t="shared" si="316"/>
        <v>7263143.8200001102</v>
      </c>
      <c r="AD1131" s="30">
        <f t="shared" si="323"/>
        <v>1119</v>
      </c>
      <c r="AE1131" s="30">
        <f t="shared" si="323"/>
        <v>1119</v>
      </c>
      <c r="AF1131" s="29">
        <f t="shared" si="312"/>
        <v>7299980.8499998655</v>
      </c>
      <c r="AG1131" s="30">
        <f t="shared" si="323"/>
        <v>1119</v>
      </c>
      <c r="AH1131" s="30">
        <f t="shared" si="323"/>
        <v>1119</v>
      </c>
      <c r="AI1131" s="29">
        <f t="shared" si="317"/>
        <v>7258859.3700000336</v>
      </c>
      <c r="AJ1131" s="30">
        <f t="shared" si="323"/>
        <v>1119</v>
      </c>
      <c r="AK1131" s="30">
        <f t="shared" si="322"/>
        <v>1119</v>
      </c>
      <c r="AL1131" s="29">
        <f t="shared" si="318"/>
        <v>7291105.9699999774</v>
      </c>
      <c r="AM1131" s="30">
        <f t="shared" si="322"/>
        <v>1119</v>
      </c>
      <c r="AN1131" s="30">
        <f t="shared" si="322"/>
        <v>1119</v>
      </c>
      <c r="AO1131" s="29">
        <f t="shared" si="319"/>
        <v>7294558.2899999907</v>
      </c>
      <c r="AP1131" s="30">
        <f t="shared" si="322"/>
        <v>1119</v>
      </c>
      <c r="AQ1131" s="30">
        <f t="shared" si="322"/>
        <v>1119</v>
      </c>
      <c r="AR1131" s="29">
        <f t="shared" si="313"/>
        <v>7285436.4299997985</v>
      </c>
      <c r="AS1131" s="253">
        <f t="shared" si="322"/>
        <v>1119</v>
      </c>
      <c r="AT1131" s="254">
        <f t="shared" si="322"/>
        <v>1119</v>
      </c>
    </row>
    <row r="1132" spans="22:46">
      <c r="V1132" s="30">
        <f t="shared" si="323"/>
        <v>1120</v>
      </c>
      <c r="W1132" s="29">
        <f t="shared" si="314"/>
        <v>7274890.4300000323</v>
      </c>
      <c r="X1132" s="30">
        <f t="shared" si="323"/>
        <v>1120</v>
      </c>
      <c r="Y1132" s="30">
        <f t="shared" si="323"/>
        <v>1120</v>
      </c>
      <c r="Z1132" s="29">
        <f t="shared" si="315"/>
        <v>7295686.0699999062</v>
      </c>
      <c r="AA1132" s="30">
        <f t="shared" si="323"/>
        <v>1120</v>
      </c>
      <c r="AB1132" s="30">
        <f t="shared" si="323"/>
        <v>1120</v>
      </c>
      <c r="AC1132" s="29">
        <f t="shared" si="316"/>
        <v>7269577.7600001106</v>
      </c>
      <c r="AD1132" s="30">
        <f t="shared" si="323"/>
        <v>1120</v>
      </c>
      <c r="AE1132" s="30">
        <f t="shared" si="323"/>
        <v>1120</v>
      </c>
      <c r="AF1132" s="29">
        <f t="shared" si="312"/>
        <v>7306440.6499998653</v>
      </c>
      <c r="AG1132" s="30">
        <f t="shared" si="323"/>
        <v>1120</v>
      </c>
      <c r="AH1132" s="30">
        <f t="shared" si="323"/>
        <v>1120</v>
      </c>
      <c r="AI1132" s="29">
        <f t="shared" si="317"/>
        <v>7265293.7600000333</v>
      </c>
      <c r="AJ1132" s="30">
        <f t="shared" si="323"/>
        <v>1120</v>
      </c>
      <c r="AK1132" s="30">
        <f t="shared" si="322"/>
        <v>1120</v>
      </c>
      <c r="AL1132" s="29">
        <f t="shared" si="318"/>
        <v>7297564.8599999771</v>
      </c>
      <c r="AM1132" s="30">
        <f t="shared" si="322"/>
        <v>1120</v>
      </c>
      <c r="AN1132" s="30">
        <f t="shared" si="322"/>
        <v>1120</v>
      </c>
      <c r="AO1132" s="29">
        <f t="shared" si="319"/>
        <v>7301010.2199999904</v>
      </c>
      <c r="AP1132" s="30">
        <f t="shared" si="322"/>
        <v>1120</v>
      </c>
      <c r="AQ1132" s="30">
        <f t="shared" si="322"/>
        <v>1120</v>
      </c>
      <c r="AR1132" s="29">
        <f t="shared" si="313"/>
        <v>7291877.5699997982</v>
      </c>
      <c r="AS1132" s="253">
        <f t="shared" si="322"/>
        <v>1120</v>
      </c>
      <c r="AT1132" s="254">
        <f t="shared" si="322"/>
        <v>1120</v>
      </c>
    </row>
    <row r="1133" spans="22:46">
      <c r="V1133" s="30">
        <f t="shared" si="323"/>
        <v>1121</v>
      </c>
      <c r="W1133" s="29">
        <f t="shared" si="314"/>
        <v>7281327.070000032</v>
      </c>
      <c r="X1133" s="30">
        <f t="shared" si="323"/>
        <v>1121</v>
      </c>
      <c r="Y1133" s="30">
        <f t="shared" si="323"/>
        <v>1121</v>
      </c>
      <c r="Z1133" s="29">
        <f t="shared" si="315"/>
        <v>7302141.3599999063</v>
      </c>
      <c r="AA1133" s="30">
        <f t="shared" si="323"/>
        <v>1121</v>
      </c>
      <c r="AB1133" s="30">
        <f t="shared" si="323"/>
        <v>1121</v>
      </c>
      <c r="AC1133" s="29">
        <f t="shared" si="316"/>
        <v>7276011.700000111</v>
      </c>
      <c r="AD1133" s="30">
        <f t="shared" si="323"/>
        <v>1121</v>
      </c>
      <c r="AE1133" s="30">
        <f t="shared" si="323"/>
        <v>1121</v>
      </c>
      <c r="AF1133" s="29">
        <f t="shared" si="312"/>
        <v>7312900.4499998651</v>
      </c>
      <c r="AG1133" s="30">
        <f t="shared" si="323"/>
        <v>1121</v>
      </c>
      <c r="AH1133" s="30">
        <f t="shared" si="323"/>
        <v>1121</v>
      </c>
      <c r="AI1133" s="29">
        <f t="shared" si="317"/>
        <v>7271728.150000033</v>
      </c>
      <c r="AJ1133" s="30">
        <f t="shared" si="323"/>
        <v>1121</v>
      </c>
      <c r="AK1133" s="30">
        <f t="shared" si="323"/>
        <v>1121</v>
      </c>
      <c r="AL1133" s="29">
        <f t="shared" si="318"/>
        <v>7304023.7499999767</v>
      </c>
      <c r="AM1133" s="30">
        <f t="shared" ref="AK1133:AT1148" si="324">AM1132+1</f>
        <v>1121</v>
      </c>
      <c r="AN1133" s="30">
        <f t="shared" si="324"/>
        <v>1121</v>
      </c>
      <c r="AO1133" s="29">
        <f t="shared" si="319"/>
        <v>7307462.1499999901</v>
      </c>
      <c r="AP1133" s="30">
        <f t="shared" si="324"/>
        <v>1121</v>
      </c>
      <c r="AQ1133" s="30">
        <f t="shared" si="324"/>
        <v>1121</v>
      </c>
      <c r="AR1133" s="29">
        <f t="shared" si="313"/>
        <v>7298318.7099997979</v>
      </c>
      <c r="AS1133" s="253">
        <f t="shared" si="324"/>
        <v>1121</v>
      </c>
      <c r="AT1133" s="254">
        <f t="shared" si="324"/>
        <v>1121</v>
      </c>
    </row>
    <row r="1134" spans="22:46">
      <c r="V1134" s="30">
        <f t="shared" ref="V1134:AK1149" si="325">V1133+1</f>
        <v>1122</v>
      </c>
      <c r="W1134" s="29">
        <f t="shared" si="314"/>
        <v>7287763.7100000316</v>
      </c>
      <c r="X1134" s="30">
        <f t="shared" si="325"/>
        <v>1122</v>
      </c>
      <c r="Y1134" s="30">
        <f t="shared" si="325"/>
        <v>1122</v>
      </c>
      <c r="Z1134" s="29">
        <f t="shared" si="315"/>
        <v>7308596.6499999063</v>
      </c>
      <c r="AA1134" s="30">
        <f t="shared" si="325"/>
        <v>1122</v>
      </c>
      <c r="AB1134" s="30">
        <f t="shared" si="325"/>
        <v>1122</v>
      </c>
      <c r="AC1134" s="29">
        <f t="shared" si="316"/>
        <v>7282445.6400001114</v>
      </c>
      <c r="AD1134" s="30">
        <f t="shared" si="325"/>
        <v>1122</v>
      </c>
      <c r="AE1134" s="30">
        <f t="shared" si="325"/>
        <v>1122</v>
      </c>
      <c r="AF1134" s="29">
        <f t="shared" si="312"/>
        <v>7319360.249999865</v>
      </c>
      <c r="AG1134" s="30">
        <f t="shared" si="325"/>
        <v>1122</v>
      </c>
      <c r="AH1134" s="30">
        <f t="shared" si="325"/>
        <v>1122</v>
      </c>
      <c r="AI1134" s="29">
        <f t="shared" si="317"/>
        <v>7278162.5400000326</v>
      </c>
      <c r="AJ1134" s="30">
        <f t="shared" si="325"/>
        <v>1122</v>
      </c>
      <c r="AK1134" s="30">
        <f t="shared" si="324"/>
        <v>1122</v>
      </c>
      <c r="AL1134" s="29">
        <f t="shared" si="318"/>
        <v>7310482.6399999764</v>
      </c>
      <c r="AM1134" s="30">
        <f t="shared" si="324"/>
        <v>1122</v>
      </c>
      <c r="AN1134" s="30">
        <f t="shared" si="324"/>
        <v>1122</v>
      </c>
      <c r="AO1134" s="29">
        <f t="shared" si="319"/>
        <v>7313914.0799999898</v>
      </c>
      <c r="AP1134" s="30">
        <f t="shared" si="324"/>
        <v>1122</v>
      </c>
      <c r="AQ1134" s="30">
        <f t="shared" si="324"/>
        <v>1122</v>
      </c>
      <c r="AR1134" s="29">
        <f t="shared" si="313"/>
        <v>7304759.8499997975</v>
      </c>
      <c r="AS1134" s="253">
        <f t="shared" si="324"/>
        <v>1122</v>
      </c>
      <c r="AT1134" s="254">
        <f t="shared" si="324"/>
        <v>1122</v>
      </c>
    </row>
    <row r="1135" spans="22:46">
      <c r="V1135" s="30">
        <f t="shared" si="325"/>
        <v>1123</v>
      </c>
      <c r="W1135" s="29">
        <f t="shared" si="314"/>
        <v>7294200.3500000313</v>
      </c>
      <c r="X1135" s="30">
        <f t="shared" si="325"/>
        <v>1123</v>
      </c>
      <c r="Y1135" s="30">
        <f t="shared" si="325"/>
        <v>1123</v>
      </c>
      <c r="Z1135" s="29">
        <f t="shared" si="315"/>
        <v>7315051.9399999063</v>
      </c>
      <c r="AA1135" s="30">
        <f t="shared" si="325"/>
        <v>1123</v>
      </c>
      <c r="AB1135" s="30">
        <f t="shared" si="325"/>
        <v>1123</v>
      </c>
      <c r="AC1135" s="29">
        <f t="shared" si="316"/>
        <v>7288879.5800001118</v>
      </c>
      <c r="AD1135" s="30">
        <f t="shared" si="325"/>
        <v>1123</v>
      </c>
      <c r="AE1135" s="30">
        <f t="shared" si="325"/>
        <v>1123</v>
      </c>
      <c r="AF1135" s="29">
        <f t="shared" si="312"/>
        <v>7325820.0499998648</v>
      </c>
      <c r="AG1135" s="30">
        <f t="shared" si="325"/>
        <v>1123</v>
      </c>
      <c r="AH1135" s="30">
        <f t="shared" si="325"/>
        <v>1123</v>
      </c>
      <c r="AI1135" s="29">
        <f t="shared" si="317"/>
        <v>7284596.9300000323</v>
      </c>
      <c r="AJ1135" s="30">
        <f t="shared" si="325"/>
        <v>1123</v>
      </c>
      <c r="AK1135" s="30">
        <f t="shared" si="324"/>
        <v>1123</v>
      </c>
      <c r="AL1135" s="29">
        <f t="shared" si="318"/>
        <v>7316941.529999976</v>
      </c>
      <c r="AM1135" s="30">
        <f t="shared" si="324"/>
        <v>1123</v>
      </c>
      <c r="AN1135" s="30">
        <f t="shared" si="324"/>
        <v>1123</v>
      </c>
      <c r="AO1135" s="29">
        <f t="shared" si="319"/>
        <v>7320366.0099999895</v>
      </c>
      <c r="AP1135" s="30">
        <f t="shared" si="324"/>
        <v>1123</v>
      </c>
      <c r="AQ1135" s="30">
        <f t="shared" si="324"/>
        <v>1123</v>
      </c>
      <c r="AR1135" s="29">
        <f t="shared" si="313"/>
        <v>7311200.9899997972</v>
      </c>
      <c r="AS1135" s="253">
        <f t="shared" si="324"/>
        <v>1123</v>
      </c>
      <c r="AT1135" s="254">
        <f t="shared" si="324"/>
        <v>1123</v>
      </c>
    </row>
    <row r="1136" spans="22:46">
      <c r="V1136" s="30">
        <f t="shared" si="325"/>
        <v>1124</v>
      </c>
      <c r="W1136" s="29">
        <f t="shared" si="314"/>
        <v>7300636.990000031</v>
      </c>
      <c r="X1136" s="30">
        <f t="shared" si="325"/>
        <v>1124</v>
      </c>
      <c r="Y1136" s="30">
        <f t="shared" si="325"/>
        <v>1124</v>
      </c>
      <c r="Z1136" s="29">
        <f t="shared" si="315"/>
        <v>7321507.2299999064</v>
      </c>
      <c r="AA1136" s="30">
        <f t="shared" si="325"/>
        <v>1124</v>
      </c>
      <c r="AB1136" s="30">
        <f t="shared" si="325"/>
        <v>1124</v>
      </c>
      <c r="AC1136" s="29">
        <f t="shared" si="316"/>
        <v>7295313.5200001122</v>
      </c>
      <c r="AD1136" s="30">
        <f t="shared" si="325"/>
        <v>1124</v>
      </c>
      <c r="AE1136" s="30">
        <f t="shared" si="325"/>
        <v>1124</v>
      </c>
      <c r="AF1136" s="29">
        <f t="shared" si="312"/>
        <v>7332279.8499998646</v>
      </c>
      <c r="AG1136" s="30">
        <f t="shared" si="325"/>
        <v>1124</v>
      </c>
      <c r="AH1136" s="30">
        <f t="shared" si="325"/>
        <v>1124</v>
      </c>
      <c r="AI1136" s="29">
        <f t="shared" si="317"/>
        <v>7291031.320000032</v>
      </c>
      <c r="AJ1136" s="30">
        <f t="shared" si="325"/>
        <v>1124</v>
      </c>
      <c r="AK1136" s="30">
        <f t="shared" si="324"/>
        <v>1124</v>
      </c>
      <c r="AL1136" s="29">
        <f t="shared" si="318"/>
        <v>7323400.4199999757</v>
      </c>
      <c r="AM1136" s="30">
        <f t="shared" si="324"/>
        <v>1124</v>
      </c>
      <c r="AN1136" s="30">
        <f t="shared" si="324"/>
        <v>1124</v>
      </c>
      <c r="AO1136" s="29">
        <f t="shared" si="319"/>
        <v>7326817.9399999892</v>
      </c>
      <c r="AP1136" s="30">
        <f t="shared" si="324"/>
        <v>1124</v>
      </c>
      <c r="AQ1136" s="30">
        <f t="shared" si="324"/>
        <v>1124</v>
      </c>
      <c r="AR1136" s="29">
        <f t="shared" si="313"/>
        <v>7317642.1299997969</v>
      </c>
      <c r="AS1136" s="253">
        <f t="shared" si="324"/>
        <v>1124</v>
      </c>
      <c r="AT1136" s="254">
        <f t="shared" si="324"/>
        <v>1124</v>
      </c>
    </row>
    <row r="1137" spans="22:46">
      <c r="V1137" s="30">
        <f t="shared" si="325"/>
        <v>1125</v>
      </c>
      <c r="W1137" s="29">
        <f t="shared" si="314"/>
        <v>7307073.6300000306</v>
      </c>
      <c r="X1137" s="30">
        <f t="shared" si="325"/>
        <v>1125</v>
      </c>
      <c r="Y1137" s="30">
        <f t="shared" si="325"/>
        <v>1125</v>
      </c>
      <c r="Z1137" s="29">
        <f t="shared" si="315"/>
        <v>7327962.5199999064</v>
      </c>
      <c r="AA1137" s="30">
        <f t="shared" si="325"/>
        <v>1125</v>
      </c>
      <c r="AB1137" s="30">
        <f t="shared" si="325"/>
        <v>1125</v>
      </c>
      <c r="AC1137" s="29">
        <f t="shared" si="316"/>
        <v>7301747.4600001127</v>
      </c>
      <c r="AD1137" s="30">
        <f t="shared" si="325"/>
        <v>1125</v>
      </c>
      <c r="AE1137" s="30">
        <f t="shared" si="325"/>
        <v>1125</v>
      </c>
      <c r="AF1137" s="29">
        <f t="shared" si="312"/>
        <v>7338739.6499998644</v>
      </c>
      <c r="AG1137" s="30">
        <f t="shared" si="325"/>
        <v>1125</v>
      </c>
      <c r="AH1137" s="30">
        <f t="shared" si="325"/>
        <v>1125</v>
      </c>
      <c r="AI1137" s="29">
        <f t="shared" si="317"/>
        <v>7297465.7100000316</v>
      </c>
      <c r="AJ1137" s="30">
        <f t="shared" si="325"/>
        <v>1125</v>
      </c>
      <c r="AK1137" s="30">
        <f t="shared" si="324"/>
        <v>1125</v>
      </c>
      <c r="AL1137" s="29">
        <f t="shared" si="318"/>
        <v>7329859.3099999754</v>
      </c>
      <c r="AM1137" s="30">
        <f t="shared" si="324"/>
        <v>1125</v>
      </c>
      <c r="AN1137" s="30">
        <f t="shared" si="324"/>
        <v>1125</v>
      </c>
      <c r="AO1137" s="29">
        <f t="shared" si="319"/>
        <v>7333269.8699999889</v>
      </c>
      <c r="AP1137" s="30">
        <f t="shared" si="324"/>
        <v>1125</v>
      </c>
      <c r="AQ1137" s="30">
        <f t="shared" si="324"/>
        <v>1125</v>
      </c>
      <c r="AR1137" s="29">
        <f t="shared" si="313"/>
        <v>7324083.2699997965</v>
      </c>
      <c r="AS1137" s="253">
        <f t="shared" si="324"/>
        <v>1125</v>
      </c>
      <c r="AT1137" s="254">
        <f t="shared" si="324"/>
        <v>1125</v>
      </c>
    </row>
    <row r="1138" spans="22:46">
      <c r="V1138" s="30">
        <f t="shared" si="325"/>
        <v>1126</v>
      </c>
      <c r="W1138" s="29">
        <f t="shared" si="314"/>
        <v>7313510.2700000303</v>
      </c>
      <c r="X1138" s="30">
        <f t="shared" si="325"/>
        <v>1126</v>
      </c>
      <c r="Y1138" s="30">
        <f t="shared" si="325"/>
        <v>1126</v>
      </c>
      <c r="Z1138" s="29">
        <f t="shared" si="315"/>
        <v>7334417.8099999065</v>
      </c>
      <c r="AA1138" s="30">
        <f t="shared" si="325"/>
        <v>1126</v>
      </c>
      <c r="AB1138" s="30">
        <f t="shared" si="325"/>
        <v>1126</v>
      </c>
      <c r="AC1138" s="29">
        <f t="shared" si="316"/>
        <v>7308181.4000001131</v>
      </c>
      <c r="AD1138" s="30">
        <f t="shared" si="325"/>
        <v>1126</v>
      </c>
      <c r="AE1138" s="30">
        <f t="shared" si="325"/>
        <v>1126</v>
      </c>
      <c r="AF1138" s="29">
        <f t="shared" si="312"/>
        <v>7345199.4499998642</v>
      </c>
      <c r="AG1138" s="30">
        <f t="shared" si="325"/>
        <v>1126</v>
      </c>
      <c r="AH1138" s="30">
        <f t="shared" si="325"/>
        <v>1126</v>
      </c>
      <c r="AI1138" s="29">
        <f t="shared" si="317"/>
        <v>7303900.1000000313</v>
      </c>
      <c r="AJ1138" s="30">
        <f t="shared" si="325"/>
        <v>1126</v>
      </c>
      <c r="AK1138" s="30">
        <f t="shared" si="324"/>
        <v>1126</v>
      </c>
      <c r="AL1138" s="29">
        <f t="shared" si="318"/>
        <v>7336318.199999975</v>
      </c>
      <c r="AM1138" s="30">
        <f t="shared" si="324"/>
        <v>1126</v>
      </c>
      <c r="AN1138" s="30">
        <f t="shared" si="324"/>
        <v>1126</v>
      </c>
      <c r="AO1138" s="29">
        <f t="shared" si="319"/>
        <v>7339721.7999999886</v>
      </c>
      <c r="AP1138" s="30">
        <f t="shared" si="324"/>
        <v>1126</v>
      </c>
      <c r="AQ1138" s="30">
        <f t="shared" si="324"/>
        <v>1126</v>
      </c>
      <c r="AR1138" s="29">
        <f t="shared" si="313"/>
        <v>7330524.4099997962</v>
      </c>
      <c r="AS1138" s="253">
        <f t="shared" si="324"/>
        <v>1126</v>
      </c>
      <c r="AT1138" s="254">
        <f t="shared" si="324"/>
        <v>1126</v>
      </c>
    </row>
    <row r="1139" spans="22:46">
      <c r="V1139" s="30">
        <f t="shared" si="325"/>
        <v>1127</v>
      </c>
      <c r="W1139" s="29">
        <f t="shared" si="314"/>
        <v>7319946.91000003</v>
      </c>
      <c r="X1139" s="30">
        <f t="shared" si="325"/>
        <v>1127</v>
      </c>
      <c r="Y1139" s="30">
        <f t="shared" si="325"/>
        <v>1127</v>
      </c>
      <c r="Z1139" s="29">
        <f t="shared" si="315"/>
        <v>7340873.0999999065</v>
      </c>
      <c r="AA1139" s="30">
        <f t="shared" si="325"/>
        <v>1127</v>
      </c>
      <c r="AB1139" s="30">
        <f t="shared" si="325"/>
        <v>1127</v>
      </c>
      <c r="AC1139" s="29">
        <f t="shared" si="316"/>
        <v>7314615.3400001135</v>
      </c>
      <c r="AD1139" s="30">
        <f t="shared" si="325"/>
        <v>1127</v>
      </c>
      <c r="AE1139" s="30">
        <f t="shared" si="325"/>
        <v>1127</v>
      </c>
      <c r="AF1139" s="29">
        <f t="shared" si="312"/>
        <v>7351659.249999864</v>
      </c>
      <c r="AG1139" s="30">
        <f t="shared" si="325"/>
        <v>1127</v>
      </c>
      <c r="AH1139" s="30">
        <f t="shared" si="325"/>
        <v>1127</v>
      </c>
      <c r="AI1139" s="29">
        <f t="shared" si="317"/>
        <v>7310334.490000031</v>
      </c>
      <c r="AJ1139" s="30">
        <f t="shared" si="325"/>
        <v>1127</v>
      </c>
      <c r="AK1139" s="30">
        <f t="shared" si="324"/>
        <v>1127</v>
      </c>
      <c r="AL1139" s="29">
        <f t="shared" si="318"/>
        <v>7342777.0899999747</v>
      </c>
      <c r="AM1139" s="30">
        <f t="shared" si="324"/>
        <v>1127</v>
      </c>
      <c r="AN1139" s="30">
        <f t="shared" si="324"/>
        <v>1127</v>
      </c>
      <c r="AO1139" s="29">
        <f t="shared" si="319"/>
        <v>7346173.7299999883</v>
      </c>
      <c r="AP1139" s="30">
        <f t="shared" si="324"/>
        <v>1127</v>
      </c>
      <c r="AQ1139" s="30">
        <f t="shared" si="324"/>
        <v>1127</v>
      </c>
      <c r="AR1139" s="29">
        <f t="shared" si="313"/>
        <v>7336965.5499997959</v>
      </c>
      <c r="AS1139" s="253">
        <f t="shared" si="324"/>
        <v>1127</v>
      </c>
      <c r="AT1139" s="254">
        <f t="shared" si="324"/>
        <v>1127</v>
      </c>
    </row>
    <row r="1140" spans="22:46">
      <c r="V1140" s="30">
        <f t="shared" si="325"/>
        <v>1128</v>
      </c>
      <c r="W1140" s="29">
        <f t="shared" si="314"/>
        <v>7326383.5500000296</v>
      </c>
      <c r="X1140" s="30">
        <f t="shared" si="325"/>
        <v>1128</v>
      </c>
      <c r="Y1140" s="30">
        <f t="shared" si="325"/>
        <v>1128</v>
      </c>
      <c r="Z1140" s="29">
        <f t="shared" si="315"/>
        <v>7347328.3899999065</v>
      </c>
      <c r="AA1140" s="30">
        <f t="shared" si="325"/>
        <v>1128</v>
      </c>
      <c r="AB1140" s="30">
        <f t="shared" si="325"/>
        <v>1128</v>
      </c>
      <c r="AC1140" s="29">
        <f t="shared" si="316"/>
        <v>7321049.2800001139</v>
      </c>
      <c r="AD1140" s="30">
        <f t="shared" si="325"/>
        <v>1128</v>
      </c>
      <c r="AE1140" s="30">
        <f t="shared" si="325"/>
        <v>1128</v>
      </c>
      <c r="AF1140" s="29">
        <f t="shared" si="312"/>
        <v>7358119.0499998638</v>
      </c>
      <c r="AG1140" s="30">
        <f t="shared" si="325"/>
        <v>1128</v>
      </c>
      <c r="AH1140" s="30">
        <f t="shared" si="325"/>
        <v>1128</v>
      </c>
      <c r="AI1140" s="29">
        <f t="shared" si="317"/>
        <v>7316768.8800000306</v>
      </c>
      <c r="AJ1140" s="30">
        <f t="shared" si="325"/>
        <v>1128</v>
      </c>
      <c r="AK1140" s="30">
        <f t="shared" si="324"/>
        <v>1128</v>
      </c>
      <c r="AL1140" s="29">
        <f t="shared" si="318"/>
        <v>7349235.9799999744</v>
      </c>
      <c r="AM1140" s="30">
        <f t="shared" si="324"/>
        <v>1128</v>
      </c>
      <c r="AN1140" s="30">
        <f t="shared" si="324"/>
        <v>1128</v>
      </c>
      <c r="AO1140" s="29">
        <f t="shared" si="319"/>
        <v>7352625.659999988</v>
      </c>
      <c r="AP1140" s="30">
        <f t="shared" si="324"/>
        <v>1128</v>
      </c>
      <c r="AQ1140" s="30">
        <f t="shared" si="324"/>
        <v>1128</v>
      </c>
      <c r="AR1140" s="29">
        <f t="shared" si="313"/>
        <v>7343406.6899997955</v>
      </c>
      <c r="AS1140" s="253">
        <f t="shared" si="324"/>
        <v>1128</v>
      </c>
      <c r="AT1140" s="254">
        <f t="shared" si="324"/>
        <v>1128</v>
      </c>
    </row>
    <row r="1141" spans="22:46">
      <c r="V1141" s="30">
        <f t="shared" si="325"/>
        <v>1129</v>
      </c>
      <c r="W1141" s="29">
        <f t="shared" si="314"/>
        <v>7332820.1900000293</v>
      </c>
      <c r="X1141" s="30">
        <f t="shared" si="325"/>
        <v>1129</v>
      </c>
      <c r="Y1141" s="30">
        <f t="shared" si="325"/>
        <v>1129</v>
      </c>
      <c r="Z1141" s="29">
        <f t="shared" si="315"/>
        <v>7353783.6799999066</v>
      </c>
      <c r="AA1141" s="30">
        <f t="shared" si="325"/>
        <v>1129</v>
      </c>
      <c r="AB1141" s="30">
        <f t="shared" si="325"/>
        <v>1129</v>
      </c>
      <c r="AC1141" s="29">
        <f t="shared" si="316"/>
        <v>7327483.2200001143</v>
      </c>
      <c r="AD1141" s="30">
        <f t="shared" si="325"/>
        <v>1129</v>
      </c>
      <c r="AE1141" s="30">
        <f t="shared" si="325"/>
        <v>1129</v>
      </c>
      <c r="AF1141" s="29">
        <f t="shared" si="312"/>
        <v>7364578.8499998637</v>
      </c>
      <c r="AG1141" s="30">
        <f t="shared" si="325"/>
        <v>1129</v>
      </c>
      <c r="AH1141" s="30">
        <f t="shared" si="325"/>
        <v>1129</v>
      </c>
      <c r="AI1141" s="29">
        <f t="shared" si="317"/>
        <v>7323203.2700000303</v>
      </c>
      <c r="AJ1141" s="30">
        <f t="shared" si="325"/>
        <v>1129</v>
      </c>
      <c r="AK1141" s="30">
        <f t="shared" si="324"/>
        <v>1129</v>
      </c>
      <c r="AL1141" s="29">
        <f t="shared" si="318"/>
        <v>7355694.869999974</v>
      </c>
      <c r="AM1141" s="30">
        <f t="shared" si="324"/>
        <v>1129</v>
      </c>
      <c r="AN1141" s="30">
        <f t="shared" si="324"/>
        <v>1129</v>
      </c>
      <c r="AO1141" s="29">
        <f t="shared" si="319"/>
        <v>7359077.5899999877</v>
      </c>
      <c r="AP1141" s="30">
        <f t="shared" si="324"/>
        <v>1129</v>
      </c>
      <c r="AQ1141" s="30">
        <f t="shared" si="324"/>
        <v>1129</v>
      </c>
      <c r="AR1141" s="29">
        <f t="shared" si="313"/>
        <v>7349847.8299997952</v>
      </c>
      <c r="AS1141" s="253">
        <f t="shared" si="324"/>
        <v>1129</v>
      </c>
      <c r="AT1141" s="254">
        <f t="shared" si="324"/>
        <v>1129</v>
      </c>
    </row>
    <row r="1142" spans="22:46">
      <c r="V1142" s="30">
        <f t="shared" si="325"/>
        <v>1130</v>
      </c>
      <c r="W1142" s="29">
        <f t="shared" si="314"/>
        <v>7339256.8300000289</v>
      </c>
      <c r="X1142" s="30">
        <f t="shared" si="325"/>
        <v>1130</v>
      </c>
      <c r="Y1142" s="30">
        <f t="shared" si="325"/>
        <v>1130</v>
      </c>
      <c r="Z1142" s="29">
        <f t="shared" si="315"/>
        <v>7360238.9699999066</v>
      </c>
      <c r="AA1142" s="30">
        <f t="shared" si="325"/>
        <v>1130</v>
      </c>
      <c r="AB1142" s="30">
        <f t="shared" si="325"/>
        <v>1130</v>
      </c>
      <c r="AC1142" s="29">
        <f t="shared" si="316"/>
        <v>7333917.1600001147</v>
      </c>
      <c r="AD1142" s="30">
        <f t="shared" si="325"/>
        <v>1130</v>
      </c>
      <c r="AE1142" s="30">
        <f t="shared" si="325"/>
        <v>1130</v>
      </c>
      <c r="AF1142" s="29">
        <f t="shared" si="312"/>
        <v>7371038.6499998635</v>
      </c>
      <c r="AG1142" s="30">
        <f t="shared" si="325"/>
        <v>1130</v>
      </c>
      <c r="AH1142" s="30">
        <f t="shared" si="325"/>
        <v>1130</v>
      </c>
      <c r="AI1142" s="29">
        <f t="shared" si="317"/>
        <v>7329637.66000003</v>
      </c>
      <c r="AJ1142" s="30">
        <f t="shared" si="325"/>
        <v>1130</v>
      </c>
      <c r="AK1142" s="30">
        <f t="shared" si="324"/>
        <v>1130</v>
      </c>
      <c r="AL1142" s="29">
        <f t="shared" si="318"/>
        <v>7362153.7599999737</v>
      </c>
      <c r="AM1142" s="30">
        <f t="shared" si="324"/>
        <v>1130</v>
      </c>
      <c r="AN1142" s="30">
        <f t="shared" si="324"/>
        <v>1130</v>
      </c>
      <c r="AO1142" s="29">
        <f t="shared" si="319"/>
        <v>7365529.5199999874</v>
      </c>
      <c r="AP1142" s="30">
        <f t="shared" si="324"/>
        <v>1130</v>
      </c>
      <c r="AQ1142" s="30">
        <f t="shared" si="324"/>
        <v>1130</v>
      </c>
      <c r="AR1142" s="29">
        <f t="shared" si="313"/>
        <v>7356288.9699997948</v>
      </c>
      <c r="AS1142" s="253">
        <f t="shared" si="324"/>
        <v>1130</v>
      </c>
      <c r="AT1142" s="254">
        <f t="shared" si="324"/>
        <v>1130</v>
      </c>
    </row>
    <row r="1143" spans="22:46">
      <c r="V1143" s="30">
        <f t="shared" si="325"/>
        <v>1131</v>
      </c>
      <c r="W1143" s="29">
        <f t="shared" si="314"/>
        <v>7345693.4700000286</v>
      </c>
      <c r="X1143" s="30">
        <f t="shared" si="325"/>
        <v>1131</v>
      </c>
      <c r="Y1143" s="30">
        <f t="shared" si="325"/>
        <v>1131</v>
      </c>
      <c r="Z1143" s="29">
        <f t="shared" si="315"/>
        <v>7366694.2599999066</v>
      </c>
      <c r="AA1143" s="30">
        <f t="shared" si="325"/>
        <v>1131</v>
      </c>
      <c r="AB1143" s="30">
        <f t="shared" si="325"/>
        <v>1131</v>
      </c>
      <c r="AC1143" s="29">
        <f t="shared" si="316"/>
        <v>7340351.1000001151</v>
      </c>
      <c r="AD1143" s="30">
        <f t="shared" si="325"/>
        <v>1131</v>
      </c>
      <c r="AE1143" s="30">
        <f t="shared" si="325"/>
        <v>1131</v>
      </c>
      <c r="AF1143" s="29">
        <f t="shared" si="312"/>
        <v>7377498.4499998633</v>
      </c>
      <c r="AG1143" s="30">
        <f t="shared" si="325"/>
        <v>1131</v>
      </c>
      <c r="AH1143" s="30">
        <f t="shared" si="325"/>
        <v>1131</v>
      </c>
      <c r="AI1143" s="29">
        <f t="shared" si="317"/>
        <v>7336072.0500000296</v>
      </c>
      <c r="AJ1143" s="30">
        <f t="shared" si="325"/>
        <v>1131</v>
      </c>
      <c r="AK1143" s="30">
        <f t="shared" si="324"/>
        <v>1131</v>
      </c>
      <c r="AL1143" s="29">
        <f t="shared" si="318"/>
        <v>7368612.6499999734</v>
      </c>
      <c r="AM1143" s="30">
        <f t="shared" si="324"/>
        <v>1131</v>
      </c>
      <c r="AN1143" s="30">
        <f t="shared" si="324"/>
        <v>1131</v>
      </c>
      <c r="AO1143" s="29">
        <f t="shared" si="319"/>
        <v>7371981.4499999871</v>
      </c>
      <c r="AP1143" s="30">
        <f t="shared" si="324"/>
        <v>1131</v>
      </c>
      <c r="AQ1143" s="30">
        <f t="shared" si="324"/>
        <v>1131</v>
      </c>
      <c r="AR1143" s="29">
        <f t="shared" si="313"/>
        <v>7362730.1099997945</v>
      </c>
      <c r="AS1143" s="253">
        <f t="shared" si="324"/>
        <v>1131</v>
      </c>
      <c r="AT1143" s="254">
        <f t="shared" si="324"/>
        <v>1131</v>
      </c>
    </row>
    <row r="1144" spans="22:46">
      <c r="V1144" s="30">
        <f t="shared" si="325"/>
        <v>1132</v>
      </c>
      <c r="W1144" s="29">
        <f t="shared" si="314"/>
        <v>7352130.1100000283</v>
      </c>
      <c r="X1144" s="30">
        <f t="shared" si="325"/>
        <v>1132</v>
      </c>
      <c r="Y1144" s="30">
        <f t="shared" si="325"/>
        <v>1132</v>
      </c>
      <c r="Z1144" s="29">
        <f t="shared" si="315"/>
        <v>7373149.5499999067</v>
      </c>
      <c r="AA1144" s="30">
        <f t="shared" si="325"/>
        <v>1132</v>
      </c>
      <c r="AB1144" s="30">
        <f t="shared" si="325"/>
        <v>1132</v>
      </c>
      <c r="AC1144" s="29">
        <f t="shared" si="316"/>
        <v>7346785.0400001155</v>
      </c>
      <c r="AD1144" s="30">
        <f t="shared" si="325"/>
        <v>1132</v>
      </c>
      <c r="AE1144" s="30">
        <f t="shared" si="325"/>
        <v>1132</v>
      </c>
      <c r="AF1144" s="29">
        <f t="shared" si="312"/>
        <v>7383958.2499998631</v>
      </c>
      <c r="AG1144" s="30">
        <f t="shared" si="325"/>
        <v>1132</v>
      </c>
      <c r="AH1144" s="30">
        <f t="shared" si="325"/>
        <v>1132</v>
      </c>
      <c r="AI1144" s="29">
        <f t="shared" si="317"/>
        <v>7342506.4400000293</v>
      </c>
      <c r="AJ1144" s="30">
        <f t="shared" si="325"/>
        <v>1132</v>
      </c>
      <c r="AK1144" s="30">
        <f t="shared" si="324"/>
        <v>1132</v>
      </c>
      <c r="AL1144" s="29">
        <f t="shared" si="318"/>
        <v>7375071.539999973</v>
      </c>
      <c r="AM1144" s="30">
        <f t="shared" si="324"/>
        <v>1132</v>
      </c>
      <c r="AN1144" s="30">
        <f t="shared" si="324"/>
        <v>1132</v>
      </c>
      <c r="AO1144" s="29">
        <f t="shared" si="319"/>
        <v>7378433.3799999868</v>
      </c>
      <c r="AP1144" s="30">
        <f t="shared" si="324"/>
        <v>1132</v>
      </c>
      <c r="AQ1144" s="30">
        <f t="shared" si="324"/>
        <v>1132</v>
      </c>
      <c r="AR1144" s="29">
        <f t="shared" si="313"/>
        <v>7369171.2499997942</v>
      </c>
      <c r="AS1144" s="253">
        <f t="shared" si="324"/>
        <v>1132</v>
      </c>
      <c r="AT1144" s="254">
        <f t="shared" si="324"/>
        <v>1132</v>
      </c>
    </row>
    <row r="1145" spans="22:46">
      <c r="V1145" s="30">
        <f t="shared" si="325"/>
        <v>1133</v>
      </c>
      <c r="W1145" s="29">
        <f t="shared" si="314"/>
        <v>7358566.7500000279</v>
      </c>
      <c r="X1145" s="30">
        <f t="shared" si="325"/>
        <v>1133</v>
      </c>
      <c r="Y1145" s="30">
        <f t="shared" si="325"/>
        <v>1133</v>
      </c>
      <c r="Z1145" s="29">
        <f t="shared" si="315"/>
        <v>7379604.8399999067</v>
      </c>
      <c r="AA1145" s="30">
        <f t="shared" si="325"/>
        <v>1133</v>
      </c>
      <c r="AB1145" s="30">
        <f t="shared" si="325"/>
        <v>1133</v>
      </c>
      <c r="AC1145" s="29">
        <f t="shared" si="316"/>
        <v>7353218.9800001159</v>
      </c>
      <c r="AD1145" s="30">
        <f t="shared" si="325"/>
        <v>1133</v>
      </c>
      <c r="AE1145" s="30">
        <f t="shared" si="325"/>
        <v>1133</v>
      </c>
      <c r="AF1145" s="29">
        <f t="shared" si="312"/>
        <v>7390418.0499998629</v>
      </c>
      <c r="AG1145" s="30">
        <f t="shared" si="325"/>
        <v>1133</v>
      </c>
      <c r="AH1145" s="30">
        <f t="shared" si="325"/>
        <v>1133</v>
      </c>
      <c r="AI1145" s="29">
        <f t="shared" si="317"/>
        <v>7348940.8300000289</v>
      </c>
      <c r="AJ1145" s="30">
        <f t="shared" si="325"/>
        <v>1133</v>
      </c>
      <c r="AK1145" s="30">
        <f t="shared" si="324"/>
        <v>1133</v>
      </c>
      <c r="AL1145" s="29">
        <f t="shared" si="318"/>
        <v>7381530.4299999727</v>
      </c>
      <c r="AM1145" s="30">
        <f t="shared" si="324"/>
        <v>1133</v>
      </c>
      <c r="AN1145" s="30">
        <f t="shared" si="324"/>
        <v>1133</v>
      </c>
      <c r="AO1145" s="29">
        <f t="shared" si="319"/>
        <v>7384885.3099999866</v>
      </c>
      <c r="AP1145" s="30">
        <f t="shared" si="324"/>
        <v>1133</v>
      </c>
      <c r="AQ1145" s="30">
        <f t="shared" si="324"/>
        <v>1133</v>
      </c>
      <c r="AR1145" s="29">
        <f t="shared" si="313"/>
        <v>7375612.3899997938</v>
      </c>
      <c r="AS1145" s="253">
        <f t="shared" si="324"/>
        <v>1133</v>
      </c>
      <c r="AT1145" s="254">
        <f t="shared" si="324"/>
        <v>1133</v>
      </c>
    </row>
    <row r="1146" spans="22:46">
      <c r="V1146" s="30">
        <f t="shared" si="325"/>
        <v>1134</v>
      </c>
      <c r="W1146" s="29">
        <f t="shared" si="314"/>
        <v>7365003.3900000276</v>
      </c>
      <c r="X1146" s="30">
        <f t="shared" si="325"/>
        <v>1134</v>
      </c>
      <c r="Y1146" s="30">
        <f t="shared" si="325"/>
        <v>1134</v>
      </c>
      <c r="Z1146" s="29">
        <f t="shared" si="315"/>
        <v>7386060.1299999068</v>
      </c>
      <c r="AA1146" s="30">
        <f t="shared" si="325"/>
        <v>1134</v>
      </c>
      <c r="AB1146" s="30">
        <f t="shared" si="325"/>
        <v>1134</v>
      </c>
      <c r="AC1146" s="29">
        <f t="shared" si="316"/>
        <v>7359652.9200001163</v>
      </c>
      <c r="AD1146" s="30">
        <f t="shared" si="325"/>
        <v>1134</v>
      </c>
      <c r="AE1146" s="30">
        <f t="shared" si="325"/>
        <v>1134</v>
      </c>
      <c r="AF1146" s="29">
        <f t="shared" si="312"/>
        <v>7396877.8499998627</v>
      </c>
      <c r="AG1146" s="30">
        <f t="shared" si="325"/>
        <v>1134</v>
      </c>
      <c r="AH1146" s="30">
        <f t="shared" si="325"/>
        <v>1134</v>
      </c>
      <c r="AI1146" s="29">
        <f t="shared" si="317"/>
        <v>7355375.2200000286</v>
      </c>
      <c r="AJ1146" s="30">
        <f t="shared" si="325"/>
        <v>1134</v>
      </c>
      <c r="AK1146" s="30">
        <f t="shared" si="324"/>
        <v>1134</v>
      </c>
      <c r="AL1146" s="29">
        <f t="shared" si="318"/>
        <v>7387989.3199999724</v>
      </c>
      <c r="AM1146" s="30">
        <f t="shared" si="324"/>
        <v>1134</v>
      </c>
      <c r="AN1146" s="30">
        <f t="shared" si="324"/>
        <v>1134</v>
      </c>
      <c r="AO1146" s="29">
        <f t="shared" si="319"/>
        <v>7391337.2399999863</v>
      </c>
      <c r="AP1146" s="30">
        <f t="shared" si="324"/>
        <v>1134</v>
      </c>
      <c r="AQ1146" s="30">
        <f t="shared" si="324"/>
        <v>1134</v>
      </c>
      <c r="AR1146" s="29">
        <f t="shared" si="313"/>
        <v>7382053.5299997935</v>
      </c>
      <c r="AS1146" s="253">
        <f t="shared" si="324"/>
        <v>1134</v>
      </c>
      <c r="AT1146" s="254">
        <f t="shared" si="324"/>
        <v>1134</v>
      </c>
    </row>
    <row r="1147" spans="22:46">
      <c r="V1147" s="30">
        <f t="shared" si="325"/>
        <v>1135</v>
      </c>
      <c r="W1147" s="29">
        <f t="shared" si="314"/>
        <v>7371440.0300000273</v>
      </c>
      <c r="X1147" s="30">
        <f t="shared" si="325"/>
        <v>1135</v>
      </c>
      <c r="Y1147" s="30">
        <f t="shared" si="325"/>
        <v>1135</v>
      </c>
      <c r="Z1147" s="29">
        <f t="shared" si="315"/>
        <v>7392515.4199999068</v>
      </c>
      <c r="AA1147" s="30">
        <f t="shared" si="325"/>
        <v>1135</v>
      </c>
      <c r="AB1147" s="30">
        <f t="shared" si="325"/>
        <v>1135</v>
      </c>
      <c r="AC1147" s="29">
        <f t="shared" si="316"/>
        <v>7366086.8600001168</v>
      </c>
      <c r="AD1147" s="30">
        <f t="shared" si="325"/>
        <v>1135</v>
      </c>
      <c r="AE1147" s="30">
        <f t="shared" si="325"/>
        <v>1135</v>
      </c>
      <c r="AF1147" s="29">
        <f t="shared" si="312"/>
        <v>7403337.6499998625</v>
      </c>
      <c r="AG1147" s="30">
        <f t="shared" si="325"/>
        <v>1135</v>
      </c>
      <c r="AH1147" s="30">
        <f t="shared" si="325"/>
        <v>1135</v>
      </c>
      <c r="AI1147" s="29">
        <f t="shared" si="317"/>
        <v>7361809.6100000283</v>
      </c>
      <c r="AJ1147" s="30">
        <f t="shared" si="325"/>
        <v>1135</v>
      </c>
      <c r="AK1147" s="30">
        <f t="shared" si="324"/>
        <v>1135</v>
      </c>
      <c r="AL1147" s="29">
        <f t="shared" si="318"/>
        <v>7394448.209999972</v>
      </c>
      <c r="AM1147" s="30">
        <f t="shared" si="324"/>
        <v>1135</v>
      </c>
      <c r="AN1147" s="30">
        <f t="shared" si="324"/>
        <v>1135</v>
      </c>
      <c r="AO1147" s="29">
        <f t="shared" si="319"/>
        <v>7397789.169999986</v>
      </c>
      <c r="AP1147" s="30">
        <f t="shared" si="324"/>
        <v>1135</v>
      </c>
      <c r="AQ1147" s="30">
        <f t="shared" si="324"/>
        <v>1135</v>
      </c>
      <c r="AR1147" s="29">
        <f t="shared" si="313"/>
        <v>7388494.6699997932</v>
      </c>
      <c r="AS1147" s="253">
        <f t="shared" si="324"/>
        <v>1135</v>
      </c>
      <c r="AT1147" s="254">
        <f t="shared" si="324"/>
        <v>1135</v>
      </c>
    </row>
    <row r="1148" spans="22:46">
      <c r="V1148" s="30">
        <f t="shared" si="325"/>
        <v>1136</v>
      </c>
      <c r="W1148" s="29">
        <f t="shared" si="314"/>
        <v>7377876.6700000269</v>
      </c>
      <c r="X1148" s="30">
        <f t="shared" si="325"/>
        <v>1136</v>
      </c>
      <c r="Y1148" s="30">
        <f t="shared" si="325"/>
        <v>1136</v>
      </c>
      <c r="Z1148" s="29">
        <f t="shared" si="315"/>
        <v>7398970.7099999068</v>
      </c>
      <c r="AA1148" s="30">
        <f t="shared" si="325"/>
        <v>1136</v>
      </c>
      <c r="AB1148" s="30">
        <f t="shared" si="325"/>
        <v>1136</v>
      </c>
      <c r="AC1148" s="29">
        <f t="shared" si="316"/>
        <v>7372520.8000001172</v>
      </c>
      <c r="AD1148" s="30">
        <f t="shared" si="325"/>
        <v>1136</v>
      </c>
      <c r="AE1148" s="30">
        <f t="shared" si="325"/>
        <v>1136</v>
      </c>
      <c r="AF1148" s="29">
        <f t="shared" si="312"/>
        <v>7409797.4499998624</v>
      </c>
      <c r="AG1148" s="30">
        <f t="shared" si="325"/>
        <v>1136</v>
      </c>
      <c r="AH1148" s="30">
        <f t="shared" si="325"/>
        <v>1136</v>
      </c>
      <c r="AI1148" s="29">
        <f t="shared" si="317"/>
        <v>7368244.0000000279</v>
      </c>
      <c r="AJ1148" s="30">
        <f t="shared" si="325"/>
        <v>1136</v>
      </c>
      <c r="AK1148" s="30">
        <f t="shared" si="324"/>
        <v>1136</v>
      </c>
      <c r="AL1148" s="29">
        <f t="shared" si="318"/>
        <v>7400907.0999999717</v>
      </c>
      <c r="AM1148" s="30">
        <f t="shared" si="324"/>
        <v>1136</v>
      </c>
      <c r="AN1148" s="30">
        <f t="shared" si="324"/>
        <v>1136</v>
      </c>
      <c r="AO1148" s="29">
        <f t="shared" si="319"/>
        <v>7404241.0999999857</v>
      </c>
      <c r="AP1148" s="30">
        <f t="shared" si="324"/>
        <v>1136</v>
      </c>
      <c r="AQ1148" s="30">
        <f t="shared" si="324"/>
        <v>1136</v>
      </c>
      <c r="AR1148" s="29">
        <f t="shared" si="313"/>
        <v>7394935.8099997928</v>
      </c>
      <c r="AS1148" s="253">
        <f t="shared" si="324"/>
        <v>1136</v>
      </c>
      <c r="AT1148" s="254">
        <f t="shared" si="324"/>
        <v>1136</v>
      </c>
    </row>
    <row r="1149" spans="22:46">
      <c r="V1149" s="30">
        <f t="shared" si="325"/>
        <v>1137</v>
      </c>
      <c r="W1149" s="29">
        <f t="shared" si="314"/>
        <v>7384313.3100000266</v>
      </c>
      <c r="X1149" s="30">
        <f t="shared" si="325"/>
        <v>1137</v>
      </c>
      <c r="Y1149" s="30">
        <f t="shared" si="325"/>
        <v>1137</v>
      </c>
      <c r="Z1149" s="29">
        <f t="shared" si="315"/>
        <v>7405425.9999999069</v>
      </c>
      <c r="AA1149" s="30">
        <f t="shared" si="325"/>
        <v>1137</v>
      </c>
      <c r="AB1149" s="30">
        <f t="shared" si="325"/>
        <v>1137</v>
      </c>
      <c r="AC1149" s="29">
        <f t="shared" si="316"/>
        <v>7378954.7400001176</v>
      </c>
      <c r="AD1149" s="30">
        <f t="shared" si="325"/>
        <v>1137</v>
      </c>
      <c r="AE1149" s="30">
        <f t="shared" si="325"/>
        <v>1137</v>
      </c>
      <c r="AF1149" s="29">
        <f t="shared" si="312"/>
        <v>7416257.2499998622</v>
      </c>
      <c r="AG1149" s="30">
        <f t="shared" si="325"/>
        <v>1137</v>
      </c>
      <c r="AH1149" s="30">
        <f t="shared" si="325"/>
        <v>1137</v>
      </c>
      <c r="AI1149" s="29">
        <f t="shared" si="317"/>
        <v>7374678.3900000276</v>
      </c>
      <c r="AJ1149" s="30">
        <f t="shared" si="325"/>
        <v>1137</v>
      </c>
      <c r="AK1149" s="30">
        <f t="shared" si="325"/>
        <v>1137</v>
      </c>
      <c r="AL1149" s="29">
        <f t="shared" si="318"/>
        <v>7407365.9899999714</v>
      </c>
      <c r="AM1149" s="30">
        <f t="shared" ref="AK1149:AT1164" si="326">AM1148+1</f>
        <v>1137</v>
      </c>
      <c r="AN1149" s="30">
        <f t="shared" si="326"/>
        <v>1137</v>
      </c>
      <c r="AO1149" s="29">
        <f t="shared" si="319"/>
        <v>7410693.0299999854</v>
      </c>
      <c r="AP1149" s="30">
        <f t="shared" si="326"/>
        <v>1137</v>
      </c>
      <c r="AQ1149" s="30">
        <f t="shared" si="326"/>
        <v>1137</v>
      </c>
      <c r="AR1149" s="29">
        <f t="shared" si="313"/>
        <v>7401376.9499997925</v>
      </c>
      <c r="AS1149" s="253">
        <f t="shared" si="326"/>
        <v>1137</v>
      </c>
      <c r="AT1149" s="254">
        <f t="shared" si="326"/>
        <v>1137</v>
      </c>
    </row>
    <row r="1150" spans="22:46">
      <c r="V1150" s="30">
        <f t="shared" ref="V1150:AK1165" si="327">V1149+1</f>
        <v>1138</v>
      </c>
      <c r="W1150" s="29">
        <f t="shared" si="314"/>
        <v>7390749.9500000263</v>
      </c>
      <c r="X1150" s="30">
        <f t="shared" si="327"/>
        <v>1138</v>
      </c>
      <c r="Y1150" s="30">
        <f t="shared" si="327"/>
        <v>1138</v>
      </c>
      <c r="Z1150" s="29">
        <f t="shared" si="315"/>
        <v>7411881.2899999069</v>
      </c>
      <c r="AA1150" s="30">
        <f t="shared" si="327"/>
        <v>1138</v>
      </c>
      <c r="AB1150" s="30">
        <f t="shared" si="327"/>
        <v>1138</v>
      </c>
      <c r="AC1150" s="29">
        <f t="shared" si="316"/>
        <v>7385388.680000118</v>
      </c>
      <c r="AD1150" s="30">
        <f t="shared" si="327"/>
        <v>1138</v>
      </c>
      <c r="AE1150" s="30">
        <f t="shared" si="327"/>
        <v>1138</v>
      </c>
      <c r="AF1150" s="29">
        <f t="shared" si="312"/>
        <v>7422717.049999862</v>
      </c>
      <c r="AG1150" s="30">
        <f t="shared" si="327"/>
        <v>1138</v>
      </c>
      <c r="AH1150" s="30">
        <f t="shared" si="327"/>
        <v>1138</v>
      </c>
      <c r="AI1150" s="29">
        <f t="shared" si="317"/>
        <v>7381112.7800000273</v>
      </c>
      <c r="AJ1150" s="30">
        <f t="shared" si="327"/>
        <v>1138</v>
      </c>
      <c r="AK1150" s="30">
        <f t="shared" si="326"/>
        <v>1138</v>
      </c>
      <c r="AL1150" s="29">
        <f t="shared" si="318"/>
        <v>7413824.879999971</v>
      </c>
      <c r="AM1150" s="30">
        <f t="shared" si="326"/>
        <v>1138</v>
      </c>
      <c r="AN1150" s="30">
        <f t="shared" si="326"/>
        <v>1138</v>
      </c>
      <c r="AO1150" s="29">
        <f t="shared" si="319"/>
        <v>7417144.9599999851</v>
      </c>
      <c r="AP1150" s="30">
        <f t="shared" si="326"/>
        <v>1138</v>
      </c>
      <c r="AQ1150" s="30">
        <f t="shared" si="326"/>
        <v>1138</v>
      </c>
      <c r="AR1150" s="29">
        <f t="shared" si="313"/>
        <v>7407818.0899997922</v>
      </c>
      <c r="AS1150" s="253">
        <f t="shared" si="326"/>
        <v>1138</v>
      </c>
      <c r="AT1150" s="254">
        <f t="shared" si="326"/>
        <v>1138</v>
      </c>
    </row>
    <row r="1151" spans="22:46">
      <c r="V1151" s="30">
        <f t="shared" si="327"/>
        <v>1139</v>
      </c>
      <c r="W1151" s="29">
        <f t="shared" si="314"/>
        <v>7397186.5900000259</v>
      </c>
      <c r="X1151" s="30">
        <f t="shared" si="327"/>
        <v>1139</v>
      </c>
      <c r="Y1151" s="30">
        <f t="shared" si="327"/>
        <v>1139</v>
      </c>
      <c r="Z1151" s="29">
        <f t="shared" si="315"/>
        <v>7418336.5799999069</v>
      </c>
      <c r="AA1151" s="30">
        <f t="shared" si="327"/>
        <v>1139</v>
      </c>
      <c r="AB1151" s="30">
        <f t="shared" si="327"/>
        <v>1139</v>
      </c>
      <c r="AC1151" s="29">
        <f t="shared" si="316"/>
        <v>7391822.6200001184</v>
      </c>
      <c r="AD1151" s="30">
        <f t="shared" si="327"/>
        <v>1139</v>
      </c>
      <c r="AE1151" s="30">
        <f t="shared" si="327"/>
        <v>1139</v>
      </c>
      <c r="AF1151" s="29">
        <f t="shared" si="312"/>
        <v>7429176.8499998618</v>
      </c>
      <c r="AG1151" s="30">
        <f t="shared" si="327"/>
        <v>1139</v>
      </c>
      <c r="AH1151" s="30">
        <f t="shared" si="327"/>
        <v>1139</v>
      </c>
      <c r="AI1151" s="29">
        <f t="shared" si="317"/>
        <v>7387547.1700000269</v>
      </c>
      <c r="AJ1151" s="30">
        <f t="shared" si="327"/>
        <v>1139</v>
      </c>
      <c r="AK1151" s="30">
        <f t="shared" si="326"/>
        <v>1139</v>
      </c>
      <c r="AL1151" s="29">
        <f t="shared" si="318"/>
        <v>7420283.7699999707</v>
      </c>
      <c r="AM1151" s="30">
        <f t="shared" si="326"/>
        <v>1139</v>
      </c>
      <c r="AN1151" s="30">
        <f t="shared" si="326"/>
        <v>1139</v>
      </c>
      <c r="AO1151" s="29">
        <f t="shared" si="319"/>
        <v>7423596.8899999848</v>
      </c>
      <c r="AP1151" s="30">
        <f t="shared" si="326"/>
        <v>1139</v>
      </c>
      <c r="AQ1151" s="30">
        <f t="shared" si="326"/>
        <v>1139</v>
      </c>
      <c r="AR1151" s="29">
        <f t="shared" si="313"/>
        <v>7414259.2299997918</v>
      </c>
      <c r="AS1151" s="253">
        <f t="shared" si="326"/>
        <v>1139</v>
      </c>
      <c r="AT1151" s="254">
        <f t="shared" si="326"/>
        <v>1139</v>
      </c>
    </row>
    <row r="1152" spans="22:46">
      <c r="V1152" s="30">
        <f t="shared" si="327"/>
        <v>1140</v>
      </c>
      <c r="W1152" s="29">
        <f t="shared" si="314"/>
        <v>7403623.2300000256</v>
      </c>
      <c r="X1152" s="30">
        <f t="shared" si="327"/>
        <v>1140</v>
      </c>
      <c r="Y1152" s="30">
        <f t="shared" si="327"/>
        <v>1140</v>
      </c>
      <c r="Z1152" s="29">
        <f t="shared" si="315"/>
        <v>7424791.869999907</v>
      </c>
      <c r="AA1152" s="30">
        <f t="shared" si="327"/>
        <v>1140</v>
      </c>
      <c r="AB1152" s="30">
        <f t="shared" si="327"/>
        <v>1140</v>
      </c>
      <c r="AC1152" s="29">
        <f t="shared" si="316"/>
        <v>7398256.5600001188</v>
      </c>
      <c r="AD1152" s="30">
        <f t="shared" si="327"/>
        <v>1140</v>
      </c>
      <c r="AE1152" s="30">
        <f t="shared" si="327"/>
        <v>1140</v>
      </c>
      <c r="AF1152" s="29">
        <f t="shared" si="312"/>
        <v>7435636.6499998616</v>
      </c>
      <c r="AG1152" s="30">
        <f t="shared" si="327"/>
        <v>1140</v>
      </c>
      <c r="AH1152" s="30">
        <f t="shared" si="327"/>
        <v>1140</v>
      </c>
      <c r="AI1152" s="29">
        <f t="shared" si="317"/>
        <v>7393981.5600000266</v>
      </c>
      <c r="AJ1152" s="30">
        <f t="shared" si="327"/>
        <v>1140</v>
      </c>
      <c r="AK1152" s="30">
        <f t="shared" si="326"/>
        <v>1140</v>
      </c>
      <c r="AL1152" s="29">
        <f t="shared" si="318"/>
        <v>7426742.6599999703</v>
      </c>
      <c r="AM1152" s="30">
        <f t="shared" si="326"/>
        <v>1140</v>
      </c>
      <c r="AN1152" s="30">
        <f t="shared" si="326"/>
        <v>1140</v>
      </c>
      <c r="AO1152" s="29">
        <f t="shared" si="319"/>
        <v>7430048.8199999845</v>
      </c>
      <c r="AP1152" s="30">
        <f t="shared" si="326"/>
        <v>1140</v>
      </c>
      <c r="AQ1152" s="30">
        <f t="shared" si="326"/>
        <v>1140</v>
      </c>
      <c r="AR1152" s="29">
        <f t="shared" si="313"/>
        <v>7420700.3699997915</v>
      </c>
      <c r="AS1152" s="253">
        <f t="shared" si="326"/>
        <v>1140</v>
      </c>
      <c r="AT1152" s="254">
        <f t="shared" si="326"/>
        <v>1140</v>
      </c>
    </row>
    <row r="1153" spans="22:46">
      <c r="V1153" s="30">
        <f t="shared" si="327"/>
        <v>1141</v>
      </c>
      <c r="W1153" s="29">
        <f t="shared" si="314"/>
        <v>7410059.8700000253</v>
      </c>
      <c r="X1153" s="30">
        <f t="shared" si="327"/>
        <v>1141</v>
      </c>
      <c r="Y1153" s="30">
        <f t="shared" si="327"/>
        <v>1141</v>
      </c>
      <c r="Z1153" s="29">
        <f t="shared" si="315"/>
        <v>7431247.159999907</v>
      </c>
      <c r="AA1153" s="30">
        <f t="shared" si="327"/>
        <v>1141</v>
      </c>
      <c r="AB1153" s="30">
        <f t="shared" si="327"/>
        <v>1141</v>
      </c>
      <c r="AC1153" s="29">
        <f t="shared" si="316"/>
        <v>7404690.5000001192</v>
      </c>
      <c r="AD1153" s="30">
        <f t="shared" si="327"/>
        <v>1141</v>
      </c>
      <c r="AE1153" s="30">
        <f t="shared" si="327"/>
        <v>1141</v>
      </c>
      <c r="AF1153" s="29">
        <f t="shared" si="312"/>
        <v>7442096.4499998614</v>
      </c>
      <c r="AG1153" s="30">
        <f t="shared" si="327"/>
        <v>1141</v>
      </c>
      <c r="AH1153" s="30">
        <f t="shared" si="327"/>
        <v>1141</v>
      </c>
      <c r="AI1153" s="29">
        <f t="shared" si="317"/>
        <v>7400415.9500000263</v>
      </c>
      <c r="AJ1153" s="30">
        <f t="shared" si="327"/>
        <v>1141</v>
      </c>
      <c r="AK1153" s="30">
        <f t="shared" si="326"/>
        <v>1141</v>
      </c>
      <c r="AL1153" s="29">
        <f t="shared" si="318"/>
        <v>7433201.54999997</v>
      </c>
      <c r="AM1153" s="30">
        <f t="shared" si="326"/>
        <v>1141</v>
      </c>
      <c r="AN1153" s="30">
        <f t="shared" si="326"/>
        <v>1141</v>
      </c>
      <c r="AO1153" s="29">
        <f t="shared" si="319"/>
        <v>7436500.7499999842</v>
      </c>
      <c r="AP1153" s="30">
        <f t="shared" si="326"/>
        <v>1141</v>
      </c>
      <c r="AQ1153" s="30">
        <f t="shared" si="326"/>
        <v>1141</v>
      </c>
      <c r="AR1153" s="29">
        <f t="shared" si="313"/>
        <v>7427141.5099997912</v>
      </c>
      <c r="AS1153" s="253">
        <f t="shared" si="326"/>
        <v>1141</v>
      </c>
      <c r="AT1153" s="254">
        <f t="shared" si="326"/>
        <v>1141</v>
      </c>
    </row>
    <row r="1154" spans="22:46">
      <c r="V1154" s="30">
        <f t="shared" si="327"/>
        <v>1142</v>
      </c>
      <c r="W1154" s="29">
        <f t="shared" si="314"/>
        <v>7416496.5100000249</v>
      </c>
      <c r="X1154" s="30">
        <f t="shared" si="327"/>
        <v>1142</v>
      </c>
      <c r="Y1154" s="30">
        <f t="shared" si="327"/>
        <v>1142</v>
      </c>
      <c r="Z1154" s="29">
        <f t="shared" si="315"/>
        <v>7437702.4499999071</v>
      </c>
      <c r="AA1154" s="30">
        <f t="shared" si="327"/>
        <v>1142</v>
      </c>
      <c r="AB1154" s="30">
        <f t="shared" si="327"/>
        <v>1142</v>
      </c>
      <c r="AC1154" s="29">
        <f t="shared" si="316"/>
        <v>7411124.4400001196</v>
      </c>
      <c r="AD1154" s="30">
        <f t="shared" si="327"/>
        <v>1142</v>
      </c>
      <c r="AE1154" s="30">
        <f t="shared" si="327"/>
        <v>1142</v>
      </c>
      <c r="AF1154" s="29">
        <f t="shared" si="312"/>
        <v>7448556.2499998612</v>
      </c>
      <c r="AG1154" s="30">
        <f t="shared" si="327"/>
        <v>1142</v>
      </c>
      <c r="AH1154" s="30">
        <f t="shared" si="327"/>
        <v>1142</v>
      </c>
      <c r="AI1154" s="29">
        <f t="shared" si="317"/>
        <v>7406850.3400000259</v>
      </c>
      <c r="AJ1154" s="30">
        <f t="shared" si="327"/>
        <v>1142</v>
      </c>
      <c r="AK1154" s="30">
        <f t="shared" si="326"/>
        <v>1142</v>
      </c>
      <c r="AL1154" s="29">
        <f t="shared" si="318"/>
        <v>7439660.4399999697</v>
      </c>
      <c r="AM1154" s="30">
        <f t="shared" si="326"/>
        <v>1142</v>
      </c>
      <c r="AN1154" s="30">
        <f t="shared" si="326"/>
        <v>1142</v>
      </c>
      <c r="AO1154" s="29">
        <f t="shared" si="319"/>
        <v>7442952.6799999839</v>
      </c>
      <c r="AP1154" s="30">
        <f t="shared" si="326"/>
        <v>1142</v>
      </c>
      <c r="AQ1154" s="30">
        <f t="shared" si="326"/>
        <v>1142</v>
      </c>
      <c r="AR1154" s="29">
        <f t="shared" si="313"/>
        <v>7433582.6499997908</v>
      </c>
      <c r="AS1154" s="253">
        <f t="shared" si="326"/>
        <v>1142</v>
      </c>
      <c r="AT1154" s="254">
        <f t="shared" si="326"/>
        <v>1142</v>
      </c>
    </row>
    <row r="1155" spans="22:46">
      <c r="V1155" s="30">
        <f t="shared" si="327"/>
        <v>1143</v>
      </c>
      <c r="W1155" s="29">
        <f t="shared" si="314"/>
        <v>7422933.1500000246</v>
      </c>
      <c r="X1155" s="30">
        <f t="shared" si="327"/>
        <v>1143</v>
      </c>
      <c r="Y1155" s="30">
        <f t="shared" si="327"/>
        <v>1143</v>
      </c>
      <c r="Z1155" s="29">
        <f t="shared" si="315"/>
        <v>7444157.7399999071</v>
      </c>
      <c r="AA1155" s="30">
        <f t="shared" si="327"/>
        <v>1143</v>
      </c>
      <c r="AB1155" s="30">
        <f t="shared" si="327"/>
        <v>1143</v>
      </c>
      <c r="AC1155" s="29">
        <f t="shared" si="316"/>
        <v>7417558.38000012</v>
      </c>
      <c r="AD1155" s="30">
        <f t="shared" si="327"/>
        <v>1143</v>
      </c>
      <c r="AE1155" s="30">
        <f t="shared" si="327"/>
        <v>1143</v>
      </c>
      <c r="AF1155" s="29">
        <f t="shared" si="312"/>
        <v>7455016.049999861</v>
      </c>
      <c r="AG1155" s="30">
        <f t="shared" si="327"/>
        <v>1143</v>
      </c>
      <c r="AH1155" s="30">
        <f t="shared" si="327"/>
        <v>1143</v>
      </c>
      <c r="AI1155" s="29">
        <f t="shared" si="317"/>
        <v>7413284.7300000256</v>
      </c>
      <c r="AJ1155" s="30">
        <f t="shared" si="327"/>
        <v>1143</v>
      </c>
      <c r="AK1155" s="30">
        <f t="shared" si="326"/>
        <v>1143</v>
      </c>
      <c r="AL1155" s="29">
        <f t="shared" si="318"/>
        <v>7446119.3299999693</v>
      </c>
      <c r="AM1155" s="30">
        <f t="shared" si="326"/>
        <v>1143</v>
      </c>
      <c r="AN1155" s="30">
        <f t="shared" si="326"/>
        <v>1143</v>
      </c>
      <c r="AO1155" s="29">
        <f t="shared" si="319"/>
        <v>7449404.6099999836</v>
      </c>
      <c r="AP1155" s="30">
        <f t="shared" si="326"/>
        <v>1143</v>
      </c>
      <c r="AQ1155" s="30">
        <f t="shared" si="326"/>
        <v>1143</v>
      </c>
      <c r="AR1155" s="29">
        <f t="shared" si="313"/>
        <v>7440023.7899997905</v>
      </c>
      <c r="AS1155" s="253">
        <f t="shared" si="326"/>
        <v>1143</v>
      </c>
      <c r="AT1155" s="254">
        <f t="shared" si="326"/>
        <v>1143</v>
      </c>
    </row>
    <row r="1156" spans="22:46">
      <c r="V1156" s="30">
        <f t="shared" si="327"/>
        <v>1144</v>
      </c>
      <c r="W1156" s="29">
        <f t="shared" si="314"/>
        <v>7429369.7900000243</v>
      </c>
      <c r="X1156" s="30">
        <f t="shared" si="327"/>
        <v>1144</v>
      </c>
      <c r="Y1156" s="30">
        <f t="shared" si="327"/>
        <v>1144</v>
      </c>
      <c r="Z1156" s="29">
        <f t="shared" si="315"/>
        <v>7450613.0299999071</v>
      </c>
      <c r="AA1156" s="30">
        <f t="shared" si="327"/>
        <v>1144</v>
      </c>
      <c r="AB1156" s="30">
        <f t="shared" si="327"/>
        <v>1144</v>
      </c>
      <c r="AC1156" s="29">
        <f t="shared" si="316"/>
        <v>7423992.3200001204</v>
      </c>
      <c r="AD1156" s="30">
        <f t="shared" si="327"/>
        <v>1144</v>
      </c>
      <c r="AE1156" s="30">
        <f t="shared" si="327"/>
        <v>1144</v>
      </c>
      <c r="AF1156" s="29">
        <f t="shared" si="312"/>
        <v>7461475.8499998609</v>
      </c>
      <c r="AG1156" s="30">
        <f t="shared" si="327"/>
        <v>1144</v>
      </c>
      <c r="AH1156" s="30">
        <f t="shared" si="327"/>
        <v>1144</v>
      </c>
      <c r="AI1156" s="29">
        <f t="shared" si="317"/>
        <v>7419719.1200000253</v>
      </c>
      <c r="AJ1156" s="30">
        <f t="shared" si="327"/>
        <v>1144</v>
      </c>
      <c r="AK1156" s="30">
        <f t="shared" si="326"/>
        <v>1144</v>
      </c>
      <c r="AL1156" s="29">
        <f t="shared" si="318"/>
        <v>7452578.219999969</v>
      </c>
      <c r="AM1156" s="30">
        <f t="shared" si="326"/>
        <v>1144</v>
      </c>
      <c r="AN1156" s="30">
        <f t="shared" si="326"/>
        <v>1144</v>
      </c>
      <c r="AO1156" s="29">
        <f t="shared" si="319"/>
        <v>7455856.5399999833</v>
      </c>
      <c r="AP1156" s="30">
        <f t="shared" si="326"/>
        <v>1144</v>
      </c>
      <c r="AQ1156" s="30">
        <f t="shared" si="326"/>
        <v>1144</v>
      </c>
      <c r="AR1156" s="29">
        <f t="shared" si="313"/>
        <v>7446464.9299997902</v>
      </c>
      <c r="AS1156" s="253">
        <f t="shared" si="326"/>
        <v>1144</v>
      </c>
      <c r="AT1156" s="254">
        <f t="shared" si="326"/>
        <v>1144</v>
      </c>
    </row>
    <row r="1157" spans="22:46">
      <c r="V1157" s="30">
        <f t="shared" si="327"/>
        <v>1145</v>
      </c>
      <c r="W1157" s="29">
        <f t="shared" si="314"/>
        <v>7435806.4300000239</v>
      </c>
      <c r="X1157" s="30">
        <f t="shared" si="327"/>
        <v>1145</v>
      </c>
      <c r="Y1157" s="30">
        <f t="shared" si="327"/>
        <v>1145</v>
      </c>
      <c r="Z1157" s="29">
        <f t="shared" si="315"/>
        <v>7457068.3199999072</v>
      </c>
      <c r="AA1157" s="30">
        <f t="shared" si="327"/>
        <v>1145</v>
      </c>
      <c r="AB1157" s="30">
        <f t="shared" si="327"/>
        <v>1145</v>
      </c>
      <c r="AC1157" s="29">
        <f t="shared" si="316"/>
        <v>7430426.2600001208</v>
      </c>
      <c r="AD1157" s="30">
        <f t="shared" si="327"/>
        <v>1145</v>
      </c>
      <c r="AE1157" s="30">
        <f t="shared" si="327"/>
        <v>1145</v>
      </c>
      <c r="AF1157" s="29">
        <f t="shared" si="312"/>
        <v>7467935.6499998607</v>
      </c>
      <c r="AG1157" s="30">
        <f t="shared" si="327"/>
        <v>1145</v>
      </c>
      <c r="AH1157" s="30">
        <f t="shared" si="327"/>
        <v>1145</v>
      </c>
      <c r="AI1157" s="29">
        <f t="shared" si="317"/>
        <v>7426153.5100000249</v>
      </c>
      <c r="AJ1157" s="30">
        <f t="shared" si="327"/>
        <v>1145</v>
      </c>
      <c r="AK1157" s="30">
        <f t="shared" si="326"/>
        <v>1145</v>
      </c>
      <c r="AL1157" s="29">
        <f t="shared" si="318"/>
        <v>7459037.1099999687</v>
      </c>
      <c r="AM1157" s="30">
        <f t="shared" si="326"/>
        <v>1145</v>
      </c>
      <c r="AN1157" s="30">
        <f t="shared" si="326"/>
        <v>1145</v>
      </c>
      <c r="AO1157" s="29">
        <f t="shared" si="319"/>
        <v>7462308.469999983</v>
      </c>
      <c r="AP1157" s="30">
        <f t="shared" si="326"/>
        <v>1145</v>
      </c>
      <c r="AQ1157" s="30">
        <f t="shared" si="326"/>
        <v>1145</v>
      </c>
      <c r="AR1157" s="29">
        <f t="shared" si="313"/>
        <v>7452906.0699997898</v>
      </c>
      <c r="AS1157" s="253">
        <f t="shared" si="326"/>
        <v>1145</v>
      </c>
      <c r="AT1157" s="254">
        <f t="shared" si="326"/>
        <v>1145</v>
      </c>
    </row>
    <row r="1158" spans="22:46">
      <c r="V1158" s="30">
        <f t="shared" si="327"/>
        <v>1146</v>
      </c>
      <c r="W1158" s="29">
        <f t="shared" si="314"/>
        <v>7442243.0700000236</v>
      </c>
      <c r="X1158" s="30">
        <f t="shared" si="327"/>
        <v>1146</v>
      </c>
      <c r="Y1158" s="30">
        <f t="shared" si="327"/>
        <v>1146</v>
      </c>
      <c r="Z1158" s="29">
        <f t="shared" si="315"/>
        <v>7463523.6099999072</v>
      </c>
      <c r="AA1158" s="30">
        <f t="shared" si="327"/>
        <v>1146</v>
      </c>
      <c r="AB1158" s="30">
        <f t="shared" si="327"/>
        <v>1146</v>
      </c>
      <c r="AC1158" s="29">
        <f t="shared" si="316"/>
        <v>7436860.2000001213</v>
      </c>
      <c r="AD1158" s="30">
        <f t="shared" si="327"/>
        <v>1146</v>
      </c>
      <c r="AE1158" s="30">
        <f t="shared" si="327"/>
        <v>1146</v>
      </c>
      <c r="AF1158" s="29">
        <f t="shared" ref="AF1158:AF1205" si="328">AF1157+6459.8</f>
        <v>7474395.4499998605</v>
      </c>
      <c r="AG1158" s="30">
        <f t="shared" si="327"/>
        <v>1146</v>
      </c>
      <c r="AH1158" s="30">
        <f t="shared" si="327"/>
        <v>1146</v>
      </c>
      <c r="AI1158" s="29">
        <f t="shared" si="317"/>
        <v>7432587.9000000246</v>
      </c>
      <c r="AJ1158" s="30">
        <f t="shared" si="327"/>
        <v>1146</v>
      </c>
      <c r="AK1158" s="30">
        <f t="shared" si="326"/>
        <v>1146</v>
      </c>
      <c r="AL1158" s="29">
        <f t="shared" si="318"/>
        <v>7465495.9999999683</v>
      </c>
      <c r="AM1158" s="30">
        <f t="shared" si="326"/>
        <v>1146</v>
      </c>
      <c r="AN1158" s="30">
        <f t="shared" si="326"/>
        <v>1146</v>
      </c>
      <c r="AO1158" s="29">
        <f t="shared" si="319"/>
        <v>7468760.3999999827</v>
      </c>
      <c r="AP1158" s="30">
        <f t="shared" si="326"/>
        <v>1146</v>
      </c>
      <c r="AQ1158" s="30">
        <f t="shared" si="326"/>
        <v>1146</v>
      </c>
      <c r="AR1158" s="29">
        <f t="shared" si="313"/>
        <v>7459347.2099997895</v>
      </c>
      <c r="AS1158" s="253">
        <f t="shared" si="326"/>
        <v>1146</v>
      </c>
      <c r="AT1158" s="254">
        <f t="shared" si="326"/>
        <v>1146</v>
      </c>
    </row>
    <row r="1159" spans="22:46">
      <c r="V1159" s="30">
        <f t="shared" si="327"/>
        <v>1147</v>
      </c>
      <c r="W1159" s="29">
        <f t="shared" si="314"/>
        <v>7448679.7100000232</v>
      </c>
      <c r="X1159" s="30">
        <f t="shared" si="327"/>
        <v>1147</v>
      </c>
      <c r="Y1159" s="30">
        <f t="shared" si="327"/>
        <v>1147</v>
      </c>
      <c r="Z1159" s="29">
        <f t="shared" si="315"/>
        <v>7469978.8999999072</v>
      </c>
      <c r="AA1159" s="30">
        <f t="shared" si="327"/>
        <v>1147</v>
      </c>
      <c r="AB1159" s="30">
        <f t="shared" si="327"/>
        <v>1147</v>
      </c>
      <c r="AC1159" s="29">
        <f t="shared" si="316"/>
        <v>7443294.1400001217</v>
      </c>
      <c r="AD1159" s="30">
        <f t="shared" si="327"/>
        <v>1147</v>
      </c>
      <c r="AE1159" s="30">
        <f t="shared" si="327"/>
        <v>1147</v>
      </c>
      <c r="AF1159" s="29">
        <f t="shared" si="328"/>
        <v>7480855.2499998603</v>
      </c>
      <c r="AG1159" s="30">
        <f t="shared" si="327"/>
        <v>1147</v>
      </c>
      <c r="AH1159" s="30">
        <f t="shared" si="327"/>
        <v>1147</v>
      </c>
      <c r="AI1159" s="29">
        <f t="shared" si="317"/>
        <v>7439022.2900000243</v>
      </c>
      <c r="AJ1159" s="30">
        <f t="shared" si="327"/>
        <v>1147</v>
      </c>
      <c r="AK1159" s="30">
        <f t="shared" si="326"/>
        <v>1147</v>
      </c>
      <c r="AL1159" s="29">
        <f t="shared" si="318"/>
        <v>7471954.889999968</v>
      </c>
      <c r="AM1159" s="30">
        <f t="shared" si="326"/>
        <v>1147</v>
      </c>
      <c r="AN1159" s="30">
        <f t="shared" si="326"/>
        <v>1147</v>
      </c>
      <c r="AO1159" s="29">
        <f t="shared" si="319"/>
        <v>7475212.3299999824</v>
      </c>
      <c r="AP1159" s="30">
        <f t="shared" si="326"/>
        <v>1147</v>
      </c>
      <c r="AQ1159" s="30">
        <f t="shared" si="326"/>
        <v>1147</v>
      </c>
      <c r="AR1159" s="29">
        <f t="shared" ref="AR1159:AR1205" si="329">AR1158+6441.14</f>
        <v>7465788.3499997891</v>
      </c>
      <c r="AS1159" s="253">
        <f t="shared" si="326"/>
        <v>1147</v>
      </c>
      <c r="AT1159" s="254">
        <f t="shared" si="326"/>
        <v>1147</v>
      </c>
    </row>
    <row r="1160" spans="22:46">
      <c r="V1160" s="30">
        <f t="shared" si="327"/>
        <v>1148</v>
      </c>
      <c r="W1160" s="29">
        <f t="shared" ref="W1160:W1206" si="330">W1159+6436.64</f>
        <v>7455116.3500000229</v>
      </c>
      <c r="X1160" s="30">
        <f t="shared" si="327"/>
        <v>1148</v>
      </c>
      <c r="Y1160" s="30">
        <f t="shared" si="327"/>
        <v>1148</v>
      </c>
      <c r="Z1160" s="29">
        <f t="shared" ref="Z1160:Z1207" si="331">Z1159+6455.29</f>
        <v>7476434.1899999073</v>
      </c>
      <c r="AA1160" s="30">
        <f t="shared" si="327"/>
        <v>1148</v>
      </c>
      <c r="AB1160" s="30">
        <f t="shared" si="327"/>
        <v>1148</v>
      </c>
      <c r="AC1160" s="29">
        <f t="shared" si="316"/>
        <v>7449728.0800001221</v>
      </c>
      <c r="AD1160" s="30">
        <f t="shared" si="327"/>
        <v>1148</v>
      </c>
      <c r="AE1160" s="30">
        <f t="shared" si="327"/>
        <v>1148</v>
      </c>
      <c r="AF1160" s="29">
        <f t="shared" si="328"/>
        <v>7487315.0499998601</v>
      </c>
      <c r="AG1160" s="30">
        <f t="shared" si="327"/>
        <v>1148</v>
      </c>
      <c r="AH1160" s="30">
        <f t="shared" si="327"/>
        <v>1148</v>
      </c>
      <c r="AI1160" s="29">
        <f t="shared" si="317"/>
        <v>7445456.6800000239</v>
      </c>
      <c r="AJ1160" s="30">
        <f t="shared" si="327"/>
        <v>1148</v>
      </c>
      <c r="AK1160" s="30">
        <f t="shared" si="326"/>
        <v>1148</v>
      </c>
      <c r="AL1160" s="29">
        <f t="shared" si="318"/>
        <v>7478413.7799999677</v>
      </c>
      <c r="AM1160" s="30">
        <f t="shared" si="326"/>
        <v>1148</v>
      </c>
      <c r="AN1160" s="30">
        <f t="shared" si="326"/>
        <v>1148</v>
      </c>
      <c r="AO1160" s="29">
        <f t="shared" si="319"/>
        <v>7481664.2599999821</v>
      </c>
      <c r="AP1160" s="30">
        <f t="shared" si="326"/>
        <v>1148</v>
      </c>
      <c r="AQ1160" s="30">
        <f t="shared" si="326"/>
        <v>1148</v>
      </c>
      <c r="AR1160" s="29">
        <f t="shared" si="329"/>
        <v>7472229.4899997888</v>
      </c>
      <c r="AS1160" s="253">
        <f t="shared" si="326"/>
        <v>1148</v>
      </c>
      <c r="AT1160" s="254">
        <f t="shared" si="326"/>
        <v>1148</v>
      </c>
    </row>
    <row r="1161" spans="22:46">
      <c r="V1161" s="30">
        <f t="shared" si="327"/>
        <v>1149</v>
      </c>
      <c r="W1161" s="29">
        <f t="shared" si="330"/>
        <v>7461552.9900000226</v>
      </c>
      <c r="X1161" s="30">
        <f t="shared" si="327"/>
        <v>1149</v>
      </c>
      <c r="Y1161" s="30">
        <f t="shared" si="327"/>
        <v>1149</v>
      </c>
      <c r="Z1161" s="29">
        <f t="shared" si="331"/>
        <v>7482889.4799999073</v>
      </c>
      <c r="AA1161" s="30">
        <f t="shared" si="327"/>
        <v>1149</v>
      </c>
      <c r="AB1161" s="30">
        <f t="shared" si="327"/>
        <v>1149</v>
      </c>
      <c r="AC1161" s="29">
        <f t="shared" ref="AC1161:AC1207" si="332">AC1160+6433.94</f>
        <v>7456162.0200001225</v>
      </c>
      <c r="AD1161" s="30">
        <f t="shared" si="327"/>
        <v>1149</v>
      </c>
      <c r="AE1161" s="30">
        <f t="shared" si="327"/>
        <v>1149</v>
      </c>
      <c r="AF1161" s="29">
        <f t="shared" si="328"/>
        <v>7493774.8499998599</v>
      </c>
      <c r="AG1161" s="30">
        <f t="shared" si="327"/>
        <v>1149</v>
      </c>
      <c r="AH1161" s="30">
        <f t="shared" si="327"/>
        <v>1149</v>
      </c>
      <c r="AI1161" s="29">
        <f t="shared" ref="AI1161:AI1207" si="333">AI1160+6434.39</f>
        <v>7451891.0700000236</v>
      </c>
      <c r="AJ1161" s="30">
        <f t="shared" si="327"/>
        <v>1149</v>
      </c>
      <c r="AK1161" s="30">
        <f t="shared" si="326"/>
        <v>1149</v>
      </c>
      <c r="AL1161" s="29">
        <f t="shared" si="318"/>
        <v>7484872.6699999673</v>
      </c>
      <c r="AM1161" s="30">
        <f t="shared" si="326"/>
        <v>1149</v>
      </c>
      <c r="AN1161" s="30">
        <f t="shared" si="326"/>
        <v>1149</v>
      </c>
      <c r="AO1161" s="29">
        <f t="shared" si="319"/>
        <v>7488116.1899999818</v>
      </c>
      <c r="AP1161" s="30">
        <f t="shared" si="326"/>
        <v>1149</v>
      </c>
      <c r="AQ1161" s="30">
        <f t="shared" si="326"/>
        <v>1149</v>
      </c>
      <c r="AR1161" s="29">
        <f t="shared" si="329"/>
        <v>7478670.6299997885</v>
      </c>
      <c r="AS1161" s="253">
        <f t="shared" si="326"/>
        <v>1149</v>
      </c>
      <c r="AT1161" s="254">
        <f t="shared" si="326"/>
        <v>1149</v>
      </c>
    </row>
    <row r="1162" spans="22:46">
      <c r="V1162" s="30">
        <f t="shared" si="327"/>
        <v>1150</v>
      </c>
      <c r="W1162" s="29">
        <f t="shared" si="330"/>
        <v>7467989.6300000222</v>
      </c>
      <c r="X1162" s="30">
        <f t="shared" si="327"/>
        <v>1150</v>
      </c>
      <c r="Y1162" s="30">
        <f t="shared" si="327"/>
        <v>1150</v>
      </c>
      <c r="Z1162" s="29">
        <f t="shared" si="331"/>
        <v>7489344.7699999074</v>
      </c>
      <c r="AA1162" s="30">
        <f t="shared" si="327"/>
        <v>1150</v>
      </c>
      <c r="AB1162" s="30">
        <f t="shared" si="327"/>
        <v>1150</v>
      </c>
      <c r="AC1162" s="29">
        <f t="shared" si="332"/>
        <v>7462595.9600001229</v>
      </c>
      <c r="AD1162" s="30">
        <f t="shared" si="327"/>
        <v>1150</v>
      </c>
      <c r="AE1162" s="30">
        <f t="shared" si="327"/>
        <v>1150</v>
      </c>
      <c r="AF1162" s="29">
        <f t="shared" si="328"/>
        <v>7500234.6499998597</v>
      </c>
      <c r="AG1162" s="30">
        <f t="shared" si="327"/>
        <v>1150</v>
      </c>
      <c r="AH1162" s="30">
        <f t="shared" si="327"/>
        <v>1150</v>
      </c>
      <c r="AI1162" s="29">
        <f t="shared" si="333"/>
        <v>7458325.4600000232</v>
      </c>
      <c r="AJ1162" s="30">
        <f t="shared" si="327"/>
        <v>1150</v>
      </c>
      <c r="AK1162" s="30">
        <f t="shared" si="326"/>
        <v>1150</v>
      </c>
      <c r="AL1162" s="29">
        <f t="shared" ref="AL1162:AL1209" si="334">AL1161+6458.89</f>
        <v>7491331.559999967</v>
      </c>
      <c r="AM1162" s="30">
        <f t="shared" si="326"/>
        <v>1150</v>
      </c>
      <c r="AN1162" s="30">
        <f t="shared" si="326"/>
        <v>1150</v>
      </c>
      <c r="AO1162" s="29">
        <f t="shared" si="319"/>
        <v>7494568.1199999815</v>
      </c>
      <c r="AP1162" s="30">
        <f t="shared" si="326"/>
        <v>1150</v>
      </c>
      <c r="AQ1162" s="30">
        <f t="shared" si="326"/>
        <v>1150</v>
      </c>
      <c r="AR1162" s="29">
        <f t="shared" si="329"/>
        <v>7485111.7699997881</v>
      </c>
      <c r="AS1162" s="253">
        <f t="shared" si="326"/>
        <v>1150</v>
      </c>
      <c r="AT1162" s="254">
        <f t="shared" si="326"/>
        <v>1150</v>
      </c>
    </row>
    <row r="1163" spans="22:46">
      <c r="V1163" s="30">
        <f t="shared" si="327"/>
        <v>1151</v>
      </c>
      <c r="W1163" s="29">
        <f t="shared" si="330"/>
        <v>7474426.2700000219</v>
      </c>
      <c r="X1163" s="30">
        <f t="shared" si="327"/>
        <v>1151</v>
      </c>
      <c r="Y1163" s="30">
        <f t="shared" si="327"/>
        <v>1151</v>
      </c>
      <c r="Z1163" s="29">
        <f t="shared" si="331"/>
        <v>7495800.0599999074</v>
      </c>
      <c r="AA1163" s="30">
        <f t="shared" si="327"/>
        <v>1151</v>
      </c>
      <c r="AB1163" s="30">
        <f t="shared" si="327"/>
        <v>1151</v>
      </c>
      <c r="AC1163" s="29">
        <f t="shared" si="332"/>
        <v>7469029.9000001233</v>
      </c>
      <c r="AD1163" s="30">
        <f t="shared" si="327"/>
        <v>1151</v>
      </c>
      <c r="AE1163" s="30">
        <f t="shared" si="327"/>
        <v>1151</v>
      </c>
      <c r="AF1163" s="29">
        <f t="shared" si="328"/>
        <v>7506694.4499998596</v>
      </c>
      <c r="AG1163" s="30">
        <f t="shared" si="327"/>
        <v>1151</v>
      </c>
      <c r="AH1163" s="30">
        <f t="shared" si="327"/>
        <v>1151</v>
      </c>
      <c r="AI1163" s="29">
        <f t="shared" si="333"/>
        <v>7464759.8500000229</v>
      </c>
      <c r="AJ1163" s="30">
        <f t="shared" si="327"/>
        <v>1151</v>
      </c>
      <c r="AK1163" s="30">
        <f t="shared" si="326"/>
        <v>1151</v>
      </c>
      <c r="AL1163" s="29">
        <f t="shared" si="334"/>
        <v>7497790.4499999667</v>
      </c>
      <c r="AM1163" s="30">
        <f t="shared" si="326"/>
        <v>1151</v>
      </c>
      <c r="AN1163" s="30">
        <f t="shared" si="326"/>
        <v>1151</v>
      </c>
      <c r="AO1163" s="29">
        <f t="shared" ref="AO1163:AO1209" si="335">AO1162+6451.93</f>
        <v>7501020.0499999812</v>
      </c>
      <c r="AP1163" s="30">
        <f t="shared" si="326"/>
        <v>1151</v>
      </c>
      <c r="AQ1163" s="30">
        <f t="shared" si="326"/>
        <v>1151</v>
      </c>
      <c r="AR1163" s="29">
        <f t="shared" si="329"/>
        <v>7491552.9099997878</v>
      </c>
      <c r="AS1163" s="253">
        <f t="shared" si="326"/>
        <v>1151</v>
      </c>
      <c r="AT1163" s="254">
        <f t="shared" si="326"/>
        <v>1151</v>
      </c>
    </row>
    <row r="1164" spans="22:46">
      <c r="V1164" s="30">
        <f t="shared" si="327"/>
        <v>1152</v>
      </c>
      <c r="W1164" s="29">
        <f t="shared" si="330"/>
        <v>7480862.9100000216</v>
      </c>
      <c r="X1164" s="30">
        <f t="shared" si="327"/>
        <v>1152</v>
      </c>
      <c r="Y1164" s="30">
        <f t="shared" si="327"/>
        <v>1152</v>
      </c>
      <c r="Z1164" s="29">
        <f t="shared" si="331"/>
        <v>7502255.3499999074</v>
      </c>
      <c r="AA1164" s="30">
        <f t="shared" si="327"/>
        <v>1152</v>
      </c>
      <c r="AB1164" s="30">
        <f t="shared" si="327"/>
        <v>1152</v>
      </c>
      <c r="AC1164" s="29">
        <f t="shared" si="332"/>
        <v>7475463.8400001237</v>
      </c>
      <c r="AD1164" s="30">
        <f t="shared" si="327"/>
        <v>1152</v>
      </c>
      <c r="AE1164" s="30">
        <f t="shared" si="327"/>
        <v>1152</v>
      </c>
      <c r="AF1164" s="29">
        <f t="shared" si="328"/>
        <v>7513154.2499998594</v>
      </c>
      <c r="AG1164" s="30">
        <f t="shared" si="327"/>
        <v>1152</v>
      </c>
      <c r="AH1164" s="30">
        <f t="shared" si="327"/>
        <v>1152</v>
      </c>
      <c r="AI1164" s="29">
        <f t="shared" si="333"/>
        <v>7471194.2400000226</v>
      </c>
      <c r="AJ1164" s="30">
        <f t="shared" si="327"/>
        <v>1152</v>
      </c>
      <c r="AK1164" s="30">
        <f t="shared" si="326"/>
        <v>1152</v>
      </c>
      <c r="AL1164" s="29">
        <f t="shared" si="334"/>
        <v>7504249.3399999663</v>
      </c>
      <c r="AM1164" s="30">
        <f t="shared" si="326"/>
        <v>1152</v>
      </c>
      <c r="AN1164" s="30">
        <f t="shared" si="326"/>
        <v>1152</v>
      </c>
      <c r="AO1164" s="29">
        <f t="shared" si="335"/>
        <v>7507471.9799999809</v>
      </c>
      <c r="AP1164" s="30">
        <f t="shared" si="326"/>
        <v>1152</v>
      </c>
      <c r="AQ1164" s="30">
        <f t="shared" si="326"/>
        <v>1152</v>
      </c>
      <c r="AR1164" s="29">
        <f t="shared" si="329"/>
        <v>7497994.0499997875</v>
      </c>
      <c r="AS1164" s="253">
        <f t="shared" si="326"/>
        <v>1152</v>
      </c>
      <c r="AT1164" s="254">
        <f t="shared" si="326"/>
        <v>1152</v>
      </c>
    </row>
    <row r="1165" spans="22:46">
      <c r="V1165" s="30">
        <f t="shared" si="327"/>
        <v>1153</v>
      </c>
      <c r="W1165" s="29">
        <f t="shared" si="330"/>
        <v>7487299.5500000212</v>
      </c>
      <c r="X1165" s="30">
        <f t="shared" si="327"/>
        <v>1153</v>
      </c>
      <c r="Y1165" s="30">
        <f t="shared" si="327"/>
        <v>1153</v>
      </c>
      <c r="Z1165" s="29">
        <f t="shared" si="331"/>
        <v>7508710.6399999075</v>
      </c>
      <c r="AA1165" s="30">
        <f t="shared" si="327"/>
        <v>1153</v>
      </c>
      <c r="AB1165" s="30">
        <f t="shared" si="327"/>
        <v>1153</v>
      </c>
      <c r="AC1165" s="29">
        <f t="shared" si="332"/>
        <v>7481897.7800001241</v>
      </c>
      <c r="AD1165" s="30">
        <f t="shared" si="327"/>
        <v>1153</v>
      </c>
      <c r="AE1165" s="30">
        <f t="shared" si="327"/>
        <v>1153</v>
      </c>
      <c r="AF1165" s="29">
        <f t="shared" si="328"/>
        <v>7519614.0499998592</v>
      </c>
      <c r="AG1165" s="30">
        <f t="shared" si="327"/>
        <v>1153</v>
      </c>
      <c r="AH1165" s="30">
        <f t="shared" si="327"/>
        <v>1153</v>
      </c>
      <c r="AI1165" s="29">
        <f t="shared" si="333"/>
        <v>7477628.6300000222</v>
      </c>
      <c r="AJ1165" s="30">
        <f t="shared" si="327"/>
        <v>1153</v>
      </c>
      <c r="AK1165" s="30">
        <f t="shared" si="327"/>
        <v>1153</v>
      </c>
      <c r="AL1165" s="29">
        <f t="shared" si="334"/>
        <v>7510708.229999966</v>
      </c>
      <c r="AM1165" s="30">
        <f t="shared" ref="AK1165:AT1180" si="336">AM1164+1</f>
        <v>1153</v>
      </c>
      <c r="AN1165" s="30">
        <f t="shared" si="336"/>
        <v>1153</v>
      </c>
      <c r="AO1165" s="29">
        <f t="shared" si="335"/>
        <v>7513923.9099999806</v>
      </c>
      <c r="AP1165" s="30">
        <f t="shared" si="336"/>
        <v>1153</v>
      </c>
      <c r="AQ1165" s="30">
        <f t="shared" si="336"/>
        <v>1153</v>
      </c>
      <c r="AR1165" s="29">
        <f t="shared" si="329"/>
        <v>7504435.1899997871</v>
      </c>
      <c r="AS1165" s="253">
        <f t="shared" si="336"/>
        <v>1153</v>
      </c>
      <c r="AT1165" s="254">
        <f t="shared" si="336"/>
        <v>1153</v>
      </c>
    </row>
    <row r="1166" spans="22:46">
      <c r="V1166" s="30">
        <f t="shared" ref="V1166:AK1181" si="337">V1165+1</f>
        <v>1154</v>
      </c>
      <c r="W1166" s="29">
        <f t="shared" si="330"/>
        <v>7493736.1900000209</v>
      </c>
      <c r="X1166" s="30">
        <f t="shared" si="337"/>
        <v>1154</v>
      </c>
      <c r="Y1166" s="30">
        <f t="shared" si="337"/>
        <v>1154</v>
      </c>
      <c r="Z1166" s="29">
        <f t="shared" si="331"/>
        <v>7515165.9299999075</v>
      </c>
      <c r="AA1166" s="30">
        <f t="shared" si="337"/>
        <v>1154</v>
      </c>
      <c r="AB1166" s="30">
        <f t="shared" si="337"/>
        <v>1154</v>
      </c>
      <c r="AC1166" s="29">
        <f t="shared" si="332"/>
        <v>7488331.7200001245</v>
      </c>
      <c r="AD1166" s="30">
        <f t="shared" si="337"/>
        <v>1154</v>
      </c>
      <c r="AE1166" s="30">
        <f t="shared" si="337"/>
        <v>1154</v>
      </c>
      <c r="AF1166" s="29">
        <f t="shared" si="328"/>
        <v>7526073.849999859</v>
      </c>
      <c r="AG1166" s="30">
        <f t="shared" si="337"/>
        <v>1154</v>
      </c>
      <c r="AH1166" s="30">
        <f t="shared" si="337"/>
        <v>1154</v>
      </c>
      <c r="AI1166" s="29">
        <f t="shared" si="333"/>
        <v>7484063.0200000219</v>
      </c>
      <c r="AJ1166" s="30">
        <f t="shared" si="337"/>
        <v>1154</v>
      </c>
      <c r="AK1166" s="30">
        <f t="shared" si="336"/>
        <v>1154</v>
      </c>
      <c r="AL1166" s="29">
        <f t="shared" si="334"/>
        <v>7517167.1199999657</v>
      </c>
      <c r="AM1166" s="30">
        <f t="shared" si="336"/>
        <v>1154</v>
      </c>
      <c r="AN1166" s="30">
        <f t="shared" si="336"/>
        <v>1154</v>
      </c>
      <c r="AO1166" s="29">
        <f t="shared" si="335"/>
        <v>7520375.8399999803</v>
      </c>
      <c r="AP1166" s="30">
        <f t="shared" si="336"/>
        <v>1154</v>
      </c>
      <c r="AQ1166" s="30">
        <f t="shared" si="336"/>
        <v>1154</v>
      </c>
      <c r="AR1166" s="29">
        <f t="shared" si="329"/>
        <v>7510876.3299997868</v>
      </c>
      <c r="AS1166" s="253">
        <f t="shared" si="336"/>
        <v>1154</v>
      </c>
      <c r="AT1166" s="254">
        <f t="shared" si="336"/>
        <v>1154</v>
      </c>
    </row>
    <row r="1167" spans="22:46">
      <c r="V1167" s="30">
        <f t="shared" si="337"/>
        <v>1155</v>
      </c>
      <c r="W1167" s="29">
        <f t="shared" si="330"/>
        <v>7500172.8300000206</v>
      </c>
      <c r="X1167" s="30">
        <f t="shared" si="337"/>
        <v>1155</v>
      </c>
      <c r="Y1167" s="30">
        <f t="shared" si="337"/>
        <v>1155</v>
      </c>
      <c r="Z1167" s="29">
        <f t="shared" si="331"/>
        <v>7521621.2199999075</v>
      </c>
      <c r="AA1167" s="30">
        <f t="shared" si="337"/>
        <v>1155</v>
      </c>
      <c r="AB1167" s="30">
        <f t="shared" si="337"/>
        <v>1155</v>
      </c>
      <c r="AC1167" s="29">
        <f t="shared" si="332"/>
        <v>7494765.6600001249</v>
      </c>
      <c r="AD1167" s="30">
        <f t="shared" si="337"/>
        <v>1155</v>
      </c>
      <c r="AE1167" s="30">
        <f t="shared" si="337"/>
        <v>1155</v>
      </c>
      <c r="AF1167" s="29">
        <f t="shared" si="328"/>
        <v>7532533.6499998588</v>
      </c>
      <c r="AG1167" s="30">
        <f t="shared" si="337"/>
        <v>1155</v>
      </c>
      <c r="AH1167" s="30">
        <f t="shared" si="337"/>
        <v>1155</v>
      </c>
      <c r="AI1167" s="29">
        <f t="shared" si="333"/>
        <v>7490497.4100000216</v>
      </c>
      <c r="AJ1167" s="30">
        <f t="shared" si="337"/>
        <v>1155</v>
      </c>
      <c r="AK1167" s="30">
        <f t="shared" si="336"/>
        <v>1155</v>
      </c>
      <c r="AL1167" s="29">
        <f t="shared" si="334"/>
        <v>7523626.0099999653</v>
      </c>
      <c r="AM1167" s="30">
        <f t="shared" si="336"/>
        <v>1155</v>
      </c>
      <c r="AN1167" s="30">
        <f t="shared" si="336"/>
        <v>1155</v>
      </c>
      <c r="AO1167" s="29">
        <f t="shared" si="335"/>
        <v>7526827.76999998</v>
      </c>
      <c r="AP1167" s="30">
        <f t="shared" si="336"/>
        <v>1155</v>
      </c>
      <c r="AQ1167" s="30">
        <f t="shared" si="336"/>
        <v>1155</v>
      </c>
      <c r="AR1167" s="29">
        <f t="shared" si="329"/>
        <v>7517317.4699997865</v>
      </c>
      <c r="AS1167" s="253">
        <f t="shared" si="336"/>
        <v>1155</v>
      </c>
      <c r="AT1167" s="254">
        <f t="shared" si="336"/>
        <v>1155</v>
      </c>
    </row>
    <row r="1168" spans="22:46">
      <c r="V1168" s="30">
        <f t="shared" si="337"/>
        <v>1156</v>
      </c>
      <c r="W1168" s="29">
        <f t="shared" si="330"/>
        <v>7506609.4700000202</v>
      </c>
      <c r="X1168" s="30">
        <f t="shared" si="337"/>
        <v>1156</v>
      </c>
      <c r="Y1168" s="30">
        <f t="shared" si="337"/>
        <v>1156</v>
      </c>
      <c r="Z1168" s="29">
        <f t="shared" si="331"/>
        <v>7528076.5099999076</v>
      </c>
      <c r="AA1168" s="30">
        <f t="shared" si="337"/>
        <v>1156</v>
      </c>
      <c r="AB1168" s="30">
        <f t="shared" si="337"/>
        <v>1156</v>
      </c>
      <c r="AC1168" s="29">
        <f t="shared" si="332"/>
        <v>7501199.6000001254</v>
      </c>
      <c r="AD1168" s="30">
        <f t="shared" si="337"/>
        <v>1156</v>
      </c>
      <c r="AE1168" s="30">
        <f t="shared" si="337"/>
        <v>1156</v>
      </c>
      <c r="AF1168" s="29">
        <f t="shared" si="328"/>
        <v>7538993.4499998586</v>
      </c>
      <c r="AG1168" s="30">
        <f t="shared" si="337"/>
        <v>1156</v>
      </c>
      <c r="AH1168" s="30">
        <f t="shared" si="337"/>
        <v>1156</v>
      </c>
      <c r="AI1168" s="29">
        <f t="shared" si="333"/>
        <v>7496931.8000000212</v>
      </c>
      <c r="AJ1168" s="30">
        <f t="shared" si="337"/>
        <v>1156</v>
      </c>
      <c r="AK1168" s="30">
        <f t="shared" si="336"/>
        <v>1156</v>
      </c>
      <c r="AL1168" s="29">
        <f t="shared" si="334"/>
        <v>7530084.899999965</v>
      </c>
      <c r="AM1168" s="30">
        <f t="shared" si="336"/>
        <v>1156</v>
      </c>
      <c r="AN1168" s="30">
        <f t="shared" si="336"/>
        <v>1156</v>
      </c>
      <c r="AO1168" s="29">
        <f t="shared" si="335"/>
        <v>7533279.6999999797</v>
      </c>
      <c r="AP1168" s="30">
        <f t="shared" si="336"/>
        <v>1156</v>
      </c>
      <c r="AQ1168" s="30">
        <f t="shared" si="336"/>
        <v>1156</v>
      </c>
      <c r="AR1168" s="29">
        <f t="shared" si="329"/>
        <v>7523758.6099997861</v>
      </c>
      <c r="AS1168" s="253">
        <f t="shared" si="336"/>
        <v>1156</v>
      </c>
      <c r="AT1168" s="254">
        <f t="shared" si="336"/>
        <v>1156</v>
      </c>
    </row>
    <row r="1169" spans="22:46">
      <c r="V1169" s="30">
        <f t="shared" si="337"/>
        <v>1157</v>
      </c>
      <c r="W1169" s="29">
        <f t="shared" si="330"/>
        <v>7513046.1100000199</v>
      </c>
      <c r="X1169" s="30">
        <f t="shared" si="337"/>
        <v>1157</v>
      </c>
      <c r="Y1169" s="30">
        <f t="shared" si="337"/>
        <v>1157</v>
      </c>
      <c r="Z1169" s="29">
        <f t="shared" si="331"/>
        <v>7534531.7999999076</v>
      </c>
      <c r="AA1169" s="30">
        <f t="shared" si="337"/>
        <v>1157</v>
      </c>
      <c r="AB1169" s="30">
        <f t="shared" si="337"/>
        <v>1157</v>
      </c>
      <c r="AC1169" s="29">
        <f t="shared" si="332"/>
        <v>7507633.5400001258</v>
      </c>
      <c r="AD1169" s="30">
        <f t="shared" si="337"/>
        <v>1157</v>
      </c>
      <c r="AE1169" s="30">
        <f t="shared" si="337"/>
        <v>1157</v>
      </c>
      <c r="AF1169" s="29">
        <f t="shared" si="328"/>
        <v>7545453.2499998584</v>
      </c>
      <c r="AG1169" s="30">
        <f t="shared" si="337"/>
        <v>1157</v>
      </c>
      <c r="AH1169" s="30">
        <f t="shared" si="337"/>
        <v>1157</v>
      </c>
      <c r="AI1169" s="29">
        <f t="shared" si="333"/>
        <v>7503366.1900000209</v>
      </c>
      <c r="AJ1169" s="30">
        <f t="shared" si="337"/>
        <v>1157</v>
      </c>
      <c r="AK1169" s="30">
        <f t="shared" si="336"/>
        <v>1157</v>
      </c>
      <c r="AL1169" s="29">
        <f t="shared" si="334"/>
        <v>7536543.7899999646</v>
      </c>
      <c r="AM1169" s="30">
        <f t="shared" si="336"/>
        <v>1157</v>
      </c>
      <c r="AN1169" s="30">
        <f t="shared" si="336"/>
        <v>1157</v>
      </c>
      <c r="AO1169" s="29">
        <f t="shared" si="335"/>
        <v>7539731.6299999794</v>
      </c>
      <c r="AP1169" s="30">
        <f t="shared" si="336"/>
        <v>1157</v>
      </c>
      <c r="AQ1169" s="30">
        <f t="shared" si="336"/>
        <v>1157</v>
      </c>
      <c r="AR1169" s="29">
        <f t="shared" si="329"/>
        <v>7530199.7499997858</v>
      </c>
      <c r="AS1169" s="253">
        <f t="shared" si="336"/>
        <v>1157</v>
      </c>
      <c r="AT1169" s="254">
        <f t="shared" si="336"/>
        <v>1157</v>
      </c>
    </row>
    <row r="1170" spans="22:46">
      <c r="V1170" s="30">
        <f t="shared" si="337"/>
        <v>1158</v>
      </c>
      <c r="W1170" s="29">
        <f t="shared" si="330"/>
        <v>7519482.7500000196</v>
      </c>
      <c r="X1170" s="30">
        <f t="shared" si="337"/>
        <v>1158</v>
      </c>
      <c r="Y1170" s="30">
        <f t="shared" si="337"/>
        <v>1158</v>
      </c>
      <c r="Z1170" s="29">
        <f t="shared" si="331"/>
        <v>7540987.0899999077</v>
      </c>
      <c r="AA1170" s="30">
        <f t="shared" si="337"/>
        <v>1158</v>
      </c>
      <c r="AB1170" s="30">
        <f t="shared" si="337"/>
        <v>1158</v>
      </c>
      <c r="AC1170" s="29">
        <f t="shared" si="332"/>
        <v>7514067.4800001262</v>
      </c>
      <c r="AD1170" s="30">
        <f t="shared" si="337"/>
        <v>1158</v>
      </c>
      <c r="AE1170" s="30">
        <f t="shared" si="337"/>
        <v>1158</v>
      </c>
      <c r="AF1170" s="29">
        <f t="shared" si="328"/>
        <v>7551913.0499998583</v>
      </c>
      <c r="AG1170" s="30">
        <f t="shared" si="337"/>
        <v>1158</v>
      </c>
      <c r="AH1170" s="30">
        <f t="shared" si="337"/>
        <v>1158</v>
      </c>
      <c r="AI1170" s="29">
        <f t="shared" si="333"/>
        <v>7509800.5800000206</v>
      </c>
      <c r="AJ1170" s="30">
        <f t="shared" si="337"/>
        <v>1158</v>
      </c>
      <c r="AK1170" s="30">
        <f t="shared" si="336"/>
        <v>1158</v>
      </c>
      <c r="AL1170" s="29">
        <f t="shared" si="334"/>
        <v>7543002.6799999643</v>
      </c>
      <c r="AM1170" s="30">
        <f t="shared" si="336"/>
        <v>1158</v>
      </c>
      <c r="AN1170" s="30">
        <f t="shared" si="336"/>
        <v>1158</v>
      </c>
      <c r="AO1170" s="29">
        <f t="shared" si="335"/>
        <v>7546183.5599999791</v>
      </c>
      <c r="AP1170" s="30">
        <f t="shared" si="336"/>
        <v>1158</v>
      </c>
      <c r="AQ1170" s="30">
        <f t="shared" si="336"/>
        <v>1158</v>
      </c>
      <c r="AR1170" s="29">
        <f t="shared" si="329"/>
        <v>7536640.8899997855</v>
      </c>
      <c r="AS1170" s="253">
        <f t="shared" si="336"/>
        <v>1158</v>
      </c>
      <c r="AT1170" s="254">
        <f t="shared" si="336"/>
        <v>1158</v>
      </c>
    </row>
    <row r="1171" spans="22:46">
      <c r="V1171" s="30">
        <f t="shared" si="337"/>
        <v>1159</v>
      </c>
      <c r="W1171" s="29">
        <f t="shared" si="330"/>
        <v>7525919.3900000192</v>
      </c>
      <c r="X1171" s="30">
        <f t="shared" si="337"/>
        <v>1159</v>
      </c>
      <c r="Y1171" s="30">
        <f t="shared" si="337"/>
        <v>1159</v>
      </c>
      <c r="Z1171" s="29">
        <f t="shared" si="331"/>
        <v>7547442.3799999077</v>
      </c>
      <c r="AA1171" s="30">
        <f t="shared" si="337"/>
        <v>1159</v>
      </c>
      <c r="AB1171" s="30">
        <f t="shared" si="337"/>
        <v>1159</v>
      </c>
      <c r="AC1171" s="29">
        <f t="shared" si="332"/>
        <v>7520501.4200001266</v>
      </c>
      <c r="AD1171" s="30">
        <f t="shared" si="337"/>
        <v>1159</v>
      </c>
      <c r="AE1171" s="30">
        <f t="shared" si="337"/>
        <v>1159</v>
      </c>
      <c r="AF1171" s="29">
        <f t="shared" si="328"/>
        <v>7558372.8499998581</v>
      </c>
      <c r="AG1171" s="30">
        <f t="shared" si="337"/>
        <v>1159</v>
      </c>
      <c r="AH1171" s="30">
        <f t="shared" si="337"/>
        <v>1159</v>
      </c>
      <c r="AI1171" s="29">
        <f t="shared" si="333"/>
        <v>7516234.9700000202</v>
      </c>
      <c r="AJ1171" s="30">
        <f t="shared" si="337"/>
        <v>1159</v>
      </c>
      <c r="AK1171" s="30">
        <f t="shared" si="336"/>
        <v>1159</v>
      </c>
      <c r="AL1171" s="29">
        <f t="shared" si="334"/>
        <v>7549461.569999964</v>
      </c>
      <c r="AM1171" s="30">
        <f t="shared" si="336"/>
        <v>1159</v>
      </c>
      <c r="AN1171" s="30">
        <f t="shared" si="336"/>
        <v>1159</v>
      </c>
      <c r="AO1171" s="29">
        <f t="shared" si="335"/>
        <v>7552635.4899999788</v>
      </c>
      <c r="AP1171" s="30">
        <f t="shared" si="336"/>
        <v>1159</v>
      </c>
      <c r="AQ1171" s="30">
        <f t="shared" si="336"/>
        <v>1159</v>
      </c>
      <c r="AR1171" s="29">
        <f t="shared" si="329"/>
        <v>7543082.0299997851</v>
      </c>
      <c r="AS1171" s="253">
        <f t="shared" si="336"/>
        <v>1159</v>
      </c>
      <c r="AT1171" s="254">
        <f t="shared" si="336"/>
        <v>1159</v>
      </c>
    </row>
    <row r="1172" spans="22:46">
      <c r="V1172" s="30">
        <f t="shared" si="337"/>
        <v>1160</v>
      </c>
      <c r="W1172" s="29">
        <f t="shared" si="330"/>
        <v>7532356.0300000189</v>
      </c>
      <c r="X1172" s="30">
        <f t="shared" si="337"/>
        <v>1160</v>
      </c>
      <c r="Y1172" s="30">
        <f t="shared" si="337"/>
        <v>1160</v>
      </c>
      <c r="Z1172" s="29">
        <f t="shared" si="331"/>
        <v>7553897.6699999077</v>
      </c>
      <c r="AA1172" s="30">
        <f t="shared" si="337"/>
        <v>1160</v>
      </c>
      <c r="AB1172" s="30">
        <f t="shared" si="337"/>
        <v>1160</v>
      </c>
      <c r="AC1172" s="29">
        <f t="shared" si="332"/>
        <v>7526935.360000127</v>
      </c>
      <c r="AD1172" s="30">
        <f t="shared" si="337"/>
        <v>1160</v>
      </c>
      <c r="AE1172" s="30">
        <f t="shared" si="337"/>
        <v>1160</v>
      </c>
      <c r="AF1172" s="29">
        <f t="shared" si="328"/>
        <v>7564832.6499998579</v>
      </c>
      <c r="AG1172" s="30">
        <f t="shared" si="337"/>
        <v>1160</v>
      </c>
      <c r="AH1172" s="30">
        <f t="shared" si="337"/>
        <v>1160</v>
      </c>
      <c r="AI1172" s="29">
        <f t="shared" si="333"/>
        <v>7522669.3600000199</v>
      </c>
      <c r="AJ1172" s="30">
        <f t="shared" si="337"/>
        <v>1160</v>
      </c>
      <c r="AK1172" s="30">
        <f t="shared" si="336"/>
        <v>1160</v>
      </c>
      <c r="AL1172" s="29">
        <f t="shared" si="334"/>
        <v>7555920.4599999636</v>
      </c>
      <c r="AM1172" s="30">
        <f t="shared" si="336"/>
        <v>1160</v>
      </c>
      <c r="AN1172" s="30">
        <f t="shared" si="336"/>
        <v>1160</v>
      </c>
      <c r="AO1172" s="29">
        <f t="shared" si="335"/>
        <v>7559087.4199999785</v>
      </c>
      <c r="AP1172" s="30">
        <f t="shared" si="336"/>
        <v>1160</v>
      </c>
      <c r="AQ1172" s="30">
        <f t="shared" si="336"/>
        <v>1160</v>
      </c>
      <c r="AR1172" s="29">
        <f t="shared" si="329"/>
        <v>7549523.1699997848</v>
      </c>
      <c r="AS1172" s="253">
        <f t="shared" si="336"/>
        <v>1160</v>
      </c>
      <c r="AT1172" s="254">
        <f t="shared" si="336"/>
        <v>1160</v>
      </c>
    </row>
    <row r="1173" spans="22:46">
      <c r="V1173" s="30">
        <f t="shared" si="337"/>
        <v>1161</v>
      </c>
      <c r="W1173" s="29">
        <f t="shared" si="330"/>
        <v>7538792.6700000186</v>
      </c>
      <c r="X1173" s="30">
        <f t="shared" si="337"/>
        <v>1161</v>
      </c>
      <c r="Y1173" s="30">
        <f t="shared" si="337"/>
        <v>1161</v>
      </c>
      <c r="Z1173" s="29">
        <f t="shared" si="331"/>
        <v>7560352.9599999078</v>
      </c>
      <c r="AA1173" s="30">
        <f t="shared" si="337"/>
        <v>1161</v>
      </c>
      <c r="AB1173" s="30">
        <f t="shared" si="337"/>
        <v>1161</v>
      </c>
      <c r="AC1173" s="29">
        <f t="shared" si="332"/>
        <v>7533369.3000001274</v>
      </c>
      <c r="AD1173" s="30">
        <f t="shared" si="337"/>
        <v>1161</v>
      </c>
      <c r="AE1173" s="30">
        <f t="shared" si="337"/>
        <v>1161</v>
      </c>
      <c r="AF1173" s="29">
        <f t="shared" si="328"/>
        <v>7571292.4499998577</v>
      </c>
      <c r="AG1173" s="30">
        <f t="shared" si="337"/>
        <v>1161</v>
      </c>
      <c r="AH1173" s="30">
        <f t="shared" si="337"/>
        <v>1161</v>
      </c>
      <c r="AI1173" s="29">
        <f t="shared" si="333"/>
        <v>7529103.7500000196</v>
      </c>
      <c r="AJ1173" s="30">
        <f t="shared" si="337"/>
        <v>1161</v>
      </c>
      <c r="AK1173" s="30">
        <f t="shared" si="336"/>
        <v>1161</v>
      </c>
      <c r="AL1173" s="29">
        <f t="shared" si="334"/>
        <v>7562379.3499999633</v>
      </c>
      <c r="AM1173" s="30">
        <f t="shared" si="336"/>
        <v>1161</v>
      </c>
      <c r="AN1173" s="30">
        <f t="shared" si="336"/>
        <v>1161</v>
      </c>
      <c r="AO1173" s="29">
        <f t="shared" si="335"/>
        <v>7565539.3499999782</v>
      </c>
      <c r="AP1173" s="30">
        <f t="shared" si="336"/>
        <v>1161</v>
      </c>
      <c r="AQ1173" s="30">
        <f t="shared" si="336"/>
        <v>1161</v>
      </c>
      <c r="AR1173" s="29">
        <f t="shared" si="329"/>
        <v>7555964.3099997845</v>
      </c>
      <c r="AS1173" s="253">
        <f t="shared" si="336"/>
        <v>1161</v>
      </c>
      <c r="AT1173" s="254">
        <f t="shared" si="336"/>
        <v>1161</v>
      </c>
    </row>
    <row r="1174" spans="22:46">
      <c r="V1174" s="30">
        <f t="shared" si="337"/>
        <v>1162</v>
      </c>
      <c r="W1174" s="29">
        <f t="shared" si="330"/>
        <v>7545229.3100000182</v>
      </c>
      <c r="X1174" s="30">
        <f t="shared" si="337"/>
        <v>1162</v>
      </c>
      <c r="Y1174" s="30">
        <f t="shared" si="337"/>
        <v>1162</v>
      </c>
      <c r="Z1174" s="29">
        <f t="shared" si="331"/>
        <v>7566808.2499999078</v>
      </c>
      <c r="AA1174" s="30">
        <f t="shared" si="337"/>
        <v>1162</v>
      </c>
      <c r="AB1174" s="30">
        <f t="shared" si="337"/>
        <v>1162</v>
      </c>
      <c r="AC1174" s="29">
        <f t="shared" si="332"/>
        <v>7539803.2400001278</v>
      </c>
      <c r="AD1174" s="30">
        <f t="shared" si="337"/>
        <v>1162</v>
      </c>
      <c r="AE1174" s="30">
        <f t="shared" si="337"/>
        <v>1162</v>
      </c>
      <c r="AF1174" s="29">
        <f t="shared" si="328"/>
        <v>7577752.2499998575</v>
      </c>
      <c r="AG1174" s="30">
        <f t="shared" si="337"/>
        <v>1162</v>
      </c>
      <c r="AH1174" s="30">
        <f t="shared" si="337"/>
        <v>1162</v>
      </c>
      <c r="AI1174" s="29">
        <f t="shared" si="333"/>
        <v>7535538.1400000192</v>
      </c>
      <c r="AJ1174" s="30">
        <f t="shared" si="337"/>
        <v>1162</v>
      </c>
      <c r="AK1174" s="30">
        <f t="shared" si="336"/>
        <v>1162</v>
      </c>
      <c r="AL1174" s="29">
        <f t="shared" si="334"/>
        <v>7568838.239999963</v>
      </c>
      <c r="AM1174" s="30">
        <f t="shared" si="336"/>
        <v>1162</v>
      </c>
      <c r="AN1174" s="30">
        <f t="shared" si="336"/>
        <v>1162</v>
      </c>
      <c r="AO1174" s="29">
        <f t="shared" si="335"/>
        <v>7571991.2799999779</v>
      </c>
      <c r="AP1174" s="30">
        <f t="shared" si="336"/>
        <v>1162</v>
      </c>
      <c r="AQ1174" s="30">
        <f t="shared" si="336"/>
        <v>1162</v>
      </c>
      <c r="AR1174" s="29">
        <f t="shared" si="329"/>
        <v>7562405.4499997841</v>
      </c>
      <c r="AS1174" s="253">
        <f t="shared" si="336"/>
        <v>1162</v>
      </c>
      <c r="AT1174" s="254">
        <f t="shared" si="336"/>
        <v>1162</v>
      </c>
    </row>
    <row r="1175" spans="22:46">
      <c r="V1175" s="30">
        <f t="shared" si="337"/>
        <v>1163</v>
      </c>
      <c r="W1175" s="29">
        <f t="shared" si="330"/>
        <v>7551665.9500000179</v>
      </c>
      <c r="X1175" s="30">
        <f t="shared" si="337"/>
        <v>1163</v>
      </c>
      <c r="Y1175" s="30">
        <f t="shared" si="337"/>
        <v>1163</v>
      </c>
      <c r="Z1175" s="29">
        <f t="shared" si="331"/>
        <v>7573263.5399999078</v>
      </c>
      <c r="AA1175" s="30">
        <f t="shared" si="337"/>
        <v>1163</v>
      </c>
      <c r="AB1175" s="30">
        <f t="shared" si="337"/>
        <v>1163</v>
      </c>
      <c r="AC1175" s="29">
        <f t="shared" si="332"/>
        <v>7546237.1800001282</v>
      </c>
      <c r="AD1175" s="30">
        <f t="shared" si="337"/>
        <v>1163</v>
      </c>
      <c r="AE1175" s="30">
        <f t="shared" si="337"/>
        <v>1163</v>
      </c>
      <c r="AF1175" s="29">
        <f t="shared" si="328"/>
        <v>7584212.0499998573</v>
      </c>
      <c r="AG1175" s="30">
        <f t="shared" si="337"/>
        <v>1163</v>
      </c>
      <c r="AH1175" s="30">
        <f t="shared" si="337"/>
        <v>1163</v>
      </c>
      <c r="AI1175" s="29">
        <f t="shared" si="333"/>
        <v>7541972.5300000189</v>
      </c>
      <c r="AJ1175" s="30">
        <f t="shared" si="337"/>
        <v>1163</v>
      </c>
      <c r="AK1175" s="30">
        <f t="shared" si="336"/>
        <v>1163</v>
      </c>
      <c r="AL1175" s="29">
        <f t="shared" si="334"/>
        <v>7575297.1299999626</v>
      </c>
      <c r="AM1175" s="30">
        <f t="shared" si="336"/>
        <v>1163</v>
      </c>
      <c r="AN1175" s="30">
        <f t="shared" si="336"/>
        <v>1163</v>
      </c>
      <c r="AO1175" s="29">
        <f t="shared" si="335"/>
        <v>7578443.2099999776</v>
      </c>
      <c r="AP1175" s="30">
        <f t="shared" si="336"/>
        <v>1163</v>
      </c>
      <c r="AQ1175" s="30">
        <f t="shared" si="336"/>
        <v>1163</v>
      </c>
      <c r="AR1175" s="29">
        <f t="shared" si="329"/>
        <v>7568846.5899997838</v>
      </c>
      <c r="AS1175" s="253">
        <f t="shared" si="336"/>
        <v>1163</v>
      </c>
      <c r="AT1175" s="254">
        <f t="shared" si="336"/>
        <v>1163</v>
      </c>
    </row>
    <row r="1176" spans="22:46">
      <c r="V1176" s="30">
        <f t="shared" si="337"/>
        <v>1164</v>
      </c>
      <c r="W1176" s="29">
        <f t="shared" si="330"/>
        <v>7558102.5900000175</v>
      </c>
      <c r="X1176" s="30">
        <f t="shared" si="337"/>
        <v>1164</v>
      </c>
      <c r="Y1176" s="30">
        <f t="shared" si="337"/>
        <v>1164</v>
      </c>
      <c r="Z1176" s="29">
        <f t="shared" si="331"/>
        <v>7579718.8299999079</v>
      </c>
      <c r="AA1176" s="30">
        <f t="shared" si="337"/>
        <v>1164</v>
      </c>
      <c r="AB1176" s="30">
        <f t="shared" si="337"/>
        <v>1164</v>
      </c>
      <c r="AC1176" s="29">
        <f t="shared" si="332"/>
        <v>7552671.1200001286</v>
      </c>
      <c r="AD1176" s="30">
        <f t="shared" si="337"/>
        <v>1164</v>
      </c>
      <c r="AE1176" s="30">
        <f t="shared" si="337"/>
        <v>1164</v>
      </c>
      <c r="AF1176" s="29">
        <f t="shared" si="328"/>
        <v>7590671.8499998571</v>
      </c>
      <c r="AG1176" s="30">
        <f t="shared" si="337"/>
        <v>1164</v>
      </c>
      <c r="AH1176" s="30">
        <f t="shared" si="337"/>
        <v>1164</v>
      </c>
      <c r="AI1176" s="29">
        <f t="shared" si="333"/>
        <v>7548406.9200000186</v>
      </c>
      <c r="AJ1176" s="30">
        <f t="shared" si="337"/>
        <v>1164</v>
      </c>
      <c r="AK1176" s="30">
        <f t="shared" si="336"/>
        <v>1164</v>
      </c>
      <c r="AL1176" s="29">
        <f t="shared" si="334"/>
        <v>7581756.0199999623</v>
      </c>
      <c r="AM1176" s="30">
        <f t="shared" si="336"/>
        <v>1164</v>
      </c>
      <c r="AN1176" s="30">
        <f t="shared" si="336"/>
        <v>1164</v>
      </c>
      <c r="AO1176" s="29">
        <f t="shared" si="335"/>
        <v>7584895.1399999773</v>
      </c>
      <c r="AP1176" s="30">
        <f t="shared" si="336"/>
        <v>1164</v>
      </c>
      <c r="AQ1176" s="30">
        <f t="shared" si="336"/>
        <v>1164</v>
      </c>
      <c r="AR1176" s="29">
        <f t="shared" si="329"/>
        <v>7575287.7299997834</v>
      </c>
      <c r="AS1176" s="253">
        <f t="shared" si="336"/>
        <v>1164</v>
      </c>
      <c r="AT1176" s="254">
        <f t="shared" si="336"/>
        <v>1164</v>
      </c>
    </row>
    <row r="1177" spans="22:46">
      <c r="V1177" s="30">
        <f t="shared" si="337"/>
        <v>1165</v>
      </c>
      <c r="W1177" s="29">
        <f t="shared" si="330"/>
        <v>7564539.2300000172</v>
      </c>
      <c r="X1177" s="30">
        <f t="shared" si="337"/>
        <v>1165</v>
      </c>
      <c r="Y1177" s="30">
        <f t="shared" si="337"/>
        <v>1165</v>
      </c>
      <c r="Z1177" s="29">
        <f t="shared" si="331"/>
        <v>7586174.1199999079</v>
      </c>
      <c r="AA1177" s="30">
        <f t="shared" si="337"/>
        <v>1165</v>
      </c>
      <c r="AB1177" s="30">
        <f t="shared" si="337"/>
        <v>1165</v>
      </c>
      <c r="AC1177" s="29">
        <f t="shared" si="332"/>
        <v>7559105.060000129</v>
      </c>
      <c r="AD1177" s="30">
        <f t="shared" si="337"/>
        <v>1165</v>
      </c>
      <c r="AE1177" s="30">
        <f t="shared" si="337"/>
        <v>1165</v>
      </c>
      <c r="AF1177" s="29">
        <f t="shared" si="328"/>
        <v>7597131.6499998569</v>
      </c>
      <c r="AG1177" s="30">
        <f t="shared" si="337"/>
        <v>1165</v>
      </c>
      <c r="AH1177" s="30">
        <f t="shared" si="337"/>
        <v>1165</v>
      </c>
      <c r="AI1177" s="29">
        <f t="shared" si="333"/>
        <v>7554841.3100000182</v>
      </c>
      <c r="AJ1177" s="30">
        <f t="shared" si="337"/>
        <v>1165</v>
      </c>
      <c r="AK1177" s="30">
        <f t="shared" si="336"/>
        <v>1165</v>
      </c>
      <c r="AL1177" s="29">
        <f t="shared" si="334"/>
        <v>7588214.909999962</v>
      </c>
      <c r="AM1177" s="30">
        <f t="shared" si="336"/>
        <v>1165</v>
      </c>
      <c r="AN1177" s="30">
        <f t="shared" si="336"/>
        <v>1165</v>
      </c>
      <c r="AO1177" s="29">
        <f t="shared" si="335"/>
        <v>7591347.069999977</v>
      </c>
      <c r="AP1177" s="30">
        <f t="shared" si="336"/>
        <v>1165</v>
      </c>
      <c r="AQ1177" s="30">
        <f t="shared" si="336"/>
        <v>1165</v>
      </c>
      <c r="AR1177" s="29">
        <f t="shared" si="329"/>
        <v>7581728.8699997831</v>
      </c>
      <c r="AS1177" s="253">
        <f t="shared" si="336"/>
        <v>1165</v>
      </c>
      <c r="AT1177" s="254">
        <f t="shared" si="336"/>
        <v>1165</v>
      </c>
    </row>
    <row r="1178" spans="22:46">
      <c r="V1178" s="30">
        <f t="shared" si="337"/>
        <v>1166</v>
      </c>
      <c r="W1178" s="29">
        <f t="shared" si="330"/>
        <v>7570975.8700000169</v>
      </c>
      <c r="X1178" s="30">
        <f t="shared" si="337"/>
        <v>1166</v>
      </c>
      <c r="Y1178" s="30">
        <f t="shared" si="337"/>
        <v>1166</v>
      </c>
      <c r="Z1178" s="29">
        <f t="shared" si="331"/>
        <v>7592629.4099999079</v>
      </c>
      <c r="AA1178" s="30">
        <f t="shared" si="337"/>
        <v>1166</v>
      </c>
      <c r="AB1178" s="30">
        <f t="shared" si="337"/>
        <v>1166</v>
      </c>
      <c r="AC1178" s="29">
        <f t="shared" si="332"/>
        <v>7565539.0000001295</v>
      </c>
      <c r="AD1178" s="30">
        <f t="shared" si="337"/>
        <v>1166</v>
      </c>
      <c r="AE1178" s="30">
        <f t="shared" si="337"/>
        <v>1166</v>
      </c>
      <c r="AF1178" s="29">
        <f t="shared" si="328"/>
        <v>7603591.4499998568</v>
      </c>
      <c r="AG1178" s="30">
        <f t="shared" si="337"/>
        <v>1166</v>
      </c>
      <c r="AH1178" s="30">
        <f t="shared" si="337"/>
        <v>1166</v>
      </c>
      <c r="AI1178" s="29">
        <f t="shared" si="333"/>
        <v>7561275.7000000179</v>
      </c>
      <c r="AJ1178" s="30">
        <f t="shared" si="337"/>
        <v>1166</v>
      </c>
      <c r="AK1178" s="30">
        <f t="shared" si="336"/>
        <v>1166</v>
      </c>
      <c r="AL1178" s="29">
        <f t="shared" si="334"/>
        <v>7594673.7999999616</v>
      </c>
      <c r="AM1178" s="30">
        <f t="shared" si="336"/>
        <v>1166</v>
      </c>
      <c r="AN1178" s="30">
        <f t="shared" si="336"/>
        <v>1166</v>
      </c>
      <c r="AO1178" s="29">
        <f t="shared" si="335"/>
        <v>7597798.9999999767</v>
      </c>
      <c r="AP1178" s="30">
        <f t="shared" si="336"/>
        <v>1166</v>
      </c>
      <c r="AQ1178" s="30">
        <f t="shared" si="336"/>
        <v>1166</v>
      </c>
      <c r="AR1178" s="29">
        <f t="shared" si="329"/>
        <v>7588170.0099997828</v>
      </c>
      <c r="AS1178" s="253">
        <f t="shared" si="336"/>
        <v>1166</v>
      </c>
      <c r="AT1178" s="254">
        <f t="shared" si="336"/>
        <v>1166</v>
      </c>
    </row>
    <row r="1179" spans="22:46">
      <c r="V1179" s="30">
        <f t="shared" si="337"/>
        <v>1167</v>
      </c>
      <c r="W1179" s="29">
        <f t="shared" si="330"/>
        <v>7577412.5100000165</v>
      </c>
      <c r="X1179" s="30">
        <f t="shared" si="337"/>
        <v>1167</v>
      </c>
      <c r="Y1179" s="30">
        <f t="shared" si="337"/>
        <v>1167</v>
      </c>
      <c r="Z1179" s="29">
        <f t="shared" si="331"/>
        <v>7599084.699999908</v>
      </c>
      <c r="AA1179" s="30">
        <f t="shared" si="337"/>
        <v>1167</v>
      </c>
      <c r="AB1179" s="30">
        <f t="shared" si="337"/>
        <v>1167</v>
      </c>
      <c r="AC1179" s="29">
        <f t="shared" si="332"/>
        <v>7571972.9400001299</v>
      </c>
      <c r="AD1179" s="30">
        <f t="shared" si="337"/>
        <v>1167</v>
      </c>
      <c r="AE1179" s="30">
        <f t="shared" si="337"/>
        <v>1167</v>
      </c>
      <c r="AF1179" s="29">
        <f t="shared" si="328"/>
        <v>7610051.2499998566</v>
      </c>
      <c r="AG1179" s="30">
        <f t="shared" si="337"/>
        <v>1167</v>
      </c>
      <c r="AH1179" s="30">
        <f t="shared" si="337"/>
        <v>1167</v>
      </c>
      <c r="AI1179" s="29">
        <f t="shared" si="333"/>
        <v>7567710.0900000175</v>
      </c>
      <c r="AJ1179" s="30">
        <f t="shared" si="337"/>
        <v>1167</v>
      </c>
      <c r="AK1179" s="30">
        <f t="shared" si="336"/>
        <v>1167</v>
      </c>
      <c r="AL1179" s="29">
        <f t="shared" si="334"/>
        <v>7601132.6899999613</v>
      </c>
      <c r="AM1179" s="30">
        <f t="shared" si="336"/>
        <v>1167</v>
      </c>
      <c r="AN1179" s="30">
        <f t="shared" si="336"/>
        <v>1167</v>
      </c>
      <c r="AO1179" s="29">
        <f t="shared" si="335"/>
        <v>7604250.9299999764</v>
      </c>
      <c r="AP1179" s="30">
        <f t="shared" si="336"/>
        <v>1167</v>
      </c>
      <c r="AQ1179" s="30">
        <f t="shared" si="336"/>
        <v>1167</v>
      </c>
      <c r="AR1179" s="29">
        <f t="shared" si="329"/>
        <v>7594611.1499997824</v>
      </c>
      <c r="AS1179" s="253">
        <f t="shared" si="336"/>
        <v>1167</v>
      </c>
      <c r="AT1179" s="254">
        <f t="shared" si="336"/>
        <v>1167</v>
      </c>
    </row>
    <row r="1180" spans="22:46">
      <c r="V1180" s="30">
        <f t="shared" si="337"/>
        <v>1168</v>
      </c>
      <c r="W1180" s="29">
        <f t="shared" si="330"/>
        <v>7583849.1500000162</v>
      </c>
      <c r="X1180" s="30">
        <f t="shared" si="337"/>
        <v>1168</v>
      </c>
      <c r="Y1180" s="30">
        <f t="shared" si="337"/>
        <v>1168</v>
      </c>
      <c r="Z1180" s="29">
        <f t="shared" si="331"/>
        <v>7605539.989999908</v>
      </c>
      <c r="AA1180" s="30">
        <f t="shared" si="337"/>
        <v>1168</v>
      </c>
      <c r="AB1180" s="30">
        <f t="shared" si="337"/>
        <v>1168</v>
      </c>
      <c r="AC1180" s="29">
        <f t="shared" si="332"/>
        <v>7578406.8800001303</v>
      </c>
      <c r="AD1180" s="30">
        <f t="shared" si="337"/>
        <v>1168</v>
      </c>
      <c r="AE1180" s="30">
        <f t="shared" si="337"/>
        <v>1168</v>
      </c>
      <c r="AF1180" s="29">
        <f t="shared" si="328"/>
        <v>7616511.0499998564</v>
      </c>
      <c r="AG1180" s="30">
        <f t="shared" si="337"/>
        <v>1168</v>
      </c>
      <c r="AH1180" s="30">
        <f t="shared" si="337"/>
        <v>1168</v>
      </c>
      <c r="AI1180" s="29">
        <f t="shared" si="333"/>
        <v>7574144.4800000172</v>
      </c>
      <c r="AJ1180" s="30">
        <f t="shared" si="337"/>
        <v>1168</v>
      </c>
      <c r="AK1180" s="30">
        <f t="shared" si="336"/>
        <v>1168</v>
      </c>
      <c r="AL1180" s="29">
        <f t="shared" si="334"/>
        <v>7607591.579999961</v>
      </c>
      <c r="AM1180" s="30">
        <f t="shared" si="336"/>
        <v>1168</v>
      </c>
      <c r="AN1180" s="30">
        <f t="shared" si="336"/>
        <v>1168</v>
      </c>
      <c r="AO1180" s="29">
        <f t="shared" si="335"/>
        <v>7610702.8599999761</v>
      </c>
      <c r="AP1180" s="30">
        <f t="shared" si="336"/>
        <v>1168</v>
      </c>
      <c r="AQ1180" s="30">
        <f t="shared" si="336"/>
        <v>1168</v>
      </c>
      <c r="AR1180" s="29">
        <f t="shared" si="329"/>
        <v>7601052.2899997821</v>
      </c>
      <c r="AS1180" s="253">
        <f t="shared" si="336"/>
        <v>1168</v>
      </c>
      <c r="AT1180" s="254">
        <f t="shared" si="336"/>
        <v>1168</v>
      </c>
    </row>
    <row r="1181" spans="22:46">
      <c r="V1181" s="30">
        <f t="shared" si="337"/>
        <v>1169</v>
      </c>
      <c r="W1181" s="29">
        <f t="shared" si="330"/>
        <v>7590285.7900000159</v>
      </c>
      <c r="X1181" s="30">
        <f t="shared" si="337"/>
        <v>1169</v>
      </c>
      <c r="Y1181" s="30">
        <f t="shared" si="337"/>
        <v>1169</v>
      </c>
      <c r="Z1181" s="29">
        <f t="shared" si="331"/>
        <v>7611995.2799999081</v>
      </c>
      <c r="AA1181" s="30">
        <f t="shared" si="337"/>
        <v>1169</v>
      </c>
      <c r="AB1181" s="30">
        <f t="shared" si="337"/>
        <v>1169</v>
      </c>
      <c r="AC1181" s="29">
        <f t="shared" si="332"/>
        <v>7584840.8200001307</v>
      </c>
      <c r="AD1181" s="30">
        <f t="shared" si="337"/>
        <v>1169</v>
      </c>
      <c r="AE1181" s="30">
        <f t="shared" si="337"/>
        <v>1169</v>
      </c>
      <c r="AF1181" s="29">
        <f t="shared" si="328"/>
        <v>7622970.8499998562</v>
      </c>
      <c r="AG1181" s="30">
        <f t="shared" si="337"/>
        <v>1169</v>
      </c>
      <c r="AH1181" s="30">
        <f t="shared" si="337"/>
        <v>1169</v>
      </c>
      <c r="AI1181" s="29">
        <f t="shared" si="333"/>
        <v>7580578.8700000169</v>
      </c>
      <c r="AJ1181" s="30">
        <f t="shared" si="337"/>
        <v>1169</v>
      </c>
      <c r="AK1181" s="30">
        <f t="shared" si="337"/>
        <v>1169</v>
      </c>
      <c r="AL1181" s="29">
        <f t="shared" si="334"/>
        <v>7614050.4699999606</v>
      </c>
      <c r="AM1181" s="30">
        <f t="shared" ref="AK1181:AT1196" si="338">AM1180+1</f>
        <v>1169</v>
      </c>
      <c r="AN1181" s="30">
        <f t="shared" si="338"/>
        <v>1169</v>
      </c>
      <c r="AO1181" s="29">
        <f t="shared" si="335"/>
        <v>7617154.7899999758</v>
      </c>
      <c r="AP1181" s="30">
        <f t="shared" si="338"/>
        <v>1169</v>
      </c>
      <c r="AQ1181" s="30">
        <f t="shared" si="338"/>
        <v>1169</v>
      </c>
      <c r="AR1181" s="29">
        <f t="shared" si="329"/>
        <v>7607493.4299997818</v>
      </c>
      <c r="AS1181" s="253">
        <f t="shared" si="338"/>
        <v>1169</v>
      </c>
      <c r="AT1181" s="254">
        <f t="shared" si="338"/>
        <v>1169</v>
      </c>
    </row>
    <row r="1182" spans="22:46">
      <c r="V1182" s="30">
        <f t="shared" ref="V1182:AK1197" si="339">V1181+1</f>
        <v>1170</v>
      </c>
      <c r="W1182" s="29">
        <f t="shared" si="330"/>
        <v>7596722.4300000155</v>
      </c>
      <c r="X1182" s="30">
        <f t="shared" si="339"/>
        <v>1170</v>
      </c>
      <c r="Y1182" s="30">
        <f t="shared" si="339"/>
        <v>1170</v>
      </c>
      <c r="Z1182" s="29">
        <f t="shared" si="331"/>
        <v>7618450.5699999081</v>
      </c>
      <c r="AA1182" s="30">
        <f t="shared" si="339"/>
        <v>1170</v>
      </c>
      <c r="AB1182" s="30">
        <f t="shared" si="339"/>
        <v>1170</v>
      </c>
      <c r="AC1182" s="29">
        <f t="shared" si="332"/>
        <v>7591274.7600001311</v>
      </c>
      <c r="AD1182" s="30">
        <f t="shared" si="339"/>
        <v>1170</v>
      </c>
      <c r="AE1182" s="30">
        <f t="shared" si="339"/>
        <v>1170</v>
      </c>
      <c r="AF1182" s="29">
        <f t="shared" si="328"/>
        <v>7629430.649999856</v>
      </c>
      <c r="AG1182" s="30">
        <f t="shared" si="339"/>
        <v>1170</v>
      </c>
      <c r="AH1182" s="30">
        <f t="shared" si="339"/>
        <v>1170</v>
      </c>
      <c r="AI1182" s="29">
        <f t="shared" si="333"/>
        <v>7587013.2600000165</v>
      </c>
      <c r="AJ1182" s="30">
        <f t="shared" si="339"/>
        <v>1170</v>
      </c>
      <c r="AK1182" s="30">
        <f t="shared" si="338"/>
        <v>1170</v>
      </c>
      <c r="AL1182" s="29">
        <f t="shared" si="334"/>
        <v>7620509.3599999603</v>
      </c>
      <c r="AM1182" s="30">
        <f t="shared" si="338"/>
        <v>1170</v>
      </c>
      <c r="AN1182" s="30">
        <f t="shared" si="338"/>
        <v>1170</v>
      </c>
      <c r="AO1182" s="29">
        <f t="shared" si="335"/>
        <v>7623606.7199999755</v>
      </c>
      <c r="AP1182" s="30">
        <f t="shared" si="338"/>
        <v>1170</v>
      </c>
      <c r="AQ1182" s="30">
        <f t="shared" si="338"/>
        <v>1170</v>
      </c>
      <c r="AR1182" s="29">
        <f t="shared" si="329"/>
        <v>7613934.5699997814</v>
      </c>
      <c r="AS1182" s="253">
        <f t="shared" si="338"/>
        <v>1170</v>
      </c>
      <c r="AT1182" s="254">
        <f t="shared" si="338"/>
        <v>1170</v>
      </c>
    </row>
    <row r="1183" spans="22:46">
      <c r="V1183" s="30">
        <f t="shared" si="339"/>
        <v>1171</v>
      </c>
      <c r="W1183" s="29">
        <f t="shared" si="330"/>
        <v>7603159.0700000152</v>
      </c>
      <c r="X1183" s="30">
        <f t="shared" si="339"/>
        <v>1171</v>
      </c>
      <c r="Y1183" s="30">
        <f t="shared" si="339"/>
        <v>1171</v>
      </c>
      <c r="Z1183" s="29">
        <f t="shared" si="331"/>
        <v>7624905.8599999081</v>
      </c>
      <c r="AA1183" s="30">
        <f t="shared" si="339"/>
        <v>1171</v>
      </c>
      <c r="AB1183" s="30">
        <f t="shared" si="339"/>
        <v>1171</v>
      </c>
      <c r="AC1183" s="29">
        <f t="shared" si="332"/>
        <v>7597708.7000001315</v>
      </c>
      <c r="AD1183" s="30">
        <f t="shared" si="339"/>
        <v>1171</v>
      </c>
      <c r="AE1183" s="30">
        <f t="shared" si="339"/>
        <v>1171</v>
      </c>
      <c r="AF1183" s="29">
        <f t="shared" si="328"/>
        <v>7635890.4499998558</v>
      </c>
      <c r="AG1183" s="30">
        <f t="shared" si="339"/>
        <v>1171</v>
      </c>
      <c r="AH1183" s="30">
        <f t="shared" si="339"/>
        <v>1171</v>
      </c>
      <c r="AI1183" s="29">
        <f t="shared" si="333"/>
        <v>7593447.6500000162</v>
      </c>
      <c r="AJ1183" s="30">
        <f t="shared" si="339"/>
        <v>1171</v>
      </c>
      <c r="AK1183" s="30">
        <f t="shared" si="338"/>
        <v>1171</v>
      </c>
      <c r="AL1183" s="29">
        <f t="shared" si="334"/>
        <v>7626968.24999996</v>
      </c>
      <c r="AM1183" s="30">
        <f t="shared" si="338"/>
        <v>1171</v>
      </c>
      <c r="AN1183" s="30">
        <f t="shared" si="338"/>
        <v>1171</v>
      </c>
      <c r="AO1183" s="29">
        <f t="shared" si="335"/>
        <v>7630058.6499999752</v>
      </c>
      <c r="AP1183" s="30">
        <f t="shared" si="338"/>
        <v>1171</v>
      </c>
      <c r="AQ1183" s="30">
        <f t="shared" si="338"/>
        <v>1171</v>
      </c>
      <c r="AR1183" s="29">
        <f t="shared" si="329"/>
        <v>7620375.7099997811</v>
      </c>
      <c r="AS1183" s="253">
        <f t="shared" si="338"/>
        <v>1171</v>
      </c>
      <c r="AT1183" s="254">
        <f t="shared" si="338"/>
        <v>1171</v>
      </c>
    </row>
    <row r="1184" spans="22:46">
      <c r="V1184" s="30">
        <f t="shared" si="339"/>
        <v>1172</v>
      </c>
      <c r="W1184" s="29">
        <f t="shared" si="330"/>
        <v>7609595.7100000149</v>
      </c>
      <c r="X1184" s="30">
        <f t="shared" si="339"/>
        <v>1172</v>
      </c>
      <c r="Y1184" s="30">
        <f t="shared" si="339"/>
        <v>1172</v>
      </c>
      <c r="Z1184" s="29">
        <f t="shared" si="331"/>
        <v>7631361.1499999082</v>
      </c>
      <c r="AA1184" s="30">
        <f t="shared" si="339"/>
        <v>1172</v>
      </c>
      <c r="AB1184" s="30">
        <f t="shared" si="339"/>
        <v>1172</v>
      </c>
      <c r="AC1184" s="29">
        <f t="shared" si="332"/>
        <v>7604142.6400001319</v>
      </c>
      <c r="AD1184" s="30">
        <f t="shared" si="339"/>
        <v>1172</v>
      </c>
      <c r="AE1184" s="30">
        <f t="shared" si="339"/>
        <v>1172</v>
      </c>
      <c r="AF1184" s="29">
        <f t="shared" si="328"/>
        <v>7642350.2499998556</v>
      </c>
      <c r="AG1184" s="30">
        <f t="shared" si="339"/>
        <v>1172</v>
      </c>
      <c r="AH1184" s="30">
        <f t="shared" si="339"/>
        <v>1172</v>
      </c>
      <c r="AI1184" s="29">
        <f t="shared" si="333"/>
        <v>7599882.0400000159</v>
      </c>
      <c r="AJ1184" s="30">
        <f t="shared" si="339"/>
        <v>1172</v>
      </c>
      <c r="AK1184" s="30">
        <f t="shared" si="338"/>
        <v>1172</v>
      </c>
      <c r="AL1184" s="29">
        <f t="shared" si="334"/>
        <v>7633427.1399999596</v>
      </c>
      <c r="AM1184" s="30">
        <f t="shared" si="338"/>
        <v>1172</v>
      </c>
      <c r="AN1184" s="30">
        <f t="shared" si="338"/>
        <v>1172</v>
      </c>
      <c r="AO1184" s="29">
        <f t="shared" si="335"/>
        <v>7636510.5799999749</v>
      </c>
      <c r="AP1184" s="30">
        <f t="shared" si="338"/>
        <v>1172</v>
      </c>
      <c r="AQ1184" s="30">
        <f t="shared" si="338"/>
        <v>1172</v>
      </c>
      <c r="AR1184" s="29">
        <f t="shared" si="329"/>
        <v>7626816.8499997808</v>
      </c>
      <c r="AS1184" s="253">
        <f t="shared" si="338"/>
        <v>1172</v>
      </c>
      <c r="AT1184" s="254">
        <f t="shared" si="338"/>
        <v>1172</v>
      </c>
    </row>
    <row r="1185" spans="22:46">
      <c r="V1185" s="30">
        <f t="shared" si="339"/>
        <v>1173</v>
      </c>
      <c r="W1185" s="29">
        <f t="shared" si="330"/>
        <v>7616032.3500000145</v>
      </c>
      <c r="X1185" s="30">
        <f t="shared" si="339"/>
        <v>1173</v>
      </c>
      <c r="Y1185" s="30">
        <f t="shared" si="339"/>
        <v>1173</v>
      </c>
      <c r="Z1185" s="29">
        <f t="shared" si="331"/>
        <v>7637816.4399999082</v>
      </c>
      <c r="AA1185" s="30">
        <f t="shared" si="339"/>
        <v>1173</v>
      </c>
      <c r="AB1185" s="30">
        <f t="shared" si="339"/>
        <v>1173</v>
      </c>
      <c r="AC1185" s="29">
        <f t="shared" si="332"/>
        <v>7610576.5800001323</v>
      </c>
      <c r="AD1185" s="30">
        <f t="shared" si="339"/>
        <v>1173</v>
      </c>
      <c r="AE1185" s="30">
        <f t="shared" si="339"/>
        <v>1173</v>
      </c>
      <c r="AF1185" s="29">
        <f t="shared" si="328"/>
        <v>7648810.0499998555</v>
      </c>
      <c r="AG1185" s="30">
        <f t="shared" si="339"/>
        <v>1173</v>
      </c>
      <c r="AH1185" s="30">
        <f t="shared" si="339"/>
        <v>1173</v>
      </c>
      <c r="AI1185" s="29">
        <f t="shared" si="333"/>
        <v>7606316.4300000155</v>
      </c>
      <c r="AJ1185" s="30">
        <f t="shared" si="339"/>
        <v>1173</v>
      </c>
      <c r="AK1185" s="30">
        <f t="shared" si="338"/>
        <v>1173</v>
      </c>
      <c r="AL1185" s="29">
        <f t="shared" si="334"/>
        <v>7639886.0299999593</v>
      </c>
      <c r="AM1185" s="30">
        <f t="shared" si="338"/>
        <v>1173</v>
      </c>
      <c r="AN1185" s="30">
        <f t="shared" si="338"/>
        <v>1173</v>
      </c>
      <c r="AO1185" s="29">
        <f t="shared" si="335"/>
        <v>7642962.5099999746</v>
      </c>
      <c r="AP1185" s="30">
        <f t="shared" si="338"/>
        <v>1173</v>
      </c>
      <c r="AQ1185" s="30">
        <f t="shared" si="338"/>
        <v>1173</v>
      </c>
      <c r="AR1185" s="29">
        <f t="shared" si="329"/>
        <v>7633257.9899997804</v>
      </c>
      <c r="AS1185" s="253">
        <f t="shared" si="338"/>
        <v>1173</v>
      </c>
      <c r="AT1185" s="254">
        <f t="shared" si="338"/>
        <v>1173</v>
      </c>
    </row>
    <row r="1186" spans="22:46">
      <c r="V1186" s="30">
        <f t="shared" si="339"/>
        <v>1174</v>
      </c>
      <c r="W1186" s="29">
        <f t="shared" si="330"/>
        <v>7622468.9900000142</v>
      </c>
      <c r="X1186" s="30">
        <f t="shared" si="339"/>
        <v>1174</v>
      </c>
      <c r="Y1186" s="30">
        <f t="shared" si="339"/>
        <v>1174</v>
      </c>
      <c r="Z1186" s="29">
        <f t="shared" si="331"/>
        <v>7644271.7299999082</v>
      </c>
      <c r="AA1186" s="30">
        <f t="shared" si="339"/>
        <v>1174</v>
      </c>
      <c r="AB1186" s="30">
        <f t="shared" si="339"/>
        <v>1174</v>
      </c>
      <c r="AC1186" s="29">
        <f t="shared" si="332"/>
        <v>7617010.5200001327</v>
      </c>
      <c r="AD1186" s="30">
        <f t="shared" si="339"/>
        <v>1174</v>
      </c>
      <c r="AE1186" s="30">
        <f t="shared" si="339"/>
        <v>1174</v>
      </c>
      <c r="AF1186" s="29">
        <f t="shared" si="328"/>
        <v>7655269.8499998553</v>
      </c>
      <c r="AG1186" s="30">
        <f t="shared" si="339"/>
        <v>1174</v>
      </c>
      <c r="AH1186" s="30">
        <f t="shared" si="339"/>
        <v>1174</v>
      </c>
      <c r="AI1186" s="29">
        <f t="shared" si="333"/>
        <v>7612750.8200000152</v>
      </c>
      <c r="AJ1186" s="30">
        <f t="shared" si="339"/>
        <v>1174</v>
      </c>
      <c r="AK1186" s="30">
        <f t="shared" si="338"/>
        <v>1174</v>
      </c>
      <c r="AL1186" s="29">
        <f t="shared" si="334"/>
        <v>7646344.9199999589</v>
      </c>
      <c r="AM1186" s="30">
        <f t="shared" si="338"/>
        <v>1174</v>
      </c>
      <c r="AN1186" s="30">
        <f t="shared" si="338"/>
        <v>1174</v>
      </c>
      <c r="AO1186" s="29">
        <f t="shared" si="335"/>
        <v>7649414.4399999743</v>
      </c>
      <c r="AP1186" s="30">
        <f t="shared" si="338"/>
        <v>1174</v>
      </c>
      <c r="AQ1186" s="30">
        <f t="shared" si="338"/>
        <v>1174</v>
      </c>
      <c r="AR1186" s="29">
        <f t="shared" si="329"/>
        <v>7639699.1299997801</v>
      </c>
      <c r="AS1186" s="253">
        <f t="shared" si="338"/>
        <v>1174</v>
      </c>
      <c r="AT1186" s="254">
        <f t="shared" si="338"/>
        <v>1174</v>
      </c>
    </row>
    <row r="1187" spans="22:46">
      <c r="V1187" s="30">
        <f t="shared" si="339"/>
        <v>1175</v>
      </c>
      <c r="W1187" s="29">
        <f t="shared" si="330"/>
        <v>7628905.6300000139</v>
      </c>
      <c r="X1187" s="30">
        <f t="shared" si="339"/>
        <v>1175</v>
      </c>
      <c r="Y1187" s="30">
        <f t="shared" si="339"/>
        <v>1175</v>
      </c>
      <c r="Z1187" s="29">
        <f t="shared" si="331"/>
        <v>7650727.0199999083</v>
      </c>
      <c r="AA1187" s="30">
        <f t="shared" si="339"/>
        <v>1175</v>
      </c>
      <c r="AB1187" s="30">
        <f t="shared" si="339"/>
        <v>1175</v>
      </c>
      <c r="AC1187" s="29">
        <f t="shared" si="332"/>
        <v>7623444.4600001331</v>
      </c>
      <c r="AD1187" s="30">
        <f t="shared" si="339"/>
        <v>1175</v>
      </c>
      <c r="AE1187" s="30">
        <f t="shared" si="339"/>
        <v>1175</v>
      </c>
      <c r="AF1187" s="29">
        <f t="shared" si="328"/>
        <v>7661729.6499998551</v>
      </c>
      <c r="AG1187" s="30">
        <f t="shared" si="339"/>
        <v>1175</v>
      </c>
      <c r="AH1187" s="30">
        <f t="shared" si="339"/>
        <v>1175</v>
      </c>
      <c r="AI1187" s="29">
        <f t="shared" si="333"/>
        <v>7619185.2100000149</v>
      </c>
      <c r="AJ1187" s="30">
        <f t="shared" si="339"/>
        <v>1175</v>
      </c>
      <c r="AK1187" s="30">
        <f t="shared" si="338"/>
        <v>1175</v>
      </c>
      <c r="AL1187" s="29">
        <f t="shared" si="334"/>
        <v>7652803.8099999586</v>
      </c>
      <c r="AM1187" s="30">
        <f t="shared" si="338"/>
        <v>1175</v>
      </c>
      <c r="AN1187" s="30">
        <f t="shared" si="338"/>
        <v>1175</v>
      </c>
      <c r="AO1187" s="29">
        <f t="shared" si="335"/>
        <v>7655866.369999974</v>
      </c>
      <c r="AP1187" s="30">
        <f t="shared" si="338"/>
        <v>1175</v>
      </c>
      <c r="AQ1187" s="30">
        <f t="shared" si="338"/>
        <v>1175</v>
      </c>
      <c r="AR1187" s="29">
        <f t="shared" si="329"/>
        <v>7646140.2699997798</v>
      </c>
      <c r="AS1187" s="253">
        <f t="shared" si="338"/>
        <v>1175</v>
      </c>
      <c r="AT1187" s="254">
        <f t="shared" si="338"/>
        <v>1175</v>
      </c>
    </row>
    <row r="1188" spans="22:46">
      <c r="V1188" s="30">
        <f t="shared" si="339"/>
        <v>1176</v>
      </c>
      <c r="W1188" s="29">
        <f t="shared" si="330"/>
        <v>7635342.2700000135</v>
      </c>
      <c r="X1188" s="30">
        <f t="shared" si="339"/>
        <v>1176</v>
      </c>
      <c r="Y1188" s="30">
        <f t="shared" si="339"/>
        <v>1176</v>
      </c>
      <c r="Z1188" s="29">
        <f t="shared" si="331"/>
        <v>7657182.3099999083</v>
      </c>
      <c r="AA1188" s="30">
        <f t="shared" si="339"/>
        <v>1176</v>
      </c>
      <c r="AB1188" s="30">
        <f t="shared" si="339"/>
        <v>1176</v>
      </c>
      <c r="AC1188" s="29">
        <f t="shared" si="332"/>
        <v>7629878.4000001336</v>
      </c>
      <c r="AD1188" s="30">
        <f t="shared" si="339"/>
        <v>1176</v>
      </c>
      <c r="AE1188" s="30">
        <f t="shared" si="339"/>
        <v>1176</v>
      </c>
      <c r="AF1188" s="29">
        <f t="shared" si="328"/>
        <v>7668189.4499998549</v>
      </c>
      <c r="AG1188" s="30">
        <f t="shared" si="339"/>
        <v>1176</v>
      </c>
      <c r="AH1188" s="30">
        <f t="shared" si="339"/>
        <v>1176</v>
      </c>
      <c r="AI1188" s="29">
        <f t="shared" si="333"/>
        <v>7625619.6000000145</v>
      </c>
      <c r="AJ1188" s="30">
        <f t="shared" si="339"/>
        <v>1176</v>
      </c>
      <c r="AK1188" s="30">
        <f t="shared" si="338"/>
        <v>1176</v>
      </c>
      <c r="AL1188" s="29">
        <f t="shared" si="334"/>
        <v>7659262.6999999583</v>
      </c>
      <c r="AM1188" s="30">
        <f t="shared" si="338"/>
        <v>1176</v>
      </c>
      <c r="AN1188" s="30">
        <f t="shared" si="338"/>
        <v>1176</v>
      </c>
      <c r="AO1188" s="29">
        <f t="shared" si="335"/>
        <v>7662318.2999999737</v>
      </c>
      <c r="AP1188" s="30">
        <f t="shared" si="338"/>
        <v>1176</v>
      </c>
      <c r="AQ1188" s="30">
        <f t="shared" si="338"/>
        <v>1176</v>
      </c>
      <c r="AR1188" s="29">
        <f t="shared" si="329"/>
        <v>7652581.4099997794</v>
      </c>
      <c r="AS1188" s="253">
        <f t="shared" si="338"/>
        <v>1176</v>
      </c>
      <c r="AT1188" s="254">
        <f t="shared" si="338"/>
        <v>1176</v>
      </c>
    </row>
    <row r="1189" spans="22:46">
      <c r="V1189" s="30">
        <f t="shared" si="339"/>
        <v>1177</v>
      </c>
      <c r="W1189" s="29">
        <f t="shared" si="330"/>
        <v>7641778.9100000132</v>
      </c>
      <c r="X1189" s="30">
        <f t="shared" si="339"/>
        <v>1177</v>
      </c>
      <c r="Y1189" s="30">
        <f t="shared" si="339"/>
        <v>1177</v>
      </c>
      <c r="Z1189" s="29">
        <f t="shared" si="331"/>
        <v>7663637.5999999084</v>
      </c>
      <c r="AA1189" s="30">
        <f t="shared" si="339"/>
        <v>1177</v>
      </c>
      <c r="AB1189" s="30">
        <f t="shared" si="339"/>
        <v>1177</v>
      </c>
      <c r="AC1189" s="29">
        <f t="shared" si="332"/>
        <v>7636312.340000134</v>
      </c>
      <c r="AD1189" s="30">
        <f t="shared" si="339"/>
        <v>1177</v>
      </c>
      <c r="AE1189" s="30">
        <f t="shared" si="339"/>
        <v>1177</v>
      </c>
      <c r="AF1189" s="29">
        <f t="shared" si="328"/>
        <v>7674649.2499998547</v>
      </c>
      <c r="AG1189" s="30">
        <f t="shared" si="339"/>
        <v>1177</v>
      </c>
      <c r="AH1189" s="30">
        <f t="shared" si="339"/>
        <v>1177</v>
      </c>
      <c r="AI1189" s="29">
        <f t="shared" si="333"/>
        <v>7632053.9900000142</v>
      </c>
      <c r="AJ1189" s="30">
        <f t="shared" si="339"/>
        <v>1177</v>
      </c>
      <c r="AK1189" s="30">
        <f t="shared" si="338"/>
        <v>1177</v>
      </c>
      <c r="AL1189" s="29">
        <f t="shared" si="334"/>
        <v>7665721.5899999579</v>
      </c>
      <c r="AM1189" s="30">
        <f t="shared" si="338"/>
        <v>1177</v>
      </c>
      <c r="AN1189" s="30">
        <f t="shared" si="338"/>
        <v>1177</v>
      </c>
      <c r="AO1189" s="29">
        <f t="shared" si="335"/>
        <v>7668770.2299999734</v>
      </c>
      <c r="AP1189" s="30">
        <f t="shared" si="338"/>
        <v>1177</v>
      </c>
      <c r="AQ1189" s="30">
        <f t="shared" si="338"/>
        <v>1177</v>
      </c>
      <c r="AR1189" s="29">
        <f t="shared" si="329"/>
        <v>7659022.5499997791</v>
      </c>
      <c r="AS1189" s="253">
        <f t="shared" si="338"/>
        <v>1177</v>
      </c>
      <c r="AT1189" s="254">
        <f t="shared" si="338"/>
        <v>1177</v>
      </c>
    </row>
    <row r="1190" spans="22:46">
      <c r="V1190" s="30">
        <f t="shared" si="339"/>
        <v>1178</v>
      </c>
      <c r="W1190" s="29">
        <f t="shared" si="330"/>
        <v>7648215.5500000129</v>
      </c>
      <c r="X1190" s="30">
        <f t="shared" si="339"/>
        <v>1178</v>
      </c>
      <c r="Y1190" s="30">
        <f t="shared" si="339"/>
        <v>1178</v>
      </c>
      <c r="Z1190" s="29">
        <f t="shared" si="331"/>
        <v>7670092.8899999084</v>
      </c>
      <c r="AA1190" s="30">
        <f t="shared" si="339"/>
        <v>1178</v>
      </c>
      <c r="AB1190" s="30">
        <f t="shared" si="339"/>
        <v>1178</v>
      </c>
      <c r="AC1190" s="29">
        <f t="shared" si="332"/>
        <v>7642746.2800001344</v>
      </c>
      <c r="AD1190" s="30">
        <f t="shared" si="339"/>
        <v>1178</v>
      </c>
      <c r="AE1190" s="30">
        <f t="shared" si="339"/>
        <v>1178</v>
      </c>
      <c r="AF1190" s="29">
        <f t="shared" si="328"/>
        <v>7681109.0499998545</v>
      </c>
      <c r="AG1190" s="30">
        <f t="shared" si="339"/>
        <v>1178</v>
      </c>
      <c r="AH1190" s="30">
        <f t="shared" si="339"/>
        <v>1178</v>
      </c>
      <c r="AI1190" s="29">
        <f t="shared" si="333"/>
        <v>7638488.3800000139</v>
      </c>
      <c r="AJ1190" s="30">
        <f t="shared" si="339"/>
        <v>1178</v>
      </c>
      <c r="AK1190" s="30">
        <f t="shared" si="338"/>
        <v>1178</v>
      </c>
      <c r="AL1190" s="29">
        <f t="shared" si="334"/>
        <v>7672180.4799999576</v>
      </c>
      <c r="AM1190" s="30">
        <f t="shared" si="338"/>
        <v>1178</v>
      </c>
      <c r="AN1190" s="30">
        <f t="shared" si="338"/>
        <v>1178</v>
      </c>
      <c r="AO1190" s="29">
        <f t="shared" si="335"/>
        <v>7675222.1599999731</v>
      </c>
      <c r="AP1190" s="30">
        <f t="shared" si="338"/>
        <v>1178</v>
      </c>
      <c r="AQ1190" s="30">
        <f t="shared" si="338"/>
        <v>1178</v>
      </c>
      <c r="AR1190" s="29">
        <f t="shared" si="329"/>
        <v>7665463.6899997788</v>
      </c>
      <c r="AS1190" s="253">
        <f t="shared" si="338"/>
        <v>1178</v>
      </c>
      <c r="AT1190" s="254">
        <f t="shared" si="338"/>
        <v>1178</v>
      </c>
    </row>
    <row r="1191" spans="22:46">
      <c r="V1191" s="30">
        <f t="shared" si="339"/>
        <v>1179</v>
      </c>
      <c r="W1191" s="29">
        <f t="shared" si="330"/>
        <v>7654652.1900000125</v>
      </c>
      <c r="X1191" s="30">
        <f t="shared" si="339"/>
        <v>1179</v>
      </c>
      <c r="Y1191" s="30">
        <f t="shared" si="339"/>
        <v>1179</v>
      </c>
      <c r="Z1191" s="29">
        <f t="shared" si="331"/>
        <v>7676548.1799999084</v>
      </c>
      <c r="AA1191" s="30">
        <f t="shared" si="339"/>
        <v>1179</v>
      </c>
      <c r="AB1191" s="30">
        <f t="shared" si="339"/>
        <v>1179</v>
      </c>
      <c r="AC1191" s="29">
        <f t="shared" si="332"/>
        <v>7649180.2200001348</v>
      </c>
      <c r="AD1191" s="30">
        <f t="shared" si="339"/>
        <v>1179</v>
      </c>
      <c r="AE1191" s="30">
        <f t="shared" si="339"/>
        <v>1179</v>
      </c>
      <c r="AF1191" s="29">
        <f t="shared" si="328"/>
        <v>7687568.8499998543</v>
      </c>
      <c r="AG1191" s="30">
        <f t="shared" si="339"/>
        <v>1179</v>
      </c>
      <c r="AH1191" s="30">
        <f t="shared" si="339"/>
        <v>1179</v>
      </c>
      <c r="AI1191" s="29">
        <f t="shared" si="333"/>
        <v>7644922.7700000135</v>
      </c>
      <c r="AJ1191" s="30">
        <f t="shared" si="339"/>
        <v>1179</v>
      </c>
      <c r="AK1191" s="30">
        <f t="shared" si="338"/>
        <v>1179</v>
      </c>
      <c r="AL1191" s="29">
        <f t="shared" si="334"/>
        <v>7678639.3699999573</v>
      </c>
      <c r="AM1191" s="30">
        <f t="shared" si="338"/>
        <v>1179</v>
      </c>
      <c r="AN1191" s="30">
        <f t="shared" si="338"/>
        <v>1179</v>
      </c>
      <c r="AO1191" s="29">
        <f t="shared" si="335"/>
        <v>7681674.0899999728</v>
      </c>
      <c r="AP1191" s="30">
        <f t="shared" si="338"/>
        <v>1179</v>
      </c>
      <c r="AQ1191" s="30">
        <f t="shared" si="338"/>
        <v>1179</v>
      </c>
      <c r="AR1191" s="29">
        <f t="shared" si="329"/>
        <v>7671904.8299997784</v>
      </c>
      <c r="AS1191" s="253">
        <f t="shared" si="338"/>
        <v>1179</v>
      </c>
      <c r="AT1191" s="254">
        <f t="shared" si="338"/>
        <v>1179</v>
      </c>
    </row>
    <row r="1192" spans="22:46">
      <c r="V1192" s="30">
        <f t="shared" si="339"/>
        <v>1180</v>
      </c>
      <c r="W1192" s="29">
        <f t="shared" si="330"/>
        <v>7661088.8300000122</v>
      </c>
      <c r="X1192" s="30">
        <f t="shared" si="339"/>
        <v>1180</v>
      </c>
      <c r="Y1192" s="30">
        <f t="shared" si="339"/>
        <v>1180</v>
      </c>
      <c r="Z1192" s="29">
        <f t="shared" si="331"/>
        <v>7683003.4699999085</v>
      </c>
      <c r="AA1192" s="30">
        <f t="shared" si="339"/>
        <v>1180</v>
      </c>
      <c r="AB1192" s="30">
        <f t="shared" si="339"/>
        <v>1180</v>
      </c>
      <c r="AC1192" s="29">
        <f t="shared" si="332"/>
        <v>7655614.1600001352</v>
      </c>
      <c r="AD1192" s="30">
        <f t="shared" si="339"/>
        <v>1180</v>
      </c>
      <c r="AE1192" s="30">
        <f t="shared" si="339"/>
        <v>1180</v>
      </c>
      <c r="AF1192" s="29">
        <f t="shared" si="328"/>
        <v>7694028.6499998542</v>
      </c>
      <c r="AG1192" s="30">
        <f t="shared" si="339"/>
        <v>1180</v>
      </c>
      <c r="AH1192" s="30">
        <f t="shared" si="339"/>
        <v>1180</v>
      </c>
      <c r="AI1192" s="29">
        <f t="shared" si="333"/>
        <v>7651357.1600000132</v>
      </c>
      <c r="AJ1192" s="30">
        <f t="shared" si="339"/>
        <v>1180</v>
      </c>
      <c r="AK1192" s="30">
        <f t="shared" si="338"/>
        <v>1180</v>
      </c>
      <c r="AL1192" s="29">
        <f t="shared" si="334"/>
        <v>7685098.2599999569</v>
      </c>
      <c r="AM1192" s="30">
        <f t="shared" si="338"/>
        <v>1180</v>
      </c>
      <c r="AN1192" s="30">
        <f t="shared" si="338"/>
        <v>1180</v>
      </c>
      <c r="AO1192" s="29">
        <f t="shared" si="335"/>
        <v>7688126.0199999725</v>
      </c>
      <c r="AP1192" s="30">
        <f t="shared" si="338"/>
        <v>1180</v>
      </c>
      <c r="AQ1192" s="30">
        <f t="shared" si="338"/>
        <v>1180</v>
      </c>
      <c r="AR1192" s="29">
        <f t="shared" si="329"/>
        <v>7678345.9699997781</v>
      </c>
      <c r="AS1192" s="253">
        <f t="shared" si="338"/>
        <v>1180</v>
      </c>
      <c r="AT1192" s="254">
        <f t="shared" si="338"/>
        <v>1180</v>
      </c>
    </row>
    <row r="1193" spans="22:46">
      <c r="V1193" s="30">
        <f t="shared" si="339"/>
        <v>1181</v>
      </c>
      <c r="W1193" s="29">
        <f t="shared" si="330"/>
        <v>7667525.4700000118</v>
      </c>
      <c r="X1193" s="30">
        <f t="shared" si="339"/>
        <v>1181</v>
      </c>
      <c r="Y1193" s="30">
        <f t="shared" si="339"/>
        <v>1181</v>
      </c>
      <c r="Z1193" s="29">
        <f t="shared" si="331"/>
        <v>7689458.7599999085</v>
      </c>
      <c r="AA1193" s="30">
        <f t="shared" si="339"/>
        <v>1181</v>
      </c>
      <c r="AB1193" s="30">
        <f t="shared" si="339"/>
        <v>1181</v>
      </c>
      <c r="AC1193" s="29">
        <f t="shared" si="332"/>
        <v>7662048.1000001356</v>
      </c>
      <c r="AD1193" s="30">
        <f t="shared" si="339"/>
        <v>1181</v>
      </c>
      <c r="AE1193" s="30">
        <f t="shared" si="339"/>
        <v>1181</v>
      </c>
      <c r="AF1193" s="29">
        <f t="shared" si="328"/>
        <v>7700488.449999854</v>
      </c>
      <c r="AG1193" s="30">
        <f t="shared" si="339"/>
        <v>1181</v>
      </c>
      <c r="AH1193" s="30">
        <f t="shared" si="339"/>
        <v>1181</v>
      </c>
      <c r="AI1193" s="29">
        <f t="shared" si="333"/>
        <v>7657791.5500000129</v>
      </c>
      <c r="AJ1193" s="30">
        <f t="shared" si="339"/>
        <v>1181</v>
      </c>
      <c r="AK1193" s="30">
        <f t="shared" si="338"/>
        <v>1181</v>
      </c>
      <c r="AL1193" s="29">
        <f t="shared" si="334"/>
        <v>7691557.1499999566</v>
      </c>
      <c r="AM1193" s="30">
        <f t="shared" si="338"/>
        <v>1181</v>
      </c>
      <c r="AN1193" s="30">
        <f t="shared" si="338"/>
        <v>1181</v>
      </c>
      <c r="AO1193" s="29">
        <f t="shared" si="335"/>
        <v>7694577.9499999722</v>
      </c>
      <c r="AP1193" s="30">
        <f t="shared" si="338"/>
        <v>1181</v>
      </c>
      <c r="AQ1193" s="30">
        <f t="shared" si="338"/>
        <v>1181</v>
      </c>
      <c r="AR1193" s="29">
        <f t="shared" si="329"/>
        <v>7684787.1099997777</v>
      </c>
      <c r="AS1193" s="253">
        <f t="shared" si="338"/>
        <v>1181</v>
      </c>
      <c r="AT1193" s="254">
        <f t="shared" si="338"/>
        <v>1181</v>
      </c>
    </row>
    <row r="1194" spans="22:46">
      <c r="V1194" s="30">
        <f t="shared" si="339"/>
        <v>1182</v>
      </c>
      <c r="W1194" s="29">
        <f t="shared" si="330"/>
        <v>7673962.1100000115</v>
      </c>
      <c r="X1194" s="30">
        <f t="shared" si="339"/>
        <v>1182</v>
      </c>
      <c r="Y1194" s="30">
        <f t="shared" si="339"/>
        <v>1182</v>
      </c>
      <c r="Z1194" s="29">
        <f t="shared" si="331"/>
        <v>7695914.0499999085</v>
      </c>
      <c r="AA1194" s="30">
        <f t="shared" si="339"/>
        <v>1182</v>
      </c>
      <c r="AB1194" s="30">
        <f t="shared" si="339"/>
        <v>1182</v>
      </c>
      <c r="AC1194" s="29">
        <f t="shared" si="332"/>
        <v>7668482.040000136</v>
      </c>
      <c r="AD1194" s="30">
        <f t="shared" si="339"/>
        <v>1182</v>
      </c>
      <c r="AE1194" s="30">
        <f t="shared" si="339"/>
        <v>1182</v>
      </c>
      <c r="AF1194" s="29">
        <f t="shared" si="328"/>
        <v>7706948.2499998538</v>
      </c>
      <c r="AG1194" s="30">
        <f t="shared" si="339"/>
        <v>1182</v>
      </c>
      <c r="AH1194" s="30">
        <f t="shared" si="339"/>
        <v>1182</v>
      </c>
      <c r="AI1194" s="29">
        <f t="shared" si="333"/>
        <v>7664225.9400000125</v>
      </c>
      <c r="AJ1194" s="30">
        <f t="shared" si="339"/>
        <v>1182</v>
      </c>
      <c r="AK1194" s="30">
        <f t="shared" si="338"/>
        <v>1182</v>
      </c>
      <c r="AL1194" s="29">
        <f t="shared" si="334"/>
        <v>7698016.0399999563</v>
      </c>
      <c r="AM1194" s="30">
        <f t="shared" si="338"/>
        <v>1182</v>
      </c>
      <c r="AN1194" s="30">
        <f t="shared" si="338"/>
        <v>1182</v>
      </c>
      <c r="AO1194" s="29">
        <f t="shared" si="335"/>
        <v>7701029.8799999719</v>
      </c>
      <c r="AP1194" s="30">
        <f t="shared" si="338"/>
        <v>1182</v>
      </c>
      <c r="AQ1194" s="30">
        <f t="shared" si="338"/>
        <v>1182</v>
      </c>
      <c r="AR1194" s="29">
        <f t="shared" si="329"/>
        <v>7691228.2499997774</v>
      </c>
      <c r="AS1194" s="253">
        <f t="shared" si="338"/>
        <v>1182</v>
      </c>
      <c r="AT1194" s="254">
        <f t="shared" si="338"/>
        <v>1182</v>
      </c>
    </row>
    <row r="1195" spans="22:46">
      <c r="V1195" s="30">
        <f t="shared" si="339"/>
        <v>1183</v>
      </c>
      <c r="W1195" s="29">
        <f t="shared" si="330"/>
        <v>7680398.7500000112</v>
      </c>
      <c r="X1195" s="30">
        <f t="shared" si="339"/>
        <v>1183</v>
      </c>
      <c r="Y1195" s="30">
        <f t="shared" si="339"/>
        <v>1183</v>
      </c>
      <c r="Z1195" s="29">
        <f t="shared" si="331"/>
        <v>7702369.3399999086</v>
      </c>
      <c r="AA1195" s="30">
        <f t="shared" si="339"/>
        <v>1183</v>
      </c>
      <c r="AB1195" s="30">
        <f t="shared" si="339"/>
        <v>1183</v>
      </c>
      <c r="AC1195" s="29">
        <f t="shared" si="332"/>
        <v>7674915.9800001364</v>
      </c>
      <c r="AD1195" s="30">
        <f t="shared" si="339"/>
        <v>1183</v>
      </c>
      <c r="AE1195" s="30">
        <f t="shared" si="339"/>
        <v>1183</v>
      </c>
      <c r="AF1195" s="29">
        <f t="shared" si="328"/>
        <v>7713408.0499998536</v>
      </c>
      <c r="AG1195" s="30">
        <f t="shared" si="339"/>
        <v>1183</v>
      </c>
      <c r="AH1195" s="30">
        <f t="shared" si="339"/>
        <v>1183</v>
      </c>
      <c r="AI1195" s="29">
        <f t="shared" si="333"/>
        <v>7670660.3300000122</v>
      </c>
      <c r="AJ1195" s="30">
        <f t="shared" si="339"/>
        <v>1183</v>
      </c>
      <c r="AK1195" s="30">
        <f t="shared" si="338"/>
        <v>1183</v>
      </c>
      <c r="AL1195" s="29">
        <f t="shared" si="334"/>
        <v>7704474.9299999559</v>
      </c>
      <c r="AM1195" s="30">
        <f t="shared" si="338"/>
        <v>1183</v>
      </c>
      <c r="AN1195" s="30">
        <f t="shared" si="338"/>
        <v>1183</v>
      </c>
      <c r="AO1195" s="29">
        <f t="shared" si="335"/>
        <v>7707481.8099999717</v>
      </c>
      <c r="AP1195" s="30">
        <f t="shared" si="338"/>
        <v>1183</v>
      </c>
      <c r="AQ1195" s="30">
        <f t="shared" si="338"/>
        <v>1183</v>
      </c>
      <c r="AR1195" s="29">
        <f t="shared" si="329"/>
        <v>7697669.3899997771</v>
      </c>
      <c r="AS1195" s="253">
        <f t="shared" si="338"/>
        <v>1183</v>
      </c>
      <c r="AT1195" s="254">
        <f t="shared" si="338"/>
        <v>1183</v>
      </c>
    </row>
    <row r="1196" spans="22:46">
      <c r="V1196" s="30">
        <f t="shared" si="339"/>
        <v>1184</v>
      </c>
      <c r="W1196" s="29">
        <f t="shared" si="330"/>
        <v>7686835.3900000108</v>
      </c>
      <c r="X1196" s="30">
        <f t="shared" si="339"/>
        <v>1184</v>
      </c>
      <c r="Y1196" s="30">
        <f t="shared" si="339"/>
        <v>1184</v>
      </c>
      <c r="Z1196" s="29">
        <f t="shared" si="331"/>
        <v>7708824.6299999086</v>
      </c>
      <c r="AA1196" s="30">
        <f t="shared" si="339"/>
        <v>1184</v>
      </c>
      <c r="AB1196" s="30">
        <f t="shared" si="339"/>
        <v>1184</v>
      </c>
      <c r="AC1196" s="29">
        <f t="shared" si="332"/>
        <v>7681349.9200001368</v>
      </c>
      <c r="AD1196" s="30">
        <f t="shared" si="339"/>
        <v>1184</v>
      </c>
      <c r="AE1196" s="30">
        <f t="shared" si="339"/>
        <v>1184</v>
      </c>
      <c r="AF1196" s="29">
        <f t="shared" si="328"/>
        <v>7719867.8499998534</v>
      </c>
      <c r="AG1196" s="30">
        <f t="shared" si="339"/>
        <v>1184</v>
      </c>
      <c r="AH1196" s="30">
        <f t="shared" si="339"/>
        <v>1184</v>
      </c>
      <c r="AI1196" s="29">
        <f t="shared" si="333"/>
        <v>7677094.7200000118</v>
      </c>
      <c r="AJ1196" s="30">
        <f t="shared" si="339"/>
        <v>1184</v>
      </c>
      <c r="AK1196" s="30">
        <f t="shared" si="338"/>
        <v>1184</v>
      </c>
      <c r="AL1196" s="29">
        <f t="shared" si="334"/>
        <v>7710933.8199999556</v>
      </c>
      <c r="AM1196" s="30">
        <f t="shared" si="338"/>
        <v>1184</v>
      </c>
      <c r="AN1196" s="30">
        <f t="shared" si="338"/>
        <v>1184</v>
      </c>
      <c r="AO1196" s="29">
        <f t="shared" si="335"/>
        <v>7713933.7399999714</v>
      </c>
      <c r="AP1196" s="30">
        <f t="shared" si="338"/>
        <v>1184</v>
      </c>
      <c r="AQ1196" s="30">
        <f t="shared" si="338"/>
        <v>1184</v>
      </c>
      <c r="AR1196" s="29">
        <f t="shared" si="329"/>
        <v>7704110.5299997767</v>
      </c>
      <c r="AS1196" s="253">
        <f t="shared" si="338"/>
        <v>1184</v>
      </c>
      <c r="AT1196" s="254">
        <f t="shared" si="338"/>
        <v>1184</v>
      </c>
    </row>
    <row r="1197" spans="22:46">
      <c r="V1197" s="30">
        <f t="shared" si="339"/>
        <v>1185</v>
      </c>
      <c r="W1197" s="29">
        <f t="shared" si="330"/>
        <v>7693272.0300000105</v>
      </c>
      <c r="X1197" s="30">
        <f t="shared" si="339"/>
        <v>1185</v>
      </c>
      <c r="Y1197" s="30">
        <f t="shared" si="339"/>
        <v>1185</v>
      </c>
      <c r="Z1197" s="29">
        <f t="shared" si="331"/>
        <v>7715279.9199999087</v>
      </c>
      <c r="AA1197" s="30">
        <f t="shared" si="339"/>
        <v>1185</v>
      </c>
      <c r="AB1197" s="30">
        <f t="shared" si="339"/>
        <v>1185</v>
      </c>
      <c r="AC1197" s="29">
        <f t="shared" si="332"/>
        <v>7687783.8600001372</v>
      </c>
      <c r="AD1197" s="30">
        <f t="shared" si="339"/>
        <v>1185</v>
      </c>
      <c r="AE1197" s="30">
        <f t="shared" si="339"/>
        <v>1185</v>
      </c>
      <c r="AF1197" s="29">
        <f t="shared" si="328"/>
        <v>7726327.6499998532</v>
      </c>
      <c r="AG1197" s="30">
        <f t="shared" si="339"/>
        <v>1185</v>
      </c>
      <c r="AH1197" s="30">
        <f t="shared" si="339"/>
        <v>1185</v>
      </c>
      <c r="AI1197" s="29">
        <f t="shared" si="333"/>
        <v>7683529.1100000115</v>
      </c>
      <c r="AJ1197" s="30">
        <f t="shared" si="339"/>
        <v>1185</v>
      </c>
      <c r="AK1197" s="30">
        <f t="shared" si="339"/>
        <v>1185</v>
      </c>
      <c r="AL1197" s="29">
        <f t="shared" si="334"/>
        <v>7717392.7099999553</v>
      </c>
      <c r="AM1197" s="30">
        <f t="shared" ref="AK1197:AT1212" si="340">AM1196+1</f>
        <v>1185</v>
      </c>
      <c r="AN1197" s="30">
        <f t="shared" si="340"/>
        <v>1185</v>
      </c>
      <c r="AO1197" s="29">
        <f t="shared" si="335"/>
        <v>7720385.6699999711</v>
      </c>
      <c r="AP1197" s="30">
        <f t="shared" si="340"/>
        <v>1185</v>
      </c>
      <c r="AQ1197" s="30">
        <f t="shared" si="340"/>
        <v>1185</v>
      </c>
      <c r="AR1197" s="29">
        <f t="shared" si="329"/>
        <v>7710551.6699997764</v>
      </c>
      <c r="AS1197" s="253">
        <f t="shared" si="340"/>
        <v>1185</v>
      </c>
      <c r="AT1197" s="254">
        <f t="shared" si="340"/>
        <v>1185</v>
      </c>
    </row>
    <row r="1198" spans="22:46">
      <c r="V1198" s="30">
        <f t="shared" ref="V1198:AK1213" si="341">V1197+1</f>
        <v>1186</v>
      </c>
      <c r="W1198" s="29">
        <f t="shared" si="330"/>
        <v>7699708.6700000102</v>
      </c>
      <c r="X1198" s="30">
        <f t="shared" si="341"/>
        <v>1186</v>
      </c>
      <c r="Y1198" s="30">
        <f t="shared" si="341"/>
        <v>1186</v>
      </c>
      <c r="Z1198" s="29">
        <f t="shared" si="331"/>
        <v>7721735.2099999087</v>
      </c>
      <c r="AA1198" s="30">
        <f t="shared" si="341"/>
        <v>1186</v>
      </c>
      <c r="AB1198" s="30">
        <f t="shared" si="341"/>
        <v>1186</v>
      </c>
      <c r="AC1198" s="29">
        <f t="shared" si="332"/>
        <v>7694217.8000001376</v>
      </c>
      <c r="AD1198" s="30">
        <f t="shared" si="341"/>
        <v>1186</v>
      </c>
      <c r="AE1198" s="30">
        <f t="shared" si="341"/>
        <v>1186</v>
      </c>
      <c r="AF1198" s="29">
        <f t="shared" si="328"/>
        <v>7732787.449999853</v>
      </c>
      <c r="AG1198" s="30">
        <f t="shared" si="341"/>
        <v>1186</v>
      </c>
      <c r="AH1198" s="30">
        <f t="shared" si="341"/>
        <v>1186</v>
      </c>
      <c r="AI1198" s="29">
        <f t="shared" si="333"/>
        <v>7689963.5000000112</v>
      </c>
      <c r="AJ1198" s="30">
        <f t="shared" si="341"/>
        <v>1186</v>
      </c>
      <c r="AK1198" s="30">
        <f t="shared" si="340"/>
        <v>1186</v>
      </c>
      <c r="AL1198" s="29">
        <f t="shared" si="334"/>
        <v>7723851.5999999549</v>
      </c>
      <c r="AM1198" s="30">
        <f t="shared" si="340"/>
        <v>1186</v>
      </c>
      <c r="AN1198" s="30">
        <f t="shared" si="340"/>
        <v>1186</v>
      </c>
      <c r="AO1198" s="29">
        <f t="shared" si="335"/>
        <v>7726837.5999999708</v>
      </c>
      <c r="AP1198" s="30">
        <f t="shared" si="340"/>
        <v>1186</v>
      </c>
      <c r="AQ1198" s="30">
        <f t="shared" si="340"/>
        <v>1186</v>
      </c>
      <c r="AR1198" s="29">
        <f t="shared" si="329"/>
        <v>7716992.8099997761</v>
      </c>
      <c r="AS1198" s="253">
        <f t="shared" si="340"/>
        <v>1186</v>
      </c>
      <c r="AT1198" s="254">
        <f t="shared" si="340"/>
        <v>1186</v>
      </c>
    </row>
    <row r="1199" spans="22:46">
      <c r="V1199" s="30">
        <f t="shared" si="341"/>
        <v>1187</v>
      </c>
      <c r="W1199" s="29">
        <f t="shared" si="330"/>
        <v>7706145.3100000098</v>
      </c>
      <c r="X1199" s="30">
        <f t="shared" si="341"/>
        <v>1187</v>
      </c>
      <c r="Y1199" s="30">
        <f t="shared" si="341"/>
        <v>1187</v>
      </c>
      <c r="Z1199" s="29">
        <f t="shared" si="331"/>
        <v>7728190.4999999087</v>
      </c>
      <c r="AA1199" s="30">
        <f t="shared" si="341"/>
        <v>1187</v>
      </c>
      <c r="AB1199" s="30">
        <f t="shared" si="341"/>
        <v>1187</v>
      </c>
      <c r="AC1199" s="29">
        <f t="shared" si="332"/>
        <v>7700651.7400001381</v>
      </c>
      <c r="AD1199" s="30">
        <f t="shared" si="341"/>
        <v>1187</v>
      </c>
      <c r="AE1199" s="30">
        <f t="shared" si="341"/>
        <v>1187</v>
      </c>
      <c r="AF1199" s="29">
        <f t="shared" si="328"/>
        <v>7739247.2499998529</v>
      </c>
      <c r="AG1199" s="30">
        <f t="shared" si="341"/>
        <v>1187</v>
      </c>
      <c r="AH1199" s="30">
        <f t="shared" si="341"/>
        <v>1187</v>
      </c>
      <c r="AI1199" s="29">
        <f t="shared" si="333"/>
        <v>7696397.8900000108</v>
      </c>
      <c r="AJ1199" s="30">
        <f t="shared" si="341"/>
        <v>1187</v>
      </c>
      <c r="AK1199" s="30">
        <f t="shared" si="340"/>
        <v>1187</v>
      </c>
      <c r="AL1199" s="29">
        <f t="shared" si="334"/>
        <v>7730310.4899999546</v>
      </c>
      <c r="AM1199" s="30">
        <f t="shared" si="340"/>
        <v>1187</v>
      </c>
      <c r="AN1199" s="30">
        <f t="shared" si="340"/>
        <v>1187</v>
      </c>
      <c r="AO1199" s="29">
        <f t="shared" si="335"/>
        <v>7733289.5299999705</v>
      </c>
      <c r="AP1199" s="30">
        <f t="shared" si="340"/>
        <v>1187</v>
      </c>
      <c r="AQ1199" s="30">
        <f t="shared" si="340"/>
        <v>1187</v>
      </c>
      <c r="AR1199" s="29">
        <f t="shared" si="329"/>
        <v>7723433.9499997757</v>
      </c>
      <c r="AS1199" s="253">
        <f t="shared" si="340"/>
        <v>1187</v>
      </c>
      <c r="AT1199" s="254">
        <f t="shared" si="340"/>
        <v>1187</v>
      </c>
    </row>
    <row r="1200" spans="22:46">
      <c r="V1200" s="30">
        <f t="shared" si="341"/>
        <v>1188</v>
      </c>
      <c r="W1200" s="29">
        <f t="shared" si="330"/>
        <v>7712581.9500000095</v>
      </c>
      <c r="X1200" s="30">
        <f t="shared" si="341"/>
        <v>1188</v>
      </c>
      <c r="Y1200" s="30">
        <f t="shared" si="341"/>
        <v>1188</v>
      </c>
      <c r="Z1200" s="29">
        <f t="shared" si="331"/>
        <v>7734645.7899999088</v>
      </c>
      <c r="AA1200" s="30">
        <f t="shared" si="341"/>
        <v>1188</v>
      </c>
      <c r="AB1200" s="30">
        <f t="shared" si="341"/>
        <v>1188</v>
      </c>
      <c r="AC1200" s="29">
        <f t="shared" si="332"/>
        <v>7707085.6800001385</v>
      </c>
      <c r="AD1200" s="30">
        <f t="shared" si="341"/>
        <v>1188</v>
      </c>
      <c r="AE1200" s="30">
        <f t="shared" si="341"/>
        <v>1188</v>
      </c>
      <c r="AF1200" s="29">
        <f t="shared" si="328"/>
        <v>7745707.0499998527</v>
      </c>
      <c r="AG1200" s="30">
        <f t="shared" si="341"/>
        <v>1188</v>
      </c>
      <c r="AH1200" s="30">
        <f t="shared" si="341"/>
        <v>1188</v>
      </c>
      <c r="AI1200" s="29">
        <f t="shared" si="333"/>
        <v>7702832.2800000105</v>
      </c>
      <c r="AJ1200" s="30">
        <f t="shared" si="341"/>
        <v>1188</v>
      </c>
      <c r="AK1200" s="30">
        <f t="shared" si="340"/>
        <v>1188</v>
      </c>
      <c r="AL1200" s="29">
        <f t="shared" si="334"/>
        <v>7736769.3799999543</v>
      </c>
      <c r="AM1200" s="30">
        <f t="shared" si="340"/>
        <v>1188</v>
      </c>
      <c r="AN1200" s="30">
        <f t="shared" si="340"/>
        <v>1188</v>
      </c>
      <c r="AO1200" s="29">
        <f t="shared" si="335"/>
        <v>7739741.4599999702</v>
      </c>
      <c r="AP1200" s="30">
        <f t="shared" si="340"/>
        <v>1188</v>
      </c>
      <c r="AQ1200" s="30">
        <f t="shared" si="340"/>
        <v>1188</v>
      </c>
      <c r="AR1200" s="29">
        <f t="shared" si="329"/>
        <v>7729875.0899997754</v>
      </c>
      <c r="AS1200" s="253">
        <f t="shared" si="340"/>
        <v>1188</v>
      </c>
      <c r="AT1200" s="254">
        <f t="shared" si="340"/>
        <v>1188</v>
      </c>
    </row>
    <row r="1201" spans="22:46">
      <c r="V1201" s="30">
        <f t="shared" si="341"/>
        <v>1189</v>
      </c>
      <c r="W1201" s="29">
        <f t="shared" si="330"/>
        <v>7719018.5900000092</v>
      </c>
      <c r="X1201" s="30">
        <f t="shared" si="341"/>
        <v>1189</v>
      </c>
      <c r="Y1201" s="30">
        <f t="shared" si="341"/>
        <v>1189</v>
      </c>
      <c r="Z1201" s="29">
        <f t="shared" si="331"/>
        <v>7741101.0799999088</v>
      </c>
      <c r="AA1201" s="30">
        <f t="shared" si="341"/>
        <v>1189</v>
      </c>
      <c r="AB1201" s="30">
        <f t="shared" si="341"/>
        <v>1189</v>
      </c>
      <c r="AC1201" s="29">
        <f t="shared" si="332"/>
        <v>7713519.6200001389</v>
      </c>
      <c r="AD1201" s="30">
        <f t="shared" si="341"/>
        <v>1189</v>
      </c>
      <c r="AE1201" s="30">
        <f t="shared" si="341"/>
        <v>1189</v>
      </c>
      <c r="AF1201" s="29">
        <f t="shared" si="328"/>
        <v>7752166.8499998525</v>
      </c>
      <c r="AG1201" s="30">
        <f t="shared" si="341"/>
        <v>1189</v>
      </c>
      <c r="AH1201" s="30">
        <f t="shared" si="341"/>
        <v>1189</v>
      </c>
      <c r="AI1201" s="29">
        <f t="shared" si="333"/>
        <v>7709266.6700000102</v>
      </c>
      <c r="AJ1201" s="30">
        <f t="shared" si="341"/>
        <v>1189</v>
      </c>
      <c r="AK1201" s="30">
        <f t="shared" si="340"/>
        <v>1189</v>
      </c>
      <c r="AL1201" s="29">
        <f t="shared" si="334"/>
        <v>7743228.2699999539</v>
      </c>
      <c r="AM1201" s="30">
        <f t="shared" si="340"/>
        <v>1189</v>
      </c>
      <c r="AN1201" s="30">
        <f t="shared" si="340"/>
        <v>1189</v>
      </c>
      <c r="AO1201" s="29">
        <f t="shared" si="335"/>
        <v>7746193.3899999699</v>
      </c>
      <c r="AP1201" s="30">
        <f t="shared" si="340"/>
        <v>1189</v>
      </c>
      <c r="AQ1201" s="30">
        <f t="shared" si="340"/>
        <v>1189</v>
      </c>
      <c r="AR1201" s="29">
        <f t="shared" si="329"/>
        <v>7736316.2299997751</v>
      </c>
      <c r="AS1201" s="253">
        <f t="shared" si="340"/>
        <v>1189</v>
      </c>
      <c r="AT1201" s="254">
        <f t="shared" si="340"/>
        <v>1189</v>
      </c>
    </row>
    <row r="1202" spans="22:46">
      <c r="V1202" s="30">
        <f t="shared" si="341"/>
        <v>1190</v>
      </c>
      <c r="W1202" s="29">
        <f t="shared" si="330"/>
        <v>7725455.2300000088</v>
      </c>
      <c r="X1202" s="30">
        <f t="shared" si="341"/>
        <v>1190</v>
      </c>
      <c r="Y1202" s="30">
        <f t="shared" si="341"/>
        <v>1190</v>
      </c>
      <c r="Z1202" s="29">
        <f t="shared" si="331"/>
        <v>7747556.3699999088</v>
      </c>
      <c r="AA1202" s="30">
        <f t="shared" si="341"/>
        <v>1190</v>
      </c>
      <c r="AB1202" s="30">
        <f t="shared" si="341"/>
        <v>1190</v>
      </c>
      <c r="AC1202" s="29">
        <f t="shared" si="332"/>
        <v>7719953.5600001393</v>
      </c>
      <c r="AD1202" s="30">
        <f t="shared" si="341"/>
        <v>1190</v>
      </c>
      <c r="AE1202" s="30">
        <f t="shared" si="341"/>
        <v>1190</v>
      </c>
      <c r="AF1202" s="29">
        <f t="shared" si="328"/>
        <v>7758626.6499998523</v>
      </c>
      <c r="AG1202" s="30">
        <f t="shared" si="341"/>
        <v>1190</v>
      </c>
      <c r="AH1202" s="30">
        <f t="shared" si="341"/>
        <v>1190</v>
      </c>
      <c r="AI1202" s="29">
        <f t="shared" si="333"/>
        <v>7715701.0600000098</v>
      </c>
      <c r="AJ1202" s="30">
        <f t="shared" si="341"/>
        <v>1190</v>
      </c>
      <c r="AK1202" s="30">
        <f t="shared" si="340"/>
        <v>1190</v>
      </c>
      <c r="AL1202" s="29">
        <f t="shared" si="334"/>
        <v>7749687.1599999536</v>
      </c>
      <c r="AM1202" s="30">
        <f t="shared" si="340"/>
        <v>1190</v>
      </c>
      <c r="AN1202" s="30">
        <f t="shared" si="340"/>
        <v>1190</v>
      </c>
      <c r="AO1202" s="29">
        <f t="shared" si="335"/>
        <v>7752645.3199999696</v>
      </c>
      <c r="AP1202" s="30">
        <f t="shared" si="340"/>
        <v>1190</v>
      </c>
      <c r="AQ1202" s="30">
        <f t="shared" si="340"/>
        <v>1190</v>
      </c>
      <c r="AR1202" s="29">
        <f t="shared" si="329"/>
        <v>7742757.3699997747</v>
      </c>
      <c r="AS1202" s="253">
        <f t="shared" si="340"/>
        <v>1190</v>
      </c>
      <c r="AT1202" s="254">
        <f t="shared" si="340"/>
        <v>1190</v>
      </c>
    </row>
    <row r="1203" spans="22:46">
      <c r="V1203" s="30">
        <f t="shared" si="341"/>
        <v>1191</v>
      </c>
      <c r="W1203" s="29">
        <f t="shared" si="330"/>
        <v>7731891.8700000085</v>
      </c>
      <c r="X1203" s="30">
        <f t="shared" si="341"/>
        <v>1191</v>
      </c>
      <c r="Y1203" s="30">
        <f t="shared" si="341"/>
        <v>1191</v>
      </c>
      <c r="Z1203" s="29">
        <f t="shared" si="331"/>
        <v>7754011.6599999089</v>
      </c>
      <c r="AA1203" s="30">
        <f t="shared" si="341"/>
        <v>1191</v>
      </c>
      <c r="AB1203" s="30">
        <f t="shared" si="341"/>
        <v>1191</v>
      </c>
      <c r="AC1203" s="29">
        <f t="shared" si="332"/>
        <v>7726387.5000001397</v>
      </c>
      <c r="AD1203" s="30">
        <f t="shared" si="341"/>
        <v>1191</v>
      </c>
      <c r="AE1203" s="30">
        <f t="shared" si="341"/>
        <v>1191</v>
      </c>
      <c r="AF1203" s="29">
        <f t="shared" si="328"/>
        <v>7765086.4499998521</v>
      </c>
      <c r="AG1203" s="30">
        <f t="shared" si="341"/>
        <v>1191</v>
      </c>
      <c r="AH1203" s="30">
        <f t="shared" si="341"/>
        <v>1191</v>
      </c>
      <c r="AI1203" s="29">
        <f t="shared" si="333"/>
        <v>7722135.4500000095</v>
      </c>
      <c r="AJ1203" s="30">
        <f t="shared" si="341"/>
        <v>1191</v>
      </c>
      <c r="AK1203" s="30">
        <f t="shared" si="340"/>
        <v>1191</v>
      </c>
      <c r="AL1203" s="29">
        <f t="shared" si="334"/>
        <v>7756146.0499999532</v>
      </c>
      <c r="AM1203" s="30">
        <f t="shared" si="340"/>
        <v>1191</v>
      </c>
      <c r="AN1203" s="30">
        <f t="shared" si="340"/>
        <v>1191</v>
      </c>
      <c r="AO1203" s="29">
        <f t="shared" si="335"/>
        <v>7759097.2499999693</v>
      </c>
      <c r="AP1203" s="30">
        <f t="shared" si="340"/>
        <v>1191</v>
      </c>
      <c r="AQ1203" s="30">
        <f t="shared" si="340"/>
        <v>1191</v>
      </c>
      <c r="AR1203" s="29">
        <f t="shared" si="329"/>
        <v>7749198.5099997744</v>
      </c>
      <c r="AS1203" s="253">
        <f t="shared" si="340"/>
        <v>1191</v>
      </c>
      <c r="AT1203" s="254">
        <f t="shared" si="340"/>
        <v>1191</v>
      </c>
    </row>
    <row r="1204" spans="22:46">
      <c r="V1204" s="30">
        <f t="shared" si="341"/>
        <v>1192</v>
      </c>
      <c r="W1204" s="29">
        <f t="shared" si="330"/>
        <v>7738328.5100000082</v>
      </c>
      <c r="X1204" s="30">
        <f t="shared" si="341"/>
        <v>1192</v>
      </c>
      <c r="Y1204" s="30">
        <f t="shared" si="341"/>
        <v>1192</v>
      </c>
      <c r="Z1204" s="29">
        <f t="shared" si="331"/>
        <v>7760466.9499999089</v>
      </c>
      <c r="AA1204" s="30">
        <f t="shared" si="341"/>
        <v>1192</v>
      </c>
      <c r="AB1204" s="30">
        <f t="shared" si="341"/>
        <v>1192</v>
      </c>
      <c r="AC1204" s="29">
        <f t="shared" si="332"/>
        <v>7732821.4400001401</v>
      </c>
      <c r="AD1204" s="30">
        <f t="shared" si="341"/>
        <v>1192</v>
      </c>
      <c r="AE1204" s="30">
        <f t="shared" si="341"/>
        <v>1192</v>
      </c>
      <c r="AF1204" s="29">
        <f t="shared" si="328"/>
        <v>7771546.2499998519</v>
      </c>
      <c r="AG1204" s="30">
        <f t="shared" si="341"/>
        <v>1192</v>
      </c>
      <c r="AH1204" s="30">
        <f t="shared" si="341"/>
        <v>1192</v>
      </c>
      <c r="AI1204" s="29">
        <f t="shared" si="333"/>
        <v>7728569.8400000092</v>
      </c>
      <c r="AJ1204" s="30">
        <f t="shared" si="341"/>
        <v>1192</v>
      </c>
      <c r="AK1204" s="30">
        <f t="shared" si="340"/>
        <v>1192</v>
      </c>
      <c r="AL1204" s="29">
        <f t="shared" si="334"/>
        <v>7762604.9399999529</v>
      </c>
      <c r="AM1204" s="30">
        <f t="shared" si="340"/>
        <v>1192</v>
      </c>
      <c r="AN1204" s="30">
        <f t="shared" si="340"/>
        <v>1192</v>
      </c>
      <c r="AO1204" s="29">
        <f t="shared" si="335"/>
        <v>7765549.179999969</v>
      </c>
      <c r="AP1204" s="30">
        <f t="shared" si="340"/>
        <v>1192</v>
      </c>
      <c r="AQ1204" s="30">
        <f t="shared" si="340"/>
        <v>1192</v>
      </c>
      <c r="AR1204" s="29">
        <f t="shared" si="329"/>
        <v>7755639.6499997741</v>
      </c>
      <c r="AS1204" s="253">
        <f t="shared" si="340"/>
        <v>1192</v>
      </c>
      <c r="AT1204" s="254">
        <f t="shared" si="340"/>
        <v>1192</v>
      </c>
    </row>
    <row r="1205" spans="22:46">
      <c r="V1205" s="30">
        <f t="shared" si="341"/>
        <v>1193</v>
      </c>
      <c r="W1205" s="29">
        <f t="shared" si="330"/>
        <v>7744765.1500000078</v>
      </c>
      <c r="X1205" s="30">
        <f t="shared" si="341"/>
        <v>1193</v>
      </c>
      <c r="Y1205" s="30">
        <f t="shared" si="341"/>
        <v>1193</v>
      </c>
      <c r="Z1205" s="29">
        <f t="shared" si="331"/>
        <v>7766922.239999909</v>
      </c>
      <c r="AA1205" s="30">
        <f t="shared" si="341"/>
        <v>1193</v>
      </c>
      <c r="AB1205" s="30">
        <f t="shared" si="341"/>
        <v>1193</v>
      </c>
      <c r="AC1205" s="29">
        <f t="shared" si="332"/>
        <v>7739255.3800001405</v>
      </c>
      <c r="AD1205" s="30">
        <f t="shared" si="341"/>
        <v>1193</v>
      </c>
      <c r="AE1205" s="30">
        <f t="shared" si="341"/>
        <v>1193</v>
      </c>
      <c r="AF1205" s="29">
        <f t="shared" si="328"/>
        <v>7778006.0499998517</v>
      </c>
      <c r="AG1205" s="30">
        <f t="shared" si="341"/>
        <v>1193</v>
      </c>
      <c r="AH1205" s="30">
        <f t="shared" si="341"/>
        <v>1193</v>
      </c>
      <c r="AI1205" s="29">
        <f t="shared" si="333"/>
        <v>7735004.2300000088</v>
      </c>
      <c r="AJ1205" s="30">
        <f t="shared" si="341"/>
        <v>1193</v>
      </c>
      <c r="AK1205" s="30">
        <f t="shared" si="340"/>
        <v>1193</v>
      </c>
      <c r="AL1205" s="29">
        <f t="shared" si="334"/>
        <v>7769063.8299999526</v>
      </c>
      <c r="AM1205" s="30">
        <f t="shared" si="340"/>
        <v>1193</v>
      </c>
      <c r="AN1205" s="30">
        <f t="shared" si="340"/>
        <v>1193</v>
      </c>
      <c r="AO1205" s="29">
        <f t="shared" si="335"/>
        <v>7772001.1099999687</v>
      </c>
      <c r="AP1205" s="30">
        <f t="shared" si="340"/>
        <v>1193</v>
      </c>
      <c r="AQ1205" s="30">
        <f t="shared" si="340"/>
        <v>1193</v>
      </c>
      <c r="AR1205" s="29">
        <f t="shared" si="329"/>
        <v>7762080.7899997737</v>
      </c>
      <c r="AS1205" s="253">
        <f t="shared" si="340"/>
        <v>1193</v>
      </c>
      <c r="AT1205" s="254">
        <f t="shared" si="340"/>
        <v>1193</v>
      </c>
    </row>
    <row r="1206" spans="22:46">
      <c r="V1206" s="30">
        <f t="shared" si="341"/>
        <v>1194</v>
      </c>
      <c r="W1206" s="29">
        <f t="shared" si="330"/>
        <v>7751201.7900000075</v>
      </c>
      <c r="X1206" s="30">
        <f t="shared" si="341"/>
        <v>1194</v>
      </c>
      <c r="Y1206" s="30">
        <f t="shared" si="341"/>
        <v>1194</v>
      </c>
      <c r="Z1206" s="29">
        <f t="shared" si="331"/>
        <v>7773377.529999909</v>
      </c>
      <c r="AA1206" s="30">
        <f t="shared" si="341"/>
        <v>1194</v>
      </c>
      <c r="AB1206" s="30">
        <f t="shared" si="341"/>
        <v>1194</v>
      </c>
      <c r="AC1206" s="29">
        <f t="shared" si="332"/>
        <v>7745689.3200001409</v>
      </c>
      <c r="AD1206" s="30">
        <f t="shared" si="341"/>
        <v>1194</v>
      </c>
      <c r="AE1206" s="30">
        <f t="shared" si="341"/>
        <v>1194</v>
      </c>
      <c r="AF1206" s="29">
        <f t="shared" ref="AF1206:AF1269" si="342">AF1205+6462.63</f>
        <v>7784468.6799998516</v>
      </c>
      <c r="AG1206" s="30">
        <f t="shared" si="341"/>
        <v>1194</v>
      </c>
      <c r="AH1206" s="30">
        <f t="shared" si="341"/>
        <v>1194</v>
      </c>
      <c r="AI1206" s="29">
        <f t="shared" si="333"/>
        <v>7741438.6200000085</v>
      </c>
      <c r="AJ1206" s="30">
        <f t="shared" si="341"/>
        <v>1194</v>
      </c>
      <c r="AK1206" s="30">
        <f t="shared" si="340"/>
        <v>1194</v>
      </c>
      <c r="AL1206" s="29">
        <f t="shared" si="334"/>
        <v>7775522.7199999522</v>
      </c>
      <c r="AM1206" s="30">
        <f t="shared" si="340"/>
        <v>1194</v>
      </c>
      <c r="AN1206" s="30">
        <f t="shared" si="340"/>
        <v>1194</v>
      </c>
      <c r="AO1206" s="29">
        <f t="shared" si="335"/>
        <v>7778453.0399999684</v>
      </c>
      <c r="AP1206" s="30">
        <f t="shared" si="340"/>
        <v>1194</v>
      </c>
      <c r="AQ1206" s="30">
        <f t="shared" si="340"/>
        <v>1194</v>
      </c>
      <c r="AR1206" s="29">
        <f>AR1205+6443.17</f>
        <v>7768523.9599997737</v>
      </c>
      <c r="AS1206" s="253">
        <f t="shared" si="340"/>
        <v>1194</v>
      </c>
      <c r="AT1206" s="254">
        <f t="shared" si="340"/>
        <v>1194</v>
      </c>
    </row>
    <row r="1207" spans="22:46">
      <c r="V1207" s="30">
        <f t="shared" si="341"/>
        <v>1195</v>
      </c>
      <c r="W1207" s="29">
        <f>W1206+6436.67</f>
        <v>7757638.4600000074</v>
      </c>
      <c r="X1207" s="30">
        <f t="shared" si="341"/>
        <v>1195</v>
      </c>
      <c r="Y1207" s="30">
        <f t="shared" si="341"/>
        <v>1195</v>
      </c>
      <c r="Z1207" s="29">
        <f t="shared" si="331"/>
        <v>7779832.819999909</v>
      </c>
      <c r="AA1207" s="30">
        <f t="shared" si="341"/>
        <v>1195</v>
      </c>
      <c r="AB1207" s="30">
        <f t="shared" si="341"/>
        <v>1195</v>
      </c>
      <c r="AC1207" s="29">
        <f t="shared" si="332"/>
        <v>7752123.2600001413</v>
      </c>
      <c r="AD1207" s="30">
        <f t="shared" si="341"/>
        <v>1195</v>
      </c>
      <c r="AE1207" s="30">
        <f t="shared" si="341"/>
        <v>1195</v>
      </c>
      <c r="AF1207" s="29">
        <f t="shared" si="342"/>
        <v>7790931.3099998515</v>
      </c>
      <c r="AG1207" s="30">
        <f t="shared" si="341"/>
        <v>1195</v>
      </c>
      <c r="AH1207" s="30">
        <f t="shared" si="341"/>
        <v>1195</v>
      </c>
      <c r="AI1207" s="29">
        <f t="shared" si="333"/>
        <v>7747873.0100000082</v>
      </c>
      <c r="AJ1207" s="30">
        <f t="shared" si="341"/>
        <v>1195</v>
      </c>
      <c r="AK1207" s="30">
        <f t="shared" si="340"/>
        <v>1195</v>
      </c>
      <c r="AL1207" s="29">
        <f t="shared" si="334"/>
        <v>7781981.6099999519</v>
      </c>
      <c r="AM1207" s="30">
        <f t="shared" si="340"/>
        <v>1195</v>
      </c>
      <c r="AN1207" s="30">
        <f t="shared" si="340"/>
        <v>1195</v>
      </c>
      <c r="AO1207" s="29">
        <f t="shared" si="335"/>
        <v>7784904.9699999681</v>
      </c>
      <c r="AP1207" s="30">
        <f t="shared" si="340"/>
        <v>1195</v>
      </c>
      <c r="AQ1207" s="30">
        <f t="shared" si="340"/>
        <v>1195</v>
      </c>
      <c r="AR1207" s="29">
        <f t="shared" ref="AR1207:AR1270" si="343">AR1206+6443.17</f>
        <v>7774967.1299997736</v>
      </c>
      <c r="AS1207" s="253">
        <f t="shared" si="340"/>
        <v>1195</v>
      </c>
      <c r="AT1207" s="254">
        <f t="shared" si="340"/>
        <v>1195</v>
      </c>
    </row>
    <row r="1208" spans="22:46">
      <c r="V1208" s="30">
        <f t="shared" si="341"/>
        <v>1196</v>
      </c>
      <c r="W1208" s="29">
        <f t="shared" ref="W1208:W1271" si="344">W1207+6436.67</f>
        <v>7764075.1300000073</v>
      </c>
      <c r="X1208" s="30">
        <f t="shared" si="341"/>
        <v>1196</v>
      </c>
      <c r="Y1208" s="30">
        <f t="shared" si="341"/>
        <v>1196</v>
      </c>
      <c r="Z1208" s="29">
        <f t="shared" ref="Z1208:Z1271" si="345">Z1207+6458.12</f>
        <v>7786290.9399999091</v>
      </c>
      <c r="AA1208" s="30">
        <f t="shared" si="341"/>
        <v>1196</v>
      </c>
      <c r="AB1208" s="30">
        <f t="shared" si="341"/>
        <v>1196</v>
      </c>
      <c r="AC1208" s="29">
        <f>AC1207+6435.97</f>
        <v>7758559.2300001411</v>
      </c>
      <c r="AD1208" s="30">
        <f t="shared" si="341"/>
        <v>1196</v>
      </c>
      <c r="AE1208" s="30">
        <f t="shared" si="341"/>
        <v>1196</v>
      </c>
      <c r="AF1208" s="29">
        <f t="shared" si="342"/>
        <v>7797393.9399998514</v>
      </c>
      <c r="AG1208" s="30">
        <f t="shared" si="341"/>
        <v>1196</v>
      </c>
      <c r="AH1208" s="30">
        <f t="shared" si="341"/>
        <v>1196</v>
      </c>
      <c r="AI1208" s="29">
        <f>AI1207+6436.42</f>
        <v>7754309.4300000081</v>
      </c>
      <c r="AJ1208" s="30">
        <f t="shared" si="341"/>
        <v>1196</v>
      </c>
      <c r="AK1208" s="30">
        <f t="shared" si="340"/>
        <v>1196</v>
      </c>
      <c r="AL1208" s="29">
        <f t="shared" si="334"/>
        <v>7788440.4999999516</v>
      </c>
      <c r="AM1208" s="30">
        <f t="shared" si="340"/>
        <v>1196</v>
      </c>
      <c r="AN1208" s="30">
        <f t="shared" si="340"/>
        <v>1196</v>
      </c>
      <c r="AO1208" s="29">
        <f t="shared" si="335"/>
        <v>7791356.8999999678</v>
      </c>
      <c r="AP1208" s="30">
        <f t="shared" si="340"/>
        <v>1196</v>
      </c>
      <c r="AQ1208" s="30">
        <f t="shared" si="340"/>
        <v>1196</v>
      </c>
      <c r="AR1208" s="29">
        <f t="shared" si="343"/>
        <v>7781410.2999997735</v>
      </c>
      <c r="AS1208" s="253">
        <f t="shared" si="340"/>
        <v>1196</v>
      </c>
      <c r="AT1208" s="254">
        <f t="shared" si="340"/>
        <v>1196</v>
      </c>
    </row>
    <row r="1209" spans="22:46">
      <c r="V1209" s="30">
        <f t="shared" si="341"/>
        <v>1197</v>
      </c>
      <c r="W1209" s="29">
        <f t="shared" si="344"/>
        <v>7770511.8000000073</v>
      </c>
      <c r="X1209" s="30">
        <f t="shared" si="341"/>
        <v>1197</v>
      </c>
      <c r="Y1209" s="30">
        <f t="shared" si="341"/>
        <v>1197</v>
      </c>
      <c r="Z1209" s="29">
        <f t="shared" si="345"/>
        <v>7792749.0599999093</v>
      </c>
      <c r="AA1209" s="30">
        <f t="shared" si="341"/>
        <v>1197</v>
      </c>
      <c r="AB1209" s="30">
        <f t="shared" si="341"/>
        <v>1197</v>
      </c>
      <c r="AC1209" s="29">
        <f t="shared" ref="AC1209:AC1272" si="346">AC1208+6435.97</f>
        <v>7764995.2000001408</v>
      </c>
      <c r="AD1209" s="30">
        <f t="shared" si="341"/>
        <v>1197</v>
      </c>
      <c r="AE1209" s="30">
        <f t="shared" si="341"/>
        <v>1197</v>
      </c>
      <c r="AF1209" s="29">
        <f t="shared" si="342"/>
        <v>7803856.5699998513</v>
      </c>
      <c r="AG1209" s="30">
        <f t="shared" si="341"/>
        <v>1197</v>
      </c>
      <c r="AH1209" s="30">
        <f t="shared" si="341"/>
        <v>1197</v>
      </c>
      <c r="AI1209" s="29">
        <f t="shared" ref="AI1209:AI1272" si="347">AI1208+6436.42</f>
        <v>7760745.850000008</v>
      </c>
      <c r="AJ1209" s="30">
        <f t="shared" si="341"/>
        <v>1197</v>
      </c>
      <c r="AK1209" s="30">
        <f t="shared" si="340"/>
        <v>1197</v>
      </c>
      <c r="AL1209" s="29">
        <f t="shared" si="334"/>
        <v>7794899.3899999512</v>
      </c>
      <c r="AM1209" s="30">
        <f t="shared" si="340"/>
        <v>1197</v>
      </c>
      <c r="AN1209" s="30">
        <f t="shared" si="340"/>
        <v>1197</v>
      </c>
      <c r="AO1209" s="29">
        <f t="shared" si="335"/>
        <v>7797808.8299999675</v>
      </c>
      <c r="AP1209" s="30">
        <f t="shared" si="340"/>
        <v>1197</v>
      </c>
      <c r="AQ1209" s="30">
        <f t="shared" si="340"/>
        <v>1197</v>
      </c>
      <c r="AR1209" s="29">
        <f t="shared" si="343"/>
        <v>7787853.4699997734</v>
      </c>
      <c r="AS1209" s="253">
        <f t="shared" si="340"/>
        <v>1197</v>
      </c>
      <c r="AT1209" s="254">
        <f t="shared" si="340"/>
        <v>1197</v>
      </c>
    </row>
    <row r="1210" spans="22:46">
      <c r="V1210" s="30">
        <f t="shared" si="341"/>
        <v>1198</v>
      </c>
      <c r="W1210" s="29">
        <f t="shared" si="344"/>
        <v>7776948.4700000072</v>
      </c>
      <c r="X1210" s="30">
        <f t="shared" si="341"/>
        <v>1198</v>
      </c>
      <c r="Y1210" s="30">
        <f t="shared" si="341"/>
        <v>1198</v>
      </c>
      <c r="Z1210" s="29">
        <f t="shared" si="345"/>
        <v>7799207.1799999094</v>
      </c>
      <c r="AA1210" s="30">
        <f t="shared" si="341"/>
        <v>1198</v>
      </c>
      <c r="AB1210" s="30">
        <f t="shared" si="341"/>
        <v>1198</v>
      </c>
      <c r="AC1210" s="29">
        <f t="shared" si="346"/>
        <v>7771431.1700001406</v>
      </c>
      <c r="AD1210" s="30">
        <f t="shared" si="341"/>
        <v>1198</v>
      </c>
      <c r="AE1210" s="30">
        <f t="shared" si="341"/>
        <v>1198</v>
      </c>
      <c r="AF1210" s="29">
        <f t="shared" si="342"/>
        <v>7810319.1999998512</v>
      </c>
      <c r="AG1210" s="30">
        <f t="shared" si="341"/>
        <v>1198</v>
      </c>
      <c r="AH1210" s="30">
        <f t="shared" si="341"/>
        <v>1198</v>
      </c>
      <c r="AI1210" s="29">
        <f t="shared" si="347"/>
        <v>7767182.2700000079</v>
      </c>
      <c r="AJ1210" s="30">
        <f t="shared" si="341"/>
        <v>1198</v>
      </c>
      <c r="AK1210" s="30">
        <f t="shared" si="340"/>
        <v>1198</v>
      </c>
      <c r="AL1210" s="29">
        <f t="shared" ref="AL1210:AL1273" si="348">AL1209+6461.72</f>
        <v>7801361.109999951</v>
      </c>
      <c r="AM1210" s="30">
        <f t="shared" si="340"/>
        <v>1198</v>
      </c>
      <c r="AN1210" s="30">
        <f t="shared" si="340"/>
        <v>1198</v>
      </c>
      <c r="AO1210" s="29">
        <f>AO1209+6453.96</f>
        <v>7804262.7899999674</v>
      </c>
      <c r="AP1210" s="30">
        <f t="shared" si="340"/>
        <v>1198</v>
      </c>
      <c r="AQ1210" s="30">
        <f t="shared" si="340"/>
        <v>1198</v>
      </c>
      <c r="AR1210" s="29">
        <f t="shared" si="343"/>
        <v>7794296.6399997734</v>
      </c>
      <c r="AS1210" s="253">
        <f t="shared" si="340"/>
        <v>1198</v>
      </c>
      <c r="AT1210" s="254">
        <f t="shared" si="340"/>
        <v>1198</v>
      </c>
    </row>
    <row r="1211" spans="22:46">
      <c r="V1211" s="30">
        <f t="shared" si="341"/>
        <v>1199</v>
      </c>
      <c r="W1211" s="29">
        <f t="shared" si="344"/>
        <v>7783385.1400000071</v>
      </c>
      <c r="X1211" s="30">
        <f t="shared" si="341"/>
        <v>1199</v>
      </c>
      <c r="Y1211" s="30">
        <f t="shared" si="341"/>
        <v>1199</v>
      </c>
      <c r="Z1211" s="29">
        <f t="shared" si="345"/>
        <v>7805665.2999999095</v>
      </c>
      <c r="AA1211" s="30">
        <f t="shared" si="341"/>
        <v>1199</v>
      </c>
      <c r="AB1211" s="30">
        <f t="shared" si="341"/>
        <v>1199</v>
      </c>
      <c r="AC1211" s="29">
        <f t="shared" si="346"/>
        <v>7777867.1400001403</v>
      </c>
      <c r="AD1211" s="30">
        <f t="shared" si="341"/>
        <v>1199</v>
      </c>
      <c r="AE1211" s="30">
        <f t="shared" si="341"/>
        <v>1199</v>
      </c>
      <c r="AF1211" s="29">
        <f t="shared" si="342"/>
        <v>7816781.8299998511</v>
      </c>
      <c r="AG1211" s="30">
        <f t="shared" si="341"/>
        <v>1199</v>
      </c>
      <c r="AH1211" s="30">
        <f t="shared" si="341"/>
        <v>1199</v>
      </c>
      <c r="AI1211" s="29">
        <f t="shared" si="347"/>
        <v>7773618.6900000079</v>
      </c>
      <c r="AJ1211" s="30">
        <f t="shared" si="341"/>
        <v>1199</v>
      </c>
      <c r="AK1211" s="30">
        <f t="shared" si="340"/>
        <v>1199</v>
      </c>
      <c r="AL1211" s="29">
        <f t="shared" si="348"/>
        <v>7807822.8299999507</v>
      </c>
      <c r="AM1211" s="30">
        <f t="shared" si="340"/>
        <v>1199</v>
      </c>
      <c r="AN1211" s="30">
        <f t="shared" si="340"/>
        <v>1199</v>
      </c>
      <c r="AO1211" s="29">
        <f t="shared" ref="AO1211:AO1274" si="349">AO1210+6453.96</f>
        <v>7810716.7499999674</v>
      </c>
      <c r="AP1211" s="30">
        <f t="shared" si="340"/>
        <v>1199</v>
      </c>
      <c r="AQ1211" s="30">
        <f t="shared" si="340"/>
        <v>1199</v>
      </c>
      <c r="AR1211" s="29">
        <f t="shared" si="343"/>
        <v>7800739.8099997733</v>
      </c>
      <c r="AS1211" s="253">
        <f t="shared" si="340"/>
        <v>1199</v>
      </c>
      <c r="AT1211" s="254">
        <f t="shared" si="340"/>
        <v>1199</v>
      </c>
    </row>
    <row r="1212" spans="22:46">
      <c r="V1212" s="30">
        <f t="shared" si="341"/>
        <v>1200</v>
      </c>
      <c r="W1212" s="29">
        <f t="shared" si="344"/>
        <v>7789821.810000007</v>
      </c>
      <c r="X1212" s="30">
        <f t="shared" si="341"/>
        <v>1200</v>
      </c>
      <c r="Y1212" s="30">
        <f t="shared" si="341"/>
        <v>1200</v>
      </c>
      <c r="Z1212" s="29">
        <f t="shared" si="345"/>
        <v>7812123.4199999096</v>
      </c>
      <c r="AA1212" s="30">
        <f t="shared" si="341"/>
        <v>1200</v>
      </c>
      <c r="AB1212" s="30">
        <f t="shared" si="341"/>
        <v>1200</v>
      </c>
      <c r="AC1212" s="29">
        <f t="shared" si="346"/>
        <v>7784303.11000014</v>
      </c>
      <c r="AD1212" s="30">
        <f t="shared" si="341"/>
        <v>1200</v>
      </c>
      <c r="AE1212" s="30">
        <f t="shared" si="341"/>
        <v>1200</v>
      </c>
      <c r="AF1212" s="29">
        <f t="shared" si="342"/>
        <v>7823244.459999851</v>
      </c>
      <c r="AG1212" s="30">
        <f t="shared" si="341"/>
        <v>1200</v>
      </c>
      <c r="AH1212" s="30">
        <f t="shared" si="341"/>
        <v>1200</v>
      </c>
      <c r="AI1212" s="29">
        <f t="shared" si="347"/>
        <v>7780055.1100000078</v>
      </c>
      <c r="AJ1212" s="30">
        <f t="shared" si="341"/>
        <v>1200</v>
      </c>
      <c r="AK1212" s="30">
        <f t="shared" si="340"/>
        <v>1200</v>
      </c>
      <c r="AL1212" s="29">
        <f t="shared" si="348"/>
        <v>7814284.5499999505</v>
      </c>
      <c r="AM1212" s="30">
        <f t="shared" si="340"/>
        <v>1200</v>
      </c>
      <c r="AN1212" s="30">
        <f t="shared" si="340"/>
        <v>1200</v>
      </c>
      <c r="AO1212" s="29">
        <f t="shared" si="349"/>
        <v>7817170.7099999674</v>
      </c>
      <c r="AP1212" s="30">
        <f t="shared" si="340"/>
        <v>1200</v>
      </c>
      <c r="AQ1212" s="30">
        <f t="shared" si="340"/>
        <v>1200</v>
      </c>
      <c r="AR1212" s="29">
        <f t="shared" si="343"/>
        <v>7807182.9799997732</v>
      </c>
      <c r="AS1212" s="253">
        <f t="shared" si="340"/>
        <v>1200</v>
      </c>
      <c r="AT1212" s="254">
        <f t="shared" si="340"/>
        <v>1200</v>
      </c>
    </row>
    <row r="1213" spans="22:46">
      <c r="V1213" s="30">
        <f t="shared" si="341"/>
        <v>1201</v>
      </c>
      <c r="W1213" s="29">
        <f t="shared" si="344"/>
        <v>7796258.480000007</v>
      </c>
      <c r="X1213" s="30">
        <f t="shared" si="341"/>
        <v>1201</v>
      </c>
      <c r="Y1213" s="30">
        <f t="shared" si="341"/>
        <v>1201</v>
      </c>
      <c r="Z1213" s="29">
        <f t="shared" si="345"/>
        <v>7818581.5399999097</v>
      </c>
      <c r="AA1213" s="30">
        <f t="shared" si="341"/>
        <v>1201</v>
      </c>
      <c r="AB1213" s="30">
        <f t="shared" si="341"/>
        <v>1201</v>
      </c>
      <c r="AC1213" s="29">
        <f t="shared" si="346"/>
        <v>7790739.0800001398</v>
      </c>
      <c r="AD1213" s="30">
        <f t="shared" si="341"/>
        <v>1201</v>
      </c>
      <c r="AE1213" s="30">
        <f t="shared" si="341"/>
        <v>1201</v>
      </c>
      <c r="AF1213" s="29">
        <f t="shared" si="342"/>
        <v>7829707.0899998508</v>
      </c>
      <c r="AG1213" s="30">
        <f t="shared" si="341"/>
        <v>1201</v>
      </c>
      <c r="AH1213" s="30">
        <f t="shared" si="341"/>
        <v>1201</v>
      </c>
      <c r="AI1213" s="29">
        <f t="shared" si="347"/>
        <v>7786491.5300000077</v>
      </c>
      <c r="AJ1213" s="30">
        <f t="shared" si="341"/>
        <v>1201</v>
      </c>
      <c r="AK1213" s="30">
        <f t="shared" si="341"/>
        <v>1201</v>
      </c>
      <c r="AL1213" s="29">
        <f t="shared" si="348"/>
        <v>7820746.2699999502</v>
      </c>
      <c r="AM1213" s="30">
        <f t="shared" ref="AK1213:AT1228" si="350">AM1212+1</f>
        <v>1201</v>
      </c>
      <c r="AN1213" s="30">
        <f t="shared" si="350"/>
        <v>1201</v>
      </c>
      <c r="AO1213" s="29">
        <f t="shared" si="349"/>
        <v>7823624.6699999673</v>
      </c>
      <c r="AP1213" s="30">
        <f t="shared" si="350"/>
        <v>1201</v>
      </c>
      <c r="AQ1213" s="30">
        <f t="shared" si="350"/>
        <v>1201</v>
      </c>
      <c r="AR1213" s="29">
        <f t="shared" si="343"/>
        <v>7813626.1499997731</v>
      </c>
      <c r="AS1213" s="253">
        <f t="shared" si="350"/>
        <v>1201</v>
      </c>
      <c r="AT1213" s="254">
        <f t="shared" si="350"/>
        <v>1201</v>
      </c>
    </row>
    <row r="1214" spans="22:46">
      <c r="V1214" s="30">
        <f t="shared" ref="V1214:AK1229" si="351">V1213+1</f>
        <v>1202</v>
      </c>
      <c r="W1214" s="29">
        <f t="shared" si="344"/>
        <v>7802695.1500000069</v>
      </c>
      <c r="X1214" s="30">
        <f t="shared" si="351"/>
        <v>1202</v>
      </c>
      <c r="Y1214" s="30">
        <f t="shared" si="351"/>
        <v>1202</v>
      </c>
      <c r="Z1214" s="29">
        <f t="shared" si="345"/>
        <v>7825039.6599999098</v>
      </c>
      <c r="AA1214" s="30">
        <f t="shared" si="351"/>
        <v>1202</v>
      </c>
      <c r="AB1214" s="30">
        <f t="shared" si="351"/>
        <v>1202</v>
      </c>
      <c r="AC1214" s="29">
        <f t="shared" si="346"/>
        <v>7797175.0500001395</v>
      </c>
      <c r="AD1214" s="30">
        <f t="shared" si="351"/>
        <v>1202</v>
      </c>
      <c r="AE1214" s="30">
        <f t="shared" si="351"/>
        <v>1202</v>
      </c>
      <c r="AF1214" s="29">
        <f t="shared" si="342"/>
        <v>7836169.7199998507</v>
      </c>
      <c r="AG1214" s="30">
        <f t="shared" si="351"/>
        <v>1202</v>
      </c>
      <c r="AH1214" s="30">
        <f t="shared" si="351"/>
        <v>1202</v>
      </c>
      <c r="AI1214" s="29">
        <f t="shared" si="347"/>
        <v>7792927.9500000076</v>
      </c>
      <c r="AJ1214" s="30">
        <f t="shared" si="351"/>
        <v>1202</v>
      </c>
      <c r="AK1214" s="30">
        <f t="shared" si="350"/>
        <v>1202</v>
      </c>
      <c r="AL1214" s="29">
        <f t="shared" si="348"/>
        <v>7827207.9899999499</v>
      </c>
      <c r="AM1214" s="30">
        <f t="shared" si="350"/>
        <v>1202</v>
      </c>
      <c r="AN1214" s="30">
        <f t="shared" si="350"/>
        <v>1202</v>
      </c>
      <c r="AO1214" s="29">
        <f t="shared" si="349"/>
        <v>7830078.6299999673</v>
      </c>
      <c r="AP1214" s="30">
        <f t="shared" si="350"/>
        <v>1202</v>
      </c>
      <c r="AQ1214" s="30">
        <f t="shared" si="350"/>
        <v>1202</v>
      </c>
      <c r="AR1214" s="29">
        <f t="shared" si="343"/>
        <v>7820069.3199997731</v>
      </c>
      <c r="AS1214" s="253">
        <f t="shared" si="350"/>
        <v>1202</v>
      </c>
      <c r="AT1214" s="254">
        <f t="shared" si="350"/>
        <v>1202</v>
      </c>
    </row>
    <row r="1215" spans="22:46">
      <c r="V1215" s="30">
        <f t="shared" si="351"/>
        <v>1203</v>
      </c>
      <c r="W1215" s="29">
        <f t="shared" si="344"/>
        <v>7809131.8200000068</v>
      </c>
      <c r="X1215" s="30">
        <f t="shared" si="351"/>
        <v>1203</v>
      </c>
      <c r="Y1215" s="30">
        <f t="shared" si="351"/>
        <v>1203</v>
      </c>
      <c r="Z1215" s="29">
        <f t="shared" si="345"/>
        <v>7831497.7799999099</v>
      </c>
      <c r="AA1215" s="30">
        <f t="shared" si="351"/>
        <v>1203</v>
      </c>
      <c r="AB1215" s="30">
        <f t="shared" si="351"/>
        <v>1203</v>
      </c>
      <c r="AC1215" s="29">
        <f t="shared" si="346"/>
        <v>7803611.0200001393</v>
      </c>
      <c r="AD1215" s="30">
        <f t="shared" si="351"/>
        <v>1203</v>
      </c>
      <c r="AE1215" s="30">
        <f t="shared" si="351"/>
        <v>1203</v>
      </c>
      <c r="AF1215" s="29">
        <f t="shared" si="342"/>
        <v>7842632.3499998506</v>
      </c>
      <c r="AG1215" s="30">
        <f t="shared" si="351"/>
        <v>1203</v>
      </c>
      <c r="AH1215" s="30">
        <f t="shared" si="351"/>
        <v>1203</v>
      </c>
      <c r="AI1215" s="29">
        <f t="shared" si="347"/>
        <v>7799364.3700000076</v>
      </c>
      <c r="AJ1215" s="30">
        <f t="shared" si="351"/>
        <v>1203</v>
      </c>
      <c r="AK1215" s="30">
        <f t="shared" si="350"/>
        <v>1203</v>
      </c>
      <c r="AL1215" s="29">
        <f t="shared" si="348"/>
        <v>7833669.7099999497</v>
      </c>
      <c r="AM1215" s="30">
        <f t="shared" si="350"/>
        <v>1203</v>
      </c>
      <c r="AN1215" s="30">
        <f t="shared" si="350"/>
        <v>1203</v>
      </c>
      <c r="AO1215" s="29">
        <f t="shared" si="349"/>
        <v>7836532.5899999673</v>
      </c>
      <c r="AP1215" s="30">
        <f t="shared" si="350"/>
        <v>1203</v>
      </c>
      <c r="AQ1215" s="30">
        <f t="shared" si="350"/>
        <v>1203</v>
      </c>
      <c r="AR1215" s="29">
        <f t="shared" si="343"/>
        <v>7826512.489999773</v>
      </c>
      <c r="AS1215" s="253">
        <f t="shared" si="350"/>
        <v>1203</v>
      </c>
      <c r="AT1215" s="254">
        <f t="shared" si="350"/>
        <v>1203</v>
      </c>
    </row>
    <row r="1216" spans="22:46">
      <c r="V1216" s="30">
        <f t="shared" si="351"/>
        <v>1204</v>
      </c>
      <c r="W1216" s="29">
        <f t="shared" si="344"/>
        <v>7815568.4900000067</v>
      </c>
      <c r="X1216" s="30">
        <f t="shared" si="351"/>
        <v>1204</v>
      </c>
      <c r="Y1216" s="30">
        <f t="shared" si="351"/>
        <v>1204</v>
      </c>
      <c r="Z1216" s="29">
        <f t="shared" si="345"/>
        <v>7837955.89999991</v>
      </c>
      <c r="AA1216" s="30">
        <f t="shared" si="351"/>
        <v>1204</v>
      </c>
      <c r="AB1216" s="30">
        <f t="shared" si="351"/>
        <v>1204</v>
      </c>
      <c r="AC1216" s="29">
        <f t="shared" si="346"/>
        <v>7810046.990000139</v>
      </c>
      <c r="AD1216" s="30">
        <f t="shared" si="351"/>
        <v>1204</v>
      </c>
      <c r="AE1216" s="30">
        <f t="shared" si="351"/>
        <v>1204</v>
      </c>
      <c r="AF1216" s="29">
        <f t="shared" si="342"/>
        <v>7849094.9799998505</v>
      </c>
      <c r="AG1216" s="30">
        <f t="shared" si="351"/>
        <v>1204</v>
      </c>
      <c r="AH1216" s="30">
        <f t="shared" si="351"/>
        <v>1204</v>
      </c>
      <c r="AI1216" s="29">
        <f t="shared" si="347"/>
        <v>7805800.7900000075</v>
      </c>
      <c r="AJ1216" s="30">
        <f t="shared" si="351"/>
        <v>1204</v>
      </c>
      <c r="AK1216" s="30">
        <f t="shared" si="350"/>
        <v>1204</v>
      </c>
      <c r="AL1216" s="29">
        <f t="shared" si="348"/>
        <v>7840131.4299999494</v>
      </c>
      <c r="AM1216" s="30">
        <f t="shared" si="350"/>
        <v>1204</v>
      </c>
      <c r="AN1216" s="30">
        <f t="shared" si="350"/>
        <v>1204</v>
      </c>
      <c r="AO1216" s="29">
        <f t="shared" si="349"/>
        <v>7842986.5499999672</v>
      </c>
      <c r="AP1216" s="30">
        <f t="shared" si="350"/>
        <v>1204</v>
      </c>
      <c r="AQ1216" s="30">
        <f t="shared" si="350"/>
        <v>1204</v>
      </c>
      <c r="AR1216" s="29">
        <f t="shared" si="343"/>
        <v>7832955.6599997729</v>
      </c>
      <c r="AS1216" s="253">
        <f t="shared" si="350"/>
        <v>1204</v>
      </c>
      <c r="AT1216" s="254">
        <f t="shared" si="350"/>
        <v>1204</v>
      </c>
    </row>
    <row r="1217" spans="22:46">
      <c r="V1217" s="30">
        <f t="shared" si="351"/>
        <v>1205</v>
      </c>
      <c r="W1217" s="29">
        <f t="shared" si="344"/>
        <v>7822005.1600000067</v>
      </c>
      <c r="X1217" s="30">
        <f t="shared" si="351"/>
        <v>1205</v>
      </c>
      <c r="Y1217" s="30">
        <f t="shared" si="351"/>
        <v>1205</v>
      </c>
      <c r="Z1217" s="29">
        <f t="shared" si="345"/>
        <v>7844414.0199999101</v>
      </c>
      <c r="AA1217" s="30">
        <f t="shared" si="351"/>
        <v>1205</v>
      </c>
      <c r="AB1217" s="30">
        <f t="shared" si="351"/>
        <v>1205</v>
      </c>
      <c r="AC1217" s="29">
        <f t="shared" si="346"/>
        <v>7816482.9600001387</v>
      </c>
      <c r="AD1217" s="30">
        <f t="shared" si="351"/>
        <v>1205</v>
      </c>
      <c r="AE1217" s="30">
        <f t="shared" si="351"/>
        <v>1205</v>
      </c>
      <c r="AF1217" s="29">
        <f t="shared" si="342"/>
        <v>7855557.6099998504</v>
      </c>
      <c r="AG1217" s="30">
        <f t="shared" si="351"/>
        <v>1205</v>
      </c>
      <c r="AH1217" s="30">
        <f t="shared" si="351"/>
        <v>1205</v>
      </c>
      <c r="AI1217" s="29">
        <f t="shared" si="347"/>
        <v>7812237.2100000074</v>
      </c>
      <c r="AJ1217" s="30">
        <f t="shared" si="351"/>
        <v>1205</v>
      </c>
      <c r="AK1217" s="30">
        <f t="shared" si="350"/>
        <v>1205</v>
      </c>
      <c r="AL1217" s="29">
        <f t="shared" si="348"/>
        <v>7846593.1499999491</v>
      </c>
      <c r="AM1217" s="30">
        <f t="shared" si="350"/>
        <v>1205</v>
      </c>
      <c r="AN1217" s="30">
        <f t="shared" si="350"/>
        <v>1205</v>
      </c>
      <c r="AO1217" s="29">
        <f t="shared" si="349"/>
        <v>7849440.5099999672</v>
      </c>
      <c r="AP1217" s="30">
        <f t="shared" si="350"/>
        <v>1205</v>
      </c>
      <c r="AQ1217" s="30">
        <f t="shared" si="350"/>
        <v>1205</v>
      </c>
      <c r="AR1217" s="29">
        <f t="shared" si="343"/>
        <v>7839398.8299997728</v>
      </c>
      <c r="AS1217" s="253">
        <f t="shared" si="350"/>
        <v>1205</v>
      </c>
      <c r="AT1217" s="254">
        <f t="shared" si="350"/>
        <v>1205</v>
      </c>
    </row>
    <row r="1218" spans="22:46">
      <c r="V1218" s="30">
        <f t="shared" si="351"/>
        <v>1206</v>
      </c>
      <c r="W1218" s="29">
        <f t="shared" si="344"/>
        <v>7828441.8300000066</v>
      </c>
      <c r="X1218" s="30">
        <f t="shared" si="351"/>
        <v>1206</v>
      </c>
      <c r="Y1218" s="30">
        <f t="shared" si="351"/>
        <v>1206</v>
      </c>
      <c r="Z1218" s="29">
        <f t="shared" si="345"/>
        <v>7850872.1399999103</v>
      </c>
      <c r="AA1218" s="30">
        <f t="shared" si="351"/>
        <v>1206</v>
      </c>
      <c r="AB1218" s="30">
        <f t="shared" si="351"/>
        <v>1206</v>
      </c>
      <c r="AC1218" s="29">
        <f t="shared" si="346"/>
        <v>7822918.9300001385</v>
      </c>
      <c r="AD1218" s="30">
        <f t="shared" si="351"/>
        <v>1206</v>
      </c>
      <c r="AE1218" s="30">
        <f t="shared" si="351"/>
        <v>1206</v>
      </c>
      <c r="AF1218" s="29">
        <f t="shared" si="342"/>
        <v>7862020.2399998503</v>
      </c>
      <c r="AG1218" s="30">
        <f t="shared" si="351"/>
        <v>1206</v>
      </c>
      <c r="AH1218" s="30">
        <f t="shared" si="351"/>
        <v>1206</v>
      </c>
      <c r="AI1218" s="29">
        <f t="shared" si="347"/>
        <v>7818673.6300000073</v>
      </c>
      <c r="AJ1218" s="30">
        <f t="shared" si="351"/>
        <v>1206</v>
      </c>
      <c r="AK1218" s="30">
        <f t="shared" si="350"/>
        <v>1206</v>
      </c>
      <c r="AL1218" s="29">
        <f t="shared" si="348"/>
        <v>7853054.8699999489</v>
      </c>
      <c r="AM1218" s="30">
        <f t="shared" si="350"/>
        <v>1206</v>
      </c>
      <c r="AN1218" s="30">
        <f t="shared" si="350"/>
        <v>1206</v>
      </c>
      <c r="AO1218" s="29">
        <f t="shared" si="349"/>
        <v>7855894.4699999671</v>
      </c>
      <c r="AP1218" s="30">
        <f t="shared" si="350"/>
        <v>1206</v>
      </c>
      <c r="AQ1218" s="30">
        <f t="shared" si="350"/>
        <v>1206</v>
      </c>
      <c r="AR1218" s="29">
        <f t="shared" si="343"/>
        <v>7845841.9999997728</v>
      </c>
      <c r="AS1218" s="253">
        <f t="shared" si="350"/>
        <v>1206</v>
      </c>
      <c r="AT1218" s="254">
        <f t="shared" si="350"/>
        <v>1206</v>
      </c>
    </row>
    <row r="1219" spans="22:46">
      <c r="V1219" s="30">
        <f t="shared" si="351"/>
        <v>1207</v>
      </c>
      <c r="W1219" s="29">
        <f t="shared" si="344"/>
        <v>7834878.5000000065</v>
      </c>
      <c r="X1219" s="30">
        <f t="shared" si="351"/>
        <v>1207</v>
      </c>
      <c r="Y1219" s="30">
        <f t="shared" si="351"/>
        <v>1207</v>
      </c>
      <c r="Z1219" s="29">
        <f t="shared" si="345"/>
        <v>7857330.2599999104</v>
      </c>
      <c r="AA1219" s="30">
        <f t="shared" si="351"/>
        <v>1207</v>
      </c>
      <c r="AB1219" s="30">
        <f t="shared" si="351"/>
        <v>1207</v>
      </c>
      <c r="AC1219" s="29">
        <f t="shared" si="346"/>
        <v>7829354.9000001382</v>
      </c>
      <c r="AD1219" s="30">
        <f t="shared" si="351"/>
        <v>1207</v>
      </c>
      <c r="AE1219" s="30">
        <f t="shared" si="351"/>
        <v>1207</v>
      </c>
      <c r="AF1219" s="29">
        <f t="shared" si="342"/>
        <v>7868482.8699998502</v>
      </c>
      <c r="AG1219" s="30">
        <f t="shared" si="351"/>
        <v>1207</v>
      </c>
      <c r="AH1219" s="30">
        <f t="shared" si="351"/>
        <v>1207</v>
      </c>
      <c r="AI1219" s="29">
        <f t="shared" si="347"/>
        <v>7825110.0500000073</v>
      </c>
      <c r="AJ1219" s="30">
        <f t="shared" si="351"/>
        <v>1207</v>
      </c>
      <c r="AK1219" s="30">
        <f t="shared" si="350"/>
        <v>1207</v>
      </c>
      <c r="AL1219" s="29">
        <f t="shared" si="348"/>
        <v>7859516.5899999486</v>
      </c>
      <c r="AM1219" s="30">
        <f t="shared" si="350"/>
        <v>1207</v>
      </c>
      <c r="AN1219" s="30">
        <f t="shared" si="350"/>
        <v>1207</v>
      </c>
      <c r="AO1219" s="29">
        <f t="shared" si="349"/>
        <v>7862348.4299999671</v>
      </c>
      <c r="AP1219" s="30">
        <f t="shared" si="350"/>
        <v>1207</v>
      </c>
      <c r="AQ1219" s="30">
        <f t="shared" si="350"/>
        <v>1207</v>
      </c>
      <c r="AR1219" s="29">
        <f t="shared" si="343"/>
        <v>7852285.1699997727</v>
      </c>
      <c r="AS1219" s="253">
        <f t="shared" si="350"/>
        <v>1207</v>
      </c>
      <c r="AT1219" s="254">
        <f t="shared" si="350"/>
        <v>1207</v>
      </c>
    </row>
    <row r="1220" spans="22:46">
      <c r="V1220" s="30">
        <f t="shared" si="351"/>
        <v>1208</v>
      </c>
      <c r="W1220" s="29">
        <f t="shared" si="344"/>
        <v>7841315.1700000064</v>
      </c>
      <c r="X1220" s="30">
        <f t="shared" si="351"/>
        <v>1208</v>
      </c>
      <c r="Y1220" s="30">
        <f t="shared" si="351"/>
        <v>1208</v>
      </c>
      <c r="Z1220" s="29">
        <f t="shared" si="345"/>
        <v>7863788.3799999105</v>
      </c>
      <c r="AA1220" s="30">
        <f t="shared" si="351"/>
        <v>1208</v>
      </c>
      <c r="AB1220" s="30">
        <f t="shared" si="351"/>
        <v>1208</v>
      </c>
      <c r="AC1220" s="29">
        <f t="shared" si="346"/>
        <v>7835790.8700001379</v>
      </c>
      <c r="AD1220" s="30">
        <f t="shared" si="351"/>
        <v>1208</v>
      </c>
      <c r="AE1220" s="30">
        <f t="shared" si="351"/>
        <v>1208</v>
      </c>
      <c r="AF1220" s="29">
        <f t="shared" si="342"/>
        <v>7874945.4999998501</v>
      </c>
      <c r="AG1220" s="30">
        <f t="shared" si="351"/>
        <v>1208</v>
      </c>
      <c r="AH1220" s="30">
        <f t="shared" si="351"/>
        <v>1208</v>
      </c>
      <c r="AI1220" s="29">
        <f t="shared" si="347"/>
        <v>7831546.4700000072</v>
      </c>
      <c r="AJ1220" s="30">
        <f t="shared" si="351"/>
        <v>1208</v>
      </c>
      <c r="AK1220" s="30">
        <f t="shared" si="350"/>
        <v>1208</v>
      </c>
      <c r="AL1220" s="29">
        <f t="shared" si="348"/>
        <v>7865978.3099999484</v>
      </c>
      <c r="AM1220" s="30">
        <f t="shared" si="350"/>
        <v>1208</v>
      </c>
      <c r="AN1220" s="30">
        <f t="shared" si="350"/>
        <v>1208</v>
      </c>
      <c r="AO1220" s="29">
        <f t="shared" si="349"/>
        <v>7868802.3899999671</v>
      </c>
      <c r="AP1220" s="30">
        <f t="shared" si="350"/>
        <v>1208</v>
      </c>
      <c r="AQ1220" s="30">
        <f t="shared" si="350"/>
        <v>1208</v>
      </c>
      <c r="AR1220" s="29">
        <f t="shared" si="343"/>
        <v>7858728.3399997726</v>
      </c>
      <c r="AS1220" s="253">
        <f t="shared" si="350"/>
        <v>1208</v>
      </c>
      <c r="AT1220" s="254">
        <f t="shared" si="350"/>
        <v>1208</v>
      </c>
    </row>
    <row r="1221" spans="22:46">
      <c r="V1221" s="30">
        <f t="shared" si="351"/>
        <v>1209</v>
      </c>
      <c r="W1221" s="29">
        <f t="shared" si="344"/>
        <v>7847751.8400000064</v>
      </c>
      <c r="X1221" s="30">
        <f t="shared" si="351"/>
        <v>1209</v>
      </c>
      <c r="Y1221" s="30">
        <f t="shared" si="351"/>
        <v>1209</v>
      </c>
      <c r="Z1221" s="29">
        <f t="shared" si="345"/>
        <v>7870246.4999999106</v>
      </c>
      <c r="AA1221" s="30">
        <f t="shared" si="351"/>
        <v>1209</v>
      </c>
      <c r="AB1221" s="30">
        <f t="shared" si="351"/>
        <v>1209</v>
      </c>
      <c r="AC1221" s="29">
        <f t="shared" si="346"/>
        <v>7842226.8400001377</v>
      </c>
      <c r="AD1221" s="30">
        <f t="shared" si="351"/>
        <v>1209</v>
      </c>
      <c r="AE1221" s="30">
        <f t="shared" si="351"/>
        <v>1209</v>
      </c>
      <c r="AF1221" s="29">
        <f t="shared" si="342"/>
        <v>7881408.1299998499</v>
      </c>
      <c r="AG1221" s="30">
        <f t="shared" si="351"/>
        <v>1209</v>
      </c>
      <c r="AH1221" s="30">
        <f t="shared" si="351"/>
        <v>1209</v>
      </c>
      <c r="AI1221" s="29">
        <f t="shared" si="347"/>
        <v>7837982.8900000071</v>
      </c>
      <c r="AJ1221" s="30">
        <f t="shared" si="351"/>
        <v>1209</v>
      </c>
      <c r="AK1221" s="30">
        <f t="shared" si="350"/>
        <v>1209</v>
      </c>
      <c r="AL1221" s="29">
        <f t="shared" si="348"/>
        <v>7872440.0299999481</v>
      </c>
      <c r="AM1221" s="30">
        <f t="shared" si="350"/>
        <v>1209</v>
      </c>
      <c r="AN1221" s="30">
        <f t="shared" si="350"/>
        <v>1209</v>
      </c>
      <c r="AO1221" s="29">
        <f t="shared" si="349"/>
        <v>7875256.349999967</v>
      </c>
      <c r="AP1221" s="30">
        <f t="shared" si="350"/>
        <v>1209</v>
      </c>
      <c r="AQ1221" s="30">
        <f t="shared" si="350"/>
        <v>1209</v>
      </c>
      <c r="AR1221" s="29">
        <f t="shared" si="343"/>
        <v>7865171.5099997725</v>
      </c>
      <c r="AS1221" s="253">
        <f t="shared" si="350"/>
        <v>1209</v>
      </c>
      <c r="AT1221" s="254">
        <f t="shared" si="350"/>
        <v>1209</v>
      </c>
    </row>
    <row r="1222" spans="22:46">
      <c r="V1222" s="30">
        <f t="shared" si="351"/>
        <v>1210</v>
      </c>
      <c r="W1222" s="29">
        <f t="shared" si="344"/>
        <v>7854188.5100000063</v>
      </c>
      <c r="X1222" s="30">
        <f t="shared" si="351"/>
        <v>1210</v>
      </c>
      <c r="Y1222" s="30">
        <f t="shared" si="351"/>
        <v>1210</v>
      </c>
      <c r="Z1222" s="29">
        <f t="shared" si="345"/>
        <v>7876704.6199999107</v>
      </c>
      <c r="AA1222" s="30">
        <f t="shared" si="351"/>
        <v>1210</v>
      </c>
      <c r="AB1222" s="30">
        <f t="shared" si="351"/>
        <v>1210</v>
      </c>
      <c r="AC1222" s="29">
        <f t="shared" si="346"/>
        <v>7848662.8100001374</v>
      </c>
      <c r="AD1222" s="30">
        <f t="shared" si="351"/>
        <v>1210</v>
      </c>
      <c r="AE1222" s="30">
        <f t="shared" si="351"/>
        <v>1210</v>
      </c>
      <c r="AF1222" s="29">
        <f t="shared" si="342"/>
        <v>7887870.7599998498</v>
      </c>
      <c r="AG1222" s="30">
        <f t="shared" si="351"/>
        <v>1210</v>
      </c>
      <c r="AH1222" s="30">
        <f t="shared" si="351"/>
        <v>1210</v>
      </c>
      <c r="AI1222" s="29">
        <f t="shared" si="347"/>
        <v>7844419.310000007</v>
      </c>
      <c r="AJ1222" s="30">
        <f t="shared" si="351"/>
        <v>1210</v>
      </c>
      <c r="AK1222" s="30">
        <f t="shared" si="350"/>
        <v>1210</v>
      </c>
      <c r="AL1222" s="29">
        <f t="shared" si="348"/>
        <v>7878901.7499999478</v>
      </c>
      <c r="AM1222" s="30">
        <f t="shared" si="350"/>
        <v>1210</v>
      </c>
      <c r="AN1222" s="30">
        <f t="shared" si="350"/>
        <v>1210</v>
      </c>
      <c r="AO1222" s="29">
        <f t="shared" si="349"/>
        <v>7881710.309999967</v>
      </c>
      <c r="AP1222" s="30">
        <f t="shared" si="350"/>
        <v>1210</v>
      </c>
      <c r="AQ1222" s="30">
        <f t="shared" si="350"/>
        <v>1210</v>
      </c>
      <c r="AR1222" s="29">
        <f t="shared" si="343"/>
        <v>7871614.6799997725</v>
      </c>
      <c r="AS1222" s="253">
        <f t="shared" si="350"/>
        <v>1210</v>
      </c>
      <c r="AT1222" s="254">
        <f t="shared" si="350"/>
        <v>1210</v>
      </c>
    </row>
    <row r="1223" spans="22:46">
      <c r="V1223" s="30">
        <f t="shared" si="351"/>
        <v>1211</v>
      </c>
      <c r="W1223" s="29">
        <f t="shared" si="344"/>
        <v>7860625.1800000062</v>
      </c>
      <c r="X1223" s="30">
        <f t="shared" si="351"/>
        <v>1211</v>
      </c>
      <c r="Y1223" s="30">
        <f t="shared" si="351"/>
        <v>1211</v>
      </c>
      <c r="Z1223" s="29">
        <f t="shared" si="345"/>
        <v>7883162.7399999108</v>
      </c>
      <c r="AA1223" s="30">
        <f t="shared" si="351"/>
        <v>1211</v>
      </c>
      <c r="AB1223" s="30">
        <f t="shared" si="351"/>
        <v>1211</v>
      </c>
      <c r="AC1223" s="29">
        <f t="shared" si="346"/>
        <v>7855098.7800001372</v>
      </c>
      <c r="AD1223" s="30">
        <f t="shared" si="351"/>
        <v>1211</v>
      </c>
      <c r="AE1223" s="30">
        <f t="shared" si="351"/>
        <v>1211</v>
      </c>
      <c r="AF1223" s="29">
        <f t="shared" si="342"/>
        <v>7894333.3899998497</v>
      </c>
      <c r="AG1223" s="30">
        <f t="shared" si="351"/>
        <v>1211</v>
      </c>
      <c r="AH1223" s="30">
        <f t="shared" si="351"/>
        <v>1211</v>
      </c>
      <c r="AI1223" s="29">
        <f t="shared" si="347"/>
        <v>7850855.730000007</v>
      </c>
      <c r="AJ1223" s="30">
        <f t="shared" si="351"/>
        <v>1211</v>
      </c>
      <c r="AK1223" s="30">
        <f t="shared" si="350"/>
        <v>1211</v>
      </c>
      <c r="AL1223" s="29">
        <f t="shared" si="348"/>
        <v>7885363.4699999476</v>
      </c>
      <c r="AM1223" s="30">
        <f t="shared" si="350"/>
        <v>1211</v>
      </c>
      <c r="AN1223" s="30">
        <f t="shared" si="350"/>
        <v>1211</v>
      </c>
      <c r="AO1223" s="29">
        <f t="shared" si="349"/>
        <v>7888164.269999967</v>
      </c>
      <c r="AP1223" s="30">
        <f t="shared" si="350"/>
        <v>1211</v>
      </c>
      <c r="AQ1223" s="30">
        <f t="shared" si="350"/>
        <v>1211</v>
      </c>
      <c r="AR1223" s="29">
        <f t="shared" si="343"/>
        <v>7878057.8499997724</v>
      </c>
      <c r="AS1223" s="253">
        <f t="shared" si="350"/>
        <v>1211</v>
      </c>
      <c r="AT1223" s="254">
        <f t="shared" si="350"/>
        <v>1211</v>
      </c>
    </row>
    <row r="1224" spans="22:46">
      <c r="V1224" s="30">
        <f t="shared" si="351"/>
        <v>1212</v>
      </c>
      <c r="W1224" s="29">
        <f t="shared" si="344"/>
        <v>7867061.8500000061</v>
      </c>
      <c r="X1224" s="30">
        <f t="shared" si="351"/>
        <v>1212</v>
      </c>
      <c r="Y1224" s="30">
        <f t="shared" si="351"/>
        <v>1212</v>
      </c>
      <c r="Z1224" s="29">
        <f t="shared" si="345"/>
        <v>7889620.8599999109</v>
      </c>
      <c r="AA1224" s="30">
        <f t="shared" si="351"/>
        <v>1212</v>
      </c>
      <c r="AB1224" s="30">
        <f t="shared" si="351"/>
        <v>1212</v>
      </c>
      <c r="AC1224" s="29">
        <f t="shared" si="346"/>
        <v>7861534.7500001369</v>
      </c>
      <c r="AD1224" s="30">
        <f t="shared" si="351"/>
        <v>1212</v>
      </c>
      <c r="AE1224" s="30">
        <f t="shared" si="351"/>
        <v>1212</v>
      </c>
      <c r="AF1224" s="29">
        <f t="shared" si="342"/>
        <v>7900796.0199998496</v>
      </c>
      <c r="AG1224" s="30">
        <f t="shared" si="351"/>
        <v>1212</v>
      </c>
      <c r="AH1224" s="30">
        <f t="shared" si="351"/>
        <v>1212</v>
      </c>
      <c r="AI1224" s="29">
        <f t="shared" si="347"/>
        <v>7857292.1500000069</v>
      </c>
      <c r="AJ1224" s="30">
        <f t="shared" si="351"/>
        <v>1212</v>
      </c>
      <c r="AK1224" s="30">
        <f t="shared" si="350"/>
        <v>1212</v>
      </c>
      <c r="AL1224" s="29">
        <f t="shared" si="348"/>
        <v>7891825.1899999473</v>
      </c>
      <c r="AM1224" s="30">
        <f t="shared" si="350"/>
        <v>1212</v>
      </c>
      <c r="AN1224" s="30">
        <f t="shared" si="350"/>
        <v>1212</v>
      </c>
      <c r="AO1224" s="29">
        <f t="shared" si="349"/>
        <v>7894618.2299999669</v>
      </c>
      <c r="AP1224" s="30">
        <f t="shared" si="350"/>
        <v>1212</v>
      </c>
      <c r="AQ1224" s="30">
        <f t="shared" si="350"/>
        <v>1212</v>
      </c>
      <c r="AR1224" s="29">
        <f t="shared" si="343"/>
        <v>7884501.0199997723</v>
      </c>
      <c r="AS1224" s="253">
        <f t="shared" si="350"/>
        <v>1212</v>
      </c>
      <c r="AT1224" s="254">
        <f t="shared" si="350"/>
        <v>1212</v>
      </c>
    </row>
    <row r="1225" spans="22:46">
      <c r="V1225" s="30">
        <f t="shared" si="351"/>
        <v>1213</v>
      </c>
      <c r="W1225" s="29">
        <f t="shared" si="344"/>
        <v>7873498.5200000061</v>
      </c>
      <c r="X1225" s="30">
        <f t="shared" si="351"/>
        <v>1213</v>
      </c>
      <c r="Y1225" s="30">
        <f t="shared" si="351"/>
        <v>1213</v>
      </c>
      <c r="Z1225" s="29">
        <f t="shared" si="345"/>
        <v>7896078.979999911</v>
      </c>
      <c r="AA1225" s="30">
        <f t="shared" si="351"/>
        <v>1213</v>
      </c>
      <c r="AB1225" s="30">
        <f t="shared" si="351"/>
        <v>1213</v>
      </c>
      <c r="AC1225" s="29">
        <f t="shared" si="346"/>
        <v>7867970.7200001366</v>
      </c>
      <c r="AD1225" s="30">
        <f t="shared" si="351"/>
        <v>1213</v>
      </c>
      <c r="AE1225" s="30">
        <f t="shared" si="351"/>
        <v>1213</v>
      </c>
      <c r="AF1225" s="29">
        <f t="shared" si="342"/>
        <v>7907258.6499998495</v>
      </c>
      <c r="AG1225" s="30">
        <f t="shared" si="351"/>
        <v>1213</v>
      </c>
      <c r="AH1225" s="30">
        <f t="shared" si="351"/>
        <v>1213</v>
      </c>
      <c r="AI1225" s="29">
        <f t="shared" si="347"/>
        <v>7863728.5700000068</v>
      </c>
      <c r="AJ1225" s="30">
        <f t="shared" si="351"/>
        <v>1213</v>
      </c>
      <c r="AK1225" s="30">
        <f t="shared" si="350"/>
        <v>1213</v>
      </c>
      <c r="AL1225" s="29">
        <f t="shared" si="348"/>
        <v>7898286.9099999471</v>
      </c>
      <c r="AM1225" s="30">
        <f t="shared" si="350"/>
        <v>1213</v>
      </c>
      <c r="AN1225" s="30">
        <f t="shared" si="350"/>
        <v>1213</v>
      </c>
      <c r="AO1225" s="29">
        <f t="shared" si="349"/>
        <v>7901072.1899999669</v>
      </c>
      <c r="AP1225" s="30">
        <f t="shared" si="350"/>
        <v>1213</v>
      </c>
      <c r="AQ1225" s="30">
        <f t="shared" si="350"/>
        <v>1213</v>
      </c>
      <c r="AR1225" s="29">
        <f t="shared" si="343"/>
        <v>7890944.1899997722</v>
      </c>
      <c r="AS1225" s="253">
        <f t="shared" si="350"/>
        <v>1213</v>
      </c>
      <c r="AT1225" s="254">
        <f t="shared" si="350"/>
        <v>1213</v>
      </c>
    </row>
    <row r="1226" spans="22:46">
      <c r="V1226" s="30">
        <f t="shared" si="351"/>
        <v>1214</v>
      </c>
      <c r="W1226" s="29">
        <f t="shared" si="344"/>
        <v>7879935.190000006</v>
      </c>
      <c r="X1226" s="30">
        <f t="shared" si="351"/>
        <v>1214</v>
      </c>
      <c r="Y1226" s="30">
        <f t="shared" si="351"/>
        <v>1214</v>
      </c>
      <c r="Z1226" s="29">
        <f t="shared" si="345"/>
        <v>7902537.0999999112</v>
      </c>
      <c r="AA1226" s="30">
        <f t="shared" si="351"/>
        <v>1214</v>
      </c>
      <c r="AB1226" s="30">
        <f t="shared" si="351"/>
        <v>1214</v>
      </c>
      <c r="AC1226" s="29">
        <f t="shared" si="346"/>
        <v>7874406.6900001364</v>
      </c>
      <c r="AD1226" s="30">
        <f t="shared" si="351"/>
        <v>1214</v>
      </c>
      <c r="AE1226" s="30">
        <f t="shared" si="351"/>
        <v>1214</v>
      </c>
      <c r="AF1226" s="29">
        <f t="shared" si="342"/>
        <v>7913721.2799998494</v>
      </c>
      <c r="AG1226" s="30">
        <f t="shared" si="351"/>
        <v>1214</v>
      </c>
      <c r="AH1226" s="30">
        <f t="shared" si="351"/>
        <v>1214</v>
      </c>
      <c r="AI1226" s="29">
        <f t="shared" si="347"/>
        <v>7870164.9900000067</v>
      </c>
      <c r="AJ1226" s="30">
        <f t="shared" si="351"/>
        <v>1214</v>
      </c>
      <c r="AK1226" s="30">
        <f t="shared" si="350"/>
        <v>1214</v>
      </c>
      <c r="AL1226" s="29">
        <f t="shared" si="348"/>
        <v>7904748.6299999468</v>
      </c>
      <c r="AM1226" s="30">
        <f t="shared" si="350"/>
        <v>1214</v>
      </c>
      <c r="AN1226" s="30">
        <f t="shared" si="350"/>
        <v>1214</v>
      </c>
      <c r="AO1226" s="29">
        <f t="shared" si="349"/>
        <v>7907526.1499999668</v>
      </c>
      <c r="AP1226" s="30">
        <f t="shared" si="350"/>
        <v>1214</v>
      </c>
      <c r="AQ1226" s="30">
        <f t="shared" si="350"/>
        <v>1214</v>
      </c>
      <c r="AR1226" s="29">
        <f t="shared" si="343"/>
        <v>7897387.3599997722</v>
      </c>
      <c r="AS1226" s="253">
        <f t="shared" si="350"/>
        <v>1214</v>
      </c>
      <c r="AT1226" s="254">
        <f t="shared" si="350"/>
        <v>1214</v>
      </c>
    </row>
    <row r="1227" spans="22:46">
      <c r="V1227" s="30">
        <f t="shared" si="351"/>
        <v>1215</v>
      </c>
      <c r="W1227" s="29">
        <f t="shared" si="344"/>
        <v>7886371.8600000059</v>
      </c>
      <c r="X1227" s="30">
        <f t="shared" si="351"/>
        <v>1215</v>
      </c>
      <c r="Y1227" s="30">
        <f t="shared" si="351"/>
        <v>1215</v>
      </c>
      <c r="Z1227" s="29">
        <f t="shared" si="345"/>
        <v>7908995.2199999113</v>
      </c>
      <c r="AA1227" s="30">
        <f t="shared" si="351"/>
        <v>1215</v>
      </c>
      <c r="AB1227" s="30">
        <f t="shared" si="351"/>
        <v>1215</v>
      </c>
      <c r="AC1227" s="29">
        <f t="shared" si="346"/>
        <v>7880842.6600001361</v>
      </c>
      <c r="AD1227" s="30">
        <f t="shared" si="351"/>
        <v>1215</v>
      </c>
      <c r="AE1227" s="30">
        <f t="shared" si="351"/>
        <v>1215</v>
      </c>
      <c r="AF1227" s="29">
        <f t="shared" si="342"/>
        <v>7920183.9099998493</v>
      </c>
      <c r="AG1227" s="30">
        <f t="shared" si="351"/>
        <v>1215</v>
      </c>
      <c r="AH1227" s="30">
        <f t="shared" si="351"/>
        <v>1215</v>
      </c>
      <c r="AI1227" s="29">
        <f t="shared" si="347"/>
        <v>7876601.4100000067</v>
      </c>
      <c r="AJ1227" s="30">
        <f t="shared" si="351"/>
        <v>1215</v>
      </c>
      <c r="AK1227" s="30">
        <f t="shared" si="350"/>
        <v>1215</v>
      </c>
      <c r="AL1227" s="29">
        <f t="shared" si="348"/>
        <v>7911210.3499999465</v>
      </c>
      <c r="AM1227" s="30">
        <f t="shared" si="350"/>
        <v>1215</v>
      </c>
      <c r="AN1227" s="30">
        <f t="shared" si="350"/>
        <v>1215</v>
      </c>
      <c r="AO1227" s="29">
        <f t="shared" si="349"/>
        <v>7913980.1099999668</v>
      </c>
      <c r="AP1227" s="30">
        <f t="shared" si="350"/>
        <v>1215</v>
      </c>
      <c r="AQ1227" s="30">
        <f t="shared" si="350"/>
        <v>1215</v>
      </c>
      <c r="AR1227" s="29">
        <f t="shared" si="343"/>
        <v>7903830.5299997721</v>
      </c>
      <c r="AS1227" s="253">
        <f t="shared" si="350"/>
        <v>1215</v>
      </c>
      <c r="AT1227" s="254">
        <f t="shared" si="350"/>
        <v>1215</v>
      </c>
    </row>
    <row r="1228" spans="22:46">
      <c r="V1228" s="30">
        <f t="shared" si="351"/>
        <v>1216</v>
      </c>
      <c r="W1228" s="29">
        <f t="shared" si="344"/>
        <v>7892808.5300000058</v>
      </c>
      <c r="X1228" s="30">
        <f t="shared" si="351"/>
        <v>1216</v>
      </c>
      <c r="Y1228" s="30">
        <f t="shared" si="351"/>
        <v>1216</v>
      </c>
      <c r="Z1228" s="29">
        <f t="shared" si="345"/>
        <v>7915453.3399999114</v>
      </c>
      <c r="AA1228" s="30">
        <f t="shared" si="351"/>
        <v>1216</v>
      </c>
      <c r="AB1228" s="30">
        <f t="shared" si="351"/>
        <v>1216</v>
      </c>
      <c r="AC1228" s="29">
        <f t="shared" si="346"/>
        <v>7887278.6300001359</v>
      </c>
      <c r="AD1228" s="30">
        <f t="shared" si="351"/>
        <v>1216</v>
      </c>
      <c r="AE1228" s="30">
        <f t="shared" si="351"/>
        <v>1216</v>
      </c>
      <c r="AF1228" s="29">
        <f t="shared" si="342"/>
        <v>7926646.5399998492</v>
      </c>
      <c r="AG1228" s="30">
        <f t="shared" si="351"/>
        <v>1216</v>
      </c>
      <c r="AH1228" s="30">
        <f t="shared" si="351"/>
        <v>1216</v>
      </c>
      <c r="AI1228" s="29">
        <f t="shared" si="347"/>
        <v>7883037.8300000066</v>
      </c>
      <c r="AJ1228" s="30">
        <f t="shared" si="351"/>
        <v>1216</v>
      </c>
      <c r="AK1228" s="30">
        <f t="shared" si="350"/>
        <v>1216</v>
      </c>
      <c r="AL1228" s="29">
        <f t="shared" si="348"/>
        <v>7917672.0699999463</v>
      </c>
      <c r="AM1228" s="30">
        <f t="shared" si="350"/>
        <v>1216</v>
      </c>
      <c r="AN1228" s="30">
        <f t="shared" si="350"/>
        <v>1216</v>
      </c>
      <c r="AO1228" s="29">
        <f t="shared" si="349"/>
        <v>7920434.0699999668</v>
      </c>
      <c r="AP1228" s="30">
        <f t="shared" si="350"/>
        <v>1216</v>
      </c>
      <c r="AQ1228" s="30">
        <f t="shared" si="350"/>
        <v>1216</v>
      </c>
      <c r="AR1228" s="29">
        <f t="shared" si="343"/>
        <v>7910273.699999772</v>
      </c>
      <c r="AS1228" s="253">
        <f t="shared" si="350"/>
        <v>1216</v>
      </c>
      <c r="AT1228" s="254">
        <f t="shared" si="350"/>
        <v>1216</v>
      </c>
    </row>
    <row r="1229" spans="22:46">
      <c r="V1229" s="30">
        <f t="shared" si="351"/>
        <v>1217</v>
      </c>
      <c r="W1229" s="29">
        <f t="shared" si="344"/>
        <v>7899245.2000000058</v>
      </c>
      <c r="X1229" s="30">
        <f t="shared" si="351"/>
        <v>1217</v>
      </c>
      <c r="Y1229" s="30">
        <f t="shared" si="351"/>
        <v>1217</v>
      </c>
      <c r="Z1229" s="29">
        <f t="shared" si="345"/>
        <v>7921911.4599999115</v>
      </c>
      <c r="AA1229" s="30">
        <f t="shared" si="351"/>
        <v>1217</v>
      </c>
      <c r="AB1229" s="30">
        <f t="shared" si="351"/>
        <v>1217</v>
      </c>
      <c r="AC1229" s="29">
        <f t="shared" si="346"/>
        <v>7893714.6000001356</v>
      </c>
      <c r="AD1229" s="30">
        <f t="shared" si="351"/>
        <v>1217</v>
      </c>
      <c r="AE1229" s="30">
        <f t="shared" si="351"/>
        <v>1217</v>
      </c>
      <c r="AF1229" s="29">
        <f t="shared" si="342"/>
        <v>7933109.1699998491</v>
      </c>
      <c r="AG1229" s="30">
        <f t="shared" si="351"/>
        <v>1217</v>
      </c>
      <c r="AH1229" s="30">
        <f t="shared" si="351"/>
        <v>1217</v>
      </c>
      <c r="AI1229" s="29">
        <f t="shared" si="347"/>
        <v>7889474.2500000065</v>
      </c>
      <c r="AJ1229" s="30">
        <f t="shared" si="351"/>
        <v>1217</v>
      </c>
      <c r="AK1229" s="30">
        <f t="shared" si="351"/>
        <v>1217</v>
      </c>
      <c r="AL1229" s="29">
        <f t="shared" si="348"/>
        <v>7924133.789999946</v>
      </c>
      <c r="AM1229" s="30">
        <f t="shared" ref="AK1229:AT1244" si="352">AM1228+1</f>
        <v>1217</v>
      </c>
      <c r="AN1229" s="30">
        <f t="shared" si="352"/>
        <v>1217</v>
      </c>
      <c r="AO1229" s="29">
        <f t="shared" si="349"/>
        <v>7926888.0299999667</v>
      </c>
      <c r="AP1229" s="30">
        <f t="shared" si="352"/>
        <v>1217</v>
      </c>
      <c r="AQ1229" s="30">
        <f t="shared" si="352"/>
        <v>1217</v>
      </c>
      <c r="AR1229" s="29">
        <f t="shared" si="343"/>
        <v>7916716.8699997719</v>
      </c>
      <c r="AS1229" s="253">
        <f t="shared" si="352"/>
        <v>1217</v>
      </c>
      <c r="AT1229" s="254">
        <f t="shared" si="352"/>
        <v>1217</v>
      </c>
    </row>
    <row r="1230" spans="22:46">
      <c r="V1230" s="30">
        <f t="shared" ref="V1230:AK1245" si="353">V1229+1</f>
        <v>1218</v>
      </c>
      <c r="W1230" s="29">
        <f t="shared" si="344"/>
        <v>7905681.8700000057</v>
      </c>
      <c r="X1230" s="30">
        <f t="shared" si="353"/>
        <v>1218</v>
      </c>
      <c r="Y1230" s="30">
        <f t="shared" si="353"/>
        <v>1218</v>
      </c>
      <c r="Z1230" s="29">
        <f t="shared" si="345"/>
        <v>7928369.5799999116</v>
      </c>
      <c r="AA1230" s="30">
        <f t="shared" si="353"/>
        <v>1218</v>
      </c>
      <c r="AB1230" s="30">
        <f t="shared" si="353"/>
        <v>1218</v>
      </c>
      <c r="AC1230" s="29">
        <f t="shared" si="346"/>
        <v>7900150.5700001353</v>
      </c>
      <c r="AD1230" s="30">
        <f t="shared" si="353"/>
        <v>1218</v>
      </c>
      <c r="AE1230" s="30">
        <f t="shared" si="353"/>
        <v>1218</v>
      </c>
      <c r="AF1230" s="29">
        <f t="shared" si="342"/>
        <v>7939571.7999998489</v>
      </c>
      <c r="AG1230" s="30">
        <f t="shared" si="353"/>
        <v>1218</v>
      </c>
      <c r="AH1230" s="30">
        <f t="shared" si="353"/>
        <v>1218</v>
      </c>
      <c r="AI1230" s="29">
        <f t="shared" si="347"/>
        <v>7895910.6700000064</v>
      </c>
      <c r="AJ1230" s="30">
        <f t="shared" si="353"/>
        <v>1218</v>
      </c>
      <c r="AK1230" s="30">
        <f t="shared" si="352"/>
        <v>1218</v>
      </c>
      <c r="AL1230" s="29">
        <f t="shared" si="348"/>
        <v>7930595.5099999458</v>
      </c>
      <c r="AM1230" s="30">
        <f t="shared" si="352"/>
        <v>1218</v>
      </c>
      <c r="AN1230" s="30">
        <f t="shared" si="352"/>
        <v>1218</v>
      </c>
      <c r="AO1230" s="29">
        <f t="shared" si="349"/>
        <v>7933341.9899999667</v>
      </c>
      <c r="AP1230" s="30">
        <f t="shared" si="352"/>
        <v>1218</v>
      </c>
      <c r="AQ1230" s="30">
        <f t="shared" si="352"/>
        <v>1218</v>
      </c>
      <c r="AR1230" s="29">
        <f t="shared" si="343"/>
        <v>7923160.0399997719</v>
      </c>
      <c r="AS1230" s="253">
        <f t="shared" si="352"/>
        <v>1218</v>
      </c>
      <c r="AT1230" s="254">
        <f t="shared" si="352"/>
        <v>1218</v>
      </c>
    </row>
    <row r="1231" spans="22:46">
      <c r="V1231" s="30">
        <f t="shared" si="353"/>
        <v>1219</v>
      </c>
      <c r="W1231" s="29">
        <f t="shared" si="344"/>
        <v>7912118.5400000056</v>
      </c>
      <c r="X1231" s="30">
        <f t="shared" si="353"/>
        <v>1219</v>
      </c>
      <c r="Y1231" s="30">
        <f t="shared" si="353"/>
        <v>1219</v>
      </c>
      <c r="Z1231" s="29">
        <f t="shared" si="345"/>
        <v>7934827.6999999117</v>
      </c>
      <c r="AA1231" s="30">
        <f t="shared" si="353"/>
        <v>1219</v>
      </c>
      <c r="AB1231" s="30">
        <f t="shared" si="353"/>
        <v>1219</v>
      </c>
      <c r="AC1231" s="29">
        <f t="shared" si="346"/>
        <v>7906586.5400001351</v>
      </c>
      <c r="AD1231" s="30">
        <f t="shared" si="353"/>
        <v>1219</v>
      </c>
      <c r="AE1231" s="30">
        <f t="shared" si="353"/>
        <v>1219</v>
      </c>
      <c r="AF1231" s="29">
        <f t="shared" si="342"/>
        <v>7946034.4299998488</v>
      </c>
      <c r="AG1231" s="30">
        <f t="shared" si="353"/>
        <v>1219</v>
      </c>
      <c r="AH1231" s="30">
        <f t="shared" si="353"/>
        <v>1219</v>
      </c>
      <c r="AI1231" s="29">
        <f t="shared" si="347"/>
        <v>7902347.0900000064</v>
      </c>
      <c r="AJ1231" s="30">
        <f t="shared" si="353"/>
        <v>1219</v>
      </c>
      <c r="AK1231" s="30">
        <f t="shared" si="352"/>
        <v>1219</v>
      </c>
      <c r="AL1231" s="29">
        <f t="shared" si="348"/>
        <v>7937057.2299999455</v>
      </c>
      <c r="AM1231" s="30">
        <f t="shared" si="352"/>
        <v>1219</v>
      </c>
      <c r="AN1231" s="30">
        <f t="shared" si="352"/>
        <v>1219</v>
      </c>
      <c r="AO1231" s="29">
        <f t="shared" si="349"/>
        <v>7939795.9499999667</v>
      </c>
      <c r="AP1231" s="30">
        <f t="shared" si="352"/>
        <v>1219</v>
      </c>
      <c r="AQ1231" s="30">
        <f t="shared" si="352"/>
        <v>1219</v>
      </c>
      <c r="AR1231" s="29">
        <f t="shared" si="343"/>
        <v>7929603.2099997718</v>
      </c>
      <c r="AS1231" s="253">
        <f t="shared" si="352"/>
        <v>1219</v>
      </c>
      <c r="AT1231" s="254">
        <f t="shared" si="352"/>
        <v>1219</v>
      </c>
    </row>
    <row r="1232" spans="22:46">
      <c r="V1232" s="30">
        <f t="shared" si="353"/>
        <v>1220</v>
      </c>
      <c r="W1232" s="29">
        <f t="shared" si="344"/>
        <v>7918555.2100000056</v>
      </c>
      <c r="X1232" s="30">
        <f t="shared" si="353"/>
        <v>1220</v>
      </c>
      <c r="Y1232" s="30">
        <f t="shared" si="353"/>
        <v>1220</v>
      </c>
      <c r="Z1232" s="29">
        <f t="shared" si="345"/>
        <v>7941285.8199999118</v>
      </c>
      <c r="AA1232" s="30">
        <f t="shared" si="353"/>
        <v>1220</v>
      </c>
      <c r="AB1232" s="30">
        <f t="shared" si="353"/>
        <v>1220</v>
      </c>
      <c r="AC1232" s="29">
        <f t="shared" si="346"/>
        <v>7913022.5100001348</v>
      </c>
      <c r="AD1232" s="30">
        <f t="shared" si="353"/>
        <v>1220</v>
      </c>
      <c r="AE1232" s="30">
        <f t="shared" si="353"/>
        <v>1220</v>
      </c>
      <c r="AF1232" s="29">
        <f t="shared" si="342"/>
        <v>7952497.0599998487</v>
      </c>
      <c r="AG1232" s="30">
        <f t="shared" si="353"/>
        <v>1220</v>
      </c>
      <c r="AH1232" s="30">
        <f t="shared" si="353"/>
        <v>1220</v>
      </c>
      <c r="AI1232" s="29">
        <f t="shared" si="347"/>
        <v>7908783.5100000063</v>
      </c>
      <c r="AJ1232" s="30">
        <f t="shared" si="353"/>
        <v>1220</v>
      </c>
      <c r="AK1232" s="30">
        <f t="shared" si="352"/>
        <v>1220</v>
      </c>
      <c r="AL1232" s="29">
        <f t="shared" si="348"/>
        <v>7943518.9499999452</v>
      </c>
      <c r="AM1232" s="30">
        <f t="shared" si="352"/>
        <v>1220</v>
      </c>
      <c r="AN1232" s="30">
        <f t="shared" si="352"/>
        <v>1220</v>
      </c>
      <c r="AO1232" s="29">
        <f t="shared" si="349"/>
        <v>7946249.9099999666</v>
      </c>
      <c r="AP1232" s="30">
        <f t="shared" si="352"/>
        <v>1220</v>
      </c>
      <c r="AQ1232" s="30">
        <f t="shared" si="352"/>
        <v>1220</v>
      </c>
      <c r="AR1232" s="29">
        <f t="shared" si="343"/>
        <v>7936046.3799997717</v>
      </c>
      <c r="AS1232" s="253">
        <f t="shared" si="352"/>
        <v>1220</v>
      </c>
      <c r="AT1232" s="254">
        <f t="shared" si="352"/>
        <v>1220</v>
      </c>
    </row>
    <row r="1233" spans="22:46">
      <c r="V1233" s="30">
        <f t="shared" si="353"/>
        <v>1221</v>
      </c>
      <c r="W1233" s="29">
        <f t="shared" si="344"/>
        <v>7924991.8800000055</v>
      </c>
      <c r="X1233" s="30">
        <f t="shared" si="353"/>
        <v>1221</v>
      </c>
      <c r="Y1233" s="30">
        <f t="shared" si="353"/>
        <v>1221</v>
      </c>
      <c r="Z1233" s="29">
        <f t="shared" si="345"/>
        <v>7947743.9399999119</v>
      </c>
      <c r="AA1233" s="30">
        <f t="shared" si="353"/>
        <v>1221</v>
      </c>
      <c r="AB1233" s="30">
        <f t="shared" si="353"/>
        <v>1221</v>
      </c>
      <c r="AC1233" s="29">
        <f t="shared" si="346"/>
        <v>7919458.4800001346</v>
      </c>
      <c r="AD1233" s="30">
        <f t="shared" si="353"/>
        <v>1221</v>
      </c>
      <c r="AE1233" s="30">
        <f t="shared" si="353"/>
        <v>1221</v>
      </c>
      <c r="AF1233" s="29">
        <f t="shared" si="342"/>
        <v>7958959.6899998486</v>
      </c>
      <c r="AG1233" s="30">
        <f t="shared" si="353"/>
        <v>1221</v>
      </c>
      <c r="AH1233" s="30">
        <f t="shared" si="353"/>
        <v>1221</v>
      </c>
      <c r="AI1233" s="29">
        <f t="shared" si="347"/>
        <v>7915219.9300000062</v>
      </c>
      <c r="AJ1233" s="30">
        <f t="shared" si="353"/>
        <v>1221</v>
      </c>
      <c r="AK1233" s="30">
        <f t="shared" si="352"/>
        <v>1221</v>
      </c>
      <c r="AL1233" s="29">
        <f t="shared" si="348"/>
        <v>7949980.669999945</v>
      </c>
      <c r="AM1233" s="30">
        <f t="shared" si="352"/>
        <v>1221</v>
      </c>
      <c r="AN1233" s="30">
        <f t="shared" si="352"/>
        <v>1221</v>
      </c>
      <c r="AO1233" s="29">
        <f t="shared" si="349"/>
        <v>7952703.8699999666</v>
      </c>
      <c r="AP1233" s="30">
        <f t="shared" si="352"/>
        <v>1221</v>
      </c>
      <c r="AQ1233" s="30">
        <f t="shared" si="352"/>
        <v>1221</v>
      </c>
      <c r="AR1233" s="29">
        <f t="shared" si="343"/>
        <v>7942489.5499997716</v>
      </c>
      <c r="AS1233" s="253">
        <f t="shared" si="352"/>
        <v>1221</v>
      </c>
      <c r="AT1233" s="254">
        <f t="shared" si="352"/>
        <v>1221</v>
      </c>
    </row>
    <row r="1234" spans="22:46">
      <c r="V1234" s="30">
        <f t="shared" si="353"/>
        <v>1222</v>
      </c>
      <c r="W1234" s="29">
        <f t="shared" si="344"/>
        <v>7931428.5500000054</v>
      </c>
      <c r="X1234" s="30">
        <f t="shared" si="353"/>
        <v>1222</v>
      </c>
      <c r="Y1234" s="30">
        <f t="shared" si="353"/>
        <v>1222</v>
      </c>
      <c r="Z1234" s="29">
        <f t="shared" si="345"/>
        <v>7954202.059999912</v>
      </c>
      <c r="AA1234" s="30">
        <f t="shared" si="353"/>
        <v>1222</v>
      </c>
      <c r="AB1234" s="30">
        <f t="shared" si="353"/>
        <v>1222</v>
      </c>
      <c r="AC1234" s="29">
        <f t="shared" si="346"/>
        <v>7925894.4500001343</v>
      </c>
      <c r="AD1234" s="30">
        <f t="shared" si="353"/>
        <v>1222</v>
      </c>
      <c r="AE1234" s="30">
        <f t="shared" si="353"/>
        <v>1222</v>
      </c>
      <c r="AF1234" s="29">
        <f t="shared" si="342"/>
        <v>7965422.3199998485</v>
      </c>
      <c r="AG1234" s="30">
        <f t="shared" si="353"/>
        <v>1222</v>
      </c>
      <c r="AH1234" s="30">
        <f t="shared" si="353"/>
        <v>1222</v>
      </c>
      <c r="AI1234" s="29">
        <f t="shared" si="347"/>
        <v>7921656.3500000061</v>
      </c>
      <c r="AJ1234" s="30">
        <f t="shared" si="353"/>
        <v>1222</v>
      </c>
      <c r="AK1234" s="30">
        <f t="shared" si="352"/>
        <v>1222</v>
      </c>
      <c r="AL1234" s="29">
        <f t="shared" si="348"/>
        <v>7956442.3899999447</v>
      </c>
      <c r="AM1234" s="30">
        <f t="shared" si="352"/>
        <v>1222</v>
      </c>
      <c r="AN1234" s="30">
        <f t="shared" si="352"/>
        <v>1222</v>
      </c>
      <c r="AO1234" s="29">
        <f t="shared" si="349"/>
        <v>7959157.8299999665</v>
      </c>
      <c r="AP1234" s="30">
        <f t="shared" si="352"/>
        <v>1222</v>
      </c>
      <c r="AQ1234" s="30">
        <f t="shared" si="352"/>
        <v>1222</v>
      </c>
      <c r="AR1234" s="29">
        <f t="shared" si="343"/>
        <v>7948932.7199997716</v>
      </c>
      <c r="AS1234" s="253">
        <f t="shared" si="352"/>
        <v>1222</v>
      </c>
      <c r="AT1234" s="254">
        <f t="shared" si="352"/>
        <v>1222</v>
      </c>
    </row>
    <row r="1235" spans="22:46">
      <c r="V1235" s="30">
        <f t="shared" si="353"/>
        <v>1223</v>
      </c>
      <c r="W1235" s="29">
        <f t="shared" si="344"/>
        <v>7937865.2200000053</v>
      </c>
      <c r="X1235" s="30">
        <f t="shared" si="353"/>
        <v>1223</v>
      </c>
      <c r="Y1235" s="30">
        <f t="shared" si="353"/>
        <v>1223</v>
      </c>
      <c r="Z1235" s="29">
        <f t="shared" si="345"/>
        <v>7960660.1799999122</v>
      </c>
      <c r="AA1235" s="30">
        <f t="shared" si="353"/>
        <v>1223</v>
      </c>
      <c r="AB1235" s="30">
        <f t="shared" si="353"/>
        <v>1223</v>
      </c>
      <c r="AC1235" s="29">
        <f t="shared" si="346"/>
        <v>7932330.420000134</v>
      </c>
      <c r="AD1235" s="30">
        <f t="shared" si="353"/>
        <v>1223</v>
      </c>
      <c r="AE1235" s="30">
        <f t="shared" si="353"/>
        <v>1223</v>
      </c>
      <c r="AF1235" s="29">
        <f t="shared" si="342"/>
        <v>7971884.9499998484</v>
      </c>
      <c r="AG1235" s="30">
        <f t="shared" si="353"/>
        <v>1223</v>
      </c>
      <c r="AH1235" s="30">
        <f t="shared" si="353"/>
        <v>1223</v>
      </c>
      <c r="AI1235" s="29">
        <f t="shared" si="347"/>
        <v>7928092.7700000061</v>
      </c>
      <c r="AJ1235" s="30">
        <f t="shared" si="353"/>
        <v>1223</v>
      </c>
      <c r="AK1235" s="30">
        <f t="shared" si="352"/>
        <v>1223</v>
      </c>
      <c r="AL1235" s="29">
        <f t="shared" si="348"/>
        <v>7962904.1099999445</v>
      </c>
      <c r="AM1235" s="30">
        <f t="shared" si="352"/>
        <v>1223</v>
      </c>
      <c r="AN1235" s="30">
        <f t="shared" si="352"/>
        <v>1223</v>
      </c>
      <c r="AO1235" s="29">
        <f t="shared" si="349"/>
        <v>7965611.7899999665</v>
      </c>
      <c r="AP1235" s="30">
        <f t="shared" si="352"/>
        <v>1223</v>
      </c>
      <c r="AQ1235" s="30">
        <f t="shared" si="352"/>
        <v>1223</v>
      </c>
      <c r="AR1235" s="29">
        <f t="shared" si="343"/>
        <v>7955375.8899997715</v>
      </c>
      <c r="AS1235" s="253">
        <f t="shared" si="352"/>
        <v>1223</v>
      </c>
      <c r="AT1235" s="254">
        <f t="shared" si="352"/>
        <v>1223</v>
      </c>
    </row>
    <row r="1236" spans="22:46">
      <c r="V1236" s="30">
        <f t="shared" si="353"/>
        <v>1224</v>
      </c>
      <c r="W1236" s="29">
        <f t="shared" si="344"/>
        <v>7944301.8900000053</v>
      </c>
      <c r="X1236" s="30">
        <f t="shared" si="353"/>
        <v>1224</v>
      </c>
      <c r="Y1236" s="30">
        <f t="shared" si="353"/>
        <v>1224</v>
      </c>
      <c r="Z1236" s="29">
        <f t="shared" si="345"/>
        <v>7967118.2999999123</v>
      </c>
      <c r="AA1236" s="30">
        <f t="shared" si="353"/>
        <v>1224</v>
      </c>
      <c r="AB1236" s="30">
        <f t="shared" si="353"/>
        <v>1224</v>
      </c>
      <c r="AC1236" s="29">
        <f t="shared" si="346"/>
        <v>7938766.3900001338</v>
      </c>
      <c r="AD1236" s="30">
        <f t="shared" si="353"/>
        <v>1224</v>
      </c>
      <c r="AE1236" s="30">
        <f t="shared" si="353"/>
        <v>1224</v>
      </c>
      <c r="AF1236" s="29">
        <f t="shared" si="342"/>
        <v>7978347.5799998483</v>
      </c>
      <c r="AG1236" s="30">
        <f t="shared" si="353"/>
        <v>1224</v>
      </c>
      <c r="AH1236" s="30">
        <f t="shared" si="353"/>
        <v>1224</v>
      </c>
      <c r="AI1236" s="29">
        <f t="shared" si="347"/>
        <v>7934529.190000006</v>
      </c>
      <c r="AJ1236" s="30">
        <f t="shared" si="353"/>
        <v>1224</v>
      </c>
      <c r="AK1236" s="30">
        <f t="shared" si="352"/>
        <v>1224</v>
      </c>
      <c r="AL1236" s="29">
        <f t="shared" si="348"/>
        <v>7969365.8299999442</v>
      </c>
      <c r="AM1236" s="30">
        <f t="shared" si="352"/>
        <v>1224</v>
      </c>
      <c r="AN1236" s="30">
        <f t="shared" si="352"/>
        <v>1224</v>
      </c>
      <c r="AO1236" s="29">
        <f t="shared" si="349"/>
        <v>7972065.7499999665</v>
      </c>
      <c r="AP1236" s="30">
        <f t="shared" si="352"/>
        <v>1224</v>
      </c>
      <c r="AQ1236" s="30">
        <f t="shared" si="352"/>
        <v>1224</v>
      </c>
      <c r="AR1236" s="29">
        <f t="shared" si="343"/>
        <v>7961819.0599997714</v>
      </c>
      <c r="AS1236" s="253">
        <f t="shared" si="352"/>
        <v>1224</v>
      </c>
      <c r="AT1236" s="254">
        <f t="shared" si="352"/>
        <v>1224</v>
      </c>
    </row>
    <row r="1237" spans="22:46">
      <c r="V1237" s="30">
        <f t="shared" si="353"/>
        <v>1225</v>
      </c>
      <c r="W1237" s="29">
        <f t="shared" si="344"/>
        <v>7950738.5600000052</v>
      </c>
      <c r="X1237" s="30">
        <f t="shared" si="353"/>
        <v>1225</v>
      </c>
      <c r="Y1237" s="30">
        <f t="shared" si="353"/>
        <v>1225</v>
      </c>
      <c r="Z1237" s="29">
        <f t="shared" si="345"/>
        <v>7973576.4199999124</v>
      </c>
      <c r="AA1237" s="30">
        <f t="shared" si="353"/>
        <v>1225</v>
      </c>
      <c r="AB1237" s="30">
        <f t="shared" si="353"/>
        <v>1225</v>
      </c>
      <c r="AC1237" s="29">
        <f t="shared" si="346"/>
        <v>7945202.3600001335</v>
      </c>
      <c r="AD1237" s="30">
        <f t="shared" si="353"/>
        <v>1225</v>
      </c>
      <c r="AE1237" s="30">
        <f t="shared" si="353"/>
        <v>1225</v>
      </c>
      <c r="AF1237" s="29">
        <f t="shared" si="342"/>
        <v>7984810.2099998482</v>
      </c>
      <c r="AG1237" s="30">
        <f t="shared" si="353"/>
        <v>1225</v>
      </c>
      <c r="AH1237" s="30">
        <f t="shared" si="353"/>
        <v>1225</v>
      </c>
      <c r="AI1237" s="29">
        <f t="shared" si="347"/>
        <v>7940965.6100000059</v>
      </c>
      <c r="AJ1237" s="30">
        <f t="shared" si="353"/>
        <v>1225</v>
      </c>
      <c r="AK1237" s="30">
        <f t="shared" si="352"/>
        <v>1225</v>
      </c>
      <c r="AL1237" s="29">
        <f t="shared" si="348"/>
        <v>7975827.5499999439</v>
      </c>
      <c r="AM1237" s="30">
        <f t="shared" si="352"/>
        <v>1225</v>
      </c>
      <c r="AN1237" s="30">
        <f t="shared" si="352"/>
        <v>1225</v>
      </c>
      <c r="AO1237" s="29">
        <f t="shared" si="349"/>
        <v>7978519.7099999664</v>
      </c>
      <c r="AP1237" s="30">
        <f t="shared" si="352"/>
        <v>1225</v>
      </c>
      <c r="AQ1237" s="30">
        <f t="shared" si="352"/>
        <v>1225</v>
      </c>
      <c r="AR1237" s="29">
        <f t="shared" si="343"/>
        <v>7968262.2299997713</v>
      </c>
      <c r="AS1237" s="253">
        <f t="shared" si="352"/>
        <v>1225</v>
      </c>
      <c r="AT1237" s="254">
        <f t="shared" si="352"/>
        <v>1225</v>
      </c>
    </row>
    <row r="1238" spans="22:46">
      <c r="V1238" s="30">
        <f t="shared" si="353"/>
        <v>1226</v>
      </c>
      <c r="W1238" s="29">
        <f t="shared" si="344"/>
        <v>7957175.2300000051</v>
      </c>
      <c r="X1238" s="30">
        <f t="shared" si="353"/>
        <v>1226</v>
      </c>
      <c r="Y1238" s="30">
        <f t="shared" si="353"/>
        <v>1226</v>
      </c>
      <c r="Z1238" s="29">
        <f t="shared" si="345"/>
        <v>7980034.5399999125</v>
      </c>
      <c r="AA1238" s="30">
        <f t="shared" si="353"/>
        <v>1226</v>
      </c>
      <c r="AB1238" s="30">
        <f t="shared" si="353"/>
        <v>1226</v>
      </c>
      <c r="AC1238" s="29">
        <f t="shared" si="346"/>
        <v>7951638.3300001333</v>
      </c>
      <c r="AD1238" s="30">
        <f t="shared" si="353"/>
        <v>1226</v>
      </c>
      <c r="AE1238" s="30">
        <f t="shared" si="353"/>
        <v>1226</v>
      </c>
      <c r="AF1238" s="29">
        <f t="shared" si="342"/>
        <v>7991272.839999848</v>
      </c>
      <c r="AG1238" s="30">
        <f t="shared" si="353"/>
        <v>1226</v>
      </c>
      <c r="AH1238" s="30">
        <f t="shared" si="353"/>
        <v>1226</v>
      </c>
      <c r="AI1238" s="29">
        <f t="shared" si="347"/>
        <v>7947402.0300000058</v>
      </c>
      <c r="AJ1238" s="30">
        <f t="shared" si="353"/>
        <v>1226</v>
      </c>
      <c r="AK1238" s="30">
        <f t="shared" si="352"/>
        <v>1226</v>
      </c>
      <c r="AL1238" s="29">
        <f t="shared" si="348"/>
        <v>7982289.2699999437</v>
      </c>
      <c r="AM1238" s="30">
        <f t="shared" si="352"/>
        <v>1226</v>
      </c>
      <c r="AN1238" s="30">
        <f t="shared" si="352"/>
        <v>1226</v>
      </c>
      <c r="AO1238" s="29">
        <f t="shared" si="349"/>
        <v>7984973.6699999664</v>
      </c>
      <c r="AP1238" s="30">
        <f t="shared" si="352"/>
        <v>1226</v>
      </c>
      <c r="AQ1238" s="30">
        <f t="shared" si="352"/>
        <v>1226</v>
      </c>
      <c r="AR1238" s="29">
        <f t="shared" si="343"/>
        <v>7974705.3999997713</v>
      </c>
      <c r="AS1238" s="253">
        <f t="shared" si="352"/>
        <v>1226</v>
      </c>
      <c r="AT1238" s="254">
        <f t="shared" si="352"/>
        <v>1226</v>
      </c>
    </row>
    <row r="1239" spans="22:46">
      <c r="V1239" s="30">
        <f t="shared" si="353"/>
        <v>1227</v>
      </c>
      <c r="W1239" s="29">
        <f t="shared" si="344"/>
        <v>7963611.900000005</v>
      </c>
      <c r="X1239" s="30">
        <f t="shared" si="353"/>
        <v>1227</v>
      </c>
      <c r="Y1239" s="30">
        <f t="shared" si="353"/>
        <v>1227</v>
      </c>
      <c r="Z1239" s="29">
        <f t="shared" si="345"/>
        <v>7986492.6599999126</v>
      </c>
      <c r="AA1239" s="30">
        <f t="shared" si="353"/>
        <v>1227</v>
      </c>
      <c r="AB1239" s="30">
        <f t="shared" si="353"/>
        <v>1227</v>
      </c>
      <c r="AC1239" s="29">
        <f t="shared" si="346"/>
        <v>7958074.300000133</v>
      </c>
      <c r="AD1239" s="30">
        <f t="shared" si="353"/>
        <v>1227</v>
      </c>
      <c r="AE1239" s="30">
        <f t="shared" si="353"/>
        <v>1227</v>
      </c>
      <c r="AF1239" s="29">
        <f t="shared" si="342"/>
        <v>7997735.4699998479</v>
      </c>
      <c r="AG1239" s="30">
        <f t="shared" si="353"/>
        <v>1227</v>
      </c>
      <c r="AH1239" s="30">
        <f t="shared" si="353"/>
        <v>1227</v>
      </c>
      <c r="AI1239" s="29">
        <f t="shared" si="347"/>
        <v>7953838.4500000058</v>
      </c>
      <c r="AJ1239" s="30">
        <f t="shared" si="353"/>
        <v>1227</v>
      </c>
      <c r="AK1239" s="30">
        <f t="shared" si="352"/>
        <v>1227</v>
      </c>
      <c r="AL1239" s="29">
        <f t="shared" si="348"/>
        <v>7988750.9899999434</v>
      </c>
      <c r="AM1239" s="30">
        <f t="shared" si="352"/>
        <v>1227</v>
      </c>
      <c r="AN1239" s="30">
        <f t="shared" si="352"/>
        <v>1227</v>
      </c>
      <c r="AO1239" s="29">
        <f t="shared" si="349"/>
        <v>7991427.6299999664</v>
      </c>
      <c r="AP1239" s="30">
        <f t="shared" si="352"/>
        <v>1227</v>
      </c>
      <c r="AQ1239" s="30">
        <f t="shared" si="352"/>
        <v>1227</v>
      </c>
      <c r="AR1239" s="29">
        <f t="shared" si="343"/>
        <v>7981148.5699997712</v>
      </c>
      <c r="AS1239" s="253">
        <f t="shared" si="352"/>
        <v>1227</v>
      </c>
      <c r="AT1239" s="254">
        <f t="shared" si="352"/>
        <v>1227</v>
      </c>
    </row>
    <row r="1240" spans="22:46">
      <c r="V1240" s="30">
        <f t="shared" si="353"/>
        <v>1228</v>
      </c>
      <c r="W1240" s="29">
        <f t="shared" si="344"/>
        <v>7970048.570000005</v>
      </c>
      <c r="X1240" s="30">
        <f t="shared" si="353"/>
        <v>1228</v>
      </c>
      <c r="Y1240" s="30">
        <f t="shared" si="353"/>
        <v>1228</v>
      </c>
      <c r="Z1240" s="29">
        <f t="shared" si="345"/>
        <v>7992950.7799999127</v>
      </c>
      <c r="AA1240" s="30">
        <f t="shared" si="353"/>
        <v>1228</v>
      </c>
      <c r="AB1240" s="30">
        <f t="shared" si="353"/>
        <v>1228</v>
      </c>
      <c r="AC1240" s="29">
        <f t="shared" si="346"/>
        <v>7964510.2700001327</v>
      </c>
      <c r="AD1240" s="30">
        <f t="shared" si="353"/>
        <v>1228</v>
      </c>
      <c r="AE1240" s="30">
        <f t="shared" si="353"/>
        <v>1228</v>
      </c>
      <c r="AF1240" s="29">
        <f t="shared" si="342"/>
        <v>8004198.0999998478</v>
      </c>
      <c r="AG1240" s="30">
        <f t="shared" si="353"/>
        <v>1228</v>
      </c>
      <c r="AH1240" s="30">
        <f t="shared" si="353"/>
        <v>1228</v>
      </c>
      <c r="AI1240" s="29">
        <f t="shared" si="347"/>
        <v>7960274.8700000057</v>
      </c>
      <c r="AJ1240" s="30">
        <f t="shared" si="353"/>
        <v>1228</v>
      </c>
      <c r="AK1240" s="30">
        <f t="shared" si="352"/>
        <v>1228</v>
      </c>
      <c r="AL1240" s="29">
        <f t="shared" si="348"/>
        <v>7995212.7099999432</v>
      </c>
      <c r="AM1240" s="30">
        <f t="shared" si="352"/>
        <v>1228</v>
      </c>
      <c r="AN1240" s="30">
        <f t="shared" si="352"/>
        <v>1228</v>
      </c>
      <c r="AO1240" s="29">
        <f t="shared" si="349"/>
        <v>7997881.5899999663</v>
      </c>
      <c r="AP1240" s="30">
        <f t="shared" si="352"/>
        <v>1228</v>
      </c>
      <c r="AQ1240" s="30">
        <f t="shared" si="352"/>
        <v>1228</v>
      </c>
      <c r="AR1240" s="29">
        <f t="shared" si="343"/>
        <v>7987591.7399997711</v>
      </c>
      <c r="AS1240" s="253">
        <f t="shared" si="352"/>
        <v>1228</v>
      </c>
      <c r="AT1240" s="254">
        <f t="shared" si="352"/>
        <v>1228</v>
      </c>
    </row>
    <row r="1241" spans="22:46">
      <c r="V1241" s="30">
        <f t="shared" si="353"/>
        <v>1229</v>
      </c>
      <c r="W1241" s="29">
        <f t="shared" si="344"/>
        <v>7976485.2400000049</v>
      </c>
      <c r="X1241" s="30">
        <f t="shared" si="353"/>
        <v>1229</v>
      </c>
      <c r="Y1241" s="30">
        <f t="shared" si="353"/>
        <v>1229</v>
      </c>
      <c r="Z1241" s="29">
        <f t="shared" si="345"/>
        <v>7999408.8999999128</v>
      </c>
      <c r="AA1241" s="30">
        <f t="shared" si="353"/>
        <v>1229</v>
      </c>
      <c r="AB1241" s="30">
        <f t="shared" si="353"/>
        <v>1229</v>
      </c>
      <c r="AC1241" s="29">
        <f t="shared" si="346"/>
        <v>7970946.2400001325</v>
      </c>
      <c r="AD1241" s="30">
        <f t="shared" si="353"/>
        <v>1229</v>
      </c>
      <c r="AE1241" s="30">
        <f t="shared" si="353"/>
        <v>1229</v>
      </c>
      <c r="AF1241" s="29">
        <f t="shared" si="342"/>
        <v>8010660.7299998477</v>
      </c>
      <c r="AG1241" s="30">
        <f t="shared" si="353"/>
        <v>1229</v>
      </c>
      <c r="AH1241" s="30">
        <f t="shared" si="353"/>
        <v>1229</v>
      </c>
      <c r="AI1241" s="29">
        <f t="shared" si="347"/>
        <v>7966711.2900000056</v>
      </c>
      <c r="AJ1241" s="30">
        <f t="shared" si="353"/>
        <v>1229</v>
      </c>
      <c r="AK1241" s="30">
        <f t="shared" si="352"/>
        <v>1229</v>
      </c>
      <c r="AL1241" s="29">
        <f t="shared" si="348"/>
        <v>8001674.4299999429</v>
      </c>
      <c r="AM1241" s="30">
        <f t="shared" si="352"/>
        <v>1229</v>
      </c>
      <c r="AN1241" s="30">
        <f t="shared" si="352"/>
        <v>1229</v>
      </c>
      <c r="AO1241" s="29">
        <f t="shared" si="349"/>
        <v>8004335.5499999663</v>
      </c>
      <c r="AP1241" s="30">
        <f t="shared" si="352"/>
        <v>1229</v>
      </c>
      <c r="AQ1241" s="30">
        <f t="shared" si="352"/>
        <v>1229</v>
      </c>
      <c r="AR1241" s="29">
        <f t="shared" si="343"/>
        <v>7994034.909999771</v>
      </c>
      <c r="AS1241" s="253">
        <f t="shared" si="352"/>
        <v>1229</v>
      </c>
      <c r="AT1241" s="254">
        <f t="shared" si="352"/>
        <v>1229</v>
      </c>
    </row>
    <row r="1242" spans="22:46">
      <c r="V1242" s="30">
        <f t="shared" si="353"/>
        <v>1230</v>
      </c>
      <c r="W1242" s="29">
        <f t="shared" si="344"/>
        <v>7982921.9100000048</v>
      </c>
      <c r="X1242" s="30">
        <f t="shared" si="353"/>
        <v>1230</v>
      </c>
      <c r="Y1242" s="30">
        <f t="shared" si="353"/>
        <v>1230</v>
      </c>
      <c r="Z1242" s="29">
        <f t="shared" si="345"/>
        <v>8005867.0199999129</v>
      </c>
      <c r="AA1242" s="30">
        <f t="shared" si="353"/>
        <v>1230</v>
      </c>
      <c r="AB1242" s="30">
        <f t="shared" si="353"/>
        <v>1230</v>
      </c>
      <c r="AC1242" s="29">
        <f t="shared" si="346"/>
        <v>7977382.2100001322</v>
      </c>
      <c r="AD1242" s="30">
        <f t="shared" si="353"/>
        <v>1230</v>
      </c>
      <c r="AE1242" s="30">
        <f t="shared" si="353"/>
        <v>1230</v>
      </c>
      <c r="AF1242" s="29">
        <f t="shared" si="342"/>
        <v>8017123.3599998476</v>
      </c>
      <c r="AG1242" s="30">
        <f t="shared" si="353"/>
        <v>1230</v>
      </c>
      <c r="AH1242" s="30">
        <f t="shared" si="353"/>
        <v>1230</v>
      </c>
      <c r="AI1242" s="29">
        <f t="shared" si="347"/>
        <v>7973147.7100000056</v>
      </c>
      <c r="AJ1242" s="30">
        <f t="shared" si="353"/>
        <v>1230</v>
      </c>
      <c r="AK1242" s="30">
        <f t="shared" si="352"/>
        <v>1230</v>
      </c>
      <c r="AL1242" s="29">
        <f t="shared" si="348"/>
        <v>8008136.1499999426</v>
      </c>
      <c r="AM1242" s="30">
        <f t="shared" si="352"/>
        <v>1230</v>
      </c>
      <c r="AN1242" s="30">
        <f t="shared" si="352"/>
        <v>1230</v>
      </c>
      <c r="AO1242" s="29">
        <f t="shared" si="349"/>
        <v>8010789.5099999662</v>
      </c>
      <c r="AP1242" s="30">
        <f t="shared" si="352"/>
        <v>1230</v>
      </c>
      <c r="AQ1242" s="30">
        <f t="shared" si="352"/>
        <v>1230</v>
      </c>
      <c r="AR1242" s="29">
        <f t="shared" si="343"/>
        <v>8000478.079999771</v>
      </c>
      <c r="AS1242" s="253">
        <f t="shared" si="352"/>
        <v>1230</v>
      </c>
      <c r="AT1242" s="254">
        <f t="shared" si="352"/>
        <v>1230</v>
      </c>
    </row>
    <row r="1243" spans="22:46">
      <c r="V1243" s="30">
        <f t="shared" si="353"/>
        <v>1231</v>
      </c>
      <c r="W1243" s="29">
        <f t="shared" si="344"/>
        <v>7989358.5800000047</v>
      </c>
      <c r="X1243" s="30">
        <f t="shared" si="353"/>
        <v>1231</v>
      </c>
      <c r="Y1243" s="30">
        <f t="shared" si="353"/>
        <v>1231</v>
      </c>
      <c r="Z1243" s="29">
        <f t="shared" si="345"/>
        <v>8012325.1399999131</v>
      </c>
      <c r="AA1243" s="30">
        <f t="shared" si="353"/>
        <v>1231</v>
      </c>
      <c r="AB1243" s="30">
        <f t="shared" si="353"/>
        <v>1231</v>
      </c>
      <c r="AC1243" s="29">
        <f t="shared" si="346"/>
        <v>7983818.1800001319</v>
      </c>
      <c r="AD1243" s="30">
        <f t="shared" si="353"/>
        <v>1231</v>
      </c>
      <c r="AE1243" s="30">
        <f t="shared" si="353"/>
        <v>1231</v>
      </c>
      <c r="AF1243" s="29">
        <f t="shared" si="342"/>
        <v>8023585.9899998475</v>
      </c>
      <c r="AG1243" s="30">
        <f t="shared" si="353"/>
        <v>1231</v>
      </c>
      <c r="AH1243" s="30">
        <f t="shared" si="353"/>
        <v>1231</v>
      </c>
      <c r="AI1243" s="29">
        <f t="shared" si="347"/>
        <v>7979584.1300000055</v>
      </c>
      <c r="AJ1243" s="30">
        <f t="shared" si="353"/>
        <v>1231</v>
      </c>
      <c r="AK1243" s="30">
        <f t="shared" si="352"/>
        <v>1231</v>
      </c>
      <c r="AL1243" s="29">
        <f t="shared" si="348"/>
        <v>8014597.8699999424</v>
      </c>
      <c r="AM1243" s="30">
        <f t="shared" si="352"/>
        <v>1231</v>
      </c>
      <c r="AN1243" s="30">
        <f t="shared" si="352"/>
        <v>1231</v>
      </c>
      <c r="AO1243" s="29">
        <f t="shared" si="349"/>
        <v>8017243.4699999662</v>
      </c>
      <c r="AP1243" s="30">
        <f t="shared" si="352"/>
        <v>1231</v>
      </c>
      <c r="AQ1243" s="30">
        <f t="shared" si="352"/>
        <v>1231</v>
      </c>
      <c r="AR1243" s="29">
        <f t="shared" si="343"/>
        <v>8006921.2499997709</v>
      </c>
      <c r="AS1243" s="253">
        <f t="shared" si="352"/>
        <v>1231</v>
      </c>
      <c r="AT1243" s="254">
        <f t="shared" si="352"/>
        <v>1231</v>
      </c>
    </row>
    <row r="1244" spans="22:46">
      <c r="V1244" s="30">
        <f t="shared" si="353"/>
        <v>1232</v>
      </c>
      <c r="W1244" s="29">
        <f t="shared" si="344"/>
        <v>7995795.2500000047</v>
      </c>
      <c r="X1244" s="30">
        <f t="shared" si="353"/>
        <v>1232</v>
      </c>
      <c r="Y1244" s="30">
        <f t="shared" si="353"/>
        <v>1232</v>
      </c>
      <c r="Z1244" s="29">
        <f t="shared" si="345"/>
        <v>8018783.2599999132</v>
      </c>
      <c r="AA1244" s="30">
        <f t="shared" si="353"/>
        <v>1232</v>
      </c>
      <c r="AB1244" s="30">
        <f t="shared" si="353"/>
        <v>1232</v>
      </c>
      <c r="AC1244" s="29">
        <f t="shared" si="346"/>
        <v>7990254.1500001317</v>
      </c>
      <c r="AD1244" s="30">
        <f t="shared" si="353"/>
        <v>1232</v>
      </c>
      <c r="AE1244" s="30">
        <f t="shared" si="353"/>
        <v>1232</v>
      </c>
      <c r="AF1244" s="29">
        <f t="shared" si="342"/>
        <v>8030048.6199998474</v>
      </c>
      <c r="AG1244" s="30">
        <f t="shared" si="353"/>
        <v>1232</v>
      </c>
      <c r="AH1244" s="30">
        <f t="shared" si="353"/>
        <v>1232</v>
      </c>
      <c r="AI1244" s="29">
        <f t="shared" si="347"/>
        <v>7986020.5500000054</v>
      </c>
      <c r="AJ1244" s="30">
        <f t="shared" si="353"/>
        <v>1232</v>
      </c>
      <c r="AK1244" s="30">
        <f t="shared" si="352"/>
        <v>1232</v>
      </c>
      <c r="AL1244" s="29">
        <f t="shared" si="348"/>
        <v>8021059.5899999421</v>
      </c>
      <c r="AM1244" s="30">
        <f t="shared" si="352"/>
        <v>1232</v>
      </c>
      <c r="AN1244" s="30">
        <f t="shared" si="352"/>
        <v>1232</v>
      </c>
      <c r="AO1244" s="29">
        <f t="shared" si="349"/>
        <v>8023697.4299999662</v>
      </c>
      <c r="AP1244" s="30">
        <f t="shared" si="352"/>
        <v>1232</v>
      </c>
      <c r="AQ1244" s="30">
        <f t="shared" si="352"/>
        <v>1232</v>
      </c>
      <c r="AR1244" s="29">
        <f t="shared" si="343"/>
        <v>8013364.4199997708</v>
      </c>
      <c r="AS1244" s="253">
        <f t="shared" si="352"/>
        <v>1232</v>
      </c>
      <c r="AT1244" s="254">
        <f t="shared" si="352"/>
        <v>1232</v>
      </c>
    </row>
    <row r="1245" spans="22:46">
      <c r="V1245" s="30">
        <f t="shared" si="353"/>
        <v>1233</v>
      </c>
      <c r="W1245" s="29">
        <f t="shared" si="344"/>
        <v>8002231.9200000046</v>
      </c>
      <c r="X1245" s="30">
        <f t="shared" si="353"/>
        <v>1233</v>
      </c>
      <c r="Y1245" s="30">
        <f t="shared" si="353"/>
        <v>1233</v>
      </c>
      <c r="Z1245" s="29">
        <f t="shared" si="345"/>
        <v>8025241.3799999133</v>
      </c>
      <c r="AA1245" s="30">
        <f t="shared" si="353"/>
        <v>1233</v>
      </c>
      <c r="AB1245" s="30">
        <f t="shared" si="353"/>
        <v>1233</v>
      </c>
      <c r="AC1245" s="29">
        <f t="shared" si="346"/>
        <v>7996690.1200001314</v>
      </c>
      <c r="AD1245" s="30">
        <f t="shared" si="353"/>
        <v>1233</v>
      </c>
      <c r="AE1245" s="30">
        <f t="shared" si="353"/>
        <v>1233</v>
      </c>
      <c r="AF1245" s="29">
        <f t="shared" si="342"/>
        <v>8036511.2499998473</v>
      </c>
      <c r="AG1245" s="30">
        <f t="shared" si="353"/>
        <v>1233</v>
      </c>
      <c r="AH1245" s="30">
        <f t="shared" si="353"/>
        <v>1233</v>
      </c>
      <c r="AI1245" s="29">
        <f t="shared" si="347"/>
        <v>7992456.9700000053</v>
      </c>
      <c r="AJ1245" s="30">
        <f t="shared" si="353"/>
        <v>1233</v>
      </c>
      <c r="AK1245" s="30">
        <f t="shared" si="353"/>
        <v>1233</v>
      </c>
      <c r="AL1245" s="29">
        <f t="shared" si="348"/>
        <v>8027521.3099999418</v>
      </c>
      <c r="AM1245" s="30">
        <f t="shared" ref="AK1245:AT1260" si="354">AM1244+1</f>
        <v>1233</v>
      </c>
      <c r="AN1245" s="30">
        <f t="shared" si="354"/>
        <v>1233</v>
      </c>
      <c r="AO1245" s="29">
        <f t="shared" si="349"/>
        <v>8030151.3899999661</v>
      </c>
      <c r="AP1245" s="30">
        <f t="shared" si="354"/>
        <v>1233</v>
      </c>
      <c r="AQ1245" s="30">
        <f t="shared" si="354"/>
        <v>1233</v>
      </c>
      <c r="AR1245" s="29">
        <f t="shared" si="343"/>
        <v>8019807.5899997707</v>
      </c>
      <c r="AS1245" s="253">
        <f t="shared" si="354"/>
        <v>1233</v>
      </c>
      <c r="AT1245" s="254">
        <f t="shared" si="354"/>
        <v>1233</v>
      </c>
    </row>
    <row r="1246" spans="22:46">
      <c r="V1246" s="30">
        <f t="shared" ref="V1246:AK1261" si="355">V1245+1</f>
        <v>1234</v>
      </c>
      <c r="W1246" s="29">
        <f t="shared" si="344"/>
        <v>8008668.5900000045</v>
      </c>
      <c r="X1246" s="30">
        <f t="shared" si="355"/>
        <v>1234</v>
      </c>
      <c r="Y1246" s="30">
        <f t="shared" si="355"/>
        <v>1234</v>
      </c>
      <c r="Z1246" s="29">
        <f t="shared" si="345"/>
        <v>8031699.4999999134</v>
      </c>
      <c r="AA1246" s="30">
        <f t="shared" si="355"/>
        <v>1234</v>
      </c>
      <c r="AB1246" s="30">
        <f t="shared" si="355"/>
        <v>1234</v>
      </c>
      <c r="AC1246" s="29">
        <f t="shared" si="346"/>
        <v>8003126.0900001312</v>
      </c>
      <c r="AD1246" s="30">
        <f t="shared" si="355"/>
        <v>1234</v>
      </c>
      <c r="AE1246" s="30">
        <f t="shared" si="355"/>
        <v>1234</v>
      </c>
      <c r="AF1246" s="29">
        <f t="shared" si="342"/>
        <v>8042973.8799998472</v>
      </c>
      <c r="AG1246" s="30">
        <f t="shared" si="355"/>
        <v>1234</v>
      </c>
      <c r="AH1246" s="30">
        <f t="shared" si="355"/>
        <v>1234</v>
      </c>
      <c r="AI1246" s="29">
        <f t="shared" si="347"/>
        <v>7998893.3900000053</v>
      </c>
      <c r="AJ1246" s="30">
        <f t="shared" si="355"/>
        <v>1234</v>
      </c>
      <c r="AK1246" s="30">
        <f t="shared" si="354"/>
        <v>1234</v>
      </c>
      <c r="AL1246" s="29">
        <f t="shared" si="348"/>
        <v>8033983.0299999416</v>
      </c>
      <c r="AM1246" s="30">
        <f t="shared" si="354"/>
        <v>1234</v>
      </c>
      <c r="AN1246" s="30">
        <f t="shared" si="354"/>
        <v>1234</v>
      </c>
      <c r="AO1246" s="29">
        <f t="shared" si="349"/>
        <v>8036605.3499999661</v>
      </c>
      <c r="AP1246" s="30">
        <f t="shared" si="354"/>
        <v>1234</v>
      </c>
      <c r="AQ1246" s="30">
        <f t="shared" si="354"/>
        <v>1234</v>
      </c>
      <c r="AR1246" s="29">
        <f t="shared" si="343"/>
        <v>8026250.7599997707</v>
      </c>
      <c r="AS1246" s="253">
        <f t="shared" si="354"/>
        <v>1234</v>
      </c>
      <c r="AT1246" s="254">
        <f t="shared" si="354"/>
        <v>1234</v>
      </c>
    </row>
    <row r="1247" spans="22:46">
      <c r="V1247" s="30">
        <f t="shared" si="355"/>
        <v>1235</v>
      </c>
      <c r="W1247" s="29">
        <f t="shared" si="344"/>
        <v>8015105.2600000044</v>
      </c>
      <c r="X1247" s="30">
        <f t="shared" si="355"/>
        <v>1235</v>
      </c>
      <c r="Y1247" s="30">
        <f t="shared" si="355"/>
        <v>1235</v>
      </c>
      <c r="Z1247" s="29">
        <f t="shared" si="345"/>
        <v>8038157.6199999135</v>
      </c>
      <c r="AA1247" s="30">
        <f t="shared" si="355"/>
        <v>1235</v>
      </c>
      <c r="AB1247" s="30">
        <f t="shared" si="355"/>
        <v>1235</v>
      </c>
      <c r="AC1247" s="29">
        <f t="shared" si="346"/>
        <v>8009562.0600001309</v>
      </c>
      <c r="AD1247" s="30">
        <f t="shared" si="355"/>
        <v>1235</v>
      </c>
      <c r="AE1247" s="30">
        <f t="shared" si="355"/>
        <v>1235</v>
      </c>
      <c r="AF1247" s="29">
        <f t="shared" si="342"/>
        <v>8049436.509999847</v>
      </c>
      <c r="AG1247" s="30">
        <f t="shared" si="355"/>
        <v>1235</v>
      </c>
      <c r="AH1247" s="30">
        <f t="shared" si="355"/>
        <v>1235</v>
      </c>
      <c r="AI1247" s="29">
        <f t="shared" si="347"/>
        <v>8005329.8100000052</v>
      </c>
      <c r="AJ1247" s="30">
        <f t="shared" si="355"/>
        <v>1235</v>
      </c>
      <c r="AK1247" s="30">
        <f t="shared" si="354"/>
        <v>1235</v>
      </c>
      <c r="AL1247" s="29">
        <f t="shared" si="348"/>
        <v>8040444.7499999413</v>
      </c>
      <c r="AM1247" s="30">
        <f t="shared" si="354"/>
        <v>1235</v>
      </c>
      <c r="AN1247" s="30">
        <f t="shared" si="354"/>
        <v>1235</v>
      </c>
      <c r="AO1247" s="29">
        <f t="shared" si="349"/>
        <v>8043059.3099999661</v>
      </c>
      <c r="AP1247" s="30">
        <f t="shared" si="354"/>
        <v>1235</v>
      </c>
      <c r="AQ1247" s="30">
        <f t="shared" si="354"/>
        <v>1235</v>
      </c>
      <c r="AR1247" s="29">
        <f t="shared" si="343"/>
        <v>8032693.9299997706</v>
      </c>
      <c r="AS1247" s="253">
        <f t="shared" si="354"/>
        <v>1235</v>
      </c>
      <c r="AT1247" s="254">
        <f t="shared" si="354"/>
        <v>1235</v>
      </c>
    </row>
    <row r="1248" spans="22:46">
      <c r="V1248" s="30">
        <f t="shared" si="355"/>
        <v>1236</v>
      </c>
      <c r="W1248" s="29">
        <f t="shared" si="344"/>
        <v>8021541.9300000044</v>
      </c>
      <c r="X1248" s="30">
        <f t="shared" si="355"/>
        <v>1236</v>
      </c>
      <c r="Y1248" s="30">
        <f t="shared" si="355"/>
        <v>1236</v>
      </c>
      <c r="Z1248" s="29">
        <f t="shared" si="345"/>
        <v>8044615.7399999136</v>
      </c>
      <c r="AA1248" s="30">
        <f t="shared" si="355"/>
        <v>1236</v>
      </c>
      <c r="AB1248" s="30">
        <f t="shared" si="355"/>
        <v>1236</v>
      </c>
      <c r="AC1248" s="29">
        <f t="shared" si="346"/>
        <v>8015998.0300001306</v>
      </c>
      <c r="AD1248" s="30">
        <f t="shared" si="355"/>
        <v>1236</v>
      </c>
      <c r="AE1248" s="30">
        <f t="shared" si="355"/>
        <v>1236</v>
      </c>
      <c r="AF1248" s="29">
        <f t="shared" si="342"/>
        <v>8055899.1399998469</v>
      </c>
      <c r="AG1248" s="30">
        <f t="shared" si="355"/>
        <v>1236</v>
      </c>
      <c r="AH1248" s="30">
        <f t="shared" si="355"/>
        <v>1236</v>
      </c>
      <c r="AI1248" s="29">
        <f t="shared" si="347"/>
        <v>8011766.2300000051</v>
      </c>
      <c r="AJ1248" s="30">
        <f t="shared" si="355"/>
        <v>1236</v>
      </c>
      <c r="AK1248" s="30">
        <f t="shared" si="354"/>
        <v>1236</v>
      </c>
      <c r="AL1248" s="29">
        <f t="shared" si="348"/>
        <v>8046906.4699999411</v>
      </c>
      <c r="AM1248" s="30">
        <f t="shared" si="354"/>
        <v>1236</v>
      </c>
      <c r="AN1248" s="30">
        <f t="shared" si="354"/>
        <v>1236</v>
      </c>
      <c r="AO1248" s="29">
        <f t="shared" si="349"/>
        <v>8049513.269999966</v>
      </c>
      <c r="AP1248" s="30">
        <f t="shared" si="354"/>
        <v>1236</v>
      </c>
      <c r="AQ1248" s="30">
        <f t="shared" si="354"/>
        <v>1236</v>
      </c>
      <c r="AR1248" s="29">
        <f t="shared" si="343"/>
        <v>8039137.0999997705</v>
      </c>
      <c r="AS1248" s="253">
        <f t="shared" si="354"/>
        <v>1236</v>
      </c>
      <c r="AT1248" s="254">
        <f t="shared" si="354"/>
        <v>1236</v>
      </c>
    </row>
    <row r="1249" spans="22:46">
      <c r="V1249" s="30">
        <f t="shared" si="355"/>
        <v>1237</v>
      </c>
      <c r="W1249" s="29">
        <f t="shared" si="344"/>
        <v>8027978.6000000043</v>
      </c>
      <c r="X1249" s="30">
        <f t="shared" si="355"/>
        <v>1237</v>
      </c>
      <c r="Y1249" s="30">
        <f t="shared" si="355"/>
        <v>1237</v>
      </c>
      <c r="Z1249" s="29">
        <f t="shared" si="345"/>
        <v>8051073.8599999137</v>
      </c>
      <c r="AA1249" s="30">
        <f t="shared" si="355"/>
        <v>1237</v>
      </c>
      <c r="AB1249" s="30">
        <f t="shared" si="355"/>
        <v>1237</v>
      </c>
      <c r="AC1249" s="29">
        <f t="shared" si="346"/>
        <v>8022434.0000001304</v>
      </c>
      <c r="AD1249" s="30">
        <f t="shared" si="355"/>
        <v>1237</v>
      </c>
      <c r="AE1249" s="30">
        <f t="shared" si="355"/>
        <v>1237</v>
      </c>
      <c r="AF1249" s="29">
        <f t="shared" si="342"/>
        <v>8062361.7699998468</v>
      </c>
      <c r="AG1249" s="30">
        <f t="shared" si="355"/>
        <v>1237</v>
      </c>
      <c r="AH1249" s="30">
        <f t="shared" si="355"/>
        <v>1237</v>
      </c>
      <c r="AI1249" s="29">
        <f t="shared" si="347"/>
        <v>8018202.650000005</v>
      </c>
      <c r="AJ1249" s="30">
        <f t="shared" si="355"/>
        <v>1237</v>
      </c>
      <c r="AK1249" s="30">
        <f t="shared" si="354"/>
        <v>1237</v>
      </c>
      <c r="AL1249" s="29">
        <f t="shared" si="348"/>
        <v>8053368.1899999408</v>
      </c>
      <c r="AM1249" s="30">
        <f t="shared" si="354"/>
        <v>1237</v>
      </c>
      <c r="AN1249" s="30">
        <f t="shared" si="354"/>
        <v>1237</v>
      </c>
      <c r="AO1249" s="29">
        <f t="shared" si="349"/>
        <v>8055967.229999966</v>
      </c>
      <c r="AP1249" s="30">
        <f t="shared" si="354"/>
        <v>1237</v>
      </c>
      <c r="AQ1249" s="30">
        <f t="shared" si="354"/>
        <v>1237</v>
      </c>
      <c r="AR1249" s="29">
        <f t="shared" si="343"/>
        <v>8045580.2699997704</v>
      </c>
      <c r="AS1249" s="253">
        <f t="shared" si="354"/>
        <v>1237</v>
      </c>
      <c r="AT1249" s="254">
        <f t="shared" si="354"/>
        <v>1237</v>
      </c>
    </row>
    <row r="1250" spans="22:46">
      <c r="V1250" s="30">
        <f t="shared" si="355"/>
        <v>1238</v>
      </c>
      <c r="W1250" s="29">
        <f t="shared" si="344"/>
        <v>8034415.2700000042</v>
      </c>
      <c r="X1250" s="30">
        <f t="shared" si="355"/>
        <v>1238</v>
      </c>
      <c r="Y1250" s="30">
        <f t="shared" si="355"/>
        <v>1238</v>
      </c>
      <c r="Z1250" s="29">
        <f t="shared" si="345"/>
        <v>8057531.9799999138</v>
      </c>
      <c r="AA1250" s="30">
        <f t="shared" si="355"/>
        <v>1238</v>
      </c>
      <c r="AB1250" s="30">
        <f t="shared" si="355"/>
        <v>1238</v>
      </c>
      <c r="AC1250" s="29">
        <f t="shared" si="346"/>
        <v>8028869.9700001301</v>
      </c>
      <c r="AD1250" s="30">
        <f t="shared" si="355"/>
        <v>1238</v>
      </c>
      <c r="AE1250" s="30">
        <f t="shared" si="355"/>
        <v>1238</v>
      </c>
      <c r="AF1250" s="29">
        <f t="shared" si="342"/>
        <v>8068824.3999998467</v>
      </c>
      <c r="AG1250" s="30">
        <f t="shared" si="355"/>
        <v>1238</v>
      </c>
      <c r="AH1250" s="30">
        <f t="shared" si="355"/>
        <v>1238</v>
      </c>
      <c r="AI1250" s="29">
        <f t="shared" si="347"/>
        <v>8024639.070000005</v>
      </c>
      <c r="AJ1250" s="30">
        <f t="shared" si="355"/>
        <v>1238</v>
      </c>
      <c r="AK1250" s="30">
        <f t="shared" si="354"/>
        <v>1238</v>
      </c>
      <c r="AL1250" s="29">
        <f t="shared" si="348"/>
        <v>8059829.9099999405</v>
      </c>
      <c r="AM1250" s="30">
        <f t="shared" si="354"/>
        <v>1238</v>
      </c>
      <c r="AN1250" s="30">
        <f t="shared" si="354"/>
        <v>1238</v>
      </c>
      <c r="AO1250" s="29">
        <f t="shared" si="349"/>
        <v>8062421.189999966</v>
      </c>
      <c r="AP1250" s="30">
        <f t="shared" si="354"/>
        <v>1238</v>
      </c>
      <c r="AQ1250" s="30">
        <f t="shared" si="354"/>
        <v>1238</v>
      </c>
      <c r="AR1250" s="29">
        <f t="shared" si="343"/>
        <v>8052023.4399997704</v>
      </c>
      <c r="AS1250" s="253">
        <f t="shared" si="354"/>
        <v>1238</v>
      </c>
      <c r="AT1250" s="254">
        <f t="shared" si="354"/>
        <v>1238</v>
      </c>
    </row>
    <row r="1251" spans="22:46">
      <c r="V1251" s="30">
        <f t="shared" si="355"/>
        <v>1239</v>
      </c>
      <c r="W1251" s="29">
        <f t="shared" si="344"/>
        <v>8040851.9400000041</v>
      </c>
      <c r="X1251" s="30">
        <f t="shared" si="355"/>
        <v>1239</v>
      </c>
      <c r="Y1251" s="30">
        <f t="shared" si="355"/>
        <v>1239</v>
      </c>
      <c r="Z1251" s="29">
        <f t="shared" si="345"/>
        <v>8063990.0999999139</v>
      </c>
      <c r="AA1251" s="30">
        <f t="shared" si="355"/>
        <v>1239</v>
      </c>
      <c r="AB1251" s="30">
        <f t="shared" si="355"/>
        <v>1239</v>
      </c>
      <c r="AC1251" s="29">
        <f t="shared" si="346"/>
        <v>8035305.9400001299</v>
      </c>
      <c r="AD1251" s="30">
        <f t="shared" si="355"/>
        <v>1239</v>
      </c>
      <c r="AE1251" s="30">
        <f t="shared" si="355"/>
        <v>1239</v>
      </c>
      <c r="AF1251" s="29">
        <f t="shared" si="342"/>
        <v>8075287.0299998466</v>
      </c>
      <c r="AG1251" s="30">
        <f t="shared" si="355"/>
        <v>1239</v>
      </c>
      <c r="AH1251" s="30">
        <f t="shared" si="355"/>
        <v>1239</v>
      </c>
      <c r="AI1251" s="29">
        <f t="shared" si="347"/>
        <v>8031075.4900000049</v>
      </c>
      <c r="AJ1251" s="30">
        <f t="shared" si="355"/>
        <v>1239</v>
      </c>
      <c r="AK1251" s="30">
        <f t="shared" si="354"/>
        <v>1239</v>
      </c>
      <c r="AL1251" s="29">
        <f t="shared" si="348"/>
        <v>8066291.6299999403</v>
      </c>
      <c r="AM1251" s="30">
        <f t="shared" si="354"/>
        <v>1239</v>
      </c>
      <c r="AN1251" s="30">
        <f t="shared" si="354"/>
        <v>1239</v>
      </c>
      <c r="AO1251" s="29">
        <f t="shared" si="349"/>
        <v>8068875.1499999659</v>
      </c>
      <c r="AP1251" s="30">
        <f t="shared" si="354"/>
        <v>1239</v>
      </c>
      <c r="AQ1251" s="30">
        <f t="shared" si="354"/>
        <v>1239</v>
      </c>
      <c r="AR1251" s="29">
        <f t="shared" si="343"/>
        <v>8058466.6099997703</v>
      </c>
      <c r="AS1251" s="253">
        <f t="shared" si="354"/>
        <v>1239</v>
      </c>
      <c r="AT1251" s="254">
        <f t="shared" si="354"/>
        <v>1239</v>
      </c>
    </row>
    <row r="1252" spans="22:46">
      <c r="V1252" s="30">
        <f t="shared" si="355"/>
        <v>1240</v>
      </c>
      <c r="W1252" s="29">
        <f t="shared" si="344"/>
        <v>8047288.6100000041</v>
      </c>
      <c r="X1252" s="30">
        <f t="shared" si="355"/>
        <v>1240</v>
      </c>
      <c r="Y1252" s="30">
        <f t="shared" si="355"/>
        <v>1240</v>
      </c>
      <c r="Z1252" s="29">
        <f t="shared" si="345"/>
        <v>8070448.2199999141</v>
      </c>
      <c r="AA1252" s="30">
        <f t="shared" si="355"/>
        <v>1240</v>
      </c>
      <c r="AB1252" s="30">
        <f t="shared" si="355"/>
        <v>1240</v>
      </c>
      <c r="AC1252" s="29">
        <f t="shared" si="346"/>
        <v>8041741.9100001296</v>
      </c>
      <c r="AD1252" s="30">
        <f t="shared" si="355"/>
        <v>1240</v>
      </c>
      <c r="AE1252" s="30">
        <f t="shared" si="355"/>
        <v>1240</v>
      </c>
      <c r="AF1252" s="29">
        <f t="shared" si="342"/>
        <v>8081749.6599998465</v>
      </c>
      <c r="AG1252" s="30">
        <f t="shared" si="355"/>
        <v>1240</v>
      </c>
      <c r="AH1252" s="30">
        <f t="shared" si="355"/>
        <v>1240</v>
      </c>
      <c r="AI1252" s="29">
        <f t="shared" si="347"/>
        <v>8037511.9100000048</v>
      </c>
      <c r="AJ1252" s="30">
        <f t="shared" si="355"/>
        <v>1240</v>
      </c>
      <c r="AK1252" s="30">
        <f t="shared" si="354"/>
        <v>1240</v>
      </c>
      <c r="AL1252" s="29">
        <f t="shared" si="348"/>
        <v>8072753.34999994</v>
      </c>
      <c r="AM1252" s="30">
        <f t="shared" si="354"/>
        <v>1240</v>
      </c>
      <c r="AN1252" s="30">
        <f t="shared" si="354"/>
        <v>1240</v>
      </c>
      <c r="AO1252" s="29">
        <f t="shared" si="349"/>
        <v>8075329.1099999659</v>
      </c>
      <c r="AP1252" s="30">
        <f t="shared" si="354"/>
        <v>1240</v>
      </c>
      <c r="AQ1252" s="30">
        <f t="shared" si="354"/>
        <v>1240</v>
      </c>
      <c r="AR1252" s="29">
        <f t="shared" si="343"/>
        <v>8064909.7799997702</v>
      </c>
      <c r="AS1252" s="253">
        <f t="shared" si="354"/>
        <v>1240</v>
      </c>
      <c r="AT1252" s="254">
        <f t="shared" si="354"/>
        <v>1240</v>
      </c>
    </row>
    <row r="1253" spans="22:46">
      <c r="V1253" s="30">
        <f t="shared" si="355"/>
        <v>1241</v>
      </c>
      <c r="W1253" s="29">
        <f t="shared" si="344"/>
        <v>8053725.280000004</v>
      </c>
      <c r="X1253" s="30">
        <f t="shared" si="355"/>
        <v>1241</v>
      </c>
      <c r="Y1253" s="30">
        <f t="shared" si="355"/>
        <v>1241</v>
      </c>
      <c r="Z1253" s="29">
        <f t="shared" si="345"/>
        <v>8076906.3399999142</v>
      </c>
      <c r="AA1253" s="30">
        <f t="shared" si="355"/>
        <v>1241</v>
      </c>
      <c r="AB1253" s="30">
        <f t="shared" si="355"/>
        <v>1241</v>
      </c>
      <c r="AC1253" s="29">
        <f t="shared" si="346"/>
        <v>8048177.8800001293</v>
      </c>
      <c r="AD1253" s="30">
        <f t="shared" si="355"/>
        <v>1241</v>
      </c>
      <c r="AE1253" s="30">
        <f t="shared" si="355"/>
        <v>1241</v>
      </c>
      <c r="AF1253" s="29">
        <f t="shared" si="342"/>
        <v>8088212.2899998464</v>
      </c>
      <c r="AG1253" s="30">
        <f t="shared" si="355"/>
        <v>1241</v>
      </c>
      <c r="AH1253" s="30">
        <f t="shared" si="355"/>
        <v>1241</v>
      </c>
      <c r="AI1253" s="29">
        <f t="shared" si="347"/>
        <v>8043948.3300000047</v>
      </c>
      <c r="AJ1253" s="30">
        <f t="shared" si="355"/>
        <v>1241</v>
      </c>
      <c r="AK1253" s="30">
        <f t="shared" si="354"/>
        <v>1241</v>
      </c>
      <c r="AL1253" s="29">
        <f t="shared" si="348"/>
        <v>8079215.0699999398</v>
      </c>
      <c r="AM1253" s="30">
        <f t="shared" si="354"/>
        <v>1241</v>
      </c>
      <c r="AN1253" s="30">
        <f t="shared" si="354"/>
        <v>1241</v>
      </c>
      <c r="AO1253" s="29">
        <f t="shared" si="349"/>
        <v>8081783.0699999658</v>
      </c>
      <c r="AP1253" s="30">
        <f t="shared" si="354"/>
        <v>1241</v>
      </c>
      <c r="AQ1253" s="30">
        <f t="shared" si="354"/>
        <v>1241</v>
      </c>
      <c r="AR1253" s="29">
        <f t="shared" si="343"/>
        <v>8071352.9499997701</v>
      </c>
      <c r="AS1253" s="253">
        <f t="shared" si="354"/>
        <v>1241</v>
      </c>
      <c r="AT1253" s="254">
        <f t="shared" si="354"/>
        <v>1241</v>
      </c>
    </row>
    <row r="1254" spans="22:46">
      <c r="V1254" s="30">
        <f t="shared" si="355"/>
        <v>1242</v>
      </c>
      <c r="W1254" s="29">
        <f t="shared" si="344"/>
        <v>8060161.9500000039</v>
      </c>
      <c r="X1254" s="30">
        <f t="shared" si="355"/>
        <v>1242</v>
      </c>
      <c r="Y1254" s="30">
        <f t="shared" si="355"/>
        <v>1242</v>
      </c>
      <c r="Z1254" s="29">
        <f t="shared" si="345"/>
        <v>8083364.4599999143</v>
      </c>
      <c r="AA1254" s="30">
        <f t="shared" si="355"/>
        <v>1242</v>
      </c>
      <c r="AB1254" s="30">
        <f t="shared" si="355"/>
        <v>1242</v>
      </c>
      <c r="AC1254" s="29">
        <f t="shared" si="346"/>
        <v>8054613.8500001291</v>
      </c>
      <c r="AD1254" s="30">
        <f t="shared" si="355"/>
        <v>1242</v>
      </c>
      <c r="AE1254" s="30">
        <f t="shared" si="355"/>
        <v>1242</v>
      </c>
      <c r="AF1254" s="29">
        <f t="shared" si="342"/>
        <v>8094674.9199998463</v>
      </c>
      <c r="AG1254" s="30">
        <f t="shared" si="355"/>
        <v>1242</v>
      </c>
      <c r="AH1254" s="30">
        <f t="shared" si="355"/>
        <v>1242</v>
      </c>
      <c r="AI1254" s="29">
        <f t="shared" si="347"/>
        <v>8050384.7500000047</v>
      </c>
      <c r="AJ1254" s="30">
        <f t="shared" si="355"/>
        <v>1242</v>
      </c>
      <c r="AK1254" s="30">
        <f t="shared" si="354"/>
        <v>1242</v>
      </c>
      <c r="AL1254" s="29">
        <f t="shared" si="348"/>
        <v>8085676.7899999395</v>
      </c>
      <c r="AM1254" s="30">
        <f t="shared" si="354"/>
        <v>1242</v>
      </c>
      <c r="AN1254" s="30">
        <f t="shared" si="354"/>
        <v>1242</v>
      </c>
      <c r="AO1254" s="29">
        <f t="shared" si="349"/>
        <v>8088237.0299999658</v>
      </c>
      <c r="AP1254" s="30">
        <f t="shared" si="354"/>
        <v>1242</v>
      </c>
      <c r="AQ1254" s="30">
        <f t="shared" si="354"/>
        <v>1242</v>
      </c>
      <c r="AR1254" s="29">
        <f t="shared" si="343"/>
        <v>8077796.1199997701</v>
      </c>
      <c r="AS1254" s="253">
        <f t="shared" si="354"/>
        <v>1242</v>
      </c>
      <c r="AT1254" s="254">
        <f t="shared" si="354"/>
        <v>1242</v>
      </c>
    </row>
    <row r="1255" spans="22:46">
      <c r="V1255" s="30">
        <f t="shared" si="355"/>
        <v>1243</v>
      </c>
      <c r="W1255" s="29">
        <f t="shared" si="344"/>
        <v>8066598.6200000038</v>
      </c>
      <c r="X1255" s="30">
        <f t="shared" si="355"/>
        <v>1243</v>
      </c>
      <c r="Y1255" s="30">
        <f t="shared" si="355"/>
        <v>1243</v>
      </c>
      <c r="Z1255" s="29">
        <f t="shared" si="345"/>
        <v>8089822.5799999144</v>
      </c>
      <c r="AA1255" s="30">
        <f t="shared" si="355"/>
        <v>1243</v>
      </c>
      <c r="AB1255" s="30">
        <f t="shared" si="355"/>
        <v>1243</v>
      </c>
      <c r="AC1255" s="29">
        <f t="shared" si="346"/>
        <v>8061049.8200001288</v>
      </c>
      <c r="AD1255" s="30">
        <f t="shared" si="355"/>
        <v>1243</v>
      </c>
      <c r="AE1255" s="30">
        <f t="shared" si="355"/>
        <v>1243</v>
      </c>
      <c r="AF1255" s="29">
        <f t="shared" si="342"/>
        <v>8101137.5499998461</v>
      </c>
      <c r="AG1255" s="30">
        <f t="shared" si="355"/>
        <v>1243</v>
      </c>
      <c r="AH1255" s="30">
        <f t="shared" si="355"/>
        <v>1243</v>
      </c>
      <c r="AI1255" s="29">
        <f t="shared" si="347"/>
        <v>8056821.1700000046</v>
      </c>
      <c r="AJ1255" s="30">
        <f t="shared" si="355"/>
        <v>1243</v>
      </c>
      <c r="AK1255" s="30">
        <f t="shared" si="354"/>
        <v>1243</v>
      </c>
      <c r="AL1255" s="29">
        <f t="shared" si="348"/>
        <v>8092138.5099999392</v>
      </c>
      <c r="AM1255" s="30">
        <f t="shared" si="354"/>
        <v>1243</v>
      </c>
      <c r="AN1255" s="30">
        <f t="shared" si="354"/>
        <v>1243</v>
      </c>
      <c r="AO1255" s="29">
        <f t="shared" si="349"/>
        <v>8094690.9899999658</v>
      </c>
      <c r="AP1255" s="30">
        <f t="shared" si="354"/>
        <v>1243</v>
      </c>
      <c r="AQ1255" s="30">
        <f t="shared" si="354"/>
        <v>1243</v>
      </c>
      <c r="AR1255" s="29">
        <f t="shared" si="343"/>
        <v>8084239.28999977</v>
      </c>
      <c r="AS1255" s="253">
        <f t="shared" si="354"/>
        <v>1243</v>
      </c>
      <c r="AT1255" s="254">
        <f t="shared" si="354"/>
        <v>1243</v>
      </c>
    </row>
    <row r="1256" spans="22:46">
      <c r="V1256" s="30">
        <f t="shared" si="355"/>
        <v>1244</v>
      </c>
      <c r="W1256" s="29">
        <f t="shared" si="344"/>
        <v>8073035.2900000038</v>
      </c>
      <c r="X1256" s="30">
        <f t="shared" si="355"/>
        <v>1244</v>
      </c>
      <c r="Y1256" s="30">
        <f t="shared" si="355"/>
        <v>1244</v>
      </c>
      <c r="Z1256" s="29">
        <f t="shared" si="345"/>
        <v>8096280.6999999145</v>
      </c>
      <c r="AA1256" s="30">
        <f t="shared" si="355"/>
        <v>1244</v>
      </c>
      <c r="AB1256" s="30">
        <f t="shared" si="355"/>
        <v>1244</v>
      </c>
      <c r="AC1256" s="29">
        <f t="shared" si="346"/>
        <v>8067485.7900001286</v>
      </c>
      <c r="AD1256" s="30">
        <f t="shared" si="355"/>
        <v>1244</v>
      </c>
      <c r="AE1256" s="30">
        <f t="shared" si="355"/>
        <v>1244</v>
      </c>
      <c r="AF1256" s="29">
        <f t="shared" si="342"/>
        <v>8107600.179999846</v>
      </c>
      <c r="AG1256" s="30">
        <f t="shared" si="355"/>
        <v>1244</v>
      </c>
      <c r="AH1256" s="30">
        <f t="shared" si="355"/>
        <v>1244</v>
      </c>
      <c r="AI1256" s="29">
        <f t="shared" si="347"/>
        <v>8063257.5900000045</v>
      </c>
      <c r="AJ1256" s="30">
        <f t="shared" si="355"/>
        <v>1244</v>
      </c>
      <c r="AK1256" s="30">
        <f t="shared" si="354"/>
        <v>1244</v>
      </c>
      <c r="AL1256" s="29">
        <f t="shared" si="348"/>
        <v>8098600.229999939</v>
      </c>
      <c r="AM1256" s="30">
        <f t="shared" si="354"/>
        <v>1244</v>
      </c>
      <c r="AN1256" s="30">
        <f t="shared" si="354"/>
        <v>1244</v>
      </c>
      <c r="AO1256" s="29">
        <f t="shared" si="349"/>
        <v>8101144.9499999657</v>
      </c>
      <c r="AP1256" s="30">
        <f t="shared" si="354"/>
        <v>1244</v>
      </c>
      <c r="AQ1256" s="30">
        <f t="shared" si="354"/>
        <v>1244</v>
      </c>
      <c r="AR1256" s="29">
        <f t="shared" si="343"/>
        <v>8090682.4599997699</v>
      </c>
      <c r="AS1256" s="253">
        <f t="shared" si="354"/>
        <v>1244</v>
      </c>
      <c r="AT1256" s="254">
        <f t="shared" si="354"/>
        <v>1244</v>
      </c>
    </row>
    <row r="1257" spans="22:46">
      <c r="V1257" s="30">
        <f t="shared" si="355"/>
        <v>1245</v>
      </c>
      <c r="W1257" s="29">
        <f t="shared" si="344"/>
        <v>8079471.9600000037</v>
      </c>
      <c r="X1257" s="30">
        <f t="shared" si="355"/>
        <v>1245</v>
      </c>
      <c r="Y1257" s="30">
        <f t="shared" si="355"/>
        <v>1245</v>
      </c>
      <c r="Z1257" s="29">
        <f t="shared" si="345"/>
        <v>8102738.8199999146</v>
      </c>
      <c r="AA1257" s="30">
        <f t="shared" si="355"/>
        <v>1245</v>
      </c>
      <c r="AB1257" s="30">
        <f t="shared" si="355"/>
        <v>1245</v>
      </c>
      <c r="AC1257" s="29">
        <f t="shared" si="346"/>
        <v>8073921.7600001283</v>
      </c>
      <c r="AD1257" s="30">
        <f t="shared" si="355"/>
        <v>1245</v>
      </c>
      <c r="AE1257" s="30">
        <f t="shared" si="355"/>
        <v>1245</v>
      </c>
      <c r="AF1257" s="29">
        <f t="shared" si="342"/>
        <v>8114062.8099998459</v>
      </c>
      <c r="AG1257" s="30">
        <f t="shared" si="355"/>
        <v>1245</v>
      </c>
      <c r="AH1257" s="30">
        <f t="shared" si="355"/>
        <v>1245</v>
      </c>
      <c r="AI1257" s="29">
        <f t="shared" si="347"/>
        <v>8069694.0100000044</v>
      </c>
      <c r="AJ1257" s="30">
        <f t="shared" si="355"/>
        <v>1245</v>
      </c>
      <c r="AK1257" s="30">
        <f t="shared" si="354"/>
        <v>1245</v>
      </c>
      <c r="AL1257" s="29">
        <f t="shared" si="348"/>
        <v>8105061.9499999387</v>
      </c>
      <c r="AM1257" s="30">
        <f t="shared" si="354"/>
        <v>1245</v>
      </c>
      <c r="AN1257" s="30">
        <f t="shared" si="354"/>
        <v>1245</v>
      </c>
      <c r="AO1257" s="29">
        <f t="shared" si="349"/>
        <v>8107598.9099999657</v>
      </c>
      <c r="AP1257" s="30">
        <f t="shared" si="354"/>
        <v>1245</v>
      </c>
      <c r="AQ1257" s="30">
        <f t="shared" si="354"/>
        <v>1245</v>
      </c>
      <c r="AR1257" s="29">
        <f t="shared" si="343"/>
        <v>8097125.6299997699</v>
      </c>
      <c r="AS1257" s="253">
        <f t="shared" si="354"/>
        <v>1245</v>
      </c>
      <c r="AT1257" s="254">
        <f t="shared" si="354"/>
        <v>1245</v>
      </c>
    </row>
    <row r="1258" spans="22:46">
      <c r="V1258" s="30">
        <f t="shared" si="355"/>
        <v>1246</v>
      </c>
      <c r="W1258" s="29">
        <f t="shared" si="344"/>
        <v>8085908.6300000036</v>
      </c>
      <c r="X1258" s="30">
        <f t="shared" si="355"/>
        <v>1246</v>
      </c>
      <c r="Y1258" s="30">
        <f t="shared" si="355"/>
        <v>1246</v>
      </c>
      <c r="Z1258" s="29">
        <f t="shared" si="345"/>
        <v>8109196.9399999147</v>
      </c>
      <c r="AA1258" s="30">
        <f t="shared" si="355"/>
        <v>1246</v>
      </c>
      <c r="AB1258" s="30">
        <f t="shared" si="355"/>
        <v>1246</v>
      </c>
      <c r="AC1258" s="29">
        <f t="shared" si="346"/>
        <v>8080357.730000128</v>
      </c>
      <c r="AD1258" s="30">
        <f t="shared" si="355"/>
        <v>1246</v>
      </c>
      <c r="AE1258" s="30">
        <f t="shared" si="355"/>
        <v>1246</v>
      </c>
      <c r="AF1258" s="29">
        <f t="shared" si="342"/>
        <v>8120525.4399998458</v>
      </c>
      <c r="AG1258" s="30">
        <f t="shared" si="355"/>
        <v>1246</v>
      </c>
      <c r="AH1258" s="30">
        <f t="shared" si="355"/>
        <v>1246</v>
      </c>
      <c r="AI1258" s="29">
        <f t="shared" si="347"/>
        <v>8076130.4300000044</v>
      </c>
      <c r="AJ1258" s="30">
        <f t="shared" si="355"/>
        <v>1246</v>
      </c>
      <c r="AK1258" s="30">
        <f t="shared" si="354"/>
        <v>1246</v>
      </c>
      <c r="AL1258" s="29">
        <f t="shared" si="348"/>
        <v>8111523.6699999385</v>
      </c>
      <c r="AM1258" s="30">
        <f t="shared" si="354"/>
        <v>1246</v>
      </c>
      <c r="AN1258" s="30">
        <f t="shared" si="354"/>
        <v>1246</v>
      </c>
      <c r="AO1258" s="29">
        <f t="shared" si="349"/>
        <v>8114052.8699999657</v>
      </c>
      <c r="AP1258" s="30">
        <f t="shared" si="354"/>
        <v>1246</v>
      </c>
      <c r="AQ1258" s="30">
        <f t="shared" si="354"/>
        <v>1246</v>
      </c>
      <c r="AR1258" s="29">
        <f t="shared" si="343"/>
        <v>8103568.7999997698</v>
      </c>
      <c r="AS1258" s="253">
        <f t="shared" si="354"/>
        <v>1246</v>
      </c>
      <c r="AT1258" s="254">
        <f t="shared" si="354"/>
        <v>1246</v>
      </c>
    </row>
    <row r="1259" spans="22:46">
      <c r="V1259" s="30">
        <f t="shared" si="355"/>
        <v>1247</v>
      </c>
      <c r="W1259" s="29">
        <f t="shared" si="344"/>
        <v>8092345.3000000035</v>
      </c>
      <c r="X1259" s="30">
        <f t="shared" si="355"/>
        <v>1247</v>
      </c>
      <c r="Y1259" s="30">
        <f t="shared" si="355"/>
        <v>1247</v>
      </c>
      <c r="Z1259" s="29">
        <f t="shared" si="345"/>
        <v>8115655.0599999148</v>
      </c>
      <c r="AA1259" s="30">
        <f t="shared" si="355"/>
        <v>1247</v>
      </c>
      <c r="AB1259" s="30">
        <f t="shared" si="355"/>
        <v>1247</v>
      </c>
      <c r="AC1259" s="29">
        <f t="shared" si="346"/>
        <v>8086793.7000001278</v>
      </c>
      <c r="AD1259" s="30">
        <f t="shared" si="355"/>
        <v>1247</v>
      </c>
      <c r="AE1259" s="30">
        <f t="shared" si="355"/>
        <v>1247</v>
      </c>
      <c r="AF1259" s="29">
        <f t="shared" si="342"/>
        <v>8126988.0699998457</v>
      </c>
      <c r="AG1259" s="30">
        <f t="shared" si="355"/>
        <v>1247</v>
      </c>
      <c r="AH1259" s="30">
        <f t="shared" si="355"/>
        <v>1247</v>
      </c>
      <c r="AI1259" s="29">
        <f t="shared" si="347"/>
        <v>8082566.8500000043</v>
      </c>
      <c r="AJ1259" s="30">
        <f t="shared" si="355"/>
        <v>1247</v>
      </c>
      <c r="AK1259" s="30">
        <f t="shared" si="354"/>
        <v>1247</v>
      </c>
      <c r="AL1259" s="29">
        <f t="shared" si="348"/>
        <v>8117985.3899999382</v>
      </c>
      <c r="AM1259" s="30">
        <f t="shared" si="354"/>
        <v>1247</v>
      </c>
      <c r="AN1259" s="30">
        <f t="shared" si="354"/>
        <v>1247</v>
      </c>
      <c r="AO1259" s="29">
        <f t="shared" si="349"/>
        <v>8120506.8299999656</v>
      </c>
      <c r="AP1259" s="30">
        <f t="shared" si="354"/>
        <v>1247</v>
      </c>
      <c r="AQ1259" s="30">
        <f t="shared" si="354"/>
        <v>1247</v>
      </c>
      <c r="AR1259" s="29">
        <f t="shared" si="343"/>
        <v>8110011.9699997697</v>
      </c>
      <c r="AS1259" s="253">
        <f t="shared" si="354"/>
        <v>1247</v>
      </c>
      <c r="AT1259" s="254">
        <f t="shared" si="354"/>
        <v>1247</v>
      </c>
    </row>
    <row r="1260" spans="22:46">
      <c r="V1260" s="30">
        <f t="shared" si="355"/>
        <v>1248</v>
      </c>
      <c r="W1260" s="29">
        <f t="shared" si="344"/>
        <v>8098781.9700000035</v>
      </c>
      <c r="X1260" s="30">
        <f t="shared" si="355"/>
        <v>1248</v>
      </c>
      <c r="Y1260" s="30">
        <f t="shared" si="355"/>
        <v>1248</v>
      </c>
      <c r="Z1260" s="29">
        <f t="shared" si="345"/>
        <v>8122113.179999915</v>
      </c>
      <c r="AA1260" s="30">
        <f t="shared" si="355"/>
        <v>1248</v>
      </c>
      <c r="AB1260" s="30">
        <f t="shared" si="355"/>
        <v>1248</v>
      </c>
      <c r="AC1260" s="29">
        <f t="shared" si="346"/>
        <v>8093229.6700001275</v>
      </c>
      <c r="AD1260" s="30">
        <f t="shared" si="355"/>
        <v>1248</v>
      </c>
      <c r="AE1260" s="30">
        <f t="shared" si="355"/>
        <v>1248</v>
      </c>
      <c r="AF1260" s="29">
        <f t="shared" si="342"/>
        <v>8133450.6999998456</v>
      </c>
      <c r="AG1260" s="30">
        <f t="shared" si="355"/>
        <v>1248</v>
      </c>
      <c r="AH1260" s="30">
        <f t="shared" si="355"/>
        <v>1248</v>
      </c>
      <c r="AI1260" s="29">
        <f t="shared" si="347"/>
        <v>8089003.2700000042</v>
      </c>
      <c r="AJ1260" s="30">
        <f t="shared" si="355"/>
        <v>1248</v>
      </c>
      <c r="AK1260" s="30">
        <f t="shared" si="354"/>
        <v>1248</v>
      </c>
      <c r="AL1260" s="29">
        <f t="shared" si="348"/>
        <v>8124447.1099999379</v>
      </c>
      <c r="AM1260" s="30">
        <f t="shared" si="354"/>
        <v>1248</v>
      </c>
      <c r="AN1260" s="30">
        <f t="shared" si="354"/>
        <v>1248</v>
      </c>
      <c r="AO1260" s="29">
        <f t="shared" si="349"/>
        <v>8126960.7899999656</v>
      </c>
      <c r="AP1260" s="30">
        <f t="shared" si="354"/>
        <v>1248</v>
      </c>
      <c r="AQ1260" s="30">
        <f t="shared" si="354"/>
        <v>1248</v>
      </c>
      <c r="AR1260" s="29">
        <f t="shared" si="343"/>
        <v>8116455.1399997696</v>
      </c>
      <c r="AS1260" s="253">
        <f t="shared" si="354"/>
        <v>1248</v>
      </c>
      <c r="AT1260" s="254">
        <f t="shared" si="354"/>
        <v>1248</v>
      </c>
    </row>
    <row r="1261" spans="22:46">
      <c r="V1261" s="30">
        <f t="shared" si="355"/>
        <v>1249</v>
      </c>
      <c r="W1261" s="29">
        <f t="shared" si="344"/>
        <v>8105218.6400000034</v>
      </c>
      <c r="X1261" s="30">
        <f t="shared" si="355"/>
        <v>1249</v>
      </c>
      <c r="Y1261" s="30">
        <f t="shared" si="355"/>
        <v>1249</v>
      </c>
      <c r="Z1261" s="29">
        <f t="shared" si="345"/>
        <v>8128571.2999999151</v>
      </c>
      <c r="AA1261" s="30">
        <f t="shared" si="355"/>
        <v>1249</v>
      </c>
      <c r="AB1261" s="30">
        <f t="shared" si="355"/>
        <v>1249</v>
      </c>
      <c r="AC1261" s="29">
        <f t="shared" si="346"/>
        <v>8099665.6400001273</v>
      </c>
      <c r="AD1261" s="30">
        <f t="shared" si="355"/>
        <v>1249</v>
      </c>
      <c r="AE1261" s="30">
        <f t="shared" si="355"/>
        <v>1249</v>
      </c>
      <c r="AF1261" s="29">
        <f t="shared" si="342"/>
        <v>8139913.3299998455</v>
      </c>
      <c r="AG1261" s="30">
        <f t="shared" si="355"/>
        <v>1249</v>
      </c>
      <c r="AH1261" s="30">
        <f t="shared" si="355"/>
        <v>1249</v>
      </c>
      <c r="AI1261" s="29">
        <f t="shared" si="347"/>
        <v>8095439.6900000041</v>
      </c>
      <c r="AJ1261" s="30">
        <f t="shared" si="355"/>
        <v>1249</v>
      </c>
      <c r="AK1261" s="30">
        <f t="shared" si="355"/>
        <v>1249</v>
      </c>
      <c r="AL1261" s="29">
        <f t="shared" si="348"/>
        <v>8130908.8299999377</v>
      </c>
      <c r="AM1261" s="30">
        <f t="shared" ref="AK1261:AT1276" si="356">AM1260+1</f>
        <v>1249</v>
      </c>
      <c r="AN1261" s="30">
        <f t="shared" si="356"/>
        <v>1249</v>
      </c>
      <c r="AO1261" s="29">
        <f t="shared" si="349"/>
        <v>8133414.7499999655</v>
      </c>
      <c r="AP1261" s="30">
        <f t="shared" si="356"/>
        <v>1249</v>
      </c>
      <c r="AQ1261" s="30">
        <f t="shared" si="356"/>
        <v>1249</v>
      </c>
      <c r="AR1261" s="29">
        <f t="shared" si="343"/>
        <v>8122898.3099997696</v>
      </c>
      <c r="AS1261" s="253">
        <f t="shared" si="356"/>
        <v>1249</v>
      </c>
      <c r="AT1261" s="254">
        <f t="shared" si="356"/>
        <v>1249</v>
      </c>
    </row>
    <row r="1262" spans="22:46">
      <c r="V1262" s="30">
        <f t="shared" ref="V1262:AK1277" si="357">V1261+1</f>
        <v>1250</v>
      </c>
      <c r="W1262" s="29">
        <f t="shared" si="344"/>
        <v>8111655.3100000033</v>
      </c>
      <c r="X1262" s="30">
        <f t="shared" si="357"/>
        <v>1250</v>
      </c>
      <c r="Y1262" s="30">
        <f t="shared" si="357"/>
        <v>1250</v>
      </c>
      <c r="Z1262" s="29">
        <f t="shared" si="345"/>
        <v>8135029.4199999152</v>
      </c>
      <c r="AA1262" s="30">
        <f t="shared" si="357"/>
        <v>1250</v>
      </c>
      <c r="AB1262" s="30">
        <f t="shared" si="357"/>
        <v>1250</v>
      </c>
      <c r="AC1262" s="29">
        <f t="shared" si="346"/>
        <v>8106101.610000127</v>
      </c>
      <c r="AD1262" s="30">
        <f t="shared" si="357"/>
        <v>1250</v>
      </c>
      <c r="AE1262" s="30">
        <f t="shared" si="357"/>
        <v>1250</v>
      </c>
      <c r="AF1262" s="29">
        <f t="shared" si="342"/>
        <v>8146375.9599998454</v>
      </c>
      <c r="AG1262" s="30">
        <f t="shared" si="357"/>
        <v>1250</v>
      </c>
      <c r="AH1262" s="30">
        <f t="shared" si="357"/>
        <v>1250</v>
      </c>
      <c r="AI1262" s="29">
        <f t="shared" si="347"/>
        <v>8101876.1100000041</v>
      </c>
      <c r="AJ1262" s="30">
        <f t="shared" si="357"/>
        <v>1250</v>
      </c>
      <c r="AK1262" s="30">
        <f t="shared" si="356"/>
        <v>1250</v>
      </c>
      <c r="AL1262" s="29">
        <f t="shared" si="348"/>
        <v>8137370.5499999374</v>
      </c>
      <c r="AM1262" s="30">
        <f t="shared" si="356"/>
        <v>1250</v>
      </c>
      <c r="AN1262" s="30">
        <f t="shared" si="356"/>
        <v>1250</v>
      </c>
      <c r="AO1262" s="29">
        <f t="shared" si="349"/>
        <v>8139868.7099999655</v>
      </c>
      <c r="AP1262" s="30">
        <f t="shared" si="356"/>
        <v>1250</v>
      </c>
      <c r="AQ1262" s="30">
        <f t="shared" si="356"/>
        <v>1250</v>
      </c>
      <c r="AR1262" s="29">
        <f t="shared" si="343"/>
        <v>8129341.4799997695</v>
      </c>
      <c r="AS1262" s="253">
        <f t="shared" si="356"/>
        <v>1250</v>
      </c>
      <c r="AT1262" s="254">
        <f t="shared" si="356"/>
        <v>1250</v>
      </c>
    </row>
    <row r="1263" spans="22:46">
      <c r="V1263" s="30">
        <f t="shared" si="357"/>
        <v>1251</v>
      </c>
      <c r="W1263" s="29">
        <f t="shared" si="344"/>
        <v>8118091.9800000032</v>
      </c>
      <c r="X1263" s="30">
        <f t="shared" si="357"/>
        <v>1251</v>
      </c>
      <c r="Y1263" s="30">
        <f t="shared" si="357"/>
        <v>1251</v>
      </c>
      <c r="Z1263" s="29">
        <f t="shared" si="345"/>
        <v>8141487.5399999153</v>
      </c>
      <c r="AA1263" s="30">
        <f t="shared" si="357"/>
        <v>1251</v>
      </c>
      <c r="AB1263" s="30">
        <f t="shared" si="357"/>
        <v>1251</v>
      </c>
      <c r="AC1263" s="29">
        <f t="shared" si="346"/>
        <v>8112537.5800001267</v>
      </c>
      <c r="AD1263" s="30">
        <f t="shared" si="357"/>
        <v>1251</v>
      </c>
      <c r="AE1263" s="30">
        <f t="shared" si="357"/>
        <v>1251</v>
      </c>
      <c r="AF1263" s="29">
        <f t="shared" si="342"/>
        <v>8152838.5899998453</v>
      </c>
      <c r="AG1263" s="30">
        <f t="shared" si="357"/>
        <v>1251</v>
      </c>
      <c r="AH1263" s="30">
        <f t="shared" si="357"/>
        <v>1251</v>
      </c>
      <c r="AI1263" s="29">
        <f t="shared" si="347"/>
        <v>8108312.530000004</v>
      </c>
      <c r="AJ1263" s="30">
        <f t="shared" si="357"/>
        <v>1251</v>
      </c>
      <c r="AK1263" s="30">
        <f t="shared" si="356"/>
        <v>1251</v>
      </c>
      <c r="AL1263" s="29">
        <f t="shared" si="348"/>
        <v>8143832.2699999372</v>
      </c>
      <c r="AM1263" s="30">
        <f t="shared" si="356"/>
        <v>1251</v>
      </c>
      <c r="AN1263" s="30">
        <f t="shared" si="356"/>
        <v>1251</v>
      </c>
      <c r="AO1263" s="29">
        <f t="shared" si="349"/>
        <v>8146322.6699999655</v>
      </c>
      <c r="AP1263" s="30">
        <f t="shared" si="356"/>
        <v>1251</v>
      </c>
      <c r="AQ1263" s="30">
        <f t="shared" si="356"/>
        <v>1251</v>
      </c>
      <c r="AR1263" s="29">
        <f t="shared" si="343"/>
        <v>8135784.6499997694</v>
      </c>
      <c r="AS1263" s="253">
        <f t="shared" si="356"/>
        <v>1251</v>
      </c>
      <c r="AT1263" s="254">
        <f t="shared" si="356"/>
        <v>1251</v>
      </c>
    </row>
    <row r="1264" spans="22:46">
      <c r="V1264" s="30">
        <f t="shared" si="357"/>
        <v>1252</v>
      </c>
      <c r="W1264" s="29">
        <f t="shared" si="344"/>
        <v>8124528.6500000032</v>
      </c>
      <c r="X1264" s="30">
        <f t="shared" si="357"/>
        <v>1252</v>
      </c>
      <c r="Y1264" s="30">
        <f t="shared" si="357"/>
        <v>1252</v>
      </c>
      <c r="Z1264" s="29">
        <f t="shared" si="345"/>
        <v>8147945.6599999154</v>
      </c>
      <c r="AA1264" s="30">
        <f t="shared" si="357"/>
        <v>1252</v>
      </c>
      <c r="AB1264" s="30">
        <f t="shared" si="357"/>
        <v>1252</v>
      </c>
      <c r="AC1264" s="29">
        <f t="shared" si="346"/>
        <v>8118973.5500001265</v>
      </c>
      <c r="AD1264" s="30">
        <f t="shared" si="357"/>
        <v>1252</v>
      </c>
      <c r="AE1264" s="30">
        <f t="shared" si="357"/>
        <v>1252</v>
      </c>
      <c r="AF1264" s="29">
        <f t="shared" si="342"/>
        <v>8159301.2199998451</v>
      </c>
      <c r="AG1264" s="30">
        <f t="shared" si="357"/>
        <v>1252</v>
      </c>
      <c r="AH1264" s="30">
        <f t="shared" si="357"/>
        <v>1252</v>
      </c>
      <c r="AI1264" s="29">
        <f t="shared" si="347"/>
        <v>8114748.9500000039</v>
      </c>
      <c r="AJ1264" s="30">
        <f t="shared" si="357"/>
        <v>1252</v>
      </c>
      <c r="AK1264" s="30">
        <f t="shared" si="356"/>
        <v>1252</v>
      </c>
      <c r="AL1264" s="29">
        <f t="shared" si="348"/>
        <v>8150293.9899999369</v>
      </c>
      <c r="AM1264" s="30">
        <f t="shared" si="356"/>
        <v>1252</v>
      </c>
      <c r="AN1264" s="30">
        <f t="shared" si="356"/>
        <v>1252</v>
      </c>
      <c r="AO1264" s="29">
        <f t="shared" si="349"/>
        <v>8152776.6299999654</v>
      </c>
      <c r="AP1264" s="30">
        <f t="shared" si="356"/>
        <v>1252</v>
      </c>
      <c r="AQ1264" s="30">
        <f t="shared" si="356"/>
        <v>1252</v>
      </c>
      <c r="AR1264" s="29">
        <f t="shared" si="343"/>
        <v>8142227.8199997693</v>
      </c>
      <c r="AS1264" s="253">
        <f t="shared" si="356"/>
        <v>1252</v>
      </c>
      <c r="AT1264" s="254">
        <f t="shared" si="356"/>
        <v>1252</v>
      </c>
    </row>
    <row r="1265" spans="22:46">
      <c r="V1265" s="30">
        <f t="shared" si="357"/>
        <v>1253</v>
      </c>
      <c r="W1265" s="29">
        <f t="shared" si="344"/>
        <v>8130965.3200000031</v>
      </c>
      <c r="X1265" s="30">
        <f t="shared" si="357"/>
        <v>1253</v>
      </c>
      <c r="Y1265" s="30">
        <f t="shared" si="357"/>
        <v>1253</v>
      </c>
      <c r="Z1265" s="29">
        <f t="shared" si="345"/>
        <v>8154403.7799999155</v>
      </c>
      <c r="AA1265" s="30">
        <f t="shared" si="357"/>
        <v>1253</v>
      </c>
      <c r="AB1265" s="30">
        <f t="shared" si="357"/>
        <v>1253</v>
      </c>
      <c r="AC1265" s="29">
        <f t="shared" si="346"/>
        <v>8125409.5200001262</v>
      </c>
      <c r="AD1265" s="30">
        <f t="shared" si="357"/>
        <v>1253</v>
      </c>
      <c r="AE1265" s="30">
        <f t="shared" si="357"/>
        <v>1253</v>
      </c>
      <c r="AF1265" s="29">
        <f t="shared" si="342"/>
        <v>8165763.849999845</v>
      </c>
      <c r="AG1265" s="30">
        <f t="shared" si="357"/>
        <v>1253</v>
      </c>
      <c r="AH1265" s="30">
        <f t="shared" si="357"/>
        <v>1253</v>
      </c>
      <c r="AI1265" s="29">
        <f t="shared" si="347"/>
        <v>8121185.3700000038</v>
      </c>
      <c r="AJ1265" s="30">
        <f t="shared" si="357"/>
        <v>1253</v>
      </c>
      <c r="AK1265" s="30">
        <f t="shared" si="356"/>
        <v>1253</v>
      </c>
      <c r="AL1265" s="29">
        <f t="shared" si="348"/>
        <v>8156755.7099999366</v>
      </c>
      <c r="AM1265" s="30">
        <f t="shared" si="356"/>
        <v>1253</v>
      </c>
      <c r="AN1265" s="30">
        <f t="shared" si="356"/>
        <v>1253</v>
      </c>
      <c r="AO1265" s="29">
        <f t="shared" si="349"/>
        <v>8159230.5899999654</v>
      </c>
      <c r="AP1265" s="30">
        <f t="shared" si="356"/>
        <v>1253</v>
      </c>
      <c r="AQ1265" s="30">
        <f t="shared" si="356"/>
        <v>1253</v>
      </c>
      <c r="AR1265" s="29">
        <f t="shared" si="343"/>
        <v>8148670.9899997693</v>
      </c>
      <c r="AS1265" s="253">
        <f t="shared" si="356"/>
        <v>1253</v>
      </c>
      <c r="AT1265" s="254">
        <f t="shared" si="356"/>
        <v>1253</v>
      </c>
    </row>
    <row r="1266" spans="22:46">
      <c r="V1266" s="30">
        <f t="shared" si="357"/>
        <v>1254</v>
      </c>
      <c r="W1266" s="29">
        <f t="shared" si="344"/>
        <v>8137401.990000003</v>
      </c>
      <c r="X1266" s="30">
        <f t="shared" si="357"/>
        <v>1254</v>
      </c>
      <c r="Y1266" s="30">
        <f t="shared" si="357"/>
        <v>1254</v>
      </c>
      <c r="Z1266" s="29">
        <f t="shared" si="345"/>
        <v>8160861.8999999156</v>
      </c>
      <c r="AA1266" s="30">
        <f t="shared" si="357"/>
        <v>1254</v>
      </c>
      <c r="AB1266" s="30">
        <f t="shared" si="357"/>
        <v>1254</v>
      </c>
      <c r="AC1266" s="29">
        <f t="shared" si="346"/>
        <v>8131845.490000126</v>
      </c>
      <c r="AD1266" s="30">
        <f t="shared" si="357"/>
        <v>1254</v>
      </c>
      <c r="AE1266" s="30">
        <f t="shared" si="357"/>
        <v>1254</v>
      </c>
      <c r="AF1266" s="29">
        <f t="shared" si="342"/>
        <v>8172226.4799998449</v>
      </c>
      <c r="AG1266" s="30">
        <f t="shared" si="357"/>
        <v>1254</v>
      </c>
      <c r="AH1266" s="30">
        <f t="shared" si="357"/>
        <v>1254</v>
      </c>
      <c r="AI1266" s="29">
        <f t="shared" si="347"/>
        <v>8127621.7900000038</v>
      </c>
      <c r="AJ1266" s="30">
        <f t="shared" si="357"/>
        <v>1254</v>
      </c>
      <c r="AK1266" s="30">
        <f t="shared" si="356"/>
        <v>1254</v>
      </c>
      <c r="AL1266" s="29">
        <f t="shared" si="348"/>
        <v>8163217.4299999364</v>
      </c>
      <c r="AM1266" s="30">
        <f t="shared" si="356"/>
        <v>1254</v>
      </c>
      <c r="AN1266" s="30">
        <f t="shared" si="356"/>
        <v>1254</v>
      </c>
      <c r="AO1266" s="29">
        <f t="shared" si="349"/>
        <v>8165684.5499999654</v>
      </c>
      <c r="AP1266" s="30">
        <f t="shared" si="356"/>
        <v>1254</v>
      </c>
      <c r="AQ1266" s="30">
        <f t="shared" si="356"/>
        <v>1254</v>
      </c>
      <c r="AR1266" s="29">
        <f t="shared" si="343"/>
        <v>8155114.1599997692</v>
      </c>
      <c r="AS1266" s="253">
        <f t="shared" si="356"/>
        <v>1254</v>
      </c>
      <c r="AT1266" s="254">
        <f t="shared" si="356"/>
        <v>1254</v>
      </c>
    </row>
    <row r="1267" spans="22:46">
      <c r="V1267" s="30">
        <f t="shared" si="357"/>
        <v>1255</v>
      </c>
      <c r="W1267" s="29">
        <f t="shared" si="344"/>
        <v>8143838.6600000029</v>
      </c>
      <c r="X1267" s="30">
        <f t="shared" si="357"/>
        <v>1255</v>
      </c>
      <c r="Y1267" s="30">
        <f t="shared" si="357"/>
        <v>1255</v>
      </c>
      <c r="Z1267" s="29">
        <f t="shared" si="345"/>
        <v>8167320.0199999157</v>
      </c>
      <c r="AA1267" s="30">
        <f t="shared" si="357"/>
        <v>1255</v>
      </c>
      <c r="AB1267" s="30">
        <f t="shared" si="357"/>
        <v>1255</v>
      </c>
      <c r="AC1267" s="29">
        <f t="shared" si="346"/>
        <v>8138281.4600001257</v>
      </c>
      <c r="AD1267" s="30">
        <f t="shared" si="357"/>
        <v>1255</v>
      </c>
      <c r="AE1267" s="30">
        <f t="shared" si="357"/>
        <v>1255</v>
      </c>
      <c r="AF1267" s="29">
        <f t="shared" si="342"/>
        <v>8178689.1099998448</v>
      </c>
      <c r="AG1267" s="30">
        <f t="shared" si="357"/>
        <v>1255</v>
      </c>
      <c r="AH1267" s="30">
        <f t="shared" si="357"/>
        <v>1255</v>
      </c>
      <c r="AI1267" s="29">
        <f t="shared" si="347"/>
        <v>8134058.2100000037</v>
      </c>
      <c r="AJ1267" s="30">
        <f t="shared" si="357"/>
        <v>1255</v>
      </c>
      <c r="AK1267" s="30">
        <f t="shared" si="356"/>
        <v>1255</v>
      </c>
      <c r="AL1267" s="29">
        <f t="shared" si="348"/>
        <v>8169679.1499999361</v>
      </c>
      <c r="AM1267" s="30">
        <f t="shared" si="356"/>
        <v>1255</v>
      </c>
      <c r="AN1267" s="30">
        <f t="shared" si="356"/>
        <v>1255</v>
      </c>
      <c r="AO1267" s="29">
        <f t="shared" si="349"/>
        <v>8172138.5099999653</v>
      </c>
      <c r="AP1267" s="30">
        <f t="shared" si="356"/>
        <v>1255</v>
      </c>
      <c r="AQ1267" s="30">
        <f t="shared" si="356"/>
        <v>1255</v>
      </c>
      <c r="AR1267" s="29">
        <f t="shared" si="343"/>
        <v>8161557.3299997691</v>
      </c>
      <c r="AS1267" s="253">
        <f t="shared" si="356"/>
        <v>1255</v>
      </c>
      <c r="AT1267" s="254">
        <f t="shared" si="356"/>
        <v>1255</v>
      </c>
    </row>
    <row r="1268" spans="22:46">
      <c r="V1268" s="30">
        <f t="shared" si="357"/>
        <v>1256</v>
      </c>
      <c r="W1268" s="29">
        <f t="shared" si="344"/>
        <v>8150275.3300000029</v>
      </c>
      <c r="X1268" s="30">
        <f t="shared" si="357"/>
        <v>1256</v>
      </c>
      <c r="Y1268" s="30">
        <f t="shared" si="357"/>
        <v>1256</v>
      </c>
      <c r="Z1268" s="29">
        <f t="shared" si="345"/>
        <v>8173778.1399999158</v>
      </c>
      <c r="AA1268" s="30">
        <f t="shared" si="357"/>
        <v>1256</v>
      </c>
      <c r="AB1268" s="30">
        <f t="shared" si="357"/>
        <v>1256</v>
      </c>
      <c r="AC1268" s="29">
        <f t="shared" si="346"/>
        <v>8144717.4300001254</v>
      </c>
      <c r="AD1268" s="30">
        <f t="shared" si="357"/>
        <v>1256</v>
      </c>
      <c r="AE1268" s="30">
        <f t="shared" si="357"/>
        <v>1256</v>
      </c>
      <c r="AF1268" s="29">
        <f t="shared" si="342"/>
        <v>8185151.7399998447</v>
      </c>
      <c r="AG1268" s="30">
        <f t="shared" si="357"/>
        <v>1256</v>
      </c>
      <c r="AH1268" s="30">
        <f t="shared" si="357"/>
        <v>1256</v>
      </c>
      <c r="AI1268" s="29">
        <f t="shared" si="347"/>
        <v>8140494.6300000036</v>
      </c>
      <c r="AJ1268" s="30">
        <f t="shared" si="357"/>
        <v>1256</v>
      </c>
      <c r="AK1268" s="30">
        <f t="shared" si="356"/>
        <v>1256</v>
      </c>
      <c r="AL1268" s="29">
        <f t="shared" si="348"/>
        <v>8176140.8699999359</v>
      </c>
      <c r="AM1268" s="30">
        <f t="shared" si="356"/>
        <v>1256</v>
      </c>
      <c r="AN1268" s="30">
        <f t="shared" si="356"/>
        <v>1256</v>
      </c>
      <c r="AO1268" s="29">
        <f t="shared" si="349"/>
        <v>8178592.4699999653</v>
      </c>
      <c r="AP1268" s="30">
        <f t="shared" si="356"/>
        <v>1256</v>
      </c>
      <c r="AQ1268" s="30">
        <f t="shared" si="356"/>
        <v>1256</v>
      </c>
      <c r="AR1268" s="29">
        <f t="shared" si="343"/>
        <v>8168000.499999769</v>
      </c>
      <c r="AS1268" s="253">
        <f t="shared" si="356"/>
        <v>1256</v>
      </c>
      <c r="AT1268" s="254">
        <f t="shared" si="356"/>
        <v>1256</v>
      </c>
    </row>
    <row r="1269" spans="22:46">
      <c r="V1269" s="30">
        <f t="shared" si="357"/>
        <v>1257</v>
      </c>
      <c r="W1269" s="29">
        <f t="shared" si="344"/>
        <v>8156712.0000000028</v>
      </c>
      <c r="X1269" s="30">
        <f t="shared" si="357"/>
        <v>1257</v>
      </c>
      <c r="Y1269" s="30">
        <f t="shared" si="357"/>
        <v>1257</v>
      </c>
      <c r="Z1269" s="29">
        <f t="shared" si="345"/>
        <v>8180236.259999916</v>
      </c>
      <c r="AA1269" s="30">
        <f t="shared" si="357"/>
        <v>1257</v>
      </c>
      <c r="AB1269" s="30">
        <f t="shared" si="357"/>
        <v>1257</v>
      </c>
      <c r="AC1269" s="29">
        <f t="shared" si="346"/>
        <v>8151153.4000001252</v>
      </c>
      <c r="AD1269" s="30">
        <f t="shared" si="357"/>
        <v>1257</v>
      </c>
      <c r="AE1269" s="30">
        <f t="shared" si="357"/>
        <v>1257</v>
      </c>
      <c r="AF1269" s="29">
        <f t="shared" si="342"/>
        <v>8191614.3699998446</v>
      </c>
      <c r="AG1269" s="30">
        <f t="shared" si="357"/>
        <v>1257</v>
      </c>
      <c r="AH1269" s="30">
        <f t="shared" si="357"/>
        <v>1257</v>
      </c>
      <c r="AI1269" s="29">
        <f t="shared" si="347"/>
        <v>8146931.0500000035</v>
      </c>
      <c r="AJ1269" s="30">
        <f t="shared" si="357"/>
        <v>1257</v>
      </c>
      <c r="AK1269" s="30">
        <f t="shared" si="356"/>
        <v>1257</v>
      </c>
      <c r="AL1269" s="29">
        <f t="shared" si="348"/>
        <v>8182602.5899999356</v>
      </c>
      <c r="AM1269" s="30">
        <f t="shared" si="356"/>
        <v>1257</v>
      </c>
      <c r="AN1269" s="30">
        <f t="shared" si="356"/>
        <v>1257</v>
      </c>
      <c r="AO1269" s="29">
        <f t="shared" si="349"/>
        <v>8185046.4299999652</v>
      </c>
      <c r="AP1269" s="30">
        <f t="shared" si="356"/>
        <v>1257</v>
      </c>
      <c r="AQ1269" s="30">
        <f t="shared" si="356"/>
        <v>1257</v>
      </c>
      <c r="AR1269" s="29">
        <f t="shared" si="343"/>
        <v>8174443.669999769</v>
      </c>
      <c r="AS1269" s="253">
        <f t="shared" si="356"/>
        <v>1257</v>
      </c>
      <c r="AT1269" s="254">
        <f t="shared" si="356"/>
        <v>1257</v>
      </c>
    </row>
    <row r="1270" spans="22:46">
      <c r="V1270" s="30">
        <f t="shared" si="357"/>
        <v>1258</v>
      </c>
      <c r="W1270" s="29">
        <f t="shared" si="344"/>
        <v>8163148.6700000027</v>
      </c>
      <c r="X1270" s="30">
        <f t="shared" si="357"/>
        <v>1258</v>
      </c>
      <c r="Y1270" s="30">
        <f t="shared" si="357"/>
        <v>1258</v>
      </c>
      <c r="Z1270" s="29">
        <f t="shared" si="345"/>
        <v>8186694.3799999161</v>
      </c>
      <c r="AA1270" s="30">
        <f t="shared" si="357"/>
        <v>1258</v>
      </c>
      <c r="AB1270" s="30">
        <f t="shared" si="357"/>
        <v>1258</v>
      </c>
      <c r="AC1270" s="29">
        <f t="shared" si="346"/>
        <v>8157589.3700001249</v>
      </c>
      <c r="AD1270" s="30">
        <f t="shared" si="357"/>
        <v>1258</v>
      </c>
      <c r="AE1270" s="30">
        <f t="shared" si="357"/>
        <v>1258</v>
      </c>
      <c r="AF1270" s="29">
        <f t="shared" ref="AF1270:AF1333" si="358">AF1269+6462.63</f>
        <v>8198076.9999998445</v>
      </c>
      <c r="AG1270" s="30">
        <f t="shared" si="357"/>
        <v>1258</v>
      </c>
      <c r="AH1270" s="30">
        <f t="shared" si="357"/>
        <v>1258</v>
      </c>
      <c r="AI1270" s="29">
        <f t="shared" si="347"/>
        <v>8153367.4700000035</v>
      </c>
      <c r="AJ1270" s="30">
        <f t="shared" si="357"/>
        <v>1258</v>
      </c>
      <c r="AK1270" s="30">
        <f t="shared" si="356"/>
        <v>1258</v>
      </c>
      <c r="AL1270" s="29">
        <f t="shared" si="348"/>
        <v>8189064.3099999353</v>
      </c>
      <c r="AM1270" s="30">
        <f t="shared" si="356"/>
        <v>1258</v>
      </c>
      <c r="AN1270" s="30">
        <f t="shared" si="356"/>
        <v>1258</v>
      </c>
      <c r="AO1270" s="29">
        <f t="shared" si="349"/>
        <v>8191500.3899999652</v>
      </c>
      <c r="AP1270" s="30">
        <f t="shared" si="356"/>
        <v>1258</v>
      </c>
      <c r="AQ1270" s="30">
        <f t="shared" si="356"/>
        <v>1258</v>
      </c>
      <c r="AR1270" s="29">
        <f t="shared" si="343"/>
        <v>8180886.8399997689</v>
      </c>
      <c r="AS1270" s="253">
        <f t="shared" si="356"/>
        <v>1258</v>
      </c>
      <c r="AT1270" s="254">
        <f t="shared" si="356"/>
        <v>1258</v>
      </c>
    </row>
    <row r="1271" spans="22:46">
      <c r="V1271" s="30">
        <f t="shared" si="357"/>
        <v>1259</v>
      </c>
      <c r="W1271" s="29">
        <f t="shared" si="344"/>
        <v>8169585.3400000026</v>
      </c>
      <c r="X1271" s="30">
        <f t="shared" si="357"/>
        <v>1259</v>
      </c>
      <c r="Y1271" s="30">
        <f t="shared" si="357"/>
        <v>1259</v>
      </c>
      <c r="Z1271" s="29">
        <f t="shared" si="345"/>
        <v>8193152.4999999162</v>
      </c>
      <c r="AA1271" s="30">
        <f t="shared" si="357"/>
        <v>1259</v>
      </c>
      <c r="AB1271" s="30">
        <f t="shared" si="357"/>
        <v>1259</v>
      </c>
      <c r="AC1271" s="29">
        <f t="shared" si="346"/>
        <v>8164025.3400001246</v>
      </c>
      <c r="AD1271" s="30">
        <f t="shared" si="357"/>
        <v>1259</v>
      </c>
      <c r="AE1271" s="30">
        <f t="shared" si="357"/>
        <v>1259</v>
      </c>
      <c r="AF1271" s="29">
        <f t="shared" si="358"/>
        <v>8204539.6299998444</v>
      </c>
      <c r="AG1271" s="30">
        <f t="shared" si="357"/>
        <v>1259</v>
      </c>
      <c r="AH1271" s="30">
        <f t="shared" si="357"/>
        <v>1259</v>
      </c>
      <c r="AI1271" s="29">
        <f t="shared" si="347"/>
        <v>8159803.8900000034</v>
      </c>
      <c r="AJ1271" s="30">
        <f t="shared" si="357"/>
        <v>1259</v>
      </c>
      <c r="AK1271" s="30">
        <f t="shared" si="356"/>
        <v>1259</v>
      </c>
      <c r="AL1271" s="29">
        <f t="shared" si="348"/>
        <v>8195526.0299999351</v>
      </c>
      <c r="AM1271" s="30">
        <f t="shared" si="356"/>
        <v>1259</v>
      </c>
      <c r="AN1271" s="30">
        <f t="shared" si="356"/>
        <v>1259</v>
      </c>
      <c r="AO1271" s="29">
        <f t="shared" si="349"/>
        <v>8197954.3499999652</v>
      </c>
      <c r="AP1271" s="30">
        <f t="shared" si="356"/>
        <v>1259</v>
      </c>
      <c r="AQ1271" s="30">
        <f t="shared" si="356"/>
        <v>1259</v>
      </c>
      <c r="AR1271" s="29">
        <f t="shared" ref="AR1271:AR1334" si="359">AR1270+6443.17</f>
        <v>8187330.0099997688</v>
      </c>
      <c r="AS1271" s="253">
        <f t="shared" si="356"/>
        <v>1259</v>
      </c>
      <c r="AT1271" s="254">
        <f t="shared" si="356"/>
        <v>1259</v>
      </c>
    </row>
    <row r="1272" spans="22:46">
      <c r="V1272" s="30">
        <f t="shared" si="357"/>
        <v>1260</v>
      </c>
      <c r="W1272" s="29">
        <f t="shared" ref="W1272:W1335" si="360">W1271+6436.67</f>
        <v>8176022.0100000026</v>
      </c>
      <c r="X1272" s="30">
        <f t="shared" si="357"/>
        <v>1260</v>
      </c>
      <c r="Y1272" s="30">
        <f t="shared" si="357"/>
        <v>1260</v>
      </c>
      <c r="Z1272" s="29">
        <f t="shared" ref="Z1272:Z1335" si="361">Z1271+6458.12</f>
        <v>8199610.6199999163</v>
      </c>
      <c r="AA1272" s="30">
        <f t="shared" si="357"/>
        <v>1260</v>
      </c>
      <c r="AB1272" s="30">
        <f t="shared" si="357"/>
        <v>1260</v>
      </c>
      <c r="AC1272" s="29">
        <f t="shared" si="346"/>
        <v>8170461.3100001244</v>
      </c>
      <c r="AD1272" s="30">
        <f t="shared" si="357"/>
        <v>1260</v>
      </c>
      <c r="AE1272" s="30">
        <f t="shared" si="357"/>
        <v>1260</v>
      </c>
      <c r="AF1272" s="29">
        <f t="shared" si="358"/>
        <v>8211002.2599998442</v>
      </c>
      <c r="AG1272" s="30">
        <f t="shared" si="357"/>
        <v>1260</v>
      </c>
      <c r="AH1272" s="30">
        <f t="shared" si="357"/>
        <v>1260</v>
      </c>
      <c r="AI1272" s="29">
        <f t="shared" si="347"/>
        <v>8166240.3100000033</v>
      </c>
      <c r="AJ1272" s="30">
        <f t="shared" si="357"/>
        <v>1260</v>
      </c>
      <c r="AK1272" s="30">
        <f t="shared" si="356"/>
        <v>1260</v>
      </c>
      <c r="AL1272" s="29">
        <f t="shared" si="348"/>
        <v>8201987.7499999348</v>
      </c>
      <c r="AM1272" s="30">
        <f t="shared" si="356"/>
        <v>1260</v>
      </c>
      <c r="AN1272" s="30">
        <f t="shared" si="356"/>
        <v>1260</v>
      </c>
      <c r="AO1272" s="29">
        <f t="shared" si="349"/>
        <v>8204408.3099999651</v>
      </c>
      <c r="AP1272" s="30">
        <f t="shared" si="356"/>
        <v>1260</v>
      </c>
      <c r="AQ1272" s="30">
        <f t="shared" si="356"/>
        <v>1260</v>
      </c>
      <c r="AR1272" s="29">
        <f t="shared" si="359"/>
        <v>8193773.1799997687</v>
      </c>
      <c r="AS1272" s="253">
        <f t="shared" si="356"/>
        <v>1260</v>
      </c>
      <c r="AT1272" s="254">
        <f t="shared" si="356"/>
        <v>1260</v>
      </c>
    </row>
    <row r="1273" spans="22:46">
      <c r="V1273" s="30">
        <f t="shared" si="357"/>
        <v>1261</v>
      </c>
      <c r="W1273" s="29">
        <f t="shared" si="360"/>
        <v>8182458.6800000025</v>
      </c>
      <c r="X1273" s="30">
        <f t="shared" si="357"/>
        <v>1261</v>
      </c>
      <c r="Y1273" s="30">
        <f t="shared" si="357"/>
        <v>1261</v>
      </c>
      <c r="Z1273" s="29">
        <f t="shared" si="361"/>
        <v>8206068.7399999164</v>
      </c>
      <c r="AA1273" s="30">
        <f t="shared" si="357"/>
        <v>1261</v>
      </c>
      <c r="AB1273" s="30">
        <f t="shared" si="357"/>
        <v>1261</v>
      </c>
      <c r="AC1273" s="29">
        <f t="shared" ref="AC1273:AC1336" si="362">AC1272+6435.97</f>
        <v>8176897.2800001241</v>
      </c>
      <c r="AD1273" s="30">
        <f t="shared" si="357"/>
        <v>1261</v>
      </c>
      <c r="AE1273" s="30">
        <f t="shared" si="357"/>
        <v>1261</v>
      </c>
      <c r="AF1273" s="29">
        <f t="shared" si="358"/>
        <v>8217464.8899998441</v>
      </c>
      <c r="AG1273" s="30">
        <f t="shared" si="357"/>
        <v>1261</v>
      </c>
      <c r="AH1273" s="30">
        <f t="shared" si="357"/>
        <v>1261</v>
      </c>
      <c r="AI1273" s="29">
        <f t="shared" ref="AI1273:AI1336" si="363">AI1272+6436.42</f>
        <v>8172676.7300000032</v>
      </c>
      <c r="AJ1273" s="30">
        <f t="shared" si="357"/>
        <v>1261</v>
      </c>
      <c r="AK1273" s="30">
        <f t="shared" si="356"/>
        <v>1261</v>
      </c>
      <c r="AL1273" s="29">
        <f t="shared" si="348"/>
        <v>8208449.4699999345</v>
      </c>
      <c r="AM1273" s="30">
        <f t="shared" si="356"/>
        <v>1261</v>
      </c>
      <c r="AN1273" s="30">
        <f t="shared" si="356"/>
        <v>1261</v>
      </c>
      <c r="AO1273" s="29">
        <f t="shared" si="349"/>
        <v>8210862.2699999651</v>
      </c>
      <c r="AP1273" s="30">
        <f t="shared" si="356"/>
        <v>1261</v>
      </c>
      <c r="AQ1273" s="30">
        <f t="shared" si="356"/>
        <v>1261</v>
      </c>
      <c r="AR1273" s="29">
        <f t="shared" si="359"/>
        <v>8200216.3499997687</v>
      </c>
      <c r="AS1273" s="253">
        <f t="shared" si="356"/>
        <v>1261</v>
      </c>
      <c r="AT1273" s="254">
        <f t="shared" si="356"/>
        <v>1261</v>
      </c>
    </row>
    <row r="1274" spans="22:46">
      <c r="V1274" s="30">
        <f t="shared" si="357"/>
        <v>1262</v>
      </c>
      <c r="W1274" s="29">
        <f t="shared" si="360"/>
        <v>8188895.3500000024</v>
      </c>
      <c r="X1274" s="30">
        <f t="shared" si="357"/>
        <v>1262</v>
      </c>
      <c r="Y1274" s="30">
        <f t="shared" si="357"/>
        <v>1262</v>
      </c>
      <c r="Z1274" s="29">
        <f t="shared" si="361"/>
        <v>8212526.8599999165</v>
      </c>
      <c r="AA1274" s="30">
        <f t="shared" si="357"/>
        <v>1262</v>
      </c>
      <c r="AB1274" s="30">
        <f t="shared" si="357"/>
        <v>1262</v>
      </c>
      <c r="AC1274" s="29">
        <f t="shared" si="362"/>
        <v>8183333.2500001239</v>
      </c>
      <c r="AD1274" s="30">
        <f t="shared" si="357"/>
        <v>1262</v>
      </c>
      <c r="AE1274" s="30">
        <f t="shared" si="357"/>
        <v>1262</v>
      </c>
      <c r="AF1274" s="29">
        <f t="shared" si="358"/>
        <v>8223927.519999844</v>
      </c>
      <c r="AG1274" s="30">
        <f t="shared" si="357"/>
        <v>1262</v>
      </c>
      <c r="AH1274" s="30">
        <f t="shared" si="357"/>
        <v>1262</v>
      </c>
      <c r="AI1274" s="29">
        <f t="shared" si="363"/>
        <v>8179113.1500000032</v>
      </c>
      <c r="AJ1274" s="30">
        <f t="shared" si="357"/>
        <v>1262</v>
      </c>
      <c r="AK1274" s="30">
        <f t="shared" si="356"/>
        <v>1262</v>
      </c>
      <c r="AL1274" s="29">
        <f t="shared" ref="AL1274:AL1337" si="364">AL1273+6461.72</f>
        <v>8214911.1899999343</v>
      </c>
      <c r="AM1274" s="30">
        <f t="shared" si="356"/>
        <v>1262</v>
      </c>
      <c r="AN1274" s="30">
        <f t="shared" si="356"/>
        <v>1262</v>
      </c>
      <c r="AO1274" s="29">
        <f t="shared" si="349"/>
        <v>8217316.2299999651</v>
      </c>
      <c r="AP1274" s="30">
        <f t="shared" si="356"/>
        <v>1262</v>
      </c>
      <c r="AQ1274" s="30">
        <f t="shared" si="356"/>
        <v>1262</v>
      </c>
      <c r="AR1274" s="29">
        <f t="shared" si="359"/>
        <v>8206659.5199997686</v>
      </c>
      <c r="AS1274" s="253">
        <f t="shared" si="356"/>
        <v>1262</v>
      </c>
      <c r="AT1274" s="254">
        <f t="shared" si="356"/>
        <v>1262</v>
      </c>
    </row>
    <row r="1275" spans="22:46">
      <c r="V1275" s="30">
        <f t="shared" si="357"/>
        <v>1263</v>
      </c>
      <c r="W1275" s="29">
        <f t="shared" si="360"/>
        <v>8195332.0200000023</v>
      </c>
      <c r="X1275" s="30">
        <f t="shared" si="357"/>
        <v>1263</v>
      </c>
      <c r="Y1275" s="30">
        <f t="shared" si="357"/>
        <v>1263</v>
      </c>
      <c r="Z1275" s="29">
        <f t="shared" si="361"/>
        <v>8218984.9799999166</v>
      </c>
      <c r="AA1275" s="30">
        <f t="shared" si="357"/>
        <v>1263</v>
      </c>
      <c r="AB1275" s="30">
        <f t="shared" si="357"/>
        <v>1263</v>
      </c>
      <c r="AC1275" s="29">
        <f t="shared" si="362"/>
        <v>8189769.2200001236</v>
      </c>
      <c r="AD1275" s="30">
        <f t="shared" si="357"/>
        <v>1263</v>
      </c>
      <c r="AE1275" s="30">
        <f t="shared" si="357"/>
        <v>1263</v>
      </c>
      <c r="AF1275" s="29">
        <f t="shared" si="358"/>
        <v>8230390.1499998439</v>
      </c>
      <c r="AG1275" s="30">
        <f t="shared" si="357"/>
        <v>1263</v>
      </c>
      <c r="AH1275" s="30">
        <f t="shared" si="357"/>
        <v>1263</v>
      </c>
      <c r="AI1275" s="29">
        <f t="shared" si="363"/>
        <v>8185549.5700000031</v>
      </c>
      <c r="AJ1275" s="30">
        <f t="shared" si="357"/>
        <v>1263</v>
      </c>
      <c r="AK1275" s="30">
        <f t="shared" si="356"/>
        <v>1263</v>
      </c>
      <c r="AL1275" s="29">
        <f t="shared" si="364"/>
        <v>8221372.909999934</v>
      </c>
      <c r="AM1275" s="30">
        <f t="shared" si="356"/>
        <v>1263</v>
      </c>
      <c r="AN1275" s="30">
        <f t="shared" si="356"/>
        <v>1263</v>
      </c>
      <c r="AO1275" s="29">
        <f t="shared" ref="AO1275:AO1338" si="365">AO1274+6453.96</f>
        <v>8223770.189999965</v>
      </c>
      <c r="AP1275" s="30">
        <f t="shared" si="356"/>
        <v>1263</v>
      </c>
      <c r="AQ1275" s="30">
        <f t="shared" si="356"/>
        <v>1263</v>
      </c>
      <c r="AR1275" s="29">
        <f t="shared" si="359"/>
        <v>8213102.6899997685</v>
      </c>
      <c r="AS1275" s="253">
        <f t="shared" si="356"/>
        <v>1263</v>
      </c>
      <c r="AT1275" s="254">
        <f t="shared" si="356"/>
        <v>1263</v>
      </c>
    </row>
    <row r="1276" spans="22:46">
      <c r="V1276" s="30">
        <f t="shared" si="357"/>
        <v>1264</v>
      </c>
      <c r="W1276" s="29">
        <f t="shared" si="360"/>
        <v>8201768.6900000023</v>
      </c>
      <c r="X1276" s="30">
        <f t="shared" si="357"/>
        <v>1264</v>
      </c>
      <c r="Y1276" s="30">
        <f t="shared" si="357"/>
        <v>1264</v>
      </c>
      <c r="Z1276" s="29">
        <f t="shared" si="361"/>
        <v>8225443.0999999167</v>
      </c>
      <c r="AA1276" s="30">
        <f t="shared" si="357"/>
        <v>1264</v>
      </c>
      <c r="AB1276" s="30">
        <f t="shared" si="357"/>
        <v>1264</v>
      </c>
      <c r="AC1276" s="29">
        <f t="shared" si="362"/>
        <v>8196205.1900001233</v>
      </c>
      <c r="AD1276" s="30">
        <f t="shared" si="357"/>
        <v>1264</v>
      </c>
      <c r="AE1276" s="30">
        <f t="shared" si="357"/>
        <v>1264</v>
      </c>
      <c r="AF1276" s="29">
        <f t="shared" si="358"/>
        <v>8236852.7799998438</v>
      </c>
      <c r="AG1276" s="30">
        <f t="shared" si="357"/>
        <v>1264</v>
      </c>
      <c r="AH1276" s="30">
        <f t="shared" si="357"/>
        <v>1264</v>
      </c>
      <c r="AI1276" s="29">
        <f t="shared" si="363"/>
        <v>8191985.990000003</v>
      </c>
      <c r="AJ1276" s="30">
        <f t="shared" si="357"/>
        <v>1264</v>
      </c>
      <c r="AK1276" s="30">
        <f t="shared" si="356"/>
        <v>1264</v>
      </c>
      <c r="AL1276" s="29">
        <f t="shared" si="364"/>
        <v>8227834.6299999338</v>
      </c>
      <c r="AM1276" s="30">
        <f t="shared" si="356"/>
        <v>1264</v>
      </c>
      <c r="AN1276" s="30">
        <f t="shared" si="356"/>
        <v>1264</v>
      </c>
      <c r="AO1276" s="29">
        <f t="shared" si="365"/>
        <v>8230224.149999965</v>
      </c>
      <c r="AP1276" s="30">
        <f t="shared" si="356"/>
        <v>1264</v>
      </c>
      <c r="AQ1276" s="30">
        <f t="shared" si="356"/>
        <v>1264</v>
      </c>
      <c r="AR1276" s="29">
        <f t="shared" si="359"/>
        <v>8219545.8599997684</v>
      </c>
      <c r="AS1276" s="253">
        <f t="shared" si="356"/>
        <v>1264</v>
      </c>
      <c r="AT1276" s="254">
        <f t="shared" si="356"/>
        <v>1264</v>
      </c>
    </row>
    <row r="1277" spans="22:46">
      <c r="V1277" s="30">
        <f t="shared" si="357"/>
        <v>1265</v>
      </c>
      <c r="W1277" s="29">
        <f t="shared" si="360"/>
        <v>8208205.3600000022</v>
      </c>
      <c r="X1277" s="30">
        <f t="shared" si="357"/>
        <v>1265</v>
      </c>
      <c r="Y1277" s="30">
        <f t="shared" si="357"/>
        <v>1265</v>
      </c>
      <c r="Z1277" s="29">
        <f t="shared" si="361"/>
        <v>8231901.2199999169</v>
      </c>
      <c r="AA1277" s="30">
        <f t="shared" si="357"/>
        <v>1265</v>
      </c>
      <c r="AB1277" s="30">
        <f t="shared" si="357"/>
        <v>1265</v>
      </c>
      <c r="AC1277" s="29">
        <f t="shared" si="362"/>
        <v>8202641.1600001231</v>
      </c>
      <c r="AD1277" s="30">
        <f t="shared" si="357"/>
        <v>1265</v>
      </c>
      <c r="AE1277" s="30">
        <f t="shared" si="357"/>
        <v>1265</v>
      </c>
      <c r="AF1277" s="29">
        <f t="shared" si="358"/>
        <v>8243315.4099998437</v>
      </c>
      <c r="AG1277" s="30">
        <f t="shared" si="357"/>
        <v>1265</v>
      </c>
      <c r="AH1277" s="30">
        <f t="shared" si="357"/>
        <v>1265</v>
      </c>
      <c r="AI1277" s="29">
        <f t="shared" si="363"/>
        <v>8198422.4100000029</v>
      </c>
      <c r="AJ1277" s="30">
        <f t="shared" si="357"/>
        <v>1265</v>
      </c>
      <c r="AK1277" s="30">
        <f t="shared" si="357"/>
        <v>1265</v>
      </c>
      <c r="AL1277" s="29">
        <f t="shared" si="364"/>
        <v>8234296.3499999335</v>
      </c>
      <c r="AM1277" s="30">
        <f t="shared" ref="AK1277:AT1292" si="366">AM1276+1</f>
        <v>1265</v>
      </c>
      <c r="AN1277" s="30">
        <f t="shared" si="366"/>
        <v>1265</v>
      </c>
      <c r="AO1277" s="29">
        <f t="shared" si="365"/>
        <v>8236678.1099999649</v>
      </c>
      <c r="AP1277" s="30">
        <f t="shared" si="366"/>
        <v>1265</v>
      </c>
      <c r="AQ1277" s="30">
        <f t="shared" si="366"/>
        <v>1265</v>
      </c>
      <c r="AR1277" s="29">
        <f t="shared" si="359"/>
        <v>8225989.0299997684</v>
      </c>
      <c r="AS1277" s="253">
        <f t="shared" si="366"/>
        <v>1265</v>
      </c>
      <c r="AT1277" s="254">
        <f t="shared" si="366"/>
        <v>1265</v>
      </c>
    </row>
    <row r="1278" spans="22:46">
      <c r="V1278" s="30">
        <f t="shared" ref="V1278:AK1293" si="367">V1277+1</f>
        <v>1266</v>
      </c>
      <c r="W1278" s="29">
        <f t="shared" si="360"/>
        <v>8214642.0300000021</v>
      </c>
      <c r="X1278" s="30">
        <f t="shared" si="367"/>
        <v>1266</v>
      </c>
      <c r="Y1278" s="30">
        <f t="shared" si="367"/>
        <v>1266</v>
      </c>
      <c r="Z1278" s="29">
        <f t="shared" si="361"/>
        <v>8238359.339999917</v>
      </c>
      <c r="AA1278" s="30">
        <f t="shared" si="367"/>
        <v>1266</v>
      </c>
      <c r="AB1278" s="30">
        <f t="shared" si="367"/>
        <v>1266</v>
      </c>
      <c r="AC1278" s="29">
        <f t="shared" si="362"/>
        <v>8209077.1300001228</v>
      </c>
      <c r="AD1278" s="30">
        <f t="shared" si="367"/>
        <v>1266</v>
      </c>
      <c r="AE1278" s="30">
        <f t="shared" si="367"/>
        <v>1266</v>
      </c>
      <c r="AF1278" s="29">
        <f t="shared" si="358"/>
        <v>8249778.0399998436</v>
      </c>
      <c r="AG1278" s="30">
        <f t="shared" si="367"/>
        <v>1266</v>
      </c>
      <c r="AH1278" s="30">
        <f t="shared" si="367"/>
        <v>1266</v>
      </c>
      <c r="AI1278" s="29">
        <f t="shared" si="363"/>
        <v>8204858.8300000029</v>
      </c>
      <c r="AJ1278" s="30">
        <f t="shared" si="367"/>
        <v>1266</v>
      </c>
      <c r="AK1278" s="30">
        <f t="shared" si="366"/>
        <v>1266</v>
      </c>
      <c r="AL1278" s="29">
        <f t="shared" si="364"/>
        <v>8240758.0699999332</v>
      </c>
      <c r="AM1278" s="30">
        <f t="shared" si="366"/>
        <v>1266</v>
      </c>
      <c r="AN1278" s="30">
        <f t="shared" si="366"/>
        <v>1266</v>
      </c>
      <c r="AO1278" s="29">
        <f t="shared" si="365"/>
        <v>8243132.0699999649</v>
      </c>
      <c r="AP1278" s="30">
        <f t="shared" si="366"/>
        <v>1266</v>
      </c>
      <c r="AQ1278" s="30">
        <f t="shared" si="366"/>
        <v>1266</v>
      </c>
      <c r="AR1278" s="29">
        <f t="shared" si="359"/>
        <v>8232432.1999997683</v>
      </c>
      <c r="AS1278" s="253">
        <f t="shared" si="366"/>
        <v>1266</v>
      </c>
      <c r="AT1278" s="254">
        <f t="shared" si="366"/>
        <v>1266</v>
      </c>
    </row>
    <row r="1279" spans="22:46">
      <c r="V1279" s="30">
        <f t="shared" si="367"/>
        <v>1267</v>
      </c>
      <c r="W1279" s="29">
        <f t="shared" si="360"/>
        <v>8221078.700000002</v>
      </c>
      <c r="X1279" s="30">
        <f t="shared" si="367"/>
        <v>1267</v>
      </c>
      <c r="Y1279" s="30">
        <f t="shared" si="367"/>
        <v>1267</v>
      </c>
      <c r="Z1279" s="29">
        <f t="shared" si="361"/>
        <v>8244817.4599999171</v>
      </c>
      <c r="AA1279" s="30">
        <f t="shared" si="367"/>
        <v>1267</v>
      </c>
      <c r="AB1279" s="30">
        <f t="shared" si="367"/>
        <v>1267</v>
      </c>
      <c r="AC1279" s="29">
        <f t="shared" si="362"/>
        <v>8215513.1000001226</v>
      </c>
      <c r="AD1279" s="30">
        <f t="shared" si="367"/>
        <v>1267</v>
      </c>
      <c r="AE1279" s="30">
        <f t="shared" si="367"/>
        <v>1267</v>
      </c>
      <c r="AF1279" s="29">
        <f t="shared" si="358"/>
        <v>8256240.6699998435</v>
      </c>
      <c r="AG1279" s="30">
        <f t="shared" si="367"/>
        <v>1267</v>
      </c>
      <c r="AH1279" s="30">
        <f t="shared" si="367"/>
        <v>1267</v>
      </c>
      <c r="AI1279" s="29">
        <f t="shared" si="363"/>
        <v>8211295.2500000028</v>
      </c>
      <c r="AJ1279" s="30">
        <f t="shared" si="367"/>
        <v>1267</v>
      </c>
      <c r="AK1279" s="30">
        <f t="shared" si="366"/>
        <v>1267</v>
      </c>
      <c r="AL1279" s="29">
        <f t="shared" si="364"/>
        <v>8247219.789999933</v>
      </c>
      <c r="AM1279" s="30">
        <f t="shared" si="366"/>
        <v>1267</v>
      </c>
      <c r="AN1279" s="30">
        <f t="shared" si="366"/>
        <v>1267</v>
      </c>
      <c r="AO1279" s="29">
        <f t="shared" si="365"/>
        <v>8249586.0299999649</v>
      </c>
      <c r="AP1279" s="30">
        <f t="shared" si="366"/>
        <v>1267</v>
      </c>
      <c r="AQ1279" s="30">
        <f t="shared" si="366"/>
        <v>1267</v>
      </c>
      <c r="AR1279" s="29">
        <f t="shared" si="359"/>
        <v>8238875.3699997682</v>
      </c>
      <c r="AS1279" s="253">
        <f t="shared" si="366"/>
        <v>1267</v>
      </c>
      <c r="AT1279" s="254">
        <f t="shared" si="366"/>
        <v>1267</v>
      </c>
    </row>
    <row r="1280" spans="22:46">
      <c r="V1280" s="30">
        <f t="shared" si="367"/>
        <v>1268</v>
      </c>
      <c r="W1280" s="29">
        <f t="shared" si="360"/>
        <v>8227515.370000002</v>
      </c>
      <c r="X1280" s="30">
        <f t="shared" si="367"/>
        <v>1268</v>
      </c>
      <c r="Y1280" s="30">
        <f t="shared" si="367"/>
        <v>1268</v>
      </c>
      <c r="Z1280" s="29">
        <f t="shared" si="361"/>
        <v>8251275.5799999172</v>
      </c>
      <c r="AA1280" s="30">
        <f t="shared" si="367"/>
        <v>1268</v>
      </c>
      <c r="AB1280" s="30">
        <f t="shared" si="367"/>
        <v>1268</v>
      </c>
      <c r="AC1280" s="29">
        <f t="shared" si="362"/>
        <v>8221949.0700001223</v>
      </c>
      <c r="AD1280" s="30">
        <f t="shared" si="367"/>
        <v>1268</v>
      </c>
      <c r="AE1280" s="30">
        <f t="shared" si="367"/>
        <v>1268</v>
      </c>
      <c r="AF1280" s="29">
        <f t="shared" si="358"/>
        <v>8262703.2999998434</v>
      </c>
      <c r="AG1280" s="30">
        <f t="shared" si="367"/>
        <v>1268</v>
      </c>
      <c r="AH1280" s="30">
        <f t="shared" si="367"/>
        <v>1268</v>
      </c>
      <c r="AI1280" s="29">
        <f t="shared" si="363"/>
        <v>8217731.6700000027</v>
      </c>
      <c r="AJ1280" s="30">
        <f t="shared" si="367"/>
        <v>1268</v>
      </c>
      <c r="AK1280" s="30">
        <f t="shared" si="366"/>
        <v>1268</v>
      </c>
      <c r="AL1280" s="29">
        <f t="shared" si="364"/>
        <v>8253681.5099999327</v>
      </c>
      <c r="AM1280" s="30">
        <f t="shared" si="366"/>
        <v>1268</v>
      </c>
      <c r="AN1280" s="30">
        <f t="shared" si="366"/>
        <v>1268</v>
      </c>
      <c r="AO1280" s="29">
        <f t="shared" si="365"/>
        <v>8256039.9899999648</v>
      </c>
      <c r="AP1280" s="30">
        <f t="shared" si="366"/>
        <v>1268</v>
      </c>
      <c r="AQ1280" s="30">
        <f t="shared" si="366"/>
        <v>1268</v>
      </c>
      <c r="AR1280" s="29">
        <f t="shared" si="359"/>
        <v>8245318.5399997681</v>
      </c>
      <c r="AS1280" s="253">
        <f t="shared" si="366"/>
        <v>1268</v>
      </c>
      <c r="AT1280" s="254">
        <f t="shared" si="366"/>
        <v>1268</v>
      </c>
    </row>
    <row r="1281" spans="22:46">
      <c r="V1281" s="30">
        <f t="shared" si="367"/>
        <v>1269</v>
      </c>
      <c r="W1281" s="29">
        <f t="shared" si="360"/>
        <v>8233952.0400000019</v>
      </c>
      <c r="X1281" s="30">
        <f t="shared" si="367"/>
        <v>1269</v>
      </c>
      <c r="Y1281" s="30">
        <f t="shared" si="367"/>
        <v>1269</v>
      </c>
      <c r="Z1281" s="29">
        <f t="shared" si="361"/>
        <v>8257733.6999999173</v>
      </c>
      <c r="AA1281" s="30">
        <f t="shared" si="367"/>
        <v>1269</v>
      </c>
      <c r="AB1281" s="30">
        <f t="shared" si="367"/>
        <v>1269</v>
      </c>
      <c r="AC1281" s="29">
        <f t="shared" si="362"/>
        <v>8228385.040000122</v>
      </c>
      <c r="AD1281" s="30">
        <f t="shared" si="367"/>
        <v>1269</v>
      </c>
      <c r="AE1281" s="30">
        <f t="shared" si="367"/>
        <v>1269</v>
      </c>
      <c r="AF1281" s="29">
        <f t="shared" si="358"/>
        <v>8269165.9299998432</v>
      </c>
      <c r="AG1281" s="30">
        <f t="shared" si="367"/>
        <v>1269</v>
      </c>
      <c r="AH1281" s="30">
        <f t="shared" si="367"/>
        <v>1269</v>
      </c>
      <c r="AI1281" s="29">
        <f t="shared" si="363"/>
        <v>8224168.0900000026</v>
      </c>
      <c r="AJ1281" s="30">
        <f t="shared" si="367"/>
        <v>1269</v>
      </c>
      <c r="AK1281" s="30">
        <f t="shared" si="366"/>
        <v>1269</v>
      </c>
      <c r="AL1281" s="29">
        <f t="shared" si="364"/>
        <v>8260143.2299999325</v>
      </c>
      <c r="AM1281" s="30">
        <f t="shared" si="366"/>
        <v>1269</v>
      </c>
      <c r="AN1281" s="30">
        <f t="shared" si="366"/>
        <v>1269</v>
      </c>
      <c r="AO1281" s="29">
        <f t="shared" si="365"/>
        <v>8262493.9499999648</v>
      </c>
      <c r="AP1281" s="30">
        <f t="shared" si="366"/>
        <v>1269</v>
      </c>
      <c r="AQ1281" s="30">
        <f t="shared" si="366"/>
        <v>1269</v>
      </c>
      <c r="AR1281" s="29">
        <f t="shared" si="359"/>
        <v>8251761.7099997681</v>
      </c>
      <c r="AS1281" s="253">
        <f t="shared" si="366"/>
        <v>1269</v>
      </c>
      <c r="AT1281" s="254">
        <f t="shared" si="366"/>
        <v>1269</v>
      </c>
    </row>
    <row r="1282" spans="22:46">
      <c r="V1282" s="30">
        <f t="shared" si="367"/>
        <v>1270</v>
      </c>
      <c r="W1282" s="29">
        <f t="shared" si="360"/>
        <v>8240388.7100000018</v>
      </c>
      <c r="X1282" s="30">
        <f t="shared" si="367"/>
        <v>1270</v>
      </c>
      <c r="Y1282" s="30">
        <f t="shared" si="367"/>
        <v>1270</v>
      </c>
      <c r="Z1282" s="29">
        <f t="shared" si="361"/>
        <v>8264191.8199999174</v>
      </c>
      <c r="AA1282" s="30">
        <f t="shared" si="367"/>
        <v>1270</v>
      </c>
      <c r="AB1282" s="30">
        <f t="shared" si="367"/>
        <v>1270</v>
      </c>
      <c r="AC1282" s="29">
        <f t="shared" si="362"/>
        <v>8234821.0100001218</v>
      </c>
      <c r="AD1282" s="30">
        <f t="shared" si="367"/>
        <v>1270</v>
      </c>
      <c r="AE1282" s="30">
        <f t="shared" si="367"/>
        <v>1270</v>
      </c>
      <c r="AF1282" s="29">
        <f t="shared" si="358"/>
        <v>8275628.5599998431</v>
      </c>
      <c r="AG1282" s="30">
        <f t="shared" si="367"/>
        <v>1270</v>
      </c>
      <c r="AH1282" s="30">
        <f t="shared" si="367"/>
        <v>1270</v>
      </c>
      <c r="AI1282" s="29">
        <f t="shared" si="363"/>
        <v>8230604.5100000026</v>
      </c>
      <c r="AJ1282" s="30">
        <f t="shared" si="367"/>
        <v>1270</v>
      </c>
      <c r="AK1282" s="30">
        <f t="shared" si="366"/>
        <v>1270</v>
      </c>
      <c r="AL1282" s="29">
        <f t="shared" si="364"/>
        <v>8266604.9499999322</v>
      </c>
      <c r="AM1282" s="30">
        <f t="shared" si="366"/>
        <v>1270</v>
      </c>
      <c r="AN1282" s="30">
        <f t="shared" si="366"/>
        <v>1270</v>
      </c>
      <c r="AO1282" s="29">
        <f t="shared" si="365"/>
        <v>8268947.9099999648</v>
      </c>
      <c r="AP1282" s="30">
        <f t="shared" si="366"/>
        <v>1270</v>
      </c>
      <c r="AQ1282" s="30">
        <f t="shared" si="366"/>
        <v>1270</v>
      </c>
      <c r="AR1282" s="29">
        <f t="shared" si="359"/>
        <v>8258204.879999768</v>
      </c>
      <c r="AS1282" s="253">
        <f t="shared" si="366"/>
        <v>1270</v>
      </c>
      <c r="AT1282" s="254">
        <f t="shared" si="366"/>
        <v>1270</v>
      </c>
    </row>
    <row r="1283" spans="22:46">
      <c r="V1283" s="30">
        <f t="shared" si="367"/>
        <v>1271</v>
      </c>
      <c r="W1283" s="29">
        <f t="shared" si="360"/>
        <v>8246825.3800000018</v>
      </c>
      <c r="X1283" s="30">
        <f t="shared" si="367"/>
        <v>1271</v>
      </c>
      <c r="Y1283" s="30">
        <f t="shared" si="367"/>
        <v>1271</v>
      </c>
      <c r="Z1283" s="29">
        <f t="shared" si="361"/>
        <v>8270649.9399999175</v>
      </c>
      <c r="AA1283" s="30">
        <f t="shared" si="367"/>
        <v>1271</v>
      </c>
      <c r="AB1283" s="30">
        <f t="shared" si="367"/>
        <v>1271</v>
      </c>
      <c r="AC1283" s="29">
        <f t="shared" si="362"/>
        <v>8241256.9800001215</v>
      </c>
      <c r="AD1283" s="30">
        <f t="shared" si="367"/>
        <v>1271</v>
      </c>
      <c r="AE1283" s="30">
        <f t="shared" si="367"/>
        <v>1271</v>
      </c>
      <c r="AF1283" s="29">
        <f t="shared" si="358"/>
        <v>8282091.189999843</v>
      </c>
      <c r="AG1283" s="30">
        <f t="shared" si="367"/>
        <v>1271</v>
      </c>
      <c r="AH1283" s="30">
        <f t="shared" si="367"/>
        <v>1271</v>
      </c>
      <c r="AI1283" s="29">
        <f t="shared" si="363"/>
        <v>8237040.9300000025</v>
      </c>
      <c r="AJ1283" s="30">
        <f t="shared" si="367"/>
        <v>1271</v>
      </c>
      <c r="AK1283" s="30">
        <f t="shared" si="366"/>
        <v>1271</v>
      </c>
      <c r="AL1283" s="29">
        <f t="shared" si="364"/>
        <v>8273066.6699999319</v>
      </c>
      <c r="AM1283" s="30">
        <f t="shared" si="366"/>
        <v>1271</v>
      </c>
      <c r="AN1283" s="30">
        <f t="shared" si="366"/>
        <v>1271</v>
      </c>
      <c r="AO1283" s="29">
        <f t="shared" si="365"/>
        <v>8275401.8699999647</v>
      </c>
      <c r="AP1283" s="30">
        <f t="shared" si="366"/>
        <v>1271</v>
      </c>
      <c r="AQ1283" s="30">
        <f t="shared" si="366"/>
        <v>1271</v>
      </c>
      <c r="AR1283" s="29">
        <f t="shared" si="359"/>
        <v>8264648.0499997679</v>
      </c>
      <c r="AS1283" s="253">
        <f t="shared" si="366"/>
        <v>1271</v>
      </c>
      <c r="AT1283" s="254">
        <f t="shared" si="366"/>
        <v>1271</v>
      </c>
    </row>
    <row r="1284" spans="22:46">
      <c r="V1284" s="30">
        <f t="shared" si="367"/>
        <v>1272</v>
      </c>
      <c r="W1284" s="29">
        <f t="shared" si="360"/>
        <v>8253262.0500000017</v>
      </c>
      <c r="X1284" s="30">
        <f t="shared" si="367"/>
        <v>1272</v>
      </c>
      <c r="Y1284" s="30">
        <f t="shared" si="367"/>
        <v>1272</v>
      </c>
      <c r="Z1284" s="29">
        <f t="shared" si="361"/>
        <v>8277108.0599999176</v>
      </c>
      <c r="AA1284" s="30">
        <f t="shared" si="367"/>
        <v>1272</v>
      </c>
      <c r="AB1284" s="30">
        <f t="shared" si="367"/>
        <v>1272</v>
      </c>
      <c r="AC1284" s="29">
        <f t="shared" si="362"/>
        <v>8247692.9500001213</v>
      </c>
      <c r="AD1284" s="30">
        <f t="shared" si="367"/>
        <v>1272</v>
      </c>
      <c r="AE1284" s="30">
        <f t="shared" si="367"/>
        <v>1272</v>
      </c>
      <c r="AF1284" s="29">
        <f t="shared" si="358"/>
        <v>8288553.8199998429</v>
      </c>
      <c r="AG1284" s="30">
        <f t="shared" si="367"/>
        <v>1272</v>
      </c>
      <c r="AH1284" s="30">
        <f t="shared" si="367"/>
        <v>1272</v>
      </c>
      <c r="AI1284" s="29">
        <f t="shared" si="363"/>
        <v>8243477.3500000024</v>
      </c>
      <c r="AJ1284" s="30">
        <f t="shared" si="367"/>
        <v>1272</v>
      </c>
      <c r="AK1284" s="30">
        <f t="shared" si="366"/>
        <v>1272</v>
      </c>
      <c r="AL1284" s="29">
        <f t="shared" si="364"/>
        <v>8279528.3899999317</v>
      </c>
      <c r="AM1284" s="30">
        <f t="shared" si="366"/>
        <v>1272</v>
      </c>
      <c r="AN1284" s="30">
        <f t="shared" si="366"/>
        <v>1272</v>
      </c>
      <c r="AO1284" s="29">
        <f t="shared" si="365"/>
        <v>8281855.8299999647</v>
      </c>
      <c r="AP1284" s="30">
        <f t="shared" si="366"/>
        <v>1272</v>
      </c>
      <c r="AQ1284" s="30">
        <f t="shared" si="366"/>
        <v>1272</v>
      </c>
      <c r="AR1284" s="29">
        <f t="shared" si="359"/>
        <v>8271091.2199997678</v>
      </c>
      <c r="AS1284" s="253">
        <f t="shared" si="366"/>
        <v>1272</v>
      </c>
      <c r="AT1284" s="254">
        <f t="shared" si="366"/>
        <v>1272</v>
      </c>
    </row>
    <row r="1285" spans="22:46">
      <c r="V1285" s="30">
        <f t="shared" si="367"/>
        <v>1273</v>
      </c>
      <c r="W1285" s="29">
        <f t="shared" si="360"/>
        <v>8259698.7200000016</v>
      </c>
      <c r="X1285" s="30">
        <f t="shared" si="367"/>
        <v>1273</v>
      </c>
      <c r="Y1285" s="30">
        <f t="shared" si="367"/>
        <v>1273</v>
      </c>
      <c r="Z1285" s="29">
        <f t="shared" si="361"/>
        <v>8283566.1799999177</v>
      </c>
      <c r="AA1285" s="30">
        <f t="shared" si="367"/>
        <v>1273</v>
      </c>
      <c r="AB1285" s="30">
        <f t="shared" si="367"/>
        <v>1273</v>
      </c>
      <c r="AC1285" s="29">
        <f t="shared" si="362"/>
        <v>8254128.920000121</v>
      </c>
      <c r="AD1285" s="30">
        <f t="shared" si="367"/>
        <v>1273</v>
      </c>
      <c r="AE1285" s="30">
        <f t="shared" si="367"/>
        <v>1273</v>
      </c>
      <c r="AF1285" s="29">
        <f t="shared" si="358"/>
        <v>8295016.4499998428</v>
      </c>
      <c r="AG1285" s="30">
        <f t="shared" si="367"/>
        <v>1273</v>
      </c>
      <c r="AH1285" s="30">
        <f t="shared" si="367"/>
        <v>1273</v>
      </c>
      <c r="AI1285" s="29">
        <f t="shared" si="363"/>
        <v>8249913.7700000023</v>
      </c>
      <c r="AJ1285" s="30">
        <f t="shared" si="367"/>
        <v>1273</v>
      </c>
      <c r="AK1285" s="30">
        <f t="shared" si="366"/>
        <v>1273</v>
      </c>
      <c r="AL1285" s="29">
        <f t="shared" si="364"/>
        <v>8285990.1099999314</v>
      </c>
      <c r="AM1285" s="30">
        <f t="shared" si="366"/>
        <v>1273</v>
      </c>
      <c r="AN1285" s="30">
        <f t="shared" si="366"/>
        <v>1273</v>
      </c>
      <c r="AO1285" s="29">
        <f t="shared" si="365"/>
        <v>8288309.7899999646</v>
      </c>
      <c r="AP1285" s="30">
        <f t="shared" si="366"/>
        <v>1273</v>
      </c>
      <c r="AQ1285" s="30">
        <f t="shared" si="366"/>
        <v>1273</v>
      </c>
      <c r="AR1285" s="29">
        <f t="shared" si="359"/>
        <v>8277534.3899997678</v>
      </c>
      <c r="AS1285" s="253">
        <f t="shared" si="366"/>
        <v>1273</v>
      </c>
      <c r="AT1285" s="254">
        <f t="shared" si="366"/>
        <v>1273</v>
      </c>
    </row>
    <row r="1286" spans="22:46">
      <c r="V1286" s="30">
        <f t="shared" si="367"/>
        <v>1274</v>
      </c>
      <c r="W1286" s="29">
        <f t="shared" si="360"/>
        <v>8266135.3900000015</v>
      </c>
      <c r="X1286" s="30">
        <f t="shared" si="367"/>
        <v>1274</v>
      </c>
      <c r="Y1286" s="30">
        <f t="shared" si="367"/>
        <v>1274</v>
      </c>
      <c r="Z1286" s="29">
        <f t="shared" si="361"/>
        <v>8290024.2999999179</v>
      </c>
      <c r="AA1286" s="30">
        <f t="shared" si="367"/>
        <v>1274</v>
      </c>
      <c r="AB1286" s="30">
        <f t="shared" si="367"/>
        <v>1274</v>
      </c>
      <c r="AC1286" s="29">
        <f t="shared" si="362"/>
        <v>8260564.8900001207</v>
      </c>
      <c r="AD1286" s="30">
        <f t="shared" si="367"/>
        <v>1274</v>
      </c>
      <c r="AE1286" s="30">
        <f t="shared" si="367"/>
        <v>1274</v>
      </c>
      <c r="AF1286" s="29">
        <f t="shared" si="358"/>
        <v>8301479.0799998427</v>
      </c>
      <c r="AG1286" s="30">
        <f t="shared" si="367"/>
        <v>1274</v>
      </c>
      <c r="AH1286" s="30">
        <f t="shared" si="367"/>
        <v>1274</v>
      </c>
      <c r="AI1286" s="29">
        <f t="shared" si="363"/>
        <v>8256350.1900000023</v>
      </c>
      <c r="AJ1286" s="30">
        <f t="shared" si="367"/>
        <v>1274</v>
      </c>
      <c r="AK1286" s="30">
        <f t="shared" si="366"/>
        <v>1274</v>
      </c>
      <c r="AL1286" s="29">
        <f t="shared" si="364"/>
        <v>8292451.8299999312</v>
      </c>
      <c r="AM1286" s="30">
        <f t="shared" si="366"/>
        <v>1274</v>
      </c>
      <c r="AN1286" s="30">
        <f t="shared" si="366"/>
        <v>1274</v>
      </c>
      <c r="AO1286" s="29">
        <f t="shared" si="365"/>
        <v>8294763.7499999646</v>
      </c>
      <c r="AP1286" s="30">
        <f t="shared" si="366"/>
        <v>1274</v>
      </c>
      <c r="AQ1286" s="30">
        <f t="shared" si="366"/>
        <v>1274</v>
      </c>
      <c r="AR1286" s="29">
        <f t="shared" si="359"/>
        <v>8283977.5599997677</v>
      </c>
      <c r="AS1286" s="253">
        <f t="shared" si="366"/>
        <v>1274</v>
      </c>
      <c r="AT1286" s="254">
        <f t="shared" si="366"/>
        <v>1274</v>
      </c>
    </row>
    <row r="1287" spans="22:46">
      <c r="V1287" s="30">
        <f t="shared" si="367"/>
        <v>1275</v>
      </c>
      <c r="W1287" s="29">
        <f t="shared" si="360"/>
        <v>8272572.0600000015</v>
      </c>
      <c r="X1287" s="30">
        <f t="shared" si="367"/>
        <v>1275</v>
      </c>
      <c r="Y1287" s="30">
        <f t="shared" si="367"/>
        <v>1275</v>
      </c>
      <c r="Z1287" s="29">
        <f t="shared" si="361"/>
        <v>8296482.419999918</v>
      </c>
      <c r="AA1287" s="30">
        <f t="shared" si="367"/>
        <v>1275</v>
      </c>
      <c r="AB1287" s="30">
        <f t="shared" si="367"/>
        <v>1275</v>
      </c>
      <c r="AC1287" s="29">
        <f t="shared" si="362"/>
        <v>8267000.8600001205</v>
      </c>
      <c r="AD1287" s="30">
        <f t="shared" si="367"/>
        <v>1275</v>
      </c>
      <c r="AE1287" s="30">
        <f t="shared" si="367"/>
        <v>1275</v>
      </c>
      <c r="AF1287" s="29">
        <f t="shared" si="358"/>
        <v>8307941.7099998426</v>
      </c>
      <c r="AG1287" s="30">
        <f t="shared" si="367"/>
        <v>1275</v>
      </c>
      <c r="AH1287" s="30">
        <f t="shared" si="367"/>
        <v>1275</v>
      </c>
      <c r="AI1287" s="29">
        <f t="shared" si="363"/>
        <v>8262786.6100000022</v>
      </c>
      <c r="AJ1287" s="30">
        <f t="shared" si="367"/>
        <v>1275</v>
      </c>
      <c r="AK1287" s="30">
        <f t="shared" si="366"/>
        <v>1275</v>
      </c>
      <c r="AL1287" s="29">
        <f t="shared" si="364"/>
        <v>8298913.5499999309</v>
      </c>
      <c r="AM1287" s="30">
        <f t="shared" si="366"/>
        <v>1275</v>
      </c>
      <c r="AN1287" s="30">
        <f t="shared" si="366"/>
        <v>1275</v>
      </c>
      <c r="AO1287" s="29">
        <f t="shared" si="365"/>
        <v>8301217.7099999646</v>
      </c>
      <c r="AP1287" s="30">
        <f t="shared" si="366"/>
        <v>1275</v>
      </c>
      <c r="AQ1287" s="30">
        <f t="shared" si="366"/>
        <v>1275</v>
      </c>
      <c r="AR1287" s="29">
        <f t="shared" si="359"/>
        <v>8290420.7299997676</v>
      </c>
      <c r="AS1287" s="253">
        <f t="shared" si="366"/>
        <v>1275</v>
      </c>
      <c r="AT1287" s="254">
        <f t="shared" si="366"/>
        <v>1275</v>
      </c>
    </row>
    <row r="1288" spans="22:46">
      <c r="V1288" s="30">
        <f t="shared" si="367"/>
        <v>1276</v>
      </c>
      <c r="W1288" s="29">
        <f t="shared" si="360"/>
        <v>8279008.7300000014</v>
      </c>
      <c r="X1288" s="30">
        <f t="shared" si="367"/>
        <v>1276</v>
      </c>
      <c r="Y1288" s="30">
        <f t="shared" si="367"/>
        <v>1276</v>
      </c>
      <c r="Z1288" s="29">
        <f t="shared" si="361"/>
        <v>8302940.5399999181</v>
      </c>
      <c r="AA1288" s="30">
        <f t="shared" si="367"/>
        <v>1276</v>
      </c>
      <c r="AB1288" s="30">
        <f t="shared" si="367"/>
        <v>1276</v>
      </c>
      <c r="AC1288" s="29">
        <f t="shared" si="362"/>
        <v>8273436.8300001202</v>
      </c>
      <c r="AD1288" s="30">
        <f t="shared" si="367"/>
        <v>1276</v>
      </c>
      <c r="AE1288" s="30">
        <f t="shared" si="367"/>
        <v>1276</v>
      </c>
      <c r="AF1288" s="29">
        <f t="shared" si="358"/>
        <v>8314404.3399998425</v>
      </c>
      <c r="AG1288" s="30">
        <f t="shared" si="367"/>
        <v>1276</v>
      </c>
      <c r="AH1288" s="30">
        <f t="shared" si="367"/>
        <v>1276</v>
      </c>
      <c r="AI1288" s="29">
        <f t="shared" si="363"/>
        <v>8269223.0300000021</v>
      </c>
      <c r="AJ1288" s="30">
        <f t="shared" si="367"/>
        <v>1276</v>
      </c>
      <c r="AK1288" s="30">
        <f t="shared" si="366"/>
        <v>1276</v>
      </c>
      <c r="AL1288" s="29">
        <f t="shared" si="364"/>
        <v>8305375.2699999306</v>
      </c>
      <c r="AM1288" s="30">
        <f t="shared" si="366"/>
        <v>1276</v>
      </c>
      <c r="AN1288" s="30">
        <f t="shared" si="366"/>
        <v>1276</v>
      </c>
      <c r="AO1288" s="29">
        <f t="shared" si="365"/>
        <v>8307671.6699999645</v>
      </c>
      <c r="AP1288" s="30">
        <f t="shared" si="366"/>
        <v>1276</v>
      </c>
      <c r="AQ1288" s="30">
        <f t="shared" si="366"/>
        <v>1276</v>
      </c>
      <c r="AR1288" s="29">
        <f t="shared" si="359"/>
        <v>8296863.8999997675</v>
      </c>
      <c r="AS1288" s="253">
        <f t="shared" si="366"/>
        <v>1276</v>
      </c>
      <c r="AT1288" s="254">
        <f t="shared" si="366"/>
        <v>1276</v>
      </c>
    </row>
    <row r="1289" spans="22:46">
      <c r="V1289" s="30">
        <f t="shared" si="367"/>
        <v>1277</v>
      </c>
      <c r="W1289" s="29">
        <f t="shared" si="360"/>
        <v>8285445.4000000013</v>
      </c>
      <c r="X1289" s="30">
        <f t="shared" si="367"/>
        <v>1277</v>
      </c>
      <c r="Y1289" s="30">
        <f t="shared" si="367"/>
        <v>1277</v>
      </c>
      <c r="Z1289" s="29">
        <f t="shared" si="361"/>
        <v>8309398.6599999182</v>
      </c>
      <c r="AA1289" s="30">
        <f t="shared" si="367"/>
        <v>1277</v>
      </c>
      <c r="AB1289" s="30">
        <f t="shared" si="367"/>
        <v>1277</v>
      </c>
      <c r="AC1289" s="29">
        <f t="shared" si="362"/>
        <v>8279872.80000012</v>
      </c>
      <c r="AD1289" s="30">
        <f t="shared" si="367"/>
        <v>1277</v>
      </c>
      <c r="AE1289" s="30">
        <f t="shared" si="367"/>
        <v>1277</v>
      </c>
      <c r="AF1289" s="29">
        <f t="shared" si="358"/>
        <v>8320866.9699998423</v>
      </c>
      <c r="AG1289" s="30">
        <f t="shared" si="367"/>
        <v>1277</v>
      </c>
      <c r="AH1289" s="30">
        <f t="shared" si="367"/>
        <v>1277</v>
      </c>
      <c r="AI1289" s="29">
        <f t="shared" si="363"/>
        <v>8275659.450000002</v>
      </c>
      <c r="AJ1289" s="30">
        <f t="shared" si="367"/>
        <v>1277</v>
      </c>
      <c r="AK1289" s="30">
        <f t="shared" si="366"/>
        <v>1277</v>
      </c>
      <c r="AL1289" s="29">
        <f t="shared" si="364"/>
        <v>8311836.9899999304</v>
      </c>
      <c r="AM1289" s="30">
        <f t="shared" si="366"/>
        <v>1277</v>
      </c>
      <c r="AN1289" s="30">
        <f t="shared" si="366"/>
        <v>1277</v>
      </c>
      <c r="AO1289" s="29">
        <f t="shared" si="365"/>
        <v>8314125.6299999645</v>
      </c>
      <c r="AP1289" s="30">
        <f t="shared" si="366"/>
        <v>1277</v>
      </c>
      <c r="AQ1289" s="30">
        <f t="shared" si="366"/>
        <v>1277</v>
      </c>
      <c r="AR1289" s="29">
        <f t="shared" si="359"/>
        <v>8303307.0699997675</v>
      </c>
      <c r="AS1289" s="253">
        <f t="shared" si="366"/>
        <v>1277</v>
      </c>
      <c r="AT1289" s="254">
        <f t="shared" si="366"/>
        <v>1277</v>
      </c>
    </row>
    <row r="1290" spans="22:46">
      <c r="V1290" s="30">
        <f t="shared" si="367"/>
        <v>1278</v>
      </c>
      <c r="W1290" s="29">
        <f t="shared" si="360"/>
        <v>8291882.0700000012</v>
      </c>
      <c r="X1290" s="30">
        <f t="shared" si="367"/>
        <v>1278</v>
      </c>
      <c r="Y1290" s="30">
        <f t="shared" si="367"/>
        <v>1278</v>
      </c>
      <c r="Z1290" s="29">
        <f t="shared" si="361"/>
        <v>8315856.7799999183</v>
      </c>
      <c r="AA1290" s="30">
        <f t="shared" si="367"/>
        <v>1278</v>
      </c>
      <c r="AB1290" s="30">
        <f t="shared" si="367"/>
        <v>1278</v>
      </c>
      <c r="AC1290" s="29">
        <f t="shared" si="362"/>
        <v>8286308.7700001197</v>
      </c>
      <c r="AD1290" s="30">
        <f t="shared" si="367"/>
        <v>1278</v>
      </c>
      <c r="AE1290" s="30">
        <f t="shared" si="367"/>
        <v>1278</v>
      </c>
      <c r="AF1290" s="29">
        <f t="shared" si="358"/>
        <v>8327329.5999998422</v>
      </c>
      <c r="AG1290" s="30">
        <f t="shared" si="367"/>
        <v>1278</v>
      </c>
      <c r="AH1290" s="30">
        <f t="shared" si="367"/>
        <v>1278</v>
      </c>
      <c r="AI1290" s="29">
        <f t="shared" si="363"/>
        <v>8282095.870000002</v>
      </c>
      <c r="AJ1290" s="30">
        <f t="shared" si="367"/>
        <v>1278</v>
      </c>
      <c r="AK1290" s="30">
        <f t="shared" si="366"/>
        <v>1278</v>
      </c>
      <c r="AL1290" s="29">
        <f t="shared" si="364"/>
        <v>8318298.7099999301</v>
      </c>
      <c r="AM1290" s="30">
        <f t="shared" si="366"/>
        <v>1278</v>
      </c>
      <c r="AN1290" s="30">
        <f t="shared" si="366"/>
        <v>1278</v>
      </c>
      <c r="AO1290" s="29">
        <f t="shared" si="365"/>
        <v>8320579.5899999645</v>
      </c>
      <c r="AP1290" s="30">
        <f t="shared" si="366"/>
        <v>1278</v>
      </c>
      <c r="AQ1290" s="30">
        <f t="shared" si="366"/>
        <v>1278</v>
      </c>
      <c r="AR1290" s="29">
        <f t="shared" si="359"/>
        <v>8309750.2399997674</v>
      </c>
      <c r="AS1290" s="253">
        <f t="shared" si="366"/>
        <v>1278</v>
      </c>
      <c r="AT1290" s="254">
        <f t="shared" si="366"/>
        <v>1278</v>
      </c>
    </row>
    <row r="1291" spans="22:46">
      <c r="V1291" s="30">
        <f t="shared" si="367"/>
        <v>1279</v>
      </c>
      <c r="W1291" s="29">
        <f t="shared" si="360"/>
        <v>8298318.7400000012</v>
      </c>
      <c r="X1291" s="30">
        <f t="shared" si="367"/>
        <v>1279</v>
      </c>
      <c r="Y1291" s="30">
        <f t="shared" si="367"/>
        <v>1279</v>
      </c>
      <c r="Z1291" s="29">
        <f t="shared" si="361"/>
        <v>8322314.8999999184</v>
      </c>
      <c r="AA1291" s="30">
        <f t="shared" si="367"/>
        <v>1279</v>
      </c>
      <c r="AB1291" s="30">
        <f t="shared" si="367"/>
        <v>1279</v>
      </c>
      <c r="AC1291" s="29">
        <f t="shared" si="362"/>
        <v>8292744.7400001194</v>
      </c>
      <c r="AD1291" s="30">
        <f t="shared" si="367"/>
        <v>1279</v>
      </c>
      <c r="AE1291" s="30">
        <f t="shared" si="367"/>
        <v>1279</v>
      </c>
      <c r="AF1291" s="29">
        <f t="shared" si="358"/>
        <v>8333792.2299998421</v>
      </c>
      <c r="AG1291" s="30">
        <f t="shared" si="367"/>
        <v>1279</v>
      </c>
      <c r="AH1291" s="30">
        <f t="shared" si="367"/>
        <v>1279</v>
      </c>
      <c r="AI1291" s="29">
        <f t="shared" si="363"/>
        <v>8288532.2900000019</v>
      </c>
      <c r="AJ1291" s="30">
        <f t="shared" si="367"/>
        <v>1279</v>
      </c>
      <c r="AK1291" s="30">
        <f t="shared" si="366"/>
        <v>1279</v>
      </c>
      <c r="AL1291" s="29">
        <f t="shared" si="364"/>
        <v>8324760.4299999299</v>
      </c>
      <c r="AM1291" s="30">
        <f t="shared" si="366"/>
        <v>1279</v>
      </c>
      <c r="AN1291" s="30">
        <f t="shared" si="366"/>
        <v>1279</v>
      </c>
      <c r="AO1291" s="29">
        <f t="shared" si="365"/>
        <v>8327033.5499999644</v>
      </c>
      <c r="AP1291" s="30">
        <f t="shared" si="366"/>
        <v>1279</v>
      </c>
      <c r="AQ1291" s="30">
        <f t="shared" si="366"/>
        <v>1279</v>
      </c>
      <c r="AR1291" s="29">
        <f t="shared" si="359"/>
        <v>8316193.4099997673</v>
      </c>
      <c r="AS1291" s="253">
        <f t="shared" si="366"/>
        <v>1279</v>
      </c>
      <c r="AT1291" s="254">
        <f t="shared" si="366"/>
        <v>1279</v>
      </c>
    </row>
    <row r="1292" spans="22:46">
      <c r="V1292" s="30">
        <f t="shared" si="367"/>
        <v>1280</v>
      </c>
      <c r="W1292" s="29">
        <f t="shared" si="360"/>
        <v>8304755.4100000011</v>
      </c>
      <c r="X1292" s="30">
        <f t="shared" si="367"/>
        <v>1280</v>
      </c>
      <c r="Y1292" s="30">
        <f t="shared" si="367"/>
        <v>1280</v>
      </c>
      <c r="Z1292" s="29">
        <f t="shared" si="361"/>
        <v>8328773.0199999185</v>
      </c>
      <c r="AA1292" s="30">
        <f t="shared" si="367"/>
        <v>1280</v>
      </c>
      <c r="AB1292" s="30">
        <f t="shared" si="367"/>
        <v>1280</v>
      </c>
      <c r="AC1292" s="29">
        <f t="shared" si="362"/>
        <v>8299180.7100001192</v>
      </c>
      <c r="AD1292" s="30">
        <f t="shared" si="367"/>
        <v>1280</v>
      </c>
      <c r="AE1292" s="30">
        <f t="shared" si="367"/>
        <v>1280</v>
      </c>
      <c r="AF1292" s="29">
        <f t="shared" si="358"/>
        <v>8340254.859999842</v>
      </c>
      <c r="AG1292" s="30">
        <f t="shared" si="367"/>
        <v>1280</v>
      </c>
      <c r="AH1292" s="30">
        <f t="shared" si="367"/>
        <v>1280</v>
      </c>
      <c r="AI1292" s="29">
        <f t="shared" si="363"/>
        <v>8294968.7100000018</v>
      </c>
      <c r="AJ1292" s="30">
        <f t="shared" si="367"/>
        <v>1280</v>
      </c>
      <c r="AK1292" s="30">
        <f t="shared" si="366"/>
        <v>1280</v>
      </c>
      <c r="AL1292" s="29">
        <f t="shared" si="364"/>
        <v>8331222.1499999296</v>
      </c>
      <c r="AM1292" s="30">
        <f t="shared" si="366"/>
        <v>1280</v>
      </c>
      <c r="AN1292" s="30">
        <f t="shared" si="366"/>
        <v>1280</v>
      </c>
      <c r="AO1292" s="29">
        <f t="shared" si="365"/>
        <v>8333487.5099999644</v>
      </c>
      <c r="AP1292" s="30">
        <f t="shared" si="366"/>
        <v>1280</v>
      </c>
      <c r="AQ1292" s="30">
        <f t="shared" si="366"/>
        <v>1280</v>
      </c>
      <c r="AR1292" s="29">
        <f t="shared" si="359"/>
        <v>8322636.5799997672</v>
      </c>
      <c r="AS1292" s="253">
        <f t="shared" si="366"/>
        <v>1280</v>
      </c>
      <c r="AT1292" s="254">
        <f t="shared" si="366"/>
        <v>1280</v>
      </c>
    </row>
    <row r="1293" spans="22:46">
      <c r="V1293" s="30">
        <f t="shared" si="367"/>
        <v>1281</v>
      </c>
      <c r="W1293" s="29">
        <f t="shared" si="360"/>
        <v>8311192.080000001</v>
      </c>
      <c r="X1293" s="30">
        <f t="shared" si="367"/>
        <v>1281</v>
      </c>
      <c r="Y1293" s="30">
        <f t="shared" si="367"/>
        <v>1281</v>
      </c>
      <c r="Z1293" s="29">
        <f t="shared" si="361"/>
        <v>8335231.1399999186</v>
      </c>
      <c r="AA1293" s="30">
        <f t="shared" si="367"/>
        <v>1281</v>
      </c>
      <c r="AB1293" s="30">
        <f t="shared" si="367"/>
        <v>1281</v>
      </c>
      <c r="AC1293" s="29">
        <f t="shared" si="362"/>
        <v>8305616.6800001189</v>
      </c>
      <c r="AD1293" s="30">
        <f t="shared" si="367"/>
        <v>1281</v>
      </c>
      <c r="AE1293" s="30">
        <f t="shared" si="367"/>
        <v>1281</v>
      </c>
      <c r="AF1293" s="29">
        <f t="shared" si="358"/>
        <v>8346717.4899998419</v>
      </c>
      <c r="AG1293" s="30">
        <f t="shared" si="367"/>
        <v>1281</v>
      </c>
      <c r="AH1293" s="30">
        <f t="shared" si="367"/>
        <v>1281</v>
      </c>
      <c r="AI1293" s="29">
        <f t="shared" si="363"/>
        <v>8301405.1300000018</v>
      </c>
      <c r="AJ1293" s="30">
        <f t="shared" si="367"/>
        <v>1281</v>
      </c>
      <c r="AK1293" s="30">
        <f t="shared" si="367"/>
        <v>1281</v>
      </c>
      <c r="AL1293" s="29">
        <f t="shared" si="364"/>
        <v>8337683.8699999293</v>
      </c>
      <c r="AM1293" s="30">
        <f t="shared" ref="AK1293:AT1308" si="368">AM1292+1</f>
        <v>1281</v>
      </c>
      <c r="AN1293" s="30">
        <f t="shared" si="368"/>
        <v>1281</v>
      </c>
      <c r="AO1293" s="29">
        <f t="shared" si="365"/>
        <v>8339941.4699999643</v>
      </c>
      <c r="AP1293" s="30">
        <f t="shared" si="368"/>
        <v>1281</v>
      </c>
      <c r="AQ1293" s="30">
        <f t="shared" si="368"/>
        <v>1281</v>
      </c>
      <c r="AR1293" s="29">
        <f t="shared" si="359"/>
        <v>8329079.7499997672</v>
      </c>
      <c r="AS1293" s="253">
        <f t="shared" si="368"/>
        <v>1281</v>
      </c>
      <c r="AT1293" s="254">
        <f t="shared" si="368"/>
        <v>1281</v>
      </c>
    </row>
    <row r="1294" spans="22:46">
      <c r="V1294" s="30">
        <f t="shared" ref="V1294:AK1309" si="369">V1293+1</f>
        <v>1282</v>
      </c>
      <c r="W1294" s="29">
        <f t="shared" si="360"/>
        <v>8317628.7500000009</v>
      </c>
      <c r="X1294" s="30">
        <f t="shared" si="369"/>
        <v>1282</v>
      </c>
      <c r="Y1294" s="30">
        <f t="shared" si="369"/>
        <v>1282</v>
      </c>
      <c r="Z1294" s="29">
        <f t="shared" si="361"/>
        <v>8341689.2599999188</v>
      </c>
      <c r="AA1294" s="30">
        <f t="shared" si="369"/>
        <v>1282</v>
      </c>
      <c r="AB1294" s="30">
        <f t="shared" si="369"/>
        <v>1282</v>
      </c>
      <c r="AC1294" s="29">
        <f t="shared" si="362"/>
        <v>8312052.6500001187</v>
      </c>
      <c r="AD1294" s="30">
        <f t="shared" si="369"/>
        <v>1282</v>
      </c>
      <c r="AE1294" s="30">
        <f t="shared" si="369"/>
        <v>1282</v>
      </c>
      <c r="AF1294" s="29">
        <f t="shared" si="358"/>
        <v>8353180.1199998418</v>
      </c>
      <c r="AG1294" s="30">
        <f t="shared" si="369"/>
        <v>1282</v>
      </c>
      <c r="AH1294" s="30">
        <f t="shared" si="369"/>
        <v>1282</v>
      </c>
      <c r="AI1294" s="29">
        <f t="shared" si="363"/>
        <v>8307841.5500000017</v>
      </c>
      <c r="AJ1294" s="30">
        <f t="shared" si="369"/>
        <v>1282</v>
      </c>
      <c r="AK1294" s="30">
        <f t="shared" si="368"/>
        <v>1282</v>
      </c>
      <c r="AL1294" s="29">
        <f t="shared" si="364"/>
        <v>8344145.5899999291</v>
      </c>
      <c r="AM1294" s="30">
        <f t="shared" si="368"/>
        <v>1282</v>
      </c>
      <c r="AN1294" s="30">
        <f t="shared" si="368"/>
        <v>1282</v>
      </c>
      <c r="AO1294" s="29">
        <f t="shared" si="365"/>
        <v>8346395.4299999643</v>
      </c>
      <c r="AP1294" s="30">
        <f t="shared" si="368"/>
        <v>1282</v>
      </c>
      <c r="AQ1294" s="30">
        <f t="shared" si="368"/>
        <v>1282</v>
      </c>
      <c r="AR1294" s="29">
        <f t="shared" si="359"/>
        <v>8335522.9199997671</v>
      </c>
      <c r="AS1294" s="253">
        <f t="shared" si="368"/>
        <v>1282</v>
      </c>
      <c r="AT1294" s="254">
        <f t="shared" si="368"/>
        <v>1282</v>
      </c>
    </row>
    <row r="1295" spans="22:46">
      <c r="V1295" s="30">
        <f t="shared" si="369"/>
        <v>1283</v>
      </c>
      <c r="W1295" s="29">
        <f t="shared" si="360"/>
        <v>8324065.4200000009</v>
      </c>
      <c r="X1295" s="30">
        <f t="shared" si="369"/>
        <v>1283</v>
      </c>
      <c r="Y1295" s="30">
        <f t="shared" si="369"/>
        <v>1283</v>
      </c>
      <c r="Z1295" s="29">
        <f t="shared" si="361"/>
        <v>8348147.3799999189</v>
      </c>
      <c r="AA1295" s="30">
        <f t="shared" si="369"/>
        <v>1283</v>
      </c>
      <c r="AB1295" s="30">
        <f t="shared" si="369"/>
        <v>1283</v>
      </c>
      <c r="AC1295" s="29">
        <f t="shared" si="362"/>
        <v>8318488.6200001184</v>
      </c>
      <c r="AD1295" s="30">
        <f t="shared" si="369"/>
        <v>1283</v>
      </c>
      <c r="AE1295" s="30">
        <f t="shared" si="369"/>
        <v>1283</v>
      </c>
      <c r="AF1295" s="29">
        <f t="shared" si="358"/>
        <v>8359642.7499998417</v>
      </c>
      <c r="AG1295" s="30">
        <f t="shared" si="369"/>
        <v>1283</v>
      </c>
      <c r="AH1295" s="30">
        <f t="shared" si="369"/>
        <v>1283</v>
      </c>
      <c r="AI1295" s="29">
        <f t="shared" si="363"/>
        <v>8314277.9700000016</v>
      </c>
      <c r="AJ1295" s="30">
        <f t="shared" si="369"/>
        <v>1283</v>
      </c>
      <c r="AK1295" s="30">
        <f t="shared" si="368"/>
        <v>1283</v>
      </c>
      <c r="AL1295" s="29">
        <f t="shared" si="364"/>
        <v>8350607.3099999288</v>
      </c>
      <c r="AM1295" s="30">
        <f t="shared" si="368"/>
        <v>1283</v>
      </c>
      <c r="AN1295" s="30">
        <f t="shared" si="368"/>
        <v>1283</v>
      </c>
      <c r="AO1295" s="29">
        <f t="shared" si="365"/>
        <v>8352849.3899999643</v>
      </c>
      <c r="AP1295" s="30">
        <f t="shared" si="368"/>
        <v>1283</v>
      </c>
      <c r="AQ1295" s="30">
        <f t="shared" si="368"/>
        <v>1283</v>
      </c>
      <c r="AR1295" s="29">
        <f t="shared" si="359"/>
        <v>8341966.089999767</v>
      </c>
      <c r="AS1295" s="253">
        <f t="shared" si="368"/>
        <v>1283</v>
      </c>
      <c r="AT1295" s="254">
        <f t="shared" si="368"/>
        <v>1283</v>
      </c>
    </row>
    <row r="1296" spans="22:46">
      <c r="V1296" s="30">
        <f t="shared" si="369"/>
        <v>1284</v>
      </c>
      <c r="W1296" s="29">
        <f t="shared" si="360"/>
        <v>8330502.0900000008</v>
      </c>
      <c r="X1296" s="30">
        <f t="shared" si="369"/>
        <v>1284</v>
      </c>
      <c r="Y1296" s="30">
        <f t="shared" si="369"/>
        <v>1284</v>
      </c>
      <c r="Z1296" s="29">
        <f t="shared" si="361"/>
        <v>8354605.499999919</v>
      </c>
      <c r="AA1296" s="30">
        <f t="shared" si="369"/>
        <v>1284</v>
      </c>
      <c r="AB1296" s="30">
        <f t="shared" si="369"/>
        <v>1284</v>
      </c>
      <c r="AC1296" s="29">
        <f t="shared" si="362"/>
        <v>8324924.5900001181</v>
      </c>
      <c r="AD1296" s="30">
        <f t="shared" si="369"/>
        <v>1284</v>
      </c>
      <c r="AE1296" s="30">
        <f t="shared" si="369"/>
        <v>1284</v>
      </c>
      <c r="AF1296" s="29">
        <f t="shared" si="358"/>
        <v>8366105.3799998416</v>
      </c>
      <c r="AG1296" s="30">
        <f t="shared" si="369"/>
        <v>1284</v>
      </c>
      <c r="AH1296" s="30">
        <f t="shared" si="369"/>
        <v>1284</v>
      </c>
      <c r="AI1296" s="29">
        <f t="shared" si="363"/>
        <v>8320714.3900000015</v>
      </c>
      <c r="AJ1296" s="30">
        <f t="shared" si="369"/>
        <v>1284</v>
      </c>
      <c r="AK1296" s="30">
        <f t="shared" si="368"/>
        <v>1284</v>
      </c>
      <c r="AL1296" s="29">
        <f t="shared" si="364"/>
        <v>8357069.0299999285</v>
      </c>
      <c r="AM1296" s="30">
        <f t="shared" si="368"/>
        <v>1284</v>
      </c>
      <c r="AN1296" s="30">
        <f t="shared" si="368"/>
        <v>1284</v>
      </c>
      <c r="AO1296" s="29">
        <f t="shared" si="365"/>
        <v>8359303.3499999642</v>
      </c>
      <c r="AP1296" s="30">
        <f t="shared" si="368"/>
        <v>1284</v>
      </c>
      <c r="AQ1296" s="30">
        <f t="shared" si="368"/>
        <v>1284</v>
      </c>
      <c r="AR1296" s="29">
        <f t="shared" si="359"/>
        <v>8348409.2599997669</v>
      </c>
      <c r="AS1296" s="253">
        <f t="shared" si="368"/>
        <v>1284</v>
      </c>
      <c r="AT1296" s="254">
        <f t="shared" si="368"/>
        <v>1284</v>
      </c>
    </row>
    <row r="1297" spans="22:46">
      <c r="V1297" s="30">
        <f t="shared" si="369"/>
        <v>1285</v>
      </c>
      <c r="W1297" s="29">
        <f t="shared" si="360"/>
        <v>8336938.7600000007</v>
      </c>
      <c r="X1297" s="30">
        <f t="shared" si="369"/>
        <v>1285</v>
      </c>
      <c r="Y1297" s="30">
        <f t="shared" si="369"/>
        <v>1285</v>
      </c>
      <c r="Z1297" s="29">
        <f t="shared" si="361"/>
        <v>8361063.6199999191</v>
      </c>
      <c r="AA1297" s="30">
        <f t="shared" si="369"/>
        <v>1285</v>
      </c>
      <c r="AB1297" s="30">
        <f t="shared" si="369"/>
        <v>1285</v>
      </c>
      <c r="AC1297" s="29">
        <f t="shared" si="362"/>
        <v>8331360.5600001179</v>
      </c>
      <c r="AD1297" s="30">
        <f t="shared" si="369"/>
        <v>1285</v>
      </c>
      <c r="AE1297" s="30">
        <f t="shared" si="369"/>
        <v>1285</v>
      </c>
      <c r="AF1297" s="29">
        <f t="shared" si="358"/>
        <v>8372568.0099998415</v>
      </c>
      <c r="AG1297" s="30">
        <f t="shared" si="369"/>
        <v>1285</v>
      </c>
      <c r="AH1297" s="30">
        <f t="shared" si="369"/>
        <v>1285</v>
      </c>
      <c r="AI1297" s="29">
        <f t="shared" si="363"/>
        <v>8327150.8100000015</v>
      </c>
      <c r="AJ1297" s="30">
        <f t="shared" si="369"/>
        <v>1285</v>
      </c>
      <c r="AK1297" s="30">
        <f t="shared" si="368"/>
        <v>1285</v>
      </c>
      <c r="AL1297" s="29">
        <f t="shared" si="364"/>
        <v>8363530.7499999283</v>
      </c>
      <c r="AM1297" s="30">
        <f t="shared" si="368"/>
        <v>1285</v>
      </c>
      <c r="AN1297" s="30">
        <f t="shared" si="368"/>
        <v>1285</v>
      </c>
      <c r="AO1297" s="29">
        <f t="shared" si="365"/>
        <v>8365757.3099999642</v>
      </c>
      <c r="AP1297" s="30">
        <f t="shared" si="368"/>
        <v>1285</v>
      </c>
      <c r="AQ1297" s="30">
        <f t="shared" si="368"/>
        <v>1285</v>
      </c>
      <c r="AR1297" s="29">
        <f t="shared" si="359"/>
        <v>8354852.4299997669</v>
      </c>
      <c r="AS1297" s="253">
        <f t="shared" si="368"/>
        <v>1285</v>
      </c>
      <c r="AT1297" s="254">
        <f t="shared" si="368"/>
        <v>1285</v>
      </c>
    </row>
    <row r="1298" spans="22:46">
      <c r="V1298" s="30">
        <f t="shared" si="369"/>
        <v>1286</v>
      </c>
      <c r="W1298" s="29">
        <f t="shared" si="360"/>
        <v>8343375.4300000006</v>
      </c>
      <c r="X1298" s="30">
        <f t="shared" si="369"/>
        <v>1286</v>
      </c>
      <c r="Y1298" s="30">
        <f t="shared" si="369"/>
        <v>1286</v>
      </c>
      <c r="Z1298" s="29">
        <f t="shared" si="361"/>
        <v>8367521.7399999192</v>
      </c>
      <c r="AA1298" s="30">
        <f t="shared" si="369"/>
        <v>1286</v>
      </c>
      <c r="AB1298" s="30">
        <f t="shared" si="369"/>
        <v>1286</v>
      </c>
      <c r="AC1298" s="29">
        <f t="shared" si="362"/>
        <v>8337796.5300001176</v>
      </c>
      <c r="AD1298" s="30">
        <f t="shared" si="369"/>
        <v>1286</v>
      </c>
      <c r="AE1298" s="30">
        <f t="shared" si="369"/>
        <v>1286</v>
      </c>
      <c r="AF1298" s="29">
        <f t="shared" si="358"/>
        <v>8379030.6399998413</v>
      </c>
      <c r="AG1298" s="30">
        <f t="shared" si="369"/>
        <v>1286</v>
      </c>
      <c r="AH1298" s="30">
        <f t="shared" si="369"/>
        <v>1286</v>
      </c>
      <c r="AI1298" s="29">
        <f t="shared" si="363"/>
        <v>8333587.2300000014</v>
      </c>
      <c r="AJ1298" s="30">
        <f t="shared" si="369"/>
        <v>1286</v>
      </c>
      <c r="AK1298" s="30">
        <f t="shared" si="368"/>
        <v>1286</v>
      </c>
      <c r="AL1298" s="29">
        <f t="shared" si="364"/>
        <v>8369992.469999928</v>
      </c>
      <c r="AM1298" s="30">
        <f t="shared" si="368"/>
        <v>1286</v>
      </c>
      <c r="AN1298" s="30">
        <f t="shared" si="368"/>
        <v>1286</v>
      </c>
      <c r="AO1298" s="29">
        <f t="shared" si="365"/>
        <v>8372211.2699999642</v>
      </c>
      <c r="AP1298" s="30">
        <f t="shared" si="368"/>
        <v>1286</v>
      </c>
      <c r="AQ1298" s="30">
        <f t="shared" si="368"/>
        <v>1286</v>
      </c>
      <c r="AR1298" s="29">
        <f t="shared" si="359"/>
        <v>8361295.5999997668</v>
      </c>
      <c r="AS1298" s="253">
        <f t="shared" si="368"/>
        <v>1286</v>
      </c>
      <c r="AT1298" s="254">
        <f t="shared" si="368"/>
        <v>1286</v>
      </c>
    </row>
    <row r="1299" spans="22:46">
      <c r="V1299" s="30">
        <f t="shared" si="369"/>
        <v>1287</v>
      </c>
      <c r="W1299" s="29">
        <f t="shared" si="360"/>
        <v>8349812.1000000006</v>
      </c>
      <c r="X1299" s="30">
        <f t="shared" si="369"/>
        <v>1287</v>
      </c>
      <c r="Y1299" s="30">
        <f t="shared" si="369"/>
        <v>1287</v>
      </c>
      <c r="Z1299" s="29">
        <f t="shared" si="361"/>
        <v>8373979.8599999193</v>
      </c>
      <c r="AA1299" s="30">
        <f t="shared" si="369"/>
        <v>1287</v>
      </c>
      <c r="AB1299" s="30">
        <f t="shared" si="369"/>
        <v>1287</v>
      </c>
      <c r="AC1299" s="29">
        <f t="shared" si="362"/>
        <v>8344232.5000001173</v>
      </c>
      <c r="AD1299" s="30">
        <f t="shared" si="369"/>
        <v>1287</v>
      </c>
      <c r="AE1299" s="30">
        <f t="shared" si="369"/>
        <v>1287</v>
      </c>
      <c r="AF1299" s="29">
        <f t="shared" si="358"/>
        <v>8385493.2699998412</v>
      </c>
      <c r="AG1299" s="30">
        <f t="shared" si="369"/>
        <v>1287</v>
      </c>
      <c r="AH1299" s="30">
        <f t="shared" si="369"/>
        <v>1287</v>
      </c>
      <c r="AI1299" s="29">
        <f t="shared" si="363"/>
        <v>8340023.6500000013</v>
      </c>
      <c r="AJ1299" s="30">
        <f t="shared" si="369"/>
        <v>1287</v>
      </c>
      <c r="AK1299" s="30">
        <f t="shared" si="368"/>
        <v>1287</v>
      </c>
      <c r="AL1299" s="29">
        <f t="shared" si="364"/>
        <v>8376454.1899999278</v>
      </c>
      <c r="AM1299" s="30">
        <f t="shared" si="368"/>
        <v>1287</v>
      </c>
      <c r="AN1299" s="30">
        <f t="shared" si="368"/>
        <v>1287</v>
      </c>
      <c r="AO1299" s="29">
        <f t="shared" si="365"/>
        <v>8378665.2299999641</v>
      </c>
      <c r="AP1299" s="30">
        <f t="shared" si="368"/>
        <v>1287</v>
      </c>
      <c r="AQ1299" s="30">
        <f t="shared" si="368"/>
        <v>1287</v>
      </c>
      <c r="AR1299" s="29">
        <f t="shared" si="359"/>
        <v>8367738.7699997667</v>
      </c>
      <c r="AS1299" s="253">
        <f t="shared" si="368"/>
        <v>1287</v>
      </c>
      <c r="AT1299" s="254">
        <f t="shared" si="368"/>
        <v>1287</v>
      </c>
    </row>
    <row r="1300" spans="22:46">
      <c r="V1300" s="30">
        <f t="shared" si="369"/>
        <v>1288</v>
      </c>
      <c r="W1300" s="29">
        <f t="shared" si="360"/>
        <v>8356248.7700000005</v>
      </c>
      <c r="X1300" s="30">
        <f t="shared" si="369"/>
        <v>1288</v>
      </c>
      <c r="Y1300" s="30">
        <f t="shared" si="369"/>
        <v>1288</v>
      </c>
      <c r="Z1300" s="29">
        <f t="shared" si="361"/>
        <v>8380437.9799999194</v>
      </c>
      <c r="AA1300" s="30">
        <f t="shared" si="369"/>
        <v>1288</v>
      </c>
      <c r="AB1300" s="30">
        <f t="shared" si="369"/>
        <v>1288</v>
      </c>
      <c r="AC1300" s="29">
        <f t="shared" si="362"/>
        <v>8350668.4700001171</v>
      </c>
      <c r="AD1300" s="30">
        <f t="shared" si="369"/>
        <v>1288</v>
      </c>
      <c r="AE1300" s="30">
        <f t="shared" si="369"/>
        <v>1288</v>
      </c>
      <c r="AF1300" s="29">
        <f t="shared" si="358"/>
        <v>8391955.899999842</v>
      </c>
      <c r="AG1300" s="30">
        <f t="shared" si="369"/>
        <v>1288</v>
      </c>
      <c r="AH1300" s="30">
        <f t="shared" si="369"/>
        <v>1288</v>
      </c>
      <c r="AI1300" s="29">
        <f t="shared" si="363"/>
        <v>8346460.0700000012</v>
      </c>
      <c r="AJ1300" s="30">
        <f t="shared" si="369"/>
        <v>1288</v>
      </c>
      <c r="AK1300" s="30">
        <f t="shared" si="368"/>
        <v>1288</v>
      </c>
      <c r="AL1300" s="29">
        <f t="shared" si="364"/>
        <v>8382915.9099999275</v>
      </c>
      <c r="AM1300" s="30">
        <f t="shared" si="368"/>
        <v>1288</v>
      </c>
      <c r="AN1300" s="30">
        <f t="shared" si="368"/>
        <v>1288</v>
      </c>
      <c r="AO1300" s="29">
        <f t="shared" si="365"/>
        <v>8385119.1899999641</v>
      </c>
      <c r="AP1300" s="30">
        <f t="shared" si="368"/>
        <v>1288</v>
      </c>
      <c r="AQ1300" s="30">
        <f t="shared" si="368"/>
        <v>1288</v>
      </c>
      <c r="AR1300" s="29">
        <f t="shared" si="359"/>
        <v>8374181.9399997666</v>
      </c>
      <c r="AS1300" s="253">
        <f t="shared" si="368"/>
        <v>1288</v>
      </c>
      <c r="AT1300" s="254">
        <f t="shared" si="368"/>
        <v>1288</v>
      </c>
    </row>
    <row r="1301" spans="22:46">
      <c r="V1301" s="30">
        <f t="shared" si="369"/>
        <v>1289</v>
      </c>
      <c r="W1301" s="29">
        <f t="shared" si="360"/>
        <v>8362685.4400000004</v>
      </c>
      <c r="X1301" s="30">
        <f t="shared" si="369"/>
        <v>1289</v>
      </c>
      <c r="Y1301" s="30">
        <f t="shared" si="369"/>
        <v>1289</v>
      </c>
      <c r="Z1301" s="29">
        <f t="shared" si="361"/>
        <v>8386896.0999999195</v>
      </c>
      <c r="AA1301" s="30">
        <f t="shared" si="369"/>
        <v>1289</v>
      </c>
      <c r="AB1301" s="30">
        <f t="shared" si="369"/>
        <v>1289</v>
      </c>
      <c r="AC1301" s="29">
        <f t="shared" si="362"/>
        <v>8357104.4400001168</v>
      </c>
      <c r="AD1301" s="30">
        <f t="shared" si="369"/>
        <v>1289</v>
      </c>
      <c r="AE1301" s="30">
        <f t="shared" si="369"/>
        <v>1289</v>
      </c>
      <c r="AF1301" s="29">
        <f t="shared" si="358"/>
        <v>8398418.5299998429</v>
      </c>
      <c r="AG1301" s="30">
        <f t="shared" si="369"/>
        <v>1289</v>
      </c>
      <c r="AH1301" s="30">
        <f t="shared" si="369"/>
        <v>1289</v>
      </c>
      <c r="AI1301" s="29">
        <f t="shared" si="363"/>
        <v>8352896.4900000012</v>
      </c>
      <c r="AJ1301" s="30">
        <f t="shared" si="369"/>
        <v>1289</v>
      </c>
      <c r="AK1301" s="30">
        <f t="shared" si="368"/>
        <v>1289</v>
      </c>
      <c r="AL1301" s="29">
        <f t="shared" si="364"/>
        <v>8389377.6299999282</v>
      </c>
      <c r="AM1301" s="30">
        <f t="shared" si="368"/>
        <v>1289</v>
      </c>
      <c r="AN1301" s="30">
        <f t="shared" si="368"/>
        <v>1289</v>
      </c>
      <c r="AO1301" s="29">
        <f t="shared" si="365"/>
        <v>8391573.149999965</v>
      </c>
      <c r="AP1301" s="30">
        <f t="shared" si="368"/>
        <v>1289</v>
      </c>
      <c r="AQ1301" s="30">
        <f t="shared" si="368"/>
        <v>1289</v>
      </c>
      <c r="AR1301" s="29">
        <f t="shared" si="359"/>
        <v>8380625.1099997666</v>
      </c>
      <c r="AS1301" s="253">
        <f t="shared" si="368"/>
        <v>1289</v>
      </c>
      <c r="AT1301" s="254">
        <f t="shared" si="368"/>
        <v>1289</v>
      </c>
    </row>
    <row r="1302" spans="22:46">
      <c r="V1302" s="30">
        <f t="shared" si="369"/>
        <v>1290</v>
      </c>
      <c r="W1302" s="29">
        <f t="shared" si="360"/>
        <v>8369122.1100000003</v>
      </c>
      <c r="X1302" s="30">
        <f t="shared" si="369"/>
        <v>1290</v>
      </c>
      <c r="Y1302" s="30">
        <f t="shared" si="369"/>
        <v>1290</v>
      </c>
      <c r="Z1302" s="29">
        <f t="shared" si="361"/>
        <v>8393354.2199999187</v>
      </c>
      <c r="AA1302" s="30">
        <f t="shared" si="369"/>
        <v>1290</v>
      </c>
      <c r="AB1302" s="30">
        <f t="shared" si="369"/>
        <v>1290</v>
      </c>
      <c r="AC1302" s="29">
        <f t="shared" si="362"/>
        <v>8363540.4100001166</v>
      </c>
      <c r="AD1302" s="30">
        <f t="shared" si="369"/>
        <v>1290</v>
      </c>
      <c r="AE1302" s="30">
        <f t="shared" si="369"/>
        <v>1290</v>
      </c>
      <c r="AF1302" s="29">
        <f t="shared" si="358"/>
        <v>8404881.1599998437</v>
      </c>
      <c r="AG1302" s="30">
        <f t="shared" si="369"/>
        <v>1290</v>
      </c>
      <c r="AH1302" s="30">
        <f t="shared" si="369"/>
        <v>1290</v>
      </c>
      <c r="AI1302" s="29">
        <f t="shared" si="363"/>
        <v>8359332.9100000011</v>
      </c>
      <c r="AJ1302" s="30">
        <f t="shared" si="369"/>
        <v>1290</v>
      </c>
      <c r="AK1302" s="30">
        <f t="shared" si="368"/>
        <v>1290</v>
      </c>
      <c r="AL1302" s="29">
        <f t="shared" si="364"/>
        <v>8395839.3499999288</v>
      </c>
      <c r="AM1302" s="30">
        <f t="shared" si="368"/>
        <v>1290</v>
      </c>
      <c r="AN1302" s="30">
        <f t="shared" si="368"/>
        <v>1290</v>
      </c>
      <c r="AO1302" s="29">
        <f t="shared" si="365"/>
        <v>8398027.1099999659</v>
      </c>
      <c r="AP1302" s="30">
        <f t="shared" si="368"/>
        <v>1290</v>
      </c>
      <c r="AQ1302" s="30">
        <f t="shared" si="368"/>
        <v>1290</v>
      </c>
      <c r="AR1302" s="29">
        <f t="shared" si="359"/>
        <v>8387068.2799997665</v>
      </c>
      <c r="AS1302" s="253">
        <f t="shared" si="368"/>
        <v>1290</v>
      </c>
      <c r="AT1302" s="254">
        <f t="shared" si="368"/>
        <v>1290</v>
      </c>
    </row>
    <row r="1303" spans="22:46">
      <c r="V1303" s="30">
        <f t="shared" si="369"/>
        <v>1291</v>
      </c>
      <c r="W1303" s="29">
        <f t="shared" si="360"/>
        <v>8375558.7800000003</v>
      </c>
      <c r="X1303" s="30">
        <f t="shared" si="369"/>
        <v>1291</v>
      </c>
      <c r="Y1303" s="30">
        <f t="shared" si="369"/>
        <v>1291</v>
      </c>
      <c r="Z1303" s="29">
        <f t="shared" si="361"/>
        <v>8399812.3399999179</v>
      </c>
      <c r="AA1303" s="30">
        <f t="shared" si="369"/>
        <v>1291</v>
      </c>
      <c r="AB1303" s="30">
        <f t="shared" si="369"/>
        <v>1291</v>
      </c>
      <c r="AC1303" s="29">
        <f t="shared" si="362"/>
        <v>8369976.3800001163</v>
      </c>
      <c r="AD1303" s="30">
        <f t="shared" si="369"/>
        <v>1291</v>
      </c>
      <c r="AE1303" s="30">
        <f t="shared" si="369"/>
        <v>1291</v>
      </c>
      <c r="AF1303" s="29">
        <f t="shared" si="358"/>
        <v>8411343.7899998445</v>
      </c>
      <c r="AG1303" s="30">
        <f t="shared" si="369"/>
        <v>1291</v>
      </c>
      <c r="AH1303" s="30">
        <f t="shared" si="369"/>
        <v>1291</v>
      </c>
      <c r="AI1303" s="29">
        <f t="shared" si="363"/>
        <v>8365769.330000001</v>
      </c>
      <c r="AJ1303" s="30">
        <f t="shared" si="369"/>
        <v>1291</v>
      </c>
      <c r="AK1303" s="30">
        <f t="shared" si="368"/>
        <v>1291</v>
      </c>
      <c r="AL1303" s="29">
        <f t="shared" si="364"/>
        <v>8402301.0699999295</v>
      </c>
      <c r="AM1303" s="30">
        <f t="shared" si="368"/>
        <v>1291</v>
      </c>
      <c r="AN1303" s="30">
        <f t="shared" si="368"/>
        <v>1291</v>
      </c>
      <c r="AO1303" s="29">
        <f t="shared" si="365"/>
        <v>8404481.0699999668</v>
      </c>
      <c r="AP1303" s="30">
        <f t="shared" si="368"/>
        <v>1291</v>
      </c>
      <c r="AQ1303" s="30">
        <f t="shared" si="368"/>
        <v>1291</v>
      </c>
      <c r="AR1303" s="29">
        <f t="shared" si="359"/>
        <v>8393511.4499997664</v>
      </c>
      <c r="AS1303" s="253">
        <f t="shared" si="368"/>
        <v>1291</v>
      </c>
      <c r="AT1303" s="254">
        <f t="shared" si="368"/>
        <v>1291</v>
      </c>
    </row>
    <row r="1304" spans="22:46">
      <c r="V1304" s="30">
        <f t="shared" si="369"/>
        <v>1292</v>
      </c>
      <c r="W1304" s="29">
        <f t="shared" si="360"/>
        <v>8381995.4500000002</v>
      </c>
      <c r="X1304" s="30">
        <f t="shared" si="369"/>
        <v>1292</v>
      </c>
      <c r="Y1304" s="30">
        <f t="shared" si="369"/>
        <v>1292</v>
      </c>
      <c r="Z1304" s="29">
        <f t="shared" si="361"/>
        <v>8406270.4599999171</v>
      </c>
      <c r="AA1304" s="30">
        <f t="shared" si="369"/>
        <v>1292</v>
      </c>
      <c r="AB1304" s="30">
        <f t="shared" si="369"/>
        <v>1292</v>
      </c>
      <c r="AC1304" s="29">
        <f t="shared" si="362"/>
        <v>8376412.350000116</v>
      </c>
      <c r="AD1304" s="30">
        <f t="shared" si="369"/>
        <v>1292</v>
      </c>
      <c r="AE1304" s="30">
        <f t="shared" si="369"/>
        <v>1292</v>
      </c>
      <c r="AF1304" s="29">
        <f t="shared" si="358"/>
        <v>8417806.4199998453</v>
      </c>
      <c r="AG1304" s="30">
        <f t="shared" si="369"/>
        <v>1292</v>
      </c>
      <c r="AH1304" s="30">
        <f t="shared" si="369"/>
        <v>1292</v>
      </c>
      <c r="AI1304" s="29">
        <f t="shared" si="363"/>
        <v>8372205.7500000009</v>
      </c>
      <c r="AJ1304" s="30">
        <f t="shared" si="369"/>
        <v>1292</v>
      </c>
      <c r="AK1304" s="30">
        <f t="shared" si="368"/>
        <v>1292</v>
      </c>
      <c r="AL1304" s="29">
        <f t="shared" si="364"/>
        <v>8408762.7899999302</v>
      </c>
      <c r="AM1304" s="30">
        <f t="shared" si="368"/>
        <v>1292</v>
      </c>
      <c r="AN1304" s="30">
        <f t="shared" si="368"/>
        <v>1292</v>
      </c>
      <c r="AO1304" s="29">
        <f t="shared" si="365"/>
        <v>8410935.0299999677</v>
      </c>
      <c r="AP1304" s="30">
        <f t="shared" si="368"/>
        <v>1292</v>
      </c>
      <c r="AQ1304" s="30">
        <f t="shared" si="368"/>
        <v>1292</v>
      </c>
      <c r="AR1304" s="29">
        <f t="shared" si="359"/>
        <v>8399954.6199997663</v>
      </c>
      <c r="AS1304" s="253">
        <f t="shared" si="368"/>
        <v>1292</v>
      </c>
      <c r="AT1304" s="254">
        <f t="shared" si="368"/>
        <v>1292</v>
      </c>
    </row>
    <row r="1305" spans="22:46">
      <c r="V1305" s="30">
        <f t="shared" si="369"/>
        <v>1293</v>
      </c>
      <c r="W1305" s="29">
        <f t="shared" si="360"/>
        <v>8388432.1200000001</v>
      </c>
      <c r="X1305" s="30">
        <f t="shared" si="369"/>
        <v>1293</v>
      </c>
      <c r="Y1305" s="30">
        <f t="shared" si="369"/>
        <v>1293</v>
      </c>
      <c r="Z1305" s="29">
        <f t="shared" si="361"/>
        <v>8412728.5799999163</v>
      </c>
      <c r="AA1305" s="30">
        <f t="shared" si="369"/>
        <v>1293</v>
      </c>
      <c r="AB1305" s="30">
        <f t="shared" si="369"/>
        <v>1293</v>
      </c>
      <c r="AC1305" s="29">
        <f t="shared" si="362"/>
        <v>8382848.3200001158</v>
      </c>
      <c r="AD1305" s="30">
        <f t="shared" si="369"/>
        <v>1293</v>
      </c>
      <c r="AE1305" s="30">
        <f t="shared" si="369"/>
        <v>1293</v>
      </c>
      <c r="AF1305" s="29">
        <f t="shared" si="358"/>
        <v>8424269.0499998461</v>
      </c>
      <c r="AG1305" s="30">
        <f t="shared" si="369"/>
        <v>1293</v>
      </c>
      <c r="AH1305" s="30">
        <f t="shared" si="369"/>
        <v>1293</v>
      </c>
      <c r="AI1305" s="29">
        <f t="shared" si="363"/>
        <v>8378642.1700000009</v>
      </c>
      <c r="AJ1305" s="30">
        <f t="shared" si="369"/>
        <v>1293</v>
      </c>
      <c r="AK1305" s="30">
        <f t="shared" si="368"/>
        <v>1293</v>
      </c>
      <c r="AL1305" s="29">
        <f t="shared" si="364"/>
        <v>8415224.5099999309</v>
      </c>
      <c r="AM1305" s="30">
        <f t="shared" si="368"/>
        <v>1293</v>
      </c>
      <c r="AN1305" s="30">
        <f t="shared" si="368"/>
        <v>1293</v>
      </c>
      <c r="AO1305" s="29">
        <f t="shared" si="365"/>
        <v>8417388.9899999686</v>
      </c>
      <c r="AP1305" s="30">
        <f t="shared" si="368"/>
        <v>1293</v>
      </c>
      <c r="AQ1305" s="30">
        <f t="shared" si="368"/>
        <v>1293</v>
      </c>
      <c r="AR1305" s="29">
        <f t="shared" si="359"/>
        <v>8406397.7899997663</v>
      </c>
      <c r="AS1305" s="253">
        <f t="shared" si="368"/>
        <v>1293</v>
      </c>
      <c r="AT1305" s="254">
        <f t="shared" si="368"/>
        <v>1293</v>
      </c>
    </row>
    <row r="1306" spans="22:46">
      <c r="V1306" s="30">
        <f t="shared" si="369"/>
        <v>1294</v>
      </c>
      <c r="W1306" s="29">
        <f t="shared" si="360"/>
        <v>8394868.790000001</v>
      </c>
      <c r="X1306" s="30">
        <f t="shared" si="369"/>
        <v>1294</v>
      </c>
      <c r="Y1306" s="30">
        <f t="shared" si="369"/>
        <v>1294</v>
      </c>
      <c r="Z1306" s="29">
        <f t="shared" si="361"/>
        <v>8419186.6999999154</v>
      </c>
      <c r="AA1306" s="30">
        <f t="shared" si="369"/>
        <v>1294</v>
      </c>
      <c r="AB1306" s="30">
        <f t="shared" si="369"/>
        <v>1294</v>
      </c>
      <c r="AC1306" s="29">
        <f t="shared" si="362"/>
        <v>8389284.2900001165</v>
      </c>
      <c r="AD1306" s="30">
        <f t="shared" si="369"/>
        <v>1294</v>
      </c>
      <c r="AE1306" s="30">
        <f t="shared" si="369"/>
        <v>1294</v>
      </c>
      <c r="AF1306" s="29">
        <f t="shared" si="358"/>
        <v>8430731.679999847</v>
      </c>
      <c r="AG1306" s="30">
        <f t="shared" si="369"/>
        <v>1294</v>
      </c>
      <c r="AH1306" s="30">
        <f t="shared" si="369"/>
        <v>1294</v>
      </c>
      <c r="AI1306" s="29">
        <f t="shared" si="363"/>
        <v>8385078.5900000008</v>
      </c>
      <c r="AJ1306" s="30">
        <f t="shared" si="369"/>
        <v>1294</v>
      </c>
      <c r="AK1306" s="30">
        <f t="shared" si="368"/>
        <v>1294</v>
      </c>
      <c r="AL1306" s="29">
        <f t="shared" si="364"/>
        <v>8421686.2299999315</v>
      </c>
      <c r="AM1306" s="30">
        <f t="shared" si="368"/>
        <v>1294</v>
      </c>
      <c r="AN1306" s="30">
        <f t="shared" si="368"/>
        <v>1294</v>
      </c>
      <c r="AO1306" s="29">
        <f t="shared" si="365"/>
        <v>8423842.9499999695</v>
      </c>
      <c r="AP1306" s="30">
        <f t="shared" si="368"/>
        <v>1294</v>
      </c>
      <c r="AQ1306" s="30">
        <f t="shared" si="368"/>
        <v>1294</v>
      </c>
      <c r="AR1306" s="29">
        <f t="shared" si="359"/>
        <v>8412840.9599997662</v>
      </c>
      <c r="AS1306" s="253">
        <f t="shared" si="368"/>
        <v>1294</v>
      </c>
      <c r="AT1306" s="254">
        <f t="shared" si="368"/>
        <v>1294</v>
      </c>
    </row>
    <row r="1307" spans="22:46">
      <c r="V1307" s="30">
        <f t="shared" si="369"/>
        <v>1295</v>
      </c>
      <c r="W1307" s="29">
        <f t="shared" si="360"/>
        <v>8401305.4600000009</v>
      </c>
      <c r="X1307" s="30">
        <f t="shared" si="369"/>
        <v>1295</v>
      </c>
      <c r="Y1307" s="30">
        <f t="shared" si="369"/>
        <v>1295</v>
      </c>
      <c r="Z1307" s="29">
        <f t="shared" si="361"/>
        <v>8425644.8199999146</v>
      </c>
      <c r="AA1307" s="30">
        <f t="shared" si="369"/>
        <v>1295</v>
      </c>
      <c r="AB1307" s="30">
        <f t="shared" si="369"/>
        <v>1295</v>
      </c>
      <c r="AC1307" s="29">
        <f t="shared" si="362"/>
        <v>8395720.2600001171</v>
      </c>
      <c r="AD1307" s="30">
        <f t="shared" si="369"/>
        <v>1295</v>
      </c>
      <c r="AE1307" s="30">
        <f t="shared" si="369"/>
        <v>1295</v>
      </c>
      <c r="AF1307" s="29">
        <f t="shared" si="358"/>
        <v>8437194.3099998478</v>
      </c>
      <c r="AG1307" s="30">
        <f t="shared" si="369"/>
        <v>1295</v>
      </c>
      <c r="AH1307" s="30">
        <f t="shared" si="369"/>
        <v>1295</v>
      </c>
      <c r="AI1307" s="29">
        <f t="shared" si="363"/>
        <v>8391515.0100000016</v>
      </c>
      <c r="AJ1307" s="30">
        <f t="shared" si="369"/>
        <v>1295</v>
      </c>
      <c r="AK1307" s="30">
        <f t="shared" si="368"/>
        <v>1295</v>
      </c>
      <c r="AL1307" s="29">
        <f t="shared" si="364"/>
        <v>8428147.9499999322</v>
      </c>
      <c r="AM1307" s="30">
        <f t="shared" si="368"/>
        <v>1295</v>
      </c>
      <c r="AN1307" s="30">
        <f t="shared" si="368"/>
        <v>1295</v>
      </c>
      <c r="AO1307" s="29">
        <f t="shared" si="365"/>
        <v>8430296.9099999703</v>
      </c>
      <c r="AP1307" s="30">
        <f t="shared" si="368"/>
        <v>1295</v>
      </c>
      <c r="AQ1307" s="30">
        <f t="shared" si="368"/>
        <v>1295</v>
      </c>
      <c r="AR1307" s="29">
        <f t="shared" si="359"/>
        <v>8419284.1299997661</v>
      </c>
      <c r="AS1307" s="253">
        <f t="shared" si="368"/>
        <v>1295</v>
      </c>
      <c r="AT1307" s="254">
        <f t="shared" si="368"/>
        <v>1295</v>
      </c>
    </row>
    <row r="1308" spans="22:46">
      <c r="V1308" s="30">
        <f t="shared" si="369"/>
        <v>1296</v>
      </c>
      <c r="W1308" s="29">
        <f t="shared" si="360"/>
        <v>8407742.1300000008</v>
      </c>
      <c r="X1308" s="30">
        <f t="shared" si="369"/>
        <v>1296</v>
      </c>
      <c r="Y1308" s="30">
        <f t="shared" si="369"/>
        <v>1296</v>
      </c>
      <c r="Z1308" s="29">
        <f t="shared" si="361"/>
        <v>8432102.9399999138</v>
      </c>
      <c r="AA1308" s="30">
        <f t="shared" si="369"/>
        <v>1296</v>
      </c>
      <c r="AB1308" s="30">
        <f t="shared" si="369"/>
        <v>1296</v>
      </c>
      <c r="AC1308" s="29">
        <f t="shared" si="362"/>
        <v>8402156.2300001178</v>
      </c>
      <c r="AD1308" s="30">
        <f t="shared" si="369"/>
        <v>1296</v>
      </c>
      <c r="AE1308" s="30">
        <f t="shared" si="369"/>
        <v>1296</v>
      </c>
      <c r="AF1308" s="29">
        <f t="shared" si="358"/>
        <v>8443656.9399998486</v>
      </c>
      <c r="AG1308" s="30">
        <f t="shared" si="369"/>
        <v>1296</v>
      </c>
      <c r="AH1308" s="30">
        <f t="shared" si="369"/>
        <v>1296</v>
      </c>
      <c r="AI1308" s="29">
        <f t="shared" si="363"/>
        <v>8397951.4300000016</v>
      </c>
      <c r="AJ1308" s="30">
        <f t="shared" si="369"/>
        <v>1296</v>
      </c>
      <c r="AK1308" s="30">
        <f t="shared" si="368"/>
        <v>1296</v>
      </c>
      <c r="AL1308" s="29">
        <f t="shared" si="364"/>
        <v>8434609.6699999329</v>
      </c>
      <c r="AM1308" s="30">
        <f t="shared" si="368"/>
        <v>1296</v>
      </c>
      <c r="AN1308" s="30">
        <f t="shared" si="368"/>
        <v>1296</v>
      </c>
      <c r="AO1308" s="29">
        <f t="shared" si="365"/>
        <v>8436750.8699999712</v>
      </c>
      <c r="AP1308" s="30">
        <f t="shared" si="368"/>
        <v>1296</v>
      </c>
      <c r="AQ1308" s="30">
        <f t="shared" si="368"/>
        <v>1296</v>
      </c>
      <c r="AR1308" s="29">
        <f t="shared" si="359"/>
        <v>8425727.2999997661</v>
      </c>
      <c r="AS1308" s="253">
        <f t="shared" si="368"/>
        <v>1296</v>
      </c>
      <c r="AT1308" s="254">
        <f t="shared" si="368"/>
        <v>1296</v>
      </c>
    </row>
    <row r="1309" spans="22:46">
      <c r="V1309" s="30">
        <f t="shared" si="369"/>
        <v>1297</v>
      </c>
      <c r="W1309" s="29">
        <f t="shared" si="360"/>
        <v>8414178.8000000007</v>
      </c>
      <c r="X1309" s="30">
        <f t="shared" si="369"/>
        <v>1297</v>
      </c>
      <c r="Y1309" s="30">
        <f t="shared" si="369"/>
        <v>1297</v>
      </c>
      <c r="Z1309" s="29">
        <f t="shared" si="361"/>
        <v>8438561.059999913</v>
      </c>
      <c r="AA1309" s="30">
        <f t="shared" si="369"/>
        <v>1297</v>
      </c>
      <c r="AB1309" s="30">
        <f t="shared" si="369"/>
        <v>1297</v>
      </c>
      <c r="AC1309" s="29">
        <f t="shared" si="362"/>
        <v>8408592.2000001185</v>
      </c>
      <c r="AD1309" s="30">
        <f t="shared" si="369"/>
        <v>1297</v>
      </c>
      <c r="AE1309" s="30">
        <f t="shared" si="369"/>
        <v>1297</v>
      </c>
      <c r="AF1309" s="29">
        <f t="shared" si="358"/>
        <v>8450119.5699998494</v>
      </c>
      <c r="AG1309" s="30">
        <f t="shared" si="369"/>
        <v>1297</v>
      </c>
      <c r="AH1309" s="30">
        <f t="shared" si="369"/>
        <v>1297</v>
      </c>
      <c r="AI1309" s="29">
        <f t="shared" si="363"/>
        <v>8404387.8500000015</v>
      </c>
      <c r="AJ1309" s="30">
        <f t="shared" si="369"/>
        <v>1297</v>
      </c>
      <c r="AK1309" s="30">
        <f t="shared" si="369"/>
        <v>1297</v>
      </c>
      <c r="AL1309" s="29">
        <f t="shared" si="364"/>
        <v>8441071.3899999335</v>
      </c>
      <c r="AM1309" s="30">
        <f t="shared" ref="AK1309:AT1324" si="370">AM1308+1</f>
        <v>1297</v>
      </c>
      <c r="AN1309" s="30">
        <f t="shared" si="370"/>
        <v>1297</v>
      </c>
      <c r="AO1309" s="29">
        <f t="shared" si="365"/>
        <v>8443204.8299999721</v>
      </c>
      <c r="AP1309" s="30">
        <f t="shared" si="370"/>
        <v>1297</v>
      </c>
      <c r="AQ1309" s="30">
        <f t="shared" si="370"/>
        <v>1297</v>
      </c>
      <c r="AR1309" s="29">
        <f t="shared" si="359"/>
        <v>8432170.469999766</v>
      </c>
      <c r="AS1309" s="253">
        <f t="shared" si="370"/>
        <v>1297</v>
      </c>
      <c r="AT1309" s="254">
        <f t="shared" si="370"/>
        <v>1297</v>
      </c>
    </row>
    <row r="1310" spans="22:46">
      <c r="V1310" s="30">
        <f t="shared" ref="V1310:AK1325" si="371">V1309+1</f>
        <v>1298</v>
      </c>
      <c r="W1310" s="29">
        <f t="shared" si="360"/>
        <v>8420615.4700000007</v>
      </c>
      <c r="X1310" s="30">
        <f t="shared" si="371"/>
        <v>1298</v>
      </c>
      <c r="Y1310" s="30">
        <f t="shared" si="371"/>
        <v>1298</v>
      </c>
      <c r="Z1310" s="29">
        <f t="shared" si="361"/>
        <v>8445019.1799999122</v>
      </c>
      <c r="AA1310" s="30">
        <f t="shared" si="371"/>
        <v>1298</v>
      </c>
      <c r="AB1310" s="30">
        <f t="shared" si="371"/>
        <v>1298</v>
      </c>
      <c r="AC1310" s="29">
        <f t="shared" si="362"/>
        <v>8415028.1700001191</v>
      </c>
      <c r="AD1310" s="30">
        <f t="shared" si="371"/>
        <v>1298</v>
      </c>
      <c r="AE1310" s="30">
        <f t="shared" si="371"/>
        <v>1298</v>
      </c>
      <c r="AF1310" s="29">
        <f t="shared" si="358"/>
        <v>8456582.1999998502</v>
      </c>
      <c r="AG1310" s="30">
        <f t="shared" si="371"/>
        <v>1298</v>
      </c>
      <c r="AH1310" s="30">
        <f t="shared" si="371"/>
        <v>1298</v>
      </c>
      <c r="AI1310" s="29">
        <f t="shared" si="363"/>
        <v>8410824.2700000014</v>
      </c>
      <c r="AJ1310" s="30">
        <f t="shared" si="371"/>
        <v>1298</v>
      </c>
      <c r="AK1310" s="30">
        <f t="shared" si="370"/>
        <v>1298</v>
      </c>
      <c r="AL1310" s="29">
        <f t="shared" si="364"/>
        <v>8447533.1099999342</v>
      </c>
      <c r="AM1310" s="30">
        <f t="shared" si="370"/>
        <v>1298</v>
      </c>
      <c r="AN1310" s="30">
        <f t="shared" si="370"/>
        <v>1298</v>
      </c>
      <c r="AO1310" s="29">
        <f t="shared" si="365"/>
        <v>8449658.789999973</v>
      </c>
      <c r="AP1310" s="30">
        <f t="shared" si="370"/>
        <v>1298</v>
      </c>
      <c r="AQ1310" s="30">
        <f t="shared" si="370"/>
        <v>1298</v>
      </c>
      <c r="AR1310" s="29">
        <f t="shared" si="359"/>
        <v>8438613.6399997659</v>
      </c>
      <c r="AS1310" s="253">
        <f t="shared" si="370"/>
        <v>1298</v>
      </c>
      <c r="AT1310" s="254">
        <f t="shared" si="370"/>
        <v>1298</v>
      </c>
    </row>
    <row r="1311" spans="22:46">
      <c r="V1311" s="30">
        <f t="shared" si="371"/>
        <v>1299</v>
      </c>
      <c r="W1311" s="29">
        <f t="shared" si="360"/>
        <v>8427052.1400000006</v>
      </c>
      <c r="X1311" s="30">
        <f t="shared" si="371"/>
        <v>1299</v>
      </c>
      <c r="Y1311" s="30">
        <f t="shared" si="371"/>
        <v>1299</v>
      </c>
      <c r="Z1311" s="29">
        <f t="shared" si="361"/>
        <v>8451477.2999999113</v>
      </c>
      <c r="AA1311" s="30">
        <f t="shared" si="371"/>
        <v>1299</v>
      </c>
      <c r="AB1311" s="30">
        <f t="shared" si="371"/>
        <v>1299</v>
      </c>
      <c r="AC1311" s="29">
        <f t="shared" si="362"/>
        <v>8421464.1400001198</v>
      </c>
      <c r="AD1311" s="30">
        <f t="shared" si="371"/>
        <v>1299</v>
      </c>
      <c r="AE1311" s="30">
        <f t="shared" si="371"/>
        <v>1299</v>
      </c>
      <c r="AF1311" s="29">
        <f t="shared" si="358"/>
        <v>8463044.8299998511</v>
      </c>
      <c r="AG1311" s="30">
        <f t="shared" si="371"/>
        <v>1299</v>
      </c>
      <c r="AH1311" s="30">
        <f t="shared" si="371"/>
        <v>1299</v>
      </c>
      <c r="AI1311" s="29">
        <f t="shared" si="363"/>
        <v>8417260.6900000013</v>
      </c>
      <c r="AJ1311" s="30">
        <f t="shared" si="371"/>
        <v>1299</v>
      </c>
      <c r="AK1311" s="30">
        <f t="shared" si="370"/>
        <v>1299</v>
      </c>
      <c r="AL1311" s="29">
        <f t="shared" si="364"/>
        <v>8453994.8299999349</v>
      </c>
      <c r="AM1311" s="30">
        <f t="shared" si="370"/>
        <v>1299</v>
      </c>
      <c r="AN1311" s="30">
        <f t="shared" si="370"/>
        <v>1299</v>
      </c>
      <c r="AO1311" s="29">
        <f t="shared" si="365"/>
        <v>8456112.7499999739</v>
      </c>
      <c r="AP1311" s="30">
        <f t="shared" si="370"/>
        <v>1299</v>
      </c>
      <c r="AQ1311" s="30">
        <f t="shared" si="370"/>
        <v>1299</v>
      </c>
      <c r="AR1311" s="29">
        <f t="shared" si="359"/>
        <v>8445056.8099997658</v>
      </c>
      <c r="AS1311" s="253">
        <f t="shared" si="370"/>
        <v>1299</v>
      </c>
      <c r="AT1311" s="254">
        <f t="shared" si="370"/>
        <v>1299</v>
      </c>
    </row>
    <row r="1312" spans="22:46">
      <c r="V1312" s="30">
        <f t="shared" si="371"/>
        <v>1300</v>
      </c>
      <c r="W1312" s="29">
        <f t="shared" si="360"/>
        <v>8433488.8100000005</v>
      </c>
      <c r="X1312" s="30">
        <f t="shared" si="371"/>
        <v>1300</v>
      </c>
      <c r="Y1312" s="30">
        <f t="shared" si="371"/>
        <v>1300</v>
      </c>
      <c r="Z1312" s="29">
        <f t="shared" si="361"/>
        <v>8457935.4199999105</v>
      </c>
      <c r="AA1312" s="30">
        <f t="shared" si="371"/>
        <v>1300</v>
      </c>
      <c r="AB1312" s="30">
        <f t="shared" si="371"/>
        <v>1300</v>
      </c>
      <c r="AC1312" s="29">
        <f t="shared" si="362"/>
        <v>8427900.1100001205</v>
      </c>
      <c r="AD1312" s="30">
        <f t="shared" si="371"/>
        <v>1300</v>
      </c>
      <c r="AE1312" s="30">
        <f t="shared" si="371"/>
        <v>1300</v>
      </c>
      <c r="AF1312" s="29">
        <f t="shared" si="358"/>
        <v>8469507.4599998519</v>
      </c>
      <c r="AG1312" s="30">
        <f t="shared" si="371"/>
        <v>1300</v>
      </c>
      <c r="AH1312" s="30">
        <f t="shared" si="371"/>
        <v>1300</v>
      </c>
      <c r="AI1312" s="29">
        <f t="shared" si="363"/>
        <v>8423697.1100000013</v>
      </c>
      <c r="AJ1312" s="30">
        <f t="shared" si="371"/>
        <v>1300</v>
      </c>
      <c r="AK1312" s="30">
        <f t="shared" si="370"/>
        <v>1300</v>
      </c>
      <c r="AL1312" s="29">
        <f t="shared" si="364"/>
        <v>8460456.5499999356</v>
      </c>
      <c r="AM1312" s="30">
        <f t="shared" si="370"/>
        <v>1300</v>
      </c>
      <c r="AN1312" s="30">
        <f t="shared" si="370"/>
        <v>1300</v>
      </c>
      <c r="AO1312" s="29">
        <f t="shared" si="365"/>
        <v>8462566.7099999748</v>
      </c>
      <c r="AP1312" s="30">
        <f t="shared" si="370"/>
        <v>1300</v>
      </c>
      <c r="AQ1312" s="30">
        <f t="shared" si="370"/>
        <v>1300</v>
      </c>
      <c r="AR1312" s="29">
        <f t="shared" si="359"/>
        <v>8451499.9799997658</v>
      </c>
      <c r="AS1312" s="253">
        <f t="shared" si="370"/>
        <v>1300</v>
      </c>
      <c r="AT1312" s="254">
        <f t="shared" si="370"/>
        <v>1300</v>
      </c>
    </row>
    <row r="1313" spans="22:46">
      <c r="V1313" s="30">
        <f t="shared" si="371"/>
        <v>1301</v>
      </c>
      <c r="W1313" s="29">
        <f t="shared" si="360"/>
        <v>8439925.4800000004</v>
      </c>
      <c r="X1313" s="30">
        <f t="shared" si="371"/>
        <v>1301</v>
      </c>
      <c r="Y1313" s="30">
        <f t="shared" si="371"/>
        <v>1301</v>
      </c>
      <c r="Z1313" s="29">
        <f t="shared" si="361"/>
        <v>8464393.5399999097</v>
      </c>
      <c r="AA1313" s="30">
        <f t="shared" si="371"/>
        <v>1301</v>
      </c>
      <c r="AB1313" s="30">
        <f t="shared" si="371"/>
        <v>1301</v>
      </c>
      <c r="AC1313" s="29">
        <f t="shared" si="362"/>
        <v>8434336.0800001211</v>
      </c>
      <c r="AD1313" s="30">
        <f t="shared" si="371"/>
        <v>1301</v>
      </c>
      <c r="AE1313" s="30">
        <f t="shared" si="371"/>
        <v>1301</v>
      </c>
      <c r="AF1313" s="29">
        <f t="shared" si="358"/>
        <v>8475970.0899998527</v>
      </c>
      <c r="AG1313" s="30">
        <f t="shared" si="371"/>
        <v>1301</v>
      </c>
      <c r="AH1313" s="30">
        <f t="shared" si="371"/>
        <v>1301</v>
      </c>
      <c r="AI1313" s="29">
        <f t="shared" si="363"/>
        <v>8430133.5300000012</v>
      </c>
      <c r="AJ1313" s="30">
        <f t="shared" si="371"/>
        <v>1301</v>
      </c>
      <c r="AK1313" s="30">
        <f t="shared" si="370"/>
        <v>1301</v>
      </c>
      <c r="AL1313" s="29">
        <f t="shared" si="364"/>
        <v>8466918.2699999362</v>
      </c>
      <c r="AM1313" s="30">
        <f t="shared" si="370"/>
        <v>1301</v>
      </c>
      <c r="AN1313" s="30">
        <f t="shared" si="370"/>
        <v>1301</v>
      </c>
      <c r="AO1313" s="29">
        <f t="shared" si="365"/>
        <v>8469020.6699999757</v>
      </c>
      <c r="AP1313" s="30">
        <f t="shared" si="370"/>
        <v>1301</v>
      </c>
      <c r="AQ1313" s="30">
        <f t="shared" si="370"/>
        <v>1301</v>
      </c>
      <c r="AR1313" s="29">
        <f t="shared" si="359"/>
        <v>8457943.1499997657</v>
      </c>
      <c r="AS1313" s="253">
        <f t="shared" si="370"/>
        <v>1301</v>
      </c>
      <c r="AT1313" s="254">
        <f t="shared" si="370"/>
        <v>1301</v>
      </c>
    </row>
    <row r="1314" spans="22:46">
      <c r="V1314" s="30">
        <f t="shared" si="371"/>
        <v>1302</v>
      </c>
      <c r="W1314" s="29">
        <f t="shared" si="360"/>
        <v>8446362.1500000004</v>
      </c>
      <c r="X1314" s="30">
        <f t="shared" si="371"/>
        <v>1302</v>
      </c>
      <c r="Y1314" s="30">
        <f t="shared" si="371"/>
        <v>1302</v>
      </c>
      <c r="Z1314" s="29">
        <f t="shared" si="361"/>
        <v>8470851.6599999089</v>
      </c>
      <c r="AA1314" s="30">
        <f t="shared" si="371"/>
        <v>1302</v>
      </c>
      <c r="AB1314" s="30">
        <f t="shared" si="371"/>
        <v>1302</v>
      </c>
      <c r="AC1314" s="29">
        <f t="shared" si="362"/>
        <v>8440772.0500001218</v>
      </c>
      <c r="AD1314" s="30">
        <f t="shared" si="371"/>
        <v>1302</v>
      </c>
      <c r="AE1314" s="30">
        <f t="shared" si="371"/>
        <v>1302</v>
      </c>
      <c r="AF1314" s="29">
        <f t="shared" si="358"/>
        <v>8482432.7199998535</v>
      </c>
      <c r="AG1314" s="30">
        <f t="shared" si="371"/>
        <v>1302</v>
      </c>
      <c r="AH1314" s="30">
        <f t="shared" si="371"/>
        <v>1302</v>
      </c>
      <c r="AI1314" s="29">
        <f t="shared" si="363"/>
        <v>8436569.9500000011</v>
      </c>
      <c r="AJ1314" s="30">
        <f t="shared" si="371"/>
        <v>1302</v>
      </c>
      <c r="AK1314" s="30">
        <f t="shared" si="370"/>
        <v>1302</v>
      </c>
      <c r="AL1314" s="29">
        <f t="shared" si="364"/>
        <v>8473379.9899999369</v>
      </c>
      <c r="AM1314" s="30">
        <f t="shared" si="370"/>
        <v>1302</v>
      </c>
      <c r="AN1314" s="30">
        <f t="shared" si="370"/>
        <v>1302</v>
      </c>
      <c r="AO1314" s="29">
        <f t="shared" si="365"/>
        <v>8475474.6299999766</v>
      </c>
      <c r="AP1314" s="30">
        <f t="shared" si="370"/>
        <v>1302</v>
      </c>
      <c r="AQ1314" s="30">
        <f t="shared" si="370"/>
        <v>1302</v>
      </c>
      <c r="AR1314" s="29">
        <f t="shared" si="359"/>
        <v>8464386.3199997656</v>
      </c>
      <c r="AS1314" s="253">
        <f t="shared" si="370"/>
        <v>1302</v>
      </c>
      <c r="AT1314" s="254">
        <f t="shared" si="370"/>
        <v>1302</v>
      </c>
    </row>
    <row r="1315" spans="22:46">
      <c r="V1315" s="30">
        <f t="shared" si="371"/>
        <v>1303</v>
      </c>
      <c r="W1315" s="29">
        <f t="shared" si="360"/>
        <v>8452798.8200000003</v>
      </c>
      <c r="X1315" s="30">
        <f t="shared" si="371"/>
        <v>1303</v>
      </c>
      <c r="Y1315" s="30">
        <f t="shared" si="371"/>
        <v>1303</v>
      </c>
      <c r="Z1315" s="29">
        <f t="shared" si="361"/>
        <v>8477309.7799999081</v>
      </c>
      <c r="AA1315" s="30">
        <f t="shared" si="371"/>
        <v>1303</v>
      </c>
      <c r="AB1315" s="30">
        <f t="shared" si="371"/>
        <v>1303</v>
      </c>
      <c r="AC1315" s="29">
        <f t="shared" si="362"/>
        <v>8447208.0200001225</v>
      </c>
      <c r="AD1315" s="30">
        <f t="shared" si="371"/>
        <v>1303</v>
      </c>
      <c r="AE1315" s="30">
        <f t="shared" si="371"/>
        <v>1303</v>
      </c>
      <c r="AF1315" s="29">
        <f t="shared" si="358"/>
        <v>8488895.3499998543</v>
      </c>
      <c r="AG1315" s="30">
        <f t="shared" si="371"/>
        <v>1303</v>
      </c>
      <c r="AH1315" s="30">
        <f t="shared" si="371"/>
        <v>1303</v>
      </c>
      <c r="AI1315" s="29">
        <f t="shared" si="363"/>
        <v>8443006.370000001</v>
      </c>
      <c r="AJ1315" s="30">
        <f t="shared" si="371"/>
        <v>1303</v>
      </c>
      <c r="AK1315" s="30">
        <f t="shared" si="370"/>
        <v>1303</v>
      </c>
      <c r="AL1315" s="29">
        <f t="shared" si="364"/>
        <v>8479841.7099999376</v>
      </c>
      <c r="AM1315" s="30">
        <f t="shared" si="370"/>
        <v>1303</v>
      </c>
      <c r="AN1315" s="30">
        <f t="shared" si="370"/>
        <v>1303</v>
      </c>
      <c r="AO1315" s="29">
        <f t="shared" si="365"/>
        <v>8481928.5899999775</v>
      </c>
      <c r="AP1315" s="30">
        <f t="shared" si="370"/>
        <v>1303</v>
      </c>
      <c r="AQ1315" s="30">
        <f t="shared" si="370"/>
        <v>1303</v>
      </c>
      <c r="AR1315" s="29">
        <f t="shared" si="359"/>
        <v>8470829.4899997655</v>
      </c>
      <c r="AS1315" s="253">
        <f t="shared" si="370"/>
        <v>1303</v>
      </c>
      <c r="AT1315" s="254">
        <f t="shared" si="370"/>
        <v>1303</v>
      </c>
    </row>
    <row r="1316" spans="22:46">
      <c r="V1316" s="30">
        <f t="shared" si="371"/>
        <v>1304</v>
      </c>
      <c r="W1316" s="29">
        <f t="shared" si="360"/>
        <v>8459235.4900000002</v>
      </c>
      <c r="X1316" s="30">
        <f t="shared" si="371"/>
        <v>1304</v>
      </c>
      <c r="Y1316" s="30">
        <f t="shared" si="371"/>
        <v>1304</v>
      </c>
      <c r="Z1316" s="29">
        <f t="shared" si="361"/>
        <v>8483767.8999999072</v>
      </c>
      <c r="AA1316" s="30">
        <f t="shared" si="371"/>
        <v>1304</v>
      </c>
      <c r="AB1316" s="30">
        <f t="shared" si="371"/>
        <v>1304</v>
      </c>
      <c r="AC1316" s="29">
        <f t="shared" si="362"/>
        <v>8453643.9900001232</v>
      </c>
      <c r="AD1316" s="30">
        <f t="shared" si="371"/>
        <v>1304</v>
      </c>
      <c r="AE1316" s="30">
        <f t="shared" si="371"/>
        <v>1304</v>
      </c>
      <c r="AF1316" s="29">
        <f t="shared" si="358"/>
        <v>8495357.9799998552</v>
      </c>
      <c r="AG1316" s="30">
        <f t="shared" si="371"/>
        <v>1304</v>
      </c>
      <c r="AH1316" s="30">
        <f t="shared" si="371"/>
        <v>1304</v>
      </c>
      <c r="AI1316" s="29">
        <f t="shared" si="363"/>
        <v>8449442.790000001</v>
      </c>
      <c r="AJ1316" s="30">
        <f t="shared" si="371"/>
        <v>1304</v>
      </c>
      <c r="AK1316" s="30">
        <f t="shared" si="370"/>
        <v>1304</v>
      </c>
      <c r="AL1316" s="29">
        <f t="shared" si="364"/>
        <v>8486303.4299999382</v>
      </c>
      <c r="AM1316" s="30">
        <f t="shared" si="370"/>
        <v>1304</v>
      </c>
      <c r="AN1316" s="30">
        <f t="shared" si="370"/>
        <v>1304</v>
      </c>
      <c r="AO1316" s="29">
        <f t="shared" si="365"/>
        <v>8488382.5499999784</v>
      </c>
      <c r="AP1316" s="30">
        <f t="shared" si="370"/>
        <v>1304</v>
      </c>
      <c r="AQ1316" s="30">
        <f t="shared" si="370"/>
        <v>1304</v>
      </c>
      <c r="AR1316" s="29">
        <f t="shared" si="359"/>
        <v>8477272.6599997655</v>
      </c>
      <c r="AS1316" s="253">
        <f t="shared" si="370"/>
        <v>1304</v>
      </c>
      <c r="AT1316" s="254">
        <f t="shared" si="370"/>
        <v>1304</v>
      </c>
    </row>
    <row r="1317" spans="22:46">
      <c r="V1317" s="30">
        <f t="shared" si="371"/>
        <v>1305</v>
      </c>
      <c r="W1317" s="29">
        <f t="shared" si="360"/>
        <v>8465672.1600000001</v>
      </c>
      <c r="X1317" s="30">
        <f t="shared" si="371"/>
        <v>1305</v>
      </c>
      <c r="Y1317" s="30">
        <f t="shared" si="371"/>
        <v>1305</v>
      </c>
      <c r="Z1317" s="29">
        <f t="shared" si="361"/>
        <v>8490226.0199999064</v>
      </c>
      <c r="AA1317" s="30">
        <f t="shared" si="371"/>
        <v>1305</v>
      </c>
      <c r="AB1317" s="30">
        <f t="shared" si="371"/>
        <v>1305</v>
      </c>
      <c r="AC1317" s="29">
        <f t="shared" si="362"/>
        <v>8460079.9600001238</v>
      </c>
      <c r="AD1317" s="30">
        <f t="shared" si="371"/>
        <v>1305</v>
      </c>
      <c r="AE1317" s="30">
        <f t="shared" si="371"/>
        <v>1305</v>
      </c>
      <c r="AF1317" s="29">
        <f t="shared" si="358"/>
        <v>8501820.609999856</v>
      </c>
      <c r="AG1317" s="30">
        <f t="shared" si="371"/>
        <v>1305</v>
      </c>
      <c r="AH1317" s="30">
        <f t="shared" si="371"/>
        <v>1305</v>
      </c>
      <c r="AI1317" s="29">
        <f t="shared" si="363"/>
        <v>8455879.2100000009</v>
      </c>
      <c r="AJ1317" s="30">
        <f t="shared" si="371"/>
        <v>1305</v>
      </c>
      <c r="AK1317" s="30">
        <f t="shared" si="370"/>
        <v>1305</v>
      </c>
      <c r="AL1317" s="29">
        <f t="shared" si="364"/>
        <v>8492765.1499999389</v>
      </c>
      <c r="AM1317" s="30">
        <f t="shared" si="370"/>
        <v>1305</v>
      </c>
      <c r="AN1317" s="30">
        <f t="shared" si="370"/>
        <v>1305</v>
      </c>
      <c r="AO1317" s="29">
        <f t="shared" si="365"/>
        <v>8494836.5099999793</v>
      </c>
      <c r="AP1317" s="30">
        <f t="shared" si="370"/>
        <v>1305</v>
      </c>
      <c r="AQ1317" s="30">
        <f t="shared" si="370"/>
        <v>1305</v>
      </c>
      <c r="AR1317" s="29">
        <f t="shared" si="359"/>
        <v>8483715.8299997654</v>
      </c>
      <c r="AS1317" s="253">
        <f t="shared" si="370"/>
        <v>1305</v>
      </c>
      <c r="AT1317" s="254">
        <f t="shared" si="370"/>
        <v>1305</v>
      </c>
    </row>
    <row r="1318" spans="22:46">
      <c r="V1318" s="30">
        <f t="shared" si="371"/>
        <v>1306</v>
      </c>
      <c r="W1318" s="29">
        <f t="shared" si="360"/>
        <v>8472108.8300000001</v>
      </c>
      <c r="X1318" s="30">
        <f t="shared" si="371"/>
        <v>1306</v>
      </c>
      <c r="Y1318" s="30">
        <f t="shared" si="371"/>
        <v>1306</v>
      </c>
      <c r="Z1318" s="29">
        <f t="shared" si="361"/>
        <v>8496684.1399999056</v>
      </c>
      <c r="AA1318" s="30">
        <f t="shared" si="371"/>
        <v>1306</v>
      </c>
      <c r="AB1318" s="30">
        <f t="shared" si="371"/>
        <v>1306</v>
      </c>
      <c r="AC1318" s="29">
        <f t="shared" si="362"/>
        <v>8466515.9300001245</v>
      </c>
      <c r="AD1318" s="30">
        <f t="shared" si="371"/>
        <v>1306</v>
      </c>
      <c r="AE1318" s="30">
        <f t="shared" si="371"/>
        <v>1306</v>
      </c>
      <c r="AF1318" s="29">
        <f t="shared" si="358"/>
        <v>8508283.2399998568</v>
      </c>
      <c r="AG1318" s="30">
        <f t="shared" si="371"/>
        <v>1306</v>
      </c>
      <c r="AH1318" s="30">
        <f t="shared" si="371"/>
        <v>1306</v>
      </c>
      <c r="AI1318" s="29">
        <f t="shared" si="363"/>
        <v>8462315.6300000008</v>
      </c>
      <c r="AJ1318" s="30">
        <f t="shared" si="371"/>
        <v>1306</v>
      </c>
      <c r="AK1318" s="30">
        <f t="shared" si="370"/>
        <v>1306</v>
      </c>
      <c r="AL1318" s="29">
        <f t="shared" si="364"/>
        <v>8499226.8699999396</v>
      </c>
      <c r="AM1318" s="30">
        <f t="shared" si="370"/>
        <v>1306</v>
      </c>
      <c r="AN1318" s="30">
        <f t="shared" si="370"/>
        <v>1306</v>
      </c>
      <c r="AO1318" s="29">
        <f t="shared" si="365"/>
        <v>8501290.4699999802</v>
      </c>
      <c r="AP1318" s="30">
        <f t="shared" si="370"/>
        <v>1306</v>
      </c>
      <c r="AQ1318" s="30">
        <f t="shared" si="370"/>
        <v>1306</v>
      </c>
      <c r="AR1318" s="29">
        <f t="shared" si="359"/>
        <v>8490158.9999997653</v>
      </c>
      <c r="AS1318" s="253">
        <f t="shared" si="370"/>
        <v>1306</v>
      </c>
      <c r="AT1318" s="254">
        <f t="shared" si="370"/>
        <v>1306</v>
      </c>
    </row>
    <row r="1319" spans="22:46">
      <c r="V1319" s="30">
        <f t="shared" si="371"/>
        <v>1307</v>
      </c>
      <c r="W1319" s="29">
        <f t="shared" si="360"/>
        <v>8478545.5</v>
      </c>
      <c r="X1319" s="30">
        <f t="shared" si="371"/>
        <v>1307</v>
      </c>
      <c r="Y1319" s="30">
        <f t="shared" si="371"/>
        <v>1307</v>
      </c>
      <c r="Z1319" s="29">
        <f t="shared" si="361"/>
        <v>8503142.2599999048</v>
      </c>
      <c r="AA1319" s="30">
        <f t="shared" si="371"/>
        <v>1307</v>
      </c>
      <c r="AB1319" s="30">
        <f t="shared" si="371"/>
        <v>1307</v>
      </c>
      <c r="AC1319" s="29">
        <f t="shared" si="362"/>
        <v>8472951.9000001252</v>
      </c>
      <c r="AD1319" s="30">
        <f t="shared" si="371"/>
        <v>1307</v>
      </c>
      <c r="AE1319" s="30">
        <f t="shared" si="371"/>
        <v>1307</v>
      </c>
      <c r="AF1319" s="29">
        <f t="shared" si="358"/>
        <v>8514745.8699998576</v>
      </c>
      <c r="AG1319" s="30">
        <f t="shared" si="371"/>
        <v>1307</v>
      </c>
      <c r="AH1319" s="30">
        <f t="shared" si="371"/>
        <v>1307</v>
      </c>
      <c r="AI1319" s="29">
        <f t="shared" si="363"/>
        <v>8468752.0500000007</v>
      </c>
      <c r="AJ1319" s="30">
        <f t="shared" si="371"/>
        <v>1307</v>
      </c>
      <c r="AK1319" s="30">
        <f t="shared" si="370"/>
        <v>1307</v>
      </c>
      <c r="AL1319" s="29">
        <f t="shared" si="364"/>
        <v>8505688.5899999402</v>
      </c>
      <c r="AM1319" s="30">
        <f t="shared" si="370"/>
        <v>1307</v>
      </c>
      <c r="AN1319" s="30">
        <f t="shared" si="370"/>
        <v>1307</v>
      </c>
      <c r="AO1319" s="29">
        <f t="shared" si="365"/>
        <v>8507744.4299999811</v>
      </c>
      <c r="AP1319" s="30">
        <f t="shared" si="370"/>
        <v>1307</v>
      </c>
      <c r="AQ1319" s="30">
        <f t="shared" si="370"/>
        <v>1307</v>
      </c>
      <c r="AR1319" s="29">
        <f t="shared" si="359"/>
        <v>8496602.1699997652</v>
      </c>
      <c r="AS1319" s="253">
        <f t="shared" si="370"/>
        <v>1307</v>
      </c>
      <c r="AT1319" s="254">
        <f t="shared" si="370"/>
        <v>1307</v>
      </c>
    </row>
    <row r="1320" spans="22:46">
      <c r="V1320" s="30">
        <f t="shared" si="371"/>
        <v>1308</v>
      </c>
      <c r="W1320" s="29">
        <f t="shared" si="360"/>
        <v>8484982.1699999999</v>
      </c>
      <c r="X1320" s="30">
        <f t="shared" si="371"/>
        <v>1308</v>
      </c>
      <c r="Y1320" s="30">
        <f t="shared" si="371"/>
        <v>1308</v>
      </c>
      <c r="Z1320" s="29">
        <f t="shared" si="361"/>
        <v>8509600.379999904</v>
      </c>
      <c r="AA1320" s="30">
        <f t="shared" si="371"/>
        <v>1308</v>
      </c>
      <c r="AB1320" s="30">
        <f t="shared" si="371"/>
        <v>1308</v>
      </c>
      <c r="AC1320" s="29">
        <f t="shared" si="362"/>
        <v>8479387.8700001258</v>
      </c>
      <c r="AD1320" s="30">
        <f t="shared" si="371"/>
        <v>1308</v>
      </c>
      <c r="AE1320" s="30">
        <f t="shared" si="371"/>
        <v>1308</v>
      </c>
      <c r="AF1320" s="29">
        <f t="shared" si="358"/>
        <v>8521208.4999998584</v>
      </c>
      <c r="AG1320" s="30">
        <f t="shared" si="371"/>
        <v>1308</v>
      </c>
      <c r="AH1320" s="30">
        <f t="shared" si="371"/>
        <v>1308</v>
      </c>
      <c r="AI1320" s="29">
        <f t="shared" si="363"/>
        <v>8475188.4700000007</v>
      </c>
      <c r="AJ1320" s="30">
        <f t="shared" si="371"/>
        <v>1308</v>
      </c>
      <c r="AK1320" s="30">
        <f t="shared" si="370"/>
        <v>1308</v>
      </c>
      <c r="AL1320" s="29">
        <f t="shared" si="364"/>
        <v>8512150.3099999409</v>
      </c>
      <c r="AM1320" s="30">
        <f t="shared" si="370"/>
        <v>1308</v>
      </c>
      <c r="AN1320" s="30">
        <f t="shared" si="370"/>
        <v>1308</v>
      </c>
      <c r="AO1320" s="29">
        <f t="shared" si="365"/>
        <v>8514198.389999982</v>
      </c>
      <c r="AP1320" s="30">
        <f t="shared" si="370"/>
        <v>1308</v>
      </c>
      <c r="AQ1320" s="30">
        <f t="shared" si="370"/>
        <v>1308</v>
      </c>
      <c r="AR1320" s="29">
        <f t="shared" si="359"/>
        <v>8503045.3399997652</v>
      </c>
      <c r="AS1320" s="253">
        <f t="shared" si="370"/>
        <v>1308</v>
      </c>
      <c r="AT1320" s="254">
        <f t="shared" si="370"/>
        <v>1308</v>
      </c>
    </row>
    <row r="1321" spans="22:46">
      <c r="V1321" s="30">
        <f t="shared" si="371"/>
        <v>1309</v>
      </c>
      <c r="W1321" s="29">
        <f t="shared" si="360"/>
        <v>8491418.8399999999</v>
      </c>
      <c r="X1321" s="30">
        <f t="shared" si="371"/>
        <v>1309</v>
      </c>
      <c r="Y1321" s="30">
        <f t="shared" si="371"/>
        <v>1309</v>
      </c>
      <c r="Z1321" s="29">
        <f t="shared" si="361"/>
        <v>8516058.4999999031</v>
      </c>
      <c r="AA1321" s="30">
        <f t="shared" si="371"/>
        <v>1309</v>
      </c>
      <c r="AB1321" s="30">
        <f t="shared" si="371"/>
        <v>1309</v>
      </c>
      <c r="AC1321" s="29">
        <f t="shared" si="362"/>
        <v>8485823.8400001265</v>
      </c>
      <c r="AD1321" s="30">
        <f t="shared" si="371"/>
        <v>1309</v>
      </c>
      <c r="AE1321" s="30">
        <f t="shared" si="371"/>
        <v>1309</v>
      </c>
      <c r="AF1321" s="29">
        <f t="shared" si="358"/>
        <v>8527671.1299998593</v>
      </c>
      <c r="AG1321" s="30">
        <f t="shared" si="371"/>
        <v>1309</v>
      </c>
      <c r="AH1321" s="30">
        <f t="shared" si="371"/>
        <v>1309</v>
      </c>
      <c r="AI1321" s="29">
        <f t="shared" si="363"/>
        <v>8481624.8900000006</v>
      </c>
      <c r="AJ1321" s="30">
        <f t="shared" si="371"/>
        <v>1309</v>
      </c>
      <c r="AK1321" s="30">
        <f t="shared" si="370"/>
        <v>1309</v>
      </c>
      <c r="AL1321" s="29">
        <f t="shared" si="364"/>
        <v>8518612.0299999416</v>
      </c>
      <c r="AM1321" s="30">
        <f t="shared" si="370"/>
        <v>1309</v>
      </c>
      <c r="AN1321" s="30">
        <f t="shared" si="370"/>
        <v>1309</v>
      </c>
      <c r="AO1321" s="29">
        <f t="shared" si="365"/>
        <v>8520652.3499999829</v>
      </c>
      <c r="AP1321" s="30">
        <f t="shared" si="370"/>
        <v>1309</v>
      </c>
      <c r="AQ1321" s="30">
        <f t="shared" si="370"/>
        <v>1309</v>
      </c>
      <c r="AR1321" s="29">
        <f t="shared" si="359"/>
        <v>8509488.5099997651</v>
      </c>
      <c r="AS1321" s="253">
        <f t="shared" si="370"/>
        <v>1309</v>
      </c>
      <c r="AT1321" s="254">
        <f t="shared" si="370"/>
        <v>1309</v>
      </c>
    </row>
    <row r="1322" spans="22:46">
      <c r="V1322" s="30">
        <f t="shared" si="371"/>
        <v>1310</v>
      </c>
      <c r="W1322" s="29">
        <f t="shared" si="360"/>
        <v>8497855.5099999998</v>
      </c>
      <c r="X1322" s="30">
        <f t="shared" si="371"/>
        <v>1310</v>
      </c>
      <c r="Y1322" s="30">
        <f t="shared" si="371"/>
        <v>1310</v>
      </c>
      <c r="Z1322" s="29">
        <f t="shared" si="361"/>
        <v>8522516.6199999023</v>
      </c>
      <c r="AA1322" s="30">
        <f t="shared" si="371"/>
        <v>1310</v>
      </c>
      <c r="AB1322" s="30">
        <f t="shared" si="371"/>
        <v>1310</v>
      </c>
      <c r="AC1322" s="29">
        <f t="shared" si="362"/>
        <v>8492259.8100001272</v>
      </c>
      <c r="AD1322" s="30">
        <f t="shared" si="371"/>
        <v>1310</v>
      </c>
      <c r="AE1322" s="30">
        <f t="shared" si="371"/>
        <v>1310</v>
      </c>
      <c r="AF1322" s="29">
        <f t="shared" si="358"/>
        <v>8534133.7599998601</v>
      </c>
      <c r="AG1322" s="30">
        <f t="shared" si="371"/>
        <v>1310</v>
      </c>
      <c r="AH1322" s="30">
        <f t="shared" si="371"/>
        <v>1310</v>
      </c>
      <c r="AI1322" s="29">
        <f t="shared" si="363"/>
        <v>8488061.3100000005</v>
      </c>
      <c r="AJ1322" s="30">
        <f t="shared" si="371"/>
        <v>1310</v>
      </c>
      <c r="AK1322" s="30">
        <f t="shared" si="370"/>
        <v>1310</v>
      </c>
      <c r="AL1322" s="29">
        <f t="shared" si="364"/>
        <v>8525073.7499999423</v>
      </c>
      <c r="AM1322" s="30">
        <f t="shared" si="370"/>
        <v>1310</v>
      </c>
      <c r="AN1322" s="30">
        <f t="shared" si="370"/>
        <v>1310</v>
      </c>
      <c r="AO1322" s="29">
        <f t="shared" si="365"/>
        <v>8527106.3099999838</v>
      </c>
      <c r="AP1322" s="30">
        <f t="shared" si="370"/>
        <v>1310</v>
      </c>
      <c r="AQ1322" s="30">
        <f t="shared" si="370"/>
        <v>1310</v>
      </c>
      <c r="AR1322" s="29">
        <f t="shared" si="359"/>
        <v>8515931.679999765</v>
      </c>
      <c r="AS1322" s="253">
        <f t="shared" si="370"/>
        <v>1310</v>
      </c>
      <c r="AT1322" s="254">
        <f t="shared" si="370"/>
        <v>1310</v>
      </c>
    </row>
    <row r="1323" spans="22:46">
      <c r="V1323" s="30">
        <f t="shared" si="371"/>
        <v>1311</v>
      </c>
      <c r="W1323" s="29">
        <f t="shared" si="360"/>
        <v>8504292.1799999997</v>
      </c>
      <c r="X1323" s="30">
        <f t="shared" si="371"/>
        <v>1311</v>
      </c>
      <c r="Y1323" s="30">
        <f t="shared" si="371"/>
        <v>1311</v>
      </c>
      <c r="Z1323" s="29">
        <f t="shared" si="361"/>
        <v>8528974.7399999015</v>
      </c>
      <c r="AA1323" s="30">
        <f t="shared" si="371"/>
        <v>1311</v>
      </c>
      <c r="AB1323" s="30">
        <f t="shared" si="371"/>
        <v>1311</v>
      </c>
      <c r="AC1323" s="29">
        <f t="shared" si="362"/>
        <v>8498695.7800001279</v>
      </c>
      <c r="AD1323" s="30">
        <f t="shared" si="371"/>
        <v>1311</v>
      </c>
      <c r="AE1323" s="30">
        <f t="shared" si="371"/>
        <v>1311</v>
      </c>
      <c r="AF1323" s="29">
        <f t="shared" si="358"/>
        <v>8540596.3899998609</v>
      </c>
      <c r="AG1323" s="30">
        <f t="shared" si="371"/>
        <v>1311</v>
      </c>
      <c r="AH1323" s="30">
        <f t="shared" si="371"/>
        <v>1311</v>
      </c>
      <c r="AI1323" s="29">
        <f t="shared" si="363"/>
        <v>8494497.7300000004</v>
      </c>
      <c r="AJ1323" s="30">
        <f t="shared" si="371"/>
        <v>1311</v>
      </c>
      <c r="AK1323" s="30">
        <f t="shared" si="370"/>
        <v>1311</v>
      </c>
      <c r="AL1323" s="29">
        <f t="shared" si="364"/>
        <v>8531535.4699999429</v>
      </c>
      <c r="AM1323" s="30">
        <f t="shared" si="370"/>
        <v>1311</v>
      </c>
      <c r="AN1323" s="30">
        <f t="shared" si="370"/>
        <v>1311</v>
      </c>
      <c r="AO1323" s="29">
        <f t="shared" si="365"/>
        <v>8533560.2699999847</v>
      </c>
      <c r="AP1323" s="30">
        <f t="shared" si="370"/>
        <v>1311</v>
      </c>
      <c r="AQ1323" s="30">
        <f t="shared" si="370"/>
        <v>1311</v>
      </c>
      <c r="AR1323" s="29">
        <f t="shared" si="359"/>
        <v>8522374.8499997649</v>
      </c>
      <c r="AS1323" s="253">
        <f t="shared" si="370"/>
        <v>1311</v>
      </c>
      <c r="AT1323" s="254">
        <f t="shared" si="370"/>
        <v>1311</v>
      </c>
    </row>
    <row r="1324" spans="22:46">
      <c r="V1324" s="30">
        <f t="shared" si="371"/>
        <v>1312</v>
      </c>
      <c r="W1324" s="29">
        <f t="shared" si="360"/>
        <v>8510728.8499999996</v>
      </c>
      <c r="X1324" s="30">
        <f t="shared" si="371"/>
        <v>1312</v>
      </c>
      <c r="Y1324" s="30">
        <f t="shared" si="371"/>
        <v>1312</v>
      </c>
      <c r="Z1324" s="29">
        <f t="shared" si="361"/>
        <v>8535432.8599999007</v>
      </c>
      <c r="AA1324" s="30">
        <f t="shared" si="371"/>
        <v>1312</v>
      </c>
      <c r="AB1324" s="30">
        <f t="shared" si="371"/>
        <v>1312</v>
      </c>
      <c r="AC1324" s="29">
        <f t="shared" si="362"/>
        <v>8505131.7500001285</v>
      </c>
      <c r="AD1324" s="30">
        <f t="shared" si="371"/>
        <v>1312</v>
      </c>
      <c r="AE1324" s="30">
        <f t="shared" si="371"/>
        <v>1312</v>
      </c>
      <c r="AF1324" s="29">
        <f t="shared" si="358"/>
        <v>8547059.0199998617</v>
      </c>
      <c r="AG1324" s="30">
        <f t="shared" si="371"/>
        <v>1312</v>
      </c>
      <c r="AH1324" s="30">
        <f t="shared" si="371"/>
        <v>1312</v>
      </c>
      <c r="AI1324" s="29">
        <f t="shared" si="363"/>
        <v>8500934.1500000004</v>
      </c>
      <c r="AJ1324" s="30">
        <f t="shared" si="371"/>
        <v>1312</v>
      </c>
      <c r="AK1324" s="30">
        <f t="shared" si="370"/>
        <v>1312</v>
      </c>
      <c r="AL1324" s="29">
        <f t="shared" si="364"/>
        <v>8537997.1899999436</v>
      </c>
      <c r="AM1324" s="30">
        <f t="shared" si="370"/>
        <v>1312</v>
      </c>
      <c r="AN1324" s="30">
        <f t="shared" si="370"/>
        <v>1312</v>
      </c>
      <c r="AO1324" s="29">
        <f t="shared" si="365"/>
        <v>8540014.2299999855</v>
      </c>
      <c r="AP1324" s="30">
        <f t="shared" si="370"/>
        <v>1312</v>
      </c>
      <c r="AQ1324" s="30">
        <f t="shared" si="370"/>
        <v>1312</v>
      </c>
      <c r="AR1324" s="29">
        <f t="shared" si="359"/>
        <v>8528818.0199997649</v>
      </c>
      <c r="AS1324" s="253">
        <f t="shared" si="370"/>
        <v>1312</v>
      </c>
      <c r="AT1324" s="254">
        <f t="shared" si="370"/>
        <v>1312</v>
      </c>
    </row>
    <row r="1325" spans="22:46">
      <c r="V1325" s="30">
        <f t="shared" si="371"/>
        <v>1313</v>
      </c>
      <c r="W1325" s="29">
        <f t="shared" si="360"/>
        <v>8517165.5199999996</v>
      </c>
      <c r="X1325" s="30">
        <f t="shared" si="371"/>
        <v>1313</v>
      </c>
      <c r="Y1325" s="30">
        <f t="shared" si="371"/>
        <v>1313</v>
      </c>
      <c r="Z1325" s="29">
        <f t="shared" si="361"/>
        <v>8541890.9799998999</v>
      </c>
      <c r="AA1325" s="30">
        <f t="shared" si="371"/>
        <v>1313</v>
      </c>
      <c r="AB1325" s="30">
        <f t="shared" si="371"/>
        <v>1313</v>
      </c>
      <c r="AC1325" s="29">
        <f t="shared" si="362"/>
        <v>8511567.7200001292</v>
      </c>
      <c r="AD1325" s="30">
        <f t="shared" si="371"/>
        <v>1313</v>
      </c>
      <c r="AE1325" s="30">
        <f t="shared" si="371"/>
        <v>1313</v>
      </c>
      <c r="AF1325" s="29">
        <f t="shared" si="358"/>
        <v>8553521.6499998625</v>
      </c>
      <c r="AG1325" s="30">
        <f t="shared" si="371"/>
        <v>1313</v>
      </c>
      <c r="AH1325" s="30">
        <f t="shared" si="371"/>
        <v>1313</v>
      </c>
      <c r="AI1325" s="29">
        <f t="shared" si="363"/>
        <v>8507370.5700000003</v>
      </c>
      <c r="AJ1325" s="30">
        <f t="shared" si="371"/>
        <v>1313</v>
      </c>
      <c r="AK1325" s="30">
        <f t="shared" si="371"/>
        <v>1313</v>
      </c>
      <c r="AL1325" s="29">
        <f t="shared" si="364"/>
        <v>8544458.9099999443</v>
      </c>
      <c r="AM1325" s="30">
        <f t="shared" ref="AK1325:AT1340" si="372">AM1324+1</f>
        <v>1313</v>
      </c>
      <c r="AN1325" s="30">
        <f t="shared" si="372"/>
        <v>1313</v>
      </c>
      <c r="AO1325" s="29">
        <f t="shared" si="365"/>
        <v>8546468.1899999864</v>
      </c>
      <c r="AP1325" s="30">
        <f t="shared" si="372"/>
        <v>1313</v>
      </c>
      <c r="AQ1325" s="30">
        <f t="shared" si="372"/>
        <v>1313</v>
      </c>
      <c r="AR1325" s="29">
        <f t="shared" si="359"/>
        <v>8535261.1899997648</v>
      </c>
      <c r="AS1325" s="253">
        <f t="shared" si="372"/>
        <v>1313</v>
      </c>
      <c r="AT1325" s="254">
        <f t="shared" si="372"/>
        <v>1313</v>
      </c>
    </row>
    <row r="1326" spans="22:46">
      <c r="V1326" s="30">
        <f t="shared" ref="V1326:AK1341" si="373">V1325+1</f>
        <v>1314</v>
      </c>
      <c r="W1326" s="29">
        <f t="shared" si="360"/>
        <v>8523602.1899999995</v>
      </c>
      <c r="X1326" s="30">
        <f t="shared" si="373"/>
        <v>1314</v>
      </c>
      <c r="Y1326" s="30">
        <f t="shared" si="373"/>
        <v>1314</v>
      </c>
      <c r="Z1326" s="29">
        <f t="shared" si="361"/>
        <v>8548349.099999899</v>
      </c>
      <c r="AA1326" s="30">
        <f t="shared" si="373"/>
        <v>1314</v>
      </c>
      <c r="AB1326" s="30">
        <f t="shared" si="373"/>
        <v>1314</v>
      </c>
      <c r="AC1326" s="29">
        <f t="shared" si="362"/>
        <v>8518003.6900001299</v>
      </c>
      <c r="AD1326" s="30">
        <f t="shared" si="373"/>
        <v>1314</v>
      </c>
      <c r="AE1326" s="30">
        <f t="shared" si="373"/>
        <v>1314</v>
      </c>
      <c r="AF1326" s="29">
        <f t="shared" si="358"/>
        <v>8559984.2799998634</v>
      </c>
      <c r="AG1326" s="30">
        <f t="shared" si="373"/>
        <v>1314</v>
      </c>
      <c r="AH1326" s="30">
        <f t="shared" si="373"/>
        <v>1314</v>
      </c>
      <c r="AI1326" s="29">
        <f t="shared" si="363"/>
        <v>8513806.9900000002</v>
      </c>
      <c r="AJ1326" s="30">
        <f t="shared" si="373"/>
        <v>1314</v>
      </c>
      <c r="AK1326" s="30">
        <f t="shared" si="372"/>
        <v>1314</v>
      </c>
      <c r="AL1326" s="29">
        <f t="shared" si="364"/>
        <v>8550920.6299999449</v>
      </c>
      <c r="AM1326" s="30">
        <f t="shared" si="372"/>
        <v>1314</v>
      </c>
      <c r="AN1326" s="30">
        <f t="shared" si="372"/>
        <v>1314</v>
      </c>
      <c r="AO1326" s="29">
        <f t="shared" si="365"/>
        <v>8552922.1499999873</v>
      </c>
      <c r="AP1326" s="30">
        <f t="shared" si="372"/>
        <v>1314</v>
      </c>
      <c r="AQ1326" s="30">
        <f t="shared" si="372"/>
        <v>1314</v>
      </c>
      <c r="AR1326" s="29">
        <f t="shared" si="359"/>
        <v>8541704.3599997647</v>
      </c>
      <c r="AS1326" s="253">
        <f t="shared" si="372"/>
        <v>1314</v>
      </c>
      <c r="AT1326" s="254">
        <f t="shared" si="372"/>
        <v>1314</v>
      </c>
    </row>
    <row r="1327" spans="22:46">
      <c r="V1327" s="30">
        <f t="shared" si="373"/>
        <v>1315</v>
      </c>
      <c r="W1327" s="29">
        <f t="shared" si="360"/>
        <v>8530038.8599999994</v>
      </c>
      <c r="X1327" s="30">
        <f t="shared" si="373"/>
        <v>1315</v>
      </c>
      <c r="Y1327" s="30">
        <f t="shared" si="373"/>
        <v>1315</v>
      </c>
      <c r="Z1327" s="29">
        <f t="shared" si="361"/>
        <v>8554807.2199998982</v>
      </c>
      <c r="AA1327" s="30">
        <f t="shared" si="373"/>
        <v>1315</v>
      </c>
      <c r="AB1327" s="30">
        <f t="shared" si="373"/>
        <v>1315</v>
      </c>
      <c r="AC1327" s="29">
        <f t="shared" si="362"/>
        <v>8524439.6600001305</v>
      </c>
      <c r="AD1327" s="30">
        <f t="shared" si="373"/>
        <v>1315</v>
      </c>
      <c r="AE1327" s="30">
        <f t="shared" si="373"/>
        <v>1315</v>
      </c>
      <c r="AF1327" s="29">
        <f t="shared" si="358"/>
        <v>8566446.9099998642</v>
      </c>
      <c r="AG1327" s="30">
        <f t="shared" si="373"/>
        <v>1315</v>
      </c>
      <c r="AH1327" s="30">
        <f t="shared" si="373"/>
        <v>1315</v>
      </c>
      <c r="AI1327" s="29">
        <f t="shared" si="363"/>
        <v>8520243.4100000001</v>
      </c>
      <c r="AJ1327" s="30">
        <f t="shared" si="373"/>
        <v>1315</v>
      </c>
      <c r="AK1327" s="30">
        <f t="shared" si="372"/>
        <v>1315</v>
      </c>
      <c r="AL1327" s="29">
        <f t="shared" si="364"/>
        <v>8557382.3499999456</v>
      </c>
      <c r="AM1327" s="30">
        <f t="shared" si="372"/>
        <v>1315</v>
      </c>
      <c r="AN1327" s="30">
        <f t="shared" si="372"/>
        <v>1315</v>
      </c>
      <c r="AO1327" s="29">
        <f t="shared" si="365"/>
        <v>8559376.1099999882</v>
      </c>
      <c r="AP1327" s="30">
        <f t="shared" si="372"/>
        <v>1315</v>
      </c>
      <c r="AQ1327" s="30">
        <f t="shared" si="372"/>
        <v>1315</v>
      </c>
      <c r="AR1327" s="29">
        <f t="shared" si="359"/>
        <v>8548147.5299997646</v>
      </c>
      <c r="AS1327" s="253">
        <f t="shared" si="372"/>
        <v>1315</v>
      </c>
      <c r="AT1327" s="254">
        <f t="shared" si="372"/>
        <v>1315</v>
      </c>
    </row>
    <row r="1328" spans="22:46">
      <c r="V1328" s="30">
        <f t="shared" si="373"/>
        <v>1316</v>
      </c>
      <c r="W1328" s="29">
        <f t="shared" si="360"/>
        <v>8536475.5299999993</v>
      </c>
      <c r="X1328" s="30">
        <f t="shared" si="373"/>
        <v>1316</v>
      </c>
      <c r="Y1328" s="30">
        <f t="shared" si="373"/>
        <v>1316</v>
      </c>
      <c r="Z1328" s="29">
        <f t="shared" si="361"/>
        <v>8561265.3399998974</v>
      </c>
      <c r="AA1328" s="30">
        <f t="shared" si="373"/>
        <v>1316</v>
      </c>
      <c r="AB1328" s="30">
        <f t="shared" si="373"/>
        <v>1316</v>
      </c>
      <c r="AC1328" s="29">
        <f t="shared" si="362"/>
        <v>8530875.6300001312</v>
      </c>
      <c r="AD1328" s="30">
        <f t="shared" si="373"/>
        <v>1316</v>
      </c>
      <c r="AE1328" s="30">
        <f t="shared" si="373"/>
        <v>1316</v>
      </c>
      <c r="AF1328" s="29">
        <f t="shared" si="358"/>
        <v>8572909.539999865</v>
      </c>
      <c r="AG1328" s="30">
        <f t="shared" si="373"/>
        <v>1316</v>
      </c>
      <c r="AH1328" s="30">
        <f t="shared" si="373"/>
        <v>1316</v>
      </c>
      <c r="AI1328" s="29">
        <f t="shared" si="363"/>
        <v>8526679.8300000001</v>
      </c>
      <c r="AJ1328" s="30">
        <f t="shared" si="373"/>
        <v>1316</v>
      </c>
      <c r="AK1328" s="30">
        <f t="shared" si="372"/>
        <v>1316</v>
      </c>
      <c r="AL1328" s="29">
        <f t="shared" si="364"/>
        <v>8563844.0699999463</v>
      </c>
      <c r="AM1328" s="30">
        <f t="shared" si="372"/>
        <v>1316</v>
      </c>
      <c r="AN1328" s="30">
        <f t="shared" si="372"/>
        <v>1316</v>
      </c>
      <c r="AO1328" s="29">
        <f t="shared" si="365"/>
        <v>8565830.0699999891</v>
      </c>
      <c r="AP1328" s="30">
        <f t="shared" si="372"/>
        <v>1316</v>
      </c>
      <c r="AQ1328" s="30">
        <f t="shared" si="372"/>
        <v>1316</v>
      </c>
      <c r="AR1328" s="29">
        <f t="shared" si="359"/>
        <v>8554590.6999997646</v>
      </c>
      <c r="AS1328" s="253">
        <f t="shared" si="372"/>
        <v>1316</v>
      </c>
      <c r="AT1328" s="254">
        <f t="shared" si="372"/>
        <v>1316</v>
      </c>
    </row>
    <row r="1329" spans="22:46">
      <c r="V1329" s="30">
        <f t="shared" si="373"/>
        <v>1317</v>
      </c>
      <c r="W1329" s="29">
        <f t="shared" si="360"/>
        <v>8542912.1999999993</v>
      </c>
      <c r="X1329" s="30">
        <f t="shared" si="373"/>
        <v>1317</v>
      </c>
      <c r="Y1329" s="30">
        <f t="shared" si="373"/>
        <v>1317</v>
      </c>
      <c r="Z1329" s="29">
        <f t="shared" si="361"/>
        <v>8567723.4599998966</v>
      </c>
      <c r="AA1329" s="30">
        <f t="shared" si="373"/>
        <v>1317</v>
      </c>
      <c r="AB1329" s="30">
        <f t="shared" si="373"/>
        <v>1317</v>
      </c>
      <c r="AC1329" s="29">
        <f t="shared" si="362"/>
        <v>8537311.6000001319</v>
      </c>
      <c r="AD1329" s="30">
        <f t="shared" si="373"/>
        <v>1317</v>
      </c>
      <c r="AE1329" s="30">
        <f t="shared" si="373"/>
        <v>1317</v>
      </c>
      <c r="AF1329" s="29">
        <f t="shared" si="358"/>
        <v>8579372.1699998658</v>
      </c>
      <c r="AG1329" s="30">
        <f t="shared" si="373"/>
        <v>1317</v>
      </c>
      <c r="AH1329" s="30">
        <f t="shared" si="373"/>
        <v>1317</v>
      </c>
      <c r="AI1329" s="29">
        <f t="shared" si="363"/>
        <v>8533116.25</v>
      </c>
      <c r="AJ1329" s="30">
        <f t="shared" si="373"/>
        <v>1317</v>
      </c>
      <c r="AK1329" s="30">
        <f t="shared" si="372"/>
        <v>1317</v>
      </c>
      <c r="AL1329" s="29">
        <f t="shared" si="364"/>
        <v>8570305.789999947</v>
      </c>
      <c r="AM1329" s="30">
        <f t="shared" si="372"/>
        <v>1317</v>
      </c>
      <c r="AN1329" s="30">
        <f t="shared" si="372"/>
        <v>1317</v>
      </c>
      <c r="AO1329" s="29">
        <f t="shared" si="365"/>
        <v>8572284.02999999</v>
      </c>
      <c r="AP1329" s="30">
        <f t="shared" si="372"/>
        <v>1317</v>
      </c>
      <c r="AQ1329" s="30">
        <f t="shared" si="372"/>
        <v>1317</v>
      </c>
      <c r="AR1329" s="29">
        <f t="shared" si="359"/>
        <v>8561033.8699997645</v>
      </c>
      <c r="AS1329" s="253">
        <f t="shared" si="372"/>
        <v>1317</v>
      </c>
      <c r="AT1329" s="254">
        <f t="shared" si="372"/>
        <v>1317</v>
      </c>
    </row>
    <row r="1330" spans="22:46">
      <c r="V1330" s="30">
        <f t="shared" si="373"/>
        <v>1318</v>
      </c>
      <c r="W1330" s="29">
        <f t="shared" si="360"/>
        <v>8549348.8699999992</v>
      </c>
      <c r="X1330" s="30">
        <f t="shared" si="373"/>
        <v>1318</v>
      </c>
      <c r="Y1330" s="30">
        <f t="shared" si="373"/>
        <v>1318</v>
      </c>
      <c r="Z1330" s="29">
        <f t="shared" si="361"/>
        <v>8574181.5799998958</v>
      </c>
      <c r="AA1330" s="30">
        <f t="shared" si="373"/>
        <v>1318</v>
      </c>
      <c r="AB1330" s="30">
        <f t="shared" si="373"/>
        <v>1318</v>
      </c>
      <c r="AC1330" s="29">
        <f t="shared" si="362"/>
        <v>8543747.5700001325</v>
      </c>
      <c r="AD1330" s="30">
        <f t="shared" si="373"/>
        <v>1318</v>
      </c>
      <c r="AE1330" s="30">
        <f t="shared" si="373"/>
        <v>1318</v>
      </c>
      <c r="AF1330" s="29">
        <f t="shared" si="358"/>
        <v>8585834.7999998666</v>
      </c>
      <c r="AG1330" s="30">
        <f t="shared" si="373"/>
        <v>1318</v>
      </c>
      <c r="AH1330" s="30">
        <f t="shared" si="373"/>
        <v>1318</v>
      </c>
      <c r="AI1330" s="29">
        <f t="shared" si="363"/>
        <v>8539552.6699999999</v>
      </c>
      <c r="AJ1330" s="30">
        <f t="shared" si="373"/>
        <v>1318</v>
      </c>
      <c r="AK1330" s="30">
        <f t="shared" si="372"/>
        <v>1318</v>
      </c>
      <c r="AL1330" s="29">
        <f t="shared" si="364"/>
        <v>8576767.5099999476</v>
      </c>
      <c r="AM1330" s="30">
        <f t="shared" si="372"/>
        <v>1318</v>
      </c>
      <c r="AN1330" s="30">
        <f t="shared" si="372"/>
        <v>1318</v>
      </c>
      <c r="AO1330" s="29">
        <f t="shared" si="365"/>
        <v>8578737.9899999909</v>
      </c>
      <c r="AP1330" s="30">
        <f t="shared" si="372"/>
        <v>1318</v>
      </c>
      <c r="AQ1330" s="30">
        <f t="shared" si="372"/>
        <v>1318</v>
      </c>
      <c r="AR1330" s="29">
        <f t="shared" si="359"/>
        <v>8567477.0399997644</v>
      </c>
      <c r="AS1330" s="253">
        <f t="shared" si="372"/>
        <v>1318</v>
      </c>
      <c r="AT1330" s="254">
        <f t="shared" si="372"/>
        <v>1318</v>
      </c>
    </row>
    <row r="1331" spans="22:46">
      <c r="V1331" s="30">
        <f t="shared" si="373"/>
        <v>1319</v>
      </c>
      <c r="W1331" s="29">
        <f t="shared" si="360"/>
        <v>8555785.5399999991</v>
      </c>
      <c r="X1331" s="30">
        <f t="shared" si="373"/>
        <v>1319</v>
      </c>
      <c r="Y1331" s="30">
        <f t="shared" si="373"/>
        <v>1319</v>
      </c>
      <c r="Z1331" s="29">
        <f t="shared" si="361"/>
        <v>8580639.6999998949</v>
      </c>
      <c r="AA1331" s="30">
        <f t="shared" si="373"/>
        <v>1319</v>
      </c>
      <c r="AB1331" s="30">
        <f t="shared" si="373"/>
        <v>1319</v>
      </c>
      <c r="AC1331" s="29">
        <f t="shared" si="362"/>
        <v>8550183.5400001332</v>
      </c>
      <c r="AD1331" s="30">
        <f t="shared" si="373"/>
        <v>1319</v>
      </c>
      <c r="AE1331" s="30">
        <f t="shared" si="373"/>
        <v>1319</v>
      </c>
      <c r="AF1331" s="29">
        <f t="shared" si="358"/>
        <v>8592297.4299998675</v>
      </c>
      <c r="AG1331" s="30">
        <f t="shared" si="373"/>
        <v>1319</v>
      </c>
      <c r="AH1331" s="30">
        <f t="shared" si="373"/>
        <v>1319</v>
      </c>
      <c r="AI1331" s="29">
        <f t="shared" si="363"/>
        <v>8545989.0899999999</v>
      </c>
      <c r="AJ1331" s="30">
        <f t="shared" si="373"/>
        <v>1319</v>
      </c>
      <c r="AK1331" s="30">
        <f t="shared" si="372"/>
        <v>1319</v>
      </c>
      <c r="AL1331" s="29">
        <f t="shared" si="364"/>
        <v>8583229.2299999483</v>
      </c>
      <c r="AM1331" s="30">
        <f t="shared" si="372"/>
        <v>1319</v>
      </c>
      <c r="AN1331" s="30">
        <f t="shared" si="372"/>
        <v>1319</v>
      </c>
      <c r="AO1331" s="29">
        <f t="shared" si="365"/>
        <v>8585191.9499999918</v>
      </c>
      <c r="AP1331" s="30">
        <f t="shared" si="372"/>
        <v>1319</v>
      </c>
      <c r="AQ1331" s="30">
        <f t="shared" si="372"/>
        <v>1319</v>
      </c>
      <c r="AR1331" s="29">
        <f t="shared" si="359"/>
        <v>8573920.2099997643</v>
      </c>
      <c r="AS1331" s="253">
        <f t="shared" si="372"/>
        <v>1319</v>
      </c>
      <c r="AT1331" s="254">
        <f t="shared" si="372"/>
        <v>1319</v>
      </c>
    </row>
    <row r="1332" spans="22:46">
      <c r="V1332" s="30">
        <f t="shared" si="373"/>
        <v>1320</v>
      </c>
      <c r="W1332" s="29">
        <f t="shared" si="360"/>
        <v>8562222.209999999</v>
      </c>
      <c r="X1332" s="30">
        <f t="shared" si="373"/>
        <v>1320</v>
      </c>
      <c r="Y1332" s="30">
        <f t="shared" si="373"/>
        <v>1320</v>
      </c>
      <c r="Z1332" s="29">
        <f t="shared" si="361"/>
        <v>8587097.8199998941</v>
      </c>
      <c r="AA1332" s="30">
        <f t="shared" si="373"/>
        <v>1320</v>
      </c>
      <c r="AB1332" s="30">
        <f t="shared" si="373"/>
        <v>1320</v>
      </c>
      <c r="AC1332" s="29">
        <f t="shared" si="362"/>
        <v>8556619.5100001339</v>
      </c>
      <c r="AD1332" s="30">
        <f t="shared" si="373"/>
        <v>1320</v>
      </c>
      <c r="AE1332" s="30">
        <f t="shared" si="373"/>
        <v>1320</v>
      </c>
      <c r="AF1332" s="29">
        <f t="shared" si="358"/>
        <v>8598760.0599998683</v>
      </c>
      <c r="AG1332" s="30">
        <f t="shared" si="373"/>
        <v>1320</v>
      </c>
      <c r="AH1332" s="30">
        <f t="shared" si="373"/>
        <v>1320</v>
      </c>
      <c r="AI1332" s="29">
        <f t="shared" si="363"/>
        <v>8552425.5099999998</v>
      </c>
      <c r="AJ1332" s="30">
        <f t="shared" si="373"/>
        <v>1320</v>
      </c>
      <c r="AK1332" s="30">
        <f t="shared" si="372"/>
        <v>1320</v>
      </c>
      <c r="AL1332" s="29">
        <f t="shared" si="364"/>
        <v>8589690.949999949</v>
      </c>
      <c r="AM1332" s="30">
        <f t="shared" si="372"/>
        <v>1320</v>
      </c>
      <c r="AN1332" s="30">
        <f t="shared" si="372"/>
        <v>1320</v>
      </c>
      <c r="AO1332" s="29">
        <f t="shared" si="365"/>
        <v>8591645.9099999927</v>
      </c>
      <c r="AP1332" s="30">
        <f t="shared" si="372"/>
        <v>1320</v>
      </c>
      <c r="AQ1332" s="30">
        <f t="shared" si="372"/>
        <v>1320</v>
      </c>
      <c r="AR1332" s="29">
        <f t="shared" si="359"/>
        <v>8580363.3799997643</v>
      </c>
      <c r="AS1332" s="253">
        <f t="shared" si="372"/>
        <v>1320</v>
      </c>
      <c r="AT1332" s="254">
        <f t="shared" si="372"/>
        <v>1320</v>
      </c>
    </row>
    <row r="1333" spans="22:46">
      <c r="V1333" s="30">
        <f t="shared" si="373"/>
        <v>1321</v>
      </c>
      <c r="W1333" s="29">
        <f t="shared" si="360"/>
        <v>8568658.879999999</v>
      </c>
      <c r="X1333" s="30">
        <f t="shared" si="373"/>
        <v>1321</v>
      </c>
      <c r="Y1333" s="30">
        <f t="shared" si="373"/>
        <v>1321</v>
      </c>
      <c r="Z1333" s="29">
        <f t="shared" si="361"/>
        <v>8593555.9399998933</v>
      </c>
      <c r="AA1333" s="30">
        <f t="shared" si="373"/>
        <v>1321</v>
      </c>
      <c r="AB1333" s="30">
        <f t="shared" si="373"/>
        <v>1321</v>
      </c>
      <c r="AC1333" s="29">
        <f t="shared" si="362"/>
        <v>8563055.4800001346</v>
      </c>
      <c r="AD1333" s="30">
        <f t="shared" si="373"/>
        <v>1321</v>
      </c>
      <c r="AE1333" s="30">
        <f t="shared" si="373"/>
        <v>1321</v>
      </c>
      <c r="AF1333" s="29">
        <f t="shared" si="358"/>
        <v>8605222.6899998691</v>
      </c>
      <c r="AG1333" s="30">
        <f t="shared" si="373"/>
        <v>1321</v>
      </c>
      <c r="AH1333" s="30">
        <f t="shared" si="373"/>
        <v>1321</v>
      </c>
      <c r="AI1333" s="29">
        <f t="shared" si="363"/>
        <v>8558861.9299999997</v>
      </c>
      <c r="AJ1333" s="30">
        <f t="shared" si="373"/>
        <v>1321</v>
      </c>
      <c r="AK1333" s="30">
        <f t="shared" si="372"/>
        <v>1321</v>
      </c>
      <c r="AL1333" s="29">
        <f t="shared" si="364"/>
        <v>8596152.6699999496</v>
      </c>
      <c r="AM1333" s="30">
        <f t="shared" si="372"/>
        <v>1321</v>
      </c>
      <c r="AN1333" s="30">
        <f t="shared" si="372"/>
        <v>1321</v>
      </c>
      <c r="AO1333" s="29">
        <f t="shared" si="365"/>
        <v>8598099.8699999936</v>
      </c>
      <c r="AP1333" s="30">
        <f t="shared" si="372"/>
        <v>1321</v>
      </c>
      <c r="AQ1333" s="30">
        <f t="shared" si="372"/>
        <v>1321</v>
      </c>
      <c r="AR1333" s="29">
        <f t="shared" si="359"/>
        <v>8586806.5499997642</v>
      </c>
      <c r="AS1333" s="253">
        <f t="shared" si="372"/>
        <v>1321</v>
      </c>
      <c r="AT1333" s="254">
        <f t="shared" si="372"/>
        <v>1321</v>
      </c>
    </row>
    <row r="1334" spans="22:46">
      <c r="V1334" s="30">
        <f t="shared" si="373"/>
        <v>1322</v>
      </c>
      <c r="W1334" s="29">
        <f t="shared" si="360"/>
        <v>8575095.5499999989</v>
      </c>
      <c r="X1334" s="30">
        <f t="shared" si="373"/>
        <v>1322</v>
      </c>
      <c r="Y1334" s="30">
        <f t="shared" si="373"/>
        <v>1322</v>
      </c>
      <c r="Z1334" s="29">
        <f t="shared" si="361"/>
        <v>8600014.0599998925</v>
      </c>
      <c r="AA1334" s="30">
        <f t="shared" si="373"/>
        <v>1322</v>
      </c>
      <c r="AB1334" s="30">
        <f t="shared" si="373"/>
        <v>1322</v>
      </c>
      <c r="AC1334" s="29">
        <f t="shared" si="362"/>
        <v>8569491.4500001352</v>
      </c>
      <c r="AD1334" s="30">
        <f t="shared" si="373"/>
        <v>1322</v>
      </c>
      <c r="AE1334" s="30">
        <f t="shared" si="373"/>
        <v>1322</v>
      </c>
      <c r="AF1334" s="29">
        <f t="shared" ref="AF1334:AF1397" si="374">AF1333+6462.63</f>
        <v>8611685.3199998699</v>
      </c>
      <c r="AG1334" s="30">
        <f t="shared" si="373"/>
        <v>1322</v>
      </c>
      <c r="AH1334" s="30">
        <f t="shared" si="373"/>
        <v>1322</v>
      </c>
      <c r="AI1334" s="29">
        <f t="shared" si="363"/>
        <v>8565298.3499999996</v>
      </c>
      <c r="AJ1334" s="30">
        <f t="shared" si="373"/>
        <v>1322</v>
      </c>
      <c r="AK1334" s="30">
        <f t="shared" si="372"/>
        <v>1322</v>
      </c>
      <c r="AL1334" s="29">
        <f t="shared" si="364"/>
        <v>8602614.3899999503</v>
      </c>
      <c r="AM1334" s="30">
        <f t="shared" si="372"/>
        <v>1322</v>
      </c>
      <c r="AN1334" s="30">
        <f t="shared" si="372"/>
        <v>1322</v>
      </c>
      <c r="AO1334" s="29">
        <f t="shared" si="365"/>
        <v>8604553.8299999945</v>
      </c>
      <c r="AP1334" s="30">
        <f t="shared" si="372"/>
        <v>1322</v>
      </c>
      <c r="AQ1334" s="30">
        <f t="shared" si="372"/>
        <v>1322</v>
      </c>
      <c r="AR1334" s="29">
        <f t="shared" si="359"/>
        <v>8593249.7199997641</v>
      </c>
      <c r="AS1334" s="253">
        <f t="shared" si="372"/>
        <v>1322</v>
      </c>
      <c r="AT1334" s="254">
        <f t="shared" si="372"/>
        <v>1322</v>
      </c>
    </row>
    <row r="1335" spans="22:46">
      <c r="V1335" s="30">
        <f t="shared" si="373"/>
        <v>1323</v>
      </c>
      <c r="W1335" s="29">
        <f t="shared" si="360"/>
        <v>8581532.2199999988</v>
      </c>
      <c r="X1335" s="30">
        <f t="shared" si="373"/>
        <v>1323</v>
      </c>
      <c r="Y1335" s="30">
        <f t="shared" si="373"/>
        <v>1323</v>
      </c>
      <c r="Z1335" s="29">
        <f t="shared" si="361"/>
        <v>8606472.1799998917</v>
      </c>
      <c r="AA1335" s="30">
        <f t="shared" si="373"/>
        <v>1323</v>
      </c>
      <c r="AB1335" s="30">
        <f t="shared" si="373"/>
        <v>1323</v>
      </c>
      <c r="AC1335" s="29">
        <f t="shared" si="362"/>
        <v>8575927.4200001359</v>
      </c>
      <c r="AD1335" s="30">
        <f t="shared" si="373"/>
        <v>1323</v>
      </c>
      <c r="AE1335" s="30">
        <f t="shared" si="373"/>
        <v>1323</v>
      </c>
      <c r="AF1335" s="29">
        <f t="shared" si="374"/>
        <v>8618147.9499998707</v>
      </c>
      <c r="AG1335" s="30">
        <f t="shared" si="373"/>
        <v>1323</v>
      </c>
      <c r="AH1335" s="30">
        <f t="shared" si="373"/>
        <v>1323</v>
      </c>
      <c r="AI1335" s="29">
        <f t="shared" si="363"/>
        <v>8571734.7699999996</v>
      </c>
      <c r="AJ1335" s="30">
        <f t="shared" si="373"/>
        <v>1323</v>
      </c>
      <c r="AK1335" s="30">
        <f t="shared" si="372"/>
        <v>1323</v>
      </c>
      <c r="AL1335" s="29">
        <f t="shared" si="364"/>
        <v>8609076.109999951</v>
      </c>
      <c r="AM1335" s="30">
        <f t="shared" si="372"/>
        <v>1323</v>
      </c>
      <c r="AN1335" s="30">
        <f t="shared" si="372"/>
        <v>1323</v>
      </c>
      <c r="AO1335" s="29">
        <f t="shared" si="365"/>
        <v>8611007.7899999954</v>
      </c>
      <c r="AP1335" s="30">
        <f t="shared" si="372"/>
        <v>1323</v>
      </c>
      <c r="AQ1335" s="30">
        <f t="shared" si="372"/>
        <v>1323</v>
      </c>
      <c r="AR1335" s="29">
        <f t="shared" ref="AR1335:AR1398" si="375">AR1334+6443.17</f>
        <v>8599692.889999764</v>
      </c>
      <c r="AS1335" s="253">
        <f t="shared" si="372"/>
        <v>1323</v>
      </c>
      <c r="AT1335" s="254">
        <f t="shared" si="372"/>
        <v>1323</v>
      </c>
    </row>
    <row r="1336" spans="22:46">
      <c r="V1336" s="30">
        <f t="shared" si="373"/>
        <v>1324</v>
      </c>
      <c r="W1336" s="29">
        <f t="shared" ref="W1336:W1399" si="376">W1335+6436.67</f>
        <v>8587968.8899999987</v>
      </c>
      <c r="X1336" s="30">
        <f t="shared" si="373"/>
        <v>1324</v>
      </c>
      <c r="Y1336" s="30">
        <f t="shared" si="373"/>
        <v>1324</v>
      </c>
      <c r="Z1336" s="29">
        <f t="shared" ref="Z1336:Z1399" si="377">Z1335+6458.12</f>
        <v>8612930.2999998908</v>
      </c>
      <c r="AA1336" s="30">
        <f t="shared" si="373"/>
        <v>1324</v>
      </c>
      <c r="AB1336" s="30">
        <f t="shared" si="373"/>
        <v>1324</v>
      </c>
      <c r="AC1336" s="29">
        <f t="shared" si="362"/>
        <v>8582363.3900001366</v>
      </c>
      <c r="AD1336" s="30">
        <f t="shared" si="373"/>
        <v>1324</v>
      </c>
      <c r="AE1336" s="30">
        <f t="shared" si="373"/>
        <v>1324</v>
      </c>
      <c r="AF1336" s="29">
        <f t="shared" si="374"/>
        <v>8624610.5799998716</v>
      </c>
      <c r="AG1336" s="30">
        <f t="shared" si="373"/>
        <v>1324</v>
      </c>
      <c r="AH1336" s="30">
        <f t="shared" si="373"/>
        <v>1324</v>
      </c>
      <c r="AI1336" s="29">
        <f t="shared" si="363"/>
        <v>8578171.1899999995</v>
      </c>
      <c r="AJ1336" s="30">
        <f t="shared" si="373"/>
        <v>1324</v>
      </c>
      <c r="AK1336" s="30">
        <f t="shared" si="372"/>
        <v>1324</v>
      </c>
      <c r="AL1336" s="29">
        <f t="shared" si="364"/>
        <v>8615537.8299999516</v>
      </c>
      <c r="AM1336" s="30">
        <f t="shared" si="372"/>
        <v>1324</v>
      </c>
      <c r="AN1336" s="30">
        <f t="shared" si="372"/>
        <v>1324</v>
      </c>
      <c r="AO1336" s="29">
        <f t="shared" si="365"/>
        <v>8617461.7499999963</v>
      </c>
      <c r="AP1336" s="30">
        <f t="shared" si="372"/>
        <v>1324</v>
      </c>
      <c r="AQ1336" s="30">
        <f t="shared" si="372"/>
        <v>1324</v>
      </c>
      <c r="AR1336" s="29">
        <f t="shared" si="375"/>
        <v>8606136.059999764</v>
      </c>
      <c r="AS1336" s="253">
        <f t="shared" si="372"/>
        <v>1324</v>
      </c>
      <c r="AT1336" s="254">
        <f t="shared" si="372"/>
        <v>1324</v>
      </c>
    </row>
    <row r="1337" spans="22:46">
      <c r="V1337" s="30">
        <f t="shared" si="373"/>
        <v>1325</v>
      </c>
      <c r="W1337" s="29">
        <f t="shared" si="376"/>
        <v>8594405.5599999987</v>
      </c>
      <c r="X1337" s="30">
        <f t="shared" si="373"/>
        <v>1325</v>
      </c>
      <c r="Y1337" s="30">
        <f t="shared" si="373"/>
        <v>1325</v>
      </c>
      <c r="Z1337" s="29">
        <f t="shared" si="377"/>
        <v>8619388.41999989</v>
      </c>
      <c r="AA1337" s="30">
        <f t="shared" si="373"/>
        <v>1325</v>
      </c>
      <c r="AB1337" s="30">
        <f t="shared" si="373"/>
        <v>1325</v>
      </c>
      <c r="AC1337" s="29">
        <f t="shared" ref="AC1337:AC1400" si="378">AC1336+6435.97</f>
        <v>8588799.3600001372</v>
      </c>
      <c r="AD1337" s="30">
        <f t="shared" si="373"/>
        <v>1325</v>
      </c>
      <c r="AE1337" s="30">
        <f t="shared" si="373"/>
        <v>1325</v>
      </c>
      <c r="AF1337" s="29">
        <f t="shared" si="374"/>
        <v>8631073.2099998724</v>
      </c>
      <c r="AG1337" s="30">
        <f t="shared" si="373"/>
        <v>1325</v>
      </c>
      <c r="AH1337" s="30">
        <f t="shared" si="373"/>
        <v>1325</v>
      </c>
      <c r="AI1337" s="29">
        <f t="shared" ref="AI1337:AI1400" si="379">AI1336+6436.42</f>
        <v>8584607.6099999994</v>
      </c>
      <c r="AJ1337" s="30">
        <f t="shared" si="373"/>
        <v>1325</v>
      </c>
      <c r="AK1337" s="30">
        <f t="shared" si="372"/>
        <v>1325</v>
      </c>
      <c r="AL1337" s="29">
        <f t="shared" si="364"/>
        <v>8621999.5499999523</v>
      </c>
      <c r="AM1337" s="30">
        <f t="shared" si="372"/>
        <v>1325</v>
      </c>
      <c r="AN1337" s="30">
        <f t="shared" si="372"/>
        <v>1325</v>
      </c>
      <c r="AO1337" s="29">
        <f t="shared" si="365"/>
        <v>8623915.7099999972</v>
      </c>
      <c r="AP1337" s="30">
        <f t="shared" si="372"/>
        <v>1325</v>
      </c>
      <c r="AQ1337" s="30">
        <f t="shared" si="372"/>
        <v>1325</v>
      </c>
      <c r="AR1337" s="29">
        <f t="shared" si="375"/>
        <v>8612579.2299997639</v>
      </c>
      <c r="AS1337" s="253">
        <f t="shared" si="372"/>
        <v>1325</v>
      </c>
      <c r="AT1337" s="254">
        <f t="shared" si="372"/>
        <v>1325</v>
      </c>
    </row>
    <row r="1338" spans="22:46">
      <c r="V1338" s="30">
        <f t="shared" si="373"/>
        <v>1326</v>
      </c>
      <c r="W1338" s="29">
        <f t="shared" si="376"/>
        <v>8600842.2299999986</v>
      </c>
      <c r="X1338" s="30">
        <f t="shared" si="373"/>
        <v>1326</v>
      </c>
      <c r="Y1338" s="30">
        <f t="shared" si="373"/>
        <v>1326</v>
      </c>
      <c r="Z1338" s="29">
        <f t="shared" si="377"/>
        <v>8625846.5399998892</v>
      </c>
      <c r="AA1338" s="30">
        <f t="shared" si="373"/>
        <v>1326</v>
      </c>
      <c r="AB1338" s="30">
        <f t="shared" si="373"/>
        <v>1326</v>
      </c>
      <c r="AC1338" s="29">
        <f t="shared" si="378"/>
        <v>8595235.3300001379</v>
      </c>
      <c r="AD1338" s="30">
        <f t="shared" si="373"/>
        <v>1326</v>
      </c>
      <c r="AE1338" s="30">
        <f t="shared" si="373"/>
        <v>1326</v>
      </c>
      <c r="AF1338" s="29">
        <f t="shared" si="374"/>
        <v>8637535.8399998732</v>
      </c>
      <c r="AG1338" s="30">
        <f t="shared" si="373"/>
        <v>1326</v>
      </c>
      <c r="AH1338" s="30">
        <f t="shared" si="373"/>
        <v>1326</v>
      </c>
      <c r="AI1338" s="29">
        <f t="shared" si="379"/>
        <v>8591044.0299999993</v>
      </c>
      <c r="AJ1338" s="30">
        <f t="shared" si="373"/>
        <v>1326</v>
      </c>
      <c r="AK1338" s="30">
        <f t="shared" si="372"/>
        <v>1326</v>
      </c>
      <c r="AL1338" s="29">
        <f t="shared" ref="AL1338:AL1401" si="380">AL1337+6461.72</f>
        <v>8628461.269999953</v>
      </c>
      <c r="AM1338" s="30">
        <f t="shared" si="372"/>
        <v>1326</v>
      </c>
      <c r="AN1338" s="30">
        <f t="shared" si="372"/>
        <v>1326</v>
      </c>
      <c r="AO1338" s="29">
        <f t="shared" si="365"/>
        <v>8630369.6699999981</v>
      </c>
      <c r="AP1338" s="30">
        <f t="shared" si="372"/>
        <v>1326</v>
      </c>
      <c r="AQ1338" s="30">
        <f t="shared" si="372"/>
        <v>1326</v>
      </c>
      <c r="AR1338" s="29">
        <f t="shared" si="375"/>
        <v>8619022.3999997638</v>
      </c>
      <c r="AS1338" s="253">
        <f t="shared" si="372"/>
        <v>1326</v>
      </c>
      <c r="AT1338" s="254">
        <f t="shared" si="372"/>
        <v>1326</v>
      </c>
    </row>
    <row r="1339" spans="22:46">
      <c r="V1339" s="30">
        <f t="shared" si="373"/>
        <v>1327</v>
      </c>
      <c r="W1339" s="29">
        <f t="shared" si="376"/>
        <v>8607278.8999999985</v>
      </c>
      <c r="X1339" s="30">
        <f t="shared" si="373"/>
        <v>1327</v>
      </c>
      <c r="Y1339" s="30">
        <f t="shared" si="373"/>
        <v>1327</v>
      </c>
      <c r="Z1339" s="29">
        <f t="shared" si="377"/>
        <v>8632304.6599998884</v>
      </c>
      <c r="AA1339" s="30">
        <f t="shared" si="373"/>
        <v>1327</v>
      </c>
      <c r="AB1339" s="30">
        <f t="shared" si="373"/>
        <v>1327</v>
      </c>
      <c r="AC1339" s="29">
        <f t="shared" si="378"/>
        <v>8601671.3000001386</v>
      </c>
      <c r="AD1339" s="30">
        <f t="shared" si="373"/>
        <v>1327</v>
      </c>
      <c r="AE1339" s="30">
        <f t="shared" si="373"/>
        <v>1327</v>
      </c>
      <c r="AF1339" s="29">
        <f t="shared" si="374"/>
        <v>8643998.469999874</v>
      </c>
      <c r="AG1339" s="30">
        <f t="shared" si="373"/>
        <v>1327</v>
      </c>
      <c r="AH1339" s="30">
        <f t="shared" si="373"/>
        <v>1327</v>
      </c>
      <c r="AI1339" s="29">
        <f t="shared" si="379"/>
        <v>8597480.4499999993</v>
      </c>
      <c r="AJ1339" s="30">
        <f t="shared" si="373"/>
        <v>1327</v>
      </c>
      <c r="AK1339" s="30">
        <f t="shared" si="372"/>
        <v>1327</v>
      </c>
      <c r="AL1339" s="29">
        <f t="shared" si="380"/>
        <v>8634922.9899999537</v>
      </c>
      <c r="AM1339" s="30">
        <f t="shared" si="372"/>
        <v>1327</v>
      </c>
      <c r="AN1339" s="30">
        <f t="shared" si="372"/>
        <v>1327</v>
      </c>
      <c r="AO1339" s="29">
        <f t="shared" ref="AO1339:AO1402" si="381">AO1338+6453.96</f>
        <v>8636823.629999999</v>
      </c>
      <c r="AP1339" s="30">
        <f t="shared" si="372"/>
        <v>1327</v>
      </c>
      <c r="AQ1339" s="30">
        <f t="shared" si="372"/>
        <v>1327</v>
      </c>
      <c r="AR1339" s="29">
        <f t="shared" si="375"/>
        <v>8625465.5699997637</v>
      </c>
      <c r="AS1339" s="253">
        <f t="shared" si="372"/>
        <v>1327</v>
      </c>
      <c r="AT1339" s="254">
        <f t="shared" si="372"/>
        <v>1327</v>
      </c>
    </row>
    <row r="1340" spans="22:46">
      <c r="V1340" s="30">
        <f t="shared" si="373"/>
        <v>1328</v>
      </c>
      <c r="W1340" s="29">
        <f t="shared" si="376"/>
        <v>8613715.5699999984</v>
      </c>
      <c r="X1340" s="30">
        <f t="shared" si="373"/>
        <v>1328</v>
      </c>
      <c r="Y1340" s="30">
        <f t="shared" si="373"/>
        <v>1328</v>
      </c>
      <c r="Z1340" s="29">
        <f t="shared" si="377"/>
        <v>8638762.7799998876</v>
      </c>
      <c r="AA1340" s="30">
        <f t="shared" si="373"/>
        <v>1328</v>
      </c>
      <c r="AB1340" s="30">
        <f t="shared" si="373"/>
        <v>1328</v>
      </c>
      <c r="AC1340" s="29">
        <f t="shared" si="378"/>
        <v>8608107.2700001393</v>
      </c>
      <c r="AD1340" s="30">
        <f t="shared" si="373"/>
        <v>1328</v>
      </c>
      <c r="AE1340" s="30">
        <f t="shared" si="373"/>
        <v>1328</v>
      </c>
      <c r="AF1340" s="29">
        <f t="shared" si="374"/>
        <v>8650461.0999998748</v>
      </c>
      <c r="AG1340" s="30">
        <f t="shared" si="373"/>
        <v>1328</v>
      </c>
      <c r="AH1340" s="30">
        <f t="shared" si="373"/>
        <v>1328</v>
      </c>
      <c r="AI1340" s="29">
        <f t="shared" si="379"/>
        <v>8603916.8699999992</v>
      </c>
      <c r="AJ1340" s="30">
        <f t="shared" si="373"/>
        <v>1328</v>
      </c>
      <c r="AK1340" s="30">
        <f t="shared" si="372"/>
        <v>1328</v>
      </c>
      <c r="AL1340" s="29">
        <f t="shared" si="380"/>
        <v>8641384.7099999543</v>
      </c>
      <c r="AM1340" s="30">
        <f t="shared" si="372"/>
        <v>1328</v>
      </c>
      <c r="AN1340" s="30">
        <f t="shared" si="372"/>
        <v>1328</v>
      </c>
      <c r="AO1340" s="29">
        <f t="shared" si="381"/>
        <v>8643277.5899999999</v>
      </c>
      <c r="AP1340" s="30">
        <f t="shared" si="372"/>
        <v>1328</v>
      </c>
      <c r="AQ1340" s="30">
        <f t="shared" si="372"/>
        <v>1328</v>
      </c>
      <c r="AR1340" s="29">
        <f t="shared" si="375"/>
        <v>8631908.7399997637</v>
      </c>
      <c r="AS1340" s="253">
        <f t="shared" si="372"/>
        <v>1328</v>
      </c>
      <c r="AT1340" s="254">
        <f t="shared" si="372"/>
        <v>1328</v>
      </c>
    </row>
    <row r="1341" spans="22:46">
      <c r="V1341" s="30">
        <f t="shared" si="373"/>
        <v>1329</v>
      </c>
      <c r="W1341" s="29">
        <f t="shared" si="376"/>
        <v>8620152.2399999984</v>
      </c>
      <c r="X1341" s="30">
        <f t="shared" si="373"/>
        <v>1329</v>
      </c>
      <c r="Y1341" s="30">
        <f t="shared" si="373"/>
        <v>1329</v>
      </c>
      <c r="Z1341" s="29">
        <f t="shared" si="377"/>
        <v>8645220.8999998868</v>
      </c>
      <c r="AA1341" s="30">
        <f t="shared" si="373"/>
        <v>1329</v>
      </c>
      <c r="AB1341" s="30">
        <f t="shared" si="373"/>
        <v>1329</v>
      </c>
      <c r="AC1341" s="29">
        <f t="shared" si="378"/>
        <v>8614543.2400001399</v>
      </c>
      <c r="AD1341" s="30">
        <f t="shared" si="373"/>
        <v>1329</v>
      </c>
      <c r="AE1341" s="30">
        <f t="shared" si="373"/>
        <v>1329</v>
      </c>
      <c r="AF1341" s="29">
        <f t="shared" si="374"/>
        <v>8656923.7299998756</v>
      </c>
      <c r="AG1341" s="30">
        <f t="shared" si="373"/>
        <v>1329</v>
      </c>
      <c r="AH1341" s="30">
        <f t="shared" si="373"/>
        <v>1329</v>
      </c>
      <c r="AI1341" s="29">
        <f t="shared" si="379"/>
        <v>8610353.2899999991</v>
      </c>
      <c r="AJ1341" s="30">
        <f t="shared" si="373"/>
        <v>1329</v>
      </c>
      <c r="AK1341" s="30">
        <f t="shared" si="373"/>
        <v>1329</v>
      </c>
      <c r="AL1341" s="29">
        <f t="shared" si="380"/>
        <v>8647846.429999955</v>
      </c>
      <c r="AM1341" s="30">
        <f t="shared" ref="AK1341:AT1356" si="382">AM1340+1</f>
        <v>1329</v>
      </c>
      <c r="AN1341" s="30">
        <f t="shared" si="382"/>
        <v>1329</v>
      </c>
      <c r="AO1341" s="29">
        <f t="shared" si="381"/>
        <v>8649731.5500000007</v>
      </c>
      <c r="AP1341" s="30">
        <f t="shared" si="382"/>
        <v>1329</v>
      </c>
      <c r="AQ1341" s="30">
        <f t="shared" si="382"/>
        <v>1329</v>
      </c>
      <c r="AR1341" s="29">
        <f t="shared" si="375"/>
        <v>8638351.9099997636</v>
      </c>
      <c r="AS1341" s="253">
        <f t="shared" si="382"/>
        <v>1329</v>
      </c>
      <c r="AT1341" s="254">
        <f t="shared" si="382"/>
        <v>1329</v>
      </c>
    </row>
    <row r="1342" spans="22:46">
      <c r="V1342" s="30">
        <f t="shared" ref="V1342:AK1357" si="383">V1341+1</f>
        <v>1330</v>
      </c>
      <c r="W1342" s="29">
        <f t="shared" si="376"/>
        <v>8626588.9099999983</v>
      </c>
      <c r="X1342" s="30">
        <f t="shared" si="383"/>
        <v>1330</v>
      </c>
      <c r="Y1342" s="30">
        <f t="shared" si="383"/>
        <v>1330</v>
      </c>
      <c r="Z1342" s="29">
        <f t="shared" si="377"/>
        <v>8651679.0199998859</v>
      </c>
      <c r="AA1342" s="30">
        <f t="shared" si="383"/>
        <v>1330</v>
      </c>
      <c r="AB1342" s="30">
        <f t="shared" si="383"/>
        <v>1330</v>
      </c>
      <c r="AC1342" s="29">
        <f t="shared" si="378"/>
        <v>8620979.2100001406</v>
      </c>
      <c r="AD1342" s="30">
        <f t="shared" si="383"/>
        <v>1330</v>
      </c>
      <c r="AE1342" s="30">
        <f t="shared" si="383"/>
        <v>1330</v>
      </c>
      <c r="AF1342" s="29">
        <f t="shared" si="374"/>
        <v>8663386.3599998765</v>
      </c>
      <c r="AG1342" s="30">
        <f t="shared" si="383"/>
        <v>1330</v>
      </c>
      <c r="AH1342" s="30">
        <f t="shared" si="383"/>
        <v>1330</v>
      </c>
      <c r="AI1342" s="29">
        <f t="shared" si="379"/>
        <v>8616789.709999999</v>
      </c>
      <c r="AJ1342" s="30">
        <f t="shared" si="383"/>
        <v>1330</v>
      </c>
      <c r="AK1342" s="30">
        <f t="shared" si="382"/>
        <v>1330</v>
      </c>
      <c r="AL1342" s="29">
        <f t="shared" si="380"/>
        <v>8654308.1499999557</v>
      </c>
      <c r="AM1342" s="30">
        <f t="shared" si="382"/>
        <v>1330</v>
      </c>
      <c r="AN1342" s="30">
        <f t="shared" si="382"/>
        <v>1330</v>
      </c>
      <c r="AO1342" s="29">
        <f t="shared" si="381"/>
        <v>8656185.5100000016</v>
      </c>
      <c r="AP1342" s="30">
        <f t="shared" si="382"/>
        <v>1330</v>
      </c>
      <c r="AQ1342" s="30">
        <f t="shared" si="382"/>
        <v>1330</v>
      </c>
      <c r="AR1342" s="29">
        <f t="shared" si="375"/>
        <v>8644795.0799997635</v>
      </c>
      <c r="AS1342" s="253">
        <f t="shared" si="382"/>
        <v>1330</v>
      </c>
      <c r="AT1342" s="254">
        <f t="shared" si="382"/>
        <v>1330</v>
      </c>
    </row>
    <row r="1343" spans="22:46">
      <c r="V1343" s="30">
        <f t="shared" si="383"/>
        <v>1331</v>
      </c>
      <c r="W1343" s="29">
        <f t="shared" si="376"/>
        <v>8633025.5799999982</v>
      </c>
      <c r="X1343" s="30">
        <f t="shared" si="383"/>
        <v>1331</v>
      </c>
      <c r="Y1343" s="30">
        <f t="shared" si="383"/>
        <v>1331</v>
      </c>
      <c r="Z1343" s="29">
        <f t="shared" si="377"/>
        <v>8658137.1399998851</v>
      </c>
      <c r="AA1343" s="30">
        <f t="shared" si="383"/>
        <v>1331</v>
      </c>
      <c r="AB1343" s="30">
        <f t="shared" si="383"/>
        <v>1331</v>
      </c>
      <c r="AC1343" s="29">
        <f t="shared" si="378"/>
        <v>8627415.1800001413</v>
      </c>
      <c r="AD1343" s="30">
        <f t="shared" si="383"/>
        <v>1331</v>
      </c>
      <c r="AE1343" s="30">
        <f t="shared" si="383"/>
        <v>1331</v>
      </c>
      <c r="AF1343" s="29">
        <f t="shared" si="374"/>
        <v>8669848.9899998773</v>
      </c>
      <c r="AG1343" s="30">
        <f t="shared" si="383"/>
        <v>1331</v>
      </c>
      <c r="AH1343" s="30">
        <f t="shared" si="383"/>
        <v>1331</v>
      </c>
      <c r="AI1343" s="29">
        <f t="shared" si="379"/>
        <v>8623226.129999999</v>
      </c>
      <c r="AJ1343" s="30">
        <f t="shared" si="383"/>
        <v>1331</v>
      </c>
      <c r="AK1343" s="30">
        <f t="shared" si="382"/>
        <v>1331</v>
      </c>
      <c r="AL1343" s="29">
        <f t="shared" si="380"/>
        <v>8660769.8699999563</v>
      </c>
      <c r="AM1343" s="30">
        <f t="shared" si="382"/>
        <v>1331</v>
      </c>
      <c r="AN1343" s="30">
        <f t="shared" si="382"/>
        <v>1331</v>
      </c>
      <c r="AO1343" s="29">
        <f t="shared" si="381"/>
        <v>8662639.4700000025</v>
      </c>
      <c r="AP1343" s="30">
        <f t="shared" si="382"/>
        <v>1331</v>
      </c>
      <c r="AQ1343" s="30">
        <f t="shared" si="382"/>
        <v>1331</v>
      </c>
      <c r="AR1343" s="29">
        <f t="shared" si="375"/>
        <v>8651238.2499997634</v>
      </c>
      <c r="AS1343" s="253">
        <f t="shared" si="382"/>
        <v>1331</v>
      </c>
      <c r="AT1343" s="254">
        <f t="shared" si="382"/>
        <v>1331</v>
      </c>
    </row>
    <row r="1344" spans="22:46">
      <c r="V1344" s="30">
        <f t="shared" si="383"/>
        <v>1332</v>
      </c>
      <c r="W1344" s="29">
        <f t="shared" si="376"/>
        <v>8639462.2499999981</v>
      </c>
      <c r="X1344" s="30">
        <f t="shared" si="383"/>
        <v>1332</v>
      </c>
      <c r="Y1344" s="30">
        <f t="shared" si="383"/>
        <v>1332</v>
      </c>
      <c r="Z1344" s="29">
        <f t="shared" si="377"/>
        <v>8664595.2599998843</v>
      </c>
      <c r="AA1344" s="30">
        <f t="shared" si="383"/>
        <v>1332</v>
      </c>
      <c r="AB1344" s="30">
        <f t="shared" si="383"/>
        <v>1332</v>
      </c>
      <c r="AC1344" s="29">
        <f t="shared" si="378"/>
        <v>8633851.1500001419</v>
      </c>
      <c r="AD1344" s="30">
        <f t="shared" si="383"/>
        <v>1332</v>
      </c>
      <c r="AE1344" s="30">
        <f t="shared" si="383"/>
        <v>1332</v>
      </c>
      <c r="AF1344" s="29">
        <f t="shared" si="374"/>
        <v>8676311.6199998781</v>
      </c>
      <c r="AG1344" s="30">
        <f t="shared" si="383"/>
        <v>1332</v>
      </c>
      <c r="AH1344" s="30">
        <f t="shared" si="383"/>
        <v>1332</v>
      </c>
      <c r="AI1344" s="29">
        <f t="shared" si="379"/>
        <v>8629662.5499999989</v>
      </c>
      <c r="AJ1344" s="30">
        <f t="shared" si="383"/>
        <v>1332</v>
      </c>
      <c r="AK1344" s="30">
        <f t="shared" si="382"/>
        <v>1332</v>
      </c>
      <c r="AL1344" s="29">
        <f t="shared" si="380"/>
        <v>8667231.589999957</v>
      </c>
      <c r="AM1344" s="30">
        <f t="shared" si="382"/>
        <v>1332</v>
      </c>
      <c r="AN1344" s="30">
        <f t="shared" si="382"/>
        <v>1332</v>
      </c>
      <c r="AO1344" s="29">
        <f t="shared" si="381"/>
        <v>8669093.4300000034</v>
      </c>
      <c r="AP1344" s="30">
        <f t="shared" si="382"/>
        <v>1332</v>
      </c>
      <c r="AQ1344" s="30">
        <f t="shared" si="382"/>
        <v>1332</v>
      </c>
      <c r="AR1344" s="29">
        <f t="shared" si="375"/>
        <v>8657681.4199997634</v>
      </c>
      <c r="AS1344" s="253">
        <f t="shared" si="382"/>
        <v>1332</v>
      </c>
      <c r="AT1344" s="254">
        <f t="shared" si="382"/>
        <v>1332</v>
      </c>
    </row>
    <row r="1345" spans="22:46">
      <c r="V1345" s="30">
        <f t="shared" si="383"/>
        <v>1333</v>
      </c>
      <c r="W1345" s="29">
        <f t="shared" si="376"/>
        <v>8645898.9199999981</v>
      </c>
      <c r="X1345" s="30">
        <f t="shared" si="383"/>
        <v>1333</v>
      </c>
      <c r="Y1345" s="30">
        <f t="shared" si="383"/>
        <v>1333</v>
      </c>
      <c r="Z1345" s="29">
        <f t="shared" si="377"/>
        <v>8671053.3799998835</v>
      </c>
      <c r="AA1345" s="30">
        <f t="shared" si="383"/>
        <v>1333</v>
      </c>
      <c r="AB1345" s="30">
        <f t="shared" si="383"/>
        <v>1333</v>
      </c>
      <c r="AC1345" s="29">
        <f t="shared" si="378"/>
        <v>8640287.1200001426</v>
      </c>
      <c r="AD1345" s="30">
        <f t="shared" si="383"/>
        <v>1333</v>
      </c>
      <c r="AE1345" s="30">
        <f t="shared" si="383"/>
        <v>1333</v>
      </c>
      <c r="AF1345" s="29">
        <f t="shared" si="374"/>
        <v>8682774.2499998789</v>
      </c>
      <c r="AG1345" s="30">
        <f t="shared" si="383"/>
        <v>1333</v>
      </c>
      <c r="AH1345" s="30">
        <f t="shared" si="383"/>
        <v>1333</v>
      </c>
      <c r="AI1345" s="29">
        <f t="shared" si="379"/>
        <v>8636098.9699999988</v>
      </c>
      <c r="AJ1345" s="30">
        <f t="shared" si="383"/>
        <v>1333</v>
      </c>
      <c r="AK1345" s="30">
        <f t="shared" si="382"/>
        <v>1333</v>
      </c>
      <c r="AL1345" s="29">
        <f t="shared" si="380"/>
        <v>8673693.3099999577</v>
      </c>
      <c r="AM1345" s="30">
        <f t="shared" si="382"/>
        <v>1333</v>
      </c>
      <c r="AN1345" s="30">
        <f t="shared" si="382"/>
        <v>1333</v>
      </c>
      <c r="AO1345" s="29">
        <f t="shared" si="381"/>
        <v>8675547.3900000043</v>
      </c>
      <c r="AP1345" s="30">
        <f t="shared" si="382"/>
        <v>1333</v>
      </c>
      <c r="AQ1345" s="30">
        <f t="shared" si="382"/>
        <v>1333</v>
      </c>
      <c r="AR1345" s="29">
        <f t="shared" si="375"/>
        <v>8664124.5899997633</v>
      </c>
      <c r="AS1345" s="253">
        <f t="shared" si="382"/>
        <v>1333</v>
      </c>
      <c r="AT1345" s="254">
        <f t="shared" si="382"/>
        <v>1333</v>
      </c>
    </row>
    <row r="1346" spans="22:46">
      <c r="V1346" s="30">
        <f t="shared" si="383"/>
        <v>1334</v>
      </c>
      <c r="W1346" s="29">
        <f t="shared" si="376"/>
        <v>8652335.589999998</v>
      </c>
      <c r="X1346" s="30">
        <f t="shared" si="383"/>
        <v>1334</v>
      </c>
      <c r="Y1346" s="30">
        <f t="shared" si="383"/>
        <v>1334</v>
      </c>
      <c r="Z1346" s="29">
        <f t="shared" si="377"/>
        <v>8677511.4999998827</v>
      </c>
      <c r="AA1346" s="30">
        <f t="shared" si="383"/>
        <v>1334</v>
      </c>
      <c r="AB1346" s="30">
        <f t="shared" si="383"/>
        <v>1334</v>
      </c>
      <c r="AC1346" s="29">
        <f t="shared" si="378"/>
        <v>8646723.0900001433</v>
      </c>
      <c r="AD1346" s="30">
        <f t="shared" si="383"/>
        <v>1334</v>
      </c>
      <c r="AE1346" s="30">
        <f t="shared" si="383"/>
        <v>1334</v>
      </c>
      <c r="AF1346" s="29">
        <f t="shared" si="374"/>
        <v>8689236.8799998797</v>
      </c>
      <c r="AG1346" s="30">
        <f t="shared" si="383"/>
        <v>1334</v>
      </c>
      <c r="AH1346" s="30">
        <f t="shared" si="383"/>
        <v>1334</v>
      </c>
      <c r="AI1346" s="29">
        <f t="shared" si="379"/>
        <v>8642535.3899999987</v>
      </c>
      <c r="AJ1346" s="30">
        <f t="shared" si="383"/>
        <v>1334</v>
      </c>
      <c r="AK1346" s="30">
        <f t="shared" si="382"/>
        <v>1334</v>
      </c>
      <c r="AL1346" s="29">
        <f t="shared" si="380"/>
        <v>8680155.0299999584</v>
      </c>
      <c r="AM1346" s="30">
        <f t="shared" si="382"/>
        <v>1334</v>
      </c>
      <c r="AN1346" s="30">
        <f t="shared" si="382"/>
        <v>1334</v>
      </c>
      <c r="AO1346" s="29">
        <f t="shared" si="381"/>
        <v>8682001.3500000052</v>
      </c>
      <c r="AP1346" s="30">
        <f t="shared" si="382"/>
        <v>1334</v>
      </c>
      <c r="AQ1346" s="30">
        <f t="shared" si="382"/>
        <v>1334</v>
      </c>
      <c r="AR1346" s="29">
        <f t="shared" si="375"/>
        <v>8670567.7599997632</v>
      </c>
      <c r="AS1346" s="253">
        <f t="shared" si="382"/>
        <v>1334</v>
      </c>
      <c r="AT1346" s="254">
        <f t="shared" si="382"/>
        <v>1334</v>
      </c>
    </row>
    <row r="1347" spans="22:46">
      <c r="V1347" s="30">
        <f t="shared" si="383"/>
        <v>1335</v>
      </c>
      <c r="W1347" s="29">
        <f t="shared" si="376"/>
        <v>8658772.2599999979</v>
      </c>
      <c r="X1347" s="30">
        <f t="shared" si="383"/>
        <v>1335</v>
      </c>
      <c r="Y1347" s="30">
        <f t="shared" si="383"/>
        <v>1335</v>
      </c>
      <c r="Z1347" s="29">
        <f t="shared" si="377"/>
        <v>8683969.6199998818</v>
      </c>
      <c r="AA1347" s="30">
        <f t="shared" si="383"/>
        <v>1335</v>
      </c>
      <c r="AB1347" s="30">
        <f t="shared" si="383"/>
        <v>1335</v>
      </c>
      <c r="AC1347" s="29">
        <f t="shared" si="378"/>
        <v>8653159.0600001439</v>
      </c>
      <c r="AD1347" s="30">
        <f t="shared" si="383"/>
        <v>1335</v>
      </c>
      <c r="AE1347" s="30">
        <f t="shared" si="383"/>
        <v>1335</v>
      </c>
      <c r="AF1347" s="29">
        <f t="shared" si="374"/>
        <v>8695699.5099998806</v>
      </c>
      <c r="AG1347" s="30">
        <f t="shared" si="383"/>
        <v>1335</v>
      </c>
      <c r="AH1347" s="30">
        <f t="shared" si="383"/>
        <v>1335</v>
      </c>
      <c r="AI1347" s="29">
        <f t="shared" si="379"/>
        <v>8648971.8099999987</v>
      </c>
      <c r="AJ1347" s="30">
        <f t="shared" si="383"/>
        <v>1335</v>
      </c>
      <c r="AK1347" s="30">
        <f t="shared" si="382"/>
        <v>1335</v>
      </c>
      <c r="AL1347" s="29">
        <f t="shared" si="380"/>
        <v>8686616.749999959</v>
      </c>
      <c r="AM1347" s="30">
        <f t="shared" si="382"/>
        <v>1335</v>
      </c>
      <c r="AN1347" s="30">
        <f t="shared" si="382"/>
        <v>1335</v>
      </c>
      <c r="AO1347" s="29">
        <f t="shared" si="381"/>
        <v>8688455.3100000061</v>
      </c>
      <c r="AP1347" s="30">
        <f t="shared" si="382"/>
        <v>1335</v>
      </c>
      <c r="AQ1347" s="30">
        <f t="shared" si="382"/>
        <v>1335</v>
      </c>
      <c r="AR1347" s="29">
        <f t="shared" si="375"/>
        <v>8677010.9299997631</v>
      </c>
      <c r="AS1347" s="253">
        <f t="shared" si="382"/>
        <v>1335</v>
      </c>
      <c r="AT1347" s="254">
        <f t="shared" si="382"/>
        <v>1335</v>
      </c>
    </row>
    <row r="1348" spans="22:46">
      <c r="V1348" s="30">
        <f t="shared" si="383"/>
        <v>1336</v>
      </c>
      <c r="W1348" s="29">
        <f t="shared" si="376"/>
        <v>8665208.9299999978</v>
      </c>
      <c r="X1348" s="30">
        <f t="shared" si="383"/>
        <v>1336</v>
      </c>
      <c r="Y1348" s="30">
        <f t="shared" si="383"/>
        <v>1336</v>
      </c>
      <c r="Z1348" s="29">
        <f t="shared" si="377"/>
        <v>8690427.739999881</v>
      </c>
      <c r="AA1348" s="30">
        <f t="shared" si="383"/>
        <v>1336</v>
      </c>
      <c r="AB1348" s="30">
        <f t="shared" si="383"/>
        <v>1336</v>
      </c>
      <c r="AC1348" s="29">
        <f t="shared" si="378"/>
        <v>8659595.0300001446</v>
      </c>
      <c r="AD1348" s="30">
        <f t="shared" si="383"/>
        <v>1336</v>
      </c>
      <c r="AE1348" s="30">
        <f t="shared" si="383"/>
        <v>1336</v>
      </c>
      <c r="AF1348" s="29">
        <f t="shared" si="374"/>
        <v>8702162.1399998814</v>
      </c>
      <c r="AG1348" s="30">
        <f t="shared" si="383"/>
        <v>1336</v>
      </c>
      <c r="AH1348" s="30">
        <f t="shared" si="383"/>
        <v>1336</v>
      </c>
      <c r="AI1348" s="29">
        <f t="shared" si="379"/>
        <v>8655408.2299999986</v>
      </c>
      <c r="AJ1348" s="30">
        <f t="shared" si="383"/>
        <v>1336</v>
      </c>
      <c r="AK1348" s="30">
        <f t="shared" si="382"/>
        <v>1336</v>
      </c>
      <c r="AL1348" s="29">
        <f t="shared" si="380"/>
        <v>8693078.4699999597</v>
      </c>
      <c r="AM1348" s="30">
        <f t="shared" si="382"/>
        <v>1336</v>
      </c>
      <c r="AN1348" s="30">
        <f t="shared" si="382"/>
        <v>1336</v>
      </c>
      <c r="AO1348" s="29">
        <f t="shared" si="381"/>
        <v>8694909.270000007</v>
      </c>
      <c r="AP1348" s="30">
        <f t="shared" si="382"/>
        <v>1336</v>
      </c>
      <c r="AQ1348" s="30">
        <f t="shared" si="382"/>
        <v>1336</v>
      </c>
      <c r="AR1348" s="29">
        <f t="shared" si="375"/>
        <v>8683454.0999997631</v>
      </c>
      <c r="AS1348" s="253">
        <f t="shared" si="382"/>
        <v>1336</v>
      </c>
      <c r="AT1348" s="254">
        <f t="shared" si="382"/>
        <v>1336</v>
      </c>
    </row>
    <row r="1349" spans="22:46">
      <c r="V1349" s="30">
        <f t="shared" si="383"/>
        <v>1337</v>
      </c>
      <c r="W1349" s="29">
        <f t="shared" si="376"/>
        <v>8671645.5999999978</v>
      </c>
      <c r="X1349" s="30">
        <f t="shared" si="383"/>
        <v>1337</v>
      </c>
      <c r="Y1349" s="30">
        <f t="shared" si="383"/>
        <v>1337</v>
      </c>
      <c r="Z1349" s="29">
        <f t="shared" si="377"/>
        <v>8696885.8599998802</v>
      </c>
      <c r="AA1349" s="30">
        <f t="shared" si="383"/>
        <v>1337</v>
      </c>
      <c r="AB1349" s="30">
        <f t="shared" si="383"/>
        <v>1337</v>
      </c>
      <c r="AC1349" s="29">
        <f t="shared" si="378"/>
        <v>8666031.0000001453</v>
      </c>
      <c r="AD1349" s="30">
        <f t="shared" si="383"/>
        <v>1337</v>
      </c>
      <c r="AE1349" s="30">
        <f t="shared" si="383"/>
        <v>1337</v>
      </c>
      <c r="AF1349" s="29">
        <f t="shared" si="374"/>
        <v>8708624.7699998822</v>
      </c>
      <c r="AG1349" s="30">
        <f t="shared" si="383"/>
        <v>1337</v>
      </c>
      <c r="AH1349" s="30">
        <f t="shared" si="383"/>
        <v>1337</v>
      </c>
      <c r="AI1349" s="29">
        <f t="shared" si="379"/>
        <v>8661844.6499999985</v>
      </c>
      <c r="AJ1349" s="30">
        <f t="shared" si="383"/>
        <v>1337</v>
      </c>
      <c r="AK1349" s="30">
        <f t="shared" si="382"/>
        <v>1337</v>
      </c>
      <c r="AL1349" s="29">
        <f t="shared" si="380"/>
        <v>8699540.1899999604</v>
      </c>
      <c r="AM1349" s="30">
        <f t="shared" si="382"/>
        <v>1337</v>
      </c>
      <c r="AN1349" s="30">
        <f t="shared" si="382"/>
        <v>1337</v>
      </c>
      <c r="AO1349" s="29">
        <f t="shared" si="381"/>
        <v>8701363.2300000079</v>
      </c>
      <c r="AP1349" s="30">
        <f t="shared" si="382"/>
        <v>1337</v>
      </c>
      <c r="AQ1349" s="30">
        <f t="shared" si="382"/>
        <v>1337</v>
      </c>
      <c r="AR1349" s="29">
        <f t="shared" si="375"/>
        <v>8689897.269999763</v>
      </c>
      <c r="AS1349" s="253">
        <f t="shared" si="382"/>
        <v>1337</v>
      </c>
      <c r="AT1349" s="254">
        <f t="shared" si="382"/>
        <v>1337</v>
      </c>
    </row>
    <row r="1350" spans="22:46">
      <c r="V1350" s="30">
        <f t="shared" si="383"/>
        <v>1338</v>
      </c>
      <c r="W1350" s="29">
        <f t="shared" si="376"/>
        <v>8678082.2699999977</v>
      </c>
      <c r="X1350" s="30">
        <f t="shared" si="383"/>
        <v>1338</v>
      </c>
      <c r="Y1350" s="30">
        <f t="shared" si="383"/>
        <v>1338</v>
      </c>
      <c r="Z1350" s="29">
        <f t="shared" si="377"/>
        <v>8703343.9799998794</v>
      </c>
      <c r="AA1350" s="30">
        <f t="shared" si="383"/>
        <v>1338</v>
      </c>
      <c r="AB1350" s="30">
        <f t="shared" si="383"/>
        <v>1338</v>
      </c>
      <c r="AC1350" s="29">
        <f t="shared" si="378"/>
        <v>8672466.970000146</v>
      </c>
      <c r="AD1350" s="30">
        <f t="shared" si="383"/>
        <v>1338</v>
      </c>
      <c r="AE1350" s="30">
        <f t="shared" si="383"/>
        <v>1338</v>
      </c>
      <c r="AF1350" s="29">
        <f t="shared" si="374"/>
        <v>8715087.399999883</v>
      </c>
      <c r="AG1350" s="30">
        <f t="shared" si="383"/>
        <v>1338</v>
      </c>
      <c r="AH1350" s="30">
        <f t="shared" si="383"/>
        <v>1338</v>
      </c>
      <c r="AI1350" s="29">
        <f t="shared" si="379"/>
        <v>8668281.0699999984</v>
      </c>
      <c r="AJ1350" s="30">
        <f t="shared" si="383"/>
        <v>1338</v>
      </c>
      <c r="AK1350" s="30">
        <f t="shared" si="382"/>
        <v>1338</v>
      </c>
      <c r="AL1350" s="29">
        <f t="shared" si="380"/>
        <v>8706001.909999961</v>
      </c>
      <c r="AM1350" s="30">
        <f t="shared" si="382"/>
        <v>1338</v>
      </c>
      <c r="AN1350" s="30">
        <f t="shared" si="382"/>
        <v>1338</v>
      </c>
      <c r="AO1350" s="29">
        <f t="shared" si="381"/>
        <v>8707817.1900000088</v>
      </c>
      <c r="AP1350" s="30">
        <f t="shared" si="382"/>
        <v>1338</v>
      </c>
      <c r="AQ1350" s="30">
        <f t="shared" si="382"/>
        <v>1338</v>
      </c>
      <c r="AR1350" s="29">
        <f t="shared" si="375"/>
        <v>8696340.4399997629</v>
      </c>
      <c r="AS1350" s="253">
        <f t="shared" si="382"/>
        <v>1338</v>
      </c>
      <c r="AT1350" s="254">
        <f t="shared" si="382"/>
        <v>1338</v>
      </c>
    </row>
    <row r="1351" spans="22:46">
      <c r="V1351" s="30">
        <f t="shared" si="383"/>
        <v>1339</v>
      </c>
      <c r="W1351" s="29">
        <f t="shared" si="376"/>
        <v>8684518.9399999976</v>
      </c>
      <c r="X1351" s="30">
        <f t="shared" si="383"/>
        <v>1339</v>
      </c>
      <c r="Y1351" s="30">
        <f t="shared" si="383"/>
        <v>1339</v>
      </c>
      <c r="Z1351" s="29">
        <f t="shared" si="377"/>
        <v>8709802.0999998786</v>
      </c>
      <c r="AA1351" s="30">
        <f t="shared" si="383"/>
        <v>1339</v>
      </c>
      <c r="AB1351" s="30">
        <f t="shared" si="383"/>
        <v>1339</v>
      </c>
      <c r="AC1351" s="29">
        <f t="shared" si="378"/>
        <v>8678902.9400001466</v>
      </c>
      <c r="AD1351" s="30">
        <f t="shared" si="383"/>
        <v>1339</v>
      </c>
      <c r="AE1351" s="30">
        <f t="shared" si="383"/>
        <v>1339</v>
      </c>
      <c r="AF1351" s="29">
        <f t="shared" si="374"/>
        <v>8721550.0299998838</v>
      </c>
      <c r="AG1351" s="30">
        <f t="shared" si="383"/>
        <v>1339</v>
      </c>
      <c r="AH1351" s="30">
        <f t="shared" si="383"/>
        <v>1339</v>
      </c>
      <c r="AI1351" s="29">
        <f t="shared" si="379"/>
        <v>8674717.4899999984</v>
      </c>
      <c r="AJ1351" s="30">
        <f t="shared" si="383"/>
        <v>1339</v>
      </c>
      <c r="AK1351" s="30">
        <f t="shared" si="382"/>
        <v>1339</v>
      </c>
      <c r="AL1351" s="29">
        <f t="shared" si="380"/>
        <v>8712463.6299999617</v>
      </c>
      <c r="AM1351" s="30">
        <f t="shared" si="382"/>
        <v>1339</v>
      </c>
      <c r="AN1351" s="30">
        <f t="shared" si="382"/>
        <v>1339</v>
      </c>
      <c r="AO1351" s="29">
        <f t="shared" si="381"/>
        <v>8714271.1500000097</v>
      </c>
      <c r="AP1351" s="30">
        <f t="shared" si="382"/>
        <v>1339</v>
      </c>
      <c r="AQ1351" s="30">
        <f t="shared" si="382"/>
        <v>1339</v>
      </c>
      <c r="AR1351" s="29">
        <f t="shared" si="375"/>
        <v>8702783.6099997628</v>
      </c>
      <c r="AS1351" s="253">
        <f t="shared" si="382"/>
        <v>1339</v>
      </c>
      <c r="AT1351" s="254">
        <f t="shared" si="382"/>
        <v>1339</v>
      </c>
    </row>
    <row r="1352" spans="22:46">
      <c r="V1352" s="30">
        <f t="shared" si="383"/>
        <v>1340</v>
      </c>
      <c r="W1352" s="29">
        <f t="shared" si="376"/>
        <v>8690955.6099999975</v>
      </c>
      <c r="X1352" s="30">
        <f t="shared" si="383"/>
        <v>1340</v>
      </c>
      <c r="Y1352" s="30">
        <f t="shared" si="383"/>
        <v>1340</v>
      </c>
      <c r="Z1352" s="29">
        <f t="shared" si="377"/>
        <v>8716260.2199998777</v>
      </c>
      <c r="AA1352" s="30">
        <f t="shared" si="383"/>
        <v>1340</v>
      </c>
      <c r="AB1352" s="30">
        <f t="shared" si="383"/>
        <v>1340</v>
      </c>
      <c r="AC1352" s="29">
        <f t="shared" si="378"/>
        <v>8685338.9100001473</v>
      </c>
      <c r="AD1352" s="30">
        <f t="shared" si="383"/>
        <v>1340</v>
      </c>
      <c r="AE1352" s="30">
        <f t="shared" si="383"/>
        <v>1340</v>
      </c>
      <c r="AF1352" s="29">
        <f t="shared" si="374"/>
        <v>8728012.6599998847</v>
      </c>
      <c r="AG1352" s="30">
        <f t="shared" si="383"/>
        <v>1340</v>
      </c>
      <c r="AH1352" s="30">
        <f t="shared" si="383"/>
        <v>1340</v>
      </c>
      <c r="AI1352" s="29">
        <f t="shared" si="379"/>
        <v>8681153.9099999983</v>
      </c>
      <c r="AJ1352" s="30">
        <f t="shared" si="383"/>
        <v>1340</v>
      </c>
      <c r="AK1352" s="30">
        <f t="shared" si="382"/>
        <v>1340</v>
      </c>
      <c r="AL1352" s="29">
        <f t="shared" si="380"/>
        <v>8718925.3499999624</v>
      </c>
      <c r="AM1352" s="30">
        <f t="shared" si="382"/>
        <v>1340</v>
      </c>
      <c r="AN1352" s="30">
        <f t="shared" si="382"/>
        <v>1340</v>
      </c>
      <c r="AO1352" s="29">
        <f t="shared" si="381"/>
        <v>8720725.1100000106</v>
      </c>
      <c r="AP1352" s="30">
        <f t="shared" si="382"/>
        <v>1340</v>
      </c>
      <c r="AQ1352" s="30">
        <f t="shared" si="382"/>
        <v>1340</v>
      </c>
      <c r="AR1352" s="29">
        <f t="shared" si="375"/>
        <v>8709226.7799997628</v>
      </c>
      <c r="AS1352" s="253">
        <f t="shared" si="382"/>
        <v>1340</v>
      </c>
      <c r="AT1352" s="254">
        <f t="shared" si="382"/>
        <v>1340</v>
      </c>
    </row>
    <row r="1353" spans="22:46">
      <c r="V1353" s="30">
        <f t="shared" si="383"/>
        <v>1341</v>
      </c>
      <c r="W1353" s="29">
        <f t="shared" si="376"/>
        <v>8697392.2799999975</v>
      </c>
      <c r="X1353" s="30">
        <f t="shared" si="383"/>
        <v>1341</v>
      </c>
      <c r="Y1353" s="30">
        <f t="shared" si="383"/>
        <v>1341</v>
      </c>
      <c r="Z1353" s="29">
        <f t="shared" si="377"/>
        <v>8722718.3399998769</v>
      </c>
      <c r="AA1353" s="30">
        <f t="shared" si="383"/>
        <v>1341</v>
      </c>
      <c r="AB1353" s="30">
        <f t="shared" si="383"/>
        <v>1341</v>
      </c>
      <c r="AC1353" s="29">
        <f t="shared" si="378"/>
        <v>8691774.880000148</v>
      </c>
      <c r="AD1353" s="30">
        <f t="shared" si="383"/>
        <v>1341</v>
      </c>
      <c r="AE1353" s="30">
        <f t="shared" si="383"/>
        <v>1341</v>
      </c>
      <c r="AF1353" s="29">
        <f t="shared" si="374"/>
        <v>8734475.2899998855</v>
      </c>
      <c r="AG1353" s="30">
        <f t="shared" si="383"/>
        <v>1341</v>
      </c>
      <c r="AH1353" s="30">
        <f t="shared" si="383"/>
        <v>1341</v>
      </c>
      <c r="AI1353" s="29">
        <f t="shared" si="379"/>
        <v>8687590.3299999982</v>
      </c>
      <c r="AJ1353" s="30">
        <f t="shared" si="383"/>
        <v>1341</v>
      </c>
      <c r="AK1353" s="30">
        <f t="shared" si="382"/>
        <v>1341</v>
      </c>
      <c r="AL1353" s="29">
        <f t="shared" si="380"/>
        <v>8725387.069999963</v>
      </c>
      <c r="AM1353" s="30">
        <f t="shared" si="382"/>
        <v>1341</v>
      </c>
      <c r="AN1353" s="30">
        <f t="shared" si="382"/>
        <v>1341</v>
      </c>
      <c r="AO1353" s="29">
        <f t="shared" si="381"/>
        <v>8727179.0700000115</v>
      </c>
      <c r="AP1353" s="30">
        <f t="shared" si="382"/>
        <v>1341</v>
      </c>
      <c r="AQ1353" s="30">
        <f t="shared" si="382"/>
        <v>1341</v>
      </c>
      <c r="AR1353" s="29">
        <f t="shared" si="375"/>
        <v>8715669.9499997627</v>
      </c>
      <c r="AS1353" s="253">
        <f t="shared" si="382"/>
        <v>1341</v>
      </c>
      <c r="AT1353" s="254">
        <f t="shared" si="382"/>
        <v>1341</v>
      </c>
    </row>
    <row r="1354" spans="22:46">
      <c r="V1354" s="30">
        <f t="shared" si="383"/>
        <v>1342</v>
      </c>
      <c r="W1354" s="29">
        <f t="shared" si="376"/>
        <v>8703828.9499999974</v>
      </c>
      <c r="X1354" s="30">
        <f t="shared" si="383"/>
        <v>1342</v>
      </c>
      <c r="Y1354" s="30">
        <f t="shared" si="383"/>
        <v>1342</v>
      </c>
      <c r="Z1354" s="29">
        <f t="shared" si="377"/>
        <v>8729176.4599998761</v>
      </c>
      <c r="AA1354" s="30">
        <f t="shared" si="383"/>
        <v>1342</v>
      </c>
      <c r="AB1354" s="30">
        <f t="shared" si="383"/>
        <v>1342</v>
      </c>
      <c r="AC1354" s="29">
        <f t="shared" si="378"/>
        <v>8698210.8500001486</v>
      </c>
      <c r="AD1354" s="30">
        <f t="shared" si="383"/>
        <v>1342</v>
      </c>
      <c r="AE1354" s="30">
        <f t="shared" si="383"/>
        <v>1342</v>
      </c>
      <c r="AF1354" s="29">
        <f t="shared" si="374"/>
        <v>8740937.9199998863</v>
      </c>
      <c r="AG1354" s="30">
        <f t="shared" si="383"/>
        <v>1342</v>
      </c>
      <c r="AH1354" s="30">
        <f t="shared" si="383"/>
        <v>1342</v>
      </c>
      <c r="AI1354" s="29">
        <f t="shared" si="379"/>
        <v>8694026.7499999981</v>
      </c>
      <c r="AJ1354" s="30">
        <f t="shared" si="383"/>
        <v>1342</v>
      </c>
      <c r="AK1354" s="30">
        <f t="shared" si="382"/>
        <v>1342</v>
      </c>
      <c r="AL1354" s="29">
        <f t="shared" si="380"/>
        <v>8731848.7899999637</v>
      </c>
      <c r="AM1354" s="30">
        <f t="shared" si="382"/>
        <v>1342</v>
      </c>
      <c r="AN1354" s="30">
        <f t="shared" si="382"/>
        <v>1342</v>
      </c>
      <c r="AO1354" s="29">
        <f t="shared" si="381"/>
        <v>8733633.0300000124</v>
      </c>
      <c r="AP1354" s="30">
        <f t="shared" si="382"/>
        <v>1342</v>
      </c>
      <c r="AQ1354" s="30">
        <f t="shared" si="382"/>
        <v>1342</v>
      </c>
      <c r="AR1354" s="29">
        <f t="shared" si="375"/>
        <v>8722113.1199997626</v>
      </c>
      <c r="AS1354" s="253">
        <f t="shared" si="382"/>
        <v>1342</v>
      </c>
      <c r="AT1354" s="254">
        <f t="shared" si="382"/>
        <v>1342</v>
      </c>
    </row>
    <row r="1355" spans="22:46">
      <c r="V1355" s="30">
        <f t="shared" si="383"/>
        <v>1343</v>
      </c>
      <c r="W1355" s="29">
        <f t="shared" si="376"/>
        <v>8710265.6199999973</v>
      </c>
      <c r="X1355" s="30">
        <f t="shared" si="383"/>
        <v>1343</v>
      </c>
      <c r="Y1355" s="30">
        <f t="shared" si="383"/>
        <v>1343</v>
      </c>
      <c r="Z1355" s="29">
        <f t="shared" si="377"/>
        <v>8735634.5799998753</v>
      </c>
      <c r="AA1355" s="30">
        <f t="shared" si="383"/>
        <v>1343</v>
      </c>
      <c r="AB1355" s="30">
        <f t="shared" si="383"/>
        <v>1343</v>
      </c>
      <c r="AC1355" s="29">
        <f t="shared" si="378"/>
        <v>8704646.8200001493</v>
      </c>
      <c r="AD1355" s="30">
        <f t="shared" si="383"/>
        <v>1343</v>
      </c>
      <c r="AE1355" s="30">
        <f t="shared" si="383"/>
        <v>1343</v>
      </c>
      <c r="AF1355" s="29">
        <f t="shared" si="374"/>
        <v>8747400.5499998871</v>
      </c>
      <c r="AG1355" s="30">
        <f t="shared" si="383"/>
        <v>1343</v>
      </c>
      <c r="AH1355" s="30">
        <f t="shared" si="383"/>
        <v>1343</v>
      </c>
      <c r="AI1355" s="29">
        <f t="shared" si="379"/>
        <v>8700463.1699999981</v>
      </c>
      <c r="AJ1355" s="30">
        <f t="shared" si="383"/>
        <v>1343</v>
      </c>
      <c r="AK1355" s="30">
        <f t="shared" si="382"/>
        <v>1343</v>
      </c>
      <c r="AL1355" s="29">
        <f t="shared" si="380"/>
        <v>8738310.5099999644</v>
      </c>
      <c r="AM1355" s="30">
        <f t="shared" si="382"/>
        <v>1343</v>
      </c>
      <c r="AN1355" s="30">
        <f t="shared" si="382"/>
        <v>1343</v>
      </c>
      <c r="AO1355" s="29">
        <f t="shared" si="381"/>
        <v>8740086.9900000133</v>
      </c>
      <c r="AP1355" s="30">
        <f t="shared" si="382"/>
        <v>1343</v>
      </c>
      <c r="AQ1355" s="30">
        <f t="shared" si="382"/>
        <v>1343</v>
      </c>
      <c r="AR1355" s="29">
        <f t="shared" si="375"/>
        <v>8728556.2899997625</v>
      </c>
      <c r="AS1355" s="253">
        <f t="shared" si="382"/>
        <v>1343</v>
      </c>
      <c r="AT1355" s="254">
        <f t="shared" si="382"/>
        <v>1343</v>
      </c>
    </row>
    <row r="1356" spans="22:46">
      <c r="V1356" s="30">
        <f t="shared" si="383"/>
        <v>1344</v>
      </c>
      <c r="W1356" s="29">
        <f t="shared" si="376"/>
        <v>8716702.2899999972</v>
      </c>
      <c r="X1356" s="30">
        <f t="shared" si="383"/>
        <v>1344</v>
      </c>
      <c r="Y1356" s="30">
        <f t="shared" si="383"/>
        <v>1344</v>
      </c>
      <c r="Z1356" s="29">
        <f t="shared" si="377"/>
        <v>8742092.6999998745</v>
      </c>
      <c r="AA1356" s="30">
        <f t="shared" si="383"/>
        <v>1344</v>
      </c>
      <c r="AB1356" s="30">
        <f t="shared" si="383"/>
        <v>1344</v>
      </c>
      <c r="AC1356" s="29">
        <f t="shared" si="378"/>
        <v>8711082.79000015</v>
      </c>
      <c r="AD1356" s="30">
        <f t="shared" si="383"/>
        <v>1344</v>
      </c>
      <c r="AE1356" s="30">
        <f t="shared" si="383"/>
        <v>1344</v>
      </c>
      <c r="AF1356" s="29">
        <f t="shared" si="374"/>
        <v>8753863.1799998879</v>
      </c>
      <c r="AG1356" s="30">
        <f t="shared" si="383"/>
        <v>1344</v>
      </c>
      <c r="AH1356" s="30">
        <f t="shared" si="383"/>
        <v>1344</v>
      </c>
      <c r="AI1356" s="29">
        <f t="shared" si="379"/>
        <v>8706899.589999998</v>
      </c>
      <c r="AJ1356" s="30">
        <f t="shared" si="383"/>
        <v>1344</v>
      </c>
      <c r="AK1356" s="30">
        <f t="shared" si="382"/>
        <v>1344</v>
      </c>
      <c r="AL1356" s="29">
        <f t="shared" si="380"/>
        <v>8744772.2299999651</v>
      </c>
      <c r="AM1356" s="30">
        <f t="shared" si="382"/>
        <v>1344</v>
      </c>
      <c r="AN1356" s="30">
        <f t="shared" si="382"/>
        <v>1344</v>
      </c>
      <c r="AO1356" s="29">
        <f t="shared" si="381"/>
        <v>8746540.9500000142</v>
      </c>
      <c r="AP1356" s="30">
        <f t="shared" si="382"/>
        <v>1344</v>
      </c>
      <c r="AQ1356" s="30">
        <f t="shared" si="382"/>
        <v>1344</v>
      </c>
      <c r="AR1356" s="29">
        <f t="shared" si="375"/>
        <v>8734999.4599997625</v>
      </c>
      <c r="AS1356" s="253">
        <f t="shared" si="382"/>
        <v>1344</v>
      </c>
      <c r="AT1356" s="254">
        <f t="shared" si="382"/>
        <v>1344</v>
      </c>
    </row>
    <row r="1357" spans="22:46">
      <c r="V1357" s="30">
        <f t="shared" si="383"/>
        <v>1345</v>
      </c>
      <c r="W1357" s="29">
        <f t="shared" si="376"/>
        <v>8723138.9599999972</v>
      </c>
      <c r="X1357" s="30">
        <f t="shared" si="383"/>
        <v>1345</v>
      </c>
      <c r="Y1357" s="30">
        <f t="shared" si="383"/>
        <v>1345</v>
      </c>
      <c r="Z1357" s="29">
        <f t="shared" si="377"/>
        <v>8748550.8199998736</v>
      </c>
      <c r="AA1357" s="30">
        <f t="shared" si="383"/>
        <v>1345</v>
      </c>
      <c r="AB1357" s="30">
        <f t="shared" si="383"/>
        <v>1345</v>
      </c>
      <c r="AC1357" s="29">
        <f t="shared" si="378"/>
        <v>8717518.7600001507</v>
      </c>
      <c r="AD1357" s="30">
        <f t="shared" si="383"/>
        <v>1345</v>
      </c>
      <c r="AE1357" s="30">
        <f t="shared" si="383"/>
        <v>1345</v>
      </c>
      <c r="AF1357" s="29">
        <f t="shared" si="374"/>
        <v>8760325.8099998888</v>
      </c>
      <c r="AG1357" s="30">
        <f t="shared" si="383"/>
        <v>1345</v>
      </c>
      <c r="AH1357" s="30">
        <f t="shared" si="383"/>
        <v>1345</v>
      </c>
      <c r="AI1357" s="29">
        <f t="shared" si="379"/>
        <v>8713336.0099999979</v>
      </c>
      <c r="AJ1357" s="30">
        <f t="shared" si="383"/>
        <v>1345</v>
      </c>
      <c r="AK1357" s="30">
        <f t="shared" si="383"/>
        <v>1345</v>
      </c>
      <c r="AL1357" s="29">
        <f t="shared" si="380"/>
        <v>8751233.9499999657</v>
      </c>
      <c r="AM1357" s="30">
        <f t="shared" ref="AK1357:AT1372" si="384">AM1356+1</f>
        <v>1345</v>
      </c>
      <c r="AN1357" s="30">
        <f t="shared" si="384"/>
        <v>1345</v>
      </c>
      <c r="AO1357" s="29">
        <f t="shared" si="381"/>
        <v>8752994.9100000151</v>
      </c>
      <c r="AP1357" s="30">
        <f t="shared" si="384"/>
        <v>1345</v>
      </c>
      <c r="AQ1357" s="30">
        <f t="shared" si="384"/>
        <v>1345</v>
      </c>
      <c r="AR1357" s="29">
        <f t="shared" si="375"/>
        <v>8741442.6299997624</v>
      </c>
      <c r="AS1357" s="253">
        <f t="shared" si="384"/>
        <v>1345</v>
      </c>
      <c r="AT1357" s="254">
        <f t="shared" si="384"/>
        <v>1345</v>
      </c>
    </row>
    <row r="1358" spans="22:46">
      <c r="V1358" s="30">
        <f t="shared" ref="V1358:AK1373" si="385">V1357+1</f>
        <v>1346</v>
      </c>
      <c r="W1358" s="29">
        <f t="shared" si="376"/>
        <v>8729575.6299999971</v>
      </c>
      <c r="X1358" s="30">
        <f t="shared" si="385"/>
        <v>1346</v>
      </c>
      <c r="Y1358" s="30">
        <f t="shared" si="385"/>
        <v>1346</v>
      </c>
      <c r="Z1358" s="29">
        <f t="shared" si="377"/>
        <v>8755008.9399998728</v>
      </c>
      <c r="AA1358" s="30">
        <f t="shared" si="385"/>
        <v>1346</v>
      </c>
      <c r="AB1358" s="30">
        <f t="shared" si="385"/>
        <v>1346</v>
      </c>
      <c r="AC1358" s="29">
        <f t="shared" si="378"/>
        <v>8723954.7300001513</v>
      </c>
      <c r="AD1358" s="30">
        <f t="shared" si="385"/>
        <v>1346</v>
      </c>
      <c r="AE1358" s="30">
        <f t="shared" si="385"/>
        <v>1346</v>
      </c>
      <c r="AF1358" s="29">
        <f t="shared" si="374"/>
        <v>8766788.4399998896</v>
      </c>
      <c r="AG1358" s="30">
        <f t="shared" si="385"/>
        <v>1346</v>
      </c>
      <c r="AH1358" s="30">
        <f t="shared" si="385"/>
        <v>1346</v>
      </c>
      <c r="AI1358" s="29">
        <f t="shared" si="379"/>
        <v>8719772.4299999978</v>
      </c>
      <c r="AJ1358" s="30">
        <f t="shared" si="385"/>
        <v>1346</v>
      </c>
      <c r="AK1358" s="30">
        <f t="shared" si="384"/>
        <v>1346</v>
      </c>
      <c r="AL1358" s="29">
        <f t="shared" si="380"/>
        <v>8757695.6699999664</v>
      </c>
      <c r="AM1358" s="30">
        <f t="shared" si="384"/>
        <v>1346</v>
      </c>
      <c r="AN1358" s="30">
        <f t="shared" si="384"/>
        <v>1346</v>
      </c>
      <c r="AO1358" s="29">
        <f t="shared" si="381"/>
        <v>8759448.8700000159</v>
      </c>
      <c r="AP1358" s="30">
        <f t="shared" si="384"/>
        <v>1346</v>
      </c>
      <c r="AQ1358" s="30">
        <f t="shared" si="384"/>
        <v>1346</v>
      </c>
      <c r="AR1358" s="29">
        <f t="shared" si="375"/>
        <v>8747885.7999997623</v>
      </c>
      <c r="AS1358" s="253">
        <f t="shared" si="384"/>
        <v>1346</v>
      </c>
      <c r="AT1358" s="254">
        <f t="shared" si="384"/>
        <v>1346</v>
      </c>
    </row>
    <row r="1359" spans="22:46">
      <c r="V1359" s="30">
        <f t="shared" si="385"/>
        <v>1347</v>
      </c>
      <c r="W1359" s="29">
        <f t="shared" si="376"/>
        <v>8736012.299999997</v>
      </c>
      <c r="X1359" s="30">
        <f t="shared" si="385"/>
        <v>1347</v>
      </c>
      <c r="Y1359" s="30">
        <f t="shared" si="385"/>
        <v>1347</v>
      </c>
      <c r="Z1359" s="29">
        <f t="shared" si="377"/>
        <v>8761467.059999872</v>
      </c>
      <c r="AA1359" s="30">
        <f t="shared" si="385"/>
        <v>1347</v>
      </c>
      <c r="AB1359" s="30">
        <f t="shared" si="385"/>
        <v>1347</v>
      </c>
      <c r="AC1359" s="29">
        <f t="shared" si="378"/>
        <v>8730390.700000152</v>
      </c>
      <c r="AD1359" s="30">
        <f t="shared" si="385"/>
        <v>1347</v>
      </c>
      <c r="AE1359" s="30">
        <f t="shared" si="385"/>
        <v>1347</v>
      </c>
      <c r="AF1359" s="29">
        <f t="shared" si="374"/>
        <v>8773251.0699998904</v>
      </c>
      <c r="AG1359" s="30">
        <f t="shared" si="385"/>
        <v>1347</v>
      </c>
      <c r="AH1359" s="30">
        <f t="shared" si="385"/>
        <v>1347</v>
      </c>
      <c r="AI1359" s="29">
        <f t="shared" si="379"/>
        <v>8726208.8499999978</v>
      </c>
      <c r="AJ1359" s="30">
        <f t="shared" si="385"/>
        <v>1347</v>
      </c>
      <c r="AK1359" s="30">
        <f t="shared" si="384"/>
        <v>1347</v>
      </c>
      <c r="AL1359" s="29">
        <f t="shared" si="380"/>
        <v>8764157.3899999671</v>
      </c>
      <c r="AM1359" s="30">
        <f t="shared" si="384"/>
        <v>1347</v>
      </c>
      <c r="AN1359" s="30">
        <f t="shared" si="384"/>
        <v>1347</v>
      </c>
      <c r="AO1359" s="29">
        <f t="shared" si="381"/>
        <v>8765902.8300000168</v>
      </c>
      <c r="AP1359" s="30">
        <f t="shared" si="384"/>
        <v>1347</v>
      </c>
      <c r="AQ1359" s="30">
        <f t="shared" si="384"/>
        <v>1347</v>
      </c>
      <c r="AR1359" s="29">
        <f t="shared" si="375"/>
        <v>8754328.9699997623</v>
      </c>
      <c r="AS1359" s="253">
        <f t="shared" si="384"/>
        <v>1347</v>
      </c>
      <c r="AT1359" s="254">
        <f t="shared" si="384"/>
        <v>1347</v>
      </c>
    </row>
    <row r="1360" spans="22:46">
      <c r="V1360" s="30">
        <f t="shared" si="385"/>
        <v>1348</v>
      </c>
      <c r="W1360" s="29">
        <f t="shared" si="376"/>
        <v>8742448.9699999969</v>
      </c>
      <c r="X1360" s="30">
        <f t="shared" si="385"/>
        <v>1348</v>
      </c>
      <c r="Y1360" s="30">
        <f t="shared" si="385"/>
        <v>1348</v>
      </c>
      <c r="Z1360" s="29">
        <f t="shared" si="377"/>
        <v>8767925.1799998712</v>
      </c>
      <c r="AA1360" s="30">
        <f t="shared" si="385"/>
        <v>1348</v>
      </c>
      <c r="AB1360" s="30">
        <f t="shared" si="385"/>
        <v>1348</v>
      </c>
      <c r="AC1360" s="29">
        <f t="shared" si="378"/>
        <v>8736826.6700001527</v>
      </c>
      <c r="AD1360" s="30">
        <f t="shared" si="385"/>
        <v>1348</v>
      </c>
      <c r="AE1360" s="30">
        <f t="shared" si="385"/>
        <v>1348</v>
      </c>
      <c r="AF1360" s="29">
        <f t="shared" si="374"/>
        <v>8779713.6999998912</v>
      </c>
      <c r="AG1360" s="30">
        <f t="shared" si="385"/>
        <v>1348</v>
      </c>
      <c r="AH1360" s="30">
        <f t="shared" si="385"/>
        <v>1348</v>
      </c>
      <c r="AI1360" s="29">
        <f t="shared" si="379"/>
        <v>8732645.2699999977</v>
      </c>
      <c r="AJ1360" s="30">
        <f t="shared" si="385"/>
        <v>1348</v>
      </c>
      <c r="AK1360" s="30">
        <f t="shared" si="384"/>
        <v>1348</v>
      </c>
      <c r="AL1360" s="29">
        <f t="shared" si="380"/>
        <v>8770619.1099999677</v>
      </c>
      <c r="AM1360" s="30">
        <f t="shared" si="384"/>
        <v>1348</v>
      </c>
      <c r="AN1360" s="30">
        <f t="shared" si="384"/>
        <v>1348</v>
      </c>
      <c r="AO1360" s="29">
        <f t="shared" si="381"/>
        <v>8772356.7900000177</v>
      </c>
      <c r="AP1360" s="30">
        <f t="shared" si="384"/>
        <v>1348</v>
      </c>
      <c r="AQ1360" s="30">
        <f t="shared" si="384"/>
        <v>1348</v>
      </c>
      <c r="AR1360" s="29">
        <f t="shared" si="375"/>
        <v>8760772.1399997622</v>
      </c>
      <c r="AS1360" s="253">
        <f t="shared" si="384"/>
        <v>1348</v>
      </c>
      <c r="AT1360" s="254">
        <f t="shared" si="384"/>
        <v>1348</v>
      </c>
    </row>
    <row r="1361" spans="22:46">
      <c r="V1361" s="30">
        <f t="shared" si="385"/>
        <v>1349</v>
      </c>
      <c r="W1361" s="29">
        <f t="shared" si="376"/>
        <v>8748885.6399999969</v>
      </c>
      <c r="X1361" s="30">
        <f t="shared" si="385"/>
        <v>1349</v>
      </c>
      <c r="Y1361" s="30">
        <f t="shared" si="385"/>
        <v>1349</v>
      </c>
      <c r="Z1361" s="29">
        <f t="shared" si="377"/>
        <v>8774383.2999998704</v>
      </c>
      <c r="AA1361" s="30">
        <f t="shared" si="385"/>
        <v>1349</v>
      </c>
      <c r="AB1361" s="30">
        <f t="shared" si="385"/>
        <v>1349</v>
      </c>
      <c r="AC1361" s="29">
        <f t="shared" si="378"/>
        <v>8743262.6400001533</v>
      </c>
      <c r="AD1361" s="30">
        <f t="shared" si="385"/>
        <v>1349</v>
      </c>
      <c r="AE1361" s="30">
        <f t="shared" si="385"/>
        <v>1349</v>
      </c>
      <c r="AF1361" s="29">
        <f t="shared" si="374"/>
        <v>8786176.329999892</v>
      </c>
      <c r="AG1361" s="30">
        <f t="shared" si="385"/>
        <v>1349</v>
      </c>
      <c r="AH1361" s="30">
        <f t="shared" si="385"/>
        <v>1349</v>
      </c>
      <c r="AI1361" s="29">
        <f t="shared" si="379"/>
        <v>8739081.6899999976</v>
      </c>
      <c r="AJ1361" s="30">
        <f t="shared" si="385"/>
        <v>1349</v>
      </c>
      <c r="AK1361" s="30">
        <f t="shared" si="384"/>
        <v>1349</v>
      </c>
      <c r="AL1361" s="29">
        <f t="shared" si="380"/>
        <v>8777080.8299999684</v>
      </c>
      <c r="AM1361" s="30">
        <f t="shared" si="384"/>
        <v>1349</v>
      </c>
      <c r="AN1361" s="30">
        <f t="shared" si="384"/>
        <v>1349</v>
      </c>
      <c r="AO1361" s="29">
        <f t="shared" si="381"/>
        <v>8778810.7500000186</v>
      </c>
      <c r="AP1361" s="30">
        <f t="shared" si="384"/>
        <v>1349</v>
      </c>
      <c r="AQ1361" s="30">
        <f t="shared" si="384"/>
        <v>1349</v>
      </c>
      <c r="AR1361" s="29">
        <f t="shared" si="375"/>
        <v>8767215.3099997621</v>
      </c>
      <c r="AS1361" s="253">
        <f t="shared" si="384"/>
        <v>1349</v>
      </c>
      <c r="AT1361" s="254">
        <f t="shared" si="384"/>
        <v>1349</v>
      </c>
    </row>
    <row r="1362" spans="22:46">
      <c r="V1362" s="30">
        <f t="shared" si="385"/>
        <v>1350</v>
      </c>
      <c r="W1362" s="29">
        <f t="shared" si="376"/>
        <v>8755322.3099999968</v>
      </c>
      <c r="X1362" s="30">
        <f t="shared" si="385"/>
        <v>1350</v>
      </c>
      <c r="Y1362" s="30">
        <f t="shared" si="385"/>
        <v>1350</v>
      </c>
      <c r="Z1362" s="29">
        <f t="shared" si="377"/>
        <v>8780841.4199998695</v>
      </c>
      <c r="AA1362" s="30">
        <f t="shared" si="385"/>
        <v>1350</v>
      </c>
      <c r="AB1362" s="30">
        <f t="shared" si="385"/>
        <v>1350</v>
      </c>
      <c r="AC1362" s="29">
        <f t="shared" si="378"/>
        <v>8749698.610000154</v>
      </c>
      <c r="AD1362" s="30">
        <f t="shared" si="385"/>
        <v>1350</v>
      </c>
      <c r="AE1362" s="30">
        <f t="shared" si="385"/>
        <v>1350</v>
      </c>
      <c r="AF1362" s="29">
        <f t="shared" si="374"/>
        <v>8792638.9599998929</v>
      </c>
      <c r="AG1362" s="30">
        <f t="shared" si="385"/>
        <v>1350</v>
      </c>
      <c r="AH1362" s="30">
        <f t="shared" si="385"/>
        <v>1350</v>
      </c>
      <c r="AI1362" s="29">
        <f t="shared" si="379"/>
        <v>8745518.1099999975</v>
      </c>
      <c r="AJ1362" s="30">
        <f t="shared" si="385"/>
        <v>1350</v>
      </c>
      <c r="AK1362" s="30">
        <f t="shared" si="384"/>
        <v>1350</v>
      </c>
      <c r="AL1362" s="29">
        <f t="shared" si="380"/>
        <v>8783542.5499999691</v>
      </c>
      <c r="AM1362" s="30">
        <f t="shared" si="384"/>
        <v>1350</v>
      </c>
      <c r="AN1362" s="30">
        <f t="shared" si="384"/>
        <v>1350</v>
      </c>
      <c r="AO1362" s="29">
        <f t="shared" si="381"/>
        <v>8785264.7100000195</v>
      </c>
      <c r="AP1362" s="30">
        <f t="shared" si="384"/>
        <v>1350</v>
      </c>
      <c r="AQ1362" s="30">
        <f t="shared" si="384"/>
        <v>1350</v>
      </c>
      <c r="AR1362" s="29">
        <f t="shared" si="375"/>
        <v>8773658.479999762</v>
      </c>
      <c r="AS1362" s="253">
        <f t="shared" si="384"/>
        <v>1350</v>
      </c>
      <c r="AT1362" s="254">
        <f t="shared" si="384"/>
        <v>1350</v>
      </c>
    </row>
    <row r="1363" spans="22:46">
      <c r="V1363" s="30">
        <f t="shared" si="385"/>
        <v>1351</v>
      </c>
      <c r="W1363" s="29">
        <f t="shared" si="376"/>
        <v>8761758.9799999967</v>
      </c>
      <c r="X1363" s="30">
        <f t="shared" si="385"/>
        <v>1351</v>
      </c>
      <c r="Y1363" s="30">
        <f t="shared" si="385"/>
        <v>1351</v>
      </c>
      <c r="Z1363" s="29">
        <f t="shared" si="377"/>
        <v>8787299.5399998687</v>
      </c>
      <c r="AA1363" s="30">
        <f t="shared" si="385"/>
        <v>1351</v>
      </c>
      <c r="AB1363" s="30">
        <f t="shared" si="385"/>
        <v>1351</v>
      </c>
      <c r="AC1363" s="29">
        <f t="shared" si="378"/>
        <v>8756134.5800001547</v>
      </c>
      <c r="AD1363" s="30">
        <f t="shared" si="385"/>
        <v>1351</v>
      </c>
      <c r="AE1363" s="30">
        <f t="shared" si="385"/>
        <v>1351</v>
      </c>
      <c r="AF1363" s="29">
        <f t="shared" si="374"/>
        <v>8799101.5899998937</v>
      </c>
      <c r="AG1363" s="30">
        <f t="shared" si="385"/>
        <v>1351</v>
      </c>
      <c r="AH1363" s="30">
        <f t="shared" si="385"/>
        <v>1351</v>
      </c>
      <c r="AI1363" s="29">
        <f t="shared" si="379"/>
        <v>8751954.5299999975</v>
      </c>
      <c r="AJ1363" s="30">
        <f t="shared" si="385"/>
        <v>1351</v>
      </c>
      <c r="AK1363" s="30">
        <f t="shared" si="384"/>
        <v>1351</v>
      </c>
      <c r="AL1363" s="29">
        <f t="shared" si="380"/>
        <v>8790004.2699999698</v>
      </c>
      <c r="AM1363" s="30">
        <f t="shared" si="384"/>
        <v>1351</v>
      </c>
      <c r="AN1363" s="30">
        <f t="shared" si="384"/>
        <v>1351</v>
      </c>
      <c r="AO1363" s="29">
        <f t="shared" si="381"/>
        <v>8791718.6700000204</v>
      </c>
      <c r="AP1363" s="30">
        <f t="shared" si="384"/>
        <v>1351</v>
      </c>
      <c r="AQ1363" s="30">
        <f t="shared" si="384"/>
        <v>1351</v>
      </c>
      <c r="AR1363" s="29">
        <f t="shared" si="375"/>
        <v>8780101.649999762</v>
      </c>
      <c r="AS1363" s="253">
        <f t="shared" si="384"/>
        <v>1351</v>
      </c>
      <c r="AT1363" s="254">
        <f t="shared" si="384"/>
        <v>1351</v>
      </c>
    </row>
    <row r="1364" spans="22:46">
      <c r="V1364" s="30">
        <f t="shared" si="385"/>
        <v>1352</v>
      </c>
      <c r="W1364" s="29">
        <f t="shared" si="376"/>
        <v>8768195.6499999966</v>
      </c>
      <c r="X1364" s="30">
        <f t="shared" si="385"/>
        <v>1352</v>
      </c>
      <c r="Y1364" s="30">
        <f t="shared" si="385"/>
        <v>1352</v>
      </c>
      <c r="Z1364" s="29">
        <f t="shared" si="377"/>
        <v>8793757.6599998679</v>
      </c>
      <c r="AA1364" s="30">
        <f t="shared" si="385"/>
        <v>1352</v>
      </c>
      <c r="AB1364" s="30">
        <f t="shared" si="385"/>
        <v>1352</v>
      </c>
      <c r="AC1364" s="29">
        <f t="shared" si="378"/>
        <v>8762570.5500001553</v>
      </c>
      <c r="AD1364" s="30">
        <f t="shared" si="385"/>
        <v>1352</v>
      </c>
      <c r="AE1364" s="30">
        <f t="shared" si="385"/>
        <v>1352</v>
      </c>
      <c r="AF1364" s="29">
        <f t="shared" si="374"/>
        <v>8805564.2199998945</v>
      </c>
      <c r="AG1364" s="30">
        <f t="shared" si="385"/>
        <v>1352</v>
      </c>
      <c r="AH1364" s="30">
        <f t="shared" si="385"/>
        <v>1352</v>
      </c>
      <c r="AI1364" s="29">
        <f t="shared" si="379"/>
        <v>8758390.9499999974</v>
      </c>
      <c r="AJ1364" s="30">
        <f t="shared" si="385"/>
        <v>1352</v>
      </c>
      <c r="AK1364" s="30">
        <f t="shared" si="384"/>
        <v>1352</v>
      </c>
      <c r="AL1364" s="29">
        <f t="shared" si="380"/>
        <v>8796465.9899999704</v>
      </c>
      <c r="AM1364" s="30">
        <f t="shared" si="384"/>
        <v>1352</v>
      </c>
      <c r="AN1364" s="30">
        <f t="shared" si="384"/>
        <v>1352</v>
      </c>
      <c r="AO1364" s="29">
        <f t="shared" si="381"/>
        <v>8798172.6300000213</v>
      </c>
      <c r="AP1364" s="30">
        <f t="shared" si="384"/>
        <v>1352</v>
      </c>
      <c r="AQ1364" s="30">
        <f t="shared" si="384"/>
        <v>1352</v>
      </c>
      <c r="AR1364" s="29">
        <f t="shared" si="375"/>
        <v>8786544.8199997619</v>
      </c>
      <c r="AS1364" s="253">
        <f t="shared" si="384"/>
        <v>1352</v>
      </c>
      <c r="AT1364" s="254">
        <f t="shared" si="384"/>
        <v>1352</v>
      </c>
    </row>
    <row r="1365" spans="22:46">
      <c r="V1365" s="30">
        <f t="shared" si="385"/>
        <v>1353</v>
      </c>
      <c r="W1365" s="29">
        <f t="shared" si="376"/>
        <v>8774632.3199999966</v>
      </c>
      <c r="X1365" s="30">
        <f t="shared" si="385"/>
        <v>1353</v>
      </c>
      <c r="Y1365" s="30">
        <f t="shared" si="385"/>
        <v>1353</v>
      </c>
      <c r="Z1365" s="29">
        <f t="shared" si="377"/>
        <v>8800215.7799998671</v>
      </c>
      <c r="AA1365" s="30">
        <f t="shared" si="385"/>
        <v>1353</v>
      </c>
      <c r="AB1365" s="30">
        <f t="shared" si="385"/>
        <v>1353</v>
      </c>
      <c r="AC1365" s="29">
        <f t="shared" si="378"/>
        <v>8769006.520000156</v>
      </c>
      <c r="AD1365" s="30">
        <f t="shared" si="385"/>
        <v>1353</v>
      </c>
      <c r="AE1365" s="30">
        <f t="shared" si="385"/>
        <v>1353</v>
      </c>
      <c r="AF1365" s="29">
        <f t="shared" si="374"/>
        <v>8812026.8499998953</v>
      </c>
      <c r="AG1365" s="30">
        <f t="shared" si="385"/>
        <v>1353</v>
      </c>
      <c r="AH1365" s="30">
        <f t="shared" si="385"/>
        <v>1353</v>
      </c>
      <c r="AI1365" s="29">
        <f t="shared" si="379"/>
        <v>8764827.3699999973</v>
      </c>
      <c r="AJ1365" s="30">
        <f t="shared" si="385"/>
        <v>1353</v>
      </c>
      <c r="AK1365" s="30">
        <f t="shared" si="384"/>
        <v>1353</v>
      </c>
      <c r="AL1365" s="29">
        <f t="shared" si="380"/>
        <v>8802927.7099999711</v>
      </c>
      <c r="AM1365" s="30">
        <f t="shared" si="384"/>
        <v>1353</v>
      </c>
      <c r="AN1365" s="30">
        <f t="shared" si="384"/>
        <v>1353</v>
      </c>
      <c r="AO1365" s="29">
        <f t="shared" si="381"/>
        <v>8804626.5900000222</v>
      </c>
      <c r="AP1365" s="30">
        <f t="shared" si="384"/>
        <v>1353</v>
      </c>
      <c r="AQ1365" s="30">
        <f t="shared" si="384"/>
        <v>1353</v>
      </c>
      <c r="AR1365" s="29">
        <f t="shared" si="375"/>
        <v>8792987.9899997618</v>
      </c>
      <c r="AS1365" s="253">
        <f t="shared" si="384"/>
        <v>1353</v>
      </c>
      <c r="AT1365" s="254">
        <f t="shared" si="384"/>
        <v>1353</v>
      </c>
    </row>
    <row r="1366" spans="22:46">
      <c r="V1366" s="30">
        <f t="shared" si="385"/>
        <v>1354</v>
      </c>
      <c r="W1366" s="29">
        <f t="shared" si="376"/>
        <v>8781068.9899999965</v>
      </c>
      <c r="X1366" s="30">
        <f t="shared" si="385"/>
        <v>1354</v>
      </c>
      <c r="Y1366" s="30">
        <f t="shared" si="385"/>
        <v>1354</v>
      </c>
      <c r="Z1366" s="29">
        <f t="shared" si="377"/>
        <v>8806673.8999998663</v>
      </c>
      <c r="AA1366" s="30">
        <f t="shared" si="385"/>
        <v>1354</v>
      </c>
      <c r="AB1366" s="30">
        <f t="shared" si="385"/>
        <v>1354</v>
      </c>
      <c r="AC1366" s="29">
        <f t="shared" si="378"/>
        <v>8775442.4900001567</v>
      </c>
      <c r="AD1366" s="30">
        <f t="shared" si="385"/>
        <v>1354</v>
      </c>
      <c r="AE1366" s="30">
        <f t="shared" si="385"/>
        <v>1354</v>
      </c>
      <c r="AF1366" s="29">
        <f t="shared" si="374"/>
        <v>8818489.4799998961</v>
      </c>
      <c r="AG1366" s="30">
        <f t="shared" si="385"/>
        <v>1354</v>
      </c>
      <c r="AH1366" s="30">
        <f t="shared" si="385"/>
        <v>1354</v>
      </c>
      <c r="AI1366" s="29">
        <f t="shared" si="379"/>
        <v>8771263.7899999972</v>
      </c>
      <c r="AJ1366" s="30">
        <f t="shared" si="385"/>
        <v>1354</v>
      </c>
      <c r="AK1366" s="30">
        <f t="shared" si="384"/>
        <v>1354</v>
      </c>
      <c r="AL1366" s="29">
        <f t="shared" si="380"/>
        <v>8809389.4299999718</v>
      </c>
      <c r="AM1366" s="30">
        <f t="shared" si="384"/>
        <v>1354</v>
      </c>
      <c r="AN1366" s="30">
        <f t="shared" si="384"/>
        <v>1354</v>
      </c>
      <c r="AO1366" s="29">
        <f t="shared" si="381"/>
        <v>8811080.5500000231</v>
      </c>
      <c r="AP1366" s="30">
        <f t="shared" si="384"/>
        <v>1354</v>
      </c>
      <c r="AQ1366" s="30">
        <f t="shared" si="384"/>
        <v>1354</v>
      </c>
      <c r="AR1366" s="29">
        <f t="shared" si="375"/>
        <v>8799431.1599997617</v>
      </c>
      <c r="AS1366" s="253">
        <f t="shared" si="384"/>
        <v>1354</v>
      </c>
      <c r="AT1366" s="254">
        <f t="shared" si="384"/>
        <v>1354</v>
      </c>
    </row>
    <row r="1367" spans="22:46">
      <c r="V1367" s="30">
        <f t="shared" si="385"/>
        <v>1355</v>
      </c>
      <c r="W1367" s="29">
        <f t="shared" si="376"/>
        <v>8787505.6599999964</v>
      </c>
      <c r="X1367" s="30">
        <f t="shared" si="385"/>
        <v>1355</v>
      </c>
      <c r="Y1367" s="30">
        <f t="shared" si="385"/>
        <v>1355</v>
      </c>
      <c r="Z1367" s="29">
        <f t="shared" si="377"/>
        <v>8813132.0199998654</v>
      </c>
      <c r="AA1367" s="30">
        <f t="shared" si="385"/>
        <v>1355</v>
      </c>
      <c r="AB1367" s="30">
        <f t="shared" si="385"/>
        <v>1355</v>
      </c>
      <c r="AC1367" s="29">
        <f t="shared" si="378"/>
        <v>8781878.4600001574</v>
      </c>
      <c r="AD1367" s="30">
        <f t="shared" si="385"/>
        <v>1355</v>
      </c>
      <c r="AE1367" s="30">
        <f t="shared" si="385"/>
        <v>1355</v>
      </c>
      <c r="AF1367" s="29">
        <f t="shared" si="374"/>
        <v>8824952.109999897</v>
      </c>
      <c r="AG1367" s="30">
        <f t="shared" si="385"/>
        <v>1355</v>
      </c>
      <c r="AH1367" s="30">
        <f t="shared" si="385"/>
        <v>1355</v>
      </c>
      <c r="AI1367" s="29">
        <f t="shared" si="379"/>
        <v>8777700.2099999972</v>
      </c>
      <c r="AJ1367" s="30">
        <f t="shared" si="385"/>
        <v>1355</v>
      </c>
      <c r="AK1367" s="30">
        <f t="shared" si="384"/>
        <v>1355</v>
      </c>
      <c r="AL1367" s="29">
        <f t="shared" si="380"/>
        <v>8815851.1499999724</v>
      </c>
      <c r="AM1367" s="30">
        <f t="shared" si="384"/>
        <v>1355</v>
      </c>
      <c r="AN1367" s="30">
        <f t="shared" si="384"/>
        <v>1355</v>
      </c>
      <c r="AO1367" s="29">
        <f t="shared" si="381"/>
        <v>8817534.510000024</v>
      </c>
      <c r="AP1367" s="30">
        <f t="shared" si="384"/>
        <v>1355</v>
      </c>
      <c r="AQ1367" s="30">
        <f t="shared" si="384"/>
        <v>1355</v>
      </c>
      <c r="AR1367" s="29">
        <f t="shared" si="375"/>
        <v>8805874.3299997617</v>
      </c>
      <c r="AS1367" s="253">
        <f t="shared" si="384"/>
        <v>1355</v>
      </c>
      <c r="AT1367" s="254">
        <f t="shared" si="384"/>
        <v>1355</v>
      </c>
    </row>
    <row r="1368" spans="22:46">
      <c r="V1368" s="30">
        <f t="shared" si="385"/>
        <v>1356</v>
      </c>
      <c r="W1368" s="29">
        <f t="shared" si="376"/>
        <v>8793942.3299999963</v>
      </c>
      <c r="X1368" s="30">
        <f t="shared" si="385"/>
        <v>1356</v>
      </c>
      <c r="Y1368" s="30">
        <f t="shared" si="385"/>
        <v>1356</v>
      </c>
      <c r="Z1368" s="29">
        <f t="shared" si="377"/>
        <v>8819590.1399998646</v>
      </c>
      <c r="AA1368" s="30">
        <f t="shared" si="385"/>
        <v>1356</v>
      </c>
      <c r="AB1368" s="30">
        <f t="shared" si="385"/>
        <v>1356</v>
      </c>
      <c r="AC1368" s="29">
        <f t="shared" si="378"/>
        <v>8788314.430000158</v>
      </c>
      <c r="AD1368" s="30">
        <f t="shared" si="385"/>
        <v>1356</v>
      </c>
      <c r="AE1368" s="30">
        <f t="shared" si="385"/>
        <v>1356</v>
      </c>
      <c r="AF1368" s="29">
        <f t="shared" si="374"/>
        <v>8831414.7399998978</v>
      </c>
      <c r="AG1368" s="30">
        <f t="shared" si="385"/>
        <v>1356</v>
      </c>
      <c r="AH1368" s="30">
        <f t="shared" si="385"/>
        <v>1356</v>
      </c>
      <c r="AI1368" s="29">
        <f t="shared" si="379"/>
        <v>8784136.6299999971</v>
      </c>
      <c r="AJ1368" s="30">
        <f t="shared" si="385"/>
        <v>1356</v>
      </c>
      <c r="AK1368" s="30">
        <f t="shared" si="384"/>
        <v>1356</v>
      </c>
      <c r="AL1368" s="29">
        <f t="shared" si="380"/>
        <v>8822312.8699999731</v>
      </c>
      <c r="AM1368" s="30">
        <f t="shared" si="384"/>
        <v>1356</v>
      </c>
      <c r="AN1368" s="30">
        <f t="shared" si="384"/>
        <v>1356</v>
      </c>
      <c r="AO1368" s="29">
        <f t="shared" si="381"/>
        <v>8823988.4700000249</v>
      </c>
      <c r="AP1368" s="30">
        <f t="shared" si="384"/>
        <v>1356</v>
      </c>
      <c r="AQ1368" s="30">
        <f t="shared" si="384"/>
        <v>1356</v>
      </c>
      <c r="AR1368" s="29">
        <f t="shared" si="375"/>
        <v>8812317.4999997616</v>
      </c>
      <c r="AS1368" s="253">
        <f t="shared" si="384"/>
        <v>1356</v>
      </c>
      <c r="AT1368" s="254">
        <f t="shared" si="384"/>
        <v>1356</v>
      </c>
    </row>
    <row r="1369" spans="22:46">
      <c r="V1369" s="30">
        <f t="shared" si="385"/>
        <v>1357</v>
      </c>
      <c r="W1369" s="29">
        <f t="shared" si="376"/>
        <v>8800378.9999999963</v>
      </c>
      <c r="X1369" s="30">
        <f t="shared" si="385"/>
        <v>1357</v>
      </c>
      <c r="Y1369" s="30">
        <f t="shared" si="385"/>
        <v>1357</v>
      </c>
      <c r="Z1369" s="29">
        <f t="shared" si="377"/>
        <v>8826048.2599998638</v>
      </c>
      <c r="AA1369" s="30">
        <f t="shared" si="385"/>
        <v>1357</v>
      </c>
      <c r="AB1369" s="30">
        <f t="shared" si="385"/>
        <v>1357</v>
      </c>
      <c r="AC1369" s="29">
        <f t="shared" si="378"/>
        <v>8794750.4000001587</v>
      </c>
      <c r="AD1369" s="30">
        <f t="shared" si="385"/>
        <v>1357</v>
      </c>
      <c r="AE1369" s="30">
        <f t="shared" si="385"/>
        <v>1357</v>
      </c>
      <c r="AF1369" s="29">
        <f t="shared" si="374"/>
        <v>8837877.3699998986</v>
      </c>
      <c r="AG1369" s="30">
        <f t="shared" si="385"/>
        <v>1357</v>
      </c>
      <c r="AH1369" s="30">
        <f t="shared" si="385"/>
        <v>1357</v>
      </c>
      <c r="AI1369" s="29">
        <f t="shared" si="379"/>
        <v>8790573.049999997</v>
      </c>
      <c r="AJ1369" s="30">
        <f t="shared" si="385"/>
        <v>1357</v>
      </c>
      <c r="AK1369" s="30">
        <f t="shared" si="384"/>
        <v>1357</v>
      </c>
      <c r="AL1369" s="29">
        <f t="shared" si="380"/>
        <v>8828774.5899999738</v>
      </c>
      <c r="AM1369" s="30">
        <f t="shared" si="384"/>
        <v>1357</v>
      </c>
      <c r="AN1369" s="30">
        <f t="shared" si="384"/>
        <v>1357</v>
      </c>
      <c r="AO1369" s="29">
        <f t="shared" si="381"/>
        <v>8830442.4300000258</v>
      </c>
      <c r="AP1369" s="30">
        <f t="shared" si="384"/>
        <v>1357</v>
      </c>
      <c r="AQ1369" s="30">
        <f t="shared" si="384"/>
        <v>1357</v>
      </c>
      <c r="AR1369" s="29">
        <f t="shared" si="375"/>
        <v>8818760.6699997615</v>
      </c>
      <c r="AS1369" s="253">
        <f t="shared" si="384"/>
        <v>1357</v>
      </c>
      <c r="AT1369" s="254">
        <f t="shared" si="384"/>
        <v>1357</v>
      </c>
    </row>
    <row r="1370" spans="22:46">
      <c r="V1370" s="30">
        <f t="shared" si="385"/>
        <v>1358</v>
      </c>
      <c r="W1370" s="29">
        <f t="shared" si="376"/>
        <v>8806815.6699999962</v>
      </c>
      <c r="X1370" s="30">
        <f t="shared" si="385"/>
        <v>1358</v>
      </c>
      <c r="Y1370" s="30">
        <f t="shared" si="385"/>
        <v>1358</v>
      </c>
      <c r="Z1370" s="29">
        <f t="shared" si="377"/>
        <v>8832506.379999863</v>
      </c>
      <c r="AA1370" s="30">
        <f t="shared" si="385"/>
        <v>1358</v>
      </c>
      <c r="AB1370" s="30">
        <f t="shared" si="385"/>
        <v>1358</v>
      </c>
      <c r="AC1370" s="29">
        <f t="shared" si="378"/>
        <v>8801186.3700001594</v>
      </c>
      <c r="AD1370" s="30">
        <f t="shared" si="385"/>
        <v>1358</v>
      </c>
      <c r="AE1370" s="30">
        <f t="shared" si="385"/>
        <v>1358</v>
      </c>
      <c r="AF1370" s="29">
        <f t="shared" si="374"/>
        <v>8844339.9999998994</v>
      </c>
      <c r="AG1370" s="30">
        <f t="shared" si="385"/>
        <v>1358</v>
      </c>
      <c r="AH1370" s="30">
        <f t="shared" si="385"/>
        <v>1358</v>
      </c>
      <c r="AI1370" s="29">
        <f t="shared" si="379"/>
        <v>8797009.4699999969</v>
      </c>
      <c r="AJ1370" s="30">
        <f t="shared" si="385"/>
        <v>1358</v>
      </c>
      <c r="AK1370" s="30">
        <f t="shared" si="384"/>
        <v>1358</v>
      </c>
      <c r="AL1370" s="29">
        <f t="shared" si="380"/>
        <v>8835236.3099999744</v>
      </c>
      <c r="AM1370" s="30">
        <f t="shared" si="384"/>
        <v>1358</v>
      </c>
      <c r="AN1370" s="30">
        <f t="shared" si="384"/>
        <v>1358</v>
      </c>
      <c r="AO1370" s="29">
        <f t="shared" si="381"/>
        <v>8836896.3900000267</v>
      </c>
      <c r="AP1370" s="30">
        <f t="shared" si="384"/>
        <v>1358</v>
      </c>
      <c r="AQ1370" s="30">
        <f t="shared" si="384"/>
        <v>1358</v>
      </c>
      <c r="AR1370" s="29">
        <f t="shared" si="375"/>
        <v>8825203.8399997614</v>
      </c>
      <c r="AS1370" s="253">
        <f t="shared" si="384"/>
        <v>1358</v>
      </c>
      <c r="AT1370" s="254">
        <f t="shared" si="384"/>
        <v>1358</v>
      </c>
    </row>
    <row r="1371" spans="22:46">
      <c r="V1371" s="30">
        <f t="shared" si="385"/>
        <v>1359</v>
      </c>
      <c r="W1371" s="29">
        <f t="shared" si="376"/>
        <v>8813252.3399999961</v>
      </c>
      <c r="X1371" s="30">
        <f t="shared" si="385"/>
        <v>1359</v>
      </c>
      <c r="Y1371" s="30">
        <f t="shared" si="385"/>
        <v>1359</v>
      </c>
      <c r="Z1371" s="29">
        <f t="shared" si="377"/>
        <v>8838964.4999998622</v>
      </c>
      <c r="AA1371" s="30">
        <f t="shared" si="385"/>
        <v>1359</v>
      </c>
      <c r="AB1371" s="30">
        <f t="shared" si="385"/>
        <v>1359</v>
      </c>
      <c r="AC1371" s="29">
        <f t="shared" si="378"/>
        <v>8807622.34000016</v>
      </c>
      <c r="AD1371" s="30">
        <f t="shared" si="385"/>
        <v>1359</v>
      </c>
      <c r="AE1371" s="30">
        <f t="shared" si="385"/>
        <v>1359</v>
      </c>
      <c r="AF1371" s="29">
        <f t="shared" si="374"/>
        <v>8850802.6299999002</v>
      </c>
      <c r="AG1371" s="30">
        <f t="shared" si="385"/>
        <v>1359</v>
      </c>
      <c r="AH1371" s="30">
        <f t="shared" si="385"/>
        <v>1359</v>
      </c>
      <c r="AI1371" s="29">
        <f t="shared" si="379"/>
        <v>8803445.8899999969</v>
      </c>
      <c r="AJ1371" s="30">
        <f t="shared" si="385"/>
        <v>1359</v>
      </c>
      <c r="AK1371" s="30">
        <f t="shared" si="384"/>
        <v>1359</v>
      </c>
      <c r="AL1371" s="29">
        <f t="shared" si="380"/>
        <v>8841698.0299999751</v>
      </c>
      <c r="AM1371" s="30">
        <f t="shared" si="384"/>
        <v>1359</v>
      </c>
      <c r="AN1371" s="30">
        <f t="shared" si="384"/>
        <v>1359</v>
      </c>
      <c r="AO1371" s="29">
        <f t="shared" si="381"/>
        <v>8843350.3500000276</v>
      </c>
      <c r="AP1371" s="30">
        <f t="shared" si="384"/>
        <v>1359</v>
      </c>
      <c r="AQ1371" s="30">
        <f t="shared" si="384"/>
        <v>1359</v>
      </c>
      <c r="AR1371" s="29">
        <f t="shared" si="375"/>
        <v>8831647.0099997614</v>
      </c>
      <c r="AS1371" s="253">
        <f t="shared" si="384"/>
        <v>1359</v>
      </c>
      <c r="AT1371" s="254">
        <f t="shared" si="384"/>
        <v>1359</v>
      </c>
    </row>
    <row r="1372" spans="22:46">
      <c r="V1372" s="30">
        <f t="shared" si="385"/>
        <v>1360</v>
      </c>
      <c r="W1372" s="29">
        <f t="shared" si="376"/>
        <v>8819689.0099999961</v>
      </c>
      <c r="X1372" s="30">
        <f t="shared" si="385"/>
        <v>1360</v>
      </c>
      <c r="Y1372" s="30">
        <f t="shared" si="385"/>
        <v>1360</v>
      </c>
      <c r="Z1372" s="29">
        <f t="shared" si="377"/>
        <v>8845422.6199998613</v>
      </c>
      <c r="AA1372" s="30">
        <f t="shared" si="385"/>
        <v>1360</v>
      </c>
      <c r="AB1372" s="30">
        <f t="shared" si="385"/>
        <v>1360</v>
      </c>
      <c r="AC1372" s="29">
        <f t="shared" si="378"/>
        <v>8814058.3100001607</v>
      </c>
      <c r="AD1372" s="30">
        <f t="shared" si="385"/>
        <v>1360</v>
      </c>
      <c r="AE1372" s="30">
        <f t="shared" si="385"/>
        <v>1360</v>
      </c>
      <c r="AF1372" s="29">
        <f t="shared" si="374"/>
        <v>8857265.2599999011</v>
      </c>
      <c r="AG1372" s="30">
        <f t="shared" si="385"/>
        <v>1360</v>
      </c>
      <c r="AH1372" s="30">
        <f t="shared" si="385"/>
        <v>1360</v>
      </c>
      <c r="AI1372" s="29">
        <f t="shared" si="379"/>
        <v>8809882.3099999968</v>
      </c>
      <c r="AJ1372" s="30">
        <f t="shared" si="385"/>
        <v>1360</v>
      </c>
      <c r="AK1372" s="30">
        <f t="shared" si="384"/>
        <v>1360</v>
      </c>
      <c r="AL1372" s="29">
        <f t="shared" si="380"/>
        <v>8848159.7499999758</v>
      </c>
      <c r="AM1372" s="30">
        <f t="shared" si="384"/>
        <v>1360</v>
      </c>
      <c r="AN1372" s="30">
        <f t="shared" si="384"/>
        <v>1360</v>
      </c>
      <c r="AO1372" s="29">
        <f t="shared" si="381"/>
        <v>8849804.3100000285</v>
      </c>
      <c r="AP1372" s="30">
        <f t="shared" si="384"/>
        <v>1360</v>
      </c>
      <c r="AQ1372" s="30">
        <f t="shared" si="384"/>
        <v>1360</v>
      </c>
      <c r="AR1372" s="29">
        <f t="shared" si="375"/>
        <v>8838090.1799997613</v>
      </c>
      <c r="AS1372" s="253">
        <f t="shared" si="384"/>
        <v>1360</v>
      </c>
      <c r="AT1372" s="254">
        <f t="shared" si="384"/>
        <v>1360</v>
      </c>
    </row>
    <row r="1373" spans="22:46">
      <c r="V1373" s="30">
        <f t="shared" si="385"/>
        <v>1361</v>
      </c>
      <c r="W1373" s="29">
        <f t="shared" si="376"/>
        <v>8826125.679999996</v>
      </c>
      <c r="X1373" s="30">
        <f t="shared" si="385"/>
        <v>1361</v>
      </c>
      <c r="Y1373" s="30">
        <f t="shared" si="385"/>
        <v>1361</v>
      </c>
      <c r="Z1373" s="29">
        <f t="shared" si="377"/>
        <v>8851880.7399998605</v>
      </c>
      <c r="AA1373" s="30">
        <f t="shared" si="385"/>
        <v>1361</v>
      </c>
      <c r="AB1373" s="30">
        <f t="shared" si="385"/>
        <v>1361</v>
      </c>
      <c r="AC1373" s="29">
        <f t="shared" si="378"/>
        <v>8820494.2800001614</v>
      </c>
      <c r="AD1373" s="30">
        <f t="shared" si="385"/>
        <v>1361</v>
      </c>
      <c r="AE1373" s="30">
        <f t="shared" si="385"/>
        <v>1361</v>
      </c>
      <c r="AF1373" s="29">
        <f t="shared" si="374"/>
        <v>8863727.8899999019</v>
      </c>
      <c r="AG1373" s="30">
        <f t="shared" si="385"/>
        <v>1361</v>
      </c>
      <c r="AH1373" s="30">
        <f t="shared" si="385"/>
        <v>1361</v>
      </c>
      <c r="AI1373" s="29">
        <f t="shared" si="379"/>
        <v>8816318.7299999967</v>
      </c>
      <c r="AJ1373" s="30">
        <f t="shared" si="385"/>
        <v>1361</v>
      </c>
      <c r="AK1373" s="30">
        <f t="shared" si="385"/>
        <v>1361</v>
      </c>
      <c r="AL1373" s="29">
        <f t="shared" si="380"/>
        <v>8854621.4699999765</v>
      </c>
      <c r="AM1373" s="30">
        <f t="shared" ref="AK1373:AT1388" si="386">AM1372+1</f>
        <v>1361</v>
      </c>
      <c r="AN1373" s="30">
        <f t="shared" si="386"/>
        <v>1361</v>
      </c>
      <c r="AO1373" s="29">
        <f t="shared" si="381"/>
        <v>8856258.2700000294</v>
      </c>
      <c r="AP1373" s="30">
        <f t="shared" si="386"/>
        <v>1361</v>
      </c>
      <c r="AQ1373" s="30">
        <f t="shared" si="386"/>
        <v>1361</v>
      </c>
      <c r="AR1373" s="29">
        <f t="shared" si="375"/>
        <v>8844533.3499997612</v>
      </c>
      <c r="AS1373" s="253">
        <f t="shared" si="386"/>
        <v>1361</v>
      </c>
      <c r="AT1373" s="254">
        <f t="shared" si="386"/>
        <v>1361</v>
      </c>
    </row>
    <row r="1374" spans="22:46">
      <c r="V1374" s="30">
        <f t="shared" ref="V1374:AK1389" si="387">V1373+1</f>
        <v>1362</v>
      </c>
      <c r="W1374" s="29">
        <f t="shared" si="376"/>
        <v>8832562.3499999959</v>
      </c>
      <c r="X1374" s="30">
        <f t="shared" si="387"/>
        <v>1362</v>
      </c>
      <c r="Y1374" s="30">
        <f t="shared" si="387"/>
        <v>1362</v>
      </c>
      <c r="Z1374" s="29">
        <f t="shared" si="377"/>
        <v>8858338.8599998597</v>
      </c>
      <c r="AA1374" s="30">
        <f t="shared" si="387"/>
        <v>1362</v>
      </c>
      <c r="AB1374" s="30">
        <f t="shared" si="387"/>
        <v>1362</v>
      </c>
      <c r="AC1374" s="29">
        <f t="shared" si="378"/>
        <v>8826930.2500001621</v>
      </c>
      <c r="AD1374" s="30">
        <f t="shared" si="387"/>
        <v>1362</v>
      </c>
      <c r="AE1374" s="30">
        <f t="shared" si="387"/>
        <v>1362</v>
      </c>
      <c r="AF1374" s="29">
        <f t="shared" si="374"/>
        <v>8870190.5199999027</v>
      </c>
      <c r="AG1374" s="30">
        <f t="shared" si="387"/>
        <v>1362</v>
      </c>
      <c r="AH1374" s="30">
        <f t="shared" si="387"/>
        <v>1362</v>
      </c>
      <c r="AI1374" s="29">
        <f t="shared" si="379"/>
        <v>8822755.1499999966</v>
      </c>
      <c r="AJ1374" s="30">
        <f t="shared" si="387"/>
        <v>1362</v>
      </c>
      <c r="AK1374" s="30">
        <f t="shared" si="386"/>
        <v>1362</v>
      </c>
      <c r="AL1374" s="29">
        <f t="shared" si="380"/>
        <v>8861083.1899999771</v>
      </c>
      <c r="AM1374" s="30">
        <f t="shared" si="386"/>
        <v>1362</v>
      </c>
      <c r="AN1374" s="30">
        <f t="shared" si="386"/>
        <v>1362</v>
      </c>
      <c r="AO1374" s="29">
        <f t="shared" si="381"/>
        <v>8862712.2300000302</v>
      </c>
      <c r="AP1374" s="30">
        <f t="shared" si="386"/>
        <v>1362</v>
      </c>
      <c r="AQ1374" s="30">
        <f t="shared" si="386"/>
        <v>1362</v>
      </c>
      <c r="AR1374" s="29">
        <f t="shared" si="375"/>
        <v>8850976.5199997611</v>
      </c>
      <c r="AS1374" s="253">
        <f t="shared" si="386"/>
        <v>1362</v>
      </c>
      <c r="AT1374" s="254">
        <f t="shared" si="386"/>
        <v>1362</v>
      </c>
    </row>
    <row r="1375" spans="22:46">
      <c r="V1375" s="30">
        <f t="shared" si="387"/>
        <v>1363</v>
      </c>
      <c r="W1375" s="29">
        <f t="shared" si="376"/>
        <v>8838999.0199999958</v>
      </c>
      <c r="X1375" s="30">
        <f t="shared" si="387"/>
        <v>1363</v>
      </c>
      <c r="Y1375" s="30">
        <f t="shared" si="387"/>
        <v>1363</v>
      </c>
      <c r="Z1375" s="29">
        <f t="shared" si="377"/>
        <v>8864796.9799998589</v>
      </c>
      <c r="AA1375" s="30">
        <f t="shared" si="387"/>
        <v>1363</v>
      </c>
      <c r="AB1375" s="30">
        <f t="shared" si="387"/>
        <v>1363</v>
      </c>
      <c r="AC1375" s="29">
        <f t="shared" si="378"/>
        <v>8833366.2200001627</v>
      </c>
      <c r="AD1375" s="30">
        <f t="shared" si="387"/>
        <v>1363</v>
      </c>
      <c r="AE1375" s="30">
        <f t="shared" si="387"/>
        <v>1363</v>
      </c>
      <c r="AF1375" s="29">
        <f t="shared" si="374"/>
        <v>8876653.1499999035</v>
      </c>
      <c r="AG1375" s="30">
        <f t="shared" si="387"/>
        <v>1363</v>
      </c>
      <c r="AH1375" s="30">
        <f t="shared" si="387"/>
        <v>1363</v>
      </c>
      <c r="AI1375" s="29">
        <f t="shared" si="379"/>
        <v>8829191.5699999966</v>
      </c>
      <c r="AJ1375" s="30">
        <f t="shared" si="387"/>
        <v>1363</v>
      </c>
      <c r="AK1375" s="30">
        <f t="shared" si="386"/>
        <v>1363</v>
      </c>
      <c r="AL1375" s="29">
        <f t="shared" si="380"/>
        <v>8867544.9099999778</v>
      </c>
      <c r="AM1375" s="30">
        <f t="shared" si="386"/>
        <v>1363</v>
      </c>
      <c r="AN1375" s="30">
        <f t="shared" si="386"/>
        <v>1363</v>
      </c>
      <c r="AO1375" s="29">
        <f t="shared" si="381"/>
        <v>8869166.1900000311</v>
      </c>
      <c r="AP1375" s="30">
        <f t="shared" si="386"/>
        <v>1363</v>
      </c>
      <c r="AQ1375" s="30">
        <f t="shared" si="386"/>
        <v>1363</v>
      </c>
      <c r="AR1375" s="29">
        <f t="shared" si="375"/>
        <v>8857419.6899997611</v>
      </c>
      <c r="AS1375" s="253">
        <f t="shared" si="386"/>
        <v>1363</v>
      </c>
      <c r="AT1375" s="254">
        <f t="shared" si="386"/>
        <v>1363</v>
      </c>
    </row>
    <row r="1376" spans="22:46">
      <c r="V1376" s="30">
        <f t="shared" si="387"/>
        <v>1364</v>
      </c>
      <c r="W1376" s="29">
        <f t="shared" si="376"/>
        <v>8845435.6899999958</v>
      </c>
      <c r="X1376" s="30">
        <f t="shared" si="387"/>
        <v>1364</v>
      </c>
      <c r="Y1376" s="30">
        <f t="shared" si="387"/>
        <v>1364</v>
      </c>
      <c r="Z1376" s="29">
        <f t="shared" si="377"/>
        <v>8871255.0999998581</v>
      </c>
      <c r="AA1376" s="30">
        <f t="shared" si="387"/>
        <v>1364</v>
      </c>
      <c r="AB1376" s="30">
        <f t="shared" si="387"/>
        <v>1364</v>
      </c>
      <c r="AC1376" s="29">
        <f t="shared" si="378"/>
        <v>8839802.1900001634</v>
      </c>
      <c r="AD1376" s="30">
        <f t="shared" si="387"/>
        <v>1364</v>
      </c>
      <c r="AE1376" s="30">
        <f t="shared" si="387"/>
        <v>1364</v>
      </c>
      <c r="AF1376" s="29">
        <f t="shared" si="374"/>
        <v>8883115.7799999043</v>
      </c>
      <c r="AG1376" s="30">
        <f t="shared" si="387"/>
        <v>1364</v>
      </c>
      <c r="AH1376" s="30">
        <f t="shared" si="387"/>
        <v>1364</v>
      </c>
      <c r="AI1376" s="29">
        <f t="shared" si="379"/>
        <v>8835627.9899999965</v>
      </c>
      <c r="AJ1376" s="30">
        <f t="shared" si="387"/>
        <v>1364</v>
      </c>
      <c r="AK1376" s="30">
        <f t="shared" si="386"/>
        <v>1364</v>
      </c>
      <c r="AL1376" s="29">
        <f t="shared" si="380"/>
        <v>8874006.6299999785</v>
      </c>
      <c r="AM1376" s="30">
        <f t="shared" si="386"/>
        <v>1364</v>
      </c>
      <c r="AN1376" s="30">
        <f t="shared" si="386"/>
        <v>1364</v>
      </c>
      <c r="AO1376" s="29">
        <f t="shared" si="381"/>
        <v>8875620.150000032</v>
      </c>
      <c r="AP1376" s="30">
        <f t="shared" si="386"/>
        <v>1364</v>
      </c>
      <c r="AQ1376" s="30">
        <f t="shared" si="386"/>
        <v>1364</v>
      </c>
      <c r="AR1376" s="29">
        <f t="shared" si="375"/>
        <v>8863862.859999761</v>
      </c>
      <c r="AS1376" s="253">
        <f t="shared" si="386"/>
        <v>1364</v>
      </c>
      <c r="AT1376" s="254">
        <f t="shared" si="386"/>
        <v>1364</v>
      </c>
    </row>
    <row r="1377" spans="22:46">
      <c r="V1377" s="30">
        <f t="shared" si="387"/>
        <v>1365</v>
      </c>
      <c r="W1377" s="29">
        <f t="shared" si="376"/>
        <v>8851872.3599999957</v>
      </c>
      <c r="X1377" s="30">
        <f t="shared" si="387"/>
        <v>1365</v>
      </c>
      <c r="Y1377" s="30">
        <f t="shared" si="387"/>
        <v>1365</v>
      </c>
      <c r="Z1377" s="29">
        <f t="shared" si="377"/>
        <v>8877713.2199998572</v>
      </c>
      <c r="AA1377" s="30">
        <f t="shared" si="387"/>
        <v>1365</v>
      </c>
      <c r="AB1377" s="30">
        <f t="shared" si="387"/>
        <v>1365</v>
      </c>
      <c r="AC1377" s="29">
        <f t="shared" si="378"/>
        <v>8846238.1600001641</v>
      </c>
      <c r="AD1377" s="30">
        <f t="shared" si="387"/>
        <v>1365</v>
      </c>
      <c r="AE1377" s="30">
        <f t="shared" si="387"/>
        <v>1365</v>
      </c>
      <c r="AF1377" s="29">
        <f t="shared" si="374"/>
        <v>8889578.4099999052</v>
      </c>
      <c r="AG1377" s="30">
        <f t="shared" si="387"/>
        <v>1365</v>
      </c>
      <c r="AH1377" s="30">
        <f t="shared" si="387"/>
        <v>1365</v>
      </c>
      <c r="AI1377" s="29">
        <f t="shared" si="379"/>
        <v>8842064.4099999964</v>
      </c>
      <c r="AJ1377" s="30">
        <f t="shared" si="387"/>
        <v>1365</v>
      </c>
      <c r="AK1377" s="30">
        <f t="shared" si="386"/>
        <v>1365</v>
      </c>
      <c r="AL1377" s="29">
        <f t="shared" si="380"/>
        <v>8880468.3499999791</v>
      </c>
      <c r="AM1377" s="30">
        <f t="shared" si="386"/>
        <v>1365</v>
      </c>
      <c r="AN1377" s="30">
        <f t="shared" si="386"/>
        <v>1365</v>
      </c>
      <c r="AO1377" s="29">
        <f t="shared" si="381"/>
        <v>8882074.1100000329</v>
      </c>
      <c r="AP1377" s="30">
        <f t="shared" si="386"/>
        <v>1365</v>
      </c>
      <c r="AQ1377" s="30">
        <f t="shared" si="386"/>
        <v>1365</v>
      </c>
      <c r="AR1377" s="29">
        <f t="shared" si="375"/>
        <v>8870306.0299997609</v>
      </c>
      <c r="AS1377" s="253">
        <f t="shared" si="386"/>
        <v>1365</v>
      </c>
      <c r="AT1377" s="254">
        <f t="shared" si="386"/>
        <v>1365</v>
      </c>
    </row>
    <row r="1378" spans="22:46">
      <c r="V1378" s="30">
        <f t="shared" si="387"/>
        <v>1366</v>
      </c>
      <c r="W1378" s="29">
        <f t="shared" si="376"/>
        <v>8858309.0299999956</v>
      </c>
      <c r="X1378" s="30">
        <f t="shared" si="387"/>
        <v>1366</v>
      </c>
      <c r="Y1378" s="30">
        <f t="shared" si="387"/>
        <v>1366</v>
      </c>
      <c r="Z1378" s="29">
        <f t="shared" si="377"/>
        <v>8884171.3399998564</v>
      </c>
      <c r="AA1378" s="30">
        <f t="shared" si="387"/>
        <v>1366</v>
      </c>
      <c r="AB1378" s="30">
        <f t="shared" si="387"/>
        <v>1366</v>
      </c>
      <c r="AC1378" s="29">
        <f t="shared" si="378"/>
        <v>8852674.1300001647</v>
      </c>
      <c r="AD1378" s="30">
        <f t="shared" si="387"/>
        <v>1366</v>
      </c>
      <c r="AE1378" s="30">
        <f t="shared" si="387"/>
        <v>1366</v>
      </c>
      <c r="AF1378" s="29">
        <f t="shared" si="374"/>
        <v>8896041.039999906</v>
      </c>
      <c r="AG1378" s="30">
        <f t="shared" si="387"/>
        <v>1366</v>
      </c>
      <c r="AH1378" s="30">
        <f t="shared" si="387"/>
        <v>1366</v>
      </c>
      <c r="AI1378" s="29">
        <f t="shared" si="379"/>
        <v>8848500.8299999963</v>
      </c>
      <c r="AJ1378" s="30">
        <f t="shared" si="387"/>
        <v>1366</v>
      </c>
      <c r="AK1378" s="30">
        <f t="shared" si="386"/>
        <v>1366</v>
      </c>
      <c r="AL1378" s="29">
        <f t="shared" si="380"/>
        <v>8886930.0699999798</v>
      </c>
      <c r="AM1378" s="30">
        <f t="shared" si="386"/>
        <v>1366</v>
      </c>
      <c r="AN1378" s="30">
        <f t="shared" si="386"/>
        <v>1366</v>
      </c>
      <c r="AO1378" s="29">
        <f t="shared" si="381"/>
        <v>8888528.0700000338</v>
      </c>
      <c r="AP1378" s="30">
        <f t="shared" si="386"/>
        <v>1366</v>
      </c>
      <c r="AQ1378" s="30">
        <f t="shared" si="386"/>
        <v>1366</v>
      </c>
      <c r="AR1378" s="29">
        <f t="shared" si="375"/>
        <v>8876749.1999997608</v>
      </c>
      <c r="AS1378" s="253">
        <f t="shared" si="386"/>
        <v>1366</v>
      </c>
      <c r="AT1378" s="254">
        <f t="shared" si="386"/>
        <v>1366</v>
      </c>
    </row>
    <row r="1379" spans="22:46">
      <c r="V1379" s="30">
        <f t="shared" si="387"/>
        <v>1367</v>
      </c>
      <c r="W1379" s="29">
        <f t="shared" si="376"/>
        <v>8864745.6999999955</v>
      </c>
      <c r="X1379" s="30">
        <f t="shared" si="387"/>
        <v>1367</v>
      </c>
      <c r="Y1379" s="30">
        <f t="shared" si="387"/>
        <v>1367</v>
      </c>
      <c r="Z1379" s="29">
        <f t="shared" si="377"/>
        <v>8890629.4599998556</v>
      </c>
      <c r="AA1379" s="30">
        <f t="shared" si="387"/>
        <v>1367</v>
      </c>
      <c r="AB1379" s="30">
        <f t="shared" si="387"/>
        <v>1367</v>
      </c>
      <c r="AC1379" s="29">
        <f t="shared" si="378"/>
        <v>8859110.1000001654</v>
      </c>
      <c r="AD1379" s="30">
        <f t="shared" si="387"/>
        <v>1367</v>
      </c>
      <c r="AE1379" s="30">
        <f t="shared" si="387"/>
        <v>1367</v>
      </c>
      <c r="AF1379" s="29">
        <f t="shared" si="374"/>
        <v>8902503.6699999068</v>
      </c>
      <c r="AG1379" s="30">
        <f t="shared" si="387"/>
        <v>1367</v>
      </c>
      <c r="AH1379" s="30">
        <f t="shared" si="387"/>
        <v>1367</v>
      </c>
      <c r="AI1379" s="29">
        <f t="shared" si="379"/>
        <v>8854937.2499999963</v>
      </c>
      <c r="AJ1379" s="30">
        <f t="shared" si="387"/>
        <v>1367</v>
      </c>
      <c r="AK1379" s="30">
        <f t="shared" si="386"/>
        <v>1367</v>
      </c>
      <c r="AL1379" s="29">
        <f t="shared" si="380"/>
        <v>8893391.7899999805</v>
      </c>
      <c r="AM1379" s="30">
        <f t="shared" si="386"/>
        <v>1367</v>
      </c>
      <c r="AN1379" s="30">
        <f t="shared" si="386"/>
        <v>1367</v>
      </c>
      <c r="AO1379" s="29">
        <f t="shared" si="381"/>
        <v>8894982.0300000347</v>
      </c>
      <c r="AP1379" s="30">
        <f t="shared" si="386"/>
        <v>1367</v>
      </c>
      <c r="AQ1379" s="30">
        <f t="shared" si="386"/>
        <v>1367</v>
      </c>
      <c r="AR1379" s="29">
        <f t="shared" si="375"/>
        <v>8883192.3699997608</v>
      </c>
      <c r="AS1379" s="253">
        <f t="shared" si="386"/>
        <v>1367</v>
      </c>
      <c r="AT1379" s="254">
        <f t="shared" si="386"/>
        <v>1367</v>
      </c>
    </row>
    <row r="1380" spans="22:46">
      <c r="V1380" s="30">
        <f t="shared" si="387"/>
        <v>1368</v>
      </c>
      <c r="W1380" s="29">
        <f t="shared" si="376"/>
        <v>8871182.3699999955</v>
      </c>
      <c r="X1380" s="30">
        <f t="shared" si="387"/>
        <v>1368</v>
      </c>
      <c r="Y1380" s="30">
        <f t="shared" si="387"/>
        <v>1368</v>
      </c>
      <c r="Z1380" s="29">
        <f t="shared" si="377"/>
        <v>8897087.5799998548</v>
      </c>
      <c r="AA1380" s="30">
        <f t="shared" si="387"/>
        <v>1368</v>
      </c>
      <c r="AB1380" s="30">
        <f t="shared" si="387"/>
        <v>1368</v>
      </c>
      <c r="AC1380" s="29">
        <f t="shared" si="378"/>
        <v>8865546.0700001661</v>
      </c>
      <c r="AD1380" s="30">
        <f t="shared" si="387"/>
        <v>1368</v>
      </c>
      <c r="AE1380" s="30">
        <f t="shared" si="387"/>
        <v>1368</v>
      </c>
      <c r="AF1380" s="29">
        <f t="shared" si="374"/>
        <v>8908966.2999999076</v>
      </c>
      <c r="AG1380" s="30">
        <f t="shared" si="387"/>
        <v>1368</v>
      </c>
      <c r="AH1380" s="30">
        <f t="shared" si="387"/>
        <v>1368</v>
      </c>
      <c r="AI1380" s="29">
        <f t="shared" si="379"/>
        <v>8861373.6699999962</v>
      </c>
      <c r="AJ1380" s="30">
        <f t="shared" si="387"/>
        <v>1368</v>
      </c>
      <c r="AK1380" s="30">
        <f t="shared" si="386"/>
        <v>1368</v>
      </c>
      <c r="AL1380" s="29">
        <f t="shared" si="380"/>
        <v>8899853.5099999812</v>
      </c>
      <c r="AM1380" s="30">
        <f t="shared" si="386"/>
        <v>1368</v>
      </c>
      <c r="AN1380" s="30">
        <f t="shared" si="386"/>
        <v>1368</v>
      </c>
      <c r="AO1380" s="29">
        <f t="shared" si="381"/>
        <v>8901435.9900000356</v>
      </c>
      <c r="AP1380" s="30">
        <f t="shared" si="386"/>
        <v>1368</v>
      </c>
      <c r="AQ1380" s="30">
        <f t="shared" si="386"/>
        <v>1368</v>
      </c>
      <c r="AR1380" s="29">
        <f t="shared" si="375"/>
        <v>8889635.5399997607</v>
      </c>
      <c r="AS1380" s="253">
        <f t="shared" si="386"/>
        <v>1368</v>
      </c>
      <c r="AT1380" s="254">
        <f t="shared" si="386"/>
        <v>1368</v>
      </c>
    </row>
    <row r="1381" spans="22:46">
      <c r="V1381" s="30">
        <f t="shared" si="387"/>
        <v>1369</v>
      </c>
      <c r="W1381" s="29">
        <f t="shared" si="376"/>
        <v>8877619.0399999954</v>
      </c>
      <c r="X1381" s="30">
        <f t="shared" si="387"/>
        <v>1369</v>
      </c>
      <c r="Y1381" s="30">
        <f t="shared" si="387"/>
        <v>1369</v>
      </c>
      <c r="Z1381" s="29">
        <f t="shared" si="377"/>
        <v>8903545.699999854</v>
      </c>
      <c r="AA1381" s="30">
        <f t="shared" si="387"/>
        <v>1369</v>
      </c>
      <c r="AB1381" s="30">
        <f t="shared" si="387"/>
        <v>1369</v>
      </c>
      <c r="AC1381" s="29">
        <f t="shared" si="378"/>
        <v>8871982.0400001667</v>
      </c>
      <c r="AD1381" s="30">
        <f t="shared" si="387"/>
        <v>1369</v>
      </c>
      <c r="AE1381" s="30">
        <f t="shared" si="387"/>
        <v>1369</v>
      </c>
      <c r="AF1381" s="29">
        <f t="shared" si="374"/>
        <v>8915428.9299999084</v>
      </c>
      <c r="AG1381" s="30">
        <f t="shared" si="387"/>
        <v>1369</v>
      </c>
      <c r="AH1381" s="30">
        <f t="shared" si="387"/>
        <v>1369</v>
      </c>
      <c r="AI1381" s="29">
        <f t="shared" si="379"/>
        <v>8867810.0899999961</v>
      </c>
      <c r="AJ1381" s="30">
        <f t="shared" si="387"/>
        <v>1369</v>
      </c>
      <c r="AK1381" s="30">
        <f t="shared" si="386"/>
        <v>1369</v>
      </c>
      <c r="AL1381" s="29">
        <f t="shared" si="380"/>
        <v>8906315.2299999818</v>
      </c>
      <c r="AM1381" s="30">
        <f t="shared" si="386"/>
        <v>1369</v>
      </c>
      <c r="AN1381" s="30">
        <f t="shared" si="386"/>
        <v>1369</v>
      </c>
      <c r="AO1381" s="29">
        <f t="shared" si="381"/>
        <v>8907889.9500000365</v>
      </c>
      <c r="AP1381" s="30">
        <f t="shared" si="386"/>
        <v>1369</v>
      </c>
      <c r="AQ1381" s="30">
        <f t="shared" si="386"/>
        <v>1369</v>
      </c>
      <c r="AR1381" s="29">
        <f t="shared" si="375"/>
        <v>8896078.7099997606</v>
      </c>
      <c r="AS1381" s="253">
        <f t="shared" si="386"/>
        <v>1369</v>
      </c>
      <c r="AT1381" s="254">
        <f t="shared" si="386"/>
        <v>1369</v>
      </c>
    </row>
    <row r="1382" spans="22:46">
      <c r="V1382" s="30">
        <f t="shared" si="387"/>
        <v>1370</v>
      </c>
      <c r="W1382" s="29">
        <f t="shared" si="376"/>
        <v>8884055.7099999953</v>
      </c>
      <c r="X1382" s="30">
        <f t="shared" si="387"/>
        <v>1370</v>
      </c>
      <c r="Y1382" s="30">
        <f t="shared" si="387"/>
        <v>1370</v>
      </c>
      <c r="Z1382" s="29">
        <f t="shared" si="377"/>
        <v>8910003.8199998531</v>
      </c>
      <c r="AA1382" s="30">
        <f t="shared" si="387"/>
        <v>1370</v>
      </c>
      <c r="AB1382" s="30">
        <f t="shared" si="387"/>
        <v>1370</v>
      </c>
      <c r="AC1382" s="29">
        <f t="shared" si="378"/>
        <v>8878418.0100001674</v>
      </c>
      <c r="AD1382" s="30">
        <f t="shared" si="387"/>
        <v>1370</v>
      </c>
      <c r="AE1382" s="30">
        <f t="shared" si="387"/>
        <v>1370</v>
      </c>
      <c r="AF1382" s="29">
        <f t="shared" si="374"/>
        <v>8921891.5599999093</v>
      </c>
      <c r="AG1382" s="30">
        <f t="shared" si="387"/>
        <v>1370</v>
      </c>
      <c r="AH1382" s="30">
        <f t="shared" si="387"/>
        <v>1370</v>
      </c>
      <c r="AI1382" s="29">
        <f t="shared" si="379"/>
        <v>8874246.5099999961</v>
      </c>
      <c r="AJ1382" s="30">
        <f t="shared" si="387"/>
        <v>1370</v>
      </c>
      <c r="AK1382" s="30">
        <f t="shared" si="386"/>
        <v>1370</v>
      </c>
      <c r="AL1382" s="29">
        <f t="shared" si="380"/>
        <v>8912776.9499999825</v>
      </c>
      <c r="AM1382" s="30">
        <f t="shared" si="386"/>
        <v>1370</v>
      </c>
      <c r="AN1382" s="30">
        <f t="shared" si="386"/>
        <v>1370</v>
      </c>
      <c r="AO1382" s="29">
        <f t="shared" si="381"/>
        <v>8914343.9100000374</v>
      </c>
      <c r="AP1382" s="30">
        <f t="shared" si="386"/>
        <v>1370</v>
      </c>
      <c r="AQ1382" s="30">
        <f t="shared" si="386"/>
        <v>1370</v>
      </c>
      <c r="AR1382" s="29">
        <f t="shared" si="375"/>
        <v>8902521.8799997605</v>
      </c>
      <c r="AS1382" s="253">
        <f t="shared" si="386"/>
        <v>1370</v>
      </c>
      <c r="AT1382" s="254">
        <f t="shared" si="386"/>
        <v>1370</v>
      </c>
    </row>
    <row r="1383" spans="22:46">
      <c r="V1383" s="30">
        <f t="shared" si="387"/>
        <v>1371</v>
      </c>
      <c r="W1383" s="29">
        <f t="shared" si="376"/>
        <v>8890492.3799999952</v>
      </c>
      <c r="X1383" s="30">
        <f t="shared" si="387"/>
        <v>1371</v>
      </c>
      <c r="Y1383" s="30">
        <f t="shared" si="387"/>
        <v>1371</v>
      </c>
      <c r="Z1383" s="29">
        <f t="shared" si="377"/>
        <v>8916461.9399998523</v>
      </c>
      <c r="AA1383" s="30">
        <f t="shared" si="387"/>
        <v>1371</v>
      </c>
      <c r="AB1383" s="30">
        <f t="shared" si="387"/>
        <v>1371</v>
      </c>
      <c r="AC1383" s="29">
        <f t="shared" si="378"/>
        <v>8884853.9800001681</v>
      </c>
      <c r="AD1383" s="30">
        <f t="shared" si="387"/>
        <v>1371</v>
      </c>
      <c r="AE1383" s="30">
        <f t="shared" si="387"/>
        <v>1371</v>
      </c>
      <c r="AF1383" s="29">
        <f t="shared" si="374"/>
        <v>8928354.1899999101</v>
      </c>
      <c r="AG1383" s="30">
        <f t="shared" si="387"/>
        <v>1371</v>
      </c>
      <c r="AH1383" s="30">
        <f t="shared" si="387"/>
        <v>1371</v>
      </c>
      <c r="AI1383" s="29">
        <f t="shared" si="379"/>
        <v>8880682.929999996</v>
      </c>
      <c r="AJ1383" s="30">
        <f t="shared" si="387"/>
        <v>1371</v>
      </c>
      <c r="AK1383" s="30">
        <f t="shared" si="386"/>
        <v>1371</v>
      </c>
      <c r="AL1383" s="29">
        <f t="shared" si="380"/>
        <v>8919238.6699999832</v>
      </c>
      <c r="AM1383" s="30">
        <f t="shared" si="386"/>
        <v>1371</v>
      </c>
      <c r="AN1383" s="30">
        <f t="shared" si="386"/>
        <v>1371</v>
      </c>
      <c r="AO1383" s="29">
        <f t="shared" si="381"/>
        <v>8920797.8700000383</v>
      </c>
      <c r="AP1383" s="30">
        <f t="shared" si="386"/>
        <v>1371</v>
      </c>
      <c r="AQ1383" s="30">
        <f t="shared" si="386"/>
        <v>1371</v>
      </c>
      <c r="AR1383" s="29">
        <f t="shared" si="375"/>
        <v>8908965.0499997605</v>
      </c>
      <c r="AS1383" s="253">
        <f t="shared" si="386"/>
        <v>1371</v>
      </c>
      <c r="AT1383" s="254">
        <f t="shared" si="386"/>
        <v>1371</v>
      </c>
    </row>
    <row r="1384" spans="22:46">
      <c r="V1384" s="30">
        <f t="shared" si="387"/>
        <v>1372</v>
      </c>
      <c r="W1384" s="29">
        <f t="shared" si="376"/>
        <v>8896929.0499999952</v>
      </c>
      <c r="X1384" s="30">
        <f t="shared" si="387"/>
        <v>1372</v>
      </c>
      <c r="Y1384" s="30">
        <f t="shared" si="387"/>
        <v>1372</v>
      </c>
      <c r="Z1384" s="29">
        <f t="shared" si="377"/>
        <v>8922920.0599998515</v>
      </c>
      <c r="AA1384" s="30">
        <f t="shared" si="387"/>
        <v>1372</v>
      </c>
      <c r="AB1384" s="30">
        <f t="shared" si="387"/>
        <v>1372</v>
      </c>
      <c r="AC1384" s="29">
        <f t="shared" si="378"/>
        <v>8891289.9500001688</v>
      </c>
      <c r="AD1384" s="30">
        <f t="shared" si="387"/>
        <v>1372</v>
      </c>
      <c r="AE1384" s="30">
        <f t="shared" si="387"/>
        <v>1372</v>
      </c>
      <c r="AF1384" s="29">
        <f t="shared" si="374"/>
        <v>8934816.8199999109</v>
      </c>
      <c r="AG1384" s="30">
        <f t="shared" si="387"/>
        <v>1372</v>
      </c>
      <c r="AH1384" s="30">
        <f t="shared" si="387"/>
        <v>1372</v>
      </c>
      <c r="AI1384" s="29">
        <f t="shared" si="379"/>
        <v>8887119.3499999959</v>
      </c>
      <c r="AJ1384" s="30">
        <f t="shared" si="387"/>
        <v>1372</v>
      </c>
      <c r="AK1384" s="30">
        <f t="shared" si="386"/>
        <v>1372</v>
      </c>
      <c r="AL1384" s="29">
        <f t="shared" si="380"/>
        <v>8925700.3899999838</v>
      </c>
      <c r="AM1384" s="30">
        <f t="shared" si="386"/>
        <v>1372</v>
      </c>
      <c r="AN1384" s="30">
        <f t="shared" si="386"/>
        <v>1372</v>
      </c>
      <c r="AO1384" s="29">
        <f t="shared" si="381"/>
        <v>8927251.8300000392</v>
      </c>
      <c r="AP1384" s="30">
        <f t="shared" si="386"/>
        <v>1372</v>
      </c>
      <c r="AQ1384" s="30">
        <f t="shared" si="386"/>
        <v>1372</v>
      </c>
      <c r="AR1384" s="29">
        <f t="shared" si="375"/>
        <v>8915408.2199997604</v>
      </c>
      <c r="AS1384" s="253">
        <f t="shared" si="386"/>
        <v>1372</v>
      </c>
      <c r="AT1384" s="254">
        <f t="shared" si="386"/>
        <v>1372</v>
      </c>
    </row>
    <row r="1385" spans="22:46">
      <c r="V1385" s="30">
        <f t="shared" si="387"/>
        <v>1373</v>
      </c>
      <c r="W1385" s="29">
        <f t="shared" si="376"/>
        <v>8903365.7199999951</v>
      </c>
      <c r="X1385" s="30">
        <f t="shared" si="387"/>
        <v>1373</v>
      </c>
      <c r="Y1385" s="30">
        <f t="shared" si="387"/>
        <v>1373</v>
      </c>
      <c r="Z1385" s="29">
        <f t="shared" si="377"/>
        <v>8929378.1799998507</v>
      </c>
      <c r="AA1385" s="30">
        <f t="shared" si="387"/>
        <v>1373</v>
      </c>
      <c r="AB1385" s="30">
        <f t="shared" si="387"/>
        <v>1373</v>
      </c>
      <c r="AC1385" s="29">
        <f t="shared" si="378"/>
        <v>8897725.9200001694</v>
      </c>
      <c r="AD1385" s="30">
        <f t="shared" si="387"/>
        <v>1373</v>
      </c>
      <c r="AE1385" s="30">
        <f t="shared" si="387"/>
        <v>1373</v>
      </c>
      <c r="AF1385" s="29">
        <f t="shared" si="374"/>
        <v>8941279.4499999117</v>
      </c>
      <c r="AG1385" s="30">
        <f t="shared" si="387"/>
        <v>1373</v>
      </c>
      <c r="AH1385" s="30">
        <f t="shared" si="387"/>
        <v>1373</v>
      </c>
      <c r="AI1385" s="29">
        <f t="shared" si="379"/>
        <v>8893555.7699999958</v>
      </c>
      <c r="AJ1385" s="30">
        <f t="shared" si="387"/>
        <v>1373</v>
      </c>
      <c r="AK1385" s="30">
        <f t="shared" si="386"/>
        <v>1373</v>
      </c>
      <c r="AL1385" s="29">
        <f t="shared" si="380"/>
        <v>8932162.1099999845</v>
      </c>
      <c r="AM1385" s="30">
        <f t="shared" si="386"/>
        <v>1373</v>
      </c>
      <c r="AN1385" s="30">
        <f t="shared" si="386"/>
        <v>1373</v>
      </c>
      <c r="AO1385" s="29">
        <f t="shared" si="381"/>
        <v>8933705.7900000401</v>
      </c>
      <c r="AP1385" s="30">
        <f t="shared" si="386"/>
        <v>1373</v>
      </c>
      <c r="AQ1385" s="30">
        <f t="shared" si="386"/>
        <v>1373</v>
      </c>
      <c r="AR1385" s="29">
        <f t="shared" si="375"/>
        <v>8921851.3899997603</v>
      </c>
      <c r="AS1385" s="253">
        <f t="shared" si="386"/>
        <v>1373</v>
      </c>
      <c r="AT1385" s="254">
        <f t="shared" si="386"/>
        <v>1373</v>
      </c>
    </row>
    <row r="1386" spans="22:46">
      <c r="V1386" s="30">
        <f t="shared" si="387"/>
        <v>1374</v>
      </c>
      <c r="W1386" s="29">
        <f t="shared" si="376"/>
        <v>8909802.389999995</v>
      </c>
      <c r="X1386" s="30">
        <f t="shared" si="387"/>
        <v>1374</v>
      </c>
      <c r="Y1386" s="30">
        <f t="shared" si="387"/>
        <v>1374</v>
      </c>
      <c r="Z1386" s="29">
        <f t="shared" si="377"/>
        <v>8935836.2999998499</v>
      </c>
      <c r="AA1386" s="30">
        <f t="shared" si="387"/>
        <v>1374</v>
      </c>
      <c r="AB1386" s="30">
        <f t="shared" si="387"/>
        <v>1374</v>
      </c>
      <c r="AC1386" s="29">
        <f t="shared" si="378"/>
        <v>8904161.8900001701</v>
      </c>
      <c r="AD1386" s="30">
        <f t="shared" si="387"/>
        <v>1374</v>
      </c>
      <c r="AE1386" s="30">
        <f t="shared" si="387"/>
        <v>1374</v>
      </c>
      <c r="AF1386" s="29">
        <f t="shared" si="374"/>
        <v>8947742.0799999125</v>
      </c>
      <c r="AG1386" s="30">
        <f t="shared" si="387"/>
        <v>1374</v>
      </c>
      <c r="AH1386" s="30">
        <f t="shared" si="387"/>
        <v>1374</v>
      </c>
      <c r="AI1386" s="29">
        <f t="shared" si="379"/>
        <v>8899992.1899999958</v>
      </c>
      <c r="AJ1386" s="30">
        <f t="shared" si="387"/>
        <v>1374</v>
      </c>
      <c r="AK1386" s="30">
        <f t="shared" si="386"/>
        <v>1374</v>
      </c>
      <c r="AL1386" s="29">
        <f t="shared" si="380"/>
        <v>8938623.8299999852</v>
      </c>
      <c r="AM1386" s="30">
        <f t="shared" si="386"/>
        <v>1374</v>
      </c>
      <c r="AN1386" s="30">
        <f t="shared" si="386"/>
        <v>1374</v>
      </c>
      <c r="AO1386" s="29">
        <f t="shared" si="381"/>
        <v>8940159.750000041</v>
      </c>
      <c r="AP1386" s="30">
        <f t="shared" si="386"/>
        <v>1374</v>
      </c>
      <c r="AQ1386" s="30">
        <f t="shared" si="386"/>
        <v>1374</v>
      </c>
      <c r="AR1386" s="29">
        <f t="shared" si="375"/>
        <v>8928294.5599997602</v>
      </c>
      <c r="AS1386" s="253">
        <f t="shared" si="386"/>
        <v>1374</v>
      </c>
      <c r="AT1386" s="254">
        <f t="shared" si="386"/>
        <v>1374</v>
      </c>
    </row>
    <row r="1387" spans="22:46">
      <c r="V1387" s="30">
        <f t="shared" si="387"/>
        <v>1375</v>
      </c>
      <c r="W1387" s="29">
        <f t="shared" si="376"/>
        <v>8916239.0599999949</v>
      </c>
      <c r="X1387" s="30">
        <f t="shared" si="387"/>
        <v>1375</v>
      </c>
      <c r="Y1387" s="30">
        <f t="shared" si="387"/>
        <v>1375</v>
      </c>
      <c r="Z1387" s="29">
        <f t="shared" si="377"/>
        <v>8942294.4199998491</v>
      </c>
      <c r="AA1387" s="30">
        <f t="shared" si="387"/>
        <v>1375</v>
      </c>
      <c r="AB1387" s="30">
        <f t="shared" si="387"/>
        <v>1375</v>
      </c>
      <c r="AC1387" s="29">
        <f t="shared" si="378"/>
        <v>8910597.8600001708</v>
      </c>
      <c r="AD1387" s="30">
        <f t="shared" si="387"/>
        <v>1375</v>
      </c>
      <c r="AE1387" s="30">
        <f t="shared" si="387"/>
        <v>1375</v>
      </c>
      <c r="AF1387" s="29">
        <f t="shared" si="374"/>
        <v>8954204.7099999133</v>
      </c>
      <c r="AG1387" s="30">
        <f t="shared" si="387"/>
        <v>1375</v>
      </c>
      <c r="AH1387" s="30">
        <f t="shared" si="387"/>
        <v>1375</v>
      </c>
      <c r="AI1387" s="29">
        <f t="shared" si="379"/>
        <v>8906428.6099999957</v>
      </c>
      <c r="AJ1387" s="30">
        <f t="shared" si="387"/>
        <v>1375</v>
      </c>
      <c r="AK1387" s="30">
        <f t="shared" si="386"/>
        <v>1375</v>
      </c>
      <c r="AL1387" s="29">
        <f t="shared" si="380"/>
        <v>8945085.5499999858</v>
      </c>
      <c r="AM1387" s="30">
        <f t="shared" si="386"/>
        <v>1375</v>
      </c>
      <c r="AN1387" s="30">
        <f t="shared" si="386"/>
        <v>1375</v>
      </c>
      <c r="AO1387" s="29">
        <f t="shared" si="381"/>
        <v>8946613.7100000419</v>
      </c>
      <c r="AP1387" s="30">
        <f t="shared" si="386"/>
        <v>1375</v>
      </c>
      <c r="AQ1387" s="30">
        <f t="shared" si="386"/>
        <v>1375</v>
      </c>
      <c r="AR1387" s="29">
        <f t="shared" si="375"/>
        <v>8934737.7299997602</v>
      </c>
      <c r="AS1387" s="253">
        <f t="shared" si="386"/>
        <v>1375</v>
      </c>
      <c r="AT1387" s="254">
        <f t="shared" si="386"/>
        <v>1375</v>
      </c>
    </row>
    <row r="1388" spans="22:46">
      <c r="V1388" s="30">
        <f t="shared" si="387"/>
        <v>1376</v>
      </c>
      <c r="W1388" s="29">
        <f t="shared" si="376"/>
        <v>8922675.7299999949</v>
      </c>
      <c r="X1388" s="30">
        <f t="shared" si="387"/>
        <v>1376</v>
      </c>
      <c r="Y1388" s="30">
        <f t="shared" si="387"/>
        <v>1376</v>
      </c>
      <c r="Z1388" s="29">
        <f t="shared" si="377"/>
        <v>8948752.5399998482</v>
      </c>
      <c r="AA1388" s="30">
        <f t="shared" si="387"/>
        <v>1376</v>
      </c>
      <c r="AB1388" s="30">
        <f t="shared" si="387"/>
        <v>1376</v>
      </c>
      <c r="AC1388" s="29">
        <f t="shared" si="378"/>
        <v>8917033.8300001714</v>
      </c>
      <c r="AD1388" s="30">
        <f t="shared" si="387"/>
        <v>1376</v>
      </c>
      <c r="AE1388" s="30">
        <f t="shared" si="387"/>
        <v>1376</v>
      </c>
      <c r="AF1388" s="29">
        <f t="shared" si="374"/>
        <v>8960667.3399999142</v>
      </c>
      <c r="AG1388" s="30">
        <f t="shared" si="387"/>
        <v>1376</v>
      </c>
      <c r="AH1388" s="30">
        <f t="shared" si="387"/>
        <v>1376</v>
      </c>
      <c r="AI1388" s="29">
        <f t="shared" si="379"/>
        <v>8912865.0299999956</v>
      </c>
      <c r="AJ1388" s="30">
        <f t="shared" si="387"/>
        <v>1376</v>
      </c>
      <c r="AK1388" s="30">
        <f t="shared" si="386"/>
        <v>1376</v>
      </c>
      <c r="AL1388" s="29">
        <f t="shared" si="380"/>
        <v>8951547.2699999865</v>
      </c>
      <c r="AM1388" s="30">
        <f t="shared" si="386"/>
        <v>1376</v>
      </c>
      <c r="AN1388" s="30">
        <f t="shared" si="386"/>
        <v>1376</v>
      </c>
      <c r="AO1388" s="29">
        <f t="shared" si="381"/>
        <v>8953067.6700000428</v>
      </c>
      <c r="AP1388" s="30">
        <f t="shared" si="386"/>
        <v>1376</v>
      </c>
      <c r="AQ1388" s="30">
        <f t="shared" si="386"/>
        <v>1376</v>
      </c>
      <c r="AR1388" s="29">
        <f t="shared" si="375"/>
        <v>8941180.8999997601</v>
      </c>
      <c r="AS1388" s="253">
        <f t="shared" si="386"/>
        <v>1376</v>
      </c>
      <c r="AT1388" s="254">
        <f t="shared" si="386"/>
        <v>1376</v>
      </c>
    </row>
    <row r="1389" spans="22:46">
      <c r="V1389" s="30">
        <f t="shared" si="387"/>
        <v>1377</v>
      </c>
      <c r="W1389" s="29">
        <f t="shared" si="376"/>
        <v>8929112.3999999948</v>
      </c>
      <c r="X1389" s="30">
        <f t="shared" si="387"/>
        <v>1377</v>
      </c>
      <c r="Y1389" s="30">
        <f t="shared" si="387"/>
        <v>1377</v>
      </c>
      <c r="Z1389" s="29">
        <f t="shared" si="377"/>
        <v>8955210.6599998474</v>
      </c>
      <c r="AA1389" s="30">
        <f t="shared" si="387"/>
        <v>1377</v>
      </c>
      <c r="AB1389" s="30">
        <f t="shared" si="387"/>
        <v>1377</v>
      </c>
      <c r="AC1389" s="29">
        <f t="shared" si="378"/>
        <v>8923469.8000001721</v>
      </c>
      <c r="AD1389" s="30">
        <f t="shared" si="387"/>
        <v>1377</v>
      </c>
      <c r="AE1389" s="30">
        <f t="shared" si="387"/>
        <v>1377</v>
      </c>
      <c r="AF1389" s="29">
        <f t="shared" si="374"/>
        <v>8967129.969999915</v>
      </c>
      <c r="AG1389" s="30">
        <f t="shared" si="387"/>
        <v>1377</v>
      </c>
      <c r="AH1389" s="30">
        <f t="shared" si="387"/>
        <v>1377</v>
      </c>
      <c r="AI1389" s="29">
        <f t="shared" si="379"/>
        <v>8919301.4499999955</v>
      </c>
      <c r="AJ1389" s="30">
        <f t="shared" si="387"/>
        <v>1377</v>
      </c>
      <c r="AK1389" s="30">
        <f t="shared" si="387"/>
        <v>1377</v>
      </c>
      <c r="AL1389" s="29">
        <f t="shared" si="380"/>
        <v>8958008.9899999872</v>
      </c>
      <c r="AM1389" s="30">
        <f t="shared" ref="AK1389:AT1404" si="388">AM1388+1</f>
        <v>1377</v>
      </c>
      <c r="AN1389" s="30">
        <f t="shared" si="388"/>
        <v>1377</v>
      </c>
      <c r="AO1389" s="29">
        <f t="shared" si="381"/>
        <v>8959521.6300000437</v>
      </c>
      <c r="AP1389" s="30">
        <f t="shared" si="388"/>
        <v>1377</v>
      </c>
      <c r="AQ1389" s="30">
        <f t="shared" si="388"/>
        <v>1377</v>
      </c>
      <c r="AR1389" s="29">
        <f t="shared" si="375"/>
        <v>8947624.06999976</v>
      </c>
      <c r="AS1389" s="253">
        <f t="shared" si="388"/>
        <v>1377</v>
      </c>
      <c r="AT1389" s="254">
        <f t="shared" si="388"/>
        <v>1377</v>
      </c>
    </row>
    <row r="1390" spans="22:46">
      <c r="V1390" s="30">
        <f t="shared" ref="V1390:AK1405" si="389">V1389+1</f>
        <v>1378</v>
      </c>
      <c r="W1390" s="29">
        <f t="shared" si="376"/>
        <v>8935549.0699999947</v>
      </c>
      <c r="X1390" s="30">
        <f t="shared" si="389"/>
        <v>1378</v>
      </c>
      <c r="Y1390" s="30">
        <f t="shared" si="389"/>
        <v>1378</v>
      </c>
      <c r="Z1390" s="29">
        <f t="shared" si="377"/>
        <v>8961668.7799998466</v>
      </c>
      <c r="AA1390" s="30">
        <f t="shared" si="389"/>
        <v>1378</v>
      </c>
      <c r="AB1390" s="30">
        <f t="shared" si="389"/>
        <v>1378</v>
      </c>
      <c r="AC1390" s="29">
        <f t="shared" si="378"/>
        <v>8929905.7700001728</v>
      </c>
      <c r="AD1390" s="30">
        <f t="shared" si="389"/>
        <v>1378</v>
      </c>
      <c r="AE1390" s="30">
        <f t="shared" si="389"/>
        <v>1378</v>
      </c>
      <c r="AF1390" s="29">
        <f t="shared" si="374"/>
        <v>8973592.5999999158</v>
      </c>
      <c r="AG1390" s="30">
        <f t="shared" si="389"/>
        <v>1378</v>
      </c>
      <c r="AH1390" s="30">
        <f t="shared" si="389"/>
        <v>1378</v>
      </c>
      <c r="AI1390" s="29">
        <f t="shared" si="379"/>
        <v>8925737.8699999955</v>
      </c>
      <c r="AJ1390" s="30">
        <f t="shared" si="389"/>
        <v>1378</v>
      </c>
      <c r="AK1390" s="30">
        <f t="shared" si="388"/>
        <v>1378</v>
      </c>
      <c r="AL1390" s="29">
        <f t="shared" si="380"/>
        <v>8964470.7099999879</v>
      </c>
      <c r="AM1390" s="30">
        <f t="shared" si="388"/>
        <v>1378</v>
      </c>
      <c r="AN1390" s="30">
        <f t="shared" si="388"/>
        <v>1378</v>
      </c>
      <c r="AO1390" s="29">
        <f t="shared" si="381"/>
        <v>8965975.5900000446</v>
      </c>
      <c r="AP1390" s="30">
        <f t="shared" si="388"/>
        <v>1378</v>
      </c>
      <c r="AQ1390" s="30">
        <f t="shared" si="388"/>
        <v>1378</v>
      </c>
      <c r="AR1390" s="29">
        <f t="shared" si="375"/>
        <v>8954067.2399997599</v>
      </c>
      <c r="AS1390" s="253">
        <f t="shared" si="388"/>
        <v>1378</v>
      </c>
      <c r="AT1390" s="254">
        <f t="shared" si="388"/>
        <v>1378</v>
      </c>
    </row>
    <row r="1391" spans="22:46">
      <c r="V1391" s="30">
        <f t="shared" si="389"/>
        <v>1379</v>
      </c>
      <c r="W1391" s="29">
        <f t="shared" si="376"/>
        <v>8941985.7399999946</v>
      </c>
      <c r="X1391" s="30">
        <f t="shared" si="389"/>
        <v>1379</v>
      </c>
      <c r="Y1391" s="30">
        <f t="shared" si="389"/>
        <v>1379</v>
      </c>
      <c r="Z1391" s="29">
        <f t="shared" si="377"/>
        <v>8968126.8999998458</v>
      </c>
      <c r="AA1391" s="30">
        <f t="shared" si="389"/>
        <v>1379</v>
      </c>
      <c r="AB1391" s="30">
        <f t="shared" si="389"/>
        <v>1379</v>
      </c>
      <c r="AC1391" s="29">
        <f t="shared" si="378"/>
        <v>8936341.7400001734</v>
      </c>
      <c r="AD1391" s="30">
        <f t="shared" si="389"/>
        <v>1379</v>
      </c>
      <c r="AE1391" s="30">
        <f t="shared" si="389"/>
        <v>1379</v>
      </c>
      <c r="AF1391" s="29">
        <f t="shared" si="374"/>
        <v>8980055.2299999166</v>
      </c>
      <c r="AG1391" s="30">
        <f t="shared" si="389"/>
        <v>1379</v>
      </c>
      <c r="AH1391" s="30">
        <f t="shared" si="389"/>
        <v>1379</v>
      </c>
      <c r="AI1391" s="29">
        <f t="shared" si="379"/>
        <v>8932174.2899999954</v>
      </c>
      <c r="AJ1391" s="30">
        <f t="shared" si="389"/>
        <v>1379</v>
      </c>
      <c r="AK1391" s="30">
        <f t="shared" si="388"/>
        <v>1379</v>
      </c>
      <c r="AL1391" s="29">
        <f t="shared" si="380"/>
        <v>8970932.4299999885</v>
      </c>
      <c r="AM1391" s="30">
        <f t="shared" si="388"/>
        <v>1379</v>
      </c>
      <c r="AN1391" s="30">
        <f t="shared" si="388"/>
        <v>1379</v>
      </c>
      <c r="AO1391" s="29">
        <f t="shared" si="381"/>
        <v>8972429.5500000454</v>
      </c>
      <c r="AP1391" s="30">
        <f t="shared" si="388"/>
        <v>1379</v>
      </c>
      <c r="AQ1391" s="30">
        <f t="shared" si="388"/>
        <v>1379</v>
      </c>
      <c r="AR1391" s="29">
        <f t="shared" si="375"/>
        <v>8960510.4099997599</v>
      </c>
      <c r="AS1391" s="253">
        <f t="shared" si="388"/>
        <v>1379</v>
      </c>
      <c r="AT1391" s="254">
        <f t="shared" si="388"/>
        <v>1379</v>
      </c>
    </row>
    <row r="1392" spans="22:46">
      <c r="V1392" s="30">
        <f t="shared" si="389"/>
        <v>1380</v>
      </c>
      <c r="W1392" s="29">
        <f t="shared" si="376"/>
        <v>8948422.4099999946</v>
      </c>
      <c r="X1392" s="30">
        <f t="shared" si="389"/>
        <v>1380</v>
      </c>
      <c r="Y1392" s="30">
        <f t="shared" si="389"/>
        <v>1380</v>
      </c>
      <c r="Z1392" s="29">
        <f t="shared" si="377"/>
        <v>8974585.019999845</v>
      </c>
      <c r="AA1392" s="30">
        <f t="shared" si="389"/>
        <v>1380</v>
      </c>
      <c r="AB1392" s="30">
        <f t="shared" si="389"/>
        <v>1380</v>
      </c>
      <c r="AC1392" s="29">
        <f t="shared" si="378"/>
        <v>8942777.7100001741</v>
      </c>
      <c r="AD1392" s="30">
        <f t="shared" si="389"/>
        <v>1380</v>
      </c>
      <c r="AE1392" s="30">
        <f t="shared" si="389"/>
        <v>1380</v>
      </c>
      <c r="AF1392" s="29">
        <f t="shared" si="374"/>
        <v>8986517.8599999174</v>
      </c>
      <c r="AG1392" s="30">
        <f t="shared" si="389"/>
        <v>1380</v>
      </c>
      <c r="AH1392" s="30">
        <f t="shared" si="389"/>
        <v>1380</v>
      </c>
      <c r="AI1392" s="29">
        <f t="shared" si="379"/>
        <v>8938610.7099999953</v>
      </c>
      <c r="AJ1392" s="30">
        <f t="shared" si="389"/>
        <v>1380</v>
      </c>
      <c r="AK1392" s="30">
        <f t="shared" si="388"/>
        <v>1380</v>
      </c>
      <c r="AL1392" s="29">
        <f t="shared" si="380"/>
        <v>8977394.1499999892</v>
      </c>
      <c r="AM1392" s="30">
        <f t="shared" si="388"/>
        <v>1380</v>
      </c>
      <c r="AN1392" s="30">
        <f t="shared" si="388"/>
        <v>1380</v>
      </c>
      <c r="AO1392" s="29">
        <f t="shared" si="381"/>
        <v>8978883.5100000463</v>
      </c>
      <c r="AP1392" s="30">
        <f t="shared" si="388"/>
        <v>1380</v>
      </c>
      <c r="AQ1392" s="30">
        <f t="shared" si="388"/>
        <v>1380</v>
      </c>
      <c r="AR1392" s="29">
        <f t="shared" si="375"/>
        <v>8966953.5799997598</v>
      </c>
      <c r="AS1392" s="253">
        <f t="shared" si="388"/>
        <v>1380</v>
      </c>
      <c r="AT1392" s="254">
        <f t="shared" si="388"/>
        <v>1380</v>
      </c>
    </row>
    <row r="1393" spans="22:46">
      <c r="V1393" s="30">
        <f t="shared" si="389"/>
        <v>1381</v>
      </c>
      <c r="W1393" s="29">
        <f t="shared" si="376"/>
        <v>8954859.0799999945</v>
      </c>
      <c r="X1393" s="30">
        <f t="shared" si="389"/>
        <v>1381</v>
      </c>
      <c r="Y1393" s="30">
        <f t="shared" si="389"/>
        <v>1381</v>
      </c>
      <c r="Z1393" s="29">
        <f t="shared" si="377"/>
        <v>8981043.1399998441</v>
      </c>
      <c r="AA1393" s="30">
        <f t="shared" si="389"/>
        <v>1381</v>
      </c>
      <c r="AB1393" s="30">
        <f t="shared" si="389"/>
        <v>1381</v>
      </c>
      <c r="AC1393" s="29">
        <f t="shared" si="378"/>
        <v>8949213.6800001748</v>
      </c>
      <c r="AD1393" s="30">
        <f t="shared" si="389"/>
        <v>1381</v>
      </c>
      <c r="AE1393" s="30">
        <f t="shared" si="389"/>
        <v>1381</v>
      </c>
      <c r="AF1393" s="29">
        <f t="shared" si="374"/>
        <v>8992980.4899999183</v>
      </c>
      <c r="AG1393" s="30">
        <f t="shared" si="389"/>
        <v>1381</v>
      </c>
      <c r="AH1393" s="30">
        <f t="shared" si="389"/>
        <v>1381</v>
      </c>
      <c r="AI1393" s="29">
        <f t="shared" si="379"/>
        <v>8945047.1299999952</v>
      </c>
      <c r="AJ1393" s="30">
        <f t="shared" si="389"/>
        <v>1381</v>
      </c>
      <c r="AK1393" s="30">
        <f t="shared" si="388"/>
        <v>1381</v>
      </c>
      <c r="AL1393" s="29">
        <f t="shared" si="380"/>
        <v>8983855.8699999899</v>
      </c>
      <c r="AM1393" s="30">
        <f t="shared" si="388"/>
        <v>1381</v>
      </c>
      <c r="AN1393" s="30">
        <f t="shared" si="388"/>
        <v>1381</v>
      </c>
      <c r="AO1393" s="29">
        <f t="shared" si="381"/>
        <v>8985337.4700000472</v>
      </c>
      <c r="AP1393" s="30">
        <f t="shared" si="388"/>
        <v>1381</v>
      </c>
      <c r="AQ1393" s="30">
        <f t="shared" si="388"/>
        <v>1381</v>
      </c>
      <c r="AR1393" s="29">
        <f t="shared" si="375"/>
        <v>8973396.7499997597</v>
      </c>
      <c r="AS1393" s="253">
        <f t="shared" si="388"/>
        <v>1381</v>
      </c>
      <c r="AT1393" s="254">
        <f t="shared" si="388"/>
        <v>1381</v>
      </c>
    </row>
    <row r="1394" spans="22:46">
      <c r="V1394" s="30">
        <f t="shared" si="389"/>
        <v>1382</v>
      </c>
      <c r="W1394" s="29">
        <f t="shared" si="376"/>
        <v>8961295.7499999944</v>
      </c>
      <c r="X1394" s="30">
        <f t="shared" si="389"/>
        <v>1382</v>
      </c>
      <c r="Y1394" s="30">
        <f t="shared" si="389"/>
        <v>1382</v>
      </c>
      <c r="Z1394" s="29">
        <f t="shared" si="377"/>
        <v>8987501.2599998433</v>
      </c>
      <c r="AA1394" s="30">
        <f t="shared" si="389"/>
        <v>1382</v>
      </c>
      <c r="AB1394" s="30">
        <f t="shared" si="389"/>
        <v>1382</v>
      </c>
      <c r="AC1394" s="29">
        <f t="shared" si="378"/>
        <v>8955649.6500001755</v>
      </c>
      <c r="AD1394" s="30">
        <f t="shared" si="389"/>
        <v>1382</v>
      </c>
      <c r="AE1394" s="30">
        <f t="shared" si="389"/>
        <v>1382</v>
      </c>
      <c r="AF1394" s="29">
        <f t="shared" si="374"/>
        <v>8999443.1199999191</v>
      </c>
      <c r="AG1394" s="30">
        <f t="shared" si="389"/>
        <v>1382</v>
      </c>
      <c r="AH1394" s="30">
        <f t="shared" si="389"/>
        <v>1382</v>
      </c>
      <c r="AI1394" s="29">
        <f t="shared" si="379"/>
        <v>8951483.5499999952</v>
      </c>
      <c r="AJ1394" s="30">
        <f t="shared" si="389"/>
        <v>1382</v>
      </c>
      <c r="AK1394" s="30">
        <f t="shared" si="388"/>
        <v>1382</v>
      </c>
      <c r="AL1394" s="29">
        <f t="shared" si="380"/>
        <v>8990317.5899999905</v>
      </c>
      <c r="AM1394" s="30">
        <f t="shared" si="388"/>
        <v>1382</v>
      </c>
      <c r="AN1394" s="30">
        <f t="shared" si="388"/>
        <v>1382</v>
      </c>
      <c r="AO1394" s="29">
        <f t="shared" si="381"/>
        <v>8991791.4300000481</v>
      </c>
      <c r="AP1394" s="30">
        <f t="shared" si="388"/>
        <v>1382</v>
      </c>
      <c r="AQ1394" s="30">
        <f t="shared" si="388"/>
        <v>1382</v>
      </c>
      <c r="AR1394" s="29">
        <f t="shared" si="375"/>
        <v>8979839.9199997596</v>
      </c>
      <c r="AS1394" s="253">
        <f t="shared" si="388"/>
        <v>1382</v>
      </c>
      <c r="AT1394" s="254">
        <f t="shared" si="388"/>
        <v>1382</v>
      </c>
    </row>
    <row r="1395" spans="22:46">
      <c r="V1395" s="30">
        <f t="shared" si="389"/>
        <v>1383</v>
      </c>
      <c r="W1395" s="29">
        <f t="shared" si="376"/>
        <v>8967732.4199999943</v>
      </c>
      <c r="X1395" s="30">
        <f t="shared" si="389"/>
        <v>1383</v>
      </c>
      <c r="Y1395" s="30">
        <f t="shared" si="389"/>
        <v>1383</v>
      </c>
      <c r="Z1395" s="29">
        <f t="shared" si="377"/>
        <v>8993959.3799998425</v>
      </c>
      <c r="AA1395" s="30">
        <f t="shared" si="389"/>
        <v>1383</v>
      </c>
      <c r="AB1395" s="30">
        <f t="shared" si="389"/>
        <v>1383</v>
      </c>
      <c r="AC1395" s="29">
        <f t="shared" si="378"/>
        <v>8962085.6200001761</v>
      </c>
      <c r="AD1395" s="30">
        <f t="shared" si="389"/>
        <v>1383</v>
      </c>
      <c r="AE1395" s="30">
        <f t="shared" si="389"/>
        <v>1383</v>
      </c>
      <c r="AF1395" s="29">
        <f t="shared" si="374"/>
        <v>9005905.7499999199</v>
      </c>
      <c r="AG1395" s="30">
        <f t="shared" si="389"/>
        <v>1383</v>
      </c>
      <c r="AH1395" s="30">
        <f t="shared" si="389"/>
        <v>1383</v>
      </c>
      <c r="AI1395" s="29">
        <f t="shared" si="379"/>
        <v>8957919.9699999951</v>
      </c>
      <c r="AJ1395" s="30">
        <f t="shared" si="389"/>
        <v>1383</v>
      </c>
      <c r="AK1395" s="30">
        <f t="shared" si="388"/>
        <v>1383</v>
      </c>
      <c r="AL1395" s="29">
        <f t="shared" si="380"/>
        <v>8996779.3099999912</v>
      </c>
      <c r="AM1395" s="30">
        <f t="shared" si="388"/>
        <v>1383</v>
      </c>
      <c r="AN1395" s="30">
        <f t="shared" si="388"/>
        <v>1383</v>
      </c>
      <c r="AO1395" s="29">
        <f t="shared" si="381"/>
        <v>8998245.390000049</v>
      </c>
      <c r="AP1395" s="30">
        <f t="shared" si="388"/>
        <v>1383</v>
      </c>
      <c r="AQ1395" s="30">
        <f t="shared" si="388"/>
        <v>1383</v>
      </c>
      <c r="AR1395" s="29">
        <f t="shared" si="375"/>
        <v>8986283.0899997596</v>
      </c>
      <c r="AS1395" s="253">
        <f t="shared" si="388"/>
        <v>1383</v>
      </c>
      <c r="AT1395" s="254">
        <f t="shared" si="388"/>
        <v>1383</v>
      </c>
    </row>
    <row r="1396" spans="22:46">
      <c r="V1396" s="30">
        <f t="shared" si="389"/>
        <v>1384</v>
      </c>
      <c r="W1396" s="29">
        <f t="shared" si="376"/>
        <v>8974169.0899999943</v>
      </c>
      <c r="X1396" s="30">
        <f t="shared" si="389"/>
        <v>1384</v>
      </c>
      <c r="Y1396" s="30">
        <f t="shared" si="389"/>
        <v>1384</v>
      </c>
      <c r="Z1396" s="29">
        <f t="shared" si="377"/>
        <v>9000417.4999998417</v>
      </c>
      <c r="AA1396" s="30">
        <f t="shared" si="389"/>
        <v>1384</v>
      </c>
      <c r="AB1396" s="30">
        <f t="shared" si="389"/>
        <v>1384</v>
      </c>
      <c r="AC1396" s="29">
        <f t="shared" si="378"/>
        <v>8968521.5900001768</v>
      </c>
      <c r="AD1396" s="30">
        <f t="shared" si="389"/>
        <v>1384</v>
      </c>
      <c r="AE1396" s="30">
        <f t="shared" si="389"/>
        <v>1384</v>
      </c>
      <c r="AF1396" s="29">
        <f t="shared" si="374"/>
        <v>9012368.3799999207</v>
      </c>
      <c r="AG1396" s="30">
        <f t="shared" si="389"/>
        <v>1384</v>
      </c>
      <c r="AH1396" s="30">
        <f t="shared" si="389"/>
        <v>1384</v>
      </c>
      <c r="AI1396" s="29">
        <f t="shared" si="379"/>
        <v>8964356.389999995</v>
      </c>
      <c r="AJ1396" s="30">
        <f t="shared" si="389"/>
        <v>1384</v>
      </c>
      <c r="AK1396" s="30">
        <f t="shared" si="388"/>
        <v>1384</v>
      </c>
      <c r="AL1396" s="29">
        <f t="shared" si="380"/>
        <v>9003241.0299999919</v>
      </c>
      <c r="AM1396" s="30">
        <f t="shared" si="388"/>
        <v>1384</v>
      </c>
      <c r="AN1396" s="30">
        <f t="shared" si="388"/>
        <v>1384</v>
      </c>
      <c r="AO1396" s="29">
        <f t="shared" si="381"/>
        <v>9004699.3500000499</v>
      </c>
      <c r="AP1396" s="30">
        <f t="shared" si="388"/>
        <v>1384</v>
      </c>
      <c r="AQ1396" s="30">
        <f t="shared" si="388"/>
        <v>1384</v>
      </c>
      <c r="AR1396" s="29">
        <f t="shared" si="375"/>
        <v>8992726.2599997595</v>
      </c>
      <c r="AS1396" s="253">
        <f t="shared" si="388"/>
        <v>1384</v>
      </c>
      <c r="AT1396" s="254">
        <f t="shared" si="388"/>
        <v>1384</v>
      </c>
    </row>
    <row r="1397" spans="22:46">
      <c r="V1397" s="30">
        <f t="shared" si="389"/>
        <v>1385</v>
      </c>
      <c r="W1397" s="29">
        <f t="shared" si="376"/>
        <v>8980605.7599999942</v>
      </c>
      <c r="X1397" s="30">
        <f t="shared" si="389"/>
        <v>1385</v>
      </c>
      <c r="Y1397" s="30">
        <f t="shared" si="389"/>
        <v>1385</v>
      </c>
      <c r="Z1397" s="29">
        <f t="shared" si="377"/>
        <v>9006875.6199998409</v>
      </c>
      <c r="AA1397" s="30">
        <f t="shared" si="389"/>
        <v>1385</v>
      </c>
      <c r="AB1397" s="30">
        <f t="shared" si="389"/>
        <v>1385</v>
      </c>
      <c r="AC1397" s="29">
        <f t="shared" si="378"/>
        <v>8974957.5600001775</v>
      </c>
      <c r="AD1397" s="30">
        <f t="shared" si="389"/>
        <v>1385</v>
      </c>
      <c r="AE1397" s="30">
        <f t="shared" si="389"/>
        <v>1385</v>
      </c>
      <c r="AF1397" s="29">
        <f t="shared" si="374"/>
        <v>9018831.0099999215</v>
      </c>
      <c r="AG1397" s="30">
        <f t="shared" si="389"/>
        <v>1385</v>
      </c>
      <c r="AH1397" s="30">
        <f t="shared" si="389"/>
        <v>1385</v>
      </c>
      <c r="AI1397" s="29">
        <f t="shared" si="379"/>
        <v>8970792.8099999949</v>
      </c>
      <c r="AJ1397" s="30">
        <f t="shared" si="389"/>
        <v>1385</v>
      </c>
      <c r="AK1397" s="30">
        <f t="shared" si="388"/>
        <v>1385</v>
      </c>
      <c r="AL1397" s="29">
        <f t="shared" si="380"/>
        <v>9009702.7499999925</v>
      </c>
      <c r="AM1397" s="30">
        <f t="shared" si="388"/>
        <v>1385</v>
      </c>
      <c r="AN1397" s="30">
        <f t="shared" si="388"/>
        <v>1385</v>
      </c>
      <c r="AO1397" s="29">
        <f t="shared" si="381"/>
        <v>9011153.3100000508</v>
      </c>
      <c r="AP1397" s="30">
        <f t="shared" si="388"/>
        <v>1385</v>
      </c>
      <c r="AQ1397" s="30">
        <f t="shared" si="388"/>
        <v>1385</v>
      </c>
      <c r="AR1397" s="29">
        <f t="shared" si="375"/>
        <v>8999169.4299997594</v>
      </c>
      <c r="AS1397" s="253">
        <f t="shared" si="388"/>
        <v>1385</v>
      </c>
      <c r="AT1397" s="254">
        <f t="shared" si="388"/>
        <v>1385</v>
      </c>
    </row>
    <row r="1398" spans="22:46">
      <c r="V1398" s="30">
        <f t="shared" si="389"/>
        <v>1386</v>
      </c>
      <c r="W1398" s="29">
        <f t="shared" si="376"/>
        <v>8987042.4299999941</v>
      </c>
      <c r="X1398" s="30">
        <f t="shared" si="389"/>
        <v>1386</v>
      </c>
      <c r="Y1398" s="30">
        <f t="shared" si="389"/>
        <v>1386</v>
      </c>
      <c r="Z1398" s="29">
        <f t="shared" si="377"/>
        <v>9013333.73999984</v>
      </c>
      <c r="AA1398" s="30">
        <f t="shared" si="389"/>
        <v>1386</v>
      </c>
      <c r="AB1398" s="30">
        <f t="shared" si="389"/>
        <v>1386</v>
      </c>
      <c r="AC1398" s="29">
        <f t="shared" si="378"/>
        <v>8981393.5300001781</v>
      </c>
      <c r="AD1398" s="30">
        <f t="shared" si="389"/>
        <v>1386</v>
      </c>
      <c r="AE1398" s="30">
        <f t="shared" si="389"/>
        <v>1386</v>
      </c>
      <c r="AF1398" s="29">
        <f t="shared" ref="AF1398:AF1445" si="390">AF1397+6462.63</f>
        <v>9025293.6399999224</v>
      </c>
      <c r="AG1398" s="30">
        <f t="shared" si="389"/>
        <v>1386</v>
      </c>
      <c r="AH1398" s="30">
        <f t="shared" si="389"/>
        <v>1386</v>
      </c>
      <c r="AI1398" s="29">
        <f t="shared" si="379"/>
        <v>8977229.2299999949</v>
      </c>
      <c r="AJ1398" s="30">
        <f t="shared" si="389"/>
        <v>1386</v>
      </c>
      <c r="AK1398" s="30">
        <f t="shared" si="388"/>
        <v>1386</v>
      </c>
      <c r="AL1398" s="29">
        <f t="shared" si="380"/>
        <v>9016164.4699999932</v>
      </c>
      <c r="AM1398" s="30">
        <f t="shared" si="388"/>
        <v>1386</v>
      </c>
      <c r="AN1398" s="30">
        <f t="shared" si="388"/>
        <v>1386</v>
      </c>
      <c r="AO1398" s="29">
        <f t="shared" si="381"/>
        <v>9017607.2700000517</v>
      </c>
      <c r="AP1398" s="30">
        <f t="shared" si="388"/>
        <v>1386</v>
      </c>
      <c r="AQ1398" s="30">
        <f t="shared" si="388"/>
        <v>1386</v>
      </c>
      <c r="AR1398" s="29">
        <f t="shared" si="375"/>
        <v>9005612.5999997593</v>
      </c>
      <c r="AS1398" s="253">
        <f t="shared" si="388"/>
        <v>1386</v>
      </c>
      <c r="AT1398" s="254">
        <f t="shared" si="388"/>
        <v>1386</v>
      </c>
    </row>
    <row r="1399" spans="22:46">
      <c r="V1399" s="30">
        <f t="shared" si="389"/>
        <v>1387</v>
      </c>
      <c r="W1399" s="29">
        <f t="shared" si="376"/>
        <v>8993479.099999994</v>
      </c>
      <c r="X1399" s="30">
        <f t="shared" si="389"/>
        <v>1387</v>
      </c>
      <c r="Y1399" s="30">
        <f t="shared" si="389"/>
        <v>1387</v>
      </c>
      <c r="Z1399" s="29">
        <f t="shared" si="377"/>
        <v>9019791.8599998392</v>
      </c>
      <c r="AA1399" s="30">
        <f t="shared" si="389"/>
        <v>1387</v>
      </c>
      <c r="AB1399" s="30">
        <f t="shared" si="389"/>
        <v>1387</v>
      </c>
      <c r="AC1399" s="29">
        <f t="shared" si="378"/>
        <v>8987829.5000001788</v>
      </c>
      <c r="AD1399" s="30">
        <f t="shared" si="389"/>
        <v>1387</v>
      </c>
      <c r="AE1399" s="30">
        <f t="shared" si="389"/>
        <v>1387</v>
      </c>
      <c r="AF1399" s="29">
        <f t="shared" si="390"/>
        <v>9031756.2699999232</v>
      </c>
      <c r="AG1399" s="30">
        <f t="shared" si="389"/>
        <v>1387</v>
      </c>
      <c r="AH1399" s="30">
        <f t="shared" si="389"/>
        <v>1387</v>
      </c>
      <c r="AI1399" s="29">
        <f t="shared" si="379"/>
        <v>8983665.6499999948</v>
      </c>
      <c r="AJ1399" s="30">
        <f t="shared" si="389"/>
        <v>1387</v>
      </c>
      <c r="AK1399" s="30">
        <f t="shared" si="388"/>
        <v>1387</v>
      </c>
      <c r="AL1399" s="29">
        <f t="shared" si="380"/>
        <v>9022626.1899999939</v>
      </c>
      <c r="AM1399" s="30">
        <f t="shared" si="388"/>
        <v>1387</v>
      </c>
      <c r="AN1399" s="30">
        <f t="shared" si="388"/>
        <v>1387</v>
      </c>
      <c r="AO1399" s="29">
        <f t="shared" si="381"/>
        <v>9024061.2300000526</v>
      </c>
      <c r="AP1399" s="30">
        <f t="shared" si="388"/>
        <v>1387</v>
      </c>
      <c r="AQ1399" s="30">
        <f t="shared" si="388"/>
        <v>1387</v>
      </c>
      <c r="AR1399" s="29">
        <f t="shared" ref="AR1399:AR1445" si="391">AR1398+6443.17</f>
        <v>9012055.7699997593</v>
      </c>
      <c r="AS1399" s="253">
        <f t="shared" si="388"/>
        <v>1387</v>
      </c>
      <c r="AT1399" s="254">
        <f t="shared" si="388"/>
        <v>1387</v>
      </c>
    </row>
    <row r="1400" spans="22:46">
      <c r="V1400" s="30">
        <f t="shared" si="389"/>
        <v>1388</v>
      </c>
      <c r="W1400" s="29">
        <f t="shared" ref="W1400:W1446" si="392">W1399+6436.67</f>
        <v>8999915.769999994</v>
      </c>
      <c r="X1400" s="30">
        <f t="shared" si="389"/>
        <v>1388</v>
      </c>
      <c r="Y1400" s="30">
        <f t="shared" si="389"/>
        <v>1388</v>
      </c>
      <c r="Z1400" s="29">
        <f t="shared" ref="Z1400:Z1447" si="393">Z1399+6458.12</f>
        <v>9026249.9799998384</v>
      </c>
      <c r="AA1400" s="30">
        <f t="shared" si="389"/>
        <v>1388</v>
      </c>
      <c r="AB1400" s="30">
        <f t="shared" si="389"/>
        <v>1388</v>
      </c>
      <c r="AC1400" s="29">
        <f t="shared" si="378"/>
        <v>8994265.4700001795</v>
      </c>
      <c r="AD1400" s="30">
        <f t="shared" si="389"/>
        <v>1388</v>
      </c>
      <c r="AE1400" s="30">
        <f t="shared" si="389"/>
        <v>1388</v>
      </c>
      <c r="AF1400" s="29">
        <f t="shared" si="390"/>
        <v>9038218.899999924</v>
      </c>
      <c r="AG1400" s="30">
        <f t="shared" si="389"/>
        <v>1388</v>
      </c>
      <c r="AH1400" s="30">
        <f t="shared" si="389"/>
        <v>1388</v>
      </c>
      <c r="AI1400" s="29">
        <f t="shared" si="379"/>
        <v>8990102.0699999947</v>
      </c>
      <c r="AJ1400" s="30">
        <f t="shared" si="389"/>
        <v>1388</v>
      </c>
      <c r="AK1400" s="30">
        <f t="shared" si="388"/>
        <v>1388</v>
      </c>
      <c r="AL1400" s="29">
        <f t="shared" si="380"/>
        <v>9029087.9099999946</v>
      </c>
      <c r="AM1400" s="30">
        <f t="shared" si="388"/>
        <v>1388</v>
      </c>
      <c r="AN1400" s="30">
        <f t="shared" si="388"/>
        <v>1388</v>
      </c>
      <c r="AO1400" s="29">
        <f t="shared" si="381"/>
        <v>9030515.1900000535</v>
      </c>
      <c r="AP1400" s="30">
        <f t="shared" si="388"/>
        <v>1388</v>
      </c>
      <c r="AQ1400" s="30">
        <f t="shared" si="388"/>
        <v>1388</v>
      </c>
      <c r="AR1400" s="29">
        <f t="shared" si="391"/>
        <v>9018498.9399997592</v>
      </c>
      <c r="AS1400" s="253">
        <f t="shared" si="388"/>
        <v>1388</v>
      </c>
      <c r="AT1400" s="254">
        <f t="shared" si="388"/>
        <v>1388</v>
      </c>
    </row>
    <row r="1401" spans="22:46">
      <c r="V1401" s="30">
        <f t="shared" si="389"/>
        <v>1389</v>
      </c>
      <c r="W1401" s="29">
        <f t="shared" si="392"/>
        <v>9006352.4399999939</v>
      </c>
      <c r="X1401" s="30">
        <f t="shared" si="389"/>
        <v>1389</v>
      </c>
      <c r="Y1401" s="30">
        <f t="shared" si="389"/>
        <v>1389</v>
      </c>
      <c r="Z1401" s="29">
        <f t="shared" si="393"/>
        <v>9032708.0999998376</v>
      </c>
      <c r="AA1401" s="30">
        <f t="shared" si="389"/>
        <v>1389</v>
      </c>
      <c r="AB1401" s="30">
        <f t="shared" si="389"/>
        <v>1389</v>
      </c>
      <c r="AC1401" s="29">
        <f t="shared" ref="AC1401:AC1447" si="394">AC1400+6435.97</f>
        <v>9000701.4400001802</v>
      </c>
      <c r="AD1401" s="30">
        <f t="shared" si="389"/>
        <v>1389</v>
      </c>
      <c r="AE1401" s="30">
        <f t="shared" si="389"/>
        <v>1389</v>
      </c>
      <c r="AF1401" s="29">
        <f t="shared" si="390"/>
        <v>9044681.5299999248</v>
      </c>
      <c r="AG1401" s="30">
        <f t="shared" si="389"/>
        <v>1389</v>
      </c>
      <c r="AH1401" s="30">
        <f t="shared" si="389"/>
        <v>1389</v>
      </c>
      <c r="AI1401" s="29">
        <f t="shared" ref="AI1401:AI1447" si="395">AI1400+6436.42</f>
        <v>8996538.4899999946</v>
      </c>
      <c r="AJ1401" s="30">
        <f t="shared" si="389"/>
        <v>1389</v>
      </c>
      <c r="AK1401" s="30">
        <f t="shared" si="388"/>
        <v>1389</v>
      </c>
      <c r="AL1401" s="29">
        <f t="shared" si="380"/>
        <v>9035549.6299999952</v>
      </c>
      <c r="AM1401" s="30">
        <f t="shared" si="388"/>
        <v>1389</v>
      </c>
      <c r="AN1401" s="30">
        <f t="shared" si="388"/>
        <v>1389</v>
      </c>
      <c r="AO1401" s="29">
        <f t="shared" si="381"/>
        <v>9036969.1500000544</v>
      </c>
      <c r="AP1401" s="30">
        <f t="shared" si="388"/>
        <v>1389</v>
      </c>
      <c r="AQ1401" s="30">
        <f t="shared" si="388"/>
        <v>1389</v>
      </c>
      <c r="AR1401" s="29">
        <f t="shared" si="391"/>
        <v>9024942.1099997591</v>
      </c>
      <c r="AS1401" s="253">
        <f t="shared" si="388"/>
        <v>1389</v>
      </c>
      <c r="AT1401" s="254">
        <f t="shared" si="388"/>
        <v>1389</v>
      </c>
    </row>
    <row r="1402" spans="22:46">
      <c r="V1402" s="30">
        <f t="shared" si="389"/>
        <v>1390</v>
      </c>
      <c r="W1402" s="29">
        <f t="shared" si="392"/>
        <v>9012789.1099999938</v>
      </c>
      <c r="X1402" s="30">
        <f t="shared" si="389"/>
        <v>1390</v>
      </c>
      <c r="Y1402" s="30">
        <f t="shared" si="389"/>
        <v>1390</v>
      </c>
      <c r="Z1402" s="29">
        <f t="shared" si="393"/>
        <v>9039166.2199998368</v>
      </c>
      <c r="AA1402" s="30">
        <f t="shared" si="389"/>
        <v>1390</v>
      </c>
      <c r="AB1402" s="30">
        <f t="shared" si="389"/>
        <v>1390</v>
      </c>
      <c r="AC1402" s="29">
        <f t="shared" si="394"/>
        <v>9007137.4100001808</v>
      </c>
      <c r="AD1402" s="30">
        <f t="shared" si="389"/>
        <v>1390</v>
      </c>
      <c r="AE1402" s="30">
        <f t="shared" si="389"/>
        <v>1390</v>
      </c>
      <c r="AF1402" s="29">
        <f t="shared" si="390"/>
        <v>9051144.1599999256</v>
      </c>
      <c r="AG1402" s="30">
        <f t="shared" si="389"/>
        <v>1390</v>
      </c>
      <c r="AH1402" s="30">
        <f t="shared" si="389"/>
        <v>1390</v>
      </c>
      <c r="AI1402" s="29">
        <f t="shared" si="395"/>
        <v>9002974.9099999946</v>
      </c>
      <c r="AJ1402" s="30">
        <f t="shared" si="389"/>
        <v>1390</v>
      </c>
      <c r="AK1402" s="30">
        <f t="shared" si="388"/>
        <v>1390</v>
      </c>
      <c r="AL1402" s="29">
        <f t="shared" ref="AL1402:AL1448" si="396">AL1401+6461.72</f>
        <v>9042011.3499999959</v>
      </c>
      <c r="AM1402" s="30">
        <f t="shared" si="388"/>
        <v>1390</v>
      </c>
      <c r="AN1402" s="30">
        <f t="shared" si="388"/>
        <v>1390</v>
      </c>
      <c r="AO1402" s="29">
        <f t="shared" si="381"/>
        <v>9043423.1100000553</v>
      </c>
      <c r="AP1402" s="30">
        <f t="shared" si="388"/>
        <v>1390</v>
      </c>
      <c r="AQ1402" s="30">
        <f t="shared" si="388"/>
        <v>1390</v>
      </c>
      <c r="AR1402" s="29">
        <f t="shared" si="391"/>
        <v>9031385.279999759</v>
      </c>
      <c r="AS1402" s="253">
        <f t="shared" si="388"/>
        <v>1390</v>
      </c>
      <c r="AT1402" s="254">
        <f t="shared" si="388"/>
        <v>1390</v>
      </c>
    </row>
    <row r="1403" spans="22:46">
      <c r="V1403" s="30">
        <f t="shared" si="389"/>
        <v>1391</v>
      </c>
      <c r="W1403" s="29">
        <f t="shared" si="392"/>
        <v>9019225.7799999937</v>
      </c>
      <c r="X1403" s="30">
        <f t="shared" si="389"/>
        <v>1391</v>
      </c>
      <c r="Y1403" s="30">
        <f t="shared" si="389"/>
        <v>1391</v>
      </c>
      <c r="Z1403" s="29">
        <f t="shared" si="393"/>
        <v>9045624.3399998359</v>
      </c>
      <c r="AA1403" s="30">
        <f t="shared" si="389"/>
        <v>1391</v>
      </c>
      <c r="AB1403" s="30">
        <f t="shared" si="389"/>
        <v>1391</v>
      </c>
      <c r="AC1403" s="29">
        <f t="shared" si="394"/>
        <v>9013573.3800001815</v>
      </c>
      <c r="AD1403" s="30">
        <f t="shared" si="389"/>
        <v>1391</v>
      </c>
      <c r="AE1403" s="30">
        <f t="shared" si="389"/>
        <v>1391</v>
      </c>
      <c r="AF1403" s="29">
        <f t="shared" si="390"/>
        <v>9057606.7899999265</v>
      </c>
      <c r="AG1403" s="30">
        <f t="shared" si="389"/>
        <v>1391</v>
      </c>
      <c r="AH1403" s="30">
        <f t="shared" si="389"/>
        <v>1391</v>
      </c>
      <c r="AI1403" s="29">
        <f t="shared" si="395"/>
        <v>9009411.3299999945</v>
      </c>
      <c r="AJ1403" s="30">
        <f t="shared" si="389"/>
        <v>1391</v>
      </c>
      <c r="AK1403" s="30">
        <f t="shared" si="388"/>
        <v>1391</v>
      </c>
      <c r="AL1403" s="29">
        <f t="shared" si="396"/>
        <v>9048473.0699999966</v>
      </c>
      <c r="AM1403" s="30">
        <f t="shared" si="388"/>
        <v>1391</v>
      </c>
      <c r="AN1403" s="30">
        <f t="shared" si="388"/>
        <v>1391</v>
      </c>
      <c r="AO1403" s="29">
        <f t="shared" ref="AO1403:AO1449" si="397">AO1402+6453.96</f>
        <v>9049877.0700000562</v>
      </c>
      <c r="AP1403" s="30">
        <f t="shared" si="388"/>
        <v>1391</v>
      </c>
      <c r="AQ1403" s="30">
        <f t="shared" si="388"/>
        <v>1391</v>
      </c>
      <c r="AR1403" s="29">
        <f t="shared" si="391"/>
        <v>9037828.449999759</v>
      </c>
      <c r="AS1403" s="253">
        <f t="shared" si="388"/>
        <v>1391</v>
      </c>
      <c r="AT1403" s="254">
        <f t="shared" si="388"/>
        <v>1391</v>
      </c>
    </row>
    <row r="1404" spans="22:46">
      <c r="V1404" s="30">
        <f t="shared" si="389"/>
        <v>1392</v>
      </c>
      <c r="W1404" s="29">
        <f t="shared" si="392"/>
        <v>9025662.4499999937</v>
      </c>
      <c r="X1404" s="30">
        <f t="shared" si="389"/>
        <v>1392</v>
      </c>
      <c r="Y1404" s="30">
        <f t="shared" si="389"/>
        <v>1392</v>
      </c>
      <c r="Z1404" s="29">
        <f t="shared" si="393"/>
        <v>9052082.4599998351</v>
      </c>
      <c r="AA1404" s="30">
        <f t="shared" si="389"/>
        <v>1392</v>
      </c>
      <c r="AB1404" s="30">
        <f t="shared" si="389"/>
        <v>1392</v>
      </c>
      <c r="AC1404" s="29">
        <f t="shared" si="394"/>
        <v>9020009.3500001822</v>
      </c>
      <c r="AD1404" s="30">
        <f t="shared" si="389"/>
        <v>1392</v>
      </c>
      <c r="AE1404" s="30">
        <f t="shared" si="389"/>
        <v>1392</v>
      </c>
      <c r="AF1404" s="29">
        <f t="shared" si="390"/>
        <v>9064069.4199999273</v>
      </c>
      <c r="AG1404" s="30">
        <f t="shared" si="389"/>
        <v>1392</v>
      </c>
      <c r="AH1404" s="30">
        <f t="shared" si="389"/>
        <v>1392</v>
      </c>
      <c r="AI1404" s="29">
        <f t="shared" si="395"/>
        <v>9015847.7499999944</v>
      </c>
      <c r="AJ1404" s="30">
        <f t="shared" si="389"/>
        <v>1392</v>
      </c>
      <c r="AK1404" s="30">
        <f t="shared" si="388"/>
        <v>1392</v>
      </c>
      <c r="AL1404" s="29">
        <f t="shared" si="396"/>
        <v>9054934.7899999972</v>
      </c>
      <c r="AM1404" s="30">
        <f t="shared" si="388"/>
        <v>1392</v>
      </c>
      <c r="AN1404" s="30">
        <f t="shared" si="388"/>
        <v>1392</v>
      </c>
      <c r="AO1404" s="29">
        <f t="shared" si="397"/>
        <v>9056331.0300000571</v>
      </c>
      <c r="AP1404" s="30">
        <f t="shared" si="388"/>
        <v>1392</v>
      </c>
      <c r="AQ1404" s="30">
        <f t="shared" si="388"/>
        <v>1392</v>
      </c>
      <c r="AR1404" s="29">
        <f t="shared" si="391"/>
        <v>9044271.6199997589</v>
      </c>
      <c r="AS1404" s="253">
        <f t="shared" si="388"/>
        <v>1392</v>
      </c>
      <c r="AT1404" s="254">
        <f t="shared" si="388"/>
        <v>1392</v>
      </c>
    </row>
    <row r="1405" spans="22:46">
      <c r="V1405" s="30">
        <f t="shared" si="389"/>
        <v>1393</v>
      </c>
      <c r="W1405" s="29">
        <f t="shared" si="392"/>
        <v>9032099.1199999936</v>
      </c>
      <c r="X1405" s="30">
        <f t="shared" si="389"/>
        <v>1393</v>
      </c>
      <c r="Y1405" s="30">
        <f t="shared" si="389"/>
        <v>1393</v>
      </c>
      <c r="Z1405" s="29">
        <f t="shared" si="393"/>
        <v>9058540.5799998343</v>
      </c>
      <c r="AA1405" s="30">
        <f t="shared" si="389"/>
        <v>1393</v>
      </c>
      <c r="AB1405" s="30">
        <f t="shared" si="389"/>
        <v>1393</v>
      </c>
      <c r="AC1405" s="29">
        <f t="shared" si="394"/>
        <v>9026445.3200001828</v>
      </c>
      <c r="AD1405" s="30">
        <f t="shared" si="389"/>
        <v>1393</v>
      </c>
      <c r="AE1405" s="30">
        <f t="shared" si="389"/>
        <v>1393</v>
      </c>
      <c r="AF1405" s="29">
        <f t="shared" si="390"/>
        <v>9070532.0499999281</v>
      </c>
      <c r="AG1405" s="30">
        <f t="shared" si="389"/>
        <v>1393</v>
      </c>
      <c r="AH1405" s="30">
        <f t="shared" si="389"/>
        <v>1393</v>
      </c>
      <c r="AI1405" s="29">
        <f t="shared" si="395"/>
        <v>9022284.1699999943</v>
      </c>
      <c r="AJ1405" s="30">
        <f t="shared" si="389"/>
        <v>1393</v>
      </c>
      <c r="AK1405" s="30">
        <f t="shared" si="389"/>
        <v>1393</v>
      </c>
      <c r="AL1405" s="29">
        <f t="shared" si="396"/>
        <v>9061396.5099999979</v>
      </c>
      <c r="AM1405" s="30">
        <f t="shared" ref="AK1405:AT1420" si="398">AM1404+1</f>
        <v>1393</v>
      </c>
      <c r="AN1405" s="30">
        <f t="shared" si="398"/>
        <v>1393</v>
      </c>
      <c r="AO1405" s="29">
        <f t="shared" si="397"/>
        <v>9062784.990000058</v>
      </c>
      <c r="AP1405" s="30">
        <f t="shared" si="398"/>
        <v>1393</v>
      </c>
      <c r="AQ1405" s="30">
        <f t="shared" si="398"/>
        <v>1393</v>
      </c>
      <c r="AR1405" s="29">
        <f t="shared" si="391"/>
        <v>9050714.7899997588</v>
      </c>
      <c r="AS1405" s="253">
        <f t="shared" si="398"/>
        <v>1393</v>
      </c>
      <c r="AT1405" s="254">
        <f t="shared" si="398"/>
        <v>1393</v>
      </c>
    </row>
    <row r="1406" spans="22:46">
      <c r="V1406" s="30">
        <f t="shared" ref="V1406:AK1421" si="399">V1405+1</f>
        <v>1394</v>
      </c>
      <c r="W1406" s="29">
        <f t="shared" si="392"/>
        <v>9038535.7899999935</v>
      </c>
      <c r="X1406" s="30">
        <f t="shared" si="399"/>
        <v>1394</v>
      </c>
      <c r="Y1406" s="30">
        <f t="shared" si="399"/>
        <v>1394</v>
      </c>
      <c r="Z1406" s="29">
        <f t="shared" si="393"/>
        <v>9064998.6999998335</v>
      </c>
      <c r="AA1406" s="30">
        <f t="shared" si="399"/>
        <v>1394</v>
      </c>
      <c r="AB1406" s="30">
        <f t="shared" si="399"/>
        <v>1394</v>
      </c>
      <c r="AC1406" s="29">
        <f t="shared" si="394"/>
        <v>9032881.2900001835</v>
      </c>
      <c r="AD1406" s="30">
        <f t="shared" si="399"/>
        <v>1394</v>
      </c>
      <c r="AE1406" s="30">
        <f t="shared" si="399"/>
        <v>1394</v>
      </c>
      <c r="AF1406" s="29">
        <f t="shared" si="390"/>
        <v>9076994.6799999289</v>
      </c>
      <c r="AG1406" s="30">
        <f t="shared" si="399"/>
        <v>1394</v>
      </c>
      <c r="AH1406" s="30">
        <f t="shared" si="399"/>
        <v>1394</v>
      </c>
      <c r="AI1406" s="29">
        <f t="shared" si="395"/>
        <v>9028720.5899999943</v>
      </c>
      <c r="AJ1406" s="30">
        <f t="shared" si="399"/>
        <v>1394</v>
      </c>
      <c r="AK1406" s="30">
        <f t="shared" si="398"/>
        <v>1394</v>
      </c>
      <c r="AL1406" s="29">
        <f t="shared" si="396"/>
        <v>9067858.2299999986</v>
      </c>
      <c r="AM1406" s="30">
        <f t="shared" si="398"/>
        <v>1394</v>
      </c>
      <c r="AN1406" s="30">
        <f t="shared" si="398"/>
        <v>1394</v>
      </c>
      <c r="AO1406" s="29">
        <f t="shared" si="397"/>
        <v>9069238.9500000589</v>
      </c>
      <c r="AP1406" s="30">
        <f t="shared" si="398"/>
        <v>1394</v>
      </c>
      <c r="AQ1406" s="30">
        <f t="shared" si="398"/>
        <v>1394</v>
      </c>
      <c r="AR1406" s="29">
        <f t="shared" si="391"/>
        <v>9057157.9599997588</v>
      </c>
      <c r="AS1406" s="253">
        <f t="shared" si="398"/>
        <v>1394</v>
      </c>
      <c r="AT1406" s="254">
        <f t="shared" si="398"/>
        <v>1394</v>
      </c>
    </row>
    <row r="1407" spans="22:46">
      <c r="V1407" s="30">
        <f t="shared" si="399"/>
        <v>1395</v>
      </c>
      <c r="W1407" s="29">
        <f t="shared" si="392"/>
        <v>9044972.4599999934</v>
      </c>
      <c r="X1407" s="30">
        <f t="shared" si="399"/>
        <v>1395</v>
      </c>
      <c r="Y1407" s="30">
        <f t="shared" si="399"/>
        <v>1395</v>
      </c>
      <c r="Z1407" s="29">
        <f t="shared" si="393"/>
        <v>9071456.8199998327</v>
      </c>
      <c r="AA1407" s="30">
        <f t="shared" si="399"/>
        <v>1395</v>
      </c>
      <c r="AB1407" s="30">
        <f t="shared" si="399"/>
        <v>1395</v>
      </c>
      <c r="AC1407" s="29">
        <f t="shared" si="394"/>
        <v>9039317.2600001842</v>
      </c>
      <c r="AD1407" s="30">
        <f t="shared" si="399"/>
        <v>1395</v>
      </c>
      <c r="AE1407" s="30">
        <f t="shared" si="399"/>
        <v>1395</v>
      </c>
      <c r="AF1407" s="29">
        <f t="shared" si="390"/>
        <v>9083457.3099999297</v>
      </c>
      <c r="AG1407" s="30">
        <f t="shared" si="399"/>
        <v>1395</v>
      </c>
      <c r="AH1407" s="30">
        <f t="shared" si="399"/>
        <v>1395</v>
      </c>
      <c r="AI1407" s="29">
        <f t="shared" si="395"/>
        <v>9035157.0099999942</v>
      </c>
      <c r="AJ1407" s="30">
        <f t="shared" si="399"/>
        <v>1395</v>
      </c>
      <c r="AK1407" s="30">
        <f t="shared" si="398"/>
        <v>1395</v>
      </c>
      <c r="AL1407" s="29">
        <f t="shared" si="396"/>
        <v>9074319.9499999993</v>
      </c>
      <c r="AM1407" s="30">
        <f t="shared" si="398"/>
        <v>1395</v>
      </c>
      <c r="AN1407" s="30">
        <f t="shared" si="398"/>
        <v>1395</v>
      </c>
      <c r="AO1407" s="29">
        <f t="shared" si="397"/>
        <v>9075692.9100000598</v>
      </c>
      <c r="AP1407" s="30">
        <f t="shared" si="398"/>
        <v>1395</v>
      </c>
      <c r="AQ1407" s="30">
        <f t="shared" si="398"/>
        <v>1395</v>
      </c>
      <c r="AR1407" s="29">
        <f t="shared" si="391"/>
        <v>9063601.1299997587</v>
      </c>
      <c r="AS1407" s="253">
        <f t="shared" si="398"/>
        <v>1395</v>
      </c>
      <c r="AT1407" s="254">
        <f t="shared" si="398"/>
        <v>1395</v>
      </c>
    </row>
    <row r="1408" spans="22:46">
      <c r="V1408" s="30">
        <f t="shared" si="399"/>
        <v>1396</v>
      </c>
      <c r="W1408" s="29">
        <f t="shared" si="392"/>
        <v>9051409.1299999934</v>
      </c>
      <c r="X1408" s="30">
        <f t="shared" si="399"/>
        <v>1396</v>
      </c>
      <c r="Y1408" s="30">
        <f t="shared" si="399"/>
        <v>1396</v>
      </c>
      <c r="Z1408" s="29">
        <f t="shared" si="393"/>
        <v>9077914.9399998318</v>
      </c>
      <c r="AA1408" s="30">
        <f t="shared" si="399"/>
        <v>1396</v>
      </c>
      <c r="AB1408" s="30">
        <f t="shared" si="399"/>
        <v>1396</v>
      </c>
      <c r="AC1408" s="29">
        <f t="shared" si="394"/>
        <v>9045753.2300001848</v>
      </c>
      <c r="AD1408" s="30">
        <f t="shared" si="399"/>
        <v>1396</v>
      </c>
      <c r="AE1408" s="30">
        <f t="shared" si="399"/>
        <v>1396</v>
      </c>
      <c r="AF1408" s="29">
        <f t="shared" si="390"/>
        <v>9089919.9399999306</v>
      </c>
      <c r="AG1408" s="30">
        <f t="shared" si="399"/>
        <v>1396</v>
      </c>
      <c r="AH1408" s="30">
        <f t="shared" si="399"/>
        <v>1396</v>
      </c>
      <c r="AI1408" s="29">
        <f t="shared" si="395"/>
        <v>9041593.4299999941</v>
      </c>
      <c r="AJ1408" s="30">
        <f t="shared" si="399"/>
        <v>1396</v>
      </c>
      <c r="AK1408" s="30">
        <f t="shared" si="398"/>
        <v>1396</v>
      </c>
      <c r="AL1408" s="29">
        <f t="shared" si="396"/>
        <v>9080781.6699999999</v>
      </c>
      <c r="AM1408" s="30">
        <f t="shared" si="398"/>
        <v>1396</v>
      </c>
      <c r="AN1408" s="30">
        <f t="shared" si="398"/>
        <v>1396</v>
      </c>
      <c r="AO1408" s="29">
        <f t="shared" si="397"/>
        <v>9082146.8700000606</v>
      </c>
      <c r="AP1408" s="30">
        <f t="shared" si="398"/>
        <v>1396</v>
      </c>
      <c r="AQ1408" s="30">
        <f t="shared" si="398"/>
        <v>1396</v>
      </c>
      <c r="AR1408" s="29">
        <f t="shared" si="391"/>
        <v>9070044.2999997586</v>
      </c>
      <c r="AS1408" s="253">
        <f t="shared" si="398"/>
        <v>1396</v>
      </c>
      <c r="AT1408" s="254">
        <f t="shared" si="398"/>
        <v>1396</v>
      </c>
    </row>
    <row r="1409" spans="22:46">
      <c r="V1409" s="30">
        <f t="shared" si="399"/>
        <v>1397</v>
      </c>
      <c r="W1409" s="29">
        <f t="shared" si="392"/>
        <v>9057845.7999999933</v>
      </c>
      <c r="X1409" s="30">
        <f t="shared" si="399"/>
        <v>1397</v>
      </c>
      <c r="Y1409" s="30">
        <f t="shared" si="399"/>
        <v>1397</v>
      </c>
      <c r="Z1409" s="29">
        <f t="shared" si="393"/>
        <v>9084373.059999831</v>
      </c>
      <c r="AA1409" s="30">
        <f t="shared" si="399"/>
        <v>1397</v>
      </c>
      <c r="AB1409" s="30">
        <f t="shared" si="399"/>
        <v>1397</v>
      </c>
      <c r="AC1409" s="29">
        <f t="shared" si="394"/>
        <v>9052189.2000001855</v>
      </c>
      <c r="AD1409" s="30">
        <f t="shared" si="399"/>
        <v>1397</v>
      </c>
      <c r="AE1409" s="30">
        <f t="shared" si="399"/>
        <v>1397</v>
      </c>
      <c r="AF1409" s="29">
        <f t="shared" si="390"/>
        <v>9096382.5699999314</v>
      </c>
      <c r="AG1409" s="30">
        <f t="shared" si="399"/>
        <v>1397</v>
      </c>
      <c r="AH1409" s="30">
        <f t="shared" si="399"/>
        <v>1397</v>
      </c>
      <c r="AI1409" s="29">
        <f t="shared" si="395"/>
        <v>9048029.849999994</v>
      </c>
      <c r="AJ1409" s="30">
        <f t="shared" si="399"/>
        <v>1397</v>
      </c>
      <c r="AK1409" s="30">
        <f t="shared" si="398"/>
        <v>1397</v>
      </c>
      <c r="AL1409" s="29">
        <f t="shared" si="396"/>
        <v>9087243.3900000006</v>
      </c>
      <c r="AM1409" s="30">
        <f t="shared" si="398"/>
        <v>1397</v>
      </c>
      <c r="AN1409" s="30">
        <f t="shared" si="398"/>
        <v>1397</v>
      </c>
      <c r="AO1409" s="29">
        <f t="shared" si="397"/>
        <v>9088600.8300000615</v>
      </c>
      <c r="AP1409" s="30">
        <f t="shared" si="398"/>
        <v>1397</v>
      </c>
      <c r="AQ1409" s="30">
        <f t="shared" si="398"/>
        <v>1397</v>
      </c>
      <c r="AR1409" s="29">
        <f t="shared" si="391"/>
        <v>9076487.4699997585</v>
      </c>
      <c r="AS1409" s="253">
        <f t="shared" si="398"/>
        <v>1397</v>
      </c>
      <c r="AT1409" s="254">
        <f t="shared" si="398"/>
        <v>1397</v>
      </c>
    </row>
    <row r="1410" spans="22:46">
      <c r="V1410" s="30">
        <f t="shared" si="399"/>
        <v>1398</v>
      </c>
      <c r="W1410" s="29">
        <f t="shared" si="392"/>
        <v>9064282.4699999932</v>
      </c>
      <c r="X1410" s="30">
        <f t="shared" si="399"/>
        <v>1398</v>
      </c>
      <c r="Y1410" s="30">
        <f t="shared" si="399"/>
        <v>1398</v>
      </c>
      <c r="Z1410" s="29">
        <f t="shared" si="393"/>
        <v>9090831.1799998302</v>
      </c>
      <c r="AA1410" s="30">
        <f t="shared" si="399"/>
        <v>1398</v>
      </c>
      <c r="AB1410" s="30">
        <f t="shared" si="399"/>
        <v>1398</v>
      </c>
      <c r="AC1410" s="29">
        <f t="shared" si="394"/>
        <v>9058625.1700001862</v>
      </c>
      <c r="AD1410" s="30">
        <f t="shared" si="399"/>
        <v>1398</v>
      </c>
      <c r="AE1410" s="30">
        <f t="shared" si="399"/>
        <v>1398</v>
      </c>
      <c r="AF1410" s="29">
        <f t="shared" si="390"/>
        <v>9102845.1999999322</v>
      </c>
      <c r="AG1410" s="30">
        <f t="shared" si="399"/>
        <v>1398</v>
      </c>
      <c r="AH1410" s="30">
        <f t="shared" si="399"/>
        <v>1398</v>
      </c>
      <c r="AI1410" s="29">
        <f t="shared" si="395"/>
        <v>9054466.269999994</v>
      </c>
      <c r="AJ1410" s="30">
        <f t="shared" si="399"/>
        <v>1398</v>
      </c>
      <c r="AK1410" s="30">
        <f t="shared" si="398"/>
        <v>1398</v>
      </c>
      <c r="AL1410" s="29">
        <f t="shared" si="396"/>
        <v>9093705.1100000013</v>
      </c>
      <c r="AM1410" s="30">
        <f t="shared" si="398"/>
        <v>1398</v>
      </c>
      <c r="AN1410" s="30">
        <f t="shared" si="398"/>
        <v>1398</v>
      </c>
      <c r="AO1410" s="29">
        <f t="shared" si="397"/>
        <v>9095054.7900000624</v>
      </c>
      <c r="AP1410" s="30">
        <f t="shared" si="398"/>
        <v>1398</v>
      </c>
      <c r="AQ1410" s="30">
        <f t="shared" si="398"/>
        <v>1398</v>
      </c>
      <c r="AR1410" s="29">
        <f t="shared" si="391"/>
        <v>9082930.6399997585</v>
      </c>
      <c r="AS1410" s="253">
        <f t="shared" si="398"/>
        <v>1398</v>
      </c>
      <c r="AT1410" s="254">
        <f t="shared" si="398"/>
        <v>1398</v>
      </c>
    </row>
    <row r="1411" spans="22:46">
      <c r="V1411" s="30">
        <f t="shared" si="399"/>
        <v>1399</v>
      </c>
      <c r="W1411" s="29">
        <f t="shared" si="392"/>
        <v>9070719.1399999931</v>
      </c>
      <c r="X1411" s="30">
        <f t="shared" si="399"/>
        <v>1399</v>
      </c>
      <c r="Y1411" s="30">
        <f t="shared" si="399"/>
        <v>1399</v>
      </c>
      <c r="Z1411" s="29">
        <f t="shared" si="393"/>
        <v>9097289.2999998294</v>
      </c>
      <c r="AA1411" s="30">
        <f t="shared" si="399"/>
        <v>1399</v>
      </c>
      <c r="AB1411" s="30">
        <f t="shared" si="399"/>
        <v>1399</v>
      </c>
      <c r="AC1411" s="29">
        <f t="shared" si="394"/>
        <v>9065061.1400001869</v>
      </c>
      <c r="AD1411" s="30">
        <f t="shared" si="399"/>
        <v>1399</v>
      </c>
      <c r="AE1411" s="30">
        <f t="shared" si="399"/>
        <v>1399</v>
      </c>
      <c r="AF1411" s="29">
        <f t="shared" si="390"/>
        <v>9109307.829999933</v>
      </c>
      <c r="AG1411" s="30">
        <f t="shared" si="399"/>
        <v>1399</v>
      </c>
      <c r="AH1411" s="30">
        <f t="shared" si="399"/>
        <v>1399</v>
      </c>
      <c r="AI1411" s="29">
        <f t="shared" si="395"/>
        <v>9060902.6899999939</v>
      </c>
      <c r="AJ1411" s="30">
        <f t="shared" si="399"/>
        <v>1399</v>
      </c>
      <c r="AK1411" s="30">
        <f t="shared" si="398"/>
        <v>1399</v>
      </c>
      <c r="AL1411" s="29">
        <f t="shared" si="396"/>
        <v>9100166.8300000019</v>
      </c>
      <c r="AM1411" s="30">
        <f t="shared" si="398"/>
        <v>1399</v>
      </c>
      <c r="AN1411" s="30">
        <f t="shared" si="398"/>
        <v>1399</v>
      </c>
      <c r="AO1411" s="29">
        <f t="shared" si="397"/>
        <v>9101508.7500000633</v>
      </c>
      <c r="AP1411" s="30">
        <f t="shared" si="398"/>
        <v>1399</v>
      </c>
      <c r="AQ1411" s="30">
        <f t="shared" si="398"/>
        <v>1399</v>
      </c>
      <c r="AR1411" s="29">
        <f t="shared" si="391"/>
        <v>9089373.8099997584</v>
      </c>
      <c r="AS1411" s="253">
        <f t="shared" si="398"/>
        <v>1399</v>
      </c>
      <c r="AT1411" s="254">
        <f t="shared" si="398"/>
        <v>1399</v>
      </c>
    </row>
    <row r="1412" spans="22:46">
      <c r="V1412" s="30">
        <f t="shared" si="399"/>
        <v>1400</v>
      </c>
      <c r="W1412" s="29">
        <f t="shared" si="392"/>
        <v>9077155.8099999931</v>
      </c>
      <c r="X1412" s="30">
        <f t="shared" si="399"/>
        <v>1400</v>
      </c>
      <c r="Y1412" s="30">
        <f t="shared" si="399"/>
        <v>1400</v>
      </c>
      <c r="Z1412" s="29">
        <f t="shared" si="393"/>
        <v>9103747.4199998286</v>
      </c>
      <c r="AA1412" s="30">
        <f t="shared" si="399"/>
        <v>1400</v>
      </c>
      <c r="AB1412" s="30">
        <f t="shared" si="399"/>
        <v>1400</v>
      </c>
      <c r="AC1412" s="29">
        <f t="shared" si="394"/>
        <v>9071497.1100001875</v>
      </c>
      <c r="AD1412" s="30">
        <f t="shared" si="399"/>
        <v>1400</v>
      </c>
      <c r="AE1412" s="30">
        <f t="shared" si="399"/>
        <v>1400</v>
      </c>
      <c r="AF1412" s="29">
        <f t="shared" si="390"/>
        <v>9115770.4599999338</v>
      </c>
      <c r="AG1412" s="30">
        <f t="shared" si="399"/>
        <v>1400</v>
      </c>
      <c r="AH1412" s="30">
        <f t="shared" si="399"/>
        <v>1400</v>
      </c>
      <c r="AI1412" s="29">
        <f t="shared" si="395"/>
        <v>9067339.1099999938</v>
      </c>
      <c r="AJ1412" s="30">
        <f t="shared" si="399"/>
        <v>1400</v>
      </c>
      <c r="AK1412" s="30">
        <f t="shared" si="398"/>
        <v>1400</v>
      </c>
      <c r="AL1412" s="29">
        <f t="shared" si="396"/>
        <v>9106628.5500000026</v>
      </c>
      <c r="AM1412" s="30">
        <f t="shared" si="398"/>
        <v>1400</v>
      </c>
      <c r="AN1412" s="30">
        <f t="shared" si="398"/>
        <v>1400</v>
      </c>
      <c r="AO1412" s="29">
        <f t="shared" si="397"/>
        <v>9107962.7100000642</v>
      </c>
      <c r="AP1412" s="30">
        <f t="shared" si="398"/>
        <v>1400</v>
      </c>
      <c r="AQ1412" s="30">
        <f t="shared" si="398"/>
        <v>1400</v>
      </c>
      <c r="AR1412" s="29">
        <f t="shared" si="391"/>
        <v>9095816.9799997583</v>
      </c>
      <c r="AS1412" s="253">
        <f t="shared" si="398"/>
        <v>1400</v>
      </c>
      <c r="AT1412" s="254">
        <f t="shared" si="398"/>
        <v>1400</v>
      </c>
    </row>
    <row r="1413" spans="22:46">
      <c r="V1413" s="30">
        <f t="shared" si="399"/>
        <v>1401</v>
      </c>
      <c r="W1413" s="29">
        <f t="shared" si="392"/>
        <v>9083592.479999993</v>
      </c>
      <c r="X1413" s="30">
        <f t="shared" si="399"/>
        <v>1401</v>
      </c>
      <c r="Y1413" s="30">
        <f t="shared" si="399"/>
        <v>1401</v>
      </c>
      <c r="Z1413" s="29">
        <f t="shared" si="393"/>
        <v>9110205.5399998277</v>
      </c>
      <c r="AA1413" s="30">
        <f t="shared" si="399"/>
        <v>1401</v>
      </c>
      <c r="AB1413" s="30">
        <f t="shared" si="399"/>
        <v>1401</v>
      </c>
      <c r="AC1413" s="29">
        <f t="shared" si="394"/>
        <v>9077933.0800001882</v>
      </c>
      <c r="AD1413" s="30">
        <f t="shared" si="399"/>
        <v>1401</v>
      </c>
      <c r="AE1413" s="30">
        <f t="shared" si="399"/>
        <v>1401</v>
      </c>
      <c r="AF1413" s="29">
        <f t="shared" si="390"/>
        <v>9122233.0899999347</v>
      </c>
      <c r="AG1413" s="30">
        <f t="shared" si="399"/>
        <v>1401</v>
      </c>
      <c r="AH1413" s="30">
        <f t="shared" si="399"/>
        <v>1401</v>
      </c>
      <c r="AI1413" s="29">
        <f t="shared" si="395"/>
        <v>9073775.5299999937</v>
      </c>
      <c r="AJ1413" s="30">
        <f t="shared" si="399"/>
        <v>1401</v>
      </c>
      <c r="AK1413" s="30">
        <f t="shared" si="398"/>
        <v>1401</v>
      </c>
      <c r="AL1413" s="29">
        <f t="shared" si="396"/>
        <v>9113090.2700000033</v>
      </c>
      <c r="AM1413" s="30">
        <f t="shared" si="398"/>
        <v>1401</v>
      </c>
      <c r="AN1413" s="30">
        <f t="shared" si="398"/>
        <v>1401</v>
      </c>
      <c r="AO1413" s="29">
        <f t="shared" si="397"/>
        <v>9114416.6700000651</v>
      </c>
      <c r="AP1413" s="30">
        <f t="shared" si="398"/>
        <v>1401</v>
      </c>
      <c r="AQ1413" s="30">
        <f t="shared" si="398"/>
        <v>1401</v>
      </c>
      <c r="AR1413" s="29">
        <f t="shared" si="391"/>
        <v>9102260.1499997582</v>
      </c>
      <c r="AS1413" s="253">
        <f t="shared" si="398"/>
        <v>1401</v>
      </c>
      <c r="AT1413" s="254">
        <f t="shared" si="398"/>
        <v>1401</v>
      </c>
    </row>
    <row r="1414" spans="22:46">
      <c r="V1414" s="30">
        <f t="shared" si="399"/>
        <v>1402</v>
      </c>
      <c r="W1414" s="29">
        <f t="shared" si="392"/>
        <v>9090029.1499999929</v>
      </c>
      <c r="X1414" s="30">
        <f t="shared" si="399"/>
        <v>1402</v>
      </c>
      <c r="Y1414" s="30">
        <f t="shared" si="399"/>
        <v>1402</v>
      </c>
      <c r="Z1414" s="29">
        <f t="shared" si="393"/>
        <v>9116663.6599998269</v>
      </c>
      <c r="AA1414" s="30">
        <f t="shared" si="399"/>
        <v>1402</v>
      </c>
      <c r="AB1414" s="30">
        <f t="shared" si="399"/>
        <v>1402</v>
      </c>
      <c r="AC1414" s="29">
        <f t="shared" si="394"/>
        <v>9084369.0500001889</v>
      </c>
      <c r="AD1414" s="30">
        <f t="shared" si="399"/>
        <v>1402</v>
      </c>
      <c r="AE1414" s="30">
        <f t="shared" si="399"/>
        <v>1402</v>
      </c>
      <c r="AF1414" s="29">
        <f t="shared" si="390"/>
        <v>9128695.7199999355</v>
      </c>
      <c r="AG1414" s="30">
        <f t="shared" si="399"/>
        <v>1402</v>
      </c>
      <c r="AH1414" s="30">
        <f t="shared" si="399"/>
        <v>1402</v>
      </c>
      <c r="AI1414" s="29">
        <f t="shared" si="395"/>
        <v>9080211.9499999937</v>
      </c>
      <c r="AJ1414" s="30">
        <f t="shared" si="399"/>
        <v>1402</v>
      </c>
      <c r="AK1414" s="30">
        <f t="shared" si="398"/>
        <v>1402</v>
      </c>
      <c r="AL1414" s="29">
        <f t="shared" si="396"/>
        <v>9119551.9900000039</v>
      </c>
      <c r="AM1414" s="30">
        <f t="shared" si="398"/>
        <v>1402</v>
      </c>
      <c r="AN1414" s="30">
        <f t="shared" si="398"/>
        <v>1402</v>
      </c>
      <c r="AO1414" s="29">
        <f t="shared" si="397"/>
        <v>9120870.630000066</v>
      </c>
      <c r="AP1414" s="30">
        <f t="shared" si="398"/>
        <v>1402</v>
      </c>
      <c r="AQ1414" s="30">
        <f t="shared" si="398"/>
        <v>1402</v>
      </c>
      <c r="AR1414" s="29">
        <f t="shared" si="391"/>
        <v>9108703.3199997582</v>
      </c>
      <c r="AS1414" s="253">
        <f t="shared" si="398"/>
        <v>1402</v>
      </c>
      <c r="AT1414" s="254">
        <f t="shared" si="398"/>
        <v>1402</v>
      </c>
    </row>
    <row r="1415" spans="22:46">
      <c r="V1415" s="30">
        <f t="shared" si="399"/>
        <v>1403</v>
      </c>
      <c r="W1415" s="29">
        <f t="shared" si="392"/>
        <v>9096465.8199999928</v>
      </c>
      <c r="X1415" s="30">
        <f t="shared" si="399"/>
        <v>1403</v>
      </c>
      <c r="Y1415" s="30">
        <f t="shared" si="399"/>
        <v>1403</v>
      </c>
      <c r="Z1415" s="29">
        <f t="shared" si="393"/>
        <v>9123121.7799998261</v>
      </c>
      <c r="AA1415" s="30">
        <f t="shared" si="399"/>
        <v>1403</v>
      </c>
      <c r="AB1415" s="30">
        <f t="shared" si="399"/>
        <v>1403</v>
      </c>
      <c r="AC1415" s="29">
        <f t="shared" si="394"/>
        <v>9090805.0200001895</v>
      </c>
      <c r="AD1415" s="30">
        <f t="shared" si="399"/>
        <v>1403</v>
      </c>
      <c r="AE1415" s="30">
        <f t="shared" si="399"/>
        <v>1403</v>
      </c>
      <c r="AF1415" s="29">
        <f t="shared" si="390"/>
        <v>9135158.3499999363</v>
      </c>
      <c r="AG1415" s="30">
        <f t="shared" si="399"/>
        <v>1403</v>
      </c>
      <c r="AH1415" s="30">
        <f t="shared" si="399"/>
        <v>1403</v>
      </c>
      <c r="AI1415" s="29">
        <f t="shared" si="395"/>
        <v>9086648.3699999936</v>
      </c>
      <c r="AJ1415" s="30">
        <f t="shared" si="399"/>
        <v>1403</v>
      </c>
      <c r="AK1415" s="30">
        <f t="shared" si="398"/>
        <v>1403</v>
      </c>
      <c r="AL1415" s="29">
        <f t="shared" si="396"/>
        <v>9126013.7100000046</v>
      </c>
      <c r="AM1415" s="30">
        <f t="shared" si="398"/>
        <v>1403</v>
      </c>
      <c r="AN1415" s="30">
        <f t="shared" si="398"/>
        <v>1403</v>
      </c>
      <c r="AO1415" s="29">
        <f t="shared" si="397"/>
        <v>9127324.5900000669</v>
      </c>
      <c r="AP1415" s="30">
        <f t="shared" si="398"/>
        <v>1403</v>
      </c>
      <c r="AQ1415" s="30">
        <f t="shared" si="398"/>
        <v>1403</v>
      </c>
      <c r="AR1415" s="29">
        <f t="shared" si="391"/>
        <v>9115146.4899997581</v>
      </c>
      <c r="AS1415" s="253">
        <f t="shared" si="398"/>
        <v>1403</v>
      </c>
      <c r="AT1415" s="254">
        <f t="shared" si="398"/>
        <v>1403</v>
      </c>
    </row>
    <row r="1416" spans="22:46">
      <c r="V1416" s="30">
        <f t="shared" si="399"/>
        <v>1404</v>
      </c>
      <c r="W1416" s="29">
        <f t="shared" si="392"/>
        <v>9102902.4899999928</v>
      </c>
      <c r="X1416" s="30">
        <f t="shared" si="399"/>
        <v>1404</v>
      </c>
      <c r="Y1416" s="30">
        <f t="shared" si="399"/>
        <v>1404</v>
      </c>
      <c r="Z1416" s="29">
        <f t="shared" si="393"/>
        <v>9129579.8999998253</v>
      </c>
      <c r="AA1416" s="30">
        <f t="shared" si="399"/>
        <v>1404</v>
      </c>
      <c r="AB1416" s="30">
        <f t="shared" si="399"/>
        <v>1404</v>
      </c>
      <c r="AC1416" s="29">
        <f t="shared" si="394"/>
        <v>9097240.9900001902</v>
      </c>
      <c r="AD1416" s="30">
        <f t="shared" si="399"/>
        <v>1404</v>
      </c>
      <c r="AE1416" s="30">
        <f t="shared" si="399"/>
        <v>1404</v>
      </c>
      <c r="AF1416" s="29">
        <f t="shared" si="390"/>
        <v>9141620.9799999371</v>
      </c>
      <c r="AG1416" s="30">
        <f t="shared" si="399"/>
        <v>1404</v>
      </c>
      <c r="AH1416" s="30">
        <f t="shared" si="399"/>
        <v>1404</v>
      </c>
      <c r="AI1416" s="29">
        <f t="shared" si="395"/>
        <v>9093084.7899999935</v>
      </c>
      <c r="AJ1416" s="30">
        <f t="shared" si="399"/>
        <v>1404</v>
      </c>
      <c r="AK1416" s="30">
        <f t="shared" si="398"/>
        <v>1404</v>
      </c>
      <c r="AL1416" s="29">
        <f t="shared" si="396"/>
        <v>9132475.4300000053</v>
      </c>
      <c r="AM1416" s="30">
        <f t="shared" si="398"/>
        <v>1404</v>
      </c>
      <c r="AN1416" s="30">
        <f t="shared" si="398"/>
        <v>1404</v>
      </c>
      <c r="AO1416" s="29">
        <f t="shared" si="397"/>
        <v>9133778.5500000678</v>
      </c>
      <c r="AP1416" s="30">
        <f t="shared" si="398"/>
        <v>1404</v>
      </c>
      <c r="AQ1416" s="30">
        <f t="shared" si="398"/>
        <v>1404</v>
      </c>
      <c r="AR1416" s="29">
        <f t="shared" si="391"/>
        <v>9121589.659999758</v>
      </c>
      <c r="AS1416" s="253">
        <f t="shared" si="398"/>
        <v>1404</v>
      </c>
      <c r="AT1416" s="254">
        <f t="shared" si="398"/>
        <v>1404</v>
      </c>
    </row>
    <row r="1417" spans="22:46">
      <c r="V1417" s="30">
        <f t="shared" si="399"/>
        <v>1405</v>
      </c>
      <c r="W1417" s="29">
        <f t="shared" si="392"/>
        <v>9109339.1599999927</v>
      </c>
      <c r="X1417" s="30">
        <f t="shared" si="399"/>
        <v>1405</v>
      </c>
      <c r="Y1417" s="30">
        <f t="shared" si="399"/>
        <v>1405</v>
      </c>
      <c r="Z1417" s="29">
        <f t="shared" si="393"/>
        <v>9136038.0199998245</v>
      </c>
      <c r="AA1417" s="30">
        <f t="shared" si="399"/>
        <v>1405</v>
      </c>
      <c r="AB1417" s="30">
        <f t="shared" si="399"/>
        <v>1405</v>
      </c>
      <c r="AC1417" s="29">
        <f t="shared" si="394"/>
        <v>9103676.9600001909</v>
      </c>
      <c r="AD1417" s="30">
        <f t="shared" si="399"/>
        <v>1405</v>
      </c>
      <c r="AE1417" s="30">
        <f t="shared" si="399"/>
        <v>1405</v>
      </c>
      <c r="AF1417" s="29">
        <f t="shared" si="390"/>
        <v>9148083.6099999379</v>
      </c>
      <c r="AG1417" s="30">
        <f t="shared" si="399"/>
        <v>1405</v>
      </c>
      <c r="AH1417" s="30">
        <f t="shared" si="399"/>
        <v>1405</v>
      </c>
      <c r="AI1417" s="29">
        <f t="shared" si="395"/>
        <v>9099521.2099999934</v>
      </c>
      <c r="AJ1417" s="30">
        <f t="shared" si="399"/>
        <v>1405</v>
      </c>
      <c r="AK1417" s="30">
        <f t="shared" si="398"/>
        <v>1405</v>
      </c>
      <c r="AL1417" s="29">
        <f t="shared" si="396"/>
        <v>9138937.150000006</v>
      </c>
      <c r="AM1417" s="30">
        <f t="shared" si="398"/>
        <v>1405</v>
      </c>
      <c r="AN1417" s="30">
        <f t="shared" si="398"/>
        <v>1405</v>
      </c>
      <c r="AO1417" s="29">
        <f t="shared" si="397"/>
        <v>9140232.5100000687</v>
      </c>
      <c r="AP1417" s="30">
        <f t="shared" si="398"/>
        <v>1405</v>
      </c>
      <c r="AQ1417" s="30">
        <f t="shared" si="398"/>
        <v>1405</v>
      </c>
      <c r="AR1417" s="29">
        <f t="shared" si="391"/>
        <v>9128032.8299997579</v>
      </c>
      <c r="AS1417" s="253">
        <f t="shared" si="398"/>
        <v>1405</v>
      </c>
      <c r="AT1417" s="254">
        <f t="shared" si="398"/>
        <v>1405</v>
      </c>
    </row>
    <row r="1418" spans="22:46">
      <c r="V1418" s="30">
        <f t="shared" si="399"/>
        <v>1406</v>
      </c>
      <c r="W1418" s="29">
        <f t="shared" si="392"/>
        <v>9115775.8299999926</v>
      </c>
      <c r="X1418" s="30">
        <f t="shared" si="399"/>
        <v>1406</v>
      </c>
      <c r="Y1418" s="30">
        <f t="shared" si="399"/>
        <v>1406</v>
      </c>
      <c r="Z1418" s="29">
        <f t="shared" si="393"/>
        <v>9142496.1399998236</v>
      </c>
      <c r="AA1418" s="30">
        <f t="shared" si="399"/>
        <v>1406</v>
      </c>
      <c r="AB1418" s="30">
        <f t="shared" si="399"/>
        <v>1406</v>
      </c>
      <c r="AC1418" s="29">
        <f t="shared" si="394"/>
        <v>9110112.9300001916</v>
      </c>
      <c r="AD1418" s="30">
        <f t="shared" si="399"/>
        <v>1406</v>
      </c>
      <c r="AE1418" s="30">
        <f t="shared" si="399"/>
        <v>1406</v>
      </c>
      <c r="AF1418" s="29">
        <f t="shared" si="390"/>
        <v>9154546.2399999388</v>
      </c>
      <c r="AG1418" s="30">
        <f t="shared" si="399"/>
        <v>1406</v>
      </c>
      <c r="AH1418" s="30">
        <f t="shared" si="399"/>
        <v>1406</v>
      </c>
      <c r="AI1418" s="29">
        <f t="shared" si="395"/>
        <v>9105957.6299999934</v>
      </c>
      <c r="AJ1418" s="30">
        <f t="shared" si="399"/>
        <v>1406</v>
      </c>
      <c r="AK1418" s="30">
        <f t="shared" si="398"/>
        <v>1406</v>
      </c>
      <c r="AL1418" s="29">
        <f t="shared" si="396"/>
        <v>9145398.8700000066</v>
      </c>
      <c r="AM1418" s="30">
        <f t="shared" si="398"/>
        <v>1406</v>
      </c>
      <c r="AN1418" s="30">
        <f t="shared" si="398"/>
        <v>1406</v>
      </c>
      <c r="AO1418" s="29">
        <f t="shared" si="397"/>
        <v>9146686.4700000696</v>
      </c>
      <c r="AP1418" s="30">
        <f t="shared" si="398"/>
        <v>1406</v>
      </c>
      <c r="AQ1418" s="30">
        <f t="shared" si="398"/>
        <v>1406</v>
      </c>
      <c r="AR1418" s="29">
        <f t="shared" si="391"/>
        <v>9134475.9999997579</v>
      </c>
      <c r="AS1418" s="253">
        <f t="shared" si="398"/>
        <v>1406</v>
      </c>
      <c r="AT1418" s="254">
        <f t="shared" si="398"/>
        <v>1406</v>
      </c>
    </row>
    <row r="1419" spans="22:46">
      <c r="V1419" s="30">
        <f t="shared" si="399"/>
        <v>1407</v>
      </c>
      <c r="W1419" s="29">
        <f t="shared" si="392"/>
        <v>9122212.4999999925</v>
      </c>
      <c r="X1419" s="30">
        <f t="shared" si="399"/>
        <v>1407</v>
      </c>
      <c r="Y1419" s="30">
        <f t="shared" si="399"/>
        <v>1407</v>
      </c>
      <c r="Z1419" s="29">
        <f t="shared" si="393"/>
        <v>9148954.2599998228</v>
      </c>
      <c r="AA1419" s="30">
        <f t="shared" si="399"/>
        <v>1407</v>
      </c>
      <c r="AB1419" s="30">
        <f t="shared" si="399"/>
        <v>1407</v>
      </c>
      <c r="AC1419" s="29">
        <f t="shared" si="394"/>
        <v>9116548.9000001922</v>
      </c>
      <c r="AD1419" s="30">
        <f t="shared" si="399"/>
        <v>1407</v>
      </c>
      <c r="AE1419" s="30">
        <f t="shared" si="399"/>
        <v>1407</v>
      </c>
      <c r="AF1419" s="29">
        <f t="shared" si="390"/>
        <v>9161008.8699999396</v>
      </c>
      <c r="AG1419" s="30">
        <f t="shared" si="399"/>
        <v>1407</v>
      </c>
      <c r="AH1419" s="30">
        <f t="shared" si="399"/>
        <v>1407</v>
      </c>
      <c r="AI1419" s="29">
        <f t="shared" si="395"/>
        <v>9112394.0499999933</v>
      </c>
      <c r="AJ1419" s="30">
        <f t="shared" si="399"/>
        <v>1407</v>
      </c>
      <c r="AK1419" s="30">
        <f t="shared" si="398"/>
        <v>1407</v>
      </c>
      <c r="AL1419" s="29">
        <f t="shared" si="396"/>
        <v>9151860.5900000073</v>
      </c>
      <c r="AM1419" s="30">
        <f t="shared" si="398"/>
        <v>1407</v>
      </c>
      <c r="AN1419" s="30">
        <f t="shared" si="398"/>
        <v>1407</v>
      </c>
      <c r="AO1419" s="29">
        <f t="shared" si="397"/>
        <v>9153140.4300000705</v>
      </c>
      <c r="AP1419" s="30">
        <f t="shared" si="398"/>
        <v>1407</v>
      </c>
      <c r="AQ1419" s="30">
        <f t="shared" si="398"/>
        <v>1407</v>
      </c>
      <c r="AR1419" s="29">
        <f t="shared" si="391"/>
        <v>9140919.1699997578</v>
      </c>
      <c r="AS1419" s="253">
        <f t="shared" si="398"/>
        <v>1407</v>
      </c>
      <c r="AT1419" s="254">
        <f t="shared" si="398"/>
        <v>1407</v>
      </c>
    </row>
    <row r="1420" spans="22:46">
      <c r="V1420" s="30">
        <f t="shared" si="399"/>
        <v>1408</v>
      </c>
      <c r="W1420" s="29">
        <f t="shared" si="392"/>
        <v>9128649.1699999925</v>
      </c>
      <c r="X1420" s="30">
        <f t="shared" si="399"/>
        <v>1408</v>
      </c>
      <c r="Y1420" s="30">
        <f t="shared" si="399"/>
        <v>1408</v>
      </c>
      <c r="Z1420" s="29">
        <f t="shared" si="393"/>
        <v>9155412.379999822</v>
      </c>
      <c r="AA1420" s="30">
        <f t="shared" si="399"/>
        <v>1408</v>
      </c>
      <c r="AB1420" s="30">
        <f t="shared" si="399"/>
        <v>1408</v>
      </c>
      <c r="AC1420" s="29">
        <f t="shared" si="394"/>
        <v>9122984.8700001929</v>
      </c>
      <c r="AD1420" s="30">
        <f t="shared" si="399"/>
        <v>1408</v>
      </c>
      <c r="AE1420" s="30">
        <f t="shared" si="399"/>
        <v>1408</v>
      </c>
      <c r="AF1420" s="29">
        <f t="shared" si="390"/>
        <v>9167471.4999999404</v>
      </c>
      <c r="AG1420" s="30">
        <f t="shared" si="399"/>
        <v>1408</v>
      </c>
      <c r="AH1420" s="30">
        <f t="shared" si="399"/>
        <v>1408</v>
      </c>
      <c r="AI1420" s="29">
        <f t="shared" si="395"/>
        <v>9118830.4699999932</v>
      </c>
      <c r="AJ1420" s="30">
        <f t="shared" si="399"/>
        <v>1408</v>
      </c>
      <c r="AK1420" s="30">
        <f t="shared" si="398"/>
        <v>1408</v>
      </c>
      <c r="AL1420" s="29">
        <f t="shared" si="396"/>
        <v>9158322.310000008</v>
      </c>
      <c r="AM1420" s="30">
        <f t="shared" si="398"/>
        <v>1408</v>
      </c>
      <c r="AN1420" s="30">
        <f t="shared" si="398"/>
        <v>1408</v>
      </c>
      <c r="AO1420" s="29">
        <f t="shared" si="397"/>
        <v>9159594.3900000714</v>
      </c>
      <c r="AP1420" s="30">
        <f t="shared" si="398"/>
        <v>1408</v>
      </c>
      <c r="AQ1420" s="30">
        <f t="shared" si="398"/>
        <v>1408</v>
      </c>
      <c r="AR1420" s="29">
        <f t="shared" si="391"/>
        <v>9147362.3399997577</v>
      </c>
      <c r="AS1420" s="253">
        <f t="shared" si="398"/>
        <v>1408</v>
      </c>
      <c r="AT1420" s="254">
        <f t="shared" si="398"/>
        <v>1408</v>
      </c>
    </row>
    <row r="1421" spans="22:46">
      <c r="V1421" s="30">
        <f t="shared" si="399"/>
        <v>1409</v>
      </c>
      <c r="W1421" s="29">
        <f t="shared" si="392"/>
        <v>9135085.8399999924</v>
      </c>
      <c r="X1421" s="30">
        <f t="shared" si="399"/>
        <v>1409</v>
      </c>
      <c r="Y1421" s="30">
        <f t="shared" si="399"/>
        <v>1409</v>
      </c>
      <c r="Z1421" s="29">
        <f t="shared" si="393"/>
        <v>9161870.4999998212</v>
      </c>
      <c r="AA1421" s="30">
        <f t="shared" si="399"/>
        <v>1409</v>
      </c>
      <c r="AB1421" s="30">
        <f t="shared" si="399"/>
        <v>1409</v>
      </c>
      <c r="AC1421" s="29">
        <f t="shared" si="394"/>
        <v>9129420.8400001936</v>
      </c>
      <c r="AD1421" s="30">
        <f t="shared" si="399"/>
        <v>1409</v>
      </c>
      <c r="AE1421" s="30">
        <f t="shared" si="399"/>
        <v>1409</v>
      </c>
      <c r="AF1421" s="29">
        <f t="shared" si="390"/>
        <v>9173934.1299999412</v>
      </c>
      <c r="AG1421" s="30">
        <f t="shared" si="399"/>
        <v>1409</v>
      </c>
      <c r="AH1421" s="30">
        <f t="shared" si="399"/>
        <v>1409</v>
      </c>
      <c r="AI1421" s="29">
        <f t="shared" si="395"/>
        <v>9125266.8899999931</v>
      </c>
      <c r="AJ1421" s="30">
        <f t="shared" si="399"/>
        <v>1409</v>
      </c>
      <c r="AK1421" s="30">
        <f t="shared" si="399"/>
        <v>1409</v>
      </c>
      <c r="AL1421" s="29">
        <f t="shared" si="396"/>
        <v>9164784.0300000086</v>
      </c>
      <c r="AM1421" s="30">
        <f t="shared" ref="AK1421:AT1436" si="400">AM1420+1</f>
        <v>1409</v>
      </c>
      <c r="AN1421" s="30">
        <f t="shared" si="400"/>
        <v>1409</v>
      </c>
      <c r="AO1421" s="29">
        <f t="shared" si="397"/>
        <v>9166048.3500000723</v>
      </c>
      <c r="AP1421" s="30">
        <f t="shared" si="400"/>
        <v>1409</v>
      </c>
      <c r="AQ1421" s="30">
        <f t="shared" si="400"/>
        <v>1409</v>
      </c>
      <c r="AR1421" s="29">
        <f t="shared" si="391"/>
        <v>9153805.5099997576</v>
      </c>
      <c r="AS1421" s="253">
        <f t="shared" si="400"/>
        <v>1409</v>
      </c>
      <c r="AT1421" s="254">
        <f t="shared" si="400"/>
        <v>1409</v>
      </c>
    </row>
    <row r="1422" spans="22:46">
      <c r="V1422" s="30">
        <f t="shared" ref="V1422:AK1437" si="401">V1421+1</f>
        <v>1410</v>
      </c>
      <c r="W1422" s="29">
        <f t="shared" si="392"/>
        <v>9141522.5099999923</v>
      </c>
      <c r="X1422" s="30">
        <f t="shared" si="401"/>
        <v>1410</v>
      </c>
      <c r="Y1422" s="30">
        <f t="shared" si="401"/>
        <v>1410</v>
      </c>
      <c r="Z1422" s="29">
        <f t="shared" si="393"/>
        <v>9168328.6199998204</v>
      </c>
      <c r="AA1422" s="30">
        <f t="shared" si="401"/>
        <v>1410</v>
      </c>
      <c r="AB1422" s="30">
        <f t="shared" si="401"/>
        <v>1410</v>
      </c>
      <c r="AC1422" s="29">
        <f t="shared" si="394"/>
        <v>9135856.8100001942</v>
      </c>
      <c r="AD1422" s="30">
        <f t="shared" si="401"/>
        <v>1410</v>
      </c>
      <c r="AE1422" s="30">
        <f t="shared" si="401"/>
        <v>1410</v>
      </c>
      <c r="AF1422" s="29">
        <f t="shared" si="390"/>
        <v>9180396.759999942</v>
      </c>
      <c r="AG1422" s="30">
        <f t="shared" si="401"/>
        <v>1410</v>
      </c>
      <c r="AH1422" s="30">
        <f t="shared" si="401"/>
        <v>1410</v>
      </c>
      <c r="AI1422" s="29">
        <f t="shared" si="395"/>
        <v>9131703.3099999931</v>
      </c>
      <c r="AJ1422" s="30">
        <f t="shared" si="401"/>
        <v>1410</v>
      </c>
      <c r="AK1422" s="30">
        <f t="shared" si="400"/>
        <v>1410</v>
      </c>
      <c r="AL1422" s="29">
        <f t="shared" si="396"/>
        <v>9171245.7500000093</v>
      </c>
      <c r="AM1422" s="30">
        <f t="shared" si="400"/>
        <v>1410</v>
      </c>
      <c r="AN1422" s="30">
        <f t="shared" si="400"/>
        <v>1410</v>
      </c>
      <c r="AO1422" s="29">
        <f t="shared" si="397"/>
        <v>9172502.3100000732</v>
      </c>
      <c r="AP1422" s="30">
        <f t="shared" si="400"/>
        <v>1410</v>
      </c>
      <c r="AQ1422" s="30">
        <f t="shared" si="400"/>
        <v>1410</v>
      </c>
      <c r="AR1422" s="29">
        <f t="shared" si="391"/>
        <v>9160248.6799997576</v>
      </c>
      <c r="AS1422" s="253">
        <f t="shared" si="400"/>
        <v>1410</v>
      </c>
      <c r="AT1422" s="254">
        <f t="shared" si="400"/>
        <v>1410</v>
      </c>
    </row>
    <row r="1423" spans="22:46">
      <c r="V1423" s="30">
        <f t="shared" si="401"/>
        <v>1411</v>
      </c>
      <c r="W1423" s="29">
        <f t="shared" si="392"/>
        <v>9147959.1799999923</v>
      </c>
      <c r="X1423" s="30">
        <f t="shared" si="401"/>
        <v>1411</v>
      </c>
      <c r="Y1423" s="30">
        <f t="shared" si="401"/>
        <v>1411</v>
      </c>
      <c r="Z1423" s="29">
        <f t="shared" si="393"/>
        <v>9174786.7399998195</v>
      </c>
      <c r="AA1423" s="30">
        <f t="shared" si="401"/>
        <v>1411</v>
      </c>
      <c r="AB1423" s="30">
        <f t="shared" si="401"/>
        <v>1411</v>
      </c>
      <c r="AC1423" s="29">
        <f t="shared" si="394"/>
        <v>9142292.7800001949</v>
      </c>
      <c r="AD1423" s="30">
        <f t="shared" si="401"/>
        <v>1411</v>
      </c>
      <c r="AE1423" s="30">
        <f t="shared" si="401"/>
        <v>1411</v>
      </c>
      <c r="AF1423" s="29">
        <f t="shared" si="390"/>
        <v>9186859.3899999429</v>
      </c>
      <c r="AG1423" s="30">
        <f t="shared" si="401"/>
        <v>1411</v>
      </c>
      <c r="AH1423" s="30">
        <f t="shared" si="401"/>
        <v>1411</v>
      </c>
      <c r="AI1423" s="29">
        <f t="shared" si="395"/>
        <v>9138139.729999993</v>
      </c>
      <c r="AJ1423" s="30">
        <f t="shared" si="401"/>
        <v>1411</v>
      </c>
      <c r="AK1423" s="30">
        <f t="shared" si="400"/>
        <v>1411</v>
      </c>
      <c r="AL1423" s="29">
        <f t="shared" si="396"/>
        <v>9177707.47000001</v>
      </c>
      <c r="AM1423" s="30">
        <f t="shared" si="400"/>
        <v>1411</v>
      </c>
      <c r="AN1423" s="30">
        <f t="shared" si="400"/>
        <v>1411</v>
      </c>
      <c r="AO1423" s="29">
        <f t="shared" si="397"/>
        <v>9178956.2700000741</v>
      </c>
      <c r="AP1423" s="30">
        <f t="shared" si="400"/>
        <v>1411</v>
      </c>
      <c r="AQ1423" s="30">
        <f t="shared" si="400"/>
        <v>1411</v>
      </c>
      <c r="AR1423" s="29">
        <f t="shared" si="391"/>
        <v>9166691.8499997575</v>
      </c>
      <c r="AS1423" s="253">
        <f t="shared" si="400"/>
        <v>1411</v>
      </c>
      <c r="AT1423" s="254">
        <f t="shared" si="400"/>
        <v>1411</v>
      </c>
    </row>
    <row r="1424" spans="22:46">
      <c r="V1424" s="30">
        <f t="shared" si="401"/>
        <v>1412</v>
      </c>
      <c r="W1424" s="29">
        <f t="shared" si="392"/>
        <v>9154395.8499999922</v>
      </c>
      <c r="X1424" s="30">
        <f t="shared" si="401"/>
        <v>1412</v>
      </c>
      <c r="Y1424" s="30">
        <f t="shared" si="401"/>
        <v>1412</v>
      </c>
      <c r="Z1424" s="29">
        <f t="shared" si="393"/>
        <v>9181244.8599998187</v>
      </c>
      <c r="AA1424" s="30">
        <f t="shared" si="401"/>
        <v>1412</v>
      </c>
      <c r="AB1424" s="30">
        <f t="shared" si="401"/>
        <v>1412</v>
      </c>
      <c r="AC1424" s="29">
        <f t="shared" si="394"/>
        <v>9148728.7500001956</v>
      </c>
      <c r="AD1424" s="30">
        <f t="shared" si="401"/>
        <v>1412</v>
      </c>
      <c r="AE1424" s="30">
        <f t="shared" si="401"/>
        <v>1412</v>
      </c>
      <c r="AF1424" s="29">
        <f t="shared" si="390"/>
        <v>9193322.0199999437</v>
      </c>
      <c r="AG1424" s="30">
        <f t="shared" si="401"/>
        <v>1412</v>
      </c>
      <c r="AH1424" s="30">
        <f t="shared" si="401"/>
        <v>1412</v>
      </c>
      <c r="AI1424" s="29">
        <f t="shared" si="395"/>
        <v>9144576.1499999929</v>
      </c>
      <c r="AJ1424" s="30">
        <f t="shared" si="401"/>
        <v>1412</v>
      </c>
      <c r="AK1424" s="30">
        <f t="shared" si="400"/>
        <v>1412</v>
      </c>
      <c r="AL1424" s="29">
        <f t="shared" si="396"/>
        <v>9184169.1900000107</v>
      </c>
      <c r="AM1424" s="30">
        <f t="shared" si="400"/>
        <v>1412</v>
      </c>
      <c r="AN1424" s="30">
        <f t="shared" si="400"/>
        <v>1412</v>
      </c>
      <c r="AO1424" s="29">
        <f t="shared" si="397"/>
        <v>9185410.230000075</v>
      </c>
      <c r="AP1424" s="30">
        <f t="shared" si="400"/>
        <v>1412</v>
      </c>
      <c r="AQ1424" s="30">
        <f t="shared" si="400"/>
        <v>1412</v>
      </c>
      <c r="AR1424" s="29">
        <f t="shared" si="391"/>
        <v>9173135.0199997574</v>
      </c>
      <c r="AS1424" s="253">
        <f t="shared" si="400"/>
        <v>1412</v>
      </c>
      <c r="AT1424" s="254">
        <f t="shared" si="400"/>
        <v>1412</v>
      </c>
    </row>
    <row r="1425" spans="22:46">
      <c r="V1425" s="30">
        <f t="shared" si="401"/>
        <v>1413</v>
      </c>
      <c r="W1425" s="29">
        <f t="shared" si="392"/>
        <v>9160832.5199999921</v>
      </c>
      <c r="X1425" s="30">
        <f t="shared" si="401"/>
        <v>1413</v>
      </c>
      <c r="Y1425" s="30">
        <f t="shared" si="401"/>
        <v>1413</v>
      </c>
      <c r="Z1425" s="29">
        <f t="shared" si="393"/>
        <v>9187702.9799998179</v>
      </c>
      <c r="AA1425" s="30">
        <f t="shared" si="401"/>
        <v>1413</v>
      </c>
      <c r="AB1425" s="30">
        <f t="shared" si="401"/>
        <v>1413</v>
      </c>
      <c r="AC1425" s="29">
        <f t="shared" si="394"/>
        <v>9155164.7200001962</v>
      </c>
      <c r="AD1425" s="30">
        <f t="shared" si="401"/>
        <v>1413</v>
      </c>
      <c r="AE1425" s="30">
        <f t="shared" si="401"/>
        <v>1413</v>
      </c>
      <c r="AF1425" s="29">
        <f t="shared" si="390"/>
        <v>9199784.6499999445</v>
      </c>
      <c r="AG1425" s="30">
        <f t="shared" si="401"/>
        <v>1413</v>
      </c>
      <c r="AH1425" s="30">
        <f t="shared" si="401"/>
        <v>1413</v>
      </c>
      <c r="AI1425" s="29">
        <f t="shared" si="395"/>
        <v>9151012.5699999928</v>
      </c>
      <c r="AJ1425" s="30">
        <f t="shared" si="401"/>
        <v>1413</v>
      </c>
      <c r="AK1425" s="30">
        <f t="shared" si="400"/>
        <v>1413</v>
      </c>
      <c r="AL1425" s="29">
        <f t="shared" si="396"/>
        <v>9190630.9100000113</v>
      </c>
      <c r="AM1425" s="30">
        <f t="shared" si="400"/>
        <v>1413</v>
      </c>
      <c r="AN1425" s="30">
        <f t="shared" si="400"/>
        <v>1413</v>
      </c>
      <c r="AO1425" s="29">
        <f t="shared" si="397"/>
        <v>9191864.1900000758</v>
      </c>
      <c r="AP1425" s="30">
        <f t="shared" si="400"/>
        <v>1413</v>
      </c>
      <c r="AQ1425" s="30">
        <f t="shared" si="400"/>
        <v>1413</v>
      </c>
      <c r="AR1425" s="29">
        <f t="shared" si="391"/>
        <v>9179578.1899997573</v>
      </c>
      <c r="AS1425" s="253">
        <f t="shared" si="400"/>
        <v>1413</v>
      </c>
      <c r="AT1425" s="254">
        <f t="shared" si="400"/>
        <v>1413</v>
      </c>
    </row>
    <row r="1426" spans="22:46">
      <c r="V1426" s="30">
        <f t="shared" si="401"/>
        <v>1414</v>
      </c>
      <c r="W1426" s="29">
        <f t="shared" si="392"/>
        <v>9167269.189999992</v>
      </c>
      <c r="X1426" s="30">
        <f t="shared" si="401"/>
        <v>1414</v>
      </c>
      <c r="Y1426" s="30">
        <f t="shared" si="401"/>
        <v>1414</v>
      </c>
      <c r="Z1426" s="29">
        <f t="shared" si="393"/>
        <v>9194161.0999998171</v>
      </c>
      <c r="AA1426" s="30">
        <f t="shared" si="401"/>
        <v>1414</v>
      </c>
      <c r="AB1426" s="30">
        <f t="shared" si="401"/>
        <v>1414</v>
      </c>
      <c r="AC1426" s="29">
        <f t="shared" si="394"/>
        <v>9161600.6900001969</v>
      </c>
      <c r="AD1426" s="30">
        <f t="shared" si="401"/>
        <v>1414</v>
      </c>
      <c r="AE1426" s="30">
        <f t="shared" si="401"/>
        <v>1414</v>
      </c>
      <c r="AF1426" s="29">
        <f t="shared" si="390"/>
        <v>9206247.2799999453</v>
      </c>
      <c r="AG1426" s="30">
        <f t="shared" si="401"/>
        <v>1414</v>
      </c>
      <c r="AH1426" s="30">
        <f t="shared" si="401"/>
        <v>1414</v>
      </c>
      <c r="AI1426" s="29">
        <f t="shared" si="395"/>
        <v>9157448.9899999928</v>
      </c>
      <c r="AJ1426" s="30">
        <f t="shared" si="401"/>
        <v>1414</v>
      </c>
      <c r="AK1426" s="30">
        <f t="shared" si="400"/>
        <v>1414</v>
      </c>
      <c r="AL1426" s="29">
        <f t="shared" si="396"/>
        <v>9197092.630000012</v>
      </c>
      <c r="AM1426" s="30">
        <f t="shared" si="400"/>
        <v>1414</v>
      </c>
      <c r="AN1426" s="30">
        <f t="shared" si="400"/>
        <v>1414</v>
      </c>
      <c r="AO1426" s="29">
        <f t="shared" si="397"/>
        <v>9198318.1500000767</v>
      </c>
      <c r="AP1426" s="30">
        <f t="shared" si="400"/>
        <v>1414</v>
      </c>
      <c r="AQ1426" s="30">
        <f t="shared" si="400"/>
        <v>1414</v>
      </c>
      <c r="AR1426" s="29">
        <f t="shared" si="391"/>
        <v>9186021.3599997573</v>
      </c>
      <c r="AS1426" s="253">
        <f t="shared" si="400"/>
        <v>1414</v>
      </c>
      <c r="AT1426" s="254">
        <f t="shared" si="400"/>
        <v>1414</v>
      </c>
    </row>
    <row r="1427" spans="22:46">
      <c r="V1427" s="30">
        <f t="shared" si="401"/>
        <v>1415</v>
      </c>
      <c r="W1427" s="29">
        <f t="shared" si="392"/>
        <v>9173705.859999992</v>
      </c>
      <c r="X1427" s="30">
        <f t="shared" si="401"/>
        <v>1415</v>
      </c>
      <c r="Y1427" s="30">
        <f t="shared" si="401"/>
        <v>1415</v>
      </c>
      <c r="Z1427" s="29">
        <f t="shared" si="393"/>
        <v>9200619.2199998163</v>
      </c>
      <c r="AA1427" s="30">
        <f t="shared" si="401"/>
        <v>1415</v>
      </c>
      <c r="AB1427" s="30">
        <f t="shared" si="401"/>
        <v>1415</v>
      </c>
      <c r="AC1427" s="29">
        <f t="shared" si="394"/>
        <v>9168036.6600001976</v>
      </c>
      <c r="AD1427" s="30">
        <f t="shared" si="401"/>
        <v>1415</v>
      </c>
      <c r="AE1427" s="30">
        <f t="shared" si="401"/>
        <v>1415</v>
      </c>
      <c r="AF1427" s="29">
        <f t="shared" si="390"/>
        <v>9212709.9099999461</v>
      </c>
      <c r="AG1427" s="30">
        <f t="shared" si="401"/>
        <v>1415</v>
      </c>
      <c r="AH1427" s="30">
        <f t="shared" si="401"/>
        <v>1415</v>
      </c>
      <c r="AI1427" s="29">
        <f t="shared" si="395"/>
        <v>9163885.4099999927</v>
      </c>
      <c r="AJ1427" s="30">
        <f t="shared" si="401"/>
        <v>1415</v>
      </c>
      <c r="AK1427" s="30">
        <f t="shared" si="400"/>
        <v>1415</v>
      </c>
      <c r="AL1427" s="29">
        <f t="shared" si="396"/>
        <v>9203554.3500000127</v>
      </c>
      <c r="AM1427" s="30">
        <f t="shared" si="400"/>
        <v>1415</v>
      </c>
      <c r="AN1427" s="30">
        <f t="shared" si="400"/>
        <v>1415</v>
      </c>
      <c r="AO1427" s="29">
        <f t="shared" si="397"/>
        <v>9204772.1100000776</v>
      </c>
      <c r="AP1427" s="30">
        <f t="shared" si="400"/>
        <v>1415</v>
      </c>
      <c r="AQ1427" s="30">
        <f t="shared" si="400"/>
        <v>1415</v>
      </c>
      <c r="AR1427" s="29">
        <f t="shared" si="391"/>
        <v>9192464.5299997572</v>
      </c>
      <c r="AS1427" s="253">
        <f t="shared" si="400"/>
        <v>1415</v>
      </c>
      <c r="AT1427" s="254">
        <f t="shared" si="400"/>
        <v>1415</v>
      </c>
    </row>
    <row r="1428" spans="22:46">
      <c r="V1428" s="30">
        <f t="shared" si="401"/>
        <v>1416</v>
      </c>
      <c r="W1428" s="29">
        <f t="shared" si="392"/>
        <v>9180142.5299999919</v>
      </c>
      <c r="X1428" s="30">
        <f t="shared" si="401"/>
        <v>1416</v>
      </c>
      <c r="Y1428" s="30">
        <f t="shared" si="401"/>
        <v>1416</v>
      </c>
      <c r="Z1428" s="29">
        <f t="shared" si="393"/>
        <v>9207077.3399998154</v>
      </c>
      <c r="AA1428" s="30">
        <f t="shared" si="401"/>
        <v>1416</v>
      </c>
      <c r="AB1428" s="30">
        <f t="shared" si="401"/>
        <v>1416</v>
      </c>
      <c r="AC1428" s="29">
        <f t="shared" si="394"/>
        <v>9174472.6300001983</v>
      </c>
      <c r="AD1428" s="30">
        <f t="shared" si="401"/>
        <v>1416</v>
      </c>
      <c r="AE1428" s="30">
        <f t="shared" si="401"/>
        <v>1416</v>
      </c>
      <c r="AF1428" s="29">
        <f t="shared" si="390"/>
        <v>9219172.539999947</v>
      </c>
      <c r="AG1428" s="30">
        <f t="shared" si="401"/>
        <v>1416</v>
      </c>
      <c r="AH1428" s="30">
        <f t="shared" si="401"/>
        <v>1416</v>
      </c>
      <c r="AI1428" s="29">
        <f t="shared" si="395"/>
        <v>9170321.8299999926</v>
      </c>
      <c r="AJ1428" s="30">
        <f t="shared" si="401"/>
        <v>1416</v>
      </c>
      <c r="AK1428" s="30">
        <f t="shared" si="400"/>
        <v>1416</v>
      </c>
      <c r="AL1428" s="29">
        <f t="shared" si="396"/>
        <v>9210016.0700000133</v>
      </c>
      <c r="AM1428" s="30">
        <f t="shared" si="400"/>
        <v>1416</v>
      </c>
      <c r="AN1428" s="30">
        <f t="shared" si="400"/>
        <v>1416</v>
      </c>
      <c r="AO1428" s="29">
        <f t="shared" si="397"/>
        <v>9211226.0700000785</v>
      </c>
      <c r="AP1428" s="30">
        <f t="shared" si="400"/>
        <v>1416</v>
      </c>
      <c r="AQ1428" s="30">
        <f t="shared" si="400"/>
        <v>1416</v>
      </c>
      <c r="AR1428" s="29">
        <f t="shared" si="391"/>
        <v>9198907.6999997571</v>
      </c>
      <c r="AS1428" s="253">
        <f t="shared" si="400"/>
        <v>1416</v>
      </c>
      <c r="AT1428" s="254">
        <f t="shared" si="400"/>
        <v>1416</v>
      </c>
    </row>
    <row r="1429" spans="22:46">
      <c r="V1429" s="30">
        <f t="shared" si="401"/>
        <v>1417</v>
      </c>
      <c r="W1429" s="29">
        <f t="shared" si="392"/>
        <v>9186579.1999999918</v>
      </c>
      <c r="X1429" s="30">
        <f t="shared" si="401"/>
        <v>1417</v>
      </c>
      <c r="Y1429" s="30">
        <f t="shared" si="401"/>
        <v>1417</v>
      </c>
      <c r="Z1429" s="29">
        <f t="shared" si="393"/>
        <v>9213535.4599998146</v>
      </c>
      <c r="AA1429" s="30">
        <f t="shared" si="401"/>
        <v>1417</v>
      </c>
      <c r="AB1429" s="30">
        <f t="shared" si="401"/>
        <v>1417</v>
      </c>
      <c r="AC1429" s="29">
        <f t="shared" si="394"/>
        <v>9180908.6000001989</v>
      </c>
      <c r="AD1429" s="30">
        <f t="shared" si="401"/>
        <v>1417</v>
      </c>
      <c r="AE1429" s="30">
        <f t="shared" si="401"/>
        <v>1417</v>
      </c>
      <c r="AF1429" s="29">
        <f t="shared" si="390"/>
        <v>9225635.1699999478</v>
      </c>
      <c r="AG1429" s="30">
        <f t="shared" si="401"/>
        <v>1417</v>
      </c>
      <c r="AH1429" s="30">
        <f t="shared" si="401"/>
        <v>1417</v>
      </c>
      <c r="AI1429" s="29">
        <f t="shared" si="395"/>
        <v>9176758.2499999925</v>
      </c>
      <c r="AJ1429" s="30">
        <f t="shared" si="401"/>
        <v>1417</v>
      </c>
      <c r="AK1429" s="30">
        <f t="shared" si="400"/>
        <v>1417</v>
      </c>
      <c r="AL1429" s="29">
        <f t="shared" si="396"/>
        <v>9216477.790000014</v>
      </c>
      <c r="AM1429" s="30">
        <f t="shared" si="400"/>
        <v>1417</v>
      </c>
      <c r="AN1429" s="30">
        <f t="shared" si="400"/>
        <v>1417</v>
      </c>
      <c r="AO1429" s="29">
        <f t="shared" si="397"/>
        <v>9217680.0300000794</v>
      </c>
      <c r="AP1429" s="30">
        <f t="shared" si="400"/>
        <v>1417</v>
      </c>
      <c r="AQ1429" s="30">
        <f t="shared" si="400"/>
        <v>1417</v>
      </c>
      <c r="AR1429" s="29">
        <f t="shared" si="391"/>
        <v>9205350.869999757</v>
      </c>
      <c r="AS1429" s="253">
        <f t="shared" si="400"/>
        <v>1417</v>
      </c>
      <c r="AT1429" s="254">
        <f t="shared" si="400"/>
        <v>1417</v>
      </c>
    </row>
    <row r="1430" spans="22:46">
      <c r="V1430" s="30">
        <f t="shared" si="401"/>
        <v>1418</v>
      </c>
      <c r="W1430" s="29">
        <f t="shared" si="392"/>
        <v>9193015.8699999917</v>
      </c>
      <c r="X1430" s="30">
        <f t="shared" si="401"/>
        <v>1418</v>
      </c>
      <c r="Y1430" s="30">
        <f t="shared" si="401"/>
        <v>1418</v>
      </c>
      <c r="Z1430" s="29">
        <f t="shared" si="393"/>
        <v>9219993.5799998138</v>
      </c>
      <c r="AA1430" s="30">
        <f t="shared" si="401"/>
        <v>1418</v>
      </c>
      <c r="AB1430" s="30">
        <f t="shared" si="401"/>
        <v>1418</v>
      </c>
      <c r="AC1430" s="29">
        <f t="shared" si="394"/>
        <v>9187344.5700001996</v>
      </c>
      <c r="AD1430" s="30">
        <f t="shared" si="401"/>
        <v>1418</v>
      </c>
      <c r="AE1430" s="30">
        <f t="shared" si="401"/>
        <v>1418</v>
      </c>
      <c r="AF1430" s="29">
        <f t="shared" si="390"/>
        <v>9232097.7999999486</v>
      </c>
      <c r="AG1430" s="30">
        <f t="shared" si="401"/>
        <v>1418</v>
      </c>
      <c r="AH1430" s="30">
        <f t="shared" si="401"/>
        <v>1418</v>
      </c>
      <c r="AI1430" s="29">
        <f t="shared" si="395"/>
        <v>9183194.6699999925</v>
      </c>
      <c r="AJ1430" s="30">
        <f t="shared" si="401"/>
        <v>1418</v>
      </c>
      <c r="AK1430" s="30">
        <f t="shared" si="400"/>
        <v>1418</v>
      </c>
      <c r="AL1430" s="29">
        <f t="shared" si="396"/>
        <v>9222939.5100000147</v>
      </c>
      <c r="AM1430" s="30">
        <f t="shared" si="400"/>
        <v>1418</v>
      </c>
      <c r="AN1430" s="30">
        <f t="shared" si="400"/>
        <v>1418</v>
      </c>
      <c r="AO1430" s="29">
        <f t="shared" si="397"/>
        <v>9224133.9900000803</v>
      </c>
      <c r="AP1430" s="30">
        <f t="shared" si="400"/>
        <v>1418</v>
      </c>
      <c r="AQ1430" s="30">
        <f t="shared" si="400"/>
        <v>1418</v>
      </c>
      <c r="AR1430" s="29">
        <f t="shared" si="391"/>
        <v>9211794.039999757</v>
      </c>
      <c r="AS1430" s="253">
        <f t="shared" si="400"/>
        <v>1418</v>
      </c>
      <c r="AT1430" s="254">
        <f t="shared" si="400"/>
        <v>1418</v>
      </c>
    </row>
    <row r="1431" spans="22:46">
      <c r="V1431" s="30">
        <f t="shared" si="401"/>
        <v>1419</v>
      </c>
      <c r="W1431" s="29">
        <f t="shared" si="392"/>
        <v>9199452.5399999917</v>
      </c>
      <c r="X1431" s="30">
        <f t="shared" si="401"/>
        <v>1419</v>
      </c>
      <c r="Y1431" s="30">
        <f t="shared" si="401"/>
        <v>1419</v>
      </c>
      <c r="Z1431" s="29">
        <f t="shared" si="393"/>
        <v>9226451.699999813</v>
      </c>
      <c r="AA1431" s="30">
        <f t="shared" si="401"/>
        <v>1419</v>
      </c>
      <c r="AB1431" s="30">
        <f t="shared" si="401"/>
        <v>1419</v>
      </c>
      <c r="AC1431" s="29">
        <f t="shared" si="394"/>
        <v>9193780.5400002003</v>
      </c>
      <c r="AD1431" s="30">
        <f t="shared" si="401"/>
        <v>1419</v>
      </c>
      <c r="AE1431" s="30">
        <f t="shared" si="401"/>
        <v>1419</v>
      </c>
      <c r="AF1431" s="29">
        <f t="shared" si="390"/>
        <v>9238560.4299999494</v>
      </c>
      <c r="AG1431" s="30">
        <f t="shared" si="401"/>
        <v>1419</v>
      </c>
      <c r="AH1431" s="30">
        <f t="shared" si="401"/>
        <v>1419</v>
      </c>
      <c r="AI1431" s="29">
        <f t="shared" si="395"/>
        <v>9189631.0899999924</v>
      </c>
      <c r="AJ1431" s="30">
        <f t="shared" si="401"/>
        <v>1419</v>
      </c>
      <c r="AK1431" s="30">
        <f t="shared" si="400"/>
        <v>1419</v>
      </c>
      <c r="AL1431" s="29">
        <f t="shared" si="396"/>
        <v>9229401.2300000153</v>
      </c>
      <c r="AM1431" s="30">
        <f t="shared" si="400"/>
        <v>1419</v>
      </c>
      <c r="AN1431" s="30">
        <f t="shared" si="400"/>
        <v>1419</v>
      </c>
      <c r="AO1431" s="29">
        <f t="shared" si="397"/>
        <v>9230587.9500000812</v>
      </c>
      <c r="AP1431" s="30">
        <f t="shared" si="400"/>
        <v>1419</v>
      </c>
      <c r="AQ1431" s="30">
        <f t="shared" si="400"/>
        <v>1419</v>
      </c>
      <c r="AR1431" s="29">
        <f t="shared" si="391"/>
        <v>9218237.2099997569</v>
      </c>
      <c r="AS1431" s="253">
        <f t="shared" si="400"/>
        <v>1419</v>
      </c>
      <c r="AT1431" s="254">
        <f t="shared" si="400"/>
        <v>1419</v>
      </c>
    </row>
    <row r="1432" spans="22:46">
      <c r="V1432" s="30">
        <f t="shared" si="401"/>
        <v>1420</v>
      </c>
      <c r="W1432" s="29">
        <f t="shared" si="392"/>
        <v>9205889.2099999916</v>
      </c>
      <c r="X1432" s="30">
        <f t="shared" si="401"/>
        <v>1420</v>
      </c>
      <c r="Y1432" s="30">
        <f t="shared" si="401"/>
        <v>1420</v>
      </c>
      <c r="Z1432" s="29">
        <f t="shared" si="393"/>
        <v>9232909.8199998122</v>
      </c>
      <c r="AA1432" s="30">
        <f t="shared" si="401"/>
        <v>1420</v>
      </c>
      <c r="AB1432" s="30">
        <f t="shared" si="401"/>
        <v>1420</v>
      </c>
      <c r="AC1432" s="29">
        <f t="shared" si="394"/>
        <v>9200216.5100002009</v>
      </c>
      <c r="AD1432" s="30">
        <f t="shared" si="401"/>
        <v>1420</v>
      </c>
      <c r="AE1432" s="30">
        <f t="shared" si="401"/>
        <v>1420</v>
      </c>
      <c r="AF1432" s="29">
        <f t="shared" si="390"/>
        <v>9245023.0599999502</v>
      </c>
      <c r="AG1432" s="30">
        <f t="shared" si="401"/>
        <v>1420</v>
      </c>
      <c r="AH1432" s="30">
        <f t="shared" si="401"/>
        <v>1420</v>
      </c>
      <c r="AI1432" s="29">
        <f t="shared" si="395"/>
        <v>9196067.5099999923</v>
      </c>
      <c r="AJ1432" s="30">
        <f t="shared" si="401"/>
        <v>1420</v>
      </c>
      <c r="AK1432" s="30">
        <f t="shared" si="400"/>
        <v>1420</v>
      </c>
      <c r="AL1432" s="29">
        <f t="shared" si="396"/>
        <v>9235862.950000016</v>
      </c>
      <c r="AM1432" s="30">
        <f t="shared" si="400"/>
        <v>1420</v>
      </c>
      <c r="AN1432" s="30">
        <f t="shared" si="400"/>
        <v>1420</v>
      </c>
      <c r="AO1432" s="29">
        <f t="shared" si="397"/>
        <v>9237041.9100000821</v>
      </c>
      <c r="AP1432" s="30">
        <f t="shared" si="400"/>
        <v>1420</v>
      </c>
      <c r="AQ1432" s="30">
        <f t="shared" si="400"/>
        <v>1420</v>
      </c>
      <c r="AR1432" s="29">
        <f t="shared" si="391"/>
        <v>9224680.3799997568</v>
      </c>
      <c r="AS1432" s="253">
        <f t="shared" si="400"/>
        <v>1420</v>
      </c>
      <c r="AT1432" s="254">
        <f t="shared" si="400"/>
        <v>1420</v>
      </c>
    </row>
    <row r="1433" spans="22:46">
      <c r="V1433" s="30">
        <f t="shared" si="401"/>
        <v>1421</v>
      </c>
      <c r="W1433" s="29">
        <f t="shared" si="392"/>
        <v>9212325.8799999915</v>
      </c>
      <c r="X1433" s="30">
        <f t="shared" si="401"/>
        <v>1421</v>
      </c>
      <c r="Y1433" s="30">
        <f t="shared" si="401"/>
        <v>1421</v>
      </c>
      <c r="Z1433" s="29">
        <f t="shared" si="393"/>
        <v>9239367.9399998114</v>
      </c>
      <c r="AA1433" s="30">
        <f t="shared" si="401"/>
        <v>1421</v>
      </c>
      <c r="AB1433" s="30">
        <f t="shared" si="401"/>
        <v>1421</v>
      </c>
      <c r="AC1433" s="29">
        <f t="shared" si="394"/>
        <v>9206652.4800002016</v>
      </c>
      <c r="AD1433" s="30">
        <f t="shared" si="401"/>
        <v>1421</v>
      </c>
      <c r="AE1433" s="30">
        <f t="shared" si="401"/>
        <v>1421</v>
      </c>
      <c r="AF1433" s="29">
        <f t="shared" si="390"/>
        <v>9251485.689999951</v>
      </c>
      <c r="AG1433" s="30">
        <f t="shared" si="401"/>
        <v>1421</v>
      </c>
      <c r="AH1433" s="30">
        <f t="shared" si="401"/>
        <v>1421</v>
      </c>
      <c r="AI1433" s="29">
        <f t="shared" si="395"/>
        <v>9202503.9299999923</v>
      </c>
      <c r="AJ1433" s="30">
        <f t="shared" si="401"/>
        <v>1421</v>
      </c>
      <c r="AK1433" s="30">
        <f t="shared" si="400"/>
        <v>1421</v>
      </c>
      <c r="AL1433" s="29">
        <f t="shared" si="396"/>
        <v>9242324.6700000167</v>
      </c>
      <c r="AM1433" s="30">
        <f t="shared" si="400"/>
        <v>1421</v>
      </c>
      <c r="AN1433" s="30">
        <f t="shared" si="400"/>
        <v>1421</v>
      </c>
      <c r="AO1433" s="29">
        <f t="shared" si="397"/>
        <v>9243495.870000083</v>
      </c>
      <c r="AP1433" s="30">
        <f t="shared" si="400"/>
        <v>1421</v>
      </c>
      <c r="AQ1433" s="30">
        <f t="shared" si="400"/>
        <v>1421</v>
      </c>
      <c r="AR1433" s="29">
        <f t="shared" si="391"/>
        <v>9231123.5499997567</v>
      </c>
      <c r="AS1433" s="253">
        <f t="shared" si="400"/>
        <v>1421</v>
      </c>
      <c r="AT1433" s="254">
        <f t="shared" si="400"/>
        <v>1421</v>
      </c>
    </row>
    <row r="1434" spans="22:46">
      <c r="V1434" s="30">
        <f t="shared" si="401"/>
        <v>1422</v>
      </c>
      <c r="W1434" s="29">
        <f t="shared" si="392"/>
        <v>9218762.5499999914</v>
      </c>
      <c r="X1434" s="30">
        <f t="shared" si="401"/>
        <v>1422</v>
      </c>
      <c r="Y1434" s="30">
        <f t="shared" si="401"/>
        <v>1422</v>
      </c>
      <c r="Z1434" s="29">
        <f t="shared" si="393"/>
        <v>9245826.0599998105</v>
      </c>
      <c r="AA1434" s="30">
        <f t="shared" si="401"/>
        <v>1422</v>
      </c>
      <c r="AB1434" s="30">
        <f t="shared" si="401"/>
        <v>1422</v>
      </c>
      <c r="AC1434" s="29">
        <f t="shared" si="394"/>
        <v>9213088.4500002023</v>
      </c>
      <c r="AD1434" s="30">
        <f t="shared" si="401"/>
        <v>1422</v>
      </c>
      <c r="AE1434" s="30">
        <f t="shared" si="401"/>
        <v>1422</v>
      </c>
      <c r="AF1434" s="29">
        <f t="shared" si="390"/>
        <v>9257948.3199999519</v>
      </c>
      <c r="AG1434" s="30">
        <f t="shared" si="401"/>
        <v>1422</v>
      </c>
      <c r="AH1434" s="30">
        <f t="shared" si="401"/>
        <v>1422</v>
      </c>
      <c r="AI1434" s="29">
        <f t="shared" si="395"/>
        <v>9208940.3499999922</v>
      </c>
      <c r="AJ1434" s="30">
        <f t="shared" si="401"/>
        <v>1422</v>
      </c>
      <c r="AK1434" s="30">
        <f t="shared" si="400"/>
        <v>1422</v>
      </c>
      <c r="AL1434" s="29">
        <f t="shared" si="396"/>
        <v>9248786.3900000174</v>
      </c>
      <c r="AM1434" s="30">
        <f t="shared" si="400"/>
        <v>1422</v>
      </c>
      <c r="AN1434" s="30">
        <f t="shared" si="400"/>
        <v>1422</v>
      </c>
      <c r="AO1434" s="29">
        <f t="shared" si="397"/>
        <v>9249949.8300000839</v>
      </c>
      <c r="AP1434" s="30">
        <f t="shared" si="400"/>
        <v>1422</v>
      </c>
      <c r="AQ1434" s="30">
        <f t="shared" si="400"/>
        <v>1422</v>
      </c>
      <c r="AR1434" s="29">
        <f t="shared" si="391"/>
        <v>9237566.7199997567</v>
      </c>
      <c r="AS1434" s="253">
        <f t="shared" si="400"/>
        <v>1422</v>
      </c>
      <c r="AT1434" s="254">
        <f t="shared" si="400"/>
        <v>1422</v>
      </c>
    </row>
    <row r="1435" spans="22:46">
      <c r="V1435" s="30">
        <f t="shared" si="401"/>
        <v>1423</v>
      </c>
      <c r="W1435" s="29">
        <f t="shared" si="392"/>
        <v>9225199.2199999914</v>
      </c>
      <c r="X1435" s="30">
        <f t="shared" si="401"/>
        <v>1423</v>
      </c>
      <c r="Y1435" s="30">
        <f t="shared" si="401"/>
        <v>1423</v>
      </c>
      <c r="Z1435" s="29">
        <f t="shared" si="393"/>
        <v>9252284.1799998097</v>
      </c>
      <c r="AA1435" s="30">
        <f t="shared" si="401"/>
        <v>1423</v>
      </c>
      <c r="AB1435" s="30">
        <f t="shared" si="401"/>
        <v>1423</v>
      </c>
      <c r="AC1435" s="29">
        <f t="shared" si="394"/>
        <v>9219524.420000203</v>
      </c>
      <c r="AD1435" s="30">
        <f t="shared" si="401"/>
        <v>1423</v>
      </c>
      <c r="AE1435" s="30">
        <f t="shared" si="401"/>
        <v>1423</v>
      </c>
      <c r="AF1435" s="29">
        <f t="shared" si="390"/>
        <v>9264410.9499999527</v>
      </c>
      <c r="AG1435" s="30">
        <f t="shared" si="401"/>
        <v>1423</v>
      </c>
      <c r="AH1435" s="30">
        <f t="shared" si="401"/>
        <v>1423</v>
      </c>
      <c r="AI1435" s="29">
        <f t="shared" si="395"/>
        <v>9215376.7699999921</v>
      </c>
      <c r="AJ1435" s="30">
        <f t="shared" si="401"/>
        <v>1423</v>
      </c>
      <c r="AK1435" s="30">
        <f t="shared" si="400"/>
        <v>1423</v>
      </c>
      <c r="AL1435" s="29">
        <f t="shared" si="396"/>
        <v>9255248.110000018</v>
      </c>
      <c r="AM1435" s="30">
        <f t="shared" si="400"/>
        <v>1423</v>
      </c>
      <c r="AN1435" s="30">
        <f t="shared" si="400"/>
        <v>1423</v>
      </c>
      <c r="AO1435" s="29">
        <f t="shared" si="397"/>
        <v>9256403.7900000848</v>
      </c>
      <c r="AP1435" s="30">
        <f t="shared" si="400"/>
        <v>1423</v>
      </c>
      <c r="AQ1435" s="30">
        <f t="shared" si="400"/>
        <v>1423</v>
      </c>
      <c r="AR1435" s="29">
        <f t="shared" si="391"/>
        <v>9244009.8899997566</v>
      </c>
      <c r="AS1435" s="253">
        <f t="shared" si="400"/>
        <v>1423</v>
      </c>
      <c r="AT1435" s="254">
        <f t="shared" si="400"/>
        <v>1423</v>
      </c>
    </row>
    <row r="1436" spans="22:46">
      <c r="V1436" s="30">
        <f t="shared" si="401"/>
        <v>1424</v>
      </c>
      <c r="W1436" s="29">
        <f t="shared" si="392"/>
        <v>9231635.8899999913</v>
      </c>
      <c r="X1436" s="30">
        <f t="shared" si="401"/>
        <v>1424</v>
      </c>
      <c r="Y1436" s="30">
        <f t="shared" si="401"/>
        <v>1424</v>
      </c>
      <c r="Z1436" s="29">
        <f t="shared" si="393"/>
        <v>9258742.2999998089</v>
      </c>
      <c r="AA1436" s="30">
        <f t="shared" si="401"/>
        <v>1424</v>
      </c>
      <c r="AB1436" s="30">
        <f t="shared" si="401"/>
        <v>1424</v>
      </c>
      <c r="AC1436" s="29">
        <f t="shared" si="394"/>
        <v>9225960.3900002036</v>
      </c>
      <c r="AD1436" s="30">
        <f t="shared" si="401"/>
        <v>1424</v>
      </c>
      <c r="AE1436" s="30">
        <f t="shared" si="401"/>
        <v>1424</v>
      </c>
      <c r="AF1436" s="29">
        <f t="shared" si="390"/>
        <v>9270873.5799999535</v>
      </c>
      <c r="AG1436" s="30">
        <f t="shared" si="401"/>
        <v>1424</v>
      </c>
      <c r="AH1436" s="30">
        <f t="shared" si="401"/>
        <v>1424</v>
      </c>
      <c r="AI1436" s="29">
        <f t="shared" si="395"/>
        <v>9221813.189999992</v>
      </c>
      <c r="AJ1436" s="30">
        <f t="shared" si="401"/>
        <v>1424</v>
      </c>
      <c r="AK1436" s="30">
        <f t="shared" si="400"/>
        <v>1424</v>
      </c>
      <c r="AL1436" s="29">
        <f t="shared" si="396"/>
        <v>9261709.8300000187</v>
      </c>
      <c r="AM1436" s="30">
        <f t="shared" si="400"/>
        <v>1424</v>
      </c>
      <c r="AN1436" s="30">
        <f t="shared" si="400"/>
        <v>1424</v>
      </c>
      <c r="AO1436" s="29">
        <f t="shared" si="397"/>
        <v>9262857.7500000857</v>
      </c>
      <c r="AP1436" s="30">
        <f t="shared" si="400"/>
        <v>1424</v>
      </c>
      <c r="AQ1436" s="30">
        <f t="shared" si="400"/>
        <v>1424</v>
      </c>
      <c r="AR1436" s="29">
        <f t="shared" si="391"/>
        <v>9250453.0599997565</v>
      </c>
      <c r="AS1436" s="253">
        <f t="shared" si="400"/>
        <v>1424</v>
      </c>
      <c r="AT1436" s="254">
        <f t="shared" si="400"/>
        <v>1424</v>
      </c>
    </row>
    <row r="1437" spans="22:46">
      <c r="V1437" s="30">
        <f t="shared" si="401"/>
        <v>1425</v>
      </c>
      <c r="W1437" s="29">
        <f t="shared" si="392"/>
        <v>9238072.5599999912</v>
      </c>
      <c r="X1437" s="30">
        <f t="shared" si="401"/>
        <v>1425</v>
      </c>
      <c r="Y1437" s="30">
        <f t="shared" si="401"/>
        <v>1425</v>
      </c>
      <c r="Z1437" s="29">
        <f t="shared" si="393"/>
        <v>9265200.4199998081</v>
      </c>
      <c r="AA1437" s="30">
        <f t="shared" si="401"/>
        <v>1425</v>
      </c>
      <c r="AB1437" s="30">
        <f t="shared" si="401"/>
        <v>1425</v>
      </c>
      <c r="AC1437" s="29">
        <f t="shared" si="394"/>
        <v>9232396.3600002043</v>
      </c>
      <c r="AD1437" s="30">
        <f t="shared" si="401"/>
        <v>1425</v>
      </c>
      <c r="AE1437" s="30">
        <f t="shared" si="401"/>
        <v>1425</v>
      </c>
      <c r="AF1437" s="29">
        <f t="shared" si="390"/>
        <v>9277336.2099999543</v>
      </c>
      <c r="AG1437" s="30">
        <f t="shared" si="401"/>
        <v>1425</v>
      </c>
      <c r="AH1437" s="30">
        <f t="shared" si="401"/>
        <v>1425</v>
      </c>
      <c r="AI1437" s="29">
        <f t="shared" si="395"/>
        <v>9228249.609999992</v>
      </c>
      <c r="AJ1437" s="30">
        <f t="shared" si="401"/>
        <v>1425</v>
      </c>
      <c r="AK1437" s="30">
        <f t="shared" si="401"/>
        <v>1425</v>
      </c>
      <c r="AL1437" s="29">
        <f t="shared" si="396"/>
        <v>9268171.5500000194</v>
      </c>
      <c r="AM1437" s="30">
        <f t="shared" ref="AK1437:AT1452" si="402">AM1436+1</f>
        <v>1425</v>
      </c>
      <c r="AN1437" s="30">
        <f t="shared" si="402"/>
        <v>1425</v>
      </c>
      <c r="AO1437" s="29">
        <f t="shared" si="397"/>
        <v>9269311.7100000866</v>
      </c>
      <c r="AP1437" s="30">
        <f t="shared" si="402"/>
        <v>1425</v>
      </c>
      <c r="AQ1437" s="30">
        <f t="shared" si="402"/>
        <v>1425</v>
      </c>
      <c r="AR1437" s="29">
        <f t="shared" si="391"/>
        <v>9256896.2299997564</v>
      </c>
      <c r="AS1437" s="253">
        <f t="shared" si="402"/>
        <v>1425</v>
      </c>
      <c r="AT1437" s="254">
        <f t="shared" si="402"/>
        <v>1425</v>
      </c>
    </row>
    <row r="1438" spans="22:46">
      <c r="V1438" s="30">
        <f t="shared" ref="V1438:AK1453" si="403">V1437+1</f>
        <v>1426</v>
      </c>
      <c r="W1438" s="29">
        <f t="shared" si="392"/>
        <v>9244509.2299999911</v>
      </c>
      <c r="X1438" s="30">
        <f t="shared" si="403"/>
        <v>1426</v>
      </c>
      <c r="Y1438" s="30">
        <f t="shared" si="403"/>
        <v>1426</v>
      </c>
      <c r="Z1438" s="29">
        <f t="shared" si="393"/>
        <v>9271658.5399998073</v>
      </c>
      <c r="AA1438" s="30">
        <f t="shared" si="403"/>
        <v>1426</v>
      </c>
      <c r="AB1438" s="30">
        <f t="shared" si="403"/>
        <v>1426</v>
      </c>
      <c r="AC1438" s="29">
        <f t="shared" si="394"/>
        <v>9238832.330000205</v>
      </c>
      <c r="AD1438" s="30">
        <f t="shared" si="403"/>
        <v>1426</v>
      </c>
      <c r="AE1438" s="30">
        <f t="shared" si="403"/>
        <v>1426</v>
      </c>
      <c r="AF1438" s="29">
        <f t="shared" si="390"/>
        <v>9283798.8399999551</v>
      </c>
      <c r="AG1438" s="30">
        <f t="shared" si="403"/>
        <v>1426</v>
      </c>
      <c r="AH1438" s="30">
        <f t="shared" si="403"/>
        <v>1426</v>
      </c>
      <c r="AI1438" s="29">
        <f t="shared" si="395"/>
        <v>9234686.0299999919</v>
      </c>
      <c r="AJ1438" s="30">
        <f t="shared" si="403"/>
        <v>1426</v>
      </c>
      <c r="AK1438" s="30">
        <f t="shared" si="402"/>
        <v>1426</v>
      </c>
      <c r="AL1438" s="29">
        <f t="shared" si="396"/>
        <v>9274633.27000002</v>
      </c>
      <c r="AM1438" s="30">
        <f t="shared" si="402"/>
        <v>1426</v>
      </c>
      <c r="AN1438" s="30">
        <f t="shared" si="402"/>
        <v>1426</v>
      </c>
      <c r="AO1438" s="29">
        <f t="shared" si="397"/>
        <v>9275765.6700000875</v>
      </c>
      <c r="AP1438" s="30">
        <f t="shared" si="402"/>
        <v>1426</v>
      </c>
      <c r="AQ1438" s="30">
        <f t="shared" si="402"/>
        <v>1426</v>
      </c>
      <c r="AR1438" s="29">
        <f t="shared" si="391"/>
        <v>9263339.3999997564</v>
      </c>
      <c r="AS1438" s="253">
        <f t="shared" si="402"/>
        <v>1426</v>
      </c>
      <c r="AT1438" s="254">
        <f t="shared" si="402"/>
        <v>1426</v>
      </c>
    </row>
    <row r="1439" spans="22:46">
      <c r="V1439" s="30">
        <f t="shared" si="403"/>
        <v>1427</v>
      </c>
      <c r="W1439" s="29">
        <f t="shared" si="392"/>
        <v>9250945.8999999911</v>
      </c>
      <c r="X1439" s="30">
        <f t="shared" si="403"/>
        <v>1427</v>
      </c>
      <c r="Y1439" s="30">
        <f t="shared" si="403"/>
        <v>1427</v>
      </c>
      <c r="Z1439" s="29">
        <f t="shared" si="393"/>
        <v>9278116.6599998064</v>
      </c>
      <c r="AA1439" s="30">
        <f t="shared" si="403"/>
        <v>1427</v>
      </c>
      <c r="AB1439" s="30">
        <f t="shared" si="403"/>
        <v>1427</v>
      </c>
      <c r="AC1439" s="29">
        <f t="shared" si="394"/>
        <v>9245268.3000002056</v>
      </c>
      <c r="AD1439" s="30">
        <f t="shared" si="403"/>
        <v>1427</v>
      </c>
      <c r="AE1439" s="30">
        <f t="shared" si="403"/>
        <v>1427</v>
      </c>
      <c r="AF1439" s="29">
        <f t="shared" si="390"/>
        <v>9290261.469999956</v>
      </c>
      <c r="AG1439" s="30">
        <f t="shared" si="403"/>
        <v>1427</v>
      </c>
      <c r="AH1439" s="30">
        <f t="shared" si="403"/>
        <v>1427</v>
      </c>
      <c r="AI1439" s="29">
        <f t="shared" si="395"/>
        <v>9241122.4499999918</v>
      </c>
      <c r="AJ1439" s="30">
        <f t="shared" si="403"/>
        <v>1427</v>
      </c>
      <c r="AK1439" s="30">
        <f t="shared" si="402"/>
        <v>1427</v>
      </c>
      <c r="AL1439" s="29">
        <f t="shared" si="396"/>
        <v>9281094.9900000207</v>
      </c>
      <c r="AM1439" s="30">
        <f t="shared" si="402"/>
        <v>1427</v>
      </c>
      <c r="AN1439" s="30">
        <f t="shared" si="402"/>
        <v>1427</v>
      </c>
      <c r="AO1439" s="29">
        <f t="shared" si="397"/>
        <v>9282219.6300000884</v>
      </c>
      <c r="AP1439" s="30">
        <f t="shared" si="402"/>
        <v>1427</v>
      </c>
      <c r="AQ1439" s="30">
        <f t="shared" si="402"/>
        <v>1427</v>
      </c>
      <c r="AR1439" s="29">
        <f t="shared" si="391"/>
        <v>9269782.5699997563</v>
      </c>
      <c r="AS1439" s="253">
        <f t="shared" si="402"/>
        <v>1427</v>
      </c>
      <c r="AT1439" s="254">
        <f t="shared" si="402"/>
        <v>1427</v>
      </c>
    </row>
    <row r="1440" spans="22:46">
      <c r="V1440" s="30">
        <f t="shared" si="403"/>
        <v>1428</v>
      </c>
      <c r="W1440" s="29">
        <f t="shared" si="392"/>
        <v>9257382.569999991</v>
      </c>
      <c r="X1440" s="30">
        <f t="shared" si="403"/>
        <v>1428</v>
      </c>
      <c r="Y1440" s="30">
        <f t="shared" si="403"/>
        <v>1428</v>
      </c>
      <c r="Z1440" s="29">
        <f t="shared" si="393"/>
        <v>9284574.7799998056</v>
      </c>
      <c r="AA1440" s="30">
        <f t="shared" si="403"/>
        <v>1428</v>
      </c>
      <c r="AB1440" s="30">
        <f t="shared" si="403"/>
        <v>1428</v>
      </c>
      <c r="AC1440" s="29">
        <f t="shared" si="394"/>
        <v>9251704.2700002063</v>
      </c>
      <c r="AD1440" s="30">
        <f t="shared" si="403"/>
        <v>1428</v>
      </c>
      <c r="AE1440" s="30">
        <f t="shared" si="403"/>
        <v>1428</v>
      </c>
      <c r="AF1440" s="29">
        <f t="shared" si="390"/>
        <v>9296724.0999999568</v>
      </c>
      <c r="AG1440" s="30">
        <f t="shared" si="403"/>
        <v>1428</v>
      </c>
      <c r="AH1440" s="30">
        <f t="shared" si="403"/>
        <v>1428</v>
      </c>
      <c r="AI1440" s="29">
        <f t="shared" si="395"/>
        <v>9247558.8699999917</v>
      </c>
      <c r="AJ1440" s="30">
        <f t="shared" si="403"/>
        <v>1428</v>
      </c>
      <c r="AK1440" s="30">
        <f t="shared" si="402"/>
        <v>1428</v>
      </c>
      <c r="AL1440" s="29">
        <f t="shared" si="396"/>
        <v>9287556.7100000214</v>
      </c>
      <c r="AM1440" s="30">
        <f t="shared" si="402"/>
        <v>1428</v>
      </c>
      <c r="AN1440" s="30">
        <f t="shared" si="402"/>
        <v>1428</v>
      </c>
      <c r="AO1440" s="29">
        <f t="shared" si="397"/>
        <v>9288673.5900000893</v>
      </c>
      <c r="AP1440" s="30">
        <f t="shared" si="402"/>
        <v>1428</v>
      </c>
      <c r="AQ1440" s="30">
        <f t="shared" si="402"/>
        <v>1428</v>
      </c>
      <c r="AR1440" s="29">
        <f t="shared" si="391"/>
        <v>9276225.7399997562</v>
      </c>
      <c r="AS1440" s="253">
        <f t="shared" si="402"/>
        <v>1428</v>
      </c>
      <c r="AT1440" s="254">
        <f t="shared" si="402"/>
        <v>1428</v>
      </c>
    </row>
    <row r="1441" spans="22:46">
      <c r="V1441" s="30">
        <f t="shared" si="403"/>
        <v>1429</v>
      </c>
      <c r="W1441" s="29">
        <f t="shared" si="392"/>
        <v>9263819.2399999909</v>
      </c>
      <c r="X1441" s="30">
        <f t="shared" si="403"/>
        <v>1429</v>
      </c>
      <c r="Y1441" s="30">
        <f t="shared" si="403"/>
        <v>1429</v>
      </c>
      <c r="Z1441" s="29">
        <f t="shared" si="393"/>
        <v>9291032.8999998048</v>
      </c>
      <c r="AA1441" s="30">
        <f t="shared" si="403"/>
        <v>1429</v>
      </c>
      <c r="AB1441" s="30">
        <f t="shared" si="403"/>
        <v>1429</v>
      </c>
      <c r="AC1441" s="29">
        <f t="shared" si="394"/>
        <v>9258140.240000207</v>
      </c>
      <c r="AD1441" s="30">
        <f t="shared" si="403"/>
        <v>1429</v>
      </c>
      <c r="AE1441" s="30">
        <f t="shared" si="403"/>
        <v>1429</v>
      </c>
      <c r="AF1441" s="29">
        <f t="shared" si="390"/>
        <v>9303186.7299999576</v>
      </c>
      <c r="AG1441" s="30">
        <f t="shared" si="403"/>
        <v>1429</v>
      </c>
      <c r="AH1441" s="30">
        <f t="shared" si="403"/>
        <v>1429</v>
      </c>
      <c r="AI1441" s="29">
        <f t="shared" si="395"/>
        <v>9253995.2899999917</v>
      </c>
      <c r="AJ1441" s="30">
        <f t="shared" si="403"/>
        <v>1429</v>
      </c>
      <c r="AK1441" s="30">
        <f t="shared" si="402"/>
        <v>1429</v>
      </c>
      <c r="AL1441" s="29">
        <f t="shared" si="396"/>
        <v>9294018.4300000221</v>
      </c>
      <c r="AM1441" s="30">
        <f t="shared" si="402"/>
        <v>1429</v>
      </c>
      <c r="AN1441" s="30">
        <f t="shared" si="402"/>
        <v>1429</v>
      </c>
      <c r="AO1441" s="29">
        <f t="shared" si="397"/>
        <v>9295127.5500000902</v>
      </c>
      <c r="AP1441" s="30">
        <f t="shared" si="402"/>
        <v>1429</v>
      </c>
      <c r="AQ1441" s="30">
        <f t="shared" si="402"/>
        <v>1429</v>
      </c>
      <c r="AR1441" s="29">
        <f t="shared" si="391"/>
        <v>9282668.9099997561</v>
      </c>
      <c r="AS1441" s="253">
        <f t="shared" si="402"/>
        <v>1429</v>
      </c>
      <c r="AT1441" s="254">
        <f t="shared" si="402"/>
        <v>1429</v>
      </c>
    </row>
    <row r="1442" spans="22:46">
      <c r="V1442" s="30">
        <f t="shared" si="403"/>
        <v>1430</v>
      </c>
      <c r="W1442" s="29">
        <f t="shared" si="392"/>
        <v>9270255.9099999908</v>
      </c>
      <c r="X1442" s="30">
        <f t="shared" si="403"/>
        <v>1430</v>
      </c>
      <c r="Y1442" s="30">
        <f t="shared" si="403"/>
        <v>1430</v>
      </c>
      <c r="Z1442" s="29">
        <f t="shared" si="393"/>
        <v>9297491.019999804</v>
      </c>
      <c r="AA1442" s="30">
        <f t="shared" si="403"/>
        <v>1430</v>
      </c>
      <c r="AB1442" s="30">
        <f t="shared" si="403"/>
        <v>1430</v>
      </c>
      <c r="AC1442" s="29">
        <f t="shared" si="394"/>
        <v>9264576.2100002076</v>
      </c>
      <c r="AD1442" s="30">
        <f t="shared" si="403"/>
        <v>1430</v>
      </c>
      <c r="AE1442" s="30">
        <f t="shared" si="403"/>
        <v>1430</v>
      </c>
      <c r="AF1442" s="29">
        <f t="shared" si="390"/>
        <v>9309649.3599999584</v>
      </c>
      <c r="AG1442" s="30">
        <f t="shared" si="403"/>
        <v>1430</v>
      </c>
      <c r="AH1442" s="30">
        <f t="shared" si="403"/>
        <v>1430</v>
      </c>
      <c r="AI1442" s="29">
        <f t="shared" si="395"/>
        <v>9260431.7099999916</v>
      </c>
      <c r="AJ1442" s="30">
        <f t="shared" si="403"/>
        <v>1430</v>
      </c>
      <c r="AK1442" s="30">
        <f t="shared" si="402"/>
        <v>1430</v>
      </c>
      <c r="AL1442" s="29">
        <f t="shared" si="396"/>
        <v>9300480.1500000227</v>
      </c>
      <c r="AM1442" s="30">
        <f t="shared" si="402"/>
        <v>1430</v>
      </c>
      <c r="AN1442" s="30">
        <f t="shared" si="402"/>
        <v>1430</v>
      </c>
      <c r="AO1442" s="29">
        <f t="shared" si="397"/>
        <v>9301581.510000091</v>
      </c>
      <c r="AP1442" s="30">
        <f t="shared" si="402"/>
        <v>1430</v>
      </c>
      <c r="AQ1442" s="30">
        <f t="shared" si="402"/>
        <v>1430</v>
      </c>
      <c r="AR1442" s="29">
        <f t="shared" si="391"/>
        <v>9289112.0799997561</v>
      </c>
      <c r="AS1442" s="253">
        <f t="shared" si="402"/>
        <v>1430</v>
      </c>
      <c r="AT1442" s="254">
        <f t="shared" si="402"/>
        <v>1430</v>
      </c>
    </row>
    <row r="1443" spans="22:46">
      <c r="V1443" s="30">
        <f t="shared" si="403"/>
        <v>1431</v>
      </c>
      <c r="W1443" s="29">
        <f t="shared" si="392"/>
        <v>9276692.5799999908</v>
      </c>
      <c r="X1443" s="30">
        <f t="shared" si="403"/>
        <v>1431</v>
      </c>
      <c r="Y1443" s="30">
        <f t="shared" si="403"/>
        <v>1431</v>
      </c>
      <c r="Z1443" s="29">
        <f t="shared" si="393"/>
        <v>9303949.1399998032</v>
      </c>
      <c r="AA1443" s="30">
        <f t="shared" si="403"/>
        <v>1431</v>
      </c>
      <c r="AB1443" s="30">
        <f t="shared" si="403"/>
        <v>1431</v>
      </c>
      <c r="AC1443" s="29">
        <f t="shared" si="394"/>
        <v>9271012.1800002083</v>
      </c>
      <c r="AD1443" s="30">
        <f t="shared" si="403"/>
        <v>1431</v>
      </c>
      <c r="AE1443" s="30">
        <f t="shared" si="403"/>
        <v>1431</v>
      </c>
      <c r="AF1443" s="29">
        <f t="shared" si="390"/>
        <v>9316111.9899999592</v>
      </c>
      <c r="AG1443" s="30">
        <f t="shared" si="403"/>
        <v>1431</v>
      </c>
      <c r="AH1443" s="30">
        <f t="shared" si="403"/>
        <v>1431</v>
      </c>
      <c r="AI1443" s="29">
        <f t="shared" si="395"/>
        <v>9266868.1299999915</v>
      </c>
      <c r="AJ1443" s="30">
        <f t="shared" si="403"/>
        <v>1431</v>
      </c>
      <c r="AK1443" s="30">
        <f t="shared" si="402"/>
        <v>1431</v>
      </c>
      <c r="AL1443" s="29">
        <f t="shared" si="396"/>
        <v>9306941.8700000234</v>
      </c>
      <c r="AM1443" s="30">
        <f t="shared" si="402"/>
        <v>1431</v>
      </c>
      <c r="AN1443" s="30">
        <f t="shared" si="402"/>
        <v>1431</v>
      </c>
      <c r="AO1443" s="29">
        <f t="shared" si="397"/>
        <v>9308035.4700000919</v>
      </c>
      <c r="AP1443" s="30">
        <f t="shared" si="402"/>
        <v>1431</v>
      </c>
      <c r="AQ1443" s="30">
        <f t="shared" si="402"/>
        <v>1431</v>
      </c>
      <c r="AR1443" s="29">
        <f t="shared" si="391"/>
        <v>9295555.249999756</v>
      </c>
      <c r="AS1443" s="253">
        <f t="shared" si="402"/>
        <v>1431</v>
      </c>
      <c r="AT1443" s="254">
        <f t="shared" si="402"/>
        <v>1431</v>
      </c>
    </row>
    <row r="1444" spans="22:46">
      <c r="V1444" s="30">
        <f t="shared" si="403"/>
        <v>1432</v>
      </c>
      <c r="W1444" s="29">
        <f t="shared" si="392"/>
        <v>9283129.2499999907</v>
      </c>
      <c r="X1444" s="30">
        <f t="shared" si="403"/>
        <v>1432</v>
      </c>
      <c r="Y1444" s="30">
        <f t="shared" si="403"/>
        <v>1432</v>
      </c>
      <c r="Z1444" s="29">
        <f t="shared" si="393"/>
        <v>9310407.2599998023</v>
      </c>
      <c r="AA1444" s="30">
        <f t="shared" si="403"/>
        <v>1432</v>
      </c>
      <c r="AB1444" s="30">
        <f t="shared" si="403"/>
        <v>1432</v>
      </c>
      <c r="AC1444" s="29">
        <f t="shared" si="394"/>
        <v>9277448.150000209</v>
      </c>
      <c r="AD1444" s="30">
        <f t="shared" si="403"/>
        <v>1432</v>
      </c>
      <c r="AE1444" s="30">
        <f t="shared" si="403"/>
        <v>1432</v>
      </c>
      <c r="AF1444" s="29">
        <f t="shared" si="390"/>
        <v>9322574.6199999601</v>
      </c>
      <c r="AG1444" s="30">
        <f t="shared" si="403"/>
        <v>1432</v>
      </c>
      <c r="AH1444" s="30">
        <f t="shared" si="403"/>
        <v>1432</v>
      </c>
      <c r="AI1444" s="29">
        <f t="shared" si="395"/>
        <v>9273304.5499999914</v>
      </c>
      <c r="AJ1444" s="30">
        <f t="shared" si="403"/>
        <v>1432</v>
      </c>
      <c r="AK1444" s="30">
        <f t="shared" si="402"/>
        <v>1432</v>
      </c>
      <c r="AL1444" s="29">
        <f t="shared" si="396"/>
        <v>9313403.5900000241</v>
      </c>
      <c r="AM1444" s="30">
        <f t="shared" si="402"/>
        <v>1432</v>
      </c>
      <c r="AN1444" s="30">
        <f t="shared" si="402"/>
        <v>1432</v>
      </c>
      <c r="AO1444" s="29">
        <f t="shared" si="397"/>
        <v>9314489.4300000928</v>
      </c>
      <c r="AP1444" s="30">
        <f t="shared" si="402"/>
        <v>1432</v>
      </c>
      <c r="AQ1444" s="30">
        <f t="shared" si="402"/>
        <v>1432</v>
      </c>
      <c r="AR1444" s="29">
        <f t="shared" si="391"/>
        <v>9301998.4199997559</v>
      </c>
      <c r="AS1444" s="253">
        <f t="shared" si="402"/>
        <v>1432</v>
      </c>
      <c r="AT1444" s="254">
        <f t="shared" si="402"/>
        <v>1432</v>
      </c>
    </row>
    <row r="1445" spans="22:46">
      <c r="V1445" s="30">
        <f t="shared" si="403"/>
        <v>1433</v>
      </c>
      <c r="W1445" s="29">
        <f t="shared" si="392"/>
        <v>9289565.9199999906</v>
      </c>
      <c r="X1445" s="30">
        <f t="shared" si="403"/>
        <v>1433</v>
      </c>
      <c r="Y1445" s="30">
        <f t="shared" si="403"/>
        <v>1433</v>
      </c>
      <c r="Z1445" s="29">
        <f t="shared" si="393"/>
        <v>9316865.3799998015</v>
      </c>
      <c r="AA1445" s="30">
        <f t="shared" si="403"/>
        <v>1433</v>
      </c>
      <c r="AB1445" s="30">
        <f t="shared" si="403"/>
        <v>1433</v>
      </c>
      <c r="AC1445" s="29">
        <f t="shared" si="394"/>
        <v>9283884.1200002097</v>
      </c>
      <c r="AD1445" s="30">
        <f t="shared" si="403"/>
        <v>1433</v>
      </c>
      <c r="AE1445" s="30">
        <f t="shared" si="403"/>
        <v>1433</v>
      </c>
      <c r="AF1445" s="29">
        <f t="shared" si="390"/>
        <v>9329037.2499999609</v>
      </c>
      <c r="AG1445" s="30">
        <f t="shared" si="403"/>
        <v>1433</v>
      </c>
      <c r="AH1445" s="30">
        <f t="shared" si="403"/>
        <v>1433</v>
      </c>
      <c r="AI1445" s="29">
        <f t="shared" si="395"/>
        <v>9279740.9699999914</v>
      </c>
      <c r="AJ1445" s="30">
        <f t="shared" si="403"/>
        <v>1433</v>
      </c>
      <c r="AK1445" s="30">
        <f t="shared" si="402"/>
        <v>1433</v>
      </c>
      <c r="AL1445" s="29">
        <f t="shared" si="396"/>
        <v>9319865.3100000247</v>
      </c>
      <c r="AM1445" s="30">
        <f t="shared" si="402"/>
        <v>1433</v>
      </c>
      <c r="AN1445" s="30">
        <f t="shared" si="402"/>
        <v>1433</v>
      </c>
      <c r="AO1445" s="29">
        <f t="shared" si="397"/>
        <v>9320943.3900000937</v>
      </c>
      <c r="AP1445" s="30">
        <f t="shared" si="402"/>
        <v>1433</v>
      </c>
      <c r="AQ1445" s="30">
        <f t="shared" si="402"/>
        <v>1433</v>
      </c>
      <c r="AR1445" s="29">
        <f t="shared" si="391"/>
        <v>9308441.5899997558</v>
      </c>
      <c r="AS1445" s="253">
        <f t="shared" si="402"/>
        <v>1433</v>
      </c>
      <c r="AT1445" s="254">
        <f t="shared" si="402"/>
        <v>1433</v>
      </c>
    </row>
    <row r="1446" spans="22:46">
      <c r="V1446" s="30">
        <f t="shared" si="403"/>
        <v>1434</v>
      </c>
      <c r="W1446" s="29">
        <f t="shared" si="392"/>
        <v>9296002.5899999905</v>
      </c>
      <c r="X1446" s="30">
        <f t="shared" si="403"/>
        <v>1434</v>
      </c>
      <c r="Y1446" s="30">
        <f t="shared" si="403"/>
        <v>1434</v>
      </c>
      <c r="Z1446" s="29">
        <f t="shared" si="393"/>
        <v>9323323.4999998007</v>
      </c>
      <c r="AA1446" s="30">
        <f t="shared" si="403"/>
        <v>1434</v>
      </c>
      <c r="AB1446" s="30">
        <f t="shared" si="403"/>
        <v>1434</v>
      </c>
      <c r="AC1446" s="29">
        <f t="shared" si="394"/>
        <v>9290320.0900002103</v>
      </c>
      <c r="AD1446" s="30">
        <f t="shared" si="403"/>
        <v>1434</v>
      </c>
      <c r="AE1446" s="30">
        <f t="shared" si="403"/>
        <v>1434</v>
      </c>
      <c r="AF1446" s="29">
        <f t="shared" ref="AF1446:AF1509" si="404">AF1445+6464.56</f>
        <v>9335501.8099999614</v>
      </c>
      <c r="AG1446" s="30">
        <f t="shared" si="403"/>
        <v>1434</v>
      </c>
      <c r="AH1446" s="30">
        <f t="shared" si="403"/>
        <v>1434</v>
      </c>
      <c r="AI1446" s="29">
        <f t="shared" si="395"/>
        <v>9286177.3899999913</v>
      </c>
      <c r="AJ1446" s="30">
        <f t="shared" si="403"/>
        <v>1434</v>
      </c>
      <c r="AK1446" s="30">
        <f t="shared" si="402"/>
        <v>1434</v>
      </c>
      <c r="AL1446" s="29">
        <f t="shared" si="396"/>
        <v>9326327.0300000254</v>
      </c>
      <c r="AM1446" s="30">
        <f t="shared" si="402"/>
        <v>1434</v>
      </c>
      <c r="AN1446" s="30">
        <f t="shared" si="402"/>
        <v>1434</v>
      </c>
      <c r="AO1446" s="29">
        <f t="shared" si="397"/>
        <v>9327397.3500000946</v>
      </c>
      <c r="AP1446" s="30">
        <f t="shared" si="402"/>
        <v>1434</v>
      </c>
      <c r="AQ1446" s="30">
        <f t="shared" si="402"/>
        <v>1434</v>
      </c>
      <c r="AR1446" s="29">
        <f>AR1445+6445.47</f>
        <v>9314887.0599997565</v>
      </c>
      <c r="AS1446" s="253">
        <f t="shared" si="402"/>
        <v>1434</v>
      </c>
      <c r="AT1446" s="254">
        <f t="shared" si="402"/>
        <v>1434</v>
      </c>
    </row>
    <row r="1447" spans="22:46">
      <c r="V1447" s="30">
        <f t="shared" si="403"/>
        <v>1435</v>
      </c>
      <c r="W1447" s="29">
        <f>W1446+6440.97</f>
        <v>9302443.5599999912</v>
      </c>
      <c r="X1447" s="30">
        <f t="shared" si="403"/>
        <v>1435</v>
      </c>
      <c r="Y1447" s="30">
        <f t="shared" si="403"/>
        <v>1435</v>
      </c>
      <c r="Z1447" s="29">
        <f t="shared" si="393"/>
        <v>9329781.6199997999</v>
      </c>
      <c r="AA1447" s="30">
        <f t="shared" si="403"/>
        <v>1435</v>
      </c>
      <c r="AB1447" s="30">
        <f t="shared" si="403"/>
        <v>1435</v>
      </c>
      <c r="AC1447" s="29">
        <f t="shared" si="394"/>
        <v>9296756.060000211</v>
      </c>
      <c r="AD1447" s="30">
        <f t="shared" si="403"/>
        <v>1435</v>
      </c>
      <c r="AE1447" s="30">
        <f t="shared" si="403"/>
        <v>1435</v>
      </c>
      <c r="AF1447" s="29">
        <f t="shared" si="404"/>
        <v>9341966.3699999619</v>
      </c>
      <c r="AG1447" s="30">
        <f t="shared" si="403"/>
        <v>1435</v>
      </c>
      <c r="AH1447" s="30">
        <f t="shared" si="403"/>
        <v>1435</v>
      </c>
      <c r="AI1447" s="29">
        <f t="shared" si="395"/>
        <v>9292613.8099999912</v>
      </c>
      <c r="AJ1447" s="30">
        <f t="shared" si="403"/>
        <v>1435</v>
      </c>
      <c r="AK1447" s="30">
        <f t="shared" si="402"/>
        <v>1435</v>
      </c>
      <c r="AL1447" s="29">
        <f t="shared" si="396"/>
        <v>9332788.7500000261</v>
      </c>
      <c r="AM1447" s="30">
        <f t="shared" si="402"/>
        <v>1435</v>
      </c>
      <c r="AN1447" s="30">
        <f t="shared" si="402"/>
        <v>1435</v>
      </c>
      <c r="AO1447" s="29">
        <f t="shared" si="397"/>
        <v>9333851.3100000955</v>
      </c>
      <c r="AP1447" s="30">
        <f t="shared" si="402"/>
        <v>1435</v>
      </c>
      <c r="AQ1447" s="30">
        <f t="shared" si="402"/>
        <v>1435</v>
      </c>
      <c r="AR1447" s="29">
        <f t="shared" ref="AR1447:AR1510" si="405">AR1446+6445.47</f>
        <v>9321332.5299997572</v>
      </c>
      <c r="AS1447" s="253">
        <f t="shared" si="402"/>
        <v>1435</v>
      </c>
      <c r="AT1447" s="254">
        <f t="shared" si="402"/>
        <v>1435</v>
      </c>
    </row>
    <row r="1448" spans="22:46">
      <c r="V1448" s="30">
        <f t="shared" si="403"/>
        <v>1436</v>
      </c>
      <c r="W1448" s="29">
        <f t="shared" ref="W1448:W1511" si="406">W1447+6440.97</f>
        <v>9308884.5299999919</v>
      </c>
      <c r="X1448" s="30">
        <f t="shared" si="403"/>
        <v>1436</v>
      </c>
      <c r="Y1448" s="30">
        <f t="shared" si="403"/>
        <v>1436</v>
      </c>
      <c r="Z1448" s="29">
        <f t="shared" ref="Z1448:Z1511" si="407">Z1447+6460.05</f>
        <v>9336241.6699998006</v>
      </c>
      <c r="AA1448" s="30">
        <f t="shared" si="403"/>
        <v>1436</v>
      </c>
      <c r="AB1448" s="30">
        <f t="shared" si="403"/>
        <v>1436</v>
      </c>
      <c r="AC1448" s="29">
        <f>AC1447+6438.27</f>
        <v>9303194.3300002106</v>
      </c>
      <c r="AD1448" s="30">
        <f t="shared" si="403"/>
        <v>1436</v>
      </c>
      <c r="AE1448" s="30">
        <f t="shared" si="403"/>
        <v>1436</v>
      </c>
      <c r="AF1448" s="29">
        <f t="shared" si="404"/>
        <v>9348430.9299999624</v>
      </c>
      <c r="AG1448" s="30">
        <f t="shared" si="403"/>
        <v>1436</v>
      </c>
      <c r="AH1448" s="30">
        <f t="shared" si="403"/>
        <v>1436</v>
      </c>
      <c r="AI1448" s="29">
        <f>AI1447+6438.72</f>
        <v>9299052.5299999919</v>
      </c>
      <c r="AJ1448" s="30">
        <f t="shared" si="403"/>
        <v>1436</v>
      </c>
      <c r="AK1448" s="30">
        <f t="shared" si="402"/>
        <v>1436</v>
      </c>
      <c r="AL1448" s="29">
        <f t="shared" si="396"/>
        <v>9339250.4700000267</v>
      </c>
      <c r="AM1448" s="30">
        <f t="shared" si="402"/>
        <v>1436</v>
      </c>
      <c r="AN1448" s="30">
        <f t="shared" si="402"/>
        <v>1436</v>
      </c>
      <c r="AO1448" s="29">
        <f t="shared" si="397"/>
        <v>9340305.2700000964</v>
      </c>
      <c r="AP1448" s="30">
        <f t="shared" si="402"/>
        <v>1436</v>
      </c>
      <c r="AQ1448" s="30">
        <f t="shared" si="402"/>
        <v>1436</v>
      </c>
      <c r="AR1448" s="29">
        <f t="shared" si="405"/>
        <v>9327777.9999997579</v>
      </c>
      <c r="AS1448" s="253">
        <f t="shared" si="402"/>
        <v>1436</v>
      </c>
      <c r="AT1448" s="254">
        <f t="shared" si="402"/>
        <v>1436</v>
      </c>
    </row>
    <row r="1449" spans="22:46">
      <c r="V1449" s="30">
        <f t="shared" si="403"/>
        <v>1437</v>
      </c>
      <c r="W1449" s="29">
        <f t="shared" si="406"/>
        <v>9315325.4999999925</v>
      </c>
      <c r="X1449" s="30">
        <f t="shared" si="403"/>
        <v>1437</v>
      </c>
      <c r="Y1449" s="30">
        <f t="shared" si="403"/>
        <v>1437</v>
      </c>
      <c r="Z1449" s="29">
        <f t="shared" si="407"/>
        <v>9342701.7199998014</v>
      </c>
      <c r="AA1449" s="30">
        <f t="shared" si="403"/>
        <v>1437</v>
      </c>
      <c r="AB1449" s="30">
        <f t="shared" si="403"/>
        <v>1437</v>
      </c>
      <c r="AC1449" s="29">
        <f t="shared" ref="AC1449:AC1512" si="408">AC1448+6438.27</f>
        <v>9309632.6000002101</v>
      </c>
      <c r="AD1449" s="30">
        <f t="shared" si="403"/>
        <v>1437</v>
      </c>
      <c r="AE1449" s="30">
        <f t="shared" si="403"/>
        <v>1437</v>
      </c>
      <c r="AF1449" s="29">
        <f t="shared" si="404"/>
        <v>9354895.489999963</v>
      </c>
      <c r="AG1449" s="30">
        <f t="shared" si="403"/>
        <v>1437</v>
      </c>
      <c r="AH1449" s="30">
        <f t="shared" si="403"/>
        <v>1437</v>
      </c>
      <c r="AI1449" s="29">
        <f t="shared" ref="AI1449:AI1512" si="409">AI1448+6438.72</f>
        <v>9305491.2499999925</v>
      </c>
      <c r="AJ1449" s="30">
        <f t="shared" si="403"/>
        <v>1437</v>
      </c>
      <c r="AK1449" s="30">
        <f t="shared" si="402"/>
        <v>1437</v>
      </c>
      <c r="AL1449" s="29">
        <f t="shared" ref="AL1449:AL1512" si="410">AL1448+6463.66</f>
        <v>9345714.1300000269</v>
      </c>
      <c r="AM1449" s="30">
        <f t="shared" si="402"/>
        <v>1437</v>
      </c>
      <c r="AN1449" s="30">
        <f t="shared" si="402"/>
        <v>1437</v>
      </c>
      <c r="AO1449" s="29">
        <f t="shared" si="397"/>
        <v>9346759.2300000973</v>
      </c>
      <c r="AP1449" s="30">
        <f t="shared" si="402"/>
        <v>1437</v>
      </c>
      <c r="AQ1449" s="30">
        <f t="shared" si="402"/>
        <v>1437</v>
      </c>
      <c r="AR1449" s="29">
        <f t="shared" si="405"/>
        <v>9334223.4699997585</v>
      </c>
      <c r="AS1449" s="253">
        <f t="shared" si="402"/>
        <v>1437</v>
      </c>
      <c r="AT1449" s="254">
        <f t="shared" si="402"/>
        <v>1437</v>
      </c>
    </row>
    <row r="1450" spans="22:46">
      <c r="V1450" s="30">
        <f t="shared" si="403"/>
        <v>1438</v>
      </c>
      <c r="W1450" s="29">
        <f t="shared" si="406"/>
        <v>9321766.4699999932</v>
      </c>
      <c r="X1450" s="30">
        <f t="shared" si="403"/>
        <v>1438</v>
      </c>
      <c r="Y1450" s="30">
        <f t="shared" si="403"/>
        <v>1438</v>
      </c>
      <c r="Z1450" s="29">
        <f t="shared" si="407"/>
        <v>9349161.7699998021</v>
      </c>
      <c r="AA1450" s="30">
        <f t="shared" si="403"/>
        <v>1438</v>
      </c>
      <c r="AB1450" s="30">
        <f t="shared" si="403"/>
        <v>1438</v>
      </c>
      <c r="AC1450" s="29">
        <f t="shared" si="408"/>
        <v>9316070.8700002097</v>
      </c>
      <c r="AD1450" s="30">
        <f t="shared" si="403"/>
        <v>1438</v>
      </c>
      <c r="AE1450" s="30">
        <f t="shared" si="403"/>
        <v>1438</v>
      </c>
      <c r="AF1450" s="29">
        <f t="shared" si="404"/>
        <v>9361360.0499999635</v>
      </c>
      <c r="AG1450" s="30">
        <f t="shared" si="403"/>
        <v>1438</v>
      </c>
      <c r="AH1450" s="30">
        <f t="shared" si="403"/>
        <v>1438</v>
      </c>
      <c r="AI1450" s="29">
        <f t="shared" si="409"/>
        <v>9311929.9699999932</v>
      </c>
      <c r="AJ1450" s="30">
        <f t="shared" si="403"/>
        <v>1438</v>
      </c>
      <c r="AK1450" s="30">
        <f t="shared" si="402"/>
        <v>1438</v>
      </c>
      <c r="AL1450" s="29">
        <f t="shared" si="410"/>
        <v>9352177.790000027</v>
      </c>
      <c r="AM1450" s="30">
        <f t="shared" si="402"/>
        <v>1438</v>
      </c>
      <c r="AN1450" s="30">
        <f t="shared" si="402"/>
        <v>1438</v>
      </c>
      <c r="AO1450" s="29">
        <f>AO1449+6456.26</f>
        <v>9353215.4900000971</v>
      </c>
      <c r="AP1450" s="30">
        <f t="shared" si="402"/>
        <v>1438</v>
      </c>
      <c r="AQ1450" s="30">
        <f t="shared" si="402"/>
        <v>1438</v>
      </c>
      <c r="AR1450" s="29">
        <f t="shared" si="405"/>
        <v>9340668.9399997592</v>
      </c>
      <c r="AS1450" s="253">
        <f t="shared" si="402"/>
        <v>1438</v>
      </c>
      <c r="AT1450" s="254">
        <f t="shared" si="402"/>
        <v>1438</v>
      </c>
    </row>
    <row r="1451" spans="22:46">
      <c r="V1451" s="30">
        <f t="shared" si="403"/>
        <v>1439</v>
      </c>
      <c r="W1451" s="29">
        <f t="shared" si="406"/>
        <v>9328207.4399999939</v>
      </c>
      <c r="X1451" s="30">
        <f t="shared" si="403"/>
        <v>1439</v>
      </c>
      <c r="Y1451" s="30">
        <f t="shared" si="403"/>
        <v>1439</v>
      </c>
      <c r="Z1451" s="29">
        <f t="shared" si="407"/>
        <v>9355621.8199998029</v>
      </c>
      <c r="AA1451" s="30">
        <f t="shared" si="403"/>
        <v>1439</v>
      </c>
      <c r="AB1451" s="30">
        <f t="shared" si="403"/>
        <v>1439</v>
      </c>
      <c r="AC1451" s="29">
        <f t="shared" si="408"/>
        <v>9322509.1400002092</v>
      </c>
      <c r="AD1451" s="30">
        <f t="shared" si="403"/>
        <v>1439</v>
      </c>
      <c r="AE1451" s="30">
        <f t="shared" si="403"/>
        <v>1439</v>
      </c>
      <c r="AF1451" s="29">
        <f t="shared" si="404"/>
        <v>9367824.609999964</v>
      </c>
      <c r="AG1451" s="30">
        <f t="shared" si="403"/>
        <v>1439</v>
      </c>
      <c r="AH1451" s="30">
        <f t="shared" si="403"/>
        <v>1439</v>
      </c>
      <c r="AI1451" s="29">
        <f t="shared" si="409"/>
        <v>9318368.6899999939</v>
      </c>
      <c r="AJ1451" s="30">
        <f t="shared" si="403"/>
        <v>1439</v>
      </c>
      <c r="AK1451" s="30">
        <f t="shared" si="402"/>
        <v>1439</v>
      </c>
      <c r="AL1451" s="29">
        <f t="shared" si="410"/>
        <v>9358641.4500000272</v>
      </c>
      <c r="AM1451" s="30">
        <f t="shared" si="402"/>
        <v>1439</v>
      </c>
      <c r="AN1451" s="30">
        <f t="shared" si="402"/>
        <v>1439</v>
      </c>
      <c r="AO1451" s="29">
        <f t="shared" ref="AO1451:AO1514" si="411">AO1450+6456.26</f>
        <v>9359671.7500000969</v>
      </c>
      <c r="AP1451" s="30">
        <f t="shared" si="402"/>
        <v>1439</v>
      </c>
      <c r="AQ1451" s="30">
        <f t="shared" si="402"/>
        <v>1439</v>
      </c>
      <c r="AR1451" s="29">
        <f t="shared" si="405"/>
        <v>9347114.4099997599</v>
      </c>
      <c r="AS1451" s="253">
        <f t="shared" si="402"/>
        <v>1439</v>
      </c>
      <c r="AT1451" s="254">
        <f t="shared" si="402"/>
        <v>1439</v>
      </c>
    </row>
    <row r="1452" spans="22:46">
      <c r="V1452" s="30">
        <f t="shared" si="403"/>
        <v>1440</v>
      </c>
      <c r="W1452" s="29">
        <f t="shared" si="406"/>
        <v>9334648.4099999946</v>
      </c>
      <c r="X1452" s="30">
        <f t="shared" si="403"/>
        <v>1440</v>
      </c>
      <c r="Y1452" s="30">
        <f t="shared" si="403"/>
        <v>1440</v>
      </c>
      <c r="Z1452" s="29">
        <f t="shared" si="407"/>
        <v>9362081.8699998036</v>
      </c>
      <c r="AA1452" s="30">
        <f t="shared" si="403"/>
        <v>1440</v>
      </c>
      <c r="AB1452" s="30">
        <f t="shared" si="403"/>
        <v>1440</v>
      </c>
      <c r="AC1452" s="29">
        <f t="shared" si="408"/>
        <v>9328947.4100002088</v>
      </c>
      <c r="AD1452" s="30">
        <f t="shared" si="403"/>
        <v>1440</v>
      </c>
      <c r="AE1452" s="30">
        <f t="shared" si="403"/>
        <v>1440</v>
      </c>
      <c r="AF1452" s="29">
        <f t="shared" si="404"/>
        <v>9374289.1699999645</v>
      </c>
      <c r="AG1452" s="30">
        <f t="shared" si="403"/>
        <v>1440</v>
      </c>
      <c r="AH1452" s="30">
        <f t="shared" si="403"/>
        <v>1440</v>
      </c>
      <c r="AI1452" s="29">
        <f t="shared" si="409"/>
        <v>9324807.4099999946</v>
      </c>
      <c r="AJ1452" s="30">
        <f t="shared" si="403"/>
        <v>1440</v>
      </c>
      <c r="AK1452" s="30">
        <f t="shared" si="402"/>
        <v>1440</v>
      </c>
      <c r="AL1452" s="29">
        <f t="shared" si="410"/>
        <v>9365105.1100000273</v>
      </c>
      <c r="AM1452" s="30">
        <f t="shared" si="402"/>
        <v>1440</v>
      </c>
      <c r="AN1452" s="30">
        <f t="shared" si="402"/>
        <v>1440</v>
      </c>
      <c r="AO1452" s="29">
        <f t="shared" si="411"/>
        <v>9366128.0100000966</v>
      </c>
      <c r="AP1452" s="30">
        <f t="shared" si="402"/>
        <v>1440</v>
      </c>
      <c r="AQ1452" s="30">
        <f t="shared" si="402"/>
        <v>1440</v>
      </c>
      <c r="AR1452" s="29">
        <f t="shared" si="405"/>
        <v>9353559.8799997605</v>
      </c>
      <c r="AS1452" s="253">
        <f t="shared" si="402"/>
        <v>1440</v>
      </c>
      <c r="AT1452" s="254">
        <f t="shared" si="402"/>
        <v>1440</v>
      </c>
    </row>
    <row r="1453" spans="22:46">
      <c r="V1453" s="30">
        <f t="shared" si="403"/>
        <v>1441</v>
      </c>
      <c r="W1453" s="29">
        <f t="shared" si="406"/>
        <v>9341089.3799999952</v>
      </c>
      <c r="X1453" s="30">
        <f t="shared" si="403"/>
        <v>1441</v>
      </c>
      <c r="Y1453" s="30">
        <f t="shared" si="403"/>
        <v>1441</v>
      </c>
      <c r="Z1453" s="29">
        <f t="shared" si="407"/>
        <v>9368541.9199998043</v>
      </c>
      <c r="AA1453" s="30">
        <f t="shared" si="403"/>
        <v>1441</v>
      </c>
      <c r="AB1453" s="30">
        <f t="shared" si="403"/>
        <v>1441</v>
      </c>
      <c r="AC1453" s="29">
        <f t="shared" si="408"/>
        <v>9335385.6800002083</v>
      </c>
      <c r="AD1453" s="30">
        <f t="shared" si="403"/>
        <v>1441</v>
      </c>
      <c r="AE1453" s="30">
        <f t="shared" si="403"/>
        <v>1441</v>
      </c>
      <c r="AF1453" s="29">
        <f t="shared" si="404"/>
        <v>9380753.7299999651</v>
      </c>
      <c r="AG1453" s="30">
        <f t="shared" si="403"/>
        <v>1441</v>
      </c>
      <c r="AH1453" s="30">
        <f t="shared" si="403"/>
        <v>1441</v>
      </c>
      <c r="AI1453" s="29">
        <f t="shared" si="409"/>
        <v>9331246.1299999952</v>
      </c>
      <c r="AJ1453" s="30">
        <f t="shared" si="403"/>
        <v>1441</v>
      </c>
      <c r="AK1453" s="30">
        <f t="shared" si="403"/>
        <v>1441</v>
      </c>
      <c r="AL1453" s="29">
        <f t="shared" si="410"/>
        <v>9371568.7700000275</v>
      </c>
      <c r="AM1453" s="30">
        <f t="shared" ref="AK1453:AT1468" si="412">AM1452+1</f>
        <v>1441</v>
      </c>
      <c r="AN1453" s="30">
        <f t="shared" si="412"/>
        <v>1441</v>
      </c>
      <c r="AO1453" s="29">
        <f t="shared" si="411"/>
        <v>9372584.2700000964</v>
      </c>
      <c r="AP1453" s="30">
        <f t="shared" si="412"/>
        <v>1441</v>
      </c>
      <c r="AQ1453" s="30">
        <f t="shared" si="412"/>
        <v>1441</v>
      </c>
      <c r="AR1453" s="29">
        <f t="shared" si="405"/>
        <v>9360005.3499997612</v>
      </c>
      <c r="AS1453" s="253">
        <f t="shared" si="412"/>
        <v>1441</v>
      </c>
      <c r="AT1453" s="254">
        <f t="shared" si="412"/>
        <v>1441</v>
      </c>
    </row>
    <row r="1454" spans="22:46">
      <c r="V1454" s="30">
        <f t="shared" ref="V1454:AK1469" si="413">V1453+1</f>
        <v>1442</v>
      </c>
      <c r="W1454" s="29">
        <f t="shared" si="406"/>
        <v>9347530.3499999959</v>
      </c>
      <c r="X1454" s="30">
        <f t="shared" si="413"/>
        <v>1442</v>
      </c>
      <c r="Y1454" s="30">
        <f t="shared" si="413"/>
        <v>1442</v>
      </c>
      <c r="Z1454" s="29">
        <f t="shared" si="407"/>
        <v>9375001.9699998051</v>
      </c>
      <c r="AA1454" s="30">
        <f t="shared" si="413"/>
        <v>1442</v>
      </c>
      <c r="AB1454" s="30">
        <f t="shared" si="413"/>
        <v>1442</v>
      </c>
      <c r="AC1454" s="29">
        <f t="shared" si="408"/>
        <v>9341823.9500002079</v>
      </c>
      <c r="AD1454" s="30">
        <f t="shared" si="413"/>
        <v>1442</v>
      </c>
      <c r="AE1454" s="30">
        <f t="shared" si="413"/>
        <v>1442</v>
      </c>
      <c r="AF1454" s="29">
        <f t="shared" si="404"/>
        <v>9387218.2899999656</v>
      </c>
      <c r="AG1454" s="30">
        <f t="shared" si="413"/>
        <v>1442</v>
      </c>
      <c r="AH1454" s="30">
        <f t="shared" si="413"/>
        <v>1442</v>
      </c>
      <c r="AI1454" s="29">
        <f t="shared" si="409"/>
        <v>9337684.8499999959</v>
      </c>
      <c r="AJ1454" s="30">
        <f t="shared" si="413"/>
        <v>1442</v>
      </c>
      <c r="AK1454" s="30">
        <f t="shared" si="412"/>
        <v>1442</v>
      </c>
      <c r="AL1454" s="29">
        <f t="shared" si="410"/>
        <v>9378032.4300000276</v>
      </c>
      <c r="AM1454" s="30">
        <f t="shared" si="412"/>
        <v>1442</v>
      </c>
      <c r="AN1454" s="30">
        <f t="shared" si="412"/>
        <v>1442</v>
      </c>
      <c r="AO1454" s="29">
        <f t="shared" si="411"/>
        <v>9379040.5300000962</v>
      </c>
      <c r="AP1454" s="30">
        <f t="shared" si="412"/>
        <v>1442</v>
      </c>
      <c r="AQ1454" s="30">
        <f t="shared" si="412"/>
        <v>1442</v>
      </c>
      <c r="AR1454" s="29">
        <f t="shared" si="405"/>
        <v>9366450.8199997619</v>
      </c>
      <c r="AS1454" s="253">
        <f t="shared" si="412"/>
        <v>1442</v>
      </c>
      <c r="AT1454" s="254">
        <f t="shared" si="412"/>
        <v>1442</v>
      </c>
    </row>
    <row r="1455" spans="22:46">
      <c r="V1455" s="30">
        <f t="shared" si="413"/>
        <v>1443</v>
      </c>
      <c r="W1455" s="29">
        <f t="shared" si="406"/>
        <v>9353971.3199999966</v>
      </c>
      <c r="X1455" s="30">
        <f t="shared" si="413"/>
        <v>1443</v>
      </c>
      <c r="Y1455" s="30">
        <f t="shared" si="413"/>
        <v>1443</v>
      </c>
      <c r="Z1455" s="29">
        <f t="shared" si="407"/>
        <v>9381462.0199998058</v>
      </c>
      <c r="AA1455" s="30">
        <f t="shared" si="413"/>
        <v>1443</v>
      </c>
      <c r="AB1455" s="30">
        <f t="shared" si="413"/>
        <v>1443</v>
      </c>
      <c r="AC1455" s="29">
        <f t="shared" si="408"/>
        <v>9348262.2200002074</v>
      </c>
      <c r="AD1455" s="30">
        <f t="shared" si="413"/>
        <v>1443</v>
      </c>
      <c r="AE1455" s="30">
        <f t="shared" si="413"/>
        <v>1443</v>
      </c>
      <c r="AF1455" s="29">
        <f t="shared" si="404"/>
        <v>9393682.8499999661</v>
      </c>
      <c r="AG1455" s="30">
        <f t="shared" si="413"/>
        <v>1443</v>
      </c>
      <c r="AH1455" s="30">
        <f t="shared" si="413"/>
        <v>1443</v>
      </c>
      <c r="AI1455" s="29">
        <f t="shared" si="409"/>
        <v>9344123.5699999966</v>
      </c>
      <c r="AJ1455" s="30">
        <f t="shared" si="413"/>
        <v>1443</v>
      </c>
      <c r="AK1455" s="30">
        <f t="shared" si="412"/>
        <v>1443</v>
      </c>
      <c r="AL1455" s="29">
        <f t="shared" si="410"/>
        <v>9384496.0900000278</v>
      </c>
      <c r="AM1455" s="30">
        <f t="shared" si="412"/>
        <v>1443</v>
      </c>
      <c r="AN1455" s="30">
        <f t="shared" si="412"/>
        <v>1443</v>
      </c>
      <c r="AO1455" s="29">
        <f t="shared" si="411"/>
        <v>9385496.790000096</v>
      </c>
      <c r="AP1455" s="30">
        <f t="shared" si="412"/>
        <v>1443</v>
      </c>
      <c r="AQ1455" s="30">
        <f t="shared" si="412"/>
        <v>1443</v>
      </c>
      <c r="AR1455" s="29">
        <f t="shared" si="405"/>
        <v>9372896.2899997625</v>
      </c>
      <c r="AS1455" s="253">
        <f t="shared" si="412"/>
        <v>1443</v>
      </c>
      <c r="AT1455" s="254">
        <f t="shared" si="412"/>
        <v>1443</v>
      </c>
    </row>
    <row r="1456" spans="22:46">
      <c r="V1456" s="30">
        <f t="shared" si="413"/>
        <v>1444</v>
      </c>
      <c r="W1456" s="29">
        <f t="shared" si="406"/>
        <v>9360412.2899999972</v>
      </c>
      <c r="X1456" s="30">
        <f t="shared" si="413"/>
        <v>1444</v>
      </c>
      <c r="Y1456" s="30">
        <f t="shared" si="413"/>
        <v>1444</v>
      </c>
      <c r="Z1456" s="29">
        <f t="shared" si="407"/>
        <v>9387922.0699998066</v>
      </c>
      <c r="AA1456" s="30">
        <f t="shared" si="413"/>
        <v>1444</v>
      </c>
      <c r="AB1456" s="30">
        <f t="shared" si="413"/>
        <v>1444</v>
      </c>
      <c r="AC1456" s="29">
        <f t="shared" si="408"/>
        <v>9354700.490000207</v>
      </c>
      <c r="AD1456" s="30">
        <f t="shared" si="413"/>
        <v>1444</v>
      </c>
      <c r="AE1456" s="30">
        <f t="shared" si="413"/>
        <v>1444</v>
      </c>
      <c r="AF1456" s="29">
        <f t="shared" si="404"/>
        <v>9400147.4099999666</v>
      </c>
      <c r="AG1456" s="30">
        <f t="shared" si="413"/>
        <v>1444</v>
      </c>
      <c r="AH1456" s="30">
        <f t="shared" si="413"/>
        <v>1444</v>
      </c>
      <c r="AI1456" s="29">
        <f t="shared" si="409"/>
        <v>9350562.2899999972</v>
      </c>
      <c r="AJ1456" s="30">
        <f t="shared" si="413"/>
        <v>1444</v>
      </c>
      <c r="AK1456" s="30">
        <f t="shared" si="412"/>
        <v>1444</v>
      </c>
      <c r="AL1456" s="29">
        <f t="shared" si="410"/>
        <v>9390959.7500000279</v>
      </c>
      <c r="AM1456" s="30">
        <f t="shared" si="412"/>
        <v>1444</v>
      </c>
      <c r="AN1456" s="30">
        <f t="shared" si="412"/>
        <v>1444</v>
      </c>
      <c r="AO1456" s="29">
        <f t="shared" si="411"/>
        <v>9391953.0500000957</v>
      </c>
      <c r="AP1456" s="30">
        <f t="shared" si="412"/>
        <v>1444</v>
      </c>
      <c r="AQ1456" s="30">
        <f t="shared" si="412"/>
        <v>1444</v>
      </c>
      <c r="AR1456" s="29">
        <f t="shared" si="405"/>
        <v>9379341.7599997632</v>
      </c>
      <c r="AS1456" s="253">
        <f t="shared" si="412"/>
        <v>1444</v>
      </c>
      <c r="AT1456" s="254">
        <f t="shared" si="412"/>
        <v>1444</v>
      </c>
    </row>
    <row r="1457" spans="22:46">
      <c r="V1457" s="30">
        <f t="shared" si="413"/>
        <v>1445</v>
      </c>
      <c r="W1457" s="29">
        <f t="shared" si="406"/>
        <v>9366853.2599999979</v>
      </c>
      <c r="X1457" s="30">
        <f t="shared" si="413"/>
        <v>1445</v>
      </c>
      <c r="Y1457" s="30">
        <f t="shared" si="413"/>
        <v>1445</v>
      </c>
      <c r="Z1457" s="29">
        <f t="shared" si="407"/>
        <v>9394382.1199998073</v>
      </c>
      <c r="AA1457" s="30">
        <f t="shared" si="413"/>
        <v>1445</v>
      </c>
      <c r="AB1457" s="30">
        <f t="shared" si="413"/>
        <v>1445</v>
      </c>
      <c r="AC1457" s="29">
        <f t="shared" si="408"/>
        <v>9361138.7600002065</v>
      </c>
      <c r="AD1457" s="30">
        <f t="shared" si="413"/>
        <v>1445</v>
      </c>
      <c r="AE1457" s="30">
        <f t="shared" si="413"/>
        <v>1445</v>
      </c>
      <c r="AF1457" s="29">
        <f t="shared" si="404"/>
        <v>9406611.9699999671</v>
      </c>
      <c r="AG1457" s="30">
        <f t="shared" si="413"/>
        <v>1445</v>
      </c>
      <c r="AH1457" s="30">
        <f t="shared" si="413"/>
        <v>1445</v>
      </c>
      <c r="AI1457" s="29">
        <f t="shared" si="409"/>
        <v>9357001.0099999979</v>
      </c>
      <c r="AJ1457" s="30">
        <f t="shared" si="413"/>
        <v>1445</v>
      </c>
      <c r="AK1457" s="30">
        <f t="shared" si="412"/>
        <v>1445</v>
      </c>
      <c r="AL1457" s="29">
        <f t="shared" si="410"/>
        <v>9397423.4100000281</v>
      </c>
      <c r="AM1457" s="30">
        <f t="shared" si="412"/>
        <v>1445</v>
      </c>
      <c r="AN1457" s="30">
        <f t="shared" si="412"/>
        <v>1445</v>
      </c>
      <c r="AO1457" s="29">
        <f t="shared" si="411"/>
        <v>9398409.3100000955</v>
      </c>
      <c r="AP1457" s="30">
        <f t="shared" si="412"/>
        <v>1445</v>
      </c>
      <c r="AQ1457" s="30">
        <f t="shared" si="412"/>
        <v>1445</v>
      </c>
      <c r="AR1457" s="29">
        <f t="shared" si="405"/>
        <v>9385787.2299997639</v>
      </c>
      <c r="AS1457" s="253">
        <f t="shared" si="412"/>
        <v>1445</v>
      </c>
      <c r="AT1457" s="254">
        <f t="shared" si="412"/>
        <v>1445</v>
      </c>
    </row>
    <row r="1458" spans="22:46">
      <c r="V1458" s="30">
        <f t="shared" si="413"/>
        <v>1446</v>
      </c>
      <c r="W1458" s="29">
        <f t="shared" si="406"/>
        <v>9373294.2299999986</v>
      </c>
      <c r="X1458" s="30">
        <f t="shared" si="413"/>
        <v>1446</v>
      </c>
      <c r="Y1458" s="30">
        <f t="shared" si="413"/>
        <v>1446</v>
      </c>
      <c r="Z1458" s="29">
        <f t="shared" si="407"/>
        <v>9400842.1699998081</v>
      </c>
      <c r="AA1458" s="30">
        <f t="shared" si="413"/>
        <v>1446</v>
      </c>
      <c r="AB1458" s="30">
        <f t="shared" si="413"/>
        <v>1446</v>
      </c>
      <c r="AC1458" s="29">
        <f t="shared" si="408"/>
        <v>9367577.0300002061</v>
      </c>
      <c r="AD1458" s="30">
        <f t="shared" si="413"/>
        <v>1446</v>
      </c>
      <c r="AE1458" s="30">
        <f t="shared" si="413"/>
        <v>1446</v>
      </c>
      <c r="AF1458" s="29">
        <f t="shared" si="404"/>
        <v>9413076.5299999677</v>
      </c>
      <c r="AG1458" s="30">
        <f t="shared" si="413"/>
        <v>1446</v>
      </c>
      <c r="AH1458" s="30">
        <f t="shared" si="413"/>
        <v>1446</v>
      </c>
      <c r="AI1458" s="29">
        <f t="shared" si="409"/>
        <v>9363439.7299999986</v>
      </c>
      <c r="AJ1458" s="30">
        <f t="shared" si="413"/>
        <v>1446</v>
      </c>
      <c r="AK1458" s="30">
        <f t="shared" si="412"/>
        <v>1446</v>
      </c>
      <c r="AL1458" s="29">
        <f t="shared" si="410"/>
        <v>9403887.0700000282</v>
      </c>
      <c r="AM1458" s="30">
        <f t="shared" si="412"/>
        <v>1446</v>
      </c>
      <c r="AN1458" s="30">
        <f t="shared" si="412"/>
        <v>1446</v>
      </c>
      <c r="AO1458" s="29">
        <f t="shared" si="411"/>
        <v>9404865.5700000953</v>
      </c>
      <c r="AP1458" s="30">
        <f t="shared" si="412"/>
        <v>1446</v>
      </c>
      <c r="AQ1458" s="30">
        <f t="shared" si="412"/>
        <v>1446</v>
      </c>
      <c r="AR1458" s="29">
        <f t="shared" si="405"/>
        <v>9392232.6999997646</v>
      </c>
      <c r="AS1458" s="253">
        <f t="shared" si="412"/>
        <v>1446</v>
      </c>
      <c r="AT1458" s="254">
        <f t="shared" si="412"/>
        <v>1446</v>
      </c>
    </row>
    <row r="1459" spans="22:46">
      <c r="V1459" s="30">
        <f t="shared" si="413"/>
        <v>1447</v>
      </c>
      <c r="W1459" s="29">
        <f t="shared" si="406"/>
        <v>9379735.1999999993</v>
      </c>
      <c r="X1459" s="30">
        <f t="shared" si="413"/>
        <v>1447</v>
      </c>
      <c r="Y1459" s="30">
        <f t="shared" si="413"/>
        <v>1447</v>
      </c>
      <c r="Z1459" s="29">
        <f t="shared" si="407"/>
        <v>9407302.2199998088</v>
      </c>
      <c r="AA1459" s="30">
        <f t="shared" si="413"/>
        <v>1447</v>
      </c>
      <c r="AB1459" s="30">
        <f t="shared" si="413"/>
        <v>1447</v>
      </c>
      <c r="AC1459" s="29">
        <f t="shared" si="408"/>
        <v>9374015.3000002056</v>
      </c>
      <c r="AD1459" s="30">
        <f t="shared" si="413"/>
        <v>1447</v>
      </c>
      <c r="AE1459" s="30">
        <f t="shared" si="413"/>
        <v>1447</v>
      </c>
      <c r="AF1459" s="29">
        <f t="shared" si="404"/>
        <v>9419541.0899999682</v>
      </c>
      <c r="AG1459" s="30">
        <f t="shared" si="413"/>
        <v>1447</v>
      </c>
      <c r="AH1459" s="30">
        <f t="shared" si="413"/>
        <v>1447</v>
      </c>
      <c r="AI1459" s="29">
        <f t="shared" si="409"/>
        <v>9369878.4499999993</v>
      </c>
      <c r="AJ1459" s="30">
        <f t="shared" si="413"/>
        <v>1447</v>
      </c>
      <c r="AK1459" s="30">
        <f t="shared" si="412"/>
        <v>1447</v>
      </c>
      <c r="AL1459" s="29">
        <f t="shared" si="410"/>
        <v>9410350.7300000284</v>
      </c>
      <c r="AM1459" s="30">
        <f t="shared" si="412"/>
        <v>1447</v>
      </c>
      <c r="AN1459" s="30">
        <f t="shared" si="412"/>
        <v>1447</v>
      </c>
      <c r="AO1459" s="29">
        <f t="shared" si="411"/>
        <v>9411321.8300000951</v>
      </c>
      <c r="AP1459" s="30">
        <f t="shared" si="412"/>
        <v>1447</v>
      </c>
      <c r="AQ1459" s="30">
        <f t="shared" si="412"/>
        <v>1447</v>
      </c>
      <c r="AR1459" s="29">
        <f t="shared" si="405"/>
        <v>9398678.1699997652</v>
      </c>
      <c r="AS1459" s="253">
        <f t="shared" si="412"/>
        <v>1447</v>
      </c>
      <c r="AT1459" s="254">
        <f t="shared" si="412"/>
        <v>1447</v>
      </c>
    </row>
    <row r="1460" spans="22:46">
      <c r="V1460" s="30">
        <f t="shared" si="413"/>
        <v>1448</v>
      </c>
      <c r="W1460" s="29">
        <f t="shared" si="406"/>
        <v>9386176.1699999999</v>
      </c>
      <c r="X1460" s="30">
        <f t="shared" si="413"/>
        <v>1448</v>
      </c>
      <c r="Y1460" s="30">
        <f t="shared" si="413"/>
        <v>1448</v>
      </c>
      <c r="Z1460" s="29">
        <f t="shared" si="407"/>
        <v>9413762.2699998096</v>
      </c>
      <c r="AA1460" s="30">
        <f t="shared" si="413"/>
        <v>1448</v>
      </c>
      <c r="AB1460" s="30">
        <f t="shared" si="413"/>
        <v>1448</v>
      </c>
      <c r="AC1460" s="29">
        <f t="shared" si="408"/>
        <v>9380453.5700002052</v>
      </c>
      <c r="AD1460" s="30">
        <f t="shared" si="413"/>
        <v>1448</v>
      </c>
      <c r="AE1460" s="30">
        <f t="shared" si="413"/>
        <v>1448</v>
      </c>
      <c r="AF1460" s="29">
        <f t="shared" si="404"/>
        <v>9426005.6499999687</v>
      </c>
      <c r="AG1460" s="30">
        <f t="shared" si="413"/>
        <v>1448</v>
      </c>
      <c r="AH1460" s="30">
        <f t="shared" si="413"/>
        <v>1448</v>
      </c>
      <c r="AI1460" s="29">
        <f t="shared" si="409"/>
        <v>9376317.1699999999</v>
      </c>
      <c r="AJ1460" s="30">
        <f t="shared" si="413"/>
        <v>1448</v>
      </c>
      <c r="AK1460" s="30">
        <f t="shared" si="412"/>
        <v>1448</v>
      </c>
      <c r="AL1460" s="29">
        <f t="shared" si="410"/>
        <v>9416814.3900000285</v>
      </c>
      <c r="AM1460" s="30">
        <f t="shared" si="412"/>
        <v>1448</v>
      </c>
      <c r="AN1460" s="30">
        <f t="shared" si="412"/>
        <v>1448</v>
      </c>
      <c r="AO1460" s="29">
        <f t="shared" si="411"/>
        <v>9417778.0900000948</v>
      </c>
      <c r="AP1460" s="30">
        <f t="shared" si="412"/>
        <v>1448</v>
      </c>
      <c r="AQ1460" s="30">
        <f t="shared" si="412"/>
        <v>1448</v>
      </c>
      <c r="AR1460" s="29">
        <f t="shared" si="405"/>
        <v>9405123.6399997659</v>
      </c>
      <c r="AS1460" s="253">
        <f t="shared" si="412"/>
        <v>1448</v>
      </c>
      <c r="AT1460" s="254">
        <f t="shared" si="412"/>
        <v>1448</v>
      </c>
    </row>
    <row r="1461" spans="22:46">
      <c r="V1461" s="30">
        <f t="shared" si="413"/>
        <v>1449</v>
      </c>
      <c r="W1461" s="29">
        <f t="shared" si="406"/>
        <v>9392617.1400000006</v>
      </c>
      <c r="X1461" s="30">
        <f t="shared" si="413"/>
        <v>1449</v>
      </c>
      <c r="Y1461" s="30">
        <f t="shared" si="413"/>
        <v>1449</v>
      </c>
      <c r="Z1461" s="29">
        <f t="shared" si="407"/>
        <v>9420222.3199998103</v>
      </c>
      <c r="AA1461" s="30">
        <f t="shared" si="413"/>
        <v>1449</v>
      </c>
      <c r="AB1461" s="30">
        <f t="shared" si="413"/>
        <v>1449</v>
      </c>
      <c r="AC1461" s="29">
        <f t="shared" si="408"/>
        <v>9386891.8400002047</v>
      </c>
      <c r="AD1461" s="30">
        <f t="shared" si="413"/>
        <v>1449</v>
      </c>
      <c r="AE1461" s="30">
        <f t="shared" si="413"/>
        <v>1449</v>
      </c>
      <c r="AF1461" s="29">
        <f t="shared" si="404"/>
        <v>9432470.2099999692</v>
      </c>
      <c r="AG1461" s="30">
        <f t="shared" si="413"/>
        <v>1449</v>
      </c>
      <c r="AH1461" s="30">
        <f t="shared" si="413"/>
        <v>1449</v>
      </c>
      <c r="AI1461" s="29">
        <f t="shared" si="409"/>
        <v>9382755.8900000006</v>
      </c>
      <c r="AJ1461" s="30">
        <f t="shared" si="413"/>
        <v>1449</v>
      </c>
      <c r="AK1461" s="30">
        <f t="shared" si="412"/>
        <v>1449</v>
      </c>
      <c r="AL1461" s="29">
        <f t="shared" si="410"/>
        <v>9423278.0500000287</v>
      </c>
      <c r="AM1461" s="30">
        <f t="shared" si="412"/>
        <v>1449</v>
      </c>
      <c r="AN1461" s="30">
        <f t="shared" si="412"/>
        <v>1449</v>
      </c>
      <c r="AO1461" s="29">
        <f t="shared" si="411"/>
        <v>9424234.3500000946</v>
      </c>
      <c r="AP1461" s="30">
        <f t="shared" si="412"/>
        <v>1449</v>
      </c>
      <c r="AQ1461" s="30">
        <f t="shared" si="412"/>
        <v>1449</v>
      </c>
      <c r="AR1461" s="29">
        <f t="shared" si="405"/>
        <v>9411569.1099997666</v>
      </c>
      <c r="AS1461" s="253">
        <f t="shared" si="412"/>
        <v>1449</v>
      </c>
      <c r="AT1461" s="254">
        <f t="shared" si="412"/>
        <v>1449</v>
      </c>
    </row>
    <row r="1462" spans="22:46">
      <c r="V1462" s="30">
        <f t="shared" si="413"/>
        <v>1450</v>
      </c>
      <c r="W1462" s="29">
        <f t="shared" si="406"/>
        <v>9399058.1100000013</v>
      </c>
      <c r="X1462" s="30">
        <f t="shared" si="413"/>
        <v>1450</v>
      </c>
      <c r="Y1462" s="30">
        <f t="shared" si="413"/>
        <v>1450</v>
      </c>
      <c r="Z1462" s="29">
        <f t="shared" si="407"/>
        <v>9426682.3699998111</v>
      </c>
      <c r="AA1462" s="30">
        <f t="shared" si="413"/>
        <v>1450</v>
      </c>
      <c r="AB1462" s="30">
        <f t="shared" si="413"/>
        <v>1450</v>
      </c>
      <c r="AC1462" s="29">
        <f t="shared" si="408"/>
        <v>9393330.1100002043</v>
      </c>
      <c r="AD1462" s="30">
        <f t="shared" si="413"/>
        <v>1450</v>
      </c>
      <c r="AE1462" s="30">
        <f t="shared" si="413"/>
        <v>1450</v>
      </c>
      <c r="AF1462" s="29">
        <f t="shared" si="404"/>
        <v>9438934.7699999698</v>
      </c>
      <c r="AG1462" s="30">
        <f t="shared" si="413"/>
        <v>1450</v>
      </c>
      <c r="AH1462" s="30">
        <f t="shared" si="413"/>
        <v>1450</v>
      </c>
      <c r="AI1462" s="29">
        <f t="shared" si="409"/>
        <v>9389194.6100000013</v>
      </c>
      <c r="AJ1462" s="30">
        <f t="shared" si="413"/>
        <v>1450</v>
      </c>
      <c r="AK1462" s="30">
        <f t="shared" si="412"/>
        <v>1450</v>
      </c>
      <c r="AL1462" s="29">
        <f t="shared" si="410"/>
        <v>9429741.7100000288</v>
      </c>
      <c r="AM1462" s="30">
        <f t="shared" si="412"/>
        <v>1450</v>
      </c>
      <c r="AN1462" s="30">
        <f t="shared" si="412"/>
        <v>1450</v>
      </c>
      <c r="AO1462" s="29">
        <f t="shared" si="411"/>
        <v>9430690.6100000944</v>
      </c>
      <c r="AP1462" s="30">
        <f t="shared" si="412"/>
        <v>1450</v>
      </c>
      <c r="AQ1462" s="30">
        <f t="shared" si="412"/>
        <v>1450</v>
      </c>
      <c r="AR1462" s="29">
        <f t="shared" si="405"/>
        <v>9418014.5799997672</v>
      </c>
      <c r="AS1462" s="253">
        <f t="shared" si="412"/>
        <v>1450</v>
      </c>
      <c r="AT1462" s="254">
        <f t="shared" si="412"/>
        <v>1450</v>
      </c>
    </row>
    <row r="1463" spans="22:46">
      <c r="V1463" s="30">
        <f t="shared" si="413"/>
        <v>1451</v>
      </c>
      <c r="W1463" s="29">
        <f t="shared" si="406"/>
        <v>9405499.0800000019</v>
      </c>
      <c r="X1463" s="30">
        <f t="shared" si="413"/>
        <v>1451</v>
      </c>
      <c r="Y1463" s="30">
        <f t="shared" si="413"/>
        <v>1451</v>
      </c>
      <c r="Z1463" s="29">
        <f t="shared" si="407"/>
        <v>9433142.4199998118</v>
      </c>
      <c r="AA1463" s="30">
        <f t="shared" si="413"/>
        <v>1451</v>
      </c>
      <c r="AB1463" s="30">
        <f t="shared" si="413"/>
        <v>1451</v>
      </c>
      <c r="AC1463" s="29">
        <f t="shared" si="408"/>
        <v>9399768.3800002038</v>
      </c>
      <c r="AD1463" s="30">
        <f t="shared" si="413"/>
        <v>1451</v>
      </c>
      <c r="AE1463" s="30">
        <f t="shared" si="413"/>
        <v>1451</v>
      </c>
      <c r="AF1463" s="29">
        <f t="shared" si="404"/>
        <v>9445399.3299999703</v>
      </c>
      <c r="AG1463" s="30">
        <f t="shared" si="413"/>
        <v>1451</v>
      </c>
      <c r="AH1463" s="30">
        <f t="shared" si="413"/>
        <v>1451</v>
      </c>
      <c r="AI1463" s="29">
        <f t="shared" si="409"/>
        <v>9395633.3300000019</v>
      </c>
      <c r="AJ1463" s="30">
        <f t="shared" si="413"/>
        <v>1451</v>
      </c>
      <c r="AK1463" s="30">
        <f t="shared" si="412"/>
        <v>1451</v>
      </c>
      <c r="AL1463" s="29">
        <f t="shared" si="410"/>
        <v>9436205.370000029</v>
      </c>
      <c r="AM1463" s="30">
        <f t="shared" si="412"/>
        <v>1451</v>
      </c>
      <c r="AN1463" s="30">
        <f t="shared" si="412"/>
        <v>1451</v>
      </c>
      <c r="AO1463" s="29">
        <f t="shared" si="411"/>
        <v>9437146.8700000942</v>
      </c>
      <c r="AP1463" s="30">
        <f t="shared" si="412"/>
        <v>1451</v>
      </c>
      <c r="AQ1463" s="30">
        <f t="shared" si="412"/>
        <v>1451</v>
      </c>
      <c r="AR1463" s="29">
        <f t="shared" si="405"/>
        <v>9424460.0499997679</v>
      </c>
      <c r="AS1463" s="253">
        <f t="shared" si="412"/>
        <v>1451</v>
      </c>
      <c r="AT1463" s="254">
        <f t="shared" si="412"/>
        <v>1451</v>
      </c>
    </row>
    <row r="1464" spans="22:46">
      <c r="V1464" s="30">
        <f t="shared" si="413"/>
        <v>1452</v>
      </c>
      <c r="W1464" s="29">
        <f t="shared" si="406"/>
        <v>9411940.0500000026</v>
      </c>
      <c r="X1464" s="30">
        <f t="shared" si="413"/>
        <v>1452</v>
      </c>
      <c r="Y1464" s="30">
        <f t="shared" si="413"/>
        <v>1452</v>
      </c>
      <c r="Z1464" s="29">
        <f t="shared" si="407"/>
        <v>9439602.4699998125</v>
      </c>
      <c r="AA1464" s="30">
        <f t="shared" si="413"/>
        <v>1452</v>
      </c>
      <c r="AB1464" s="30">
        <f t="shared" si="413"/>
        <v>1452</v>
      </c>
      <c r="AC1464" s="29">
        <f t="shared" si="408"/>
        <v>9406206.6500002034</v>
      </c>
      <c r="AD1464" s="30">
        <f t="shared" si="413"/>
        <v>1452</v>
      </c>
      <c r="AE1464" s="30">
        <f t="shared" si="413"/>
        <v>1452</v>
      </c>
      <c r="AF1464" s="29">
        <f t="shared" si="404"/>
        <v>9451863.8899999708</v>
      </c>
      <c r="AG1464" s="30">
        <f t="shared" si="413"/>
        <v>1452</v>
      </c>
      <c r="AH1464" s="30">
        <f t="shared" si="413"/>
        <v>1452</v>
      </c>
      <c r="AI1464" s="29">
        <f t="shared" si="409"/>
        <v>9402072.0500000026</v>
      </c>
      <c r="AJ1464" s="30">
        <f t="shared" si="413"/>
        <v>1452</v>
      </c>
      <c r="AK1464" s="30">
        <f t="shared" si="412"/>
        <v>1452</v>
      </c>
      <c r="AL1464" s="29">
        <f t="shared" si="410"/>
        <v>9442669.0300000291</v>
      </c>
      <c r="AM1464" s="30">
        <f t="shared" si="412"/>
        <v>1452</v>
      </c>
      <c r="AN1464" s="30">
        <f t="shared" si="412"/>
        <v>1452</v>
      </c>
      <c r="AO1464" s="29">
        <f t="shared" si="411"/>
        <v>9443603.130000094</v>
      </c>
      <c r="AP1464" s="30">
        <f t="shared" si="412"/>
        <v>1452</v>
      </c>
      <c r="AQ1464" s="30">
        <f t="shared" si="412"/>
        <v>1452</v>
      </c>
      <c r="AR1464" s="29">
        <f t="shared" si="405"/>
        <v>9430905.5199997686</v>
      </c>
      <c r="AS1464" s="253">
        <f t="shared" si="412"/>
        <v>1452</v>
      </c>
      <c r="AT1464" s="254">
        <f t="shared" si="412"/>
        <v>1452</v>
      </c>
    </row>
    <row r="1465" spans="22:46">
      <c r="V1465" s="30">
        <f t="shared" si="413"/>
        <v>1453</v>
      </c>
      <c r="W1465" s="29">
        <f t="shared" si="406"/>
        <v>9418381.0200000033</v>
      </c>
      <c r="X1465" s="30">
        <f t="shared" si="413"/>
        <v>1453</v>
      </c>
      <c r="Y1465" s="30">
        <f t="shared" si="413"/>
        <v>1453</v>
      </c>
      <c r="Z1465" s="29">
        <f t="shared" si="407"/>
        <v>9446062.5199998133</v>
      </c>
      <c r="AA1465" s="30">
        <f t="shared" si="413"/>
        <v>1453</v>
      </c>
      <c r="AB1465" s="30">
        <f t="shared" si="413"/>
        <v>1453</v>
      </c>
      <c r="AC1465" s="29">
        <f t="shared" si="408"/>
        <v>9412644.920000203</v>
      </c>
      <c r="AD1465" s="30">
        <f t="shared" si="413"/>
        <v>1453</v>
      </c>
      <c r="AE1465" s="30">
        <f t="shared" si="413"/>
        <v>1453</v>
      </c>
      <c r="AF1465" s="29">
        <f t="shared" si="404"/>
        <v>9458328.4499999713</v>
      </c>
      <c r="AG1465" s="30">
        <f t="shared" si="413"/>
        <v>1453</v>
      </c>
      <c r="AH1465" s="30">
        <f t="shared" si="413"/>
        <v>1453</v>
      </c>
      <c r="AI1465" s="29">
        <f t="shared" si="409"/>
        <v>9408510.7700000033</v>
      </c>
      <c r="AJ1465" s="30">
        <f t="shared" si="413"/>
        <v>1453</v>
      </c>
      <c r="AK1465" s="30">
        <f t="shared" si="412"/>
        <v>1453</v>
      </c>
      <c r="AL1465" s="29">
        <f t="shared" si="410"/>
        <v>9449132.6900000293</v>
      </c>
      <c r="AM1465" s="30">
        <f t="shared" si="412"/>
        <v>1453</v>
      </c>
      <c r="AN1465" s="30">
        <f t="shared" si="412"/>
        <v>1453</v>
      </c>
      <c r="AO1465" s="29">
        <f t="shared" si="411"/>
        <v>9450059.3900000937</v>
      </c>
      <c r="AP1465" s="30">
        <f t="shared" si="412"/>
        <v>1453</v>
      </c>
      <c r="AQ1465" s="30">
        <f t="shared" si="412"/>
        <v>1453</v>
      </c>
      <c r="AR1465" s="29">
        <f t="shared" si="405"/>
        <v>9437350.9899997693</v>
      </c>
      <c r="AS1465" s="253">
        <f t="shared" si="412"/>
        <v>1453</v>
      </c>
      <c r="AT1465" s="254">
        <f t="shared" si="412"/>
        <v>1453</v>
      </c>
    </row>
    <row r="1466" spans="22:46">
      <c r="V1466" s="30">
        <f t="shared" si="413"/>
        <v>1454</v>
      </c>
      <c r="W1466" s="29">
        <f t="shared" si="406"/>
        <v>9424821.9900000039</v>
      </c>
      <c r="X1466" s="30">
        <f t="shared" si="413"/>
        <v>1454</v>
      </c>
      <c r="Y1466" s="30">
        <f t="shared" si="413"/>
        <v>1454</v>
      </c>
      <c r="Z1466" s="29">
        <f t="shared" si="407"/>
        <v>9452522.569999814</v>
      </c>
      <c r="AA1466" s="30">
        <f t="shared" si="413"/>
        <v>1454</v>
      </c>
      <c r="AB1466" s="30">
        <f t="shared" si="413"/>
        <v>1454</v>
      </c>
      <c r="AC1466" s="29">
        <f t="shared" si="408"/>
        <v>9419083.1900002025</v>
      </c>
      <c r="AD1466" s="30">
        <f t="shared" si="413"/>
        <v>1454</v>
      </c>
      <c r="AE1466" s="30">
        <f t="shared" si="413"/>
        <v>1454</v>
      </c>
      <c r="AF1466" s="29">
        <f t="shared" si="404"/>
        <v>9464793.0099999718</v>
      </c>
      <c r="AG1466" s="30">
        <f t="shared" si="413"/>
        <v>1454</v>
      </c>
      <c r="AH1466" s="30">
        <f t="shared" si="413"/>
        <v>1454</v>
      </c>
      <c r="AI1466" s="29">
        <f t="shared" si="409"/>
        <v>9414949.4900000039</v>
      </c>
      <c r="AJ1466" s="30">
        <f t="shared" si="413"/>
        <v>1454</v>
      </c>
      <c r="AK1466" s="30">
        <f t="shared" si="412"/>
        <v>1454</v>
      </c>
      <c r="AL1466" s="29">
        <f t="shared" si="410"/>
        <v>9455596.3500000294</v>
      </c>
      <c r="AM1466" s="30">
        <f t="shared" si="412"/>
        <v>1454</v>
      </c>
      <c r="AN1466" s="30">
        <f t="shared" si="412"/>
        <v>1454</v>
      </c>
      <c r="AO1466" s="29">
        <f t="shared" si="411"/>
        <v>9456515.6500000935</v>
      </c>
      <c r="AP1466" s="30">
        <f t="shared" si="412"/>
        <v>1454</v>
      </c>
      <c r="AQ1466" s="30">
        <f t="shared" si="412"/>
        <v>1454</v>
      </c>
      <c r="AR1466" s="29">
        <f t="shared" si="405"/>
        <v>9443796.4599997699</v>
      </c>
      <c r="AS1466" s="253">
        <f t="shared" si="412"/>
        <v>1454</v>
      </c>
      <c r="AT1466" s="254">
        <f t="shared" si="412"/>
        <v>1454</v>
      </c>
    </row>
    <row r="1467" spans="22:46">
      <c r="V1467" s="30">
        <f t="shared" si="413"/>
        <v>1455</v>
      </c>
      <c r="W1467" s="29">
        <f t="shared" si="406"/>
        <v>9431262.9600000046</v>
      </c>
      <c r="X1467" s="30">
        <f t="shared" si="413"/>
        <v>1455</v>
      </c>
      <c r="Y1467" s="30">
        <f t="shared" si="413"/>
        <v>1455</v>
      </c>
      <c r="Z1467" s="29">
        <f t="shared" si="407"/>
        <v>9458982.6199998148</v>
      </c>
      <c r="AA1467" s="30">
        <f t="shared" si="413"/>
        <v>1455</v>
      </c>
      <c r="AB1467" s="30">
        <f t="shared" si="413"/>
        <v>1455</v>
      </c>
      <c r="AC1467" s="29">
        <f t="shared" si="408"/>
        <v>9425521.4600002021</v>
      </c>
      <c r="AD1467" s="30">
        <f t="shared" si="413"/>
        <v>1455</v>
      </c>
      <c r="AE1467" s="30">
        <f t="shared" si="413"/>
        <v>1455</v>
      </c>
      <c r="AF1467" s="29">
        <f t="shared" si="404"/>
        <v>9471257.5699999724</v>
      </c>
      <c r="AG1467" s="30">
        <f t="shared" si="413"/>
        <v>1455</v>
      </c>
      <c r="AH1467" s="30">
        <f t="shared" si="413"/>
        <v>1455</v>
      </c>
      <c r="AI1467" s="29">
        <f t="shared" si="409"/>
        <v>9421388.2100000046</v>
      </c>
      <c r="AJ1467" s="30">
        <f t="shared" si="413"/>
        <v>1455</v>
      </c>
      <c r="AK1467" s="30">
        <f t="shared" si="412"/>
        <v>1455</v>
      </c>
      <c r="AL1467" s="29">
        <f t="shared" si="410"/>
        <v>9462060.0100000296</v>
      </c>
      <c r="AM1467" s="30">
        <f t="shared" si="412"/>
        <v>1455</v>
      </c>
      <c r="AN1467" s="30">
        <f t="shared" si="412"/>
        <v>1455</v>
      </c>
      <c r="AO1467" s="29">
        <f t="shared" si="411"/>
        <v>9462971.9100000933</v>
      </c>
      <c r="AP1467" s="30">
        <f t="shared" si="412"/>
        <v>1455</v>
      </c>
      <c r="AQ1467" s="30">
        <f t="shared" si="412"/>
        <v>1455</v>
      </c>
      <c r="AR1467" s="29">
        <f t="shared" si="405"/>
        <v>9450241.9299997706</v>
      </c>
      <c r="AS1467" s="253">
        <f t="shared" si="412"/>
        <v>1455</v>
      </c>
      <c r="AT1467" s="254">
        <f t="shared" si="412"/>
        <v>1455</v>
      </c>
    </row>
    <row r="1468" spans="22:46">
      <c r="V1468" s="30">
        <f t="shared" si="413"/>
        <v>1456</v>
      </c>
      <c r="W1468" s="29">
        <f t="shared" si="406"/>
        <v>9437703.9300000053</v>
      </c>
      <c r="X1468" s="30">
        <f t="shared" si="413"/>
        <v>1456</v>
      </c>
      <c r="Y1468" s="30">
        <f t="shared" si="413"/>
        <v>1456</v>
      </c>
      <c r="Z1468" s="29">
        <f t="shared" si="407"/>
        <v>9465442.6699998155</v>
      </c>
      <c r="AA1468" s="30">
        <f t="shared" si="413"/>
        <v>1456</v>
      </c>
      <c r="AB1468" s="30">
        <f t="shared" si="413"/>
        <v>1456</v>
      </c>
      <c r="AC1468" s="29">
        <f t="shared" si="408"/>
        <v>9431959.7300002016</v>
      </c>
      <c r="AD1468" s="30">
        <f t="shared" si="413"/>
        <v>1456</v>
      </c>
      <c r="AE1468" s="30">
        <f t="shared" si="413"/>
        <v>1456</v>
      </c>
      <c r="AF1468" s="29">
        <f t="shared" si="404"/>
        <v>9477722.1299999729</v>
      </c>
      <c r="AG1468" s="30">
        <f t="shared" si="413"/>
        <v>1456</v>
      </c>
      <c r="AH1468" s="30">
        <f t="shared" si="413"/>
        <v>1456</v>
      </c>
      <c r="AI1468" s="29">
        <f t="shared" si="409"/>
        <v>9427826.9300000053</v>
      </c>
      <c r="AJ1468" s="30">
        <f t="shared" si="413"/>
        <v>1456</v>
      </c>
      <c r="AK1468" s="30">
        <f t="shared" si="412"/>
        <v>1456</v>
      </c>
      <c r="AL1468" s="29">
        <f t="shared" si="410"/>
        <v>9468523.6700000297</v>
      </c>
      <c r="AM1468" s="30">
        <f t="shared" si="412"/>
        <v>1456</v>
      </c>
      <c r="AN1468" s="30">
        <f t="shared" si="412"/>
        <v>1456</v>
      </c>
      <c r="AO1468" s="29">
        <f t="shared" si="411"/>
        <v>9469428.1700000931</v>
      </c>
      <c r="AP1468" s="30">
        <f t="shared" si="412"/>
        <v>1456</v>
      </c>
      <c r="AQ1468" s="30">
        <f t="shared" si="412"/>
        <v>1456</v>
      </c>
      <c r="AR1468" s="29">
        <f t="shared" si="405"/>
        <v>9456687.3999997713</v>
      </c>
      <c r="AS1468" s="253">
        <f t="shared" si="412"/>
        <v>1456</v>
      </c>
      <c r="AT1468" s="254">
        <f t="shared" si="412"/>
        <v>1456</v>
      </c>
    </row>
    <row r="1469" spans="22:46">
      <c r="V1469" s="30">
        <f t="shared" si="413"/>
        <v>1457</v>
      </c>
      <c r="W1469" s="29">
        <f t="shared" si="406"/>
        <v>9444144.900000006</v>
      </c>
      <c r="X1469" s="30">
        <f t="shared" si="413"/>
        <v>1457</v>
      </c>
      <c r="Y1469" s="30">
        <f t="shared" si="413"/>
        <v>1457</v>
      </c>
      <c r="Z1469" s="29">
        <f t="shared" si="407"/>
        <v>9471902.7199998163</v>
      </c>
      <c r="AA1469" s="30">
        <f t="shared" si="413"/>
        <v>1457</v>
      </c>
      <c r="AB1469" s="30">
        <f t="shared" si="413"/>
        <v>1457</v>
      </c>
      <c r="AC1469" s="29">
        <f t="shared" si="408"/>
        <v>9438398.0000002012</v>
      </c>
      <c r="AD1469" s="30">
        <f t="shared" si="413"/>
        <v>1457</v>
      </c>
      <c r="AE1469" s="30">
        <f t="shared" si="413"/>
        <v>1457</v>
      </c>
      <c r="AF1469" s="29">
        <f t="shared" si="404"/>
        <v>9484186.6899999734</v>
      </c>
      <c r="AG1469" s="30">
        <f t="shared" si="413"/>
        <v>1457</v>
      </c>
      <c r="AH1469" s="30">
        <f t="shared" si="413"/>
        <v>1457</v>
      </c>
      <c r="AI1469" s="29">
        <f t="shared" si="409"/>
        <v>9434265.650000006</v>
      </c>
      <c r="AJ1469" s="30">
        <f t="shared" si="413"/>
        <v>1457</v>
      </c>
      <c r="AK1469" s="30">
        <f t="shared" si="413"/>
        <v>1457</v>
      </c>
      <c r="AL1469" s="29">
        <f t="shared" si="410"/>
        <v>9474987.3300000299</v>
      </c>
      <c r="AM1469" s="30">
        <f t="shared" ref="AK1469:AT1484" si="414">AM1468+1</f>
        <v>1457</v>
      </c>
      <c r="AN1469" s="30">
        <f t="shared" si="414"/>
        <v>1457</v>
      </c>
      <c r="AO1469" s="29">
        <f t="shared" si="411"/>
        <v>9475884.4300000928</v>
      </c>
      <c r="AP1469" s="30">
        <f t="shared" si="414"/>
        <v>1457</v>
      </c>
      <c r="AQ1469" s="30">
        <f t="shared" si="414"/>
        <v>1457</v>
      </c>
      <c r="AR1469" s="29">
        <f t="shared" si="405"/>
        <v>9463132.8699997719</v>
      </c>
      <c r="AS1469" s="253">
        <f t="shared" si="414"/>
        <v>1457</v>
      </c>
      <c r="AT1469" s="254">
        <f t="shared" si="414"/>
        <v>1457</v>
      </c>
    </row>
    <row r="1470" spans="22:46">
      <c r="V1470" s="30">
        <f t="shared" ref="V1470:AK1485" si="415">V1469+1</f>
        <v>1458</v>
      </c>
      <c r="W1470" s="29">
        <f t="shared" si="406"/>
        <v>9450585.8700000066</v>
      </c>
      <c r="X1470" s="30">
        <f t="shared" si="415"/>
        <v>1458</v>
      </c>
      <c r="Y1470" s="30">
        <f t="shared" si="415"/>
        <v>1458</v>
      </c>
      <c r="Z1470" s="29">
        <f t="shared" si="407"/>
        <v>9478362.769999817</v>
      </c>
      <c r="AA1470" s="30">
        <f t="shared" si="415"/>
        <v>1458</v>
      </c>
      <c r="AB1470" s="30">
        <f t="shared" si="415"/>
        <v>1458</v>
      </c>
      <c r="AC1470" s="29">
        <f t="shared" si="408"/>
        <v>9444836.2700002007</v>
      </c>
      <c r="AD1470" s="30">
        <f t="shared" si="415"/>
        <v>1458</v>
      </c>
      <c r="AE1470" s="30">
        <f t="shared" si="415"/>
        <v>1458</v>
      </c>
      <c r="AF1470" s="29">
        <f t="shared" si="404"/>
        <v>9490651.2499999739</v>
      </c>
      <c r="AG1470" s="30">
        <f t="shared" si="415"/>
        <v>1458</v>
      </c>
      <c r="AH1470" s="30">
        <f t="shared" si="415"/>
        <v>1458</v>
      </c>
      <c r="AI1470" s="29">
        <f t="shared" si="409"/>
        <v>9440704.3700000066</v>
      </c>
      <c r="AJ1470" s="30">
        <f t="shared" si="415"/>
        <v>1458</v>
      </c>
      <c r="AK1470" s="30">
        <f t="shared" si="414"/>
        <v>1458</v>
      </c>
      <c r="AL1470" s="29">
        <f t="shared" si="410"/>
        <v>9481450.99000003</v>
      </c>
      <c r="AM1470" s="30">
        <f t="shared" si="414"/>
        <v>1458</v>
      </c>
      <c r="AN1470" s="30">
        <f t="shared" si="414"/>
        <v>1458</v>
      </c>
      <c r="AO1470" s="29">
        <f t="shared" si="411"/>
        <v>9482340.6900000926</v>
      </c>
      <c r="AP1470" s="30">
        <f t="shared" si="414"/>
        <v>1458</v>
      </c>
      <c r="AQ1470" s="30">
        <f t="shared" si="414"/>
        <v>1458</v>
      </c>
      <c r="AR1470" s="29">
        <f t="shared" si="405"/>
        <v>9469578.3399997726</v>
      </c>
      <c r="AS1470" s="253">
        <f t="shared" si="414"/>
        <v>1458</v>
      </c>
      <c r="AT1470" s="254">
        <f t="shared" si="414"/>
        <v>1458</v>
      </c>
    </row>
    <row r="1471" spans="22:46">
      <c r="V1471" s="30">
        <f t="shared" si="415"/>
        <v>1459</v>
      </c>
      <c r="W1471" s="29">
        <f t="shared" si="406"/>
        <v>9457026.8400000073</v>
      </c>
      <c r="X1471" s="30">
        <f t="shared" si="415"/>
        <v>1459</v>
      </c>
      <c r="Y1471" s="30">
        <f t="shared" si="415"/>
        <v>1459</v>
      </c>
      <c r="Z1471" s="29">
        <f t="shared" si="407"/>
        <v>9484822.8199998178</v>
      </c>
      <c r="AA1471" s="30">
        <f t="shared" si="415"/>
        <v>1459</v>
      </c>
      <c r="AB1471" s="30">
        <f t="shared" si="415"/>
        <v>1459</v>
      </c>
      <c r="AC1471" s="29">
        <f t="shared" si="408"/>
        <v>9451274.5400002003</v>
      </c>
      <c r="AD1471" s="30">
        <f t="shared" si="415"/>
        <v>1459</v>
      </c>
      <c r="AE1471" s="30">
        <f t="shared" si="415"/>
        <v>1459</v>
      </c>
      <c r="AF1471" s="29">
        <f t="shared" si="404"/>
        <v>9497115.8099999744</v>
      </c>
      <c r="AG1471" s="30">
        <f t="shared" si="415"/>
        <v>1459</v>
      </c>
      <c r="AH1471" s="30">
        <f t="shared" si="415"/>
        <v>1459</v>
      </c>
      <c r="AI1471" s="29">
        <f t="shared" si="409"/>
        <v>9447143.0900000073</v>
      </c>
      <c r="AJ1471" s="30">
        <f t="shared" si="415"/>
        <v>1459</v>
      </c>
      <c r="AK1471" s="30">
        <f t="shared" si="414"/>
        <v>1459</v>
      </c>
      <c r="AL1471" s="29">
        <f t="shared" si="410"/>
        <v>9487914.6500000302</v>
      </c>
      <c r="AM1471" s="30">
        <f t="shared" si="414"/>
        <v>1459</v>
      </c>
      <c r="AN1471" s="30">
        <f t="shared" si="414"/>
        <v>1459</v>
      </c>
      <c r="AO1471" s="29">
        <f t="shared" si="411"/>
        <v>9488796.9500000924</v>
      </c>
      <c r="AP1471" s="30">
        <f t="shared" si="414"/>
        <v>1459</v>
      </c>
      <c r="AQ1471" s="30">
        <f t="shared" si="414"/>
        <v>1459</v>
      </c>
      <c r="AR1471" s="29">
        <f t="shared" si="405"/>
        <v>9476023.8099997733</v>
      </c>
      <c r="AS1471" s="253">
        <f t="shared" si="414"/>
        <v>1459</v>
      </c>
      <c r="AT1471" s="254">
        <f t="shared" si="414"/>
        <v>1459</v>
      </c>
    </row>
    <row r="1472" spans="22:46">
      <c r="V1472" s="30">
        <f t="shared" si="415"/>
        <v>1460</v>
      </c>
      <c r="W1472" s="29">
        <f t="shared" si="406"/>
        <v>9463467.810000008</v>
      </c>
      <c r="X1472" s="30">
        <f t="shared" si="415"/>
        <v>1460</v>
      </c>
      <c r="Y1472" s="30">
        <f t="shared" si="415"/>
        <v>1460</v>
      </c>
      <c r="Z1472" s="29">
        <f t="shared" si="407"/>
        <v>9491282.8699998185</v>
      </c>
      <c r="AA1472" s="30">
        <f t="shared" si="415"/>
        <v>1460</v>
      </c>
      <c r="AB1472" s="30">
        <f t="shared" si="415"/>
        <v>1460</v>
      </c>
      <c r="AC1472" s="29">
        <f t="shared" si="408"/>
        <v>9457712.8100001998</v>
      </c>
      <c r="AD1472" s="30">
        <f t="shared" si="415"/>
        <v>1460</v>
      </c>
      <c r="AE1472" s="30">
        <f t="shared" si="415"/>
        <v>1460</v>
      </c>
      <c r="AF1472" s="29">
        <f t="shared" si="404"/>
        <v>9503580.369999975</v>
      </c>
      <c r="AG1472" s="30">
        <f t="shared" si="415"/>
        <v>1460</v>
      </c>
      <c r="AH1472" s="30">
        <f t="shared" si="415"/>
        <v>1460</v>
      </c>
      <c r="AI1472" s="29">
        <f t="shared" si="409"/>
        <v>9453581.810000008</v>
      </c>
      <c r="AJ1472" s="30">
        <f t="shared" si="415"/>
        <v>1460</v>
      </c>
      <c r="AK1472" s="30">
        <f t="shared" si="414"/>
        <v>1460</v>
      </c>
      <c r="AL1472" s="29">
        <f t="shared" si="410"/>
        <v>9494378.3100000303</v>
      </c>
      <c r="AM1472" s="30">
        <f t="shared" si="414"/>
        <v>1460</v>
      </c>
      <c r="AN1472" s="30">
        <f t="shared" si="414"/>
        <v>1460</v>
      </c>
      <c r="AO1472" s="29">
        <f t="shared" si="411"/>
        <v>9495253.2100000922</v>
      </c>
      <c r="AP1472" s="30">
        <f t="shared" si="414"/>
        <v>1460</v>
      </c>
      <c r="AQ1472" s="30">
        <f t="shared" si="414"/>
        <v>1460</v>
      </c>
      <c r="AR1472" s="29">
        <f t="shared" si="405"/>
        <v>9482469.2799997739</v>
      </c>
      <c r="AS1472" s="253">
        <f t="shared" si="414"/>
        <v>1460</v>
      </c>
      <c r="AT1472" s="254">
        <f t="shared" si="414"/>
        <v>1460</v>
      </c>
    </row>
    <row r="1473" spans="22:46">
      <c r="V1473" s="30">
        <f t="shared" si="415"/>
        <v>1461</v>
      </c>
      <c r="W1473" s="29">
        <f t="shared" si="406"/>
        <v>9469908.7800000086</v>
      </c>
      <c r="X1473" s="30">
        <f t="shared" si="415"/>
        <v>1461</v>
      </c>
      <c r="Y1473" s="30">
        <f t="shared" si="415"/>
        <v>1461</v>
      </c>
      <c r="Z1473" s="29">
        <f t="shared" si="407"/>
        <v>9497742.9199998192</v>
      </c>
      <c r="AA1473" s="30">
        <f t="shared" si="415"/>
        <v>1461</v>
      </c>
      <c r="AB1473" s="30">
        <f t="shared" si="415"/>
        <v>1461</v>
      </c>
      <c r="AC1473" s="29">
        <f t="shared" si="408"/>
        <v>9464151.0800001994</v>
      </c>
      <c r="AD1473" s="30">
        <f t="shared" si="415"/>
        <v>1461</v>
      </c>
      <c r="AE1473" s="30">
        <f t="shared" si="415"/>
        <v>1461</v>
      </c>
      <c r="AF1473" s="29">
        <f t="shared" si="404"/>
        <v>9510044.9299999755</v>
      </c>
      <c r="AG1473" s="30">
        <f t="shared" si="415"/>
        <v>1461</v>
      </c>
      <c r="AH1473" s="30">
        <f t="shared" si="415"/>
        <v>1461</v>
      </c>
      <c r="AI1473" s="29">
        <f t="shared" si="409"/>
        <v>9460020.5300000086</v>
      </c>
      <c r="AJ1473" s="30">
        <f t="shared" si="415"/>
        <v>1461</v>
      </c>
      <c r="AK1473" s="30">
        <f t="shared" si="414"/>
        <v>1461</v>
      </c>
      <c r="AL1473" s="29">
        <f t="shared" si="410"/>
        <v>9500841.9700000305</v>
      </c>
      <c r="AM1473" s="30">
        <f t="shared" si="414"/>
        <v>1461</v>
      </c>
      <c r="AN1473" s="30">
        <f t="shared" si="414"/>
        <v>1461</v>
      </c>
      <c r="AO1473" s="29">
        <f t="shared" si="411"/>
        <v>9501709.4700000919</v>
      </c>
      <c r="AP1473" s="30">
        <f t="shared" si="414"/>
        <v>1461</v>
      </c>
      <c r="AQ1473" s="30">
        <f t="shared" si="414"/>
        <v>1461</v>
      </c>
      <c r="AR1473" s="29">
        <f t="shared" si="405"/>
        <v>9488914.7499997746</v>
      </c>
      <c r="AS1473" s="253">
        <f t="shared" si="414"/>
        <v>1461</v>
      </c>
      <c r="AT1473" s="254">
        <f t="shared" si="414"/>
        <v>1461</v>
      </c>
    </row>
    <row r="1474" spans="22:46">
      <c r="V1474" s="30">
        <f t="shared" si="415"/>
        <v>1462</v>
      </c>
      <c r="W1474" s="29">
        <f t="shared" si="406"/>
        <v>9476349.7500000093</v>
      </c>
      <c r="X1474" s="30">
        <f t="shared" si="415"/>
        <v>1462</v>
      </c>
      <c r="Y1474" s="30">
        <f t="shared" si="415"/>
        <v>1462</v>
      </c>
      <c r="Z1474" s="29">
        <f t="shared" si="407"/>
        <v>9504202.96999982</v>
      </c>
      <c r="AA1474" s="30">
        <f t="shared" si="415"/>
        <v>1462</v>
      </c>
      <c r="AB1474" s="30">
        <f t="shared" si="415"/>
        <v>1462</v>
      </c>
      <c r="AC1474" s="29">
        <f t="shared" si="408"/>
        <v>9470589.3500001989</v>
      </c>
      <c r="AD1474" s="30">
        <f t="shared" si="415"/>
        <v>1462</v>
      </c>
      <c r="AE1474" s="30">
        <f t="shared" si="415"/>
        <v>1462</v>
      </c>
      <c r="AF1474" s="29">
        <f t="shared" si="404"/>
        <v>9516509.489999976</v>
      </c>
      <c r="AG1474" s="30">
        <f t="shared" si="415"/>
        <v>1462</v>
      </c>
      <c r="AH1474" s="30">
        <f t="shared" si="415"/>
        <v>1462</v>
      </c>
      <c r="AI1474" s="29">
        <f t="shared" si="409"/>
        <v>9466459.2500000093</v>
      </c>
      <c r="AJ1474" s="30">
        <f t="shared" si="415"/>
        <v>1462</v>
      </c>
      <c r="AK1474" s="30">
        <f t="shared" si="414"/>
        <v>1462</v>
      </c>
      <c r="AL1474" s="29">
        <f t="shared" si="410"/>
        <v>9507305.6300000306</v>
      </c>
      <c r="AM1474" s="30">
        <f t="shared" si="414"/>
        <v>1462</v>
      </c>
      <c r="AN1474" s="30">
        <f t="shared" si="414"/>
        <v>1462</v>
      </c>
      <c r="AO1474" s="29">
        <f t="shared" si="411"/>
        <v>9508165.7300000917</v>
      </c>
      <c r="AP1474" s="30">
        <f t="shared" si="414"/>
        <v>1462</v>
      </c>
      <c r="AQ1474" s="30">
        <f t="shared" si="414"/>
        <v>1462</v>
      </c>
      <c r="AR1474" s="29">
        <f t="shared" si="405"/>
        <v>9495360.2199997753</v>
      </c>
      <c r="AS1474" s="253">
        <f t="shared" si="414"/>
        <v>1462</v>
      </c>
      <c r="AT1474" s="254">
        <f t="shared" si="414"/>
        <v>1462</v>
      </c>
    </row>
    <row r="1475" spans="22:46">
      <c r="V1475" s="30">
        <f t="shared" si="415"/>
        <v>1463</v>
      </c>
      <c r="W1475" s="29">
        <f t="shared" si="406"/>
        <v>9482790.72000001</v>
      </c>
      <c r="X1475" s="30">
        <f t="shared" si="415"/>
        <v>1463</v>
      </c>
      <c r="Y1475" s="30">
        <f t="shared" si="415"/>
        <v>1463</v>
      </c>
      <c r="Z1475" s="29">
        <f t="shared" si="407"/>
        <v>9510663.0199998207</v>
      </c>
      <c r="AA1475" s="30">
        <f t="shared" si="415"/>
        <v>1463</v>
      </c>
      <c r="AB1475" s="30">
        <f t="shared" si="415"/>
        <v>1463</v>
      </c>
      <c r="AC1475" s="29">
        <f t="shared" si="408"/>
        <v>9477027.6200001985</v>
      </c>
      <c r="AD1475" s="30">
        <f t="shared" si="415"/>
        <v>1463</v>
      </c>
      <c r="AE1475" s="30">
        <f t="shared" si="415"/>
        <v>1463</v>
      </c>
      <c r="AF1475" s="29">
        <f t="shared" si="404"/>
        <v>9522974.0499999765</v>
      </c>
      <c r="AG1475" s="30">
        <f t="shared" si="415"/>
        <v>1463</v>
      </c>
      <c r="AH1475" s="30">
        <f t="shared" si="415"/>
        <v>1463</v>
      </c>
      <c r="AI1475" s="29">
        <f t="shared" si="409"/>
        <v>9472897.97000001</v>
      </c>
      <c r="AJ1475" s="30">
        <f t="shared" si="415"/>
        <v>1463</v>
      </c>
      <c r="AK1475" s="30">
        <f t="shared" si="414"/>
        <v>1463</v>
      </c>
      <c r="AL1475" s="29">
        <f t="shared" si="410"/>
        <v>9513769.2900000308</v>
      </c>
      <c r="AM1475" s="30">
        <f t="shared" si="414"/>
        <v>1463</v>
      </c>
      <c r="AN1475" s="30">
        <f t="shared" si="414"/>
        <v>1463</v>
      </c>
      <c r="AO1475" s="29">
        <f t="shared" si="411"/>
        <v>9514621.9900000915</v>
      </c>
      <c r="AP1475" s="30">
        <f t="shared" si="414"/>
        <v>1463</v>
      </c>
      <c r="AQ1475" s="30">
        <f t="shared" si="414"/>
        <v>1463</v>
      </c>
      <c r="AR1475" s="29">
        <f t="shared" si="405"/>
        <v>9501805.689999776</v>
      </c>
      <c r="AS1475" s="253">
        <f t="shared" si="414"/>
        <v>1463</v>
      </c>
      <c r="AT1475" s="254">
        <f t="shared" si="414"/>
        <v>1463</v>
      </c>
    </row>
    <row r="1476" spans="22:46">
      <c r="V1476" s="30">
        <f t="shared" si="415"/>
        <v>1464</v>
      </c>
      <c r="W1476" s="29">
        <f t="shared" si="406"/>
        <v>9489231.6900000107</v>
      </c>
      <c r="X1476" s="30">
        <f t="shared" si="415"/>
        <v>1464</v>
      </c>
      <c r="Y1476" s="30">
        <f t="shared" si="415"/>
        <v>1464</v>
      </c>
      <c r="Z1476" s="29">
        <f t="shared" si="407"/>
        <v>9517123.0699998215</v>
      </c>
      <c r="AA1476" s="30">
        <f t="shared" si="415"/>
        <v>1464</v>
      </c>
      <c r="AB1476" s="30">
        <f t="shared" si="415"/>
        <v>1464</v>
      </c>
      <c r="AC1476" s="29">
        <f t="shared" si="408"/>
        <v>9483465.890000198</v>
      </c>
      <c r="AD1476" s="30">
        <f t="shared" si="415"/>
        <v>1464</v>
      </c>
      <c r="AE1476" s="30">
        <f t="shared" si="415"/>
        <v>1464</v>
      </c>
      <c r="AF1476" s="29">
        <f t="shared" si="404"/>
        <v>9529438.6099999771</v>
      </c>
      <c r="AG1476" s="30">
        <f t="shared" si="415"/>
        <v>1464</v>
      </c>
      <c r="AH1476" s="30">
        <f t="shared" si="415"/>
        <v>1464</v>
      </c>
      <c r="AI1476" s="29">
        <f t="shared" si="409"/>
        <v>9479336.6900000107</v>
      </c>
      <c r="AJ1476" s="30">
        <f t="shared" si="415"/>
        <v>1464</v>
      </c>
      <c r="AK1476" s="30">
        <f t="shared" si="414"/>
        <v>1464</v>
      </c>
      <c r="AL1476" s="29">
        <f t="shared" si="410"/>
        <v>9520232.9500000309</v>
      </c>
      <c r="AM1476" s="30">
        <f t="shared" si="414"/>
        <v>1464</v>
      </c>
      <c r="AN1476" s="30">
        <f t="shared" si="414"/>
        <v>1464</v>
      </c>
      <c r="AO1476" s="29">
        <f t="shared" si="411"/>
        <v>9521078.2500000913</v>
      </c>
      <c r="AP1476" s="30">
        <f t="shared" si="414"/>
        <v>1464</v>
      </c>
      <c r="AQ1476" s="30">
        <f t="shared" si="414"/>
        <v>1464</v>
      </c>
      <c r="AR1476" s="29">
        <f t="shared" si="405"/>
        <v>9508251.1599997766</v>
      </c>
      <c r="AS1476" s="253">
        <f t="shared" si="414"/>
        <v>1464</v>
      </c>
      <c r="AT1476" s="254">
        <f t="shared" si="414"/>
        <v>1464</v>
      </c>
    </row>
    <row r="1477" spans="22:46">
      <c r="V1477" s="30">
        <f t="shared" si="415"/>
        <v>1465</v>
      </c>
      <c r="W1477" s="29">
        <f t="shared" si="406"/>
        <v>9495672.6600000113</v>
      </c>
      <c r="X1477" s="30">
        <f t="shared" si="415"/>
        <v>1465</v>
      </c>
      <c r="Y1477" s="30">
        <f t="shared" si="415"/>
        <v>1465</v>
      </c>
      <c r="Z1477" s="29">
        <f t="shared" si="407"/>
        <v>9523583.1199998222</v>
      </c>
      <c r="AA1477" s="30">
        <f t="shared" si="415"/>
        <v>1465</v>
      </c>
      <c r="AB1477" s="30">
        <f t="shared" si="415"/>
        <v>1465</v>
      </c>
      <c r="AC1477" s="29">
        <f t="shared" si="408"/>
        <v>9489904.1600001976</v>
      </c>
      <c r="AD1477" s="30">
        <f t="shared" si="415"/>
        <v>1465</v>
      </c>
      <c r="AE1477" s="30">
        <f t="shared" si="415"/>
        <v>1465</v>
      </c>
      <c r="AF1477" s="29">
        <f t="shared" si="404"/>
        <v>9535903.1699999776</v>
      </c>
      <c r="AG1477" s="30">
        <f t="shared" si="415"/>
        <v>1465</v>
      </c>
      <c r="AH1477" s="30">
        <f t="shared" si="415"/>
        <v>1465</v>
      </c>
      <c r="AI1477" s="29">
        <f t="shared" si="409"/>
        <v>9485775.4100000113</v>
      </c>
      <c r="AJ1477" s="30">
        <f t="shared" si="415"/>
        <v>1465</v>
      </c>
      <c r="AK1477" s="30">
        <f t="shared" si="414"/>
        <v>1465</v>
      </c>
      <c r="AL1477" s="29">
        <f t="shared" si="410"/>
        <v>9526696.6100000311</v>
      </c>
      <c r="AM1477" s="30">
        <f t="shared" si="414"/>
        <v>1465</v>
      </c>
      <c r="AN1477" s="30">
        <f t="shared" si="414"/>
        <v>1465</v>
      </c>
      <c r="AO1477" s="29">
        <f t="shared" si="411"/>
        <v>9527534.510000091</v>
      </c>
      <c r="AP1477" s="30">
        <f t="shared" si="414"/>
        <v>1465</v>
      </c>
      <c r="AQ1477" s="30">
        <f t="shared" si="414"/>
        <v>1465</v>
      </c>
      <c r="AR1477" s="29">
        <f t="shared" si="405"/>
        <v>9514696.6299997773</v>
      </c>
      <c r="AS1477" s="253">
        <f t="shared" si="414"/>
        <v>1465</v>
      </c>
      <c r="AT1477" s="254">
        <f t="shared" si="414"/>
        <v>1465</v>
      </c>
    </row>
    <row r="1478" spans="22:46">
      <c r="V1478" s="30">
        <f t="shared" si="415"/>
        <v>1466</v>
      </c>
      <c r="W1478" s="29">
        <f t="shared" si="406"/>
        <v>9502113.630000012</v>
      </c>
      <c r="X1478" s="30">
        <f t="shared" si="415"/>
        <v>1466</v>
      </c>
      <c r="Y1478" s="30">
        <f t="shared" si="415"/>
        <v>1466</v>
      </c>
      <c r="Z1478" s="29">
        <f t="shared" si="407"/>
        <v>9530043.169999823</v>
      </c>
      <c r="AA1478" s="30">
        <f t="shared" si="415"/>
        <v>1466</v>
      </c>
      <c r="AB1478" s="30">
        <f t="shared" si="415"/>
        <v>1466</v>
      </c>
      <c r="AC1478" s="29">
        <f t="shared" si="408"/>
        <v>9496342.4300001971</v>
      </c>
      <c r="AD1478" s="30">
        <f t="shared" si="415"/>
        <v>1466</v>
      </c>
      <c r="AE1478" s="30">
        <f t="shared" si="415"/>
        <v>1466</v>
      </c>
      <c r="AF1478" s="29">
        <f t="shared" si="404"/>
        <v>9542367.7299999781</v>
      </c>
      <c r="AG1478" s="30">
        <f t="shared" si="415"/>
        <v>1466</v>
      </c>
      <c r="AH1478" s="30">
        <f t="shared" si="415"/>
        <v>1466</v>
      </c>
      <c r="AI1478" s="29">
        <f t="shared" si="409"/>
        <v>9492214.130000012</v>
      </c>
      <c r="AJ1478" s="30">
        <f t="shared" si="415"/>
        <v>1466</v>
      </c>
      <c r="AK1478" s="30">
        <f t="shared" si="414"/>
        <v>1466</v>
      </c>
      <c r="AL1478" s="29">
        <f t="shared" si="410"/>
        <v>9533160.2700000312</v>
      </c>
      <c r="AM1478" s="30">
        <f t="shared" si="414"/>
        <v>1466</v>
      </c>
      <c r="AN1478" s="30">
        <f t="shared" si="414"/>
        <v>1466</v>
      </c>
      <c r="AO1478" s="29">
        <f t="shared" si="411"/>
        <v>9533990.7700000908</v>
      </c>
      <c r="AP1478" s="30">
        <f t="shared" si="414"/>
        <v>1466</v>
      </c>
      <c r="AQ1478" s="30">
        <f t="shared" si="414"/>
        <v>1466</v>
      </c>
      <c r="AR1478" s="29">
        <f t="shared" si="405"/>
        <v>9521142.099999778</v>
      </c>
      <c r="AS1478" s="253">
        <f t="shared" si="414"/>
        <v>1466</v>
      </c>
      <c r="AT1478" s="254">
        <f t="shared" si="414"/>
        <v>1466</v>
      </c>
    </row>
    <row r="1479" spans="22:46">
      <c r="V1479" s="30">
        <f t="shared" si="415"/>
        <v>1467</v>
      </c>
      <c r="W1479" s="29">
        <f t="shared" si="406"/>
        <v>9508554.6000000127</v>
      </c>
      <c r="X1479" s="30">
        <f t="shared" si="415"/>
        <v>1467</v>
      </c>
      <c r="Y1479" s="30">
        <f t="shared" si="415"/>
        <v>1467</v>
      </c>
      <c r="Z1479" s="29">
        <f t="shared" si="407"/>
        <v>9536503.2199998237</v>
      </c>
      <c r="AA1479" s="30">
        <f t="shared" si="415"/>
        <v>1467</v>
      </c>
      <c r="AB1479" s="30">
        <f t="shared" si="415"/>
        <v>1467</v>
      </c>
      <c r="AC1479" s="29">
        <f t="shared" si="408"/>
        <v>9502780.7000001967</v>
      </c>
      <c r="AD1479" s="30">
        <f t="shared" si="415"/>
        <v>1467</v>
      </c>
      <c r="AE1479" s="30">
        <f t="shared" si="415"/>
        <v>1467</v>
      </c>
      <c r="AF1479" s="29">
        <f t="shared" si="404"/>
        <v>9548832.2899999786</v>
      </c>
      <c r="AG1479" s="30">
        <f t="shared" si="415"/>
        <v>1467</v>
      </c>
      <c r="AH1479" s="30">
        <f t="shared" si="415"/>
        <v>1467</v>
      </c>
      <c r="AI1479" s="29">
        <f t="shared" si="409"/>
        <v>9498652.8500000127</v>
      </c>
      <c r="AJ1479" s="30">
        <f t="shared" si="415"/>
        <v>1467</v>
      </c>
      <c r="AK1479" s="30">
        <f t="shared" si="414"/>
        <v>1467</v>
      </c>
      <c r="AL1479" s="29">
        <f t="shared" si="410"/>
        <v>9539623.9300000314</v>
      </c>
      <c r="AM1479" s="30">
        <f t="shared" si="414"/>
        <v>1467</v>
      </c>
      <c r="AN1479" s="30">
        <f t="shared" si="414"/>
        <v>1467</v>
      </c>
      <c r="AO1479" s="29">
        <f t="shared" si="411"/>
        <v>9540447.0300000906</v>
      </c>
      <c r="AP1479" s="30">
        <f t="shared" si="414"/>
        <v>1467</v>
      </c>
      <c r="AQ1479" s="30">
        <f t="shared" si="414"/>
        <v>1467</v>
      </c>
      <c r="AR1479" s="29">
        <f t="shared" si="405"/>
        <v>9527587.5699997786</v>
      </c>
      <c r="AS1479" s="253">
        <f t="shared" si="414"/>
        <v>1467</v>
      </c>
      <c r="AT1479" s="254">
        <f t="shared" si="414"/>
        <v>1467</v>
      </c>
    </row>
    <row r="1480" spans="22:46">
      <c r="V1480" s="30">
        <f t="shared" si="415"/>
        <v>1468</v>
      </c>
      <c r="W1480" s="29">
        <f t="shared" si="406"/>
        <v>9514995.5700000133</v>
      </c>
      <c r="X1480" s="30">
        <f t="shared" si="415"/>
        <v>1468</v>
      </c>
      <c r="Y1480" s="30">
        <f t="shared" si="415"/>
        <v>1468</v>
      </c>
      <c r="Z1480" s="29">
        <f t="shared" si="407"/>
        <v>9542963.2699998245</v>
      </c>
      <c r="AA1480" s="30">
        <f t="shared" si="415"/>
        <v>1468</v>
      </c>
      <c r="AB1480" s="30">
        <f t="shared" si="415"/>
        <v>1468</v>
      </c>
      <c r="AC1480" s="29">
        <f t="shared" si="408"/>
        <v>9509218.9700001962</v>
      </c>
      <c r="AD1480" s="30">
        <f t="shared" si="415"/>
        <v>1468</v>
      </c>
      <c r="AE1480" s="30">
        <f t="shared" si="415"/>
        <v>1468</v>
      </c>
      <c r="AF1480" s="29">
        <f t="shared" si="404"/>
        <v>9555296.8499999791</v>
      </c>
      <c r="AG1480" s="30">
        <f t="shared" si="415"/>
        <v>1468</v>
      </c>
      <c r="AH1480" s="30">
        <f t="shared" si="415"/>
        <v>1468</v>
      </c>
      <c r="AI1480" s="29">
        <f t="shared" si="409"/>
        <v>9505091.5700000133</v>
      </c>
      <c r="AJ1480" s="30">
        <f t="shared" si="415"/>
        <v>1468</v>
      </c>
      <c r="AK1480" s="30">
        <f t="shared" si="414"/>
        <v>1468</v>
      </c>
      <c r="AL1480" s="29">
        <f t="shared" si="410"/>
        <v>9546087.5900000315</v>
      </c>
      <c r="AM1480" s="30">
        <f t="shared" si="414"/>
        <v>1468</v>
      </c>
      <c r="AN1480" s="30">
        <f t="shared" si="414"/>
        <v>1468</v>
      </c>
      <c r="AO1480" s="29">
        <f t="shared" si="411"/>
        <v>9546903.2900000904</v>
      </c>
      <c r="AP1480" s="30">
        <f t="shared" si="414"/>
        <v>1468</v>
      </c>
      <c r="AQ1480" s="30">
        <f t="shared" si="414"/>
        <v>1468</v>
      </c>
      <c r="AR1480" s="29">
        <f t="shared" si="405"/>
        <v>9534033.0399997793</v>
      </c>
      <c r="AS1480" s="253">
        <f t="shared" si="414"/>
        <v>1468</v>
      </c>
      <c r="AT1480" s="254">
        <f t="shared" si="414"/>
        <v>1468</v>
      </c>
    </row>
    <row r="1481" spans="22:46">
      <c r="V1481" s="30">
        <f t="shared" si="415"/>
        <v>1469</v>
      </c>
      <c r="W1481" s="29">
        <f t="shared" si="406"/>
        <v>9521436.540000014</v>
      </c>
      <c r="X1481" s="30">
        <f t="shared" si="415"/>
        <v>1469</v>
      </c>
      <c r="Y1481" s="30">
        <f t="shared" si="415"/>
        <v>1469</v>
      </c>
      <c r="Z1481" s="29">
        <f t="shared" si="407"/>
        <v>9549423.3199998252</v>
      </c>
      <c r="AA1481" s="30">
        <f t="shared" si="415"/>
        <v>1469</v>
      </c>
      <c r="AB1481" s="30">
        <f t="shared" si="415"/>
        <v>1469</v>
      </c>
      <c r="AC1481" s="29">
        <f t="shared" si="408"/>
        <v>9515657.2400001958</v>
      </c>
      <c r="AD1481" s="30">
        <f t="shared" si="415"/>
        <v>1469</v>
      </c>
      <c r="AE1481" s="30">
        <f t="shared" si="415"/>
        <v>1469</v>
      </c>
      <c r="AF1481" s="29">
        <f t="shared" si="404"/>
        <v>9561761.4099999797</v>
      </c>
      <c r="AG1481" s="30">
        <f t="shared" si="415"/>
        <v>1469</v>
      </c>
      <c r="AH1481" s="30">
        <f t="shared" si="415"/>
        <v>1469</v>
      </c>
      <c r="AI1481" s="29">
        <f t="shared" si="409"/>
        <v>9511530.290000014</v>
      </c>
      <c r="AJ1481" s="30">
        <f t="shared" si="415"/>
        <v>1469</v>
      </c>
      <c r="AK1481" s="30">
        <f t="shared" si="414"/>
        <v>1469</v>
      </c>
      <c r="AL1481" s="29">
        <f t="shared" si="410"/>
        <v>9552551.2500000317</v>
      </c>
      <c r="AM1481" s="30">
        <f t="shared" si="414"/>
        <v>1469</v>
      </c>
      <c r="AN1481" s="30">
        <f t="shared" si="414"/>
        <v>1469</v>
      </c>
      <c r="AO1481" s="29">
        <f t="shared" si="411"/>
        <v>9553359.5500000902</v>
      </c>
      <c r="AP1481" s="30">
        <f t="shared" si="414"/>
        <v>1469</v>
      </c>
      <c r="AQ1481" s="30">
        <f t="shared" si="414"/>
        <v>1469</v>
      </c>
      <c r="AR1481" s="29">
        <f t="shared" si="405"/>
        <v>9540478.50999978</v>
      </c>
      <c r="AS1481" s="253">
        <f t="shared" si="414"/>
        <v>1469</v>
      </c>
      <c r="AT1481" s="254">
        <f t="shared" si="414"/>
        <v>1469</v>
      </c>
    </row>
    <row r="1482" spans="22:46">
      <c r="V1482" s="30">
        <f t="shared" si="415"/>
        <v>1470</v>
      </c>
      <c r="W1482" s="29">
        <f t="shared" si="406"/>
        <v>9527877.5100000147</v>
      </c>
      <c r="X1482" s="30">
        <f t="shared" si="415"/>
        <v>1470</v>
      </c>
      <c r="Y1482" s="30">
        <f t="shared" si="415"/>
        <v>1470</v>
      </c>
      <c r="Z1482" s="29">
        <f t="shared" si="407"/>
        <v>9555883.369999826</v>
      </c>
      <c r="AA1482" s="30">
        <f t="shared" si="415"/>
        <v>1470</v>
      </c>
      <c r="AB1482" s="30">
        <f t="shared" si="415"/>
        <v>1470</v>
      </c>
      <c r="AC1482" s="29">
        <f t="shared" si="408"/>
        <v>9522095.5100001954</v>
      </c>
      <c r="AD1482" s="30">
        <f t="shared" si="415"/>
        <v>1470</v>
      </c>
      <c r="AE1482" s="30">
        <f t="shared" si="415"/>
        <v>1470</v>
      </c>
      <c r="AF1482" s="29">
        <f t="shared" si="404"/>
        <v>9568225.9699999802</v>
      </c>
      <c r="AG1482" s="30">
        <f t="shared" si="415"/>
        <v>1470</v>
      </c>
      <c r="AH1482" s="30">
        <f t="shared" si="415"/>
        <v>1470</v>
      </c>
      <c r="AI1482" s="29">
        <f t="shared" si="409"/>
        <v>9517969.0100000147</v>
      </c>
      <c r="AJ1482" s="30">
        <f t="shared" si="415"/>
        <v>1470</v>
      </c>
      <c r="AK1482" s="30">
        <f t="shared" si="414"/>
        <v>1470</v>
      </c>
      <c r="AL1482" s="29">
        <f t="shared" si="410"/>
        <v>9559014.9100000318</v>
      </c>
      <c r="AM1482" s="30">
        <f t="shared" si="414"/>
        <v>1470</v>
      </c>
      <c r="AN1482" s="30">
        <f t="shared" si="414"/>
        <v>1470</v>
      </c>
      <c r="AO1482" s="29">
        <f t="shared" si="411"/>
        <v>9559815.8100000899</v>
      </c>
      <c r="AP1482" s="30">
        <f t="shared" si="414"/>
        <v>1470</v>
      </c>
      <c r="AQ1482" s="30">
        <f t="shared" si="414"/>
        <v>1470</v>
      </c>
      <c r="AR1482" s="29">
        <f t="shared" si="405"/>
        <v>9546923.9799997807</v>
      </c>
      <c r="AS1482" s="253">
        <f t="shared" si="414"/>
        <v>1470</v>
      </c>
      <c r="AT1482" s="254">
        <f t="shared" si="414"/>
        <v>1470</v>
      </c>
    </row>
    <row r="1483" spans="22:46">
      <c r="V1483" s="30">
        <f t="shared" si="415"/>
        <v>1471</v>
      </c>
      <c r="W1483" s="29">
        <f t="shared" si="406"/>
        <v>9534318.4800000153</v>
      </c>
      <c r="X1483" s="30">
        <f t="shared" si="415"/>
        <v>1471</v>
      </c>
      <c r="Y1483" s="30">
        <f t="shared" si="415"/>
        <v>1471</v>
      </c>
      <c r="Z1483" s="29">
        <f t="shared" si="407"/>
        <v>9562343.4199998267</v>
      </c>
      <c r="AA1483" s="30">
        <f t="shared" si="415"/>
        <v>1471</v>
      </c>
      <c r="AB1483" s="30">
        <f t="shared" si="415"/>
        <v>1471</v>
      </c>
      <c r="AC1483" s="29">
        <f t="shared" si="408"/>
        <v>9528533.7800001949</v>
      </c>
      <c r="AD1483" s="30">
        <f t="shared" si="415"/>
        <v>1471</v>
      </c>
      <c r="AE1483" s="30">
        <f t="shared" si="415"/>
        <v>1471</v>
      </c>
      <c r="AF1483" s="29">
        <f t="shared" si="404"/>
        <v>9574690.5299999807</v>
      </c>
      <c r="AG1483" s="30">
        <f t="shared" si="415"/>
        <v>1471</v>
      </c>
      <c r="AH1483" s="30">
        <f t="shared" si="415"/>
        <v>1471</v>
      </c>
      <c r="AI1483" s="29">
        <f t="shared" si="409"/>
        <v>9524407.7300000153</v>
      </c>
      <c r="AJ1483" s="30">
        <f t="shared" si="415"/>
        <v>1471</v>
      </c>
      <c r="AK1483" s="30">
        <f t="shared" si="414"/>
        <v>1471</v>
      </c>
      <c r="AL1483" s="29">
        <f t="shared" si="410"/>
        <v>9565478.570000032</v>
      </c>
      <c r="AM1483" s="30">
        <f t="shared" si="414"/>
        <v>1471</v>
      </c>
      <c r="AN1483" s="30">
        <f t="shared" si="414"/>
        <v>1471</v>
      </c>
      <c r="AO1483" s="29">
        <f t="shared" si="411"/>
        <v>9566272.0700000897</v>
      </c>
      <c r="AP1483" s="30">
        <f t="shared" si="414"/>
        <v>1471</v>
      </c>
      <c r="AQ1483" s="30">
        <f t="shared" si="414"/>
        <v>1471</v>
      </c>
      <c r="AR1483" s="29">
        <f t="shared" si="405"/>
        <v>9553369.4499997813</v>
      </c>
      <c r="AS1483" s="253">
        <f t="shared" si="414"/>
        <v>1471</v>
      </c>
      <c r="AT1483" s="254">
        <f t="shared" si="414"/>
        <v>1471</v>
      </c>
    </row>
    <row r="1484" spans="22:46">
      <c r="V1484" s="30">
        <f t="shared" si="415"/>
        <v>1472</v>
      </c>
      <c r="W1484" s="29">
        <f t="shared" si="406"/>
        <v>9540759.450000016</v>
      </c>
      <c r="X1484" s="30">
        <f t="shared" si="415"/>
        <v>1472</v>
      </c>
      <c r="Y1484" s="30">
        <f t="shared" si="415"/>
        <v>1472</v>
      </c>
      <c r="Z1484" s="29">
        <f t="shared" si="407"/>
        <v>9568803.4699998274</v>
      </c>
      <c r="AA1484" s="30">
        <f t="shared" si="415"/>
        <v>1472</v>
      </c>
      <c r="AB1484" s="30">
        <f t="shared" si="415"/>
        <v>1472</v>
      </c>
      <c r="AC1484" s="29">
        <f t="shared" si="408"/>
        <v>9534972.0500001945</v>
      </c>
      <c r="AD1484" s="30">
        <f t="shared" si="415"/>
        <v>1472</v>
      </c>
      <c r="AE1484" s="30">
        <f t="shared" si="415"/>
        <v>1472</v>
      </c>
      <c r="AF1484" s="29">
        <f t="shared" si="404"/>
        <v>9581155.0899999812</v>
      </c>
      <c r="AG1484" s="30">
        <f t="shared" si="415"/>
        <v>1472</v>
      </c>
      <c r="AH1484" s="30">
        <f t="shared" si="415"/>
        <v>1472</v>
      </c>
      <c r="AI1484" s="29">
        <f t="shared" si="409"/>
        <v>9530846.450000016</v>
      </c>
      <c r="AJ1484" s="30">
        <f t="shared" si="415"/>
        <v>1472</v>
      </c>
      <c r="AK1484" s="30">
        <f t="shared" si="414"/>
        <v>1472</v>
      </c>
      <c r="AL1484" s="29">
        <f t="shared" si="410"/>
        <v>9571942.2300000321</v>
      </c>
      <c r="AM1484" s="30">
        <f t="shared" si="414"/>
        <v>1472</v>
      </c>
      <c r="AN1484" s="30">
        <f t="shared" si="414"/>
        <v>1472</v>
      </c>
      <c r="AO1484" s="29">
        <f t="shared" si="411"/>
        <v>9572728.3300000895</v>
      </c>
      <c r="AP1484" s="30">
        <f t="shared" si="414"/>
        <v>1472</v>
      </c>
      <c r="AQ1484" s="30">
        <f t="shared" si="414"/>
        <v>1472</v>
      </c>
      <c r="AR1484" s="29">
        <f t="shared" si="405"/>
        <v>9559814.919999782</v>
      </c>
      <c r="AS1484" s="253">
        <f t="shared" si="414"/>
        <v>1472</v>
      </c>
      <c r="AT1484" s="254">
        <f t="shared" si="414"/>
        <v>1472</v>
      </c>
    </row>
    <row r="1485" spans="22:46">
      <c r="V1485" s="30">
        <f t="shared" si="415"/>
        <v>1473</v>
      </c>
      <c r="W1485" s="29">
        <f t="shared" si="406"/>
        <v>9547200.4200000167</v>
      </c>
      <c r="X1485" s="30">
        <f t="shared" si="415"/>
        <v>1473</v>
      </c>
      <c r="Y1485" s="30">
        <f t="shared" si="415"/>
        <v>1473</v>
      </c>
      <c r="Z1485" s="29">
        <f t="shared" si="407"/>
        <v>9575263.5199998282</v>
      </c>
      <c r="AA1485" s="30">
        <f t="shared" si="415"/>
        <v>1473</v>
      </c>
      <c r="AB1485" s="30">
        <f t="shared" si="415"/>
        <v>1473</v>
      </c>
      <c r="AC1485" s="29">
        <f t="shared" si="408"/>
        <v>9541410.320000194</v>
      </c>
      <c r="AD1485" s="30">
        <f t="shared" si="415"/>
        <v>1473</v>
      </c>
      <c r="AE1485" s="30">
        <f t="shared" si="415"/>
        <v>1473</v>
      </c>
      <c r="AF1485" s="29">
        <f t="shared" si="404"/>
        <v>9587619.6499999817</v>
      </c>
      <c r="AG1485" s="30">
        <f t="shared" si="415"/>
        <v>1473</v>
      </c>
      <c r="AH1485" s="30">
        <f t="shared" si="415"/>
        <v>1473</v>
      </c>
      <c r="AI1485" s="29">
        <f t="shared" si="409"/>
        <v>9537285.1700000167</v>
      </c>
      <c r="AJ1485" s="30">
        <f t="shared" si="415"/>
        <v>1473</v>
      </c>
      <c r="AK1485" s="30">
        <f t="shared" si="415"/>
        <v>1473</v>
      </c>
      <c r="AL1485" s="29">
        <f t="shared" si="410"/>
        <v>9578405.8900000323</v>
      </c>
      <c r="AM1485" s="30">
        <f t="shared" ref="AK1485:AT1500" si="416">AM1484+1</f>
        <v>1473</v>
      </c>
      <c r="AN1485" s="30">
        <f t="shared" si="416"/>
        <v>1473</v>
      </c>
      <c r="AO1485" s="29">
        <f t="shared" si="411"/>
        <v>9579184.5900000893</v>
      </c>
      <c r="AP1485" s="30">
        <f t="shared" si="416"/>
        <v>1473</v>
      </c>
      <c r="AQ1485" s="30">
        <f t="shared" si="416"/>
        <v>1473</v>
      </c>
      <c r="AR1485" s="29">
        <f t="shared" si="405"/>
        <v>9566260.3899997827</v>
      </c>
      <c r="AS1485" s="253">
        <f t="shared" si="416"/>
        <v>1473</v>
      </c>
      <c r="AT1485" s="254">
        <f t="shared" si="416"/>
        <v>1473</v>
      </c>
    </row>
    <row r="1486" spans="22:46">
      <c r="V1486" s="30">
        <f t="shared" ref="V1486:AK1501" si="417">V1485+1</f>
        <v>1474</v>
      </c>
      <c r="W1486" s="29">
        <f t="shared" si="406"/>
        <v>9553641.3900000174</v>
      </c>
      <c r="X1486" s="30">
        <f t="shared" si="417"/>
        <v>1474</v>
      </c>
      <c r="Y1486" s="30">
        <f t="shared" si="417"/>
        <v>1474</v>
      </c>
      <c r="Z1486" s="29">
        <f t="shared" si="407"/>
        <v>9581723.5699998289</v>
      </c>
      <c r="AA1486" s="30">
        <f t="shared" si="417"/>
        <v>1474</v>
      </c>
      <c r="AB1486" s="30">
        <f t="shared" si="417"/>
        <v>1474</v>
      </c>
      <c r="AC1486" s="29">
        <f t="shared" si="408"/>
        <v>9547848.5900001936</v>
      </c>
      <c r="AD1486" s="30">
        <f t="shared" si="417"/>
        <v>1474</v>
      </c>
      <c r="AE1486" s="30">
        <f t="shared" si="417"/>
        <v>1474</v>
      </c>
      <c r="AF1486" s="29">
        <f t="shared" si="404"/>
        <v>9594084.2099999823</v>
      </c>
      <c r="AG1486" s="30">
        <f t="shared" si="417"/>
        <v>1474</v>
      </c>
      <c r="AH1486" s="30">
        <f t="shared" si="417"/>
        <v>1474</v>
      </c>
      <c r="AI1486" s="29">
        <f t="shared" si="409"/>
        <v>9543723.8900000174</v>
      </c>
      <c r="AJ1486" s="30">
        <f t="shared" si="417"/>
        <v>1474</v>
      </c>
      <c r="AK1486" s="30">
        <f t="shared" si="416"/>
        <v>1474</v>
      </c>
      <c r="AL1486" s="29">
        <f t="shared" si="410"/>
        <v>9584869.5500000324</v>
      </c>
      <c r="AM1486" s="30">
        <f t="shared" si="416"/>
        <v>1474</v>
      </c>
      <c r="AN1486" s="30">
        <f t="shared" si="416"/>
        <v>1474</v>
      </c>
      <c r="AO1486" s="29">
        <f t="shared" si="411"/>
        <v>9585640.850000089</v>
      </c>
      <c r="AP1486" s="30">
        <f t="shared" si="416"/>
        <v>1474</v>
      </c>
      <c r="AQ1486" s="30">
        <f t="shared" si="416"/>
        <v>1474</v>
      </c>
      <c r="AR1486" s="29">
        <f t="shared" si="405"/>
        <v>9572705.8599997833</v>
      </c>
      <c r="AS1486" s="253">
        <f t="shared" si="416"/>
        <v>1474</v>
      </c>
      <c r="AT1486" s="254">
        <f t="shared" si="416"/>
        <v>1474</v>
      </c>
    </row>
    <row r="1487" spans="22:46">
      <c r="V1487" s="30">
        <f t="shared" si="417"/>
        <v>1475</v>
      </c>
      <c r="W1487" s="29">
        <f t="shared" si="406"/>
        <v>9560082.360000018</v>
      </c>
      <c r="X1487" s="30">
        <f t="shared" si="417"/>
        <v>1475</v>
      </c>
      <c r="Y1487" s="30">
        <f t="shared" si="417"/>
        <v>1475</v>
      </c>
      <c r="Z1487" s="29">
        <f t="shared" si="407"/>
        <v>9588183.6199998297</v>
      </c>
      <c r="AA1487" s="30">
        <f t="shared" si="417"/>
        <v>1475</v>
      </c>
      <c r="AB1487" s="30">
        <f t="shared" si="417"/>
        <v>1475</v>
      </c>
      <c r="AC1487" s="29">
        <f t="shared" si="408"/>
        <v>9554286.8600001931</v>
      </c>
      <c r="AD1487" s="30">
        <f t="shared" si="417"/>
        <v>1475</v>
      </c>
      <c r="AE1487" s="30">
        <f t="shared" si="417"/>
        <v>1475</v>
      </c>
      <c r="AF1487" s="29">
        <f t="shared" si="404"/>
        <v>9600548.7699999828</v>
      </c>
      <c r="AG1487" s="30">
        <f t="shared" si="417"/>
        <v>1475</v>
      </c>
      <c r="AH1487" s="30">
        <f t="shared" si="417"/>
        <v>1475</v>
      </c>
      <c r="AI1487" s="29">
        <f t="shared" si="409"/>
        <v>9550162.610000018</v>
      </c>
      <c r="AJ1487" s="30">
        <f t="shared" si="417"/>
        <v>1475</v>
      </c>
      <c r="AK1487" s="30">
        <f t="shared" si="416"/>
        <v>1475</v>
      </c>
      <c r="AL1487" s="29">
        <f t="shared" si="410"/>
        <v>9591333.2100000326</v>
      </c>
      <c r="AM1487" s="30">
        <f t="shared" si="416"/>
        <v>1475</v>
      </c>
      <c r="AN1487" s="30">
        <f t="shared" si="416"/>
        <v>1475</v>
      </c>
      <c r="AO1487" s="29">
        <f t="shared" si="411"/>
        <v>9592097.1100000888</v>
      </c>
      <c r="AP1487" s="30">
        <f t="shared" si="416"/>
        <v>1475</v>
      </c>
      <c r="AQ1487" s="30">
        <f t="shared" si="416"/>
        <v>1475</v>
      </c>
      <c r="AR1487" s="29">
        <f t="shared" si="405"/>
        <v>9579151.329999784</v>
      </c>
      <c r="AS1487" s="253">
        <f t="shared" si="416"/>
        <v>1475</v>
      </c>
      <c r="AT1487" s="254">
        <f t="shared" si="416"/>
        <v>1475</v>
      </c>
    </row>
    <row r="1488" spans="22:46">
      <c r="V1488" s="30">
        <f t="shared" si="417"/>
        <v>1476</v>
      </c>
      <c r="W1488" s="29">
        <f t="shared" si="406"/>
        <v>9566523.3300000187</v>
      </c>
      <c r="X1488" s="30">
        <f t="shared" si="417"/>
        <v>1476</v>
      </c>
      <c r="Y1488" s="30">
        <f t="shared" si="417"/>
        <v>1476</v>
      </c>
      <c r="Z1488" s="29">
        <f t="shared" si="407"/>
        <v>9594643.6699998304</v>
      </c>
      <c r="AA1488" s="30">
        <f t="shared" si="417"/>
        <v>1476</v>
      </c>
      <c r="AB1488" s="30">
        <f t="shared" si="417"/>
        <v>1476</v>
      </c>
      <c r="AC1488" s="29">
        <f t="shared" si="408"/>
        <v>9560725.1300001927</v>
      </c>
      <c r="AD1488" s="30">
        <f t="shared" si="417"/>
        <v>1476</v>
      </c>
      <c r="AE1488" s="30">
        <f t="shared" si="417"/>
        <v>1476</v>
      </c>
      <c r="AF1488" s="29">
        <f t="shared" si="404"/>
        <v>9607013.3299999833</v>
      </c>
      <c r="AG1488" s="30">
        <f t="shared" si="417"/>
        <v>1476</v>
      </c>
      <c r="AH1488" s="30">
        <f t="shared" si="417"/>
        <v>1476</v>
      </c>
      <c r="AI1488" s="29">
        <f t="shared" si="409"/>
        <v>9556601.3300000187</v>
      </c>
      <c r="AJ1488" s="30">
        <f t="shared" si="417"/>
        <v>1476</v>
      </c>
      <c r="AK1488" s="30">
        <f t="shared" si="416"/>
        <v>1476</v>
      </c>
      <c r="AL1488" s="29">
        <f t="shared" si="410"/>
        <v>9597796.8700000327</v>
      </c>
      <c r="AM1488" s="30">
        <f t="shared" si="416"/>
        <v>1476</v>
      </c>
      <c r="AN1488" s="30">
        <f t="shared" si="416"/>
        <v>1476</v>
      </c>
      <c r="AO1488" s="29">
        <f t="shared" si="411"/>
        <v>9598553.3700000886</v>
      </c>
      <c r="AP1488" s="30">
        <f t="shared" si="416"/>
        <v>1476</v>
      </c>
      <c r="AQ1488" s="30">
        <f t="shared" si="416"/>
        <v>1476</v>
      </c>
      <c r="AR1488" s="29">
        <f t="shared" si="405"/>
        <v>9585596.7999997847</v>
      </c>
      <c r="AS1488" s="253">
        <f t="shared" si="416"/>
        <v>1476</v>
      </c>
      <c r="AT1488" s="254">
        <f t="shared" si="416"/>
        <v>1476</v>
      </c>
    </row>
    <row r="1489" spans="22:46">
      <c r="V1489" s="30">
        <f t="shared" si="417"/>
        <v>1477</v>
      </c>
      <c r="W1489" s="29">
        <f t="shared" si="406"/>
        <v>9572964.3000000194</v>
      </c>
      <c r="X1489" s="30">
        <f t="shared" si="417"/>
        <v>1477</v>
      </c>
      <c r="Y1489" s="30">
        <f t="shared" si="417"/>
        <v>1477</v>
      </c>
      <c r="Z1489" s="29">
        <f t="shared" si="407"/>
        <v>9601103.7199998312</v>
      </c>
      <c r="AA1489" s="30">
        <f t="shared" si="417"/>
        <v>1477</v>
      </c>
      <c r="AB1489" s="30">
        <f t="shared" si="417"/>
        <v>1477</v>
      </c>
      <c r="AC1489" s="29">
        <f t="shared" si="408"/>
        <v>9567163.4000001922</v>
      </c>
      <c r="AD1489" s="30">
        <f t="shared" si="417"/>
        <v>1477</v>
      </c>
      <c r="AE1489" s="30">
        <f t="shared" si="417"/>
        <v>1477</v>
      </c>
      <c r="AF1489" s="29">
        <f t="shared" si="404"/>
        <v>9613477.8899999838</v>
      </c>
      <c r="AG1489" s="30">
        <f t="shared" si="417"/>
        <v>1477</v>
      </c>
      <c r="AH1489" s="30">
        <f t="shared" si="417"/>
        <v>1477</v>
      </c>
      <c r="AI1489" s="29">
        <f t="shared" si="409"/>
        <v>9563040.0500000194</v>
      </c>
      <c r="AJ1489" s="30">
        <f t="shared" si="417"/>
        <v>1477</v>
      </c>
      <c r="AK1489" s="30">
        <f t="shared" si="416"/>
        <v>1477</v>
      </c>
      <c r="AL1489" s="29">
        <f t="shared" si="410"/>
        <v>9604260.5300000329</v>
      </c>
      <c r="AM1489" s="30">
        <f t="shared" si="416"/>
        <v>1477</v>
      </c>
      <c r="AN1489" s="30">
        <f t="shared" si="416"/>
        <v>1477</v>
      </c>
      <c r="AO1489" s="29">
        <f t="shared" si="411"/>
        <v>9605009.6300000884</v>
      </c>
      <c r="AP1489" s="30">
        <f t="shared" si="416"/>
        <v>1477</v>
      </c>
      <c r="AQ1489" s="30">
        <f t="shared" si="416"/>
        <v>1477</v>
      </c>
      <c r="AR1489" s="29">
        <f t="shared" si="405"/>
        <v>9592042.2699997853</v>
      </c>
      <c r="AS1489" s="253">
        <f t="shared" si="416"/>
        <v>1477</v>
      </c>
      <c r="AT1489" s="254">
        <f t="shared" si="416"/>
        <v>1477</v>
      </c>
    </row>
    <row r="1490" spans="22:46">
      <c r="V1490" s="30">
        <f t="shared" si="417"/>
        <v>1478</v>
      </c>
      <c r="W1490" s="29">
        <f t="shared" si="406"/>
        <v>9579405.27000002</v>
      </c>
      <c r="X1490" s="30">
        <f t="shared" si="417"/>
        <v>1478</v>
      </c>
      <c r="Y1490" s="30">
        <f t="shared" si="417"/>
        <v>1478</v>
      </c>
      <c r="Z1490" s="29">
        <f t="shared" si="407"/>
        <v>9607563.7699998319</v>
      </c>
      <c r="AA1490" s="30">
        <f t="shared" si="417"/>
        <v>1478</v>
      </c>
      <c r="AB1490" s="30">
        <f t="shared" si="417"/>
        <v>1478</v>
      </c>
      <c r="AC1490" s="29">
        <f t="shared" si="408"/>
        <v>9573601.6700001918</v>
      </c>
      <c r="AD1490" s="30">
        <f t="shared" si="417"/>
        <v>1478</v>
      </c>
      <c r="AE1490" s="30">
        <f t="shared" si="417"/>
        <v>1478</v>
      </c>
      <c r="AF1490" s="29">
        <f t="shared" si="404"/>
        <v>9619942.4499999844</v>
      </c>
      <c r="AG1490" s="30">
        <f t="shared" si="417"/>
        <v>1478</v>
      </c>
      <c r="AH1490" s="30">
        <f t="shared" si="417"/>
        <v>1478</v>
      </c>
      <c r="AI1490" s="29">
        <f t="shared" si="409"/>
        <v>9569478.77000002</v>
      </c>
      <c r="AJ1490" s="30">
        <f t="shared" si="417"/>
        <v>1478</v>
      </c>
      <c r="AK1490" s="30">
        <f t="shared" si="416"/>
        <v>1478</v>
      </c>
      <c r="AL1490" s="29">
        <f t="shared" si="410"/>
        <v>9610724.190000033</v>
      </c>
      <c r="AM1490" s="30">
        <f t="shared" si="416"/>
        <v>1478</v>
      </c>
      <c r="AN1490" s="30">
        <f t="shared" si="416"/>
        <v>1478</v>
      </c>
      <c r="AO1490" s="29">
        <f t="shared" si="411"/>
        <v>9611465.8900000881</v>
      </c>
      <c r="AP1490" s="30">
        <f t="shared" si="416"/>
        <v>1478</v>
      </c>
      <c r="AQ1490" s="30">
        <f t="shared" si="416"/>
        <v>1478</v>
      </c>
      <c r="AR1490" s="29">
        <f t="shared" si="405"/>
        <v>9598487.739999786</v>
      </c>
      <c r="AS1490" s="253">
        <f t="shared" si="416"/>
        <v>1478</v>
      </c>
      <c r="AT1490" s="254">
        <f t="shared" si="416"/>
        <v>1478</v>
      </c>
    </row>
    <row r="1491" spans="22:46">
      <c r="V1491" s="30">
        <f t="shared" si="417"/>
        <v>1479</v>
      </c>
      <c r="W1491" s="29">
        <f t="shared" si="406"/>
        <v>9585846.2400000207</v>
      </c>
      <c r="X1491" s="30">
        <f t="shared" si="417"/>
        <v>1479</v>
      </c>
      <c r="Y1491" s="30">
        <f t="shared" si="417"/>
        <v>1479</v>
      </c>
      <c r="Z1491" s="29">
        <f t="shared" si="407"/>
        <v>9614023.8199998327</v>
      </c>
      <c r="AA1491" s="30">
        <f t="shared" si="417"/>
        <v>1479</v>
      </c>
      <c r="AB1491" s="30">
        <f t="shared" si="417"/>
        <v>1479</v>
      </c>
      <c r="AC1491" s="29">
        <f t="shared" si="408"/>
        <v>9580039.9400001913</v>
      </c>
      <c r="AD1491" s="30">
        <f t="shared" si="417"/>
        <v>1479</v>
      </c>
      <c r="AE1491" s="30">
        <f t="shared" si="417"/>
        <v>1479</v>
      </c>
      <c r="AF1491" s="29">
        <f t="shared" si="404"/>
        <v>9626407.0099999849</v>
      </c>
      <c r="AG1491" s="30">
        <f t="shared" si="417"/>
        <v>1479</v>
      </c>
      <c r="AH1491" s="30">
        <f t="shared" si="417"/>
        <v>1479</v>
      </c>
      <c r="AI1491" s="29">
        <f t="shared" si="409"/>
        <v>9575917.4900000207</v>
      </c>
      <c r="AJ1491" s="30">
        <f t="shared" si="417"/>
        <v>1479</v>
      </c>
      <c r="AK1491" s="30">
        <f t="shared" si="416"/>
        <v>1479</v>
      </c>
      <c r="AL1491" s="29">
        <f t="shared" si="410"/>
        <v>9617187.8500000332</v>
      </c>
      <c r="AM1491" s="30">
        <f t="shared" si="416"/>
        <v>1479</v>
      </c>
      <c r="AN1491" s="30">
        <f t="shared" si="416"/>
        <v>1479</v>
      </c>
      <c r="AO1491" s="29">
        <f t="shared" si="411"/>
        <v>9617922.1500000879</v>
      </c>
      <c r="AP1491" s="30">
        <f t="shared" si="416"/>
        <v>1479</v>
      </c>
      <c r="AQ1491" s="30">
        <f t="shared" si="416"/>
        <v>1479</v>
      </c>
      <c r="AR1491" s="29">
        <f t="shared" si="405"/>
        <v>9604933.2099997867</v>
      </c>
      <c r="AS1491" s="253">
        <f t="shared" si="416"/>
        <v>1479</v>
      </c>
      <c r="AT1491" s="254">
        <f t="shared" si="416"/>
        <v>1479</v>
      </c>
    </row>
    <row r="1492" spans="22:46">
      <c r="V1492" s="30">
        <f t="shared" si="417"/>
        <v>1480</v>
      </c>
      <c r="W1492" s="29">
        <f t="shared" si="406"/>
        <v>9592287.2100000214</v>
      </c>
      <c r="X1492" s="30">
        <f t="shared" si="417"/>
        <v>1480</v>
      </c>
      <c r="Y1492" s="30">
        <f t="shared" si="417"/>
        <v>1480</v>
      </c>
      <c r="Z1492" s="29">
        <f t="shared" si="407"/>
        <v>9620483.8699998334</v>
      </c>
      <c r="AA1492" s="30">
        <f t="shared" si="417"/>
        <v>1480</v>
      </c>
      <c r="AB1492" s="30">
        <f t="shared" si="417"/>
        <v>1480</v>
      </c>
      <c r="AC1492" s="29">
        <f t="shared" si="408"/>
        <v>9586478.2100001909</v>
      </c>
      <c r="AD1492" s="30">
        <f t="shared" si="417"/>
        <v>1480</v>
      </c>
      <c r="AE1492" s="30">
        <f t="shared" si="417"/>
        <v>1480</v>
      </c>
      <c r="AF1492" s="29">
        <f t="shared" si="404"/>
        <v>9632871.5699999854</v>
      </c>
      <c r="AG1492" s="30">
        <f t="shared" si="417"/>
        <v>1480</v>
      </c>
      <c r="AH1492" s="30">
        <f t="shared" si="417"/>
        <v>1480</v>
      </c>
      <c r="AI1492" s="29">
        <f t="shared" si="409"/>
        <v>9582356.2100000214</v>
      </c>
      <c r="AJ1492" s="30">
        <f t="shared" si="417"/>
        <v>1480</v>
      </c>
      <c r="AK1492" s="30">
        <f t="shared" si="416"/>
        <v>1480</v>
      </c>
      <c r="AL1492" s="29">
        <f t="shared" si="410"/>
        <v>9623651.5100000333</v>
      </c>
      <c r="AM1492" s="30">
        <f t="shared" si="416"/>
        <v>1480</v>
      </c>
      <c r="AN1492" s="30">
        <f t="shared" si="416"/>
        <v>1480</v>
      </c>
      <c r="AO1492" s="29">
        <f t="shared" si="411"/>
        <v>9624378.4100000877</v>
      </c>
      <c r="AP1492" s="30">
        <f t="shared" si="416"/>
        <v>1480</v>
      </c>
      <c r="AQ1492" s="30">
        <f t="shared" si="416"/>
        <v>1480</v>
      </c>
      <c r="AR1492" s="29">
        <f t="shared" si="405"/>
        <v>9611378.6799997874</v>
      </c>
      <c r="AS1492" s="253">
        <f t="shared" si="416"/>
        <v>1480</v>
      </c>
      <c r="AT1492" s="254">
        <f t="shared" si="416"/>
        <v>1480</v>
      </c>
    </row>
    <row r="1493" spans="22:46">
      <c r="V1493" s="30">
        <f t="shared" si="417"/>
        <v>1481</v>
      </c>
      <c r="W1493" s="29">
        <f t="shared" si="406"/>
        <v>9598728.1800000221</v>
      </c>
      <c r="X1493" s="30">
        <f t="shared" si="417"/>
        <v>1481</v>
      </c>
      <c r="Y1493" s="30">
        <f t="shared" si="417"/>
        <v>1481</v>
      </c>
      <c r="Z1493" s="29">
        <f t="shared" si="407"/>
        <v>9626943.9199998342</v>
      </c>
      <c r="AA1493" s="30">
        <f t="shared" si="417"/>
        <v>1481</v>
      </c>
      <c r="AB1493" s="30">
        <f t="shared" si="417"/>
        <v>1481</v>
      </c>
      <c r="AC1493" s="29">
        <f t="shared" si="408"/>
        <v>9592916.4800001904</v>
      </c>
      <c r="AD1493" s="30">
        <f t="shared" si="417"/>
        <v>1481</v>
      </c>
      <c r="AE1493" s="30">
        <f t="shared" si="417"/>
        <v>1481</v>
      </c>
      <c r="AF1493" s="29">
        <f t="shared" si="404"/>
        <v>9639336.1299999859</v>
      </c>
      <c r="AG1493" s="30">
        <f t="shared" si="417"/>
        <v>1481</v>
      </c>
      <c r="AH1493" s="30">
        <f t="shared" si="417"/>
        <v>1481</v>
      </c>
      <c r="AI1493" s="29">
        <f t="shared" si="409"/>
        <v>9588794.9300000221</v>
      </c>
      <c r="AJ1493" s="30">
        <f t="shared" si="417"/>
        <v>1481</v>
      </c>
      <c r="AK1493" s="30">
        <f t="shared" si="416"/>
        <v>1481</v>
      </c>
      <c r="AL1493" s="29">
        <f t="shared" si="410"/>
        <v>9630115.1700000335</v>
      </c>
      <c r="AM1493" s="30">
        <f t="shared" si="416"/>
        <v>1481</v>
      </c>
      <c r="AN1493" s="30">
        <f t="shared" si="416"/>
        <v>1481</v>
      </c>
      <c r="AO1493" s="29">
        <f t="shared" si="411"/>
        <v>9630834.6700000875</v>
      </c>
      <c r="AP1493" s="30">
        <f t="shared" si="416"/>
        <v>1481</v>
      </c>
      <c r="AQ1493" s="30">
        <f t="shared" si="416"/>
        <v>1481</v>
      </c>
      <c r="AR1493" s="29">
        <f t="shared" si="405"/>
        <v>9617824.149999788</v>
      </c>
      <c r="AS1493" s="253">
        <f t="shared" si="416"/>
        <v>1481</v>
      </c>
      <c r="AT1493" s="254">
        <f t="shared" si="416"/>
        <v>1481</v>
      </c>
    </row>
    <row r="1494" spans="22:46">
      <c r="V1494" s="30">
        <f t="shared" si="417"/>
        <v>1482</v>
      </c>
      <c r="W1494" s="29">
        <f t="shared" si="406"/>
        <v>9605169.1500000227</v>
      </c>
      <c r="X1494" s="30">
        <f t="shared" si="417"/>
        <v>1482</v>
      </c>
      <c r="Y1494" s="30">
        <f t="shared" si="417"/>
        <v>1482</v>
      </c>
      <c r="Z1494" s="29">
        <f t="shared" si="407"/>
        <v>9633403.9699998349</v>
      </c>
      <c r="AA1494" s="30">
        <f t="shared" si="417"/>
        <v>1482</v>
      </c>
      <c r="AB1494" s="30">
        <f t="shared" si="417"/>
        <v>1482</v>
      </c>
      <c r="AC1494" s="29">
        <f t="shared" si="408"/>
        <v>9599354.75000019</v>
      </c>
      <c r="AD1494" s="30">
        <f t="shared" si="417"/>
        <v>1482</v>
      </c>
      <c r="AE1494" s="30">
        <f t="shared" si="417"/>
        <v>1482</v>
      </c>
      <c r="AF1494" s="29">
        <f t="shared" si="404"/>
        <v>9645800.6899999864</v>
      </c>
      <c r="AG1494" s="30">
        <f t="shared" si="417"/>
        <v>1482</v>
      </c>
      <c r="AH1494" s="30">
        <f t="shared" si="417"/>
        <v>1482</v>
      </c>
      <c r="AI1494" s="29">
        <f t="shared" si="409"/>
        <v>9595233.6500000227</v>
      </c>
      <c r="AJ1494" s="30">
        <f t="shared" si="417"/>
        <v>1482</v>
      </c>
      <c r="AK1494" s="30">
        <f t="shared" si="416"/>
        <v>1482</v>
      </c>
      <c r="AL1494" s="29">
        <f t="shared" si="410"/>
        <v>9636578.8300000336</v>
      </c>
      <c r="AM1494" s="30">
        <f t="shared" si="416"/>
        <v>1482</v>
      </c>
      <c r="AN1494" s="30">
        <f t="shared" si="416"/>
        <v>1482</v>
      </c>
      <c r="AO1494" s="29">
        <f t="shared" si="411"/>
        <v>9637290.9300000872</v>
      </c>
      <c r="AP1494" s="30">
        <f t="shared" si="416"/>
        <v>1482</v>
      </c>
      <c r="AQ1494" s="30">
        <f t="shared" si="416"/>
        <v>1482</v>
      </c>
      <c r="AR1494" s="29">
        <f t="shared" si="405"/>
        <v>9624269.6199997887</v>
      </c>
      <c r="AS1494" s="253">
        <f t="shared" si="416"/>
        <v>1482</v>
      </c>
      <c r="AT1494" s="254">
        <f t="shared" si="416"/>
        <v>1482</v>
      </c>
    </row>
    <row r="1495" spans="22:46">
      <c r="V1495" s="30">
        <f t="shared" si="417"/>
        <v>1483</v>
      </c>
      <c r="W1495" s="29">
        <f t="shared" si="406"/>
        <v>9611610.1200000234</v>
      </c>
      <c r="X1495" s="30">
        <f t="shared" si="417"/>
        <v>1483</v>
      </c>
      <c r="Y1495" s="30">
        <f t="shared" si="417"/>
        <v>1483</v>
      </c>
      <c r="Z1495" s="29">
        <f t="shared" si="407"/>
        <v>9639864.0199998356</v>
      </c>
      <c r="AA1495" s="30">
        <f t="shared" si="417"/>
        <v>1483</v>
      </c>
      <c r="AB1495" s="30">
        <f t="shared" si="417"/>
        <v>1483</v>
      </c>
      <c r="AC1495" s="29">
        <f t="shared" si="408"/>
        <v>9605793.0200001895</v>
      </c>
      <c r="AD1495" s="30">
        <f t="shared" si="417"/>
        <v>1483</v>
      </c>
      <c r="AE1495" s="30">
        <f t="shared" si="417"/>
        <v>1483</v>
      </c>
      <c r="AF1495" s="29">
        <f t="shared" si="404"/>
        <v>9652265.249999987</v>
      </c>
      <c r="AG1495" s="30">
        <f t="shared" si="417"/>
        <v>1483</v>
      </c>
      <c r="AH1495" s="30">
        <f t="shared" si="417"/>
        <v>1483</v>
      </c>
      <c r="AI1495" s="29">
        <f t="shared" si="409"/>
        <v>9601672.3700000234</v>
      </c>
      <c r="AJ1495" s="30">
        <f t="shared" si="417"/>
        <v>1483</v>
      </c>
      <c r="AK1495" s="30">
        <f t="shared" si="416"/>
        <v>1483</v>
      </c>
      <c r="AL1495" s="29">
        <f t="shared" si="410"/>
        <v>9643042.4900000338</v>
      </c>
      <c r="AM1495" s="30">
        <f t="shared" si="416"/>
        <v>1483</v>
      </c>
      <c r="AN1495" s="30">
        <f t="shared" si="416"/>
        <v>1483</v>
      </c>
      <c r="AO1495" s="29">
        <f t="shared" si="411"/>
        <v>9643747.190000087</v>
      </c>
      <c r="AP1495" s="30">
        <f t="shared" si="416"/>
        <v>1483</v>
      </c>
      <c r="AQ1495" s="30">
        <f t="shared" si="416"/>
        <v>1483</v>
      </c>
      <c r="AR1495" s="29">
        <f t="shared" si="405"/>
        <v>9630715.0899997894</v>
      </c>
      <c r="AS1495" s="253">
        <f t="shared" si="416"/>
        <v>1483</v>
      </c>
      <c r="AT1495" s="254">
        <f t="shared" si="416"/>
        <v>1483</v>
      </c>
    </row>
    <row r="1496" spans="22:46">
      <c r="V1496" s="30">
        <f t="shared" si="417"/>
        <v>1484</v>
      </c>
      <c r="W1496" s="29">
        <f t="shared" si="406"/>
        <v>9618051.0900000241</v>
      </c>
      <c r="X1496" s="30">
        <f t="shared" si="417"/>
        <v>1484</v>
      </c>
      <c r="Y1496" s="30">
        <f t="shared" si="417"/>
        <v>1484</v>
      </c>
      <c r="Z1496" s="29">
        <f t="shared" si="407"/>
        <v>9646324.0699998364</v>
      </c>
      <c r="AA1496" s="30">
        <f t="shared" si="417"/>
        <v>1484</v>
      </c>
      <c r="AB1496" s="30">
        <f t="shared" si="417"/>
        <v>1484</v>
      </c>
      <c r="AC1496" s="29">
        <f t="shared" si="408"/>
        <v>9612231.2900001891</v>
      </c>
      <c r="AD1496" s="30">
        <f t="shared" si="417"/>
        <v>1484</v>
      </c>
      <c r="AE1496" s="30">
        <f t="shared" si="417"/>
        <v>1484</v>
      </c>
      <c r="AF1496" s="29">
        <f t="shared" si="404"/>
        <v>9658729.8099999875</v>
      </c>
      <c r="AG1496" s="30">
        <f t="shared" si="417"/>
        <v>1484</v>
      </c>
      <c r="AH1496" s="30">
        <f t="shared" si="417"/>
        <v>1484</v>
      </c>
      <c r="AI1496" s="29">
        <f t="shared" si="409"/>
        <v>9608111.0900000241</v>
      </c>
      <c r="AJ1496" s="30">
        <f t="shared" si="417"/>
        <v>1484</v>
      </c>
      <c r="AK1496" s="30">
        <f t="shared" si="416"/>
        <v>1484</v>
      </c>
      <c r="AL1496" s="29">
        <f t="shared" si="410"/>
        <v>9649506.1500000339</v>
      </c>
      <c r="AM1496" s="30">
        <f t="shared" si="416"/>
        <v>1484</v>
      </c>
      <c r="AN1496" s="30">
        <f t="shared" si="416"/>
        <v>1484</v>
      </c>
      <c r="AO1496" s="29">
        <f t="shared" si="411"/>
        <v>9650203.4500000868</v>
      </c>
      <c r="AP1496" s="30">
        <f t="shared" si="416"/>
        <v>1484</v>
      </c>
      <c r="AQ1496" s="30">
        <f t="shared" si="416"/>
        <v>1484</v>
      </c>
      <c r="AR1496" s="29">
        <f t="shared" si="405"/>
        <v>9637160.55999979</v>
      </c>
      <c r="AS1496" s="253">
        <f t="shared" si="416"/>
        <v>1484</v>
      </c>
      <c r="AT1496" s="254">
        <f t="shared" si="416"/>
        <v>1484</v>
      </c>
    </row>
    <row r="1497" spans="22:46">
      <c r="V1497" s="30">
        <f t="shared" si="417"/>
        <v>1485</v>
      </c>
      <c r="W1497" s="29">
        <f t="shared" si="406"/>
        <v>9624492.0600000247</v>
      </c>
      <c r="X1497" s="30">
        <f t="shared" si="417"/>
        <v>1485</v>
      </c>
      <c r="Y1497" s="30">
        <f t="shared" si="417"/>
        <v>1485</v>
      </c>
      <c r="Z1497" s="29">
        <f t="shared" si="407"/>
        <v>9652784.1199998371</v>
      </c>
      <c r="AA1497" s="30">
        <f t="shared" si="417"/>
        <v>1485</v>
      </c>
      <c r="AB1497" s="30">
        <f t="shared" si="417"/>
        <v>1485</v>
      </c>
      <c r="AC1497" s="29">
        <f t="shared" si="408"/>
        <v>9618669.5600001886</v>
      </c>
      <c r="AD1497" s="30">
        <f t="shared" si="417"/>
        <v>1485</v>
      </c>
      <c r="AE1497" s="30">
        <f t="shared" si="417"/>
        <v>1485</v>
      </c>
      <c r="AF1497" s="29">
        <f t="shared" si="404"/>
        <v>9665194.369999988</v>
      </c>
      <c r="AG1497" s="30">
        <f t="shared" si="417"/>
        <v>1485</v>
      </c>
      <c r="AH1497" s="30">
        <f t="shared" si="417"/>
        <v>1485</v>
      </c>
      <c r="AI1497" s="29">
        <f t="shared" si="409"/>
        <v>9614549.8100000247</v>
      </c>
      <c r="AJ1497" s="30">
        <f t="shared" si="417"/>
        <v>1485</v>
      </c>
      <c r="AK1497" s="30">
        <f t="shared" si="416"/>
        <v>1485</v>
      </c>
      <c r="AL1497" s="29">
        <f t="shared" si="410"/>
        <v>9655969.810000034</v>
      </c>
      <c r="AM1497" s="30">
        <f t="shared" si="416"/>
        <v>1485</v>
      </c>
      <c r="AN1497" s="30">
        <f t="shared" si="416"/>
        <v>1485</v>
      </c>
      <c r="AO1497" s="29">
        <f t="shared" si="411"/>
        <v>9656659.7100000866</v>
      </c>
      <c r="AP1497" s="30">
        <f t="shared" si="416"/>
        <v>1485</v>
      </c>
      <c r="AQ1497" s="30">
        <f t="shared" si="416"/>
        <v>1485</v>
      </c>
      <c r="AR1497" s="29">
        <f t="shared" si="405"/>
        <v>9643606.0299997907</v>
      </c>
      <c r="AS1497" s="253">
        <f t="shared" si="416"/>
        <v>1485</v>
      </c>
      <c r="AT1497" s="254">
        <f t="shared" si="416"/>
        <v>1485</v>
      </c>
    </row>
    <row r="1498" spans="22:46">
      <c r="V1498" s="30">
        <f t="shared" si="417"/>
        <v>1486</v>
      </c>
      <c r="W1498" s="29">
        <f t="shared" si="406"/>
        <v>9630933.0300000254</v>
      </c>
      <c r="X1498" s="30">
        <f t="shared" si="417"/>
        <v>1486</v>
      </c>
      <c r="Y1498" s="30">
        <f t="shared" si="417"/>
        <v>1486</v>
      </c>
      <c r="Z1498" s="29">
        <f t="shared" si="407"/>
        <v>9659244.1699998379</v>
      </c>
      <c r="AA1498" s="30">
        <f t="shared" si="417"/>
        <v>1486</v>
      </c>
      <c r="AB1498" s="30">
        <f t="shared" si="417"/>
        <v>1486</v>
      </c>
      <c r="AC1498" s="29">
        <f t="shared" si="408"/>
        <v>9625107.8300001882</v>
      </c>
      <c r="AD1498" s="30">
        <f t="shared" si="417"/>
        <v>1486</v>
      </c>
      <c r="AE1498" s="30">
        <f t="shared" si="417"/>
        <v>1486</v>
      </c>
      <c r="AF1498" s="29">
        <f t="shared" si="404"/>
        <v>9671658.9299999885</v>
      </c>
      <c r="AG1498" s="30">
        <f t="shared" si="417"/>
        <v>1486</v>
      </c>
      <c r="AH1498" s="30">
        <f t="shared" si="417"/>
        <v>1486</v>
      </c>
      <c r="AI1498" s="29">
        <f t="shared" si="409"/>
        <v>9620988.5300000254</v>
      </c>
      <c r="AJ1498" s="30">
        <f t="shared" si="417"/>
        <v>1486</v>
      </c>
      <c r="AK1498" s="30">
        <f t="shared" si="416"/>
        <v>1486</v>
      </c>
      <c r="AL1498" s="29">
        <f t="shared" si="410"/>
        <v>9662433.4700000342</v>
      </c>
      <c r="AM1498" s="30">
        <f t="shared" si="416"/>
        <v>1486</v>
      </c>
      <c r="AN1498" s="30">
        <f t="shared" si="416"/>
        <v>1486</v>
      </c>
      <c r="AO1498" s="29">
        <f t="shared" si="411"/>
        <v>9663115.9700000864</v>
      </c>
      <c r="AP1498" s="30">
        <f t="shared" si="416"/>
        <v>1486</v>
      </c>
      <c r="AQ1498" s="30">
        <f t="shared" si="416"/>
        <v>1486</v>
      </c>
      <c r="AR1498" s="29">
        <f t="shared" si="405"/>
        <v>9650051.4999997914</v>
      </c>
      <c r="AS1498" s="253">
        <f t="shared" si="416"/>
        <v>1486</v>
      </c>
      <c r="AT1498" s="254">
        <f t="shared" si="416"/>
        <v>1486</v>
      </c>
    </row>
    <row r="1499" spans="22:46">
      <c r="V1499" s="30">
        <f t="shared" si="417"/>
        <v>1487</v>
      </c>
      <c r="W1499" s="29">
        <f t="shared" si="406"/>
        <v>9637374.0000000261</v>
      </c>
      <c r="X1499" s="30">
        <f t="shared" si="417"/>
        <v>1487</v>
      </c>
      <c r="Y1499" s="30">
        <f t="shared" si="417"/>
        <v>1487</v>
      </c>
      <c r="Z1499" s="29">
        <f t="shared" si="407"/>
        <v>9665704.2199998386</v>
      </c>
      <c r="AA1499" s="30">
        <f t="shared" si="417"/>
        <v>1487</v>
      </c>
      <c r="AB1499" s="30">
        <f t="shared" si="417"/>
        <v>1487</v>
      </c>
      <c r="AC1499" s="29">
        <f t="shared" si="408"/>
        <v>9631546.1000001878</v>
      </c>
      <c r="AD1499" s="30">
        <f t="shared" si="417"/>
        <v>1487</v>
      </c>
      <c r="AE1499" s="30">
        <f t="shared" si="417"/>
        <v>1487</v>
      </c>
      <c r="AF1499" s="29">
        <f t="shared" si="404"/>
        <v>9678123.489999989</v>
      </c>
      <c r="AG1499" s="30">
        <f t="shared" si="417"/>
        <v>1487</v>
      </c>
      <c r="AH1499" s="30">
        <f t="shared" si="417"/>
        <v>1487</v>
      </c>
      <c r="AI1499" s="29">
        <f t="shared" si="409"/>
        <v>9627427.2500000261</v>
      </c>
      <c r="AJ1499" s="30">
        <f t="shared" si="417"/>
        <v>1487</v>
      </c>
      <c r="AK1499" s="30">
        <f t="shared" si="416"/>
        <v>1487</v>
      </c>
      <c r="AL1499" s="29">
        <f t="shared" si="410"/>
        <v>9668897.1300000343</v>
      </c>
      <c r="AM1499" s="30">
        <f t="shared" si="416"/>
        <v>1487</v>
      </c>
      <c r="AN1499" s="30">
        <f t="shared" si="416"/>
        <v>1487</v>
      </c>
      <c r="AO1499" s="29">
        <f t="shared" si="411"/>
        <v>9669572.2300000861</v>
      </c>
      <c r="AP1499" s="30">
        <f t="shared" si="416"/>
        <v>1487</v>
      </c>
      <c r="AQ1499" s="30">
        <f t="shared" si="416"/>
        <v>1487</v>
      </c>
      <c r="AR1499" s="29">
        <f t="shared" si="405"/>
        <v>9656496.9699997921</v>
      </c>
      <c r="AS1499" s="253">
        <f t="shared" si="416"/>
        <v>1487</v>
      </c>
      <c r="AT1499" s="254">
        <f t="shared" si="416"/>
        <v>1487</v>
      </c>
    </row>
    <row r="1500" spans="22:46">
      <c r="V1500" s="30">
        <f t="shared" si="417"/>
        <v>1488</v>
      </c>
      <c r="W1500" s="29">
        <f t="shared" si="406"/>
        <v>9643814.9700000267</v>
      </c>
      <c r="X1500" s="30">
        <f t="shared" si="417"/>
        <v>1488</v>
      </c>
      <c r="Y1500" s="30">
        <f t="shared" si="417"/>
        <v>1488</v>
      </c>
      <c r="Z1500" s="29">
        <f t="shared" si="407"/>
        <v>9672164.2699998394</v>
      </c>
      <c r="AA1500" s="30">
        <f t="shared" si="417"/>
        <v>1488</v>
      </c>
      <c r="AB1500" s="30">
        <f t="shared" si="417"/>
        <v>1488</v>
      </c>
      <c r="AC1500" s="29">
        <f t="shared" si="408"/>
        <v>9637984.3700001873</v>
      </c>
      <c r="AD1500" s="30">
        <f t="shared" si="417"/>
        <v>1488</v>
      </c>
      <c r="AE1500" s="30">
        <f t="shared" si="417"/>
        <v>1488</v>
      </c>
      <c r="AF1500" s="29">
        <f t="shared" si="404"/>
        <v>9684588.0499999896</v>
      </c>
      <c r="AG1500" s="30">
        <f t="shared" si="417"/>
        <v>1488</v>
      </c>
      <c r="AH1500" s="30">
        <f t="shared" si="417"/>
        <v>1488</v>
      </c>
      <c r="AI1500" s="29">
        <f t="shared" si="409"/>
        <v>9633865.9700000267</v>
      </c>
      <c r="AJ1500" s="30">
        <f t="shared" si="417"/>
        <v>1488</v>
      </c>
      <c r="AK1500" s="30">
        <f t="shared" si="416"/>
        <v>1488</v>
      </c>
      <c r="AL1500" s="29">
        <f t="shared" si="410"/>
        <v>9675360.7900000345</v>
      </c>
      <c r="AM1500" s="30">
        <f t="shared" si="416"/>
        <v>1488</v>
      </c>
      <c r="AN1500" s="30">
        <f t="shared" si="416"/>
        <v>1488</v>
      </c>
      <c r="AO1500" s="29">
        <f t="shared" si="411"/>
        <v>9676028.4900000859</v>
      </c>
      <c r="AP1500" s="30">
        <f t="shared" si="416"/>
        <v>1488</v>
      </c>
      <c r="AQ1500" s="30">
        <f t="shared" si="416"/>
        <v>1488</v>
      </c>
      <c r="AR1500" s="29">
        <f t="shared" si="405"/>
        <v>9662942.4399997927</v>
      </c>
      <c r="AS1500" s="253">
        <f t="shared" si="416"/>
        <v>1488</v>
      </c>
      <c r="AT1500" s="254">
        <f t="shared" si="416"/>
        <v>1488</v>
      </c>
    </row>
    <row r="1501" spans="22:46">
      <c r="V1501" s="30">
        <f t="shared" si="417"/>
        <v>1489</v>
      </c>
      <c r="W1501" s="29">
        <f t="shared" si="406"/>
        <v>9650255.9400000274</v>
      </c>
      <c r="X1501" s="30">
        <f t="shared" si="417"/>
        <v>1489</v>
      </c>
      <c r="Y1501" s="30">
        <f t="shared" si="417"/>
        <v>1489</v>
      </c>
      <c r="Z1501" s="29">
        <f t="shared" si="407"/>
        <v>9678624.3199998401</v>
      </c>
      <c r="AA1501" s="30">
        <f t="shared" si="417"/>
        <v>1489</v>
      </c>
      <c r="AB1501" s="30">
        <f t="shared" si="417"/>
        <v>1489</v>
      </c>
      <c r="AC1501" s="29">
        <f t="shared" si="408"/>
        <v>9644422.6400001869</v>
      </c>
      <c r="AD1501" s="30">
        <f t="shared" si="417"/>
        <v>1489</v>
      </c>
      <c r="AE1501" s="30">
        <f t="shared" si="417"/>
        <v>1489</v>
      </c>
      <c r="AF1501" s="29">
        <f t="shared" si="404"/>
        <v>9691052.6099999901</v>
      </c>
      <c r="AG1501" s="30">
        <f t="shared" si="417"/>
        <v>1489</v>
      </c>
      <c r="AH1501" s="30">
        <f t="shared" si="417"/>
        <v>1489</v>
      </c>
      <c r="AI1501" s="29">
        <f t="shared" si="409"/>
        <v>9640304.6900000274</v>
      </c>
      <c r="AJ1501" s="30">
        <f t="shared" si="417"/>
        <v>1489</v>
      </c>
      <c r="AK1501" s="30">
        <f t="shared" si="417"/>
        <v>1489</v>
      </c>
      <c r="AL1501" s="29">
        <f t="shared" si="410"/>
        <v>9681824.4500000346</v>
      </c>
      <c r="AM1501" s="30">
        <f t="shared" ref="AK1501:AT1516" si="418">AM1500+1</f>
        <v>1489</v>
      </c>
      <c r="AN1501" s="30">
        <f t="shared" si="418"/>
        <v>1489</v>
      </c>
      <c r="AO1501" s="29">
        <f t="shared" si="411"/>
        <v>9682484.7500000857</v>
      </c>
      <c r="AP1501" s="30">
        <f t="shared" si="418"/>
        <v>1489</v>
      </c>
      <c r="AQ1501" s="30">
        <f t="shared" si="418"/>
        <v>1489</v>
      </c>
      <c r="AR1501" s="29">
        <f t="shared" si="405"/>
        <v>9669387.9099997934</v>
      </c>
      <c r="AS1501" s="253">
        <f t="shared" si="418"/>
        <v>1489</v>
      </c>
      <c r="AT1501" s="254">
        <f t="shared" si="418"/>
        <v>1489</v>
      </c>
    </row>
    <row r="1502" spans="22:46">
      <c r="V1502" s="30">
        <f t="shared" ref="V1502:AK1517" si="419">V1501+1</f>
        <v>1490</v>
      </c>
      <c r="W1502" s="29">
        <f t="shared" si="406"/>
        <v>9656696.9100000281</v>
      </c>
      <c r="X1502" s="30">
        <f t="shared" si="419"/>
        <v>1490</v>
      </c>
      <c r="Y1502" s="30">
        <f t="shared" si="419"/>
        <v>1490</v>
      </c>
      <c r="Z1502" s="29">
        <f t="shared" si="407"/>
        <v>9685084.3699998409</v>
      </c>
      <c r="AA1502" s="30">
        <f t="shared" si="419"/>
        <v>1490</v>
      </c>
      <c r="AB1502" s="30">
        <f t="shared" si="419"/>
        <v>1490</v>
      </c>
      <c r="AC1502" s="29">
        <f t="shared" si="408"/>
        <v>9650860.9100001864</v>
      </c>
      <c r="AD1502" s="30">
        <f t="shared" si="419"/>
        <v>1490</v>
      </c>
      <c r="AE1502" s="30">
        <f t="shared" si="419"/>
        <v>1490</v>
      </c>
      <c r="AF1502" s="29">
        <f t="shared" si="404"/>
        <v>9697517.1699999906</v>
      </c>
      <c r="AG1502" s="30">
        <f t="shared" si="419"/>
        <v>1490</v>
      </c>
      <c r="AH1502" s="30">
        <f t="shared" si="419"/>
        <v>1490</v>
      </c>
      <c r="AI1502" s="29">
        <f t="shared" si="409"/>
        <v>9646743.4100000281</v>
      </c>
      <c r="AJ1502" s="30">
        <f t="shared" si="419"/>
        <v>1490</v>
      </c>
      <c r="AK1502" s="30">
        <f t="shared" si="418"/>
        <v>1490</v>
      </c>
      <c r="AL1502" s="29">
        <f t="shared" si="410"/>
        <v>9688288.1100000348</v>
      </c>
      <c r="AM1502" s="30">
        <f t="shared" si="418"/>
        <v>1490</v>
      </c>
      <c r="AN1502" s="30">
        <f t="shared" si="418"/>
        <v>1490</v>
      </c>
      <c r="AO1502" s="29">
        <f t="shared" si="411"/>
        <v>9688941.0100000855</v>
      </c>
      <c r="AP1502" s="30">
        <f t="shared" si="418"/>
        <v>1490</v>
      </c>
      <c r="AQ1502" s="30">
        <f t="shared" si="418"/>
        <v>1490</v>
      </c>
      <c r="AR1502" s="29">
        <f t="shared" si="405"/>
        <v>9675833.3799997941</v>
      </c>
      <c r="AS1502" s="253">
        <f t="shared" si="418"/>
        <v>1490</v>
      </c>
      <c r="AT1502" s="254">
        <f t="shared" si="418"/>
        <v>1490</v>
      </c>
    </row>
    <row r="1503" spans="22:46">
      <c r="V1503" s="30">
        <f t="shared" si="419"/>
        <v>1491</v>
      </c>
      <c r="W1503" s="29">
        <f t="shared" si="406"/>
        <v>9663137.8800000288</v>
      </c>
      <c r="X1503" s="30">
        <f t="shared" si="419"/>
        <v>1491</v>
      </c>
      <c r="Y1503" s="30">
        <f t="shared" si="419"/>
        <v>1491</v>
      </c>
      <c r="Z1503" s="29">
        <f t="shared" si="407"/>
        <v>9691544.4199998416</v>
      </c>
      <c r="AA1503" s="30">
        <f t="shared" si="419"/>
        <v>1491</v>
      </c>
      <c r="AB1503" s="30">
        <f t="shared" si="419"/>
        <v>1491</v>
      </c>
      <c r="AC1503" s="29">
        <f t="shared" si="408"/>
        <v>9657299.180000186</v>
      </c>
      <c r="AD1503" s="30">
        <f t="shared" si="419"/>
        <v>1491</v>
      </c>
      <c r="AE1503" s="30">
        <f t="shared" si="419"/>
        <v>1491</v>
      </c>
      <c r="AF1503" s="29">
        <f t="shared" si="404"/>
        <v>9703981.7299999911</v>
      </c>
      <c r="AG1503" s="30">
        <f t="shared" si="419"/>
        <v>1491</v>
      </c>
      <c r="AH1503" s="30">
        <f t="shared" si="419"/>
        <v>1491</v>
      </c>
      <c r="AI1503" s="29">
        <f t="shared" si="409"/>
        <v>9653182.1300000288</v>
      </c>
      <c r="AJ1503" s="30">
        <f t="shared" si="419"/>
        <v>1491</v>
      </c>
      <c r="AK1503" s="30">
        <f t="shared" si="418"/>
        <v>1491</v>
      </c>
      <c r="AL1503" s="29">
        <f t="shared" si="410"/>
        <v>9694751.7700000349</v>
      </c>
      <c r="AM1503" s="30">
        <f t="shared" si="418"/>
        <v>1491</v>
      </c>
      <c r="AN1503" s="30">
        <f t="shared" si="418"/>
        <v>1491</v>
      </c>
      <c r="AO1503" s="29">
        <f t="shared" si="411"/>
        <v>9695397.2700000852</v>
      </c>
      <c r="AP1503" s="30">
        <f t="shared" si="418"/>
        <v>1491</v>
      </c>
      <c r="AQ1503" s="30">
        <f t="shared" si="418"/>
        <v>1491</v>
      </c>
      <c r="AR1503" s="29">
        <f t="shared" si="405"/>
        <v>9682278.8499997947</v>
      </c>
      <c r="AS1503" s="253">
        <f t="shared" si="418"/>
        <v>1491</v>
      </c>
      <c r="AT1503" s="254">
        <f t="shared" si="418"/>
        <v>1491</v>
      </c>
    </row>
    <row r="1504" spans="22:46">
      <c r="V1504" s="30">
        <f t="shared" si="419"/>
        <v>1492</v>
      </c>
      <c r="W1504" s="29">
        <f t="shared" si="406"/>
        <v>9669578.8500000294</v>
      </c>
      <c r="X1504" s="30">
        <f t="shared" si="419"/>
        <v>1492</v>
      </c>
      <c r="Y1504" s="30">
        <f t="shared" si="419"/>
        <v>1492</v>
      </c>
      <c r="Z1504" s="29">
        <f t="shared" si="407"/>
        <v>9698004.4699998423</v>
      </c>
      <c r="AA1504" s="30">
        <f t="shared" si="419"/>
        <v>1492</v>
      </c>
      <c r="AB1504" s="30">
        <f t="shared" si="419"/>
        <v>1492</v>
      </c>
      <c r="AC1504" s="29">
        <f t="shared" si="408"/>
        <v>9663737.4500001855</v>
      </c>
      <c r="AD1504" s="30">
        <f t="shared" si="419"/>
        <v>1492</v>
      </c>
      <c r="AE1504" s="30">
        <f t="shared" si="419"/>
        <v>1492</v>
      </c>
      <c r="AF1504" s="29">
        <f t="shared" si="404"/>
        <v>9710446.2899999917</v>
      </c>
      <c r="AG1504" s="30">
        <f t="shared" si="419"/>
        <v>1492</v>
      </c>
      <c r="AH1504" s="30">
        <f t="shared" si="419"/>
        <v>1492</v>
      </c>
      <c r="AI1504" s="29">
        <f t="shared" si="409"/>
        <v>9659620.8500000294</v>
      </c>
      <c r="AJ1504" s="30">
        <f t="shared" si="419"/>
        <v>1492</v>
      </c>
      <c r="AK1504" s="30">
        <f t="shared" si="418"/>
        <v>1492</v>
      </c>
      <c r="AL1504" s="29">
        <f t="shared" si="410"/>
        <v>9701215.4300000351</v>
      </c>
      <c r="AM1504" s="30">
        <f t="shared" si="418"/>
        <v>1492</v>
      </c>
      <c r="AN1504" s="30">
        <f t="shared" si="418"/>
        <v>1492</v>
      </c>
      <c r="AO1504" s="29">
        <f t="shared" si="411"/>
        <v>9701853.530000085</v>
      </c>
      <c r="AP1504" s="30">
        <f t="shared" si="418"/>
        <v>1492</v>
      </c>
      <c r="AQ1504" s="30">
        <f t="shared" si="418"/>
        <v>1492</v>
      </c>
      <c r="AR1504" s="29">
        <f t="shared" si="405"/>
        <v>9688724.3199997954</v>
      </c>
      <c r="AS1504" s="253">
        <f t="shared" si="418"/>
        <v>1492</v>
      </c>
      <c r="AT1504" s="254">
        <f t="shared" si="418"/>
        <v>1492</v>
      </c>
    </row>
    <row r="1505" spans="22:46">
      <c r="V1505" s="30">
        <f t="shared" si="419"/>
        <v>1493</v>
      </c>
      <c r="W1505" s="29">
        <f t="shared" si="406"/>
        <v>9676019.8200000301</v>
      </c>
      <c r="X1505" s="30">
        <f t="shared" si="419"/>
        <v>1493</v>
      </c>
      <c r="Y1505" s="30">
        <f t="shared" si="419"/>
        <v>1493</v>
      </c>
      <c r="Z1505" s="29">
        <f t="shared" si="407"/>
        <v>9704464.5199998431</v>
      </c>
      <c r="AA1505" s="30">
        <f t="shared" si="419"/>
        <v>1493</v>
      </c>
      <c r="AB1505" s="30">
        <f t="shared" si="419"/>
        <v>1493</v>
      </c>
      <c r="AC1505" s="29">
        <f t="shared" si="408"/>
        <v>9670175.7200001851</v>
      </c>
      <c r="AD1505" s="30">
        <f t="shared" si="419"/>
        <v>1493</v>
      </c>
      <c r="AE1505" s="30">
        <f t="shared" si="419"/>
        <v>1493</v>
      </c>
      <c r="AF1505" s="29">
        <f t="shared" si="404"/>
        <v>9716910.8499999922</v>
      </c>
      <c r="AG1505" s="30">
        <f t="shared" si="419"/>
        <v>1493</v>
      </c>
      <c r="AH1505" s="30">
        <f t="shared" si="419"/>
        <v>1493</v>
      </c>
      <c r="AI1505" s="29">
        <f t="shared" si="409"/>
        <v>9666059.5700000301</v>
      </c>
      <c r="AJ1505" s="30">
        <f t="shared" si="419"/>
        <v>1493</v>
      </c>
      <c r="AK1505" s="30">
        <f t="shared" si="418"/>
        <v>1493</v>
      </c>
      <c r="AL1505" s="29">
        <f t="shared" si="410"/>
        <v>9707679.0900000352</v>
      </c>
      <c r="AM1505" s="30">
        <f t="shared" si="418"/>
        <v>1493</v>
      </c>
      <c r="AN1505" s="30">
        <f t="shared" si="418"/>
        <v>1493</v>
      </c>
      <c r="AO1505" s="29">
        <f t="shared" si="411"/>
        <v>9708309.7900000848</v>
      </c>
      <c r="AP1505" s="30">
        <f t="shared" si="418"/>
        <v>1493</v>
      </c>
      <c r="AQ1505" s="30">
        <f t="shared" si="418"/>
        <v>1493</v>
      </c>
      <c r="AR1505" s="29">
        <f t="shared" si="405"/>
        <v>9695169.7899997961</v>
      </c>
      <c r="AS1505" s="253">
        <f t="shared" si="418"/>
        <v>1493</v>
      </c>
      <c r="AT1505" s="254">
        <f t="shared" si="418"/>
        <v>1493</v>
      </c>
    </row>
    <row r="1506" spans="22:46">
      <c r="V1506" s="30">
        <f t="shared" si="419"/>
        <v>1494</v>
      </c>
      <c r="W1506" s="29">
        <f t="shared" si="406"/>
        <v>9682460.7900000308</v>
      </c>
      <c r="X1506" s="30">
        <f t="shared" si="419"/>
        <v>1494</v>
      </c>
      <c r="Y1506" s="30">
        <f t="shared" si="419"/>
        <v>1494</v>
      </c>
      <c r="Z1506" s="29">
        <f t="shared" si="407"/>
        <v>9710924.5699998438</v>
      </c>
      <c r="AA1506" s="30">
        <f t="shared" si="419"/>
        <v>1494</v>
      </c>
      <c r="AB1506" s="30">
        <f t="shared" si="419"/>
        <v>1494</v>
      </c>
      <c r="AC1506" s="29">
        <f t="shared" si="408"/>
        <v>9676613.9900001846</v>
      </c>
      <c r="AD1506" s="30">
        <f t="shared" si="419"/>
        <v>1494</v>
      </c>
      <c r="AE1506" s="30">
        <f t="shared" si="419"/>
        <v>1494</v>
      </c>
      <c r="AF1506" s="29">
        <f t="shared" si="404"/>
        <v>9723375.4099999927</v>
      </c>
      <c r="AG1506" s="30">
        <f t="shared" si="419"/>
        <v>1494</v>
      </c>
      <c r="AH1506" s="30">
        <f t="shared" si="419"/>
        <v>1494</v>
      </c>
      <c r="AI1506" s="29">
        <f t="shared" si="409"/>
        <v>9672498.2900000308</v>
      </c>
      <c r="AJ1506" s="30">
        <f t="shared" si="419"/>
        <v>1494</v>
      </c>
      <c r="AK1506" s="30">
        <f t="shared" si="418"/>
        <v>1494</v>
      </c>
      <c r="AL1506" s="29">
        <f t="shared" si="410"/>
        <v>9714142.7500000354</v>
      </c>
      <c r="AM1506" s="30">
        <f t="shared" si="418"/>
        <v>1494</v>
      </c>
      <c r="AN1506" s="30">
        <f t="shared" si="418"/>
        <v>1494</v>
      </c>
      <c r="AO1506" s="29">
        <f t="shared" si="411"/>
        <v>9714766.0500000846</v>
      </c>
      <c r="AP1506" s="30">
        <f t="shared" si="418"/>
        <v>1494</v>
      </c>
      <c r="AQ1506" s="30">
        <f t="shared" si="418"/>
        <v>1494</v>
      </c>
      <c r="AR1506" s="29">
        <f t="shared" si="405"/>
        <v>9701615.2599997967</v>
      </c>
      <c r="AS1506" s="253">
        <f t="shared" si="418"/>
        <v>1494</v>
      </c>
      <c r="AT1506" s="254">
        <f t="shared" si="418"/>
        <v>1494</v>
      </c>
    </row>
    <row r="1507" spans="22:46">
      <c r="V1507" s="30">
        <f t="shared" si="419"/>
        <v>1495</v>
      </c>
      <c r="W1507" s="29">
        <f t="shared" si="406"/>
        <v>9688901.7600000314</v>
      </c>
      <c r="X1507" s="30">
        <f t="shared" si="419"/>
        <v>1495</v>
      </c>
      <c r="Y1507" s="30">
        <f t="shared" si="419"/>
        <v>1495</v>
      </c>
      <c r="Z1507" s="29">
        <f t="shared" si="407"/>
        <v>9717384.6199998446</v>
      </c>
      <c r="AA1507" s="30">
        <f t="shared" si="419"/>
        <v>1495</v>
      </c>
      <c r="AB1507" s="30">
        <f t="shared" si="419"/>
        <v>1495</v>
      </c>
      <c r="AC1507" s="29">
        <f t="shared" si="408"/>
        <v>9683052.2600001842</v>
      </c>
      <c r="AD1507" s="30">
        <f t="shared" si="419"/>
        <v>1495</v>
      </c>
      <c r="AE1507" s="30">
        <f t="shared" si="419"/>
        <v>1495</v>
      </c>
      <c r="AF1507" s="29">
        <f t="shared" si="404"/>
        <v>9729839.9699999932</v>
      </c>
      <c r="AG1507" s="30">
        <f t="shared" si="419"/>
        <v>1495</v>
      </c>
      <c r="AH1507" s="30">
        <f t="shared" si="419"/>
        <v>1495</v>
      </c>
      <c r="AI1507" s="29">
        <f t="shared" si="409"/>
        <v>9678937.0100000314</v>
      </c>
      <c r="AJ1507" s="30">
        <f t="shared" si="419"/>
        <v>1495</v>
      </c>
      <c r="AK1507" s="30">
        <f t="shared" si="418"/>
        <v>1495</v>
      </c>
      <c r="AL1507" s="29">
        <f t="shared" si="410"/>
        <v>9720606.4100000355</v>
      </c>
      <c r="AM1507" s="30">
        <f t="shared" si="418"/>
        <v>1495</v>
      </c>
      <c r="AN1507" s="30">
        <f t="shared" si="418"/>
        <v>1495</v>
      </c>
      <c r="AO1507" s="29">
        <f t="shared" si="411"/>
        <v>9721222.3100000843</v>
      </c>
      <c r="AP1507" s="30">
        <f t="shared" si="418"/>
        <v>1495</v>
      </c>
      <c r="AQ1507" s="30">
        <f t="shared" si="418"/>
        <v>1495</v>
      </c>
      <c r="AR1507" s="29">
        <f t="shared" si="405"/>
        <v>9708060.7299997974</v>
      </c>
      <c r="AS1507" s="253">
        <f t="shared" si="418"/>
        <v>1495</v>
      </c>
      <c r="AT1507" s="254">
        <f t="shared" si="418"/>
        <v>1495</v>
      </c>
    </row>
    <row r="1508" spans="22:46">
      <c r="V1508" s="30">
        <f t="shared" si="419"/>
        <v>1496</v>
      </c>
      <c r="W1508" s="29">
        <f t="shared" si="406"/>
        <v>9695342.7300000321</v>
      </c>
      <c r="X1508" s="30">
        <f t="shared" si="419"/>
        <v>1496</v>
      </c>
      <c r="Y1508" s="30">
        <f t="shared" si="419"/>
        <v>1496</v>
      </c>
      <c r="Z1508" s="29">
        <f t="shared" si="407"/>
        <v>9723844.6699998453</v>
      </c>
      <c r="AA1508" s="30">
        <f t="shared" si="419"/>
        <v>1496</v>
      </c>
      <c r="AB1508" s="30">
        <f t="shared" si="419"/>
        <v>1496</v>
      </c>
      <c r="AC1508" s="29">
        <f t="shared" si="408"/>
        <v>9689490.5300001837</v>
      </c>
      <c r="AD1508" s="30">
        <f t="shared" si="419"/>
        <v>1496</v>
      </c>
      <c r="AE1508" s="30">
        <f t="shared" si="419"/>
        <v>1496</v>
      </c>
      <c r="AF1508" s="29">
        <f t="shared" si="404"/>
        <v>9736304.5299999937</v>
      </c>
      <c r="AG1508" s="30">
        <f t="shared" si="419"/>
        <v>1496</v>
      </c>
      <c r="AH1508" s="30">
        <f t="shared" si="419"/>
        <v>1496</v>
      </c>
      <c r="AI1508" s="29">
        <f t="shared" si="409"/>
        <v>9685375.7300000321</v>
      </c>
      <c r="AJ1508" s="30">
        <f t="shared" si="419"/>
        <v>1496</v>
      </c>
      <c r="AK1508" s="30">
        <f t="shared" si="418"/>
        <v>1496</v>
      </c>
      <c r="AL1508" s="29">
        <f t="shared" si="410"/>
        <v>9727070.0700000357</v>
      </c>
      <c r="AM1508" s="30">
        <f t="shared" si="418"/>
        <v>1496</v>
      </c>
      <c r="AN1508" s="30">
        <f t="shared" si="418"/>
        <v>1496</v>
      </c>
      <c r="AO1508" s="29">
        <f t="shared" si="411"/>
        <v>9727678.5700000841</v>
      </c>
      <c r="AP1508" s="30">
        <f t="shared" si="418"/>
        <v>1496</v>
      </c>
      <c r="AQ1508" s="30">
        <f t="shared" si="418"/>
        <v>1496</v>
      </c>
      <c r="AR1508" s="29">
        <f t="shared" si="405"/>
        <v>9714506.1999997981</v>
      </c>
      <c r="AS1508" s="253">
        <f t="shared" si="418"/>
        <v>1496</v>
      </c>
      <c r="AT1508" s="254">
        <f t="shared" si="418"/>
        <v>1496</v>
      </c>
    </row>
    <row r="1509" spans="22:46">
      <c r="V1509" s="30">
        <f t="shared" si="419"/>
        <v>1497</v>
      </c>
      <c r="W1509" s="29">
        <f t="shared" si="406"/>
        <v>9701783.7000000328</v>
      </c>
      <c r="X1509" s="30">
        <f t="shared" si="419"/>
        <v>1497</v>
      </c>
      <c r="Y1509" s="30">
        <f t="shared" si="419"/>
        <v>1497</v>
      </c>
      <c r="Z1509" s="29">
        <f t="shared" si="407"/>
        <v>9730304.7199998461</v>
      </c>
      <c r="AA1509" s="30">
        <f t="shared" si="419"/>
        <v>1497</v>
      </c>
      <c r="AB1509" s="30">
        <f t="shared" si="419"/>
        <v>1497</v>
      </c>
      <c r="AC1509" s="29">
        <f t="shared" si="408"/>
        <v>9695928.8000001833</v>
      </c>
      <c r="AD1509" s="30">
        <f t="shared" si="419"/>
        <v>1497</v>
      </c>
      <c r="AE1509" s="30">
        <f t="shared" si="419"/>
        <v>1497</v>
      </c>
      <c r="AF1509" s="29">
        <f t="shared" si="404"/>
        <v>9742769.0899999943</v>
      </c>
      <c r="AG1509" s="30">
        <f t="shared" si="419"/>
        <v>1497</v>
      </c>
      <c r="AH1509" s="30">
        <f t="shared" si="419"/>
        <v>1497</v>
      </c>
      <c r="AI1509" s="29">
        <f t="shared" si="409"/>
        <v>9691814.4500000328</v>
      </c>
      <c r="AJ1509" s="30">
        <f t="shared" si="419"/>
        <v>1497</v>
      </c>
      <c r="AK1509" s="30">
        <f t="shared" si="418"/>
        <v>1497</v>
      </c>
      <c r="AL1509" s="29">
        <f t="shared" si="410"/>
        <v>9733533.7300000358</v>
      </c>
      <c r="AM1509" s="30">
        <f t="shared" si="418"/>
        <v>1497</v>
      </c>
      <c r="AN1509" s="30">
        <f t="shared" si="418"/>
        <v>1497</v>
      </c>
      <c r="AO1509" s="29">
        <f t="shared" si="411"/>
        <v>9734134.8300000839</v>
      </c>
      <c r="AP1509" s="30">
        <f t="shared" si="418"/>
        <v>1497</v>
      </c>
      <c r="AQ1509" s="30">
        <f t="shared" si="418"/>
        <v>1497</v>
      </c>
      <c r="AR1509" s="29">
        <f t="shared" si="405"/>
        <v>9720951.6699997988</v>
      </c>
      <c r="AS1509" s="253">
        <f t="shared" si="418"/>
        <v>1497</v>
      </c>
      <c r="AT1509" s="254">
        <f t="shared" si="418"/>
        <v>1497</v>
      </c>
    </row>
    <row r="1510" spans="22:46">
      <c r="V1510" s="30">
        <f t="shared" si="419"/>
        <v>1498</v>
      </c>
      <c r="W1510" s="29">
        <f t="shared" si="406"/>
        <v>9708224.6700000335</v>
      </c>
      <c r="X1510" s="30">
        <f t="shared" si="419"/>
        <v>1498</v>
      </c>
      <c r="Y1510" s="30">
        <f t="shared" si="419"/>
        <v>1498</v>
      </c>
      <c r="Z1510" s="29">
        <f t="shared" si="407"/>
        <v>9736764.7699998468</v>
      </c>
      <c r="AA1510" s="30">
        <f t="shared" si="419"/>
        <v>1498</v>
      </c>
      <c r="AB1510" s="30">
        <f t="shared" si="419"/>
        <v>1498</v>
      </c>
      <c r="AC1510" s="29">
        <f t="shared" si="408"/>
        <v>9702367.0700001828</v>
      </c>
      <c r="AD1510" s="30">
        <f t="shared" si="419"/>
        <v>1498</v>
      </c>
      <c r="AE1510" s="30">
        <f t="shared" si="419"/>
        <v>1498</v>
      </c>
      <c r="AF1510" s="29">
        <f t="shared" ref="AF1510:AF1573" si="420">AF1509+6464.56</f>
        <v>9749233.6499999948</v>
      </c>
      <c r="AG1510" s="30">
        <f t="shared" si="419"/>
        <v>1498</v>
      </c>
      <c r="AH1510" s="30">
        <f t="shared" si="419"/>
        <v>1498</v>
      </c>
      <c r="AI1510" s="29">
        <f t="shared" si="409"/>
        <v>9698253.1700000335</v>
      </c>
      <c r="AJ1510" s="30">
        <f t="shared" si="419"/>
        <v>1498</v>
      </c>
      <c r="AK1510" s="30">
        <f t="shared" si="418"/>
        <v>1498</v>
      </c>
      <c r="AL1510" s="29">
        <f t="shared" si="410"/>
        <v>9739997.390000036</v>
      </c>
      <c r="AM1510" s="30">
        <f t="shared" si="418"/>
        <v>1498</v>
      </c>
      <c r="AN1510" s="30">
        <f t="shared" si="418"/>
        <v>1498</v>
      </c>
      <c r="AO1510" s="29">
        <f t="shared" si="411"/>
        <v>9740591.0900000837</v>
      </c>
      <c r="AP1510" s="30">
        <f t="shared" si="418"/>
        <v>1498</v>
      </c>
      <c r="AQ1510" s="30">
        <f t="shared" si="418"/>
        <v>1498</v>
      </c>
      <c r="AR1510" s="29">
        <f t="shared" si="405"/>
        <v>9727397.1399997994</v>
      </c>
      <c r="AS1510" s="253">
        <f t="shared" si="418"/>
        <v>1498</v>
      </c>
      <c r="AT1510" s="254">
        <f t="shared" si="418"/>
        <v>1498</v>
      </c>
    </row>
    <row r="1511" spans="22:46">
      <c r="V1511" s="30">
        <f t="shared" si="419"/>
        <v>1499</v>
      </c>
      <c r="W1511" s="29">
        <f t="shared" si="406"/>
        <v>9714665.6400000341</v>
      </c>
      <c r="X1511" s="30">
        <f t="shared" si="419"/>
        <v>1499</v>
      </c>
      <c r="Y1511" s="30">
        <f t="shared" si="419"/>
        <v>1499</v>
      </c>
      <c r="Z1511" s="29">
        <f t="shared" si="407"/>
        <v>9743224.8199998476</v>
      </c>
      <c r="AA1511" s="30">
        <f t="shared" si="419"/>
        <v>1499</v>
      </c>
      <c r="AB1511" s="30">
        <f t="shared" si="419"/>
        <v>1499</v>
      </c>
      <c r="AC1511" s="29">
        <f t="shared" si="408"/>
        <v>9708805.3400001824</v>
      </c>
      <c r="AD1511" s="30">
        <f t="shared" si="419"/>
        <v>1499</v>
      </c>
      <c r="AE1511" s="30">
        <f t="shared" si="419"/>
        <v>1499</v>
      </c>
      <c r="AF1511" s="29">
        <f t="shared" si="420"/>
        <v>9755698.2099999953</v>
      </c>
      <c r="AG1511" s="30">
        <f t="shared" si="419"/>
        <v>1499</v>
      </c>
      <c r="AH1511" s="30">
        <f t="shared" si="419"/>
        <v>1499</v>
      </c>
      <c r="AI1511" s="29">
        <f t="shared" si="409"/>
        <v>9704691.8900000341</v>
      </c>
      <c r="AJ1511" s="30">
        <f t="shared" si="419"/>
        <v>1499</v>
      </c>
      <c r="AK1511" s="30">
        <f t="shared" si="418"/>
        <v>1499</v>
      </c>
      <c r="AL1511" s="29">
        <f t="shared" si="410"/>
        <v>9746461.0500000361</v>
      </c>
      <c r="AM1511" s="30">
        <f t="shared" si="418"/>
        <v>1499</v>
      </c>
      <c r="AN1511" s="30">
        <f t="shared" si="418"/>
        <v>1499</v>
      </c>
      <c r="AO1511" s="29">
        <f t="shared" si="411"/>
        <v>9747047.3500000834</v>
      </c>
      <c r="AP1511" s="30">
        <f t="shared" si="418"/>
        <v>1499</v>
      </c>
      <c r="AQ1511" s="30">
        <f t="shared" si="418"/>
        <v>1499</v>
      </c>
      <c r="AR1511" s="29">
        <f t="shared" ref="AR1511:AR1574" si="421">AR1510+6445.47</f>
        <v>9733842.6099998001</v>
      </c>
      <c r="AS1511" s="253">
        <f t="shared" si="418"/>
        <v>1499</v>
      </c>
      <c r="AT1511" s="254">
        <f t="shared" si="418"/>
        <v>1499</v>
      </c>
    </row>
    <row r="1512" spans="22:46">
      <c r="V1512" s="30">
        <f t="shared" si="419"/>
        <v>1500</v>
      </c>
      <c r="W1512" s="29">
        <f t="shared" ref="W1512:W1575" si="422">W1511+6440.97</f>
        <v>9721106.6100000348</v>
      </c>
      <c r="X1512" s="30">
        <f t="shared" si="419"/>
        <v>1500</v>
      </c>
      <c r="Y1512" s="30">
        <f t="shared" si="419"/>
        <v>1500</v>
      </c>
      <c r="Z1512" s="29">
        <f t="shared" ref="Z1512:Z1575" si="423">Z1511+6460.05</f>
        <v>9749684.8699998483</v>
      </c>
      <c r="AA1512" s="30">
        <f t="shared" si="419"/>
        <v>1500</v>
      </c>
      <c r="AB1512" s="30">
        <f t="shared" si="419"/>
        <v>1500</v>
      </c>
      <c r="AC1512" s="29">
        <f t="shared" si="408"/>
        <v>9715243.6100001819</v>
      </c>
      <c r="AD1512" s="30">
        <f t="shared" si="419"/>
        <v>1500</v>
      </c>
      <c r="AE1512" s="30">
        <f t="shared" si="419"/>
        <v>1500</v>
      </c>
      <c r="AF1512" s="29">
        <f t="shared" si="420"/>
        <v>9762162.7699999958</v>
      </c>
      <c r="AG1512" s="30">
        <f t="shared" si="419"/>
        <v>1500</v>
      </c>
      <c r="AH1512" s="30">
        <f t="shared" si="419"/>
        <v>1500</v>
      </c>
      <c r="AI1512" s="29">
        <f t="shared" si="409"/>
        <v>9711130.6100000348</v>
      </c>
      <c r="AJ1512" s="30">
        <f t="shared" si="419"/>
        <v>1500</v>
      </c>
      <c r="AK1512" s="30">
        <f t="shared" si="418"/>
        <v>1500</v>
      </c>
      <c r="AL1512" s="29">
        <f t="shared" si="410"/>
        <v>9752924.7100000363</v>
      </c>
      <c r="AM1512" s="30">
        <f t="shared" si="418"/>
        <v>1500</v>
      </c>
      <c r="AN1512" s="30">
        <f t="shared" si="418"/>
        <v>1500</v>
      </c>
      <c r="AO1512" s="29">
        <f t="shared" si="411"/>
        <v>9753503.6100000832</v>
      </c>
      <c r="AP1512" s="30">
        <f t="shared" si="418"/>
        <v>1500</v>
      </c>
      <c r="AQ1512" s="30">
        <f t="shared" si="418"/>
        <v>1500</v>
      </c>
      <c r="AR1512" s="29">
        <f t="shared" si="421"/>
        <v>9740288.0799998008</v>
      </c>
      <c r="AS1512" s="253">
        <f t="shared" si="418"/>
        <v>1500</v>
      </c>
      <c r="AT1512" s="254">
        <f t="shared" si="418"/>
        <v>1500</v>
      </c>
    </row>
    <row r="1513" spans="22:46">
      <c r="V1513" s="30">
        <f t="shared" si="419"/>
        <v>1501</v>
      </c>
      <c r="W1513" s="29">
        <f t="shared" si="422"/>
        <v>9727547.5800000355</v>
      </c>
      <c r="X1513" s="30">
        <f t="shared" si="419"/>
        <v>1501</v>
      </c>
      <c r="Y1513" s="30">
        <f t="shared" si="419"/>
        <v>1501</v>
      </c>
      <c r="Z1513" s="29">
        <f t="shared" si="423"/>
        <v>9756144.9199998491</v>
      </c>
      <c r="AA1513" s="30">
        <f t="shared" si="419"/>
        <v>1501</v>
      </c>
      <c r="AB1513" s="30">
        <f t="shared" si="419"/>
        <v>1501</v>
      </c>
      <c r="AC1513" s="29">
        <f t="shared" ref="AC1513:AC1576" si="424">AC1512+6438.27</f>
        <v>9721681.8800001815</v>
      </c>
      <c r="AD1513" s="30">
        <f t="shared" si="419"/>
        <v>1501</v>
      </c>
      <c r="AE1513" s="30">
        <f t="shared" si="419"/>
        <v>1501</v>
      </c>
      <c r="AF1513" s="29">
        <f t="shared" si="420"/>
        <v>9768627.3299999963</v>
      </c>
      <c r="AG1513" s="30">
        <f t="shared" si="419"/>
        <v>1501</v>
      </c>
      <c r="AH1513" s="30">
        <f t="shared" si="419"/>
        <v>1501</v>
      </c>
      <c r="AI1513" s="29">
        <f t="shared" ref="AI1513:AI1576" si="425">AI1512+6438.72</f>
        <v>9717569.3300000355</v>
      </c>
      <c r="AJ1513" s="30">
        <f t="shared" si="419"/>
        <v>1501</v>
      </c>
      <c r="AK1513" s="30">
        <f t="shared" si="418"/>
        <v>1501</v>
      </c>
      <c r="AL1513" s="29">
        <f t="shared" ref="AL1513:AL1576" si="426">AL1512+6463.66</f>
        <v>9759388.3700000364</v>
      </c>
      <c r="AM1513" s="30">
        <f t="shared" si="418"/>
        <v>1501</v>
      </c>
      <c r="AN1513" s="30">
        <f t="shared" si="418"/>
        <v>1501</v>
      </c>
      <c r="AO1513" s="29">
        <f t="shared" si="411"/>
        <v>9759959.870000083</v>
      </c>
      <c r="AP1513" s="30">
        <f t="shared" si="418"/>
        <v>1501</v>
      </c>
      <c r="AQ1513" s="30">
        <f t="shared" si="418"/>
        <v>1501</v>
      </c>
      <c r="AR1513" s="29">
        <f t="shared" si="421"/>
        <v>9746733.5499998014</v>
      </c>
      <c r="AS1513" s="253">
        <f t="shared" si="418"/>
        <v>1501</v>
      </c>
      <c r="AT1513" s="254">
        <f t="shared" si="418"/>
        <v>1501</v>
      </c>
    </row>
    <row r="1514" spans="22:46">
      <c r="V1514" s="30">
        <f t="shared" si="419"/>
        <v>1502</v>
      </c>
      <c r="W1514" s="29">
        <f t="shared" si="422"/>
        <v>9733988.5500000361</v>
      </c>
      <c r="X1514" s="30">
        <f t="shared" si="419"/>
        <v>1502</v>
      </c>
      <c r="Y1514" s="30">
        <f t="shared" si="419"/>
        <v>1502</v>
      </c>
      <c r="Z1514" s="29">
        <f t="shared" si="423"/>
        <v>9762604.9699998498</v>
      </c>
      <c r="AA1514" s="30">
        <f t="shared" si="419"/>
        <v>1502</v>
      </c>
      <c r="AB1514" s="30">
        <f t="shared" si="419"/>
        <v>1502</v>
      </c>
      <c r="AC1514" s="29">
        <f t="shared" si="424"/>
        <v>9728120.150000181</v>
      </c>
      <c r="AD1514" s="30">
        <f t="shared" si="419"/>
        <v>1502</v>
      </c>
      <c r="AE1514" s="30">
        <f t="shared" si="419"/>
        <v>1502</v>
      </c>
      <c r="AF1514" s="29">
        <f t="shared" si="420"/>
        <v>9775091.8899999969</v>
      </c>
      <c r="AG1514" s="30">
        <f t="shared" si="419"/>
        <v>1502</v>
      </c>
      <c r="AH1514" s="30">
        <f t="shared" si="419"/>
        <v>1502</v>
      </c>
      <c r="AI1514" s="29">
        <f t="shared" si="425"/>
        <v>9724008.0500000361</v>
      </c>
      <c r="AJ1514" s="30">
        <f t="shared" si="419"/>
        <v>1502</v>
      </c>
      <c r="AK1514" s="30">
        <f t="shared" si="418"/>
        <v>1502</v>
      </c>
      <c r="AL1514" s="29">
        <f t="shared" si="426"/>
        <v>9765852.0300000366</v>
      </c>
      <c r="AM1514" s="30">
        <f t="shared" si="418"/>
        <v>1502</v>
      </c>
      <c r="AN1514" s="30">
        <f t="shared" si="418"/>
        <v>1502</v>
      </c>
      <c r="AO1514" s="29">
        <f t="shared" si="411"/>
        <v>9766416.1300000828</v>
      </c>
      <c r="AP1514" s="30">
        <f t="shared" si="418"/>
        <v>1502</v>
      </c>
      <c r="AQ1514" s="30">
        <f t="shared" si="418"/>
        <v>1502</v>
      </c>
      <c r="AR1514" s="29">
        <f t="shared" si="421"/>
        <v>9753179.0199998021</v>
      </c>
      <c r="AS1514" s="253">
        <f t="shared" si="418"/>
        <v>1502</v>
      </c>
      <c r="AT1514" s="254">
        <f t="shared" si="418"/>
        <v>1502</v>
      </c>
    </row>
    <row r="1515" spans="22:46">
      <c r="V1515" s="30">
        <f t="shared" si="419"/>
        <v>1503</v>
      </c>
      <c r="W1515" s="29">
        <f t="shared" si="422"/>
        <v>9740429.5200000368</v>
      </c>
      <c r="X1515" s="30">
        <f t="shared" si="419"/>
        <v>1503</v>
      </c>
      <c r="Y1515" s="30">
        <f t="shared" si="419"/>
        <v>1503</v>
      </c>
      <c r="Z1515" s="29">
        <f t="shared" si="423"/>
        <v>9769065.0199998505</v>
      </c>
      <c r="AA1515" s="30">
        <f t="shared" si="419"/>
        <v>1503</v>
      </c>
      <c r="AB1515" s="30">
        <f t="shared" si="419"/>
        <v>1503</v>
      </c>
      <c r="AC1515" s="29">
        <f t="shared" si="424"/>
        <v>9734558.4200001806</v>
      </c>
      <c r="AD1515" s="30">
        <f t="shared" si="419"/>
        <v>1503</v>
      </c>
      <c r="AE1515" s="30">
        <f t="shared" si="419"/>
        <v>1503</v>
      </c>
      <c r="AF1515" s="29">
        <f t="shared" si="420"/>
        <v>9781556.4499999974</v>
      </c>
      <c r="AG1515" s="30">
        <f t="shared" si="419"/>
        <v>1503</v>
      </c>
      <c r="AH1515" s="30">
        <f t="shared" si="419"/>
        <v>1503</v>
      </c>
      <c r="AI1515" s="29">
        <f t="shared" si="425"/>
        <v>9730446.7700000368</v>
      </c>
      <c r="AJ1515" s="30">
        <f t="shared" si="419"/>
        <v>1503</v>
      </c>
      <c r="AK1515" s="30">
        <f t="shared" si="418"/>
        <v>1503</v>
      </c>
      <c r="AL1515" s="29">
        <f t="shared" si="426"/>
        <v>9772315.6900000367</v>
      </c>
      <c r="AM1515" s="30">
        <f t="shared" si="418"/>
        <v>1503</v>
      </c>
      <c r="AN1515" s="30">
        <f t="shared" si="418"/>
        <v>1503</v>
      </c>
      <c r="AO1515" s="29">
        <f t="shared" ref="AO1515:AO1578" si="427">AO1514+6456.26</f>
        <v>9772872.3900000826</v>
      </c>
      <c r="AP1515" s="30">
        <f t="shared" si="418"/>
        <v>1503</v>
      </c>
      <c r="AQ1515" s="30">
        <f t="shared" si="418"/>
        <v>1503</v>
      </c>
      <c r="AR1515" s="29">
        <f t="shared" si="421"/>
        <v>9759624.4899998028</v>
      </c>
      <c r="AS1515" s="253">
        <f t="shared" si="418"/>
        <v>1503</v>
      </c>
      <c r="AT1515" s="254">
        <f t="shared" si="418"/>
        <v>1503</v>
      </c>
    </row>
    <row r="1516" spans="22:46">
      <c r="V1516" s="30">
        <f t="shared" si="419"/>
        <v>1504</v>
      </c>
      <c r="W1516" s="29">
        <f t="shared" si="422"/>
        <v>9746870.4900000375</v>
      </c>
      <c r="X1516" s="30">
        <f t="shared" si="419"/>
        <v>1504</v>
      </c>
      <c r="Y1516" s="30">
        <f t="shared" si="419"/>
        <v>1504</v>
      </c>
      <c r="Z1516" s="29">
        <f t="shared" si="423"/>
        <v>9775525.0699998513</v>
      </c>
      <c r="AA1516" s="30">
        <f t="shared" si="419"/>
        <v>1504</v>
      </c>
      <c r="AB1516" s="30">
        <f t="shared" si="419"/>
        <v>1504</v>
      </c>
      <c r="AC1516" s="29">
        <f t="shared" si="424"/>
        <v>9740996.6900001802</v>
      </c>
      <c r="AD1516" s="30">
        <f t="shared" si="419"/>
        <v>1504</v>
      </c>
      <c r="AE1516" s="30">
        <f t="shared" si="419"/>
        <v>1504</v>
      </c>
      <c r="AF1516" s="29">
        <f t="shared" si="420"/>
        <v>9788021.0099999979</v>
      </c>
      <c r="AG1516" s="30">
        <f t="shared" si="419"/>
        <v>1504</v>
      </c>
      <c r="AH1516" s="30">
        <f t="shared" si="419"/>
        <v>1504</v>
      </c>
      <c r="AI1516" s="29">
        <f t="shared" si="425"/>
        <v>9736885.4900000375</v>
      </c>
      <c r="AJ1516" s="30">
        <f t="shared" si="419"/>
        <v>1504</v>
      </c>
      <c r="AK1516" s="30">
        <f t="shared" si="418"/>
        <v>1504</v>
      </c>
      <c r="AL1516" s="29">
        <f t="shared" si="426"/>
        <v>9778779.3500000369</v>
      </c>
      <c r="AM1516" s="30">
        <f t="shared" si="418"/>
        <v>1504</v>
      </c>
      <c r="AN1516" s="30">
        <f t="shared" si="418"/>
        <v>1504</v>
      </c>
      <c r="AO1516" s="29">
        <f t="shared" si="427"/>
        <v>9779328.6500000823</v>
      </c>
      <c r="AP1516" s="30">
        <f t="shared" si="418"/>
        <v>1504</v>
      </c>
      <c r="AQ1516" s="30">
        <f t="shared" si="418"/>
        <v>1504</v>
      </c>
      <c r="AR1516" s="29">
        <f t="shared" si="421"/>
        <v>9766069.9599998035</v>
      </c>
      <c r="AS1516" s="253">
        <f t="shared" si="418"/>
        <v>1504</v>
      </c>
      <c r="AT1516" s="254">
        <f t="shared" si="418"/>
        <v>1504</v>
      </c>
    </row>
    <row r="1517" spans="22:46">
      <c r="V1517" s="30">
        <f t="shared" si="419"/>
        <v>1505</v>
      </c>
      <c r="W1517" s="29">
        <f t="shared" si="422"/>
        <v>9753311.4600000381</v>
      </c>
      <c r="X1517" s="30">
        <f t="shared" si="419"/>
        <v>1505</v>
      </c>
      <c r="Y1517" s="30">
        <f t="shared" si="419"/>
        <v>1505</v>
      </c>
      <c r="Z1517" s="29">
        <f t="shared" si="423"/>
        <v>9781985.119999852</v>
      </c>
      <c r="AA1517" s="30">
        <f t="shared" si="419"/>
        <v>1505</v>
      </c>
      <c r="AB1517" s="30">
        <f t="shared" si="419"/>
        <v>1505</v>
      </c>
      <c r="AC1517" s="29">
        <f t="shared" si="424"/>
        <v>9747434.9600001797</v>
      </c>
      <c r="AD1517" s="30">
        <f t="shared" si="419"/>
        <v>1505</v>
      </c>
      <c r="AE1517" s="30">
        <f t="shared" si="419"/>
        <v>1505</v>
      </c>
      <c r="AF1517" s="29">
        <f t="shared" si="420"/>
        <v>9794485.5699999984</v>
      </c>
      <c r="AG1517" s="30">
        <f t="shared" si="419"/>
        <v>1505</v>
      </c>
      <c r="AH1517" s="30">
        <f t="shared" si="419"/>
        <v>1505</v>
      </c>
      <c r="AI1517" s="29">
        <f t="shared" si="425"/>
        <v>9743324.2100000381</v>
      </c>
      <c r="AJ1517" s="30">
        <f t="shared" si="419"/>
        <v>1505</v>
      </c>
      <c r="AK1517" s="30">
        <f t="shared" si="419"/>
        <v>1505</v>
      </c>
      <c r="AL1517" s="29">
        <f t="shared" si="426"/>
        <v>9785243.010000037</v>
      </c>
      <c r="AM1517" s="30">
        <f t="shared" ref="AK1517:AT1532" si="428">AM1516+1</f>
        <v>1505</v>
      </c>
      <c r="AN1517" s="30">
        <f t="shared" si="428"/>
        <v>1505</v>
      </c>
      <c r="AO1517" s="29">
        <f t="shared" si="427"/>
        <v>9785784.9100000821</v>
      </c>
      <c r="AP1517" s="30">
        <f t="shared" si="428"/>
        <v>1505</v>
      </c>
      <c r="AQ1517" s="30">
        <f t="shared" si="428"/>
        <v>1505</v>
      </c>
      <c r="AR1517" s="29">
        <f t="shared" si="421"/>
        <v>9772515.4299998041</v>
      </c>
      <c r="AS1517" s="253">
        <f t="shared" si="428"/>
        <v>1505</v>
      </c>
      <c r="AT1517" s="254">
        <f t="shared" si="428"/>
        <v>1505</v>
      </c>
    </row>
    <row r="1518" spans="22:46">
      <c r="V1518" s="30">
        <f t="shared" ref="V1518:AK1533" si="429">V1517+1</f>
        <v>1506</v>
      </c>
      <c r="W1518" s="29">
        <f t="shared" si="422"/>
        <v>9759752.4300000388</v>
      </c>
      <c r="X1518" s="30">
        <f t="shared" si="429"/>
        <v>1506</v>
      </c>
      <c r="Y1518" s="30">
        <f t="shared" si="429"/>
        <v>1506</v>
      </c>
      <c r="Z1518" s="29">
        <f t="shared" si="423"/>
        <v>9788445.1699998528</v>
      </c>
      <c r="AA1518" s="30">
        <f t="shared" si="429"/>
        <v>1506</v>
      </c>
      <c r="AB1518" s="30">
        <f t="shared" si="429"/>
        <v>1506</v>
      </c>
      <c r="AC1518" s="29">
        <f t="shared" si="424"/>
        <v>9753873.2300001793</v>
      </c>
      <c r="AD1518" s="30">
        <f t="shared" si="429"/>
        <v>1506</v>
      </c>
      <c r="AE1518" s="30">
        <f t="shared" si="429"/>
        <v>1506</v>
      </c>
      <c r="AF1518" s="29">
        <f t="shared" si="420"/>
        <v>9800950.129999999</v>
      </c>
      <c r="AG1518" s="30">
        <f t="shared" si="429"/>
        <v>1506</v>
      </c>
      <c r="AH1518" s="30">
        <f t="shared" si="429"/>
        <v>1506</v>
      </c>
      <c r="AI1518" s="29">
        <f t="shared" si="425"/>
        <v>9749762.9300000388</v>
      </c>
      <c r="AJ1518" s="30">
        <f t="shared" si="429"/>
        <v>1506</v>
      </c>
      <c r="AK1518" s="30">
        <f t="shared" si="428"/>
        <v>1506</v>
      </c>
      <c r="AL1518" s="29">
        <f t="shared" si="426"/>
        <v>9791706.6700000372</v>
      </c>
      <c r="AM1518" s="30">
        <f t="shared" si="428"/>
        <v>1506</v>
      </c>
      <c r="AN1518" s="30">
        <f t="shared" si="428"/>
        <v>1506</v>
      </c>
      <c r="AO1518" s="29">
        <f t="shared" si="427"/>
        <v>9792241.1700000819</v>
      </c>
      <c r="AP1518" s="30">
        <f t="shared" si="428"/>
        <v>1506</v>
      </c>
      <c r="AQ1518" s="30">
        <f t="shared" si="428"/>
        <v>1506</v>
      </c>
      <c r="AR1518" s="29">
        <f t="shared" si="421"/>
        <v>9778960.8999998048</v>
      </c>
      <c r="AS1518" s="253">
        <f t="shared" si="428"/>
        <v>1506</v>
      </c>
      <c r="AT1518" s="254">
        <f t="shared" si="428"/>
        <v>1506</v>
      </c>
    </row>
    <row r="1519" spans="22:46">
      <c r="V1519" s="30">
        <f t="shared" si="429"/>
        <v>1507</v>
      </c>
      <c r="W1519" s="29">
        <f t="shared" si="422"/>
        <v>9766193.4000000395</v>
      </c>
      <c r="X1519" s="30">
        <f t="shared" si="429"/>
        <v>1507</v>
      </c>
      <c r="Y1519" s="30">
        <f t="shared" si="429"/>
        <v>1507</v>
      </c>
      <c r="Z1519" s="29">
        <f t="shared" si="423"/>
        <v>9794905.2199998535</v>
      </c>
      <c r="AA1519" s="30">
        <f t="shared" si="429"/>
        <v>1507</v>
      </c>
      <c r="AB1519" s="30">
        <f t="shared" si="429"/>
        <v>1507</v>
      </c>
      <c r="AC1519" s="29">
        <f t="shared" si="424"/>
        <v>9760311.5000001788</v>
      </c>
      <c r="AD1519" s="30">
        <f t="shared" si="429"/>
        <v>1507</v>
      </c>
      <c r="AE1519" s="30">
        <f t="shared" si="429"/>
        <v>1507</v>
      </c>
      <c r="AF1519" s="29">
        <f t="shared" si="420"/>
        <v>9807414.6899999995</v>
      </c>
      <c r="AG1519" s="30">
        <f t="shared" si="429"/>
        <v>1507</v>
      </c>
      <c r="AH1519" s="30">
        <f t="shared" si="429"/>
        <v>1507</v>
      </c>
      <c r="AI1519" s="29">
        <f t="shared" si="425"/>
        <v>9756201.6500000395</v>
      </c>
      <c r="AJ1519" s="30">
        <f t="shared" si="429"/>
        <v>1507</v>
      </c>
      <c r="AK1519" s="30">
        <f t="shared" si="428"/>
        <v>1507</v>
      </c>
      <c r="AL1519" s="29">
        <f t="shared" si="426"/>
        <v>9798170.3300000373</v>
      </c>
      <c r="AM1519" s="30">
        <f t="shared" si="428"/>
        <v>1507</v>
      </c>
      <c r="AN1519" s="30">
        <f t="shared" si="428"/>
        <v>1507</v>
      </c>
      <c r="AO1519" s="29">
        <f t="shared" si="427"/>
        <v>9798697.4300000817</v>
      </c>
      <c r="AP1519" s="30">
        <f t="shared" si="428"/>
        <v>1507</v>
      </c>
      <c r="AQ1519" s="30">
        <f t="shared" si="428"/>
        <v>1507</v>
      </c>
      <c r="AR1519" s="29">
        <f t="shared" si="421"/>
        <v>9785406.3699998055</v>
      </c>
      <c r="AS1519" s="253">
        <f t="shared" si="428"/>
        <v>1507</v>
      </c>
      <c r="AT1519" s="254">
        <f t="shared" si="428"/>
        <v>1507</v>
      </c>
    </row>
    <row r="1520" spans="22:46">
      <c r="V1520" s="30">
        <f t="shared" si="429"/>
        <v>1508</v>
      </c>
      <c r="W1520" s="29">
        <f t="shared" si="422"/>
        <v>9772634.3700000402</v>
      </c>
      <c r="X1520" s="30">
        <f t="shared" si="429"/>
        <v>1508</v>
      </c>
      <c r="Y1520" s="30">
        <f t="shared" si="429"/>
        <v>1508</v>
      </c>
      <c r="Z1520" s="29">
        <f t="shared" si="423"/>
        <v>9801365.2699998543</v>
      </c>
      <c r="AA1520" s="30">
        <f t="shared" si="429"/>
        <v>1508</v>
      </c>
      <c r="AB1520" s="30">
        <f t="shared" si="429"/>
        <v>1508</v>
      </c>
      <c r="AC1520" s="29">
        <f t="shared" si="424"/>
        <v>9766749.7700001784</v>
      </c>
      <c r="AD1520" s="30">
        <f t="shared" si="429"/>
        <v>1508</v>
      </c>
      <c r="AE1520" s="30">
        <f t="shared" si="429"/>
        <v>1508</v>
      </c>
      <c r="AF1520" s="29">
        <f t="shared" si="420"/>
        <v>9813879.25</v>
      </c>
      <c r="AG1520" s="30">
        <f t="shared" si="429"/>
        <v>1508</v>
      </c>
      <c r="AH1520" s="30">
        <f t="shared" si="429"/>
        <v>1508</v>
      </c>
      <c r="AI1520" s="29">
        <f t="shared" si="425"/>
        <v>9762640.3700000402</v>
      </c>
      <c r="AJ1520" s="30">
        <f t="shared" si="429"/>
        <v>1508</v>
      </c>
      <c r="AK1520" s="30">
        <f t="shared" si="428"/>
        <v>1508</v>
      </c>
      <c r="AL1520" s="29">
        <f t="shared" si="426"/>
        <v>9804633.9900000375</v>
      </c>
      <c r="AM1520" s="30">
        <f t="shared" si="428"/>
        <v>1508</v>
      </c>
      <c r="AN1520" s="30">
        <f t="shared" si="428"/>
        <v>1508</v>
      </c>
      <c r="AO1520" s="29">
        <f t="shared" si="427"/>
        <v>9805153.6900000814</v>
      </c>
      <c r="AP1520" s="30">
        <f t="shared" si="428"/>
        <v>1508</v>
      </c>
      <c r="AQ1520" s="30">
        <f t="shared" si="428"/>
        <v>1508</v>
      </c>
      <c r="AR1520" s="29">
        <f t="shared" si="421"/>
        <v>9791851.8399998061</v>
      </c>
      <c r="AS1520" s="253">
        <f t="shared" si="428"/>
        <v>1508</v>
      </c>
      <c r="AT1520" s="254">
        <f t="shared" si="428"/>
        <v>1508</v>
      </c>
    </row>
    <row r="1521" spans="22:46">
      <c r="V1521" s="30">
        <f t="shared" si="429"/>
        <v>1509</v>
      </c>
      <c r="W1521" s="29">
        <f t="shared" si="422"/>
        <v>9779075.3400000408</v>
      </c>
      <c r="X1521" s="30">
        <f t="shared" si="429"/>
        <v>1509</v>
      </c>
      <c r="Y1521" s="30">
        <f t="shared" si="429"/>
        <v>1509</v>
      </c>
      <c r="Z1521" s="29">
        <f t="shared" si="423"/>
        <v>9807825.319999855</v>
      </c>
      <c r="AA1521" s="30">
        <f t="shared" si="429"/>
        <v>1509</v>
      </c>
      <c r="AB1521" s="30">
        <f t="shared" si="429"/>
        <v>1509</v>
      </c>
      <c r="AC1521" s="29">
        <f t="shared" si="424"/>
        <v>9773188.0400001779</v>
      </c>
      <c r="AD1521" s="30">
        <f t="shared" si="429"/>
        <v>1509</v>
      </c>
      <c r="AE1521" s="30">
        <f t="shared" si="429"/>
        <v>1509</v>
      </c>
      <c r="AF1521" s="29">
        <f t="shared" si="420"/>
        <v>9820343.8100000005</v>
      </c>
      <c r="AG1521" s="30">
        <f t="shared" si="429"/>
        <v>1509</v>
      </c>
      <c r="AH1521" s="30">
        <f t="shared" si="429"/>
        <v>1509</v>
      </c>
      <c r="AI1521" s="29">
        <f t="shared" si="425"/>
        <v>9769079.0900000408</v>
      </c>
      <c r="AJ1521" s="30">
        <f t="shared" si="429"/>
        <v>1509</v>
      </c>
      <c r="AK1521" s="30">
        <f t="shared" si="428"/>
        <v>1509</v>
      </c>
      <c r="AL1521" s="29">
        <f t="shared" si="426"/>
        <v>9811097.6500000376</v>
      </c>
      <c r="AM1521" s="30">
        <f t="shared" si="428"/>
        <v>1509</v>
      </c>
      <c r="AN1521" s="30">
        <f t="shared" si="428"/>
        <v>1509</v>
      </c>
      <c r="AO1521" s="29">
        <f t="shared" si="427"/>
        <v>9811609.9500000812</v>
      </c>
      <c r="AP1521" s="30">
        <f t="shared" si="428"/>
        <v>1509</v>
      </c>
      <c r="AQ1521" s="30">
        <f t="shared" si="428"/>
        <v>1509</v>
      </c>
      <c r="AR1521" s="29">
        <f t="shared" si="421"/>
        <v>9798297.3099998068</v>
      </c>
      <c r="AS1521" s="253">
        <f t="shared" si="428"/>
        <v>1509</v>
      </c>
      <c r="AT1521" s="254">
        <f t="shared" si="428"/>
        <v>1509</v>
      </c>
    </row>
    <row r="1522" spans="22:46">
      <c r="V1522" s="30">
        <f t="shared" si="429"/>
        <v>1510</v>
      </c>
      <c r="W1522" s="29">
        <f t="shared" si="422"/>
        <v>9785516.3100000415</v>
      </c>
      <c r="X1522" s="30">
        <f t="shared" si="429"/>
        <v>1510</v>
      </c>
      <c r="Y1522" s="30">
        <f t="shared" si="429"/>
        <v>1510</v>
      </c>
      <c r="Z1522" s="29">
        <f t="shared" si="423"/>
        <v>9814285.3699998558</v>
      </c>
      <c r="AA1522" s="30">
        <f t="shared" si="429"/>
        <v>1510</v>
      </c>
      <c r="AB1522" s="30">
        <f t="shared" si="429"/>
        <v>1510</v>
      </c>
      <c r="AC1522" s="29">
        <f t="shared" si="424"/>
        <v>9779626.3100001775</v>
      </c>
      <c r="AD1522" s="30">
        <f t="shared" si="429"/>
        <v>1510</v>
      </c>
      <c r="AE1522" s="30">
        <f t="shared" si="429"/>
        <v>1510</v>
      </c>
      <c r="AF1522" s="29">
        <f t="shared" si="420"/>
        <v>9826808.370000001</v>
      </c>
      <c r="AG1522" s="30">
        <f t="shared" si="429"/>
        <v>1510</v>
      </c>
      <c r="AH1522" s="30">
        <f t="shared" si="429"/>
        <v>1510</v>
      </c>
      <c r="AI1522" s="29">
        <f t="shared" si="425"/>
        <v>9775517.8100000415</v>
      </c>
      <c r="AJ1522" s="30">
        <f t="shared" si="429"/>
        <v>1510</v>
      </c>
      <c r="AK1522" s="30">
        <f t="shared" si="428"/>
        <v>1510</v>
      </c>
      <c r="AL1522" s="29">
        <f t="shared" si="426"/>
        <v>9817561.3100000378</v>
      </c>
      <c r="AM1522" s="30">
        <f t="shared" si="428"/>
        <v>1510</v>
      </c>
      <c r="AN1522" s="30">
        <f t="shared" si="428"/>
        <v>1510</v>
      </c>
      <c r="AO1522" s="29">
        <f t="shared" si="427"/>
        <v>9818066.210000081</v>
      </c>
      <c r="AP1522" s="30">
        <f t="shared" si="428"/>
        <v>1510</v>
      </c>
      <c r="AQ1522" s="30">
        <f t="shared" si="428"/>
        <v>1510</v>
      </c>
      <c r="AR1522" s="29">
        <f t="shared" si="421"/>
        <v>9804742.7799998075</v>
      </c>
      <c r="AS1522" s="253">
        <f t="shared" si="428"/>
        <v>1510</v>
      </c>
      <c r="AT1522" s="254">
        <f t="shared" si="428"/>
        <v>1510</v>
      </c>
    </row>
    <row r="1523" spans="22:46">
      <c r="V1523" s="30">
        <f t="shared" si="429"/>
        <v>1511</v>
      </c>
      <c r="W1523" s="29">
        <f t="shared" si="422"/>
        <v>9791957.2800000422</v>
      </c>
      <c r="X1523" s="30">
        <f t="shared" si="429"/>
        <v>1511</v>
      </c>
      <c r="Y1523" s="30">
        <f t="shared" si="429"/>
        <v>1511</v>
      </c>
      <c r="Z1523" s="29">
        <f t="shared" si="423"/>
        <v>9820745.4199998565</v>
      </c>
      <c r="AA1523" s="30">
        <f t="shared" si="429"/>
        <v>1511</v>
      </c>
      <c r="AB1523" s="30">
        <f t="shared" si="429"/>
        <v>1511</v>
      </c>
      <c r="AC1523" s="29">
        <f t="shared" si="424"/>
        <v>9786064.580000177</v>
      </c>
      <c r="AD1523" s="30">
        <f t="shared" si="429"/>
        <v>1511</v>
      </c>
      <c r="AE1523" s="30">
        <f t="shared" si="429"/>
        <v>1511</v>
      </c>
      <c r="AF1523" s="29">
        <f t="shared" si="420"/>
        <v>9833272.9300000016</v>
      </c>
      <c r="AG1523" s="30">
        <f t="shared" si="429"/>
        <v>1511</v>
      </c>
      <c r="AH1523" s="30">
        <f t="shared" si="429"/>
        <v>1511</v>
      </c>
      <c r="AI1523" s="29">
        <f t="shared" si="425"/>
        <v>9781956.5300000422</v>
      </c>
      <c r="AJ1523" s="30">
        <f t="shared" si="429"/>
        <v>1511</v>
      </c>
      <c r="AK1523" s="30">
        <f t="shared" si="428"/>
        <v>1511</v>
      </c>
      <c r="AL1523" s="29">
        <f t="shared" si="426"/>
        <v>9824024.9700000379</v>
      </c>
      <c r="AM1523" s="30">
        <f t="shared" si="428"/>
        <v>1511</v>
      </c>
      <c r="AN1523" s="30">
        <f t="shared" si="428"/>
        <v>1511</v>
      </c>
      <c r="AO1523" s="29">
        <f t="shared" si="427"/>
        <v>9824522.4700000808</v>
      </c>
      <c r="AP1523" s="30">
        <f t="shared" si="428"/>
        <v>1511</v>
      </c>
      <c r="AQ1523" s="30">
        <f t="shared" si="428"/>
        <v>1511</v>
      </c>
      <c r="AR1523" s="29">
        <f t="shared" si="421"/>
        <v>9811188.2499998081</v>
      </c>
      <c r="AS1523" s="253">
        <f t="shared" si="428"/>
        <v>1511</v>
      </c>
      <c r="AT1523" s="254">
        <f t="shared" si="428"/>
        <v>1511</v>
      </c>
    </row>
    <row r="1524" spans="22:46">
      <c r="V1524" s="30">
        <f t="shared" si="429"/>
        <v>1512</v>
      </c>
      <c r="W1524" s="29">
        <f t="shared" si="422"/>
        <v>9798398.2500000428</v>
      </c>
      <c r="X1524" s="30">
        <f t="shared" si="429"/>
        <v>1512</v>
      </c>
      <c r="Y1524" s="30">
        <f t="shared" si="429"/>
        <v>1512</v>
      </c>
      <c r="Z1524" s="29">
        <f t="shared" si="423"/>
        <v>9827205.4699998572</v>
      </c>
      <c r="AA1524" s="30">
        <f t="shared" si="429"/>
        <v>1512</v>
      </c>
      <c r="AB1524" s="30">
        <f t="shared" si="429"/>
        <v>1512</v>
      </c>
      <c r="AC1524" s="29">
        <f t="shared" si="424"/>
        <v>9792502.8500001766</v>
      </c>
      <c r="AD1524" s="30">
        <f t="shared" si="429"/>
        <v>1512</v>
      </c>
      <c r="AE1524" s="30">
        <f t="shared" si="429"/>
        <v>1512</v>
      </c>
      <c r="AF1524" s="29">
        <f t="shared" si="420"/>
        <v>9839737.4900000021</v>
      </c>
      <c r="AG1524" s="30">
        <f t="shared" si="429"/>
        <v>1512</v>
      </c>
      <c r="AH1524" s="30">
        <f t="shared" si="429"/>
        <v>1512</v>
      </c>
      <c r="AI1524" s="29">
        <f t="shared" si="425"/>
        <v>9788395.2500000428</v>
      </c>
      <c r="AJ1524" s="30">
        <f t="shared" si="429"/>
        <v>1512</v>
      </c>
      <c r="AK1524" s="30">
        <f t="shared" si="428"/>
        <v>1512</v>
      </c>
      <c r="AL1524" s="29">
        <f t="shared" si="426"/>
        <v>9830488.6300000381</v>
      </c>
      <c r="AM1524" s="30">
        <f t="shared" si="428"/>
        <v>1512</v>
      </c>
      <c r="AN1524" s="30">
        <f t="shared" si="428"/>
        <v>1512</v>
      </c>
      <c r="AO1524" s="29">
        <f t="shared" si="427"/>
        <v>9830978.7300000805</v>
      </c>
      <c r="AP1524" s="30">
        <f t="shared" si="428"/>
        <v>1512</v>
      </c>
      <c r="AQ1524" s="30">
        <f t="shared" si="428"/>
        <v>1512</v>
      </c>
      <c r="AR1524" s="29">
        <f t="shared" si="421"/>
        <v>9817633.7199998088</v>
      </c>
      <c r="AS1524" s="253">
        <f t="shared" si="428"/>
        <v>1512</v>
      </c>
      <c r="AT1524" s="254">
        <f t="shared" si="428"/>
        <v>1512</v>
      </c>
    </row>
    <row r="1525" spans="22:46">
      <c r="V1525" s="30">
        <f t="shared" si="429"/>
        <v>1513</v>
      </c>
      <c r="W1525" s="29">
        <f t="shared" si="422"/>
        <v>9804839.2200000435</v>
      </c>
      <c r="X1525" s="30">
        <f t="shared" si="429"/>
        <v>1513</v>
      </c>
      <c r="Y1525" s="30">
        <f t="shared" si="429"/>
        <v>1513</v>
      </c>
      <c r="Z1525" s="29">
        <f t="shared" si="423"/>
        <v>9833665.519999858</v>
      </c>
      <c r="AA1525" s="30">
        <f t="shared" si="429"/>
        <v>1513</v>
      </c>
      <c r="AB1525" s="30">
        <f t="shared" si="429"/>
        <v>1513</v>
      </c>
      <c r="AC1525" s="29">
        <f t="shared" si="424"/>
        <v>9798941.1200001761</v>
      </c>
      <c r="AD1525" s="30">
        <f t="shared" si="429"/>
        <v>1513</v>
      </c>
      <c r="AE1525" s="30">
        <f t="shared" si="429"/>
        <v>1513</v>
      </c>
      <c r="AF1525" s="29">
        <f t="shared" si="420"/>
        <v>9846202.0500000026</v>
      </c>
      <c r="AG1525" s="30">
        <f t="shared" si="429"/>
        <v>1513</v>
      </c>
      <c r="AH1525" s="30">
        <f t="shared" si="429"/>
        <v>1513</v>
      </c>
      <c r="AI1525" s="29">
        <f t="shared" si="425"/>
        <v>9794833.9700000435</v>
      </c>
      <c r="AJ1525" s="30">
        <f t="shared" si="429"/>
        <v>1513</v>
      </c>
      <c r="AK1525" s="30">
        <f t="shared" si="428"/>
        <v>1513</v>
      </c>
      <c r="AL1525" s="29">
        <f t="shared" si="426"/>
        <v>9836952.2900000382</v>
      </c>
      <c r="AM1525" s="30">
        <f t="shared" si="428"/>
        <v>1513</v>
      </c>
      <c r="AN1525" s="30">
        <f t="shared" si="428"/>
        <v>1513</v>
      </c>
      <c r="AO1525" s="29">
        <f t="shared" si="427"/>
        <v>9837434.9900000803</v>
      </c>
      <c r="AP1525" s="30">
        <f t="shared" si="428"/>
        <v>1513</v>
      </c>
      <c r="AQ1525" s="30">
        <f t="shared" si="428"/>
        <v>1513</v>
      </c>
      <c r="AR1525" s="29">
        <f t="shared" si="421"/>
        <v>9824079.1899998095</v>
      </c>
      <c r="AS1525" s="253">
        <f t="shared" si="428"/>
        <v>1513</v>
      </c>
      <c r="AT1525" s="254">
        <f t="shared" si="428"/>
        <v>1513</v>
      </c>
    </row>
    <row r="1526" spans="22:46">
      <c r="V1526" s="30">
        <f t="shared" si="429"/>
        <v>1514</v>
      </c>
      <c r="W1526" s="29">
        <f t="shared" si="422"/>
        <v>9811280.1900000442</v>
      </c>
      <c r="X1526" s="30">
        <f t="shared" si="429"/>
        <v>1514</v>
      </c>
      <c r="Y1526" s="30">
        <f t="shared" si="429"/>
        <v>1514</v>
      </c>
      <c r="Z1526" s="29">
        <f t="shared" si="423"/>
        <v>9840125.5699998587</v>
      </c>
      <c r="AA1526" s="30">
        <f t="shared" si="429"/>
        <v>1514</v>
      </c>
      <c r="AB1526" s="30">
        <f t="shared" si="429"/>
        <v>1514</v>
      </c>
      <c r="AC1526" s="29">
        <f t="shared" si="424"/>
        <v>9805379.3900001757</v>
      </c>
      <c r="AD1526" s="30">
        <f t="shared" si="429"/>
        <v>1514</v>
      </c>
      <c r="AE1526" s="30">
        <f t="shared" si="429"/>
        <v>1514</v>
      </c>
      <c r="AF1526" s="29">
        <f t="shared" si="420"/>
        <v>9852666.6100000031</v>
      </c>
      <c r="AG1526" s="30">
        <f t="shared" si="429"/>
        <v>1514</v>
      </c>
      <c r="AH1526" s="30">
        <f t="shared" si="429"/>
        <v>1514</v>
      </c>
      <c r="AI1526" s="29">
        <f t="shared" si="425"/>
        <v>9801272.6900000442</v>
      </c>
      <c r="AJ1526" s="30">
        <f t="shared" si="429"/>
        <v>1514</v>
      </c>
      <c r="AK1526" s="30">
        <f t="shared" si="428"/>
        <v>1514</v>
      </c>
      <c r="AL1526" s="29">
        <f t="shared" si="426"/>
        <v>9843415.9500000384</v>
      </c>
      <c r="AM1526" s="30">
        <f t="shared" si="428"/>
        <v>1514</v>
      </c>
      <c r="AN1526" s="30">
        <f t="shared" si="428"/>
        <v>1514</v>
      </c>
      <c r="AO1526" s="29">
        <f t="shared" si="427"/>
        <v>9843891.2500000801</v>
      </c>
      <c r="AP1526" s="30">
        <f t="shared" si="428"/>
        <v>1514</v>
      </c>
      <c r="AQ1526" s="30">
        <f t="shared" si="428"/>
        <v>1514</v>
      </c>
      <c r="AR1526" s="29">
        <f t="shared" si="421"/>
        <v>9830524.6599998102</v>
      </c>
      <c r="AS1526" s="253">
        <f t="shared" si="428"/>
        <v>1514</v>
      </c>
      <c r="AT1526" s="254">
        <f t="shared" si="428"/>
        <v>1514</v>
      </c>
    </row>
    <row r="1527" spans="22:46">
      <c r="V1527" s="30">
        <f t="shared" si="429"/>
        <v>1515</v>
      </c>
      <c r="W1527" s="29">
        <f t="shared" si="422"/>
        <v>9817721.1600000449</v>
      </c>
      <c r="X1527" s="30">
        <f t="shared" si="429"/>
        <v>1515</v>
      </c>
      <c r="Y1527" s="30">
        <f t="shared" si="429"/>
        <v>1515</v>
      </c>
      <c r="Z1527" s="29">
        <f t="shared" si="423"/>
        <v>9846585.6199998595</v>
      </c>
      <c r="AA1527" s="30">
        <f t="shared" si="429"/>
        <v>1515</v>
      </c>
      <c r="AB1527" s="30">
        <f t="shared" si="429"/>
        <v>1515</v>
      </c>
      <c r="AC1527" s="29">
        <f t="shared" si="424"/>
        <v>9811817.6600001752</v>
      </c>
      <c r="AD1527" s="30">
        <f t="shared" si="429"/>
        <v>1515</v>
      </c>
      <c r="AE1527" s="30">
        <f t="shared" si="429"/>
        <v>1515</v>
      </c>
      <c r="AF1527" s="29">
        <f t="shared" si="420"/>
        <v>9859131.1700000037</v>
      </c>
      <c r="AG1527" s="30">
        <f t="shared" si="429"/>
        <v>1515</v>
      </c>
      <c r="AH1527" s="30">
        <f t="shared" si="429"/>
        <v>1515</v>
      </c>
      <c r="AI1527" s="29">
        <f t="shared" si="425"/>
        <v>9807711.4100000449</v>
      </c>
      <c r="AJ1527" s="30">
        <f t="shared" si="429"/>
        <v>1515</v>
      </c>
      <c r="AK1527" s="30">
        <f t="shared" si="428"/>
        <v>1515</v>
      </c>
      <c r="AL1527" s="29">
        <f t="shared" si="426"/>
        <v>9849879.6100000385</v>
      </c>
      <c r="AM1527" s="30">
        <f t="shared" si="428"/>
        <v>1515</v>
      </c>
      <c r="AN1527" s="30">
        <f t="shared" si="428"/>
        <v>1515</v>
      </c>
      <c r="AO1527" s="29">
        <f t="shared" si="427"/>
        <v>9850347.5100000799</v>
      </c>
      <c r="AP1527" s="30">
        <f t="shared" si="428"/>
        <v>1515</v>
      </c>
      <c r="AQ1527" s="30">
        <f t="shared" si="428"/>
        <v>1515</v>
      </c>
      <c r="AR1527" s="29">
        <f t="shared" si="421"/>
        <v>9836970.1299998108</v>
      </c>
      <c r="AS1527" s="253">
        <f t="shared" si="428"/>
        <v>1515</v>
      </c>
      <c r="AT1527" s="254">
        <f t="shared" si="428"/>
        <v>1515</v>
      </c>
    </row>
    <row r="1528" spans="22:46">
      <c r="V1528" s="30">
        <f t="shared" si="429"/>
        <v>1516</v>
      </c>
      <c r="W1528" s="29">
        <f t="shared" si="422"/>
        <v>9824162.1300000455</v>
      </c>
      <c r="X1528" s="30">
        <f t="shared" si="429"/>
        <v>1516</v>
      </c>
      <c r="Y1528" s="30">
        <f t="shared" si="429"/>
        <v>1516</v>
      </c>
      <c r="Z1528" s="29">
        <f t="shared" si="423"/>
        <v>9853045.6699998602</v>
      </c>
      <c r="AA1528" s="30">
        <f t="shared" si="429"/>
        <v>1516</v>
      </c>
      <c r="AB1528" s="30">
        <f t="shared" si="429"/>
        <v>1516</v>
      </c>
      <c r="AC1528" s="29">
        <f t="shared" si="424"/>
        <v>9818255.9300001748</v>
      </c>
      <c r="AD1528" s="30">
        <f t="shared" si="429"/>
        <v>1516</v>
      </c>
      <c r="AE1528" s="30">
        <f t="shared" si="429"/>
        <v>1516</v>
      </c>
      <c r="AF1528" s="29">
        <f t="shared" si="420"/>
        <v>9865595.7300000042</v>
      </c>
      <c r="AG1528" s="30">
        <f t="shared" si="429"/>
        <v>1516</v>
      </c>
      <c r="AH1528" s="30">
        <f t="shared" si="429"/>
        <v>1516</v>
      </c>
      <c r="AI1528" s="29">
        <f t="shared" si="425"/>
        <v>9814150.1300000455</v>
      </c>
      <c r="AJ1528" s="30">
        <f t="shared" si="429"/>
        <v>1516</v>
      </c>
      <c r="AK1528" s="30">
        <f t="shared" si="428"/>
        <v>1516</v>
      </c>
      <c r="AL1528" s="29">
        <f t="shared" si="426"/>
        <v>9856343.2700000387</v>
      </c>
      <c r="AM1528" s="30">
        <f t="shared" si="428"/>
        <v>1516</v>
      </c>
      <c r="AN1528" s="30">
        <f t="shared" si="428"/>
        <v>1516</v>
      </c>
      <c r="AO1528" s="29">
        <f t="shared" si="427"/>
        <v>9856803.7700000796</v>
      </c>
      <c r="AP1528" s="30">
        <f t="shared" si="428"/>
        <v>1516</v>
      </c>
      <c r="AQ1528" s="30">
        <f t="shared" si="428"/>
        <v>1516</v>
      </c>
      <c r="AR1528" s="29">
        <f t="shared" si="421"/>
        <v>9843415.5999998115</v>
      </c>
      <c r="AS1528" s="253">
        <f t="shared" si="428"/>
        <v>1516</v>
      </c>
      <c r="AT1528" s="254">
        <f t="shared" si="428"/>
        <v>1516</v>
      </c>
    </row>
    <row r="1529" spans="22:46">
      <c r="V1529" s="30">
        <f t="shared" si="429"/>
        <v>1517</v>
      </c>
      <c r="W1529" s="29">
        <f t="shared" si="422"/>
        <v>9830603.1000000462</v>
      </c>
      <c r="X1529" s="30">
        <f t="shared" si="429"/>
        <v>1517</v>
      </c>
      <c r="Y1529" s="30">
        <f t="shared" si="429"/>
        <v>1517</v>
      </c>
      <c r="Z1529" s="29">
        <f t="shared" si="423"/>
        <v>9859505.719999861</v>
      </c>
      <c r="AA1529" s="30">
        <f t="shared" si="429"/>
        <v>1517</v>
      </c>
      <c r="AB1529" s="30">
        <f t="shared" si="429"/>
        <v>1517</v>
      </c>
      <c r="AC1529" s="29">
        <f t="shared" si="424"/>
        <v>9824694.2000001743</v>
      </c>
      <c r="AD1529" s="30">
        <f t="shared" si="429"/>
        <v>1517</v>
      </c>
      <c r="AE1529" s="30">
        <f t="shared" si="429"/>
        <v>1517</v>
      </c>
      <c r="AF1529" s="29">
        <f t="shared" si="420"/>
        <v>9872060.2900000047</v>
      </c>
      <c r="AG1529" s="30">
        <f t="shared" si="429"/>
        <v>1517</v>
      </c>
      <c r="AH1529" s="30">
        <f t="shared" si="429"/>
        <v>1517</v>
      </c>
      <c r="AI1529" s="29">
        <f t="shared" si="425"/>
        <v>9820588.8500000462</v>
      </c>
      <c r="AJ1529" s="30">
        <f t="shared" si="429"/>
        <v>1517</v>
      </c>
      <c r="AK1529" s="30">
        <f t="shared" si="428"/>
        <v>1517</v>
      </c>
      <c r="AL1529" s="29">
        <f t="shared" si="426"/>
        <v>9862806.9300000388</v>
      </c>
      <c r="AM1529" s="30">
        <f t="shared" si="428"/>
        <v>1517</v>
      </c>
      <c r="AN1529" s="30">
        <f t="shared" si="428"/>
        <v>1517</v>
      </c>
      <c r="AO1529" s="29">
        <f t="shared" si="427"/>
        <v>9863260.0300000794</v>
      </c>
      <c r="AP1529" s="30">
        <f t="shared" si="428"/>
        <v>1517</v>
      </c>
      <c r="AQ1529" s="30">
        <f t="shared" si="428"/>
        <v>1517</v>
      </c>
      <c r="AR1529" s="29">
        <f t="shared" si="421"/>
        <v>9849861.0699998122</v>
      </c>
      <c r="AS1529" s="253">
        <f t="shared" si="428"/>
        <v>1517</v>
      </c>
      <c r="AT1529" s="254">
        <f t="shared" si="428"/>
        <v>1517</v>
      </c>
    </row>
    <row r="1530" spans="22:46">
      <c r="V1530" s="30">
        <f t="shared" si="429"/>
        <v>1518</v>
      </c>
      <c r="W1530" s="29">
        <f t="shared" si="422"/>
        <v>9837044.0700000469</v>
      </c>
      <c r="X1530" s="30">
        <f t="shared" si="429"/>
        <v>1518</v>
      </c>
      <c r="Y1530" s="30">
        <f t="shared" si="429"/>
        <v>1518</v>
      </c>
      <c r="Z1530" s="29">
        <f t="shared" si="423"/>
        <v>9865965.7699998617</v>
      </c>
      <c r="AA1530" s="30">
        <f t="shared" si="429"/>
        <v>1518</v>
      </c>
      <c r="AB1530" s="30">
        <f t="shared" si="429"/>
        <v>1518</v>
      </c>
      <c r="AC1530" s="29">
        <f t="shared" si="424"/>
        <v>9831132.4700001739</v>
      </c>
      <c r="AD1530" s="30">
        <f t="shared" si="429"/>
        <v>1518</v>
      </c>
      <c r="AE1530" s="30">
        <f t="shared" si="429"/>
        <v>1518</v>
      </c>
      <c r="AF1530" s="29">
        <f t="shared" si="420"/>
        <v>9878524.8500000052</v>
      </c>
      <c r="AG1530" s="30">
        <f t="shared" si="429"/>
        <v>1518</v>
      </c>
      <c r="AH1530" s="30">
        <f t="shared" si="429"/>
        <v>1518</v>
      </c>
      <c r="AI1530" s="29">
        <f t="shared" si="425"/>
        <v>9827027.5700000469</v>
      </c>
      <c r="AJ1530" s="30">
        <f t="shared" si="429"/>
        <v>1518</v>
      </c>
      <c r="AK1530" s="30">
        <f t="shared" si="428"/>
        <v>1518</v>
      </c>
      <c r="AL1530" s="29">
        <f t="shared" si="426"/>
        <v>9869270.590000039</v>
      </c>
      <c r="AM1530" s="30">
        <f t="shared" si="428"/>
        <v>1518</v>
      </c>
      <c r="AN1530" s="30">
        <f t="shared" si="428"/>
        <v>1518</v>
      </c>
      <c r="AO1530" s="29">
        <f t="shared" si="427"/>
        <v>9869716.2900000792</v>
      </c>
      <c r="AP1530" s="30">
        <f t="shared" si="428"/>
        <v>1518</v>
      </c>
      <c r="AQ1530" s="30">
        <f t="shared" si="428"/>
        <v>1518</v>
      </c>
      <c r="AR1530" s="29">
        <f t="shared" si="421"/>
        <v>9856306.5399998128</v>
      </c>
      <c r="AS1530" s="253">
        <f t="shared" si="428"/>
        <v>1518</v>
      </c>
      <c r="AT1530" s="254">
        <f t="shared" si="428"/>
        <v>1518</v>
      </c>
    </row>
    <row r="1531" spans="22:46">
      <c r="V1531" s="30">
        <f t="shared" si="429"/>
        <v>1519</v>
      </c>
      <c r="W1531" s="29">
        <f t="shared" si="422"/>
        <v>9843485.0400000475</v>
      </c>
      <c r="X1531" s="30">
        <f t="shared" si="429"/>
        <v>1519</v>
      </c>
      <c r="Y1531" s="30">
        <f t="shared" si="429"/>
        <v>1519</v>
      </c>
      <c r="Z1531" s="29">
        <f t="shared" si="423"/>
        <v>9872425.8199998625</v>
      </c>
      <c r="AA1531" s="30">
        <f t="shared" si="429"/>
        <v>1519</v>
      </c>
      <c r="AB1531" s="30">
        <f t="shared" si="429"/>
        <v>1519</v>
      </c>
      <c r="AC1531" s="29">
        <f t="shared" si="424"/>
        <v>9837570.7400001734</v>
      </c>
      <c r="AD1531" s="30">
        <f t="shared" si="429"/>
        <v>1519</v>
      </c>
      <c r="AE1531" s="30">
        <f t="shared" si="429"/>
        <v>1519</v>
      </c>
      <c r="AF1531" s="29">
        <f t="shared" si="420"/>
        <v>9884989.4100000057</v>
      </c>
      <c r="AG1531" s="30">
        <f t="shared" si="429"/>
        <v>1519</v>
      </c>
      <c r="AH1531" s="30">
        <f t="shared" si="429"/>
        <v>1519</v>
      </c>
      <c r="AI1531" s="29">
        <f t="shared" si="425"/>
        <v>9833466.2900000475</v>
      </c>
      <c r="AJ1531" s="30">
        <f t="shared" si="429"/>
        <v>1519</v>
      </c>
      <c r="AK1531" s="30">
        <f t="shared" si="428"/>
        <v>1519</v>
      </c>
      <c r="AL1531" s="29">
        <f t="shared" si="426"/>
        <v>9875734.2500000391</v>
      </c>
      <c r="AM1531" s="30">
        <f t="shared" si="428"/>
        <v>1519</v>
      </c>
      <c r="AN1531" s="30">
        <f t="shared" si="428"/>
        <v>1519</v>
      </c>
      <c r="AO1531" s="29">
        <f t="shared" si="427"/>
        <v>9876172.550000079</v>
      </c>
      <c r="AP1531" s="30">
        <f t="shared" si="428"/>
        <v>1519</v>
      </c>
      <c r="AQ1531" s="30">
        <f t="shared" si="428"/>
        <v>1519</v>
      </c>
      <c r="AR1531" s="29">
        <f t="shared" si="421"/>
        <v>9862752.0099998135</v>
      </c>
      <c r="AS1531" s="253">
        <f t="shared" si="428"/>
        <v>1519</v>
      </c>
      <c r="AT1531" s="254">
        <f t="shared" si="428"/>
        <v>1519</v>
      </c>
    </row>
    <row r="1532" spans="22:46">
      <c r="V1532" s="30">
        <f t="shared" si="429"/>
        <v>1520</v>
      </c>
      <c r="W1532" s="29">
        <f t="shared" si="422"/>
        <v>9849926.0100000482</v>
      </c>
      <c r="X1532" s="30">
        <f t="shared" si="429"/>
        <v>1520</v>
      </c>
      <c r="Y1532" s="30">
        <f t="shared" si="429"/>
        <v>1520</v>
      </c>
      <c r="Z1532" s="29">
        <f t="shared" si="423"/>
        <v>9878885.8699998632</v>
      </c>
      <c r="AA1532" s="30">
        <f t="shared" si="429"/>
        <v>1520</v>
      </c>
      <c r="AB1532" s="30">
        <f t="shared" si="429"/>
        <v>1520</v>
      </c>
      <c r="AC1532" s="29">
        <f t="shared" si="424"/>
        <v>9844009.010000173</v>
      </c>
      <c r="AD1532" s="30">
        <f t="shared" si="429"/>
        <v>1520</v>
      </c>
      <c r="AE1532" s="30">
        <f t="shared" si="429"/>
        <v>1520</v>
      </c>
      <c r="AF1532" s="29">
        <f t="shared" si="420"/>
        <v>9891453.9700000063</v>
      </c>
      <c r="AG1532" s="30">
        <f t="shared" si="429"/>
        <v>1520</v>
      </c>
      <c r="AH1532" s="30">
        <f t="shared" si="429"/>
        <v>1520</v>
      </c>
      <c r="AI1532" s="29">
        <f t="shared" si="425"/>
        <v>9839905.0100000482</v>
      </c>
      <c r="AJ1532" s="30">
        <f t="shared" si="429"/>
        <v>1520</v>
      </c>
      <c r="AK1532" s="30">
        <f t="shared" si="428"/>
        <v>1520</v>
      </c>
      <c r="AL1532" s="29">
        <f t="shared" si="426"/>
        <v>9882197.9100000393</v>
      </c>
      <c r="AM1532" s="30">
        <f t="shared" si="428"/>
        <v>1520</v>
      </c>
      <c r="AN1532" s="30">
        <f t="shared" si="428"/>
        <v>1520</v>
      </c>
      <c r="AO1532" s="29">
        <f t="shared" si="427"/>
        <v>9882628.8100000788</v>
      </c>
      <c r="AP1532" s="30">
        <f t="shared" si="428"/>
        <v>1520</v>
      </c>
      <c r="AQ1532" s="30">
        <f t="shared" si="428"/>
        <v>1520</v>
      </c>
      <c r="AR1532" s="29">
        <f t="shared" si="421"/>
        <v>9869197.4799998142</v>
      </c>
      <c r="AS1532" s="253">
        <f t="shared" si="428"/>
        <v>1520</v>
      </c>
      <c r="AT1532" s="254">
        <f t="shared" si="428"/>
        <v>1520</v>
      </c>
    </row>
    <row r="1533" spans="22:46">
      <c r="V1533" s="30">
        <f t="shared" si="429"/>
        <v>1521</v>
      </c>
      <c r="W1533" s="29">
        <f t="shared" si="422"/>
        <v>9856366.9800000489</v>
      </c>
      <c r="X1533" s="30">
        <f t="shared" si="429"/>
        <v>1521</v>
      </c>
      <c r="Y1533" s="30">
        <f t="shared" si="429"/>
        <v>1521</v>
      </c>
      <c r="Z1533" s="29">
        <f t="shared" si="423"/>
        <v>9885345.919999864</v>
      </c>
      <c r="AA1533" s="30">
        <f t="shared" si="429"/>
        <v>1521</v>
      </c>
      <c r="AB1533" s="30">
        <f t="shared" si="429"/>
        <v>1521</v>
      </c>
      <c r="AC1533" s="29">
        <f t="shared" si="424"/>
        <v>9850447.2800001726</v>
      </c>
      <c r="AD1533" s="30">
        <f t="shared" si="429"/>
        <v>1521</v>
      </c>
      <c r="AE1533" s="30">
        <f t="shared" si="429"/>
        <v>1521</v>
      </c>
      <c r="AF1533" s="29">
        <f t="shared" si="420"/>
        <v>9897918.5300000068</v>
      </c>
      <c r="AG1533" s="30">
        <f t="shared" si="429"/>
        <v>1521</v>
      </c>
      <c r="AH1533" s="30">
        <f t="shared" si="429"/>
        <v>1521</v>
      </c>
      <c r="AI1533" s="29">
        <f t="shared" si="425"/>
        <v>9846343.7300000489</v>
      </c>
      <c r="AJ1533" s="30">
        <f t="shared" si="429"/>
        <v>1521</v>
      </c>
      <c r="AK1533" s="30">
        <f t="shared" si="429"/>
        <v>1521</v>
      </c>
      <c r="AL1533" s="29">
        <f t="shared" si="426"/>
        <v>9888661.5700000394</v>
      </c>
      <c r="AM1533" s="30">
        <f t="shared" ref="AK1533:AT1548" si="430">AM1532+1</f>
        <v>1521</v>
      </c>
      <c r="AN1533" s="30">
        <f t="shared" si="430"/>
        <v>1521</v>
      </c>
      <c r="AO1533" s="29">
        <f t="shared" si="427"/>
        <v>9889085.0700000785</v>
      </c>
      <c r="AP1533" s="30">
        <f t="shared" si="430"/>
        <v>1521</v>
      </c>
      <c r="AQ1533" s="30">
        <f t="shared" si="430"/>
        <v>1521</v>
      </c>
      <c r="AR1533" s="29">
        <f t="shared" si="421"/>
        <v>9875642.9499998149</v>
      </c>
      <c r="AS1533" s="253">
        <f t="shared" si="430"/>
        <v>1521</v>
      </c>
      <c r="AT1533" s="254">
        <f t="shared" si="430"/>
        <v>1521</v>
      </c>
    </row>
    <row r="1534" spans="22:46">
      <c r="V1534" s="30">
        <f t="shared" ref="V1534:AK1549" si="431">V1533+1</f>
        <v>1522</v>
      </c>
      <c r="W1534" s="29">
        <f t="shared" si="422"/>
        <v>9862807.9500000495</v>
      </c>
      <c r="X1534" s="30">
        <f t="shared" si="431"/>
        <v>1522</v>
      </c>
      <c r="Y1534" s="30">
        <f t="shared" si="431"/>
        <v>1522</v>
      </c>
      <c r="Z1534" s="29">
        <f t="shared" si="423"/>
        <v>9891805.9699998647</v>
      </c>
      <c r="AA1534" s="30">
        <f t="shared" si="431"/>
        <v>1522</v>
      </c>
      <c r="AB1534" s="30">
        <f t="shared" si="431"/>
        <v>1522</v>
      </c>
      <c r="AC1534" s="29">
        <f t="shared" si="424"/>
        <v>9856885.5500001721</v>
      </c>
      <c r="AD1534" s="30">
        <f t="shared" si="431"/>
        <v>1522</v>
      </c>
      <c r="AE1534" s="30">
        <f t="shared" si="431"/>
        <v>1522</v>
      </c>
      <c r="AF1534" s="29">
        <f t="shared" si="420"/>
        <v>9904383.0900000073</v>
      </c>
      <c r="AG1534" s="30">
        <f t="shared" si="431"/>
        <v>1522</v>
      </c>
      <c r="AH1534" s="30">
        <f t="shared" si="431"/>
        <v>1522</v>
      </c>
      <c r="AI1534" s="29">
        <f t="shared" si="425"/>
        <v>9852782.4500000495</v>
      </c>
      <c r="AJ1534" s="30">
        <f t="shared" si="431"/>
        <v>1522</v>
      </c>
      <c r="AK1534" s="30">
        <f t="shared" si="430"/>
        <v>1522</v>
      </c>
      <c r="AL1534" s="29">
        <f t="shared" si="426"/>
        <v>9895125.2300000396</v>
      </c>
      <c r="AM1534" s="30">
        <f t="shared" si="430"/>
        <v>1522</v>
      </c>
      <c r="AN1534" s="30">
        <f t="shared" si="430"/>
        <v>1522</v>
      </c>
      <c r="AO1534" s="29">
        <f t="shared" si="427"/>
        <v>9895541.3300000783</v>
      </c>
      <c r="AP1534" s="30">
        <f t="shared" si="430"/>
        <v>1522</v>
      </c>
      <c r="AQ1534" s="30">
        <f t="shared" si="430"/>
        <v>1522</v>
      </c>
      <c r="AR1534" s="29">
        <f t="shared" si="421"/>
        <v>9882088.4199998155</v>
      </c>
      <c r="AS1534" s="253">
        <f t="shared" si="430"/>
        <v>1522</v>
      </c>
      <c r="AT1534" s="254">
        <f t="shared" si="430"/>
        <v>1522</v>
      </c>
    </row>
    <row r="1535" spans="22:46">
      <c r="V1535" s="30">
        <f t="shared" si="431"/>
        <v>1523</v>
      </c>
      <c r="W1535" s="29">
        <f t="shared" si="422"/>
        <v>9869248.9200000502</v>
      </c>
      <c r="X1535" s="30">
        <f t="shared" si="431"/>
        <v>1523</v>
      </c>
      <c r="Y1535" s="30">
        <f t="shared" si="431"/>
        <v>1523</v>
      </c>
      <c r="Z1535" s="29">
        <f t="shared" si="423"/>
        <v>9898266.0199998654</v>
      </c>
      <c r="AA1535" s="30">
        <f t="shared" si="431"/>
        <v>1523</v>
      </c>
      <c r="AB1535" s="30">
        <f t="shared" si="431"/>
        <v>1523</v>
      </c>
      <c r="AC1535" s="29">
        <f t="shared" si="424"/>
        <v>9863323.8200001717</v>
      </c>
      <c r="AD1535" s="30">
        <f t="shared" si="431"/>
        <v>1523</v>
      </c>
      <c r="AE1535" s="30">
        <f t="shared" si="431"/>
        <v>1523</v>
      </c>
      <c r="AF1535" s="29">
        <f t="shared" si="420"/>
        <v>9910847.6500000078</v>
      </c>
      <c r="AG1535" s="30">
        <f t="shared" si="431"/>
        <v>1523</v>
      </c>
      <c r="AH1535" s="30">
        <f t="shared" si="431"/>
        <v>1523</v>
      </c>
      <c r="AI1535" s="29">
        <f t="shared" si="425"/>
        <v>9859221.1700000502</v>
      </c>
      <c r="AJ1535" s="30">
        <f t="shared" si="431"/>
        <v>1523</v>
      </c>
      <c r="AK1535" s="30">
        <f t="shared" si="430"/>
        <v>1523</v>
      </c>
      <c r="AL1535" s="29">
        <f t="shared" si="426"/>
        <v>9901588.8900000397</v>
      </c>
      <c r="AM1535" s="30">
        <f t="shared" si="430"/>
        <v>1523</v>
      </c>
      <c r="AN1535" s="30">
        <f t="shared" si="430"/>
        <v>1523</v>
      </c>
      <c r="AO1535" s="29">
        <f t="shared" si="427"/>
        <v>9901997.5900000781</v>
      </c>
      <c r="AP1535" s="30">
        <f t="shared" si="430"/>
        <v>1523</v>
      </c>
      <c r="AQ1535" s="30">
        <f t="shared" si="430"/>
        <v>1523</v>
      </c>
      <c r="AR1535" s="29">
        <f t="shared" si="421"/>
        <v>9888533.8899998162</v>
      </c>
      <c r="AS1535" s="253">
        <f t="shared" si="430"/>
        <v>1523</v>
      </c>
      <c r="AT1535" s="254">
        <f t="shared" si="430"/>
        <v>1523</v>
      </c>
    </row>
    <row r="1536" spans="22:46">
      <c r="V1536" s="30">
        <f t="shared" si="431"/>
        <v>1524</v>
      </c>
      <c r="W1536" s="29">
        <f t="shared" si="422"/>
        <v>9875689.8900000509</v>
      </c>
      <c r="X1536" s="30">
        <f t="shared" si="431"/>
        <v>1524</v>
      </c>
      <c r="Y1536" s="30">
        <f t="shared" si="431"/>
        <v>1524</v>
      </c>
      <c r="Z1536" s="29">
        <f t="shared" si="423"/>
        <v>9904726.0699998662</v>
      </c>
      <c r="AA1536" s="30">
        <f t="shared" si="431"/>
        <v>1524</v>
      </c>
      <c r="AB1536" s="30">
        <f t="shared" si="431"/>
        <v>1524</v>
      </c>
      <c r="AC1536" s="29">
        <f t="shared" si="424"/>
        <v>9869762.0900001712</v>
      </c>
      <c r="AD1536" s="30">
        <f t="shared" si="431"/>
        <v>1524</v>
      </c>
      <c r="AE1536" s="30">
        <f t="shared" si="431"/>
        <v>1524</v>
      </c>
      <c r="AF1536" s="29">
        <f t="shared" si="420"/>
        <v>9917312.2100000083</v>
      </c>
      <c r="AG1536" s="30">
        <f t="shared" si="431"/>
        <v>1524</v>
      </c>
      <c r="AH1536" s="30">
        <f t="shared" si="431"/>
        <v>1524</v>
      </c>
      <c r="AI1536" s="29">
        <f t="shared" si="425"/>
        <v>9865659.8900000509</v>
      </c>
      <c r="AJ1536" s="30">
        <f t="shared" si="431"/>
        <v>1524</v>
      </c>
      <c r="AK1536" s="30">
        <f t="shared" si="430"/>
        <v>1524</v>
      </c>
      <c r="AL1536" s="29">
        <f t="shared" si="426"/>
        <v>9908052.5500000399</v>
      </c>
      <c r="AM1536" s="30">
        <f t="shared" si="430"/>
        <v>1524</v>
      </c>
      <c r="AN1536" s="30">
        <f t="shared" si="430"/>
        <v>1524</v>
      </c>
      <c r="AO1536" s="29">
        <f t="shared" si="427"/>
        <v>9908453.8500000779</v>
      </c>
      <c r="AP1536" s="30">
        <f t="shared" si="430"/>
        <v>1524</v>
      </c>
      <c r="AQ1536" s="30">
        <f t="shared" si="430"/>
        <v>1524</v>
      </c>
      <c r="AR1536" s="29">
        <f t="shared" si="421"/>
        <v>9894979.3599998169</v>
      </c>
      <c r="AS1536" s="253">
        <f t="shared" si="430"/>
        <v>1524</v>
      </c>
      <c r="AT1536" s="254">
        <f t="shared" si="430"/>
        <v>1524</v>
      </c>
    </row>
    <row r="1537" spans="22:46">
      <c r="V1537" s="30">
        <f t="shared" si="431"/>
        <v>1525</v>
      </c>
      <c r="W1537" s="29">
        <f t="shared" si="422"/>
        <v>9882130.8600000516</v>
      </c>
      <c r="X1537" s="30">
        <f t="shared" si="431"/>
        <v>1525</v>
      </c>
      <c r="Y1537" s="30">
        <f t="shared" si="431"/>
        <v>1525</v>
      </c>
      <c r="Z1537" s="29">
        <f t="shared" si="423"/>
        <v>9911186.1199998669</v>
      </c>
      <c r="AA1537" s="30">
        <f t="shared" si="431"/>
        <v>1525</v>
      </c>
      <c r="AB1537" s="30">
        <f t="shared" si="431"/>
        <v>1525</v>
      </c>
      <c r="AC1537" s="29">
        <f t="shared" si="424"/>
        <v>9876200.3600001708</v>
      </c>
      <c r="AD1537" s="30">
        <f t="shared" si="431"/>
        <v>1525</v>
      </c>
      <c r="AE1537" s="30">
        <f t="shared" si="431"/>
        <v>1525</v>
      </c>
      <c r="AF1537" s="29">
        <f t="shared" si="420"/>
        <v>9923776.7700000089</v>
      </c>
      <c r="AG1537" s="30">
        <f t="shared" si="431"/>
        <v>1525</v>
      </c>
      <c r="AH1537" s="30">
        <f t="shared" si="431"/>
        <v>1525</v>
      </c>
      <c r="AI1537" s="29">
        <f t="shared" si="425"/>
        <v>9872098.6100000516</v>
      </c>
      <c r="AJ1537" s="30">
        <f t="shared" si="431"/>
        <v>1525</v>
      </c>
      <c r="AK1537" s="30">
        <f t="shared" si="430"/>
        <v>1525</v>
      </c>
      <c r="AL1537" s="29">
        <f t="shared" si="426"/>
        <v>9914516.21000004</v>
      </c>
      <c r="AM1537" s="30">
        <f t="shared" si="430"/>
        <v>1525</v>
      </c>
      <c r="AN1537" s="30">
        <f t="shared" si="430"/>
        <v>1525</v>
      </c>
      <c r="AO1537" s="29">
        <f t="shared" si="427"/>
        <v>9914910.1100000776</v>
      </c>
      <c r="AP1537" s="30">
        <f t="shared" si="430"/>
        <v>1525</v>
      </c>
      <c r="AQ1537" s="30">
        <f t="shared" si="430"/>
        <v>1525</v>
      </c>
      <c r="AR1537" s="29">
        <f t="shared" si="421"/>
        <v>9901424.8299998175</v>
      </c>
      <c r="AS1537" s="253">
        <f t="shared" si="430"/>
        <v>1525</v>
      </c>
      <c r="AT1537" s="254">
        <f t="shared" si="430"/>
        <v>1525</v>
      </c>
    </row>
    <row r="1538" spans="22:46">
      <c r="V1538" s="30">
        <f t="shared" si="431"/>
        <v>1526</v>
      </c>
      <c r="W1538" s="29">
        <f t="shared" si="422"/>
        <v>9888571.8300000522</v>
      </c>
      <c r="X1538" s="30">
        <f t="shared" si="431"/>
        <v>1526</v>
      </c>
      <c r="Y1538" s="30">
        <f t="shared" si="431"/>
        <v>1526</v>
      </c>
      <c r="Z1538" s="29">
        <f t="shared" si="423"/>
        <v>9917646.1699998677</v>
      </c>
      <c r="AA1538" s="30">
        <f t="shared" si="431"/>
        <v>1526</v>
      </c>
      <c r="AB1538" s="30">
        <f t="shared" si="431"/>
        <v>1526</v>
      </c>
      <c r="AC1538" s="29">
        <f t="shared" si="424"/>
        <v>9882638.6300001703</v>
      </c>
      <c r="AD1538" s="30">
        <f t="shared" si="431"/>
        <v>1526</v>
      </c>
      <c r="AE1538" s="30">
        <f t="shared" si="431"/>
        <v>1526</v>
      </c>
      <c r="AF1538" s="29">
        <f t="shared" si="420"/>
        <v>9930241.3300000094</v>
      </c>
      <c r="AG1538" s="30">
        <f t="shared" si="431"/>
        <v>1526</v>
      </c>
      <c r="AH1538" s="30">
        <f t="shared" si="431"/>
        <v>1526</v>
      </c>
      <c r="AI1538" s="29">
        <f t="shared" si="425"/>
        <v>9878537.3300000522</v>
      </c>
      <c r="AJ1538" s="30">
        <f t="shared" si="431"/>
        <v>1526</v>
      </c>
      <c r="AK1538" s="30">
        <f t="shared" si="430"/>
        <v>1526</v>
      </c>
      <c r="AL1538" s="29">
        <f t="shared" si="426"/>
        <v>9920979.8700000402</v>
      </c>
      <c r="AM1538" s="30">
        <f t="shared" si="430"/>
        <v>1526</v>
      </c>
      <c r="AN1538" s="30">
        <f t="shared" si="430"/>
        <v>1526</v>
      </c>
      <c r="AO1538" s="29">
        <f t="shared" si="427"/>
        <v>9921366.3700000774</v>
      </c>
      <c r="AP1538" s="30">
        <f t="shared" si="430"/>
        <v>1526</v>
      </c>
      <c r="AQ1538" s="30">
        <f t="shared" si="430"/>
        <v>1526</v>
      </c>
      <c r="AR1538" s="29">
        <f t="shared" si="421"/>
        <v>9907870.2999998182</v>
      </c>
      <c r="AS1538" s="253">
        <f t="shared" si="430"/>
        <v>1526</v>
      </c>
      <c r="AT1538" s="254">
        <f t="shared" si="430"/>
        <v>1526</v>
      </c>
    </row>
    <row r="1539" spans="22:46">
      <c r="V1539" s="30">
        <f t="shared" si="431"/>
        <v>1527</v>
      </c>
      <c r="W1539" s="29">
        <f t="shared" si="422"/>
        <v>9895012.8000000529</v>
      </c>
      <c r="X1539" s="30">
        <f t="shared" si="431"/>
        <v>1527</v>
      </c>
      <c r="Y1539" s="30">
        <f t="shared" si="431"/>
        <v>1527</v>
      </c>
      <c r="Z1539" s="29">
        <f t="shared" si="423"/>
        <v>9924106.2199998684</v>
      </c>
      <c r="AA1539" s="30">
        <f t="shared" si="431"/>
        <v>1527</v>
      </c>
      <c r="AB1539" s="30">
        <f t="shared" si="431"/>
        <v>1527</v>
      </c>
      <c r="AC1539" s="29">
        <f t="shared" si="424"/>
        <v>9889076.9000001699</v>
      </c>
      <c r="AD1539" s="30">
        <f t="shared" si="431"/>
        <v>1527</v>
      </c>
      <c r="AE1539" s="30">
        <f t="shared" si="431"/>
        <v>1527</v>
      </c>
      <c r="AF1539" s="29">
        <f t="shared" si="420"/>
        <v>9936705.8900000099</v>
      </c>
      <c r="AG1539" s="30">
        <f t="shared" si="431"/>
        <v>1527</v>
      </c>
      <c r="AH1539" s="30">
        <f t="shared" si="431"/>
        <v>1527</v>
      </c>
      <c r="AI1539" s="29">
        <f t="shared" si="425"/>
        <v>9884976.0500000529</v>
      </c>
      <c r="AJ1539" s="30">
        <f t="shared" si="431"/>
        <v>1527</v>
      </c>
      <c r="AK1539" s="30">
        <f t="shared" si="430"/>
        <v>1527</v>
      </c>
      <c r="AL1539" s="29">
        <f t="shared" si="426"/>
        <v>9927443.5300000403</v>
      </c>
      <c r="AM1539" s="30">
        <f t="shared" si="430"/>
        <v>1527</v>
      </c>
      <c r="AN1539" s="30">
        <f t="shared" si="430"/>
        <v>1527</v>
      </c>
      <c r="AO1539" s="29">
        <f t="shared" si="427"/>
        <v>9927822.6300000772</v>
      </c>
      <c r="AP1539" s="30">
        <f t="shared" si="430"/>
        <v>1527</v>
      </c>
      <c r="AQ1539" s="30">
        <f t="shared" si="430"/>
        <v>1527</v>
      </c>
      <c r="AR1539" s="29">
        <f t="shared" si="421"/>
        <v>9914315.7699998189</v>
      </c>
      <c r="AS1539" s="253">
        <f t="shared" si="430"/>
        <v>1527</v>
      </c>
      <c r="AT1539" s="254">
        <f t="shared" si="430"/>
        <v>1527</v>
      </c>
    </row>
    <row r="1540" spans="22:46">
      <c r="V1540" s="30">
        <f t="shared" si="431"/>
        <v>1528</v>
      </c>
      <c r="W1540" s="29">
        <f t="shared" si="422"/>
        <v>9901453.7700000536</v>
      </c>
      <c r="X1540" s="30">
        <f t="shared" si="431"/>
        <v>1528</v>
      </c>
      <c r="Y1540" s="30">
        <f t="shared" si="431"/>
        <v>1528</v>
      </c>
      <c r="Z1540" s="29">
        <f t="shared" si="423"/>
        <v>9930566.2699998692</v>
      </c>
      <c r="AA1540" s="30">
        <f t="shared" si="431"/>
        <v>1528</v>
      </c>
      <c r="AB1540" s="30">
        <f t="shared" si="431"/>
        <v>1528</v>
      </c>
      <c r="AC1540" s="29">
        <f t="shared" si="424"/>
        <v>9895515.1700001694</v>
      </c>
      <c r="AD1540" s="30">
        <f t="shared" si="431"/>
        <v>1528</v>
      </c>
      <c r="AE1540" s="30">
        <f t="shared" si="431"/>
        <v>1528</v>
      </c>
      <c r="AF1540" s="29">
        <f t="shared" si="420"/>
        <v>9943170.4500000104</v>
      </c>
      <c r="AG1540" s="30">
        <f t="shared" si="431"/>
        <v>1528</v>
      </c>
      <c r="AH1540" s="30">
        <f t="shared" si="431"/>
        <v>1528</v>
      </c>
      <c r="AI1540" s="29">
        <f t="shared" si="425"/>
        <v>9891414.7700000536</v>
      </c>
      <c r="AJ1540" s="30">
        <f t="shared" si="431"/>
        <v>1528</v>
      </c>
      <c r="AK1540" s="30">
        <f t="shared" si="430"/>
        <v>1528</v>
      </c>
      <c r="AL1540" s="29">
        <f t="shared" si="426"/>
        <v>9933907.1900000405</v>
      </c>
      <c r="AM1540" s="30">
        <f t="shared" si="430"/>
        <v>1528</v>
      </c>
      <c r="AN1540" s="30">
        <f t="shared" si="430"/>
        <v>1528</v>
      </c>
      <c r="AO1540" s="29">
        <f t="shared" si="427"/>
        <v>9934278.890000077</v>
      </c>
      <c r="AP1540" s="30">
        <f t="shared" si="430"/>
        <v>1528</v>
      </c>
      <c r="AQ1540" s="30">
        <f t="shared" si="430"/>
        <v>1528</v>
      </c>
      <c r="AR1540" s="29">
        <f t="shared" si="421"/>
        <v>9920761.2399998195</v>
      </c>
      <c r="AS1540" s="253">
        <f t="shared" si="430"/>
        <v>1528</v>
      </c>
      <c r="AT1540" s="254">
        <f t="shared" si="430"/>
        <v>1528</v>
      </c>
    </row>
    <row r="1541" spans="22:46">
      <c r="V1541" s="30">
        <f t="shared" si="431"/>
        <v>1529</v>
      </c>
      <c r="W1541" s="29">
        <f t="shared" si="422"/>
        <v>9907894.7400000542</v>
      </c>
      <c r="X1541" s="30">
        <f t="shared" si="431"/>
        <v>1529</v>
      </c>
      <c r="Y1541" s="30">
        <f t="shared" si="431"/>
        <v>1529</v>
      </c>
      <c r="Z1541" s="29">
        <f t="shared" si="423"/>
        <v>9937026.3199998699</v>
      </c>
      <c r="AA1541" s="30">
        <f t="shared" si="431"/>
        <v>1529</v>
      </c>
      <c r="AB1541" s="30">
        <f t="shared" si="431"/>
        <v>1529</v>
      </c>
      <c r="AC1541" s="29">
        <f t="shared" si="424"/>
        <v>9901953.440000169</v>
      </c>
      <c r="AD1541" s="30">
        <f t="shared" si="431"/>
        <v>1529</v>
      </c>
      <c r="AE1541" s="30">
        <f t="shared" si="431"/>
        <v>1529</v>
      </c>
      <c r="AF1541" s="29">
        <f t="shared" si="420"/>
        <v>9949635.010000011</v>
      </c>
      <c r="AG1541" s="30">
        <f t="shared" si="431"/>
        <v>1529</v>
      </c>
      <c r="AH1541" s="30">
        <f t="shared" si="431"/>
        <v>1529</v>
      </c>
      <c r="AI1541" s="29">
        <f t="shared" si="425"/>
        <v>9897853.4900000542</v>
      </c>
      <c r="AJ1541" s="30">
        <f t="shared" si="431"/>
        <v>1529</v>
      </c>
      <c r="AK1541" s="30">
        <f t="shared" si="430"/>
        <v>1529</v>
      </c>
      <c r="AL1541" s="29">
        <f t="shared" si="426"/>
        <v>9940370.8500000406</v>
      </c>
      <c r="AM1541" s="30">
        <f t="shared" si="430"/>
        <v>1529</v>
      </c>
      <c r="AN1541" s="30">
        <f t="shared" si="430"/>
        <v>1529</v>
      </c>
      <c r="AO1541" s="29">
        <f t="shared" si="427"/>
        <v>9940735.1500000767</v>
      </c>
      <c r="AP1541" s="30">
        <f t="shared" si="430"/>
        <v>1529</v>
      </c>
      <c r="AQ1541" s="30">
        <f t="shared" si="430"/>
        <v>1529</v>
      </c>
      <c r="AR1541" s="29">
        <f t="shared" si="421"/>
        <v>9927206.7099998202</v>
      </c>
      <c r="AS1541" s="253">
        <f t="shared" si="430"/>
        <v>1529</v>
      </c>
      <c r="AT1541" s="254">
        <f t="shared" si="430"/>
        <v>1529</v>
      </c>
    </row>
    <row r="1542" spans="22:46">
      <c r="V1542" s="30">
        <f t="shared" si="431"/>
        <v>1530</v>
      </c>
      <c r="W1542" s="29">
        <f t="shared" si="422"/>
        <v>9914335.7100000549</v>
      </c>
      <c r="X1542" s="30">
        <f t="shared" si="431"/>
        <v>1530</v>
      </c>
      <c r="Y1542" s="30">
        <f t="shared" si="431"/>
        <v>1530</v>
      </c>
      <c r="Z1542" s="29">
        <f t="shared" si="423"/>
        <v>9943486.3699998707</v>
      </c>
      <c r="AA1542" s="30">
        <f t="shared" si="431"/>
        <v>1530</v>
      </c>
      <c r="AB1542" s="30">
        <f t="shared" si="431"/>
        <v>1530</v>
      </c>
      <c r="AC1542" s="29">
        <f t="shared" si="424"/>
        <v>9908391.7100001685</v>
      </c>
      <c r="AD1542" s="30">
        <f t="shared" si="431"/>
        <v>1530</v>
      </c>
      <c r="AE1542" s="30">
        <f t="shared" si="431"/>
        <v>1530</v>
      </c>
      <c r="AF1542" s="29">
        <f t="shared" si="420"/>
        <v>9956099.5700000115</v>
      </c>
      <c r="AG1542" s="30">
        <f t="shared" si="431"/>
        <v>1530</v>
      </c>
      <c r="AH1542" s="30">
        <f t="shared" si="431"/>
        <v>1530</v>
      </c>
      <c r="AI1542" s="29">
        <f t="shared" si="425"/>
        <v>9904292.2100000549</v>
      </c>
      <c r="AJ1542" s="30">
        <f t="shared" si="431"/>
        <v>1530</v>
      </c>
      <c r="AK1542" s="30">
        <f t="shared" si="430"/>
        <v>1530</v>
      </c>
      <c r="AL1542" s="29">
        <f t="shared" si="426"/>
        <v>9946834.5100000408</v>
      </c>
      <c r="AM1542" s="30">
        <f t="shared" si="430"/>
        <v>1530</v>
      </c>
      <c r="AN1542" s="30">
        <f t="shared" si="430"/>
        <v>1530</v>
      </c>
      <c r="AO1542" s="29">
        <f t="shared" si="427"/>
        <v>9947191.4100000765</v>
      </c>
      <c r="AP1542" s="30">
        <f t="shared" si="430"/>
        <v>1530</v>
      </c>
      <c r="AQ1542" s="30">
        <f t="shared" si="430"/>
        <v>1530</v>
      </c>
      <c r="AR1542" s="29">
        <f t="shared" si="421"/>
        <v>9933652.1799998209</v>
      </c>
      <c r="AS1542" s="253">
        <f t="shared" si="430"/>
        <v>1530</v>
      </c>
      <c r="AT1542" s="254">
        <f t="shared" si="430"/>
        <v>1530</v>
      </c>
    </row>
    <row r="1543" spans="22:46">
      <c r="V1543" s="30">
        <f t="shared" si="431"/>
        <v>1531</v>
      </c>
      <c r="W1543" s="29">
        <f t="shared" si="422"/>
        <v>9920776.6800000556</v>
      </c>
      <c r="X1543" s="30">
        <f t="shared" si="431"/>
        <v>1531</v>
      </c>
      <c r="Y1543" s="30">
        <f t="shared" si="431"/>
        <v>1531</v>
      </c>
      <c r="Z1543" s="29">
        <f t="shared" si="423"/>
        <v>9949946.4199998714</v>
      </c>
      <c r="AA1543" s="30">
        <f t="shared" si="431"/>
        <v>1531</v>
      </c>
      <c r="AB1543" s="30">
        <f t="shared" si="431"/>
        <v>1531</v>
      </c>
      <c r="AC1543" s="29">
        <f t="shared" si="424"/>
        <v>9914829.9800001681</v>
      </c>
      <c r="AD1543" s="30">
        <f t="shared" si="431"/>
        <v>1531</v>
      </c>
      <c r="AE1543" s="30">
        <f t="shared" si="431"/>
        <v>1531</v>
      </c>
      <c r="AF1543" s="29">
        <f t="shared" si="420"/>
        <v>9962564.130000012</v>
      </c>
      <c r="AG1543" s="30">
        <f t="shared" si="431"/>
        <v>1531</v>
      </c>
      <c r="AH1543" s="30">
        <f t="shared" si="431"/>
        <v>1531</v>
      </c>
      <c r="AI1543" s="29">
        <f t="shared" si="425"/>
        <v>9910730.9300000556</v>
      </c>
      <c r="AJ1543" s="30">
        <f t="shared" si="431"/>
        <v>1531</v>
      </c>
      <c r="AK1543" s="30">
        <f t="shared" si="430"/>
        <v>1531</v>
      </c>
      <c r="AL1543" s="29">
        <f t="shared" si="426"/>
        <v>9953298.1700000409</v>
      </c>
      <c r="AM1543" s="30">
        <f t="shared" si="430"/>
        <v>1531</v>
      </c>
      <c r="AN1543" s="30">
        <f t="shared" si="430"/>
        <v>1531</v>
      </c>
      <c r="AO1543" s="29">
        <f t="shared" si="427"/>
        <v>9953647.6700000763</v>
      </c>
      <c r="AP1543" s="30">
        <f t="shared" si="430"/>
        <v>1531</v>
      </c>
      <c r="AQ1543" s="30">
        <f t="shared" si="430"/>
        <v>1531</v>
      </c>
      <c r="AR1543" s="29">
        <f t="shared" si="421"/>
        <v>9940097.6499998216</v>
      </c>
      <c r="AS1543" s="253">
        <f t="shared" si="430"/>
        <v>1531</v>
      </c>
      <c r="AT1543" s="254">
        <f t="shared" si="430"/>
        <v>1531</v>
      </c>
    </row>
    <row r="1544" spans="22:46">
      <c r="V1544" s="30">
        <f t="shared" si="431"/>
        <v>1532</v>
      </c>
      <c r="W1544" s="29">
        <f t="shared" si="422"/>
        <v>9927217.6500000563</v>
      </c>
      <c r="X1544" s="30">
        <f t="shared" si="431"/>
        <v>1532</v>
      </c>
      <c r="Y1544" s="30">
        <f t="shared" si="431"/>
        <v>1532</v>
      </c>
      <c r="Z1544" s="29">
        <f t="shared" si="423"/>
        <v>9956406.4699998721</v>
      </c>
      <c r="AA1544" s="30">
        <f t="shared" si="431"/>
        <v>1532</v>
      </c>
      <c r="AB1544" s="30">
        <f t="shared" si="431"/>
        <v>1532</v>
      </c>
      <c r="AC1544" s="29">
        <f t="shared" si="424"/>
        <v>9921268.2500001676</v>
      </c>
      <c r="AD1544" s="30">
        <f t="shared" si="431"/>
        <v>1532</v>
      </c>
      <c r="AE1544" s="30">
        <f t="shared" si="431"/>
        <v>1532</v>
      </c>
      <c r="AF1544" s="29">
        <f t="shared" si="420"/>
        <v>9969028.6900000125</v>
      </c>
      <c r="AG1544" s="30">
        <f t="shared" si="431"/>
        <v>1532</v>
      </c>
      <c r="AH1544" s="30">
        <f t="shared" si="431"/>
        <v>1532</v>
      </c>
      <c r="AI1544" s="29">
        <f t="shared" si="425"/>
        <v>9917169.6500000563</v>
      </c>
      <c r="AJ1544" s="30">
        <f t="shared" si="431"/>
        <v>1532</v>
      </c>
      <c r="AK1544" s="30">
        <f t="shared" si="430"/>
        <v>1532</v>
      </c>
      <c r="AL1544" s="29">
        <f t="shared" si="426"/>
        <v>9959761.8300000411</v>
      </c>
      <c r="AM1544" s="30">
        <f t="shared" si="430"/>
        <v>1532</v>
      </c>
      <c r="AN1544" s="30">
        <f t="shared" si="430"/>
        <v>1532</v>
      </c>
      <c r="AO1544" s="29">
        <f t="shared" si="427"/>
        <v>9960103.9300000761</v>
      </c>
      <c r="AP1544" s="30">
        <f t="shared" si="430"/>
        <v>1532</v>
      </c>
      <c r="AQ1544" s="30">
        <f t="shared" si="430"/>
        <v>1532</v>
      </c>
      <c r="AR1544" s="29">
        <f t="shared" si="421"/>
        <v>9946543.1199998222</v>
      </c>
      <c r="AS1544" s="253">
        <f t="shared" si="430"/>
        <v>1532</v>
      </c>
      <c r="AT1544" s="254">
        <f t="shared" si="430"/>
        <v>1532</v>
      </c>
    </row>
    <row r="1545" spans="22:46">
      <c r="V1545" s="30">
        <f t="shared" si="431"/>
        <v>1533</v>
      </c>
      <c r="W1545" s="29">
        <f t="shared" si="422"/>
        <v>9933658.6200000569</v>
      </c>
      <c r="X1545" s="30">
        <f t="shared" si="431"/>
        <v>1533</v>
      </c>
      <c r="Y1545" s="30">
        <f t="shared" si="431"/>
        <v>1533</v>
      </c>
      <c r="Z1545" s="29">
        <f t="shared" si="423"/>
        <v>9962866.5199998729</v>
      </c>
      <c r="AA1545" s="30">
        <f t="shared" si="431"/>
        <v>1533</v>
      </c>
      <c r="AB1545" s="30">
        <f t="shared" si="431"/>
        <v>1533</v>
      </c>
      <c r="AC1545" s="29">
        <f t="shared" si="424"/>
        <v>9927706.5200001672</v>
      </c>
      <c r="AD1545" s="30">
        <f t="shared" si="431"/>
        <v>1533</v>
      </c>
      <c r="AE1545" s="30">
        <f t="shared" si="431"/>
        <v>1533</v>
      </c>
      <c r="AF1545" s="29">
        <f t="shared" si="420"/>
        <v>9975493.250000013</v>
      </c>
      <c r="AG1545" s="30">
        <f t="shared" si="431"/>
        <v>1533</v>
      </c>
      <c r="AH1545" s="30">
        <f t="shared" si="431"/>
        <v>1533</v>
      </c>
      <c r="AI1545" s="29">
        <f t="shared" si="425"/>
        <v>9923608.3700000569</v>
      </c>
      <c r="AJ1545" s="30">
        <f t="shared" si="431"/>
        <v>1533</v>
      </c>
      <c r="AK1545" s="30">
        <f t="shared" si="430"/>
        <v>1533</v>
      </c>
      <c r="AL1545" s="29">
        <f t="shared" si="426"/>
        <v>9966225.4900000412</v>
      </c>
      <c r="AM1545" s="30">
        <f t="shared" si="430"/>
        <v>1533</v>
      </c>
      <c r="AN1545" s="30">
        <f t="shared" si="430"/>
        <v>1533</v>
      </c>
      <c r="AO1545" s="29">
        <f t="shared" si="427"/>
        <v>9966560.1900000758</v>
      </c>
      <c r="AP1545" s="30">
        <f t="shared" si="430"/>
        <v>1533</v>
      </c>
      <c r="AQ1545" s="30">
        <f t="shared" si="430"/>
        <v>1533</v>
      </c>
      <c r="AR1545" s="29">
        <f t="shared" si="421"/>
        <v>9952988.5899998229</v>
      </c>
      <c r="AS1545" s="253">
        <f t="shared" si="430"/>
        <v>1533</v>
      </c>
      <c r="AT1545" s="254">
        <f t="shared" si="430"/>
        <v>1533</v>
      </c>
    </row>
    <row r="1546" spans="22:46">
      <c r="V1546" s="30">
        <f t="shared" si="431"/>
        <v>1534</v>
      </c>
      <c r="W1546" s="29">
        <f t="shared" si="422"/>
        <v>9940099.5900000576</v>
      </c>
      <c r="X1546" s="30">
        <f t="shared" si="431"/>
        <v>1534</v>
      </c>
      <c r="Y1546" s="30">
        <f t="shared" si="431"/>
        <v>1534</v>
      </c>
      <c r="Z1546" s="29">
        <f t="shared" si="423"/>
        <v>9969326.5699998736</v>
      </c>
      <c r="AA1546" s="30">
        <f t="shared" si="431"/>
        <v>1534</v>
      </c>
      <c r="AB1546" s="30">
        <f t="shared" si="431"/>
        <v>1534</v>
      </c>
      <c r="AC1546" s="29">
        <f t="shared" si="424"/>
        <v>9934144.7900001667</v>
      </c>
      <c r="AD1546" s="30">
        <f t="shared" si="431"/>
        <v>1534</v>
      </c>
      <c r="AE1546" s="30">
        <f t="shared" si="431"/>
        <v>1534</v>
      </c>
      <c r="AF1546" s="29">
        <f t="shared" si="420"/>
        <v>9981957.8100000136</v>
      </c>
      <c r="AG1546" s="30">
        <f t="shared" si="431"/>
        <v>1534</v>
      </c>
      <c r="AH1546" s="30">
        <f t="shared" si="431"/>
        <v>1534</v>
      </c>
      <c r="AI1546" s="29">
        <f t="shared" si="425"/>
        <v>9930047.0900000576</v>
      </c>
      <c r="AJ1546" s="30">
        <f t="shared" si="431"/>
        <v>1534</v>
      </c>
      <c r="AK1546" s="30">
        <f t="shared" si="430"/>
        <v>1534</v>
      </c>
      <c r="AL1546" s="29">
        <f t="shared" si="426"/>
        <v>9972689.1500000414</v>
      </c>
      <c r="AM1546" s="30">
        <f t="shared" si="430"/>
        <v>1534</v>
      </c>
      <c r="AN1546" s="30">
        <f t="shared" si="430"/>
        <v>1534</v>
      </c>
      <c r="AO1546" s="29">
        <f t="shared" si="427"/>
        <v>9973016.4500000756</v>
      </c>
      <c r="AP1546" s="30">
        <f t="shared" si="430"/>
        <v>1534</v>
      </c>
      <c r="AQ1546" s="30">
        <f t="shared" si="430"/>
        <v>1534</v>
      </c>
      <c r="AR1546" s="29">
        <f t="shared" si="421"/>
        <v>9959434.0599998236</v>
      </c>
      <c r="AS1546" s="253">
        <f t="shared" si="430"/>
        <v>1534</v>
      </c>
      <c r="AT1546" s="254">
        <f t="shared" si="430"/>
        <v>1534</v>
      </c>
    </row>
    <row r="1547" spans="22:46">
      <c r="V1547" s="30">
        <f t="shared" si="431"/>
        <v>1535</v>
      </c>
      <c r="W1547" s="29">
        <f t="shared" si="422"/>
        <v>9946540.5600000583</v>
      </c>
      <c r="X1547" s="30">
        <f t="shared" si="431"/>
        <v>1535</v>
      </c>
      <c r="Y1547" s="30">
        <f t="shared" si="431"/>
        <v>1535</v>
      </c>
      <c r="Z1547" s="29">
        <f t="shared" si="423"/>
        <v>9975786.6199998744</v>
      </c>
      <c r="AA1547" s="30">
        <f t="shared" si="431"/>
        <v>1535</v>
      </c>
      <c r="AB1547" s="30">
        <f t="shared" si="431"/>
        <v>1535</v>
      </c>
      <c r="AC1547" s="29">
        <f t="shared" si="424"/>
        <v>9940583.0600001663</v>
      </c>
      <c r="AD1547" s="30">
        <f t="shared" si="431"/>
        <v>1535</v>
      </c>
      <c r="AE1547" s="30">
        <f t="shared" si="431"/>
        <v>1535</v>
      </c>
      <c r="AF1547" s="29">
        <f t="shared" si="420"/>
        <v>9988422.3700000141</v>
      </c>
      <c r="AG1547" s="30">
        <f t="shared" si="431"/>
        <v>1535</v>
      </c>
      <c r="AH1547" s="30">
        <f t="shared" si="431"/>
        <v>1535</v>
      </c>
      <c r="AI1547" s="29">
        <f t="shared" si="425"/>
        <v>9936485.8100000583</v>
      </c>
      <c r="AJ1547" s="30">
        <f t="shared" si="431"/>
        <v>1535</v>
      </c>
      <c r="AK1547" s="30">
        <f t="shared" si="430"/>
        <v>1535</v>
      </c>
      <c r="AL1547" s="29">
        <f t="shared" si="426"/>
        <v>9979152.8100000415</v>
      </c>
      <c r="AM1547" s="30">
        <f t="shared" si="430"/>
        <v>1535</v>
      </c>
      <c r="AN1547" s="30">
        <f t="shared" si="430"/>
        <v>1535</v>
      </c>
      <c r="AO1547" s="29">
        <f t="shared" si="427"/>
        <v>9979472.7100000754</v>
      </c>
      <c r="AP1547" s="30">
        <f t="shared" si="430"/>
        <v>1535</v>
      </c>
      <c r="AQ1547" s="30">
        <f t="shared" si="430"/>
        <v>1535</v>
      </c>
      <c r="AR1547" s="29">
        <f t="shared" si="421"/>
        <v>9965879.5299998242</v>
      </c>
      <c r="AS1547" s="253">
        <f t="shared" si="430"/>
        <v>1535</v>
      </c>
      <c r="AT1547" s="254">
        <f t="shared" si="430"/>
        <v>1535</v>
      </c>
    </row>
    <row r="1548" spans="22:46">
      <c r="V1548" s="30">
        <f t="shared" si="431"/>
        <v>1536</v>
      </c>
      <c r="W1548" s="29">
        <f t="shared" si="422"/>
        <v>9952981.5300000589</v>
      </c>
      <c r="X1548" s="30">
        <f t="shared" si="431"/>
        <v>1536</v>
      </c>
      <c r="Y1548" s="30">
        <f t="shared" si="431"/>
        <v>1536</v>
      </c>
      <c r="Z1548" s="29">
        <f t="shared" si="423"/>
        <v>9982246.6699998751</v>
      </c>
      <c r="AA1548" s="30">
        <f t="shared" si="431"/>
        <v>1536</v>
      </c>
      <c r="AB1548" s="30">
        <f t="shared" si="431"/>
        <v>1536</v>
      </c>
      <c r="AC1548" s="29">
        <f t="shared" si="424"/>
        <v>9947021.3300001658</v>
      </c>
      <c r="AD1548" s="30">
        <f t="shared" si="431"/>
        <v>1536</v>
      </c>
      <c r="AE1548" s="30">
        <f t="shared" si="431"/>
        <v>1536</v>
      </c>
      <c r="AF1548" s="29">
        <f t="shared" si="420"/>
        <v>9994886.9300000146</v>
      </c>
      <c r="AG1548" s="30">
        <f t="shared" si="431"/>
        <v>1536</v>
      </c>
      <c r="AH1548" s="30">
        <f t="shared" si="431"/>
        <v>1536</v>
      </c>
      <c r="AI1548" s="29">
        <f t="shared" si="425"/>
        <v>9942924.5300000589</v>
      </c>
      <c r="AJ1548" s="30">
        <f t="shared" si="431"/>
        <v>1536</v>
      </c>
      <c r="AK1548" s="30">
        <f t="shared" si="430"/>
        <v>1536</v>
      </c>
      <c r="AL1548" s="29">
        <f t="shared" si="426"/>
        <v>9985616.4700000416</v>
      </c>
      <c r="AM1548" s="30">
        <f t="shared" si="430"/>
        <v>1536</v>
      </c>
      <c r="AN1548" s="30">
        <f t="shared" si="430"/>
        <v>1536</v>
      </c>
      <c r="AO1548" s="29">
        <f t="shared" si="427"/>
        <v>9985928.9700000752</v>
      </c>
      <c r="AP1548" s="30">
        <f t="shared" si="430"/>
        <v>1536</v>
      </c>
      <c r="AQ1548" s="30">
        <f t="shared" si="430"/>
        <v>1536</v>
      </c>
      <c r="AR1548" s="29">
        <f t="shared" si="421"/>
        <v>9972324.9999998249</v>
      </c>
      <c r="AS1548" s="253">
        <f t="shared" si="430"/>
        <v>1536</v>
      </c>
      <c r="AT1548" s="254">
        <f t="shared" si="430"/>
        <v>1536</v>
      </c>
    </row>
    <row r="1549" spans="22:46">
      <c r="V1549" s="30">
        <f t="shared" si="431"/>
        <v>1537</v>
      </c>
      <c r="W1549" s="29">
        <f t="shared" si="422"/>
        <v>9959422.5000000596</v>
      </c>
      <c r="X1549" s="30">
        <f t="shared" si="431"/>
        <v>1537</v>
      </c>
      <c r="Y1549" s="30">
        <f t="shared" si="431"/>
        <v>1537</v>
      </c>
      <c r="Z1549" s="29">
        <f t="shared" si="423"/>
        <v>9988706.7199998759</v>
      </c>
      <c r="AA1549" s="30">
        <f t="shared" si="431"/>
        <v>1537</v>
      </c>
      <c r="AB1549" s="30">
        <f t="shared" si="431"/>
        <v>1537</v>
      </c>
      <c r="AC1549" s="29">
        <f t="shared" si="424"/>
        <v>9953459.6000001654</v>
      </c>
      <c r="AD1549" s="30">
        <f t="shared" si="431"/>
        <v>1537</v>
      </c>
      <c r="AE1549" s="30">
        <f t="shared" si="431"/>
        <v>1537</v>
      </c>
      <c r="AF1549" s="29">
        <f t="shared" si="420"/>
        <v>10001351.490000015</v>
      </c>
      <c r="AG1549" s="30">
        <f t="shared" si="431"/>
        <v>1537</v>
      </c>
      <c r="AH1549" s="30">
        <f t="shared" si="431"/>
        <v>1537</v>
      </c>
      <c r="AI1549" s="29">
        <f t="shared" si="425"/>
        <v>9949363.2500000596</v>
      </c>
      <c r="AJ1549" s="30">
        <f t="shared" si="431"/>
        <v>1537</v>
      </c>
      <c r="AK1549" s="30">
        <f t="shared" si="431"/>
        <v>1537</v>
      </c>
      <c r="AL1549" s="29">
        <f t="shared" si="426"/>
        <v>9992080.1300000418</v>
      </c>
      <c r="AM1549" s="30">
        <f t="shared" ref="AK1549:AT1564" si="432">AM1548+1</f>
        <v>1537</v>
      </c>
      <c r="AN1549" s="30">
        <f t="shared" si="432"/>
        <v>1537</v>
      </c>
      <c r="AO1549" s="29">
        <f t="shared" si="427"/>
        <v>9992385.230000075</v>
      </c>
      <c r="AP1549" s="30">
        <f t="shared" si="432"/>
        <v>1537</v>
      </c>
      <c r="AQ1549" s="30">
        <f t="shared" si="432"/>
        <v>1537</v>
      </c>
      <c r="AR1549" s="29">
        <f t="shared" si="421"/>
        <v>9978770.4699998256</v>
      </c>
      <c r="AS1549" s="253">
        <f t="shared" si="432"/>
        <v>1537</v>
      </c>
      <c r="AT1549" s="254">
        <f t="shared" si="432"/>
        <v>1537</v>
      </c>
    </row>
    <row r="1550" spans="22:46">
      <c r="V1550" s="30">
        <f t="shared" ref="V1550:AK1565" si="433">V1549+1</f>
        <v>1538</v>
      </c>
      <c r="W1550" s="29">
        <f t="shared" si="422"/>
        <v>9965863.4700000603</v>
      </c>
      <c r="X1550" s="30">
        <f t="shared" si="433"/>
        <v>1538</v>
      </c>
      <c r="Y1550" s="30">
        <f t="shared" si="433"/>
        <v>1538</v>
      </c>
      <c r="Z1550" s="29">
        <f t="shared" si="423"/>
        <v>9995166.7699998766</v>
      </c>
      <c r="AA1550" s="30">
        <f t="shared" si="433"/>
        <v>1538</v>
      </c>
      <c r="AB1550" s="30">
        <f t="shared" si="433"/>
        <v>1538</v>
      </c>
      <c r="AC1550" s="29">
        <f t="shared" si="424"/>
        <v>9959897.870000165</v>
      </c>
      <c r="AD1550" s="30">
        <f t="shared" si="433"/>
        <v>1538</v>
      </c>
      <c r="AE1550" s="30">
        <f t="shared" si="433"/>
        <v>1538</v>
      </c>
      <c r="AF1550" s="29">
        <f t="shared" si="420"/>
        <v>10007816.050000016</v>
      </c>
      <c r="AG1550" s="30">
        <f t="shared" si="433"/>
        <v>1538</v>
      </c>
      <c r="AH1550" s="30">
        <f t="shared" si="433"/>
        <v>1538</v>
      </c>
      <c r="AI1550" s="29">
        <f t="shared" si="425"/>
        <v>9955801.9700000603</v>
      </c>
      <c r="AJ1550" s="30">
        <f t="shared" si="433"/>
        <v>1538</v>
      </c>
      <c r="AK1550" s="30">
        <f t="shared" si="432"/>
        <v>1538</v>
      </c>
      <c r="AL1550" s="29">
        <f t="shared" si="426"/>
        <v>9998543.7900000419</v>
      </c>
      <c r="AM1550" s="30">
        <f t="shared" si="432"/>
        <v>1538</v>
      </c>
      <c r="AN1550" s="30">
        <f t="shared" si="432"/>
        <v>1538</v>
      </c>
      <c r="AO1550" s="29">
        <f t="shared" si="427"/>
        <v>9998841.4900000747</v>
      </c>
      <c r="AP1550" s="30">
        <f t="shared" si="432"/>
        <v>1538</v>
      </c>
      <c r="AQ1550" s="30">
        <f t="shared" si="432"/>
        <v>1538</v>
      </c>
      <c r="AR1550" s="29">
        <f t="shared" si="421"/>
        <v>9985215.9399998263</v>
      </c>
      <c r="AS1550" s="253">
        <f t="shared" si="432"/>
        <v>1538</v>
      </c>
      <c r="AT1550" s="254">
        <f t="shared" si="432"/>
        <v>1538</v>
      </c>
    </row>
    <row r="1551" spans="22:46">
      <c r="V1551" s="30">
        <f t="shared" si="433"/>
        <v>1539</v>
      </c>
      <c r="W1551" s="29">
        <f t="shared" si="422"/>
        <v>9972304.4400000609</v>
      </c>
      <c r="X1551" s="30">
        <f t="shared" si="433"/>
        <v>1539</v>
      </c>
      <c r="Y1551" s="30">
        <f t="shared" si="433"/>
        <v>1539</v>
      </c>
      <c r="Z1551" s="29">
        <f t="shared" si="423"/>
        <v>10001626.819999877</v>
      </c>
      <c r="AA1551" s="30">
        <f t="shared" si="433"/>
        <v>1539</v>
      </c>
      <c r="AB1551" s="30">
        <f t="shared" si="433"/>
        <v>1539</v>
      </c>
      <c r="AC1551" s="29">
        <f t="shared" si="424"/>
        <v>9966336.1400001645</v>
      </c>
      <c r="AD1551" s="30">
        <f t="shared" si="433"/>
        <v>1539</v>
      </c>
      <c r="AE1551" s="30">
        <f t="shared" si="433"/>
        <v>1539</v>
      </c>
      <c r="AF1551" s="29">
        <f t="shared" si="420"/>
        <v>10014280.610000016</v>
      </c>
      <c r="AG1551" s="30">
        <f t="shared" si="433"/>
        <v>1539</v>
      </c>
      <c r="AH1551" s="30">
        <f t="shared" si="433"/>
        <v>1539</v>
      </c>
      <c r="AI1551" s="29">
        <f t="shared" si="425"/>
        <v>9962240.6900000609</v>
      </c>
      <c r="AJ1551" s="30">
        <f t="shared" si="433"/>
        <v>1539</v>
      </c>
      <c r="AK1551" s="30">
        <f t="shared" si="432"/>
        <v>1539</v>
      </c>
      <c r="AL1551" s="29">
        <f t="shared" si="426"/>
        <v>10005007.450000042</v>
      </c>
      <c r="AM1551" s="30">
        <f t="shared" si="432"/>
        <v>1539</v>
      </c>
      <c r="AN1551" s="30">
        <f t="shared" si="432"/>
        <v>1539</v>
      </c>
      <c r="AO1551" s="29">
        <f t="shared" si="427"/>
        <v>10005297.750000075</v>
      </c>
      <c r="AP1551" s="30">
        <f t="shared" si="432"/>
        <v>1539</v>
      </c>
      <c r="AQ1551" s="30">
        <f t="shared" si="432"/>
        <v>1539</v>
      </c>
      <c r="AR1551" s="29">
        <f t="shared" si="421"/>
        <v>9991661.4099998269</v>
      </c>
      <c r="AS1551" s="253">
        <f t="shared" si="432"/>
        <v>1539</v>
      </c>
      <c r="AT1551" s="254">
        <f t="shared" si="432"/>
        <v>1539</v>
      </c>
    </row>
    <row r="1552" spans="22:46">
      <c r="V1552" s="30">
        <f t="shared" si="433"/>
        <v>1540</v>
      </c>
      <c r="W1552" s="29">
        <f t="shared" si="422"/>
        <v>9978745.4100000616</v>
      </c>
      <c r="X1552" s="30">
        <f t="shared" si="433"/>
        <v>1540</v>
      </c>
      <c r="Y1552" s="30">
        <f t="shared" si="433"/>
        <v>1540</v>
      </c>
      <c r="Z1552" s="29">
        <f t="shared" si="423"/>
        <v>10008086.869999878</v>
      </c>
      <c r="AA1552" s="30">
        <f t="shared" si="433"/>
        <v>1540</v>
      </c>
      <c r="AB1552" s="30">
        <f t="shared" si="433"/>
        <v>1540</v>
      </c>
      <c r="AC1552" s="29">
        <f t="shared" si="424"/>
        <v>9972774.4100001641</v>
      </c>
      <c r="AD1552" s="30">
        <f t="shared" si="433"/>
        <v>1540</v>
      </c>
      <c r="AE1552" s="30">
        <f t="shared" si="433"/>
        <v>1540</v>
      </c>
      <c r="AF1552" s="29">
        <f t="shared" si="420"/>
        <v>10020745.170000017</v>
      </c>
      <c r="AG1552" s="30">
        <f t="shared" si="433"/>
        <v>1540</v>
      </c>
      <c r="AH1552" s="30">
        <f t="shared" si="433"/>
        <v>1540</v>
      </c>
      <c r="AI1552" s="29">
        <f t="shared" si="425"/>
        <v>9968679.4100000616</v>
      </c>
      <c r="AJ1552" s="30">
        <f t="shared" si="433"/>
        <v>1540</v>
      </c>
      <c r="AK1552" s="30">
        <f t="shared" si="432"/>
        <v>1540</v>
      </c>
      <c r="AL1552" s="29">
        <f t="shared" si="426"/>
        <v>10011471.110000042</v>
      </c>
      <c r="AM1552" s="30">
        <f t="shared" si="432"/>
        <v>1540</v>
      </c>
      <c r="AN1552" s="30">
        <f t="shared" si="432"/>
        <v>1540</v>
      </c>
      <c r="AO1552" s="29">
        <f t="shared" si="427"/>
        <v>10011754.010000074</v>
      </c>
      <c r="AP1552" s="30">
        <f t="shared" si="432"/>
        <v>1540</v>
      </c>
      <c r="AQ1552" s="30">
        <f t="shared" si="432"/>
        <v>1540</v>
      </c>
      <c r="AR1552" s="29">
        <f t="shared" si="421"/>
        <v>9998106.8799998276</v>
      </c>
      <c r="AS1552" s="253">
        <f t="shared" si="432"/>
        <v>1540</v>
      </c>
      <c r="AT1552" s="254">
        <f t="shared" si="432"/>
        <v>1540</v>
      </c>
    </row>
    <row r="1553" spans="22:46">
      <c r="V1553" s="30">
        <f t="shared" si="433"/>
        <v>1541</v>
      </c>
      <c r="W1553" s="29">
        <f t="shared" si="422"/>
        <v>9985186.3800000623</v>
      </c>
      <c r="X1553" s="30">
        <f t="shared" si="433"/>
        <v>1541</v>
      </c>
      <c r="Y1553" s="30">
        <f t="shared" si="433"/>
        <v>1541</v>
      </c>
      <c r="Z1553" s="29">
        <f t="shared" si="423"/>
        <v>10014546.919999879</v>
      </c>
      <c r="AA1553" s="30">
        <f t="shared" si="433"/>
        <v>1541</v>
      </c>
      <c r="AB1553" s="30">
        <f t="shared" si="433"/>
        <v>1541</v>
      </c>
      <c r="AC1553" s="29">
        <f t="shared" si="424"/>
        <v>9979212.6800001636</v>
      </c>
      <c r="AD1553" s="30">
        <f t="shared" si="433"/>
        <v>1541</v>
      </c>
      <c r="AE1553" s="30">
        <f t="shared" si="433"/>
        <v>1541</v>
      </c>
      <c r="AF1553" s="29">
        <f t="shared" si="420"/>
        <v>10027209.730000017</v>
      </c>
      <c r="AG1553" s="30">
        <f t="shared" si="433"/>
        <v>1541</v>
      </c>
      <c r="AH1553" s="30">
        <f t="shared" si="433"/>
        <v>1541</v>
      </c>
      <c r="AI1553" s="29">
        <f t="shared" si="425"/>
        <v>9975118.1300000623</v>
      </c>
      <c r="AJ1553" s="30">
        <f t="shared" si="433"/>
        <v>1541</v>
      </c>
      <c r="AK1553" s="30">
        <f t="shared" si="432"/>
        <v>1541</v>
      </c>
      <c r="AL1553" s="29">
        <f t="shared" si="426"/>
        <v>10017934.770000042</v>
      </c>
      <c r="AM1553" s="30">
        <f t="shared" si="432"/>
        <v>1541</v>
      </c>
      <c r="AN1553" s="30">
        <f t="shared" si="432"/>
        <v>1541</v>
      </c>
      <c r="AO1553" s="29">
        <f t="shared" si="427"/>
        <v>10018210.270000074</v>
      </c>
      <c r="AP1553" s="30">
        <f t="shared" si="432"/>
        <v>1541</v>
      </c>
      <c r="AQ1553" s="30">
        <f t="shared" si="432"/>
        <v>1541</v>
      </c>
      <c r="AR1553" s="29">
        <f t="shared" si="421"/>
        <v>10004552.349999828</v>
      </c>
      <c r="AS1553" s="253">
        <f t="shared" si="432"/>
        <v>1541</v>
      </c>
      <c r="AT1553" s="254">
        <f t="shared" si="432"/>
        <v>1541</v>
      </c>
    </row>
    <row r="1554" spans="22:46">
      <c r="V1554" s="30">
        <f t="shared" si="433"/>
        <v>1542</v>
      </c>
      <c r="W1554" s="29">
        <f t="shared" si="422"/>
        <v>9991627.350000063</v>
      </c>
      <c r="X1554" s="30">
        <f t="shared" si="433"/>
        <v>1542</v>
      </c>
      <c r="Y1554" s="30">
        <f t="shared" si="433"/>
        <v>1542</v>
      </c>
      <c r="Z1554" s="29">
        <f t="shared" si="423"/>
        <v>10021006.96999988</v>
      </c>
      <c r="AA1554" s="30">
        <f t="shared" si="433"/>
        <v>1542</v>
      </c>
      <c r="AB1554" s="30">
        <f t="shared" si="433"/>
        <v>1542</v>
      </c>
      <c r="AC1554" s="29">
        <f t="shared" si="424"/>
        <v>9985650.9500001632</v>
      </c>
      <c r="AD1554" s="30">
        <f t="shared" si="433"/>
        <v>1542</v>
      </c>
      <c r="AE1554" s="30">
        <f t="shared" si="433"/>
        <v>1542</v>
      </c>
      <c r="AF1554" s="29">
        <f t="shared" si="420"/>
        <v>10033674.290000018</v>
      </c>
      <c r="AG1554" s="30">
        <f t="shared" si="433"/>
        <v>1542</v>
      </c>
      <c r="AH1554" s="30">
        <f t="shared" si="433"/>
        <v>1542</v>
      </c>
      <c r="AI1554" s="29">
        <f t="shared" si="425"/>
        <v>9981556.850000063</v>
      </c>
      <c r="AJ1554" s="30">
        <f t="shared" si="433"/>
        <v>1542</v>
      </c>
      <c r="AK1554" s="30">
        <f t="shared" si="432"/>
        <v>1542</v>
      </c>
      <c r="AL1554" s="29">
        <f t="shared" si="426"/>
        <v>10024398.430000043</v>
      </c>
      <c r="AM1554" s="30">
        <f t="shared" si="432"/>
        <v>1542</v>
      </c>
      <c r="AN1554" s="30">
        <f t="shared" si="432"/>
        <v>1542</v>
      </c>
      <c r="AO1554" s="29">
        <f t="shared" si="427"/>
        <v>10024666.530000074</v>
      </c>
      <c r="AP1554" s="30">
        <f t="shared" si="432"/>
        <v>1542</v>
      </c>
      <c r="AQ1554" s="30">
        <f t="shared" si="432"/>
        <v>1542</v>
      </c>
      <c r="AR1554" s="29">
        <f t="shared" si="421"/>
        <v>10010997.819999829</v>
      </c>
      <c r="AS1554" s="253">
        <f t="shared" si="432"/>
        <v>1542</v>
      </c>
      <c r="AT1554" s="254">
        <f t="shared" si="432"/>
        <v>1542</v>
      </c>
    </row>
    <row r="1555" spans="22:46">
      <c r="V1555" s="30">
        <f t="shared" si="433"/>
        <v>1543</v>
      </c>
      <c r="W1555" s="29">
        <f t="shared" si="422"/>
        <v>9998068.3200000636</v>
      </c>
      <c r="X1555" s="30">
        <f t="shared" si="433"/>
        <v>1543</v>
      </c>
      <c r="Y1555" s="30">
        <f t="shared" si="433"/>
        <v>1543</v>
      </c>
      <c r="Z1555" s="29">
        <f t="shared" si="423"/>
        <v>10027467.01999988</v>
      </c>
      <c r="AA1555" s="30">
        <f t="shared" si="433"/>
        <v>1543</v>
      </c>
      <c r="AB1555" s="30">
        <f t="shared" si="433"/>
        <v>1543</v>
      </c>
      <c r="AC1555" s="29">
        <f t="shared" si="424"/>
        <v>9992089.2200001627</v>
      </c>
      <c r="AD1555" s="30">
        <f t="shared" si="433"/>
        <v>1543</v>
      </c>
      <c r="AE1555" s="30">
        <f t="shared" si="433"/>
        <v>1543</v>
      </c>
      <c r="AF1555" s="29">
        <f t="shared" si="420"/>
        <v>10040138.850000018</v>
      </c>
      <c r="AG1555" s="30">
        <f t="shared" si="433"/>
        <v>1543</v>
      </c>
      <c r="AH1555" s="30">
        <f t="shared" si="433"/>
        <v>1543</v>
      </c>
      <c r="AI1555" s="29">
        <f t="shared" si="425"/>
        <v>9987995.5700000636</v>
      </c>
      <c r="AJ1555" s="30">
        <f t="shared" si="433"/>
        <v>1543</v>
      </c>
      <c r="AK1555" s="30">
        <f t="shared" si="432"/>
        <v>1543</v>
      </c>
      <c r="AL1555" s="29">
        <f t="shared" si="426"/>
        <v>10030862.090000043</v>
      </c>
      <c r="AM1555" s="30">
        <f t="shared" si="432"/>
        <v>1543</v>
      </c>
      <c r="AN1555" s="30">
        <f t="shared" si="432"/>
        <v>1543</v>
      </c>
      <c r="AO1555" s="29">
        <f t="shared" si="427"/>
        <v>10031122.790000074</v>
      </c>
      <c r="AP1555" s="30">
        <f t="shared" si="432"/>
        <v>1543</v>
      </c>
      <c r="AQ1555" s="30">
        <f t="shared" si="432"/>
        <v>1543</v>
      </c>
      <c r="AR1555" s="29">
        <f t="shared" si="421"/>
        <v>10017443.28999983</v>
      </c>
      <c r="AS1555" s="253">
        <f t="shared" si="432"/>
        <v>1543</v>
      </c>
      <c r="AT1555" s="254">
        <f t="shared" si="432"/>
        <v>1543</v>
      </c>
    </row>
    <row r="1556" spans="22:46">
      <c r="V1556" s="30">
        <f t="shared" si="433"/>
        <v>1544</v>
      </c>
      <c r="W1556" s="29">
        <f t="shared" si="422"/>
        <v>10004509.290000064</v>
      </c>
      <c r="X1556" s="30">
        <f t="shared" si="433"/>
        <v>1544</v>
      </c>
      <c r="Y1556" s="30">
        <f t="shared" si="433"/>
        <v>1544</v>
      </c>
      <c r="Z1556" s="29">
        <f t="shared" si="423"/>
        <v>10033927.069999881</v>
      </c>
      <c r="AA1556" s="30">
        <f t="shared" si="433"/>
        <v>1544</v>
      </c>
      <c r="AB1556" s="30">
        <f t="shared" si="433"/>
        <v>1544</v>
      </c>
      <c r="AC1556" s="29">
        <f t="shared" si="424"/>
        <v>9998527.4900001623</v>
      </c>
      <c r="AD1556" s="30">
        <f t="shared" si="433"/>
        <v>1544</v>
      </c>
      <c r="AE1556" s="30">
        <f t="shared" si="433"/>
        <v>1544</v>
      </c>
      <c r="AF1556" s="29">
        <f t="shared" si="420"/>
        <v>10046603.410000019</v>
      </c>
      <c r="AG1556" s="30">
        <f t="shared" si="433"/>
        <v>1544</v>
      </c>
      <c r="AH1556" s="30">
        <f t="shared" si="433"/>
        <v>1544</v>
      </c>
      <c r="AI1556" s="29">
        <f t="shared" si="425"/>
        <v>9994434.2900000643</v>
      </c>
      <c r="AJ1556" s="30">
        <f t="shared" si="433"/>
        <v>1544</v>
      </c>
      <c r="AK1556" s="30">
        <f t="shared" si="432"/>
        <v>1544</v>
      </c>
      <c r="AL1556" s="29">
        <f t="shared" si="426"/>
        <v>10037325.750000043</v>
      </c>
      <c r="AM1556" s="30">
        <f t="shared" si="432"/>
        <v>1544</v>
      </c>
      <c r="AN1556" s="30">
        <f t="shared" si="432"/>
        <v>1544</v>
      </c>
      <c r="AO1556" s="29">
        <f t="shared" si="427"/>
        <v>10037579.050000073</v>
      </c>
      <c r="AP1556" s="30">
        <f t="shared" si="432"/>
        <v>1544</v>
      </c>
      <c r="AQ1556" s="30">
        <f t="shared" si="432"/>
        <v>1544</v>
      </c>
      <c r="AR1556" s="29">
        <f t="shared" si="421"/>
        <v>10023888.75999983</v>
      </c>
      <c r="AS1556" s="253">
        <f t="shared" si="432"/>
        <v>1544</v>
      </c>
      <c r="AT1556" s="254">
        <f t="shared" si="432"/>
        <v>1544</v>
      </c>
    </row>
    <row r="1557" spans="22:46">
      <c r="V1557" s="30">
        <f t="shared" si="433"/>
        <v>1545</v>
      </c>
      <c r="W1557" s="29">
        <f t="shared" si="422"/>
        <v>10010950.260000065</v>
      </c>
      <c r="X1557" s="30">
        <f t="shared" si="433"/>
        <v>1545</v>
      </c>
      <c r="Y1557" s="30">
        <f t="shared" si="433"/>
        <v>1545</v>
      </c>
      <c r="Z1557" s="29">
        <f t="shared" si="423"/>
        <v>10040387.119999882</v>
      </c>
      <c r="AA1557" s="30">
        <f t="shared" si="433"/>
        <v>1545</v>
      </c>
      <c r="AB1557" s="30">
        <f t="shared" si="433"/>
        <v>1545</v>
      </c>
      <c r="AC1557" s="29">
        <f t="shared" si="424"/>
        <v>10004965.760000162</v>
      </c>
      <c r="AD1557" s="30">
        <f t="shared" si="433"/>
        <v>1545</v>
      </c>
      <c r="AE1557" s="30">
        <f t="shared" si="433"/>
        <v>1545</v>
      </c>
      <c r="AF1557" s="29">
        <f t="shared" si="420"/>
        <v>10053067.970000019</v>
      </c>
      <c r="AG1557" s="30">
        <f t="shared" si="433"/>
        <v>1545</v>
      </c>
      <c r="AH1557" s="30">
        <f t="shared" si="433"/>
        <v>1545</v>
      </c>
      <c r="AI1557" s="29">
        <f t="shared" si="425"/>
        <v>10000873.010000065</v>
      </c>
      <c r="AJ1557" s="30">
        <f t="shared" si="433"/>
        <v>1545</v>
      </c>
      <c r="AK1557" s="30">
        <f t="shared" si="432"/>
        <v>1545</v>
      </c>
      <c r="AL1557" s="29">
        <f t="shared" si="426"/>
        <v>10043789.410000043</v>
      </c>
      <c r="AM1557" s="30">
        <f t="shared" si="432"/>
        <v>1545</v>
      </c>
      <c r="AN1557" s="30">
        <f t="shared" si="432"/>
        <v>1545</v>
      </c>
      <c r="AO1557" s="29">
        <f t="shared" si="427"/>
        <v>10044035.310000073</v>
      </c>
      <c r="AP1557" s="30">
        <f t="shared" si="432"/>
        <v>1545</v>
      </c>
      <c r="AQ1557" s="30">
        <f t="shared" si="432"/>
        <v>1545</v>
      </c>
      <c r="AR1557" s="29">
        <f t="shared" si="421"/>
        <v>10030334.229999831</v>
      </c>
      <c r="AS1557" s="253">
        <f t="shared" si="432"/>
        <v>1545</v>
      </c>
      <c r="AT1557" s="254">
        <f t="shared" si="432"/>
        <v>1545</v>
      </c>
    </row>
    <row r="1558" spans="22:46">
      <c r="V1558" s="30">
        <f t="shared" si="433"/>
        <v>1546</v>
      </c>
      <c r="W1558" s="29">
        <f t="shared" si="422"/>
        <v>10017391.230000066</v>
      </c>
      <c r="X1558" s="30">
        <f t="shared" si="433"/>
        <v>1546</v>
      </c>
      <c r="Y1558" s="30">
        <f t="shared" si="433"/>
        <v>1546</v>
      </c>
      <c r="Z1558" s="29">
        <f t="shared" si="423"/>
        <v>10046847.169999883</v>
      </c>
      <c r="AA1558" s="30">
        <f t="shared" si="433"/>
        <v>1546</v>
      </c>
      <c r="AB1558" s="30">
        <f t="shared" si="433"/>
        <v>1546</v>
      </c>
      <c r="AC1558" s="29">
        <f t="shared" si="424"/>
        <v>10011404.030000161</v>
      </c>
      <c r="AD1558" s="30">
        <f t="shared" si="433"/>
        <v>1546</v>
      </c>
      <c r="AE1558" s="30">
        <f t="shared" si="433"/>
        <v>1546</v>
      </c>
      <c r="AF1558" s="29">
        <f t="shared" si="420"/>
        <v>10059532.53000002</v>
      </c>
      <c r="AG1558" s="30">
        <f t="shared" si="433"/>
        <v>1546</v>
      </c>
      <c r="AH1558" s="30">
        <f t="shared" si="433"/>
        <v>1546</v>
      </c>
      <c r="AI1558" s="29">
        <f t="shared" si="425"/>
        <v>10007311.730000066</v>
      </c>
      <c r="AJ1558" s="30">
        <f t="shared" si="433"/>
        <v>1546</v>
      </c>
      <c r="AK1558" s="30">
        <f t="shared" si="432"/>
        <v>1546</v>
      </c>
      <c r="AL1558" s="29">
        <f t="shared" si="426"/>
        <v>10050253.070000043</v>
      </c>
      <c r="AM1558" s="30">
        <f t="shared" si="432"/>
        <v>1546</v>
      </c>
      <c r="AN1558" s="30">
        <f t="shared" si="432"/>
        <v>1546</v>
      </c>
      <c r="AO1558" s="29">
        <f t="shared" si="427"/>
        <v>10050491.570000073</v>
      </c>
      <c r="AP1558" s="30">
        <f t="shared" si="432"/>
        <v>1546</v>
      </c>
      <c r="AQ1558" s="30">
        <f t="shared" si="432"/>
        <v>1546</v>
      </c>
      <c r="AR1558" s="29">
        <f t="shared" si="421"/>
        <v>10036779.699999832</v>
      </c>
      <c r="AS1558" s="253">
        <f t="shared" si="432"/>
        <v>1546</v>
      </c>
      <c r="AT1558" s="254">
        <f t="shared" si="432"/>
        <v>1546</v>
      </c>
    </row>
    <row r="1559" spans="22:46">
      <c r="V1559" s="30">
        <f t="shared" si="433"/>
        <v>1547</v>
      </c>
      <c r="W1559" s="29">
        <f t="shared" si="422"/>
        <v>10023832.200000066</v>
      </c>
      <c r="X1559" s="30">
        <f t="shared" si="433"/>
        <v>1547</v>
      </c>
      <c r="Y1559" s="30">
        <f t="shared" si="433"/>
        <v>1547</v>
      </c>
      <c r="Z1559" s="29">
        <f t="shared" si="423"/>
        <v>10053307.219999883</v>
      </c>
      <c r="AA1559" s="30">
        <f t="shared" si="433"/>
        <v>1547</v>
      </c>
      <c r="AB1559" s="30">
        <f t="shared" si="433"/>
        <v>1547</v>
      </c>
      <c r="AC1559" s="29">
        <f t="shared" si="424"/>
        <v>10017842.300000161</v>
      </c>
      <c r="AD1559" s="30">
        <f t="shared" si="433"/>
        <v>1547</v>
      </c>
      <c r="AE1559" s="30">
        <f t="shared" si="433"/>
        <v>1547</v>
      </c>
      <c r="AF1559" s="29">
        <f t="shared" si="420"/>
        <v>10065997.09000002</v>
      </c>
      <c r="AG1559" s="30">
        <f t="shared" si="433"/>
        <v>1547</v>
      </c>
      <c r="AH1559" s="30">
        <f t="shared" si="433"/>
        <v>1547</v>
      </c>
      <c r="AI1559" s="29">
        <f t="shared" si="425"/>
        <v>10013750.450000066</v>
      </c>
      <c r="AJ1559" s="30">
        <f t="shared" si="433"/>
        <v>1547</v>
      </c>
      <c r="AK1559" s="30">
        <f t="shared" si="432"/>
        <v>1547</v>
      </c>
      <c r="AL1559" s="29">
        <f t="shared" si="426"/>
        <v>10056716.730000043</v>
      </c>
      <c r="AM1559" s="30">
        <f t="shared" si="432"/>
        <v>1547</v>
      </c>
      <c r="AN1559" s="30">
        <f t="shared" si="432"/>
        <v>1547</v>
      </c>
      <c r="AO1559" s="29">
        <f t="shared" si="427"/>
        <v>10056947.830000073</v>
      </c>
      <c r="AP1559" s="30">
        <f t="shared" si="432"/>
        <v>1547</v>
      </c>
      <c r="AQ1559" s="30">
        <f t="shared" si="432"/>
        <v>1547</v>
      </c>
      <c r="AR1559" s="29">
        <f t="shared" si="421"/>
        <v>10043225.169999832</v>
      </c>
      <c r="AS1559" s="253">
        <f t="shared" si="432"/>
        <v>1547</v>
      </c>
      <c r="AT1559" s="254">
        <f t="shared" si="432"/>
        <v>1547</v>
      </c>
    </row>
    <row r="1560" spans="22:46">
      <c r="V1560" s="30">
        <f t="shared" si="433"/>
        <v>1548</v>
      </c>
      <c r="W1560" s="29">
        <f t="shared" si="422"/>
        <v>10030273.170000067</v>
      </c>
      <c r="X1560" s="30">
        <f t="shared" si="433"/>
        <v>1548</v>
      </c>
      <c r="Y1560" s="30">
        <f t="shared" si="433"/>
        <v>1548</v>
      </c>
      <c r="Z1560" s="29">
        <f t="shared" si="423"/>
        <v>10059767.269999884</v>
      </c>
      <c r="AA1560" s="30">
        <f t="shared" si="433"/>
        <v>1548</v>
      </c>
      <c r="AB1560" s="30">
        <f t="shared" si="433"/>
        <v>1548</v>
      </c>
      <c r="AC1560" s="29">
        <f t="shared" si="424"/>
        <v>10024280.57000016</v>
      </c>
      <c r="AD1560" s="30">
        <f t="shared" si="433"/>
        <v>1548</v>
      </c>
      <c r="AE1560" s="30">
        <f t="shared" si="433"/>
        <v>1548</v>
      </c>
      <c r="AF1560" s="29">
        <f t="shared" si="420"/>
        <v>10072461.650000021</v>
      </c>
      <c r="AG1560" s="30">
        <f t="shared" si="433"/>
        <v>1548</v>
      </c>
      <c r="AH1560" s="30">
        <f t="shared" si="433"/>
        <v>1548</v>
      </c>
      <c r="AI1560" s="29">
        <f t="shared" si="425"/>
        <v>10020189.170000067</v>
      </c>
      <c r="AJ1560" s="30">
        <f t="shared" si="433"/>
        <v>1548</v>
      </c>
      <c r="AK1560" s="30">
        <f t="shared" si="432"/>
        <v>1548</v>
      </c>
      <c r="AL1560" s="29">
        <f t="shared" si="426"/>
        <v>10063180.390000043</v>
      </c>
      <c r="AM1560" s="30">
        <f t="shared" si="432"/>
        <v>1548</v>
      </c>
      <c r="AN1560" s="30">
        <f t="shared" si="432"/>
        <v>1548</v>
      </c>
      <c r="AO1560" s="29">
        <f t="shared" si="427"/>
        <v>10063404.090000072</v>
      </c>
      <c r="AP1560" s="30">
        <f t="shared" si="432"/>
        <v>1548</v>
      </c>
      <c r="AQ1560" s="30">
        <f t="shared" si="432"/>
        <v>1548</v>
      </c>
      <c r="AR1560" s="29">
        <f t="shared" si="421"/>
        <v>10049670.639999833</v>
      </c>
      <c r="AS1560" s="253">
        <f t="shared" si="432"/>
        <v>1548</v>
      </c>
      <c r="AT1560" s="254">
        <f t="shared" si="432"/>
        <v>1548</v>
      </c>
    </row>
    <row r="1561" spans="22:46">
      <c r="V1561" s="30">
        <f t="shared" si="433"/>
        <v>1549</v>
      </c>
      <c r="W1561" s="29">
        <f t="shared" si="422"/>
        <v>10036714.140000068</v>
      </c>
      <c r="X1561" s="30">
        <f t="shared" si="433"/>
        <v>1549</v>
      </c>
      <c r="Y1561" s="30">
        <f t="shared" si="433"/>
        <v>1549</v>
      </c>
      <c r="Z1561" s="29">
        <f t="shared" si="423"/>
        <v>10066227.319999885</v>
      </c>
      <c r="AA1561" s="30">
        <f t="shared" si="433"/>
        <v>1549</v>
      </c>
      <c r="AB1561" s="30">
        <f t="shared" si="433"/>
        <v>1549</v>
      </c>
      <c r="AC1561" s="29">
        <f t="shared" si="424"/>
        <v>10030718.84000016</v>
      </c>
      <c r="AD1561" s="30">
        <f t="shared" si="433"/>
        <v>1549</v>
      </c>
      <c r="AE1561" s="30">
        <f t="shared" si="433"/>
        <v>1549</v>
      </c>
      <c r="AF1561" s="29">
        <f t="shared" si="420"/>
        <v>10078926.210000021</v>
      </c>
      <c r="AG1561" s="30">
        <f t="shared" si="433"/>
        <v>1549</v>
      </c>
      <c r="AH1561" s="30">
        <f t="shared" si="433"/>
        <v>1549</v>
      </c>
      <c r="AI1561" s="29">
        <f t="shared" si="425"/>
        <v>10026627.890000068</v>
      </c>
      <c r="AJ1561" s="30">
        <f t="shared" si="433"/>
        <v>1549</v>
      </c>
      <c r="AK1561" s="30">
        <f t="shared" si="432"/>
        <v>1549</v>
      </c>
      <c r="AL1561" s="29">
        <f t="shared" si="426"/>
        <v>10069644.050000044</v>
      </c>
      <c r="AM1561" s="30">
        <f t="shared" si="432"/>
        <v>1549</v>
      </c>
      <c r="AN1561" s="30">
        <f t="shared" si="432"/>
        <v>1549</v>
      </c>
      <c r="AO1561" s="29">
        <f t="shared" si="427"/>
        <v>10069860.350000072</v>
      </c>
      <c r="AP1561" s="30">
        <f t="shared" si="432"/>
        <v>1549</v>
      </c>
      <c r="AQ1561" s="30">
        <f t="shared" si="432"/>
        <v>1549</v>
      </c>
      <c r="AR1561" s="29">
        <f t="shared" si="421"/>
        <v>10056116.109999834</v>
      </c>
      <c r="AS1561" s="253">
        <f t="shared" si="432"/>
        <v>1549</v>
      </c>
      <c r="AT1561" s="254">
        <f t="shared" si="432"/>
        <v>1549</v>
      </c>
    </row>
    <row r="1562" spans="22:46">
      <c r="V1562" s="30">
        <f t="shared" si="433"/>
        <v>1550</v>
      </c>
      <c r="W1562" s="29">
        <f t="shared" si="422"/>
        <v>10043155.110000068</v>
      </c>
      <c r="X1562" s="30">
        <f t="shared" si="433"/>
        <v>1550</v>
      </c>
      <c r="Y1562" s="30">
        <f t="shared" si="433"/>
        <v>1550</v>
      </c>
      <c r="Z1562" s="29">
        <f t="shared" si="423"/>
        <v>10072687.369999886</v>
      </c>
      <c r="AA1562" s="30">
        <f t="shared" si="433"/>
        <v>1550</v>
      </c>
      <c r="AB1562" s="30">
        <f t="shared" si="433"/>
        <v>1550</v>
      </c>
      <c r="AC1562" s="29">
        <f t="shared" si="424"/>
        <v>10037157.11000016</v>
      </c>
      <c r="AD1562" s="30">
        <f t="shared" si="433"/>
        <v>1550</v>
      </c>
      <c r="AE1562" s="30">
        <f t="shared" si="433"/>
        <v>1550</v>
      </c>
      <c r="AF1562" s="29">
        <f t="shared" si="420"/>
        <v>10085390.770000022</v>
      </c>
      <c r="AG1562" s="30">
        <f t="shared" si="433"/>
        <v>1550</v>
      </c>
      <c r="AH1562" s="30">
        <f t="shared" si="433"/>
        <v>1550</v>
      </c>
      <c r="AI1562" s="29">
        <f t="shared" si="425"/>
        <v>10033066.610000068</v>
      </c>
      <c r="AJ1562" s="30">
        <f t="shared" si="433"/>
        <v>1550</v>
      </c>
      <c r="AK1562" s="30">
        <f t="shared" si="432"/>
        <v>1550</v>
      </c>
      <c r="AL1562" s="29">
        <f t="shared" si="426"/>
        <v>10076107.710000044</v>
      </c>
      <c r="AM1562" s="30">
        <f t="shared" si="432"/>
        <v>1550</v>
      </c>
      <c r="AN1562" s="30">
        <f t="shared" si="432"/>
        <v>1550</v>
      </c>
      <c r="AO1562" s="29">
        <f t="shared" si="427"/>
        <v>10076316.610000072</v>
      </c>
      <c r="AP1562" s="30">
        <f t="shared" si="432"/>
        <v>1550</v>
      </c>
      <c r="AQ1562" s="30">
        <f t="shared" si="432"/>
        <v>1550</v>
      </c>
      <c r="AR1562" s="29">
        <f t="shared" si="421"/>
        <v>10062561.579999834</v>
      </c>
      <c r="AS1562" s="253">
        <f t="shared" si="432"/>
        <v>1550</v>
      </c>
      <c r="AT1562" s="254">
        <f t="shared" si="432"/>
        <v>1550</v>
      </c>
    </row>
    <row r="1563" spans="22:46">
      <c r="V1563" s="30">
        <f t="shared" si="433"/>
        <v>1551</v>
      </c>
      <c r="W1563" s="29">
        <f t="shared" si="422"/>
        <v>10049596.080000069</v>
      </c>
      <c r="X1563" s="30">
        <f t="shared" si="433"/>
        <v>1551</v>
      </c>
      <c r="Y1563" s="30">
        <f t="shared" si="433"/>
        <v>1551</v>
      </c>
      <c r="Z1563" s="29">
        <f t="shared" si="423"/>
        <v>10079147.419999886</v>
      </c>
      <c r="AA1563" s="30">
        <f t="shared" si="433"/>
        <v>1551</v>
      </c>
      <c r="AB1563" s="30">
        <f t="shared" si="433"/>
        <v>1551</v>
      </c>
      <c r="AC1563" s="29">
        <f t="shared" si="424"/>
        <v>10043595.380000159</v>
      </c>
      <c r="AD1563" s="30">
        <f t="shared" si="433"/>
        <v>1551</v>
      </c>
      <c r="AE1563" s="30">
        <f t="shared" si="433"/>
        <v>1551</v>
      </c>
      <c r="AF1563" s="29">
        <f t="shared" si="420"/>
        <v>10091855.330000022</v>
      </c>
      <c r="AG1563" s="30">
        <f t="shared" si="433"/>
        <v>1551</v>
      </c>
      <c r="AH1563" s="30">
        <f t="shared" si="433"/>
        <v>1551</v>
      </c>
      <c r="AI1563" s="29">
        <f t="shared" si="425"/>
        <v>10039505.330000069</v>
      </c>
      <c r="AJ1563" s="30">
        <f t="shared" si="433"/>
        <v>1551</v>
      </c>
      <c r="AK1563" s="30">
        <f t="shared" si="432"/>
        <v>1551</v>
      </c>
      <c r="AL1563" s="29">
        <f t="shared" si="426"/>
        <v>10082571.370000044</v>
      </c>
      <c r="AM1563" s="30">
        <f t="shared" si="432"/>
        <v>1551</v>
      </c>
      <c r="AN1563" s="30">
        <f t="shared" si="432"/>
        <v>1551</v>
      </c>
      <c r="AO1563" s="29">
        <f t="shared" si="427"/>
        <v>10082772.870000072</v>
      </c>
      <c r="AP1563" s="30">
        <f t="shared" si="432"/>
        <v>1551</v>
      </c>
      <c r="AQ1563" s="30">
        <f t="shared" si="432"/>
        <v>1551</v>
      </c>
      <c r="AR1563" s="29">
        <f t="shared" si="421"/>
        <v>10069007.049999835</v>
      </c>
      <c r="AS1563" s="253">
        <f t="shared" si="432"/>
        <v>1551</v>
      </c>
      <c r="AT1563" s="254">
        <f t="shared" si="432"/>
        <v>1551</v>
      </c>
    </row>
    <row r="1564" spans="22:46">
      <c r="V1564" s="30">
        <f t="shared" si="433"/>
        <v>1552</v>
      </c>
      <c r="W1564" s="29">
        <f t="shared" si="422"/>
        <v>10056037.05000007</v>
      </c>
      <c r="X1564" s="30">
        <f t="shared" si="433"/>
        <v>1552</v>
      </c>
      <c r="Y1564" s="30">
        <f t="shared" si="433"/>
        <v>1552</v>
      </c>
      <c r="Z1564" s="29">
        <f t="shared" si="423"/>
        <v>10085607.469999887</v>
      </c>
      <c r="AA1564" s="30">
        <f t="shared" si="433"/>
        <v>1552</v>
      </c>
      <c r="AB1564" s="30">
        <f t="shared" si="433"/>
        <v>1552</v>
      </c>
      <c r="AC1564" s="29">
        <f t="shared" si="424"/>
        <v>10050033.650000159</v>
      </c>
      <c r="AD1564" s="30">
        <f t="shared" si="433"/>
        <v>1552</v>
      </c>
      <c r="AE1564" s="30">
        <f t="shared" si="433"/>
        <v>1552</v>
      </c>
      <c r="AF1564" s="29">
        <f t="shared" si="420"/>
        <v>10098319.890000023</v>
      </c>
      <c r="AG1564" s="30">
        <f t="shared" si="433"/>
        <v>1552</v>
      </c>
      <c r="AH1564" s="30">
        <f t="shared" si="433"/>
        <v>1552</v>
      </c>
      <c r="AI1564" s="29">
        <f t="shared" si="425"/>
        <v>10045944.05000007</v>
      </c>
      <c r="AJ1564" s="30">
        <f t="shared" si="433"/>
        <v>1552</v>
      </c>
      <c r="AK1564" s="30">
        <f t="shared" si="432"/>
        <v>1552</v>
      </c>
      <c r="AL1564" s="29">
        <f t="shared" si="426"/>
        <v>10089035.030000044</v>
      </c>
      <c r="AM1564" s="30">
        <f t="shared" si="432"/>
        <v>1552</v>
      </c>
      <c r="AN1564" s="30">
        <f t="shared" si="432"/>
        <v>1552</v>
      </c>
      <c r="AO1564" s="29">
        <f t="shared" si="427"/>
        <v>10089229.130000072</v>
      </c>
      <c r="AP1564" s="30">
        <f t="shared" si="432"/>
        <v>1552</v>
      </c>
      <c r="AQ1564" s="30">
        <f t="shared" si="432"/>
        <v>1552</v>
      </c>
      <c r="AR1564" s="29">
        <f t="shared" si="421"/>
        <v>10075452.519999836</v>
      </c>
      <c r="AS1564" s="253">
        <f t="shared" si="432"/>
        <v>1552</v>
      </c>
      <c r="AT1564" s="254">
        <f t="shared" si="432"/>
        <v>1552</v>
      </c>
    </row>
    <row r="1565" spans="22:46">
      <c r="V1565" s="30">
        <f t="shared" si="433"/>
        <v>1553</v>
      </c>
      <c r="W1565" s="29">
        <f t="shared" si="422"/>
        <v>10062478.02000007</v>
      </c>
      <c r="X1565" s="30">
        <f t="shared" si="433"/>
        <v>1553</v>
      </c>
      <c r="Y1565" s="30">
        <f t="shared" si="433"/>
        <v>1553</v>
      </c>
      <c r="Z1565" s="29">
        <f t="shared" si="423"/>
        <v>10092067.519999888</v>
      </c>
      <c r="AA1565" s="30">
        <f t="shared" si="433"/>
        <v>1553</v>
      </c>
      <c r="AB1565" s="30">
        <f t="shared" si="433"/>
        <v>1553</v>
      </c>
      <c r="AC1565" s="29">
        <f t="shared" si="424"/>
        <v>10056471.920000158</v>
      </c>
      <c r="AD1565" s="30">
        <f t="shared" si="433"/>
        <v>1553</v>
      </c>
      <c r="AE1565" s="30">
        <f t="shared" si="433"/>
        <v>1553</v>
      </c>
      <c r="AF1565" s="29">
        <f t="shared" si="420"/>
        <v>10104784.450000023</v>
      </c>
      <c r="AG1565" s="30">
        <f t="shared" si="433"/>
        <v>1553</v>
      </c>
      <c r="AH1565" s="30">
        <f t="shared" si="433"/>
        <v>1553</v>
      </c>
      <c r="AI1565" s="29">
        <f t="shared" si="425"/>
        <v>10052382.77000007</v>
      </c>
      <c r="AJ1565" s="30">
        <f t="shared" si="433"/>
        <v>1553</v>
      </c>
      <c r="AK1565" s="30">
        <f t="shared" si="433"/>
        <v>1553</v>
      </c>
      <c r="AL1565" s="29">
        <f t="shared" si="426"/>
        <v>10095498.690000044</v>
      </c>
      <c r="AM1565" s="30">
        <f t="shared" ref="AK1565:AT1580" si="434">AM1564+1</f>
        <v>1553</v>
      </c>
      <c r="AN1565" s="30">
        <f t="shared" si="434"/>
        <v>1553</v>
      </c>
      <c r="AO1565" s="29">
        <f t="shared" si="427"/>
        <v>10095685.390000071</v>
      </c>
      <c r="AP1565" s="30">
        <f t="shared" si="434"/>
        <v>1553</v>
      </c>
      <c r="AQ1565" s="30">
        <f t="shared" si="434"/>
        <v>1553</v>
      </c>
      <c r="AR1565" s="29">
        <f t="shared" si="421"/>
        <v>10081897.989999836</v>
      </c>
      <c r="AS1565" s="253">
        <f t="shared" si="434"/>
        <v>1553</v>
      </c>
      <c r="AT1565" s="254">
        <f t="shared" si="434"/>
        <v>1553</v>
      </c>
    </row>
    <row r="1566" spans="22:46">
      <c r="V1566" s="30">
        <f t="shared" ref="V1566:AK1581" si="435">V1565+1</f>
        <v>1554</v>
      </c>
      <c r="W1566" s="29">
        <f t="shared" si="422"/>
        <v>10068918.990000071</v>
      </c>
      <c r="X1566" s="30">
        <f t="shared" si="435"/>
        <v>1554</v>
      </c>
      <c r="Y1566" s="30">
        <f t="shared" si="435"/>
        <v>1554</v>
      </c>
      <c r="Z1566" s="29">
        <f t="shared" si="423"/>
        <v>10098527.569999889</v>
      </c>
      <c r="AA1566" s="30">
        <f t="shared" si="435"/>
        <v>1554</v>
      </c>
      <c r="AB1566" s="30">
        <f t="shared" si="435"/>
        <v>1554</v>
      </c>
      <c r="AC1566" s="29">
        <f t="shared" si="424"/>
        <v>10062910.190000158</v>
      </c>
      <c r="AD1566" s="30">
        <f t="shared" si="435"/>
        <v>1554</v>
      </c>
      <c r="AE1566" s="30">
        <f t="shared" si="435"/>
        <v>1554</v>
      </c>
      <c r="AF1566" s="29">
        <f t="shared" si="420"/>
        <v>10111249.010000024</v>
      </c>
      <c r="AG1566" s="30">
        <f t="shared" si="435"/>
        <v>1554</v>
      </c>
      <c r="AH1566" s="30">
        <f t="shared" si="435"/>
        <v>1554</v>
      </c>
      <c r="AI1566" s="29">
        <f t="shared" si="425"/>
        <v>10058821.490000071</v>
      </c>
      <c r="AJ1566" s="30">
        <f t="shared" si="435"/>
        <v>1554</v>
      </c>
      <c r="AK1566" s="30">
        <f t="shared" si="434"/>
        <v>1554</v>
      </c>
      <c r="AL1566" s="29">
        <f t="shared" si="426"/>
        <v>10101962.350000044</v>
      </c>
      <c r="AM1566" s="30">
        <f t="shared" si="434"/>
        <v>1554</v>
      </c>
      <c r="AN1566" s="30">
        <f t="shared" si="434"/>
        <v>1554</v>
      </c>
      <c r="AO1566" s="29">
        <f t="shared" si="427"/>
        <v>10102141.650000071</v>
      </c>
      <c r="AP1566" s="30">
        <f t="shared" si="434"/>
        <v>1554</v>
      </c>
      <c r="AQ1566" s="30">
        <f t="shared" si="434"/>
        <v>1554</v>
      </c>
      <c r="AR1566" s="29">
        <f t="shared" si="421"/>
        <v>10088343.459999837</v>
      </c>
      <c r="AS1566" s="253">
        <f t="shared" si="434"/>
        <v>1554</v>
      </c>
      <c r="AT1566" s="254">
        <f t="shared" si="434"/>
        <v>1554</v>
      </c>
    </row>
    <row r="1567" spans="22:46">
      <c r="V1567" s="30">
        <f t="shared" si="435"/>
        <v>1555</v>
      </c>
      <c r="W1567" s="29">
        <f t="shared" si="422"/>
        <v>10075359.960000072</v>
      </c>
      <c r="X1567" s="30">
        <f t="shared" si="435"/>
        <v>1555</v>
      </c>
      <c r="Y1567" s="30">
        <f t="shared" si="435"/>
        <v>1555</v>
      </c>
      <c r="Z1567" s="29">
        <f t="shared" si="423"/>
        <v>10104987.619999889</v>
      </c>
      <c r="AA1567" s="30">
        <f t="shared" si="435"/>
        <v>1555</v>
      </c>
      <c r="AB1567" s="30">
        <f t="shared" si="435"/>
        <v>1555</v>
      </c>
      <c r="AC1567" s="29">
        <f t="shared" si="424"/>
        <v>10069348.460000157</v>
      </c>
      <c r="AD1567" s="30">
        <f t="shared" si="435"/>
        <v>1555</v>
      </c>
      <c r="AE1567" s="30">
        <f t="shared" si="435"/>
        <v>1555</v>
      </c>
      <c r="AF1567" s="29">
        <f t="shared" si="420"/>
        <v>10117713.570000025</v>
      </c>
      <c r="AG1567" s="30">
        <f t="shared" si="435"/>
        <v>1555</v>
      </c>
      <c r="AH1567" s="30">
        <f t="shared" si="435"/>
        <v>1555</v>
      </c>
      <c r="AI1567" s="29">
        <f t="shared" si="425"/>
        <v>10065260.210000072</v>
      </c>
      <c r="AJ1567" s="30">
        <f t="shared" si="435"/>
        <v>1555</v>
      </c>
      <c r="AK1567" s="30">
        <f t="shared" si="434"/>
        <v>1555</v>
      </c>
      <c r="AL1567" s="29">
        <f t="shared" si="426"/>
        <v>10108426.010000044</v>
      </c>
      <c r="AM1567" s="30">
        <f t="shared" si="434"/>
        <v>1555</v>
      </c>
      <c r="AN1567" s="30">
        <f t="shared" si="434"/>
        <v>1555</v>
      </c>
      <c r="AO1567" s="29">
        <f t="shared" si="427"/>
        <v>10108597.910000071</v>
      </c>
      <c r="AP1567" s="30">
        <f t="shared" si="434"/>
        <v>1555</v>
      </c>
      <c r="AQ1567" s="30">
        <f t="shared" si="434"/>
        <v>1555</v>
      </c>
      <c r="AR1567" s="29">
        <f t="shared" si="421"/>
        <v>10094788.929999838</v>
      </c>
      <c r="AS1567" s="253">
        <f t="shared" si="434"/>
        <v>1555</v>
      </c>
      <c r="AT1567" s="254">
        <f t="shared" si="434"/>
        <v>1555</v>
      </c>
    </row>
    <row r="1568" spans="22:46">
      <c r="V1568" s="30">
        <f t="shared" si="435"/>
        <v>1556</v>
      </c>
      <c r="W1568" s="29">
        <f t="shared" si="422"/>
        <v>10081800.930000072</v>
      </c>
      <c r="X1568" s="30">
        <f t="shared" si="435"/>
        <v>1556</v>
      </c>
      <c r="Y1568" s="30">
        <f t="shared" si="435"/>
        <v>1556</v>
      </c>
      <c r="Z1568" s="29">
        <f t="shared" si="423"/>
        <v>10111447.66999989</v>
      </c>
      <c r="AA1568" s="30">
        <f t="shared" si="435"/>
        <v>1556</v>
      </c>
      <c r="AB1568" s="30">
        <f t="shared" si="435"/>
        <v>1556</v>
      </c>
      <c r="AC1568" s="29">
        <f t="shared" si="424"/>
        <v>10075786.730000157</v>
      </c>
      <c r="AD1568" s="30">
        <f t="shared" si="435"/>
        <v>1556</v>
      </c>
      <c r="AE1568" s="30">
        <f t="shared" si="435"/>
        <v>1556</v>
      </c>
      <c r="AF1568" s="29">
        <f t="shared" si="420"/>
        <v>10124178.130000025</v>
      </c>
      <c r="AG1568" s="30">
        <f t="shared" si="435"/>
        <v>1556</v>
      </c>
      <c r="AH1568" s="30">
        <f t="shared" si="435"/>
        <v>1556</v>
      </c>
      <c r="AI1568" s="29">
        <f t="shared" si="425"/>
        <v>10071698.930000072</v>
      </c>
      <c r="AJ1568" s="30">
        <f t="shared" si="435"/>
        <v>1556</v>
      </c>
      <c r="AK1568" s="30">
        <f t="shared" si="434"/>
        <v>1556</v>
      </c>
      <c r="AL1568" s="29">
        <f t="shared" si="426"/>
        <v>10114889.670000045</v>
      </c>
      <c r="AM1568" s="30">
        <f t="shared" si="434"/>
        <v>1556</v>
      </c>
      <c r="AN1568" s="30">
        <f t="shared" si="434"/>
        <v>1556</v>
      </c>
      <c r="AO1568" s="29">
        <f t="shared" si="427"/>
        <v>10115054.170000071</v>
      </c>
      <c r="AP1568" s="30">
        <f t="shared" si="434"/>
        <v>1556</v>
      </c>
      <c r="AQ1568" s="30">
        <f t="shared" si="434"/>
        <v>1556</v>
      </c>
      <c r="AR1568" s="29">
        <f t="shared" si="421"/>
        <v>10101234.399999838</v>
      </c>
      <c r="AS1568" s="253">
        <f t="shared" si="434"/>
        <v>1556</v>
      </c>
      <c r="AT1568" s="254">
        <f t="shared" si="434"/>
        <v>1556</v>
      </c>
    </row>
    <row r="1569" spans="22:46">
      <c r="V1569" s="30">
        <f t="shared" si="435"/>
        <v>1557</v>
      </c>
      <c r="W1569" s="29">
        <f t="shared" si="422"/>
        <v>10088241.900000073</v>
      </c>
      <c r="X1569" s="30">
        <f t="shared" si="435"/>
        <v>1557</v>
      </c>
      <c r="Y1569" s="30">
        <f t="shared" si="435"/>
        <v>1557</v>
      </c>
      <c r="Z1569" s="29">
        <f t="shared" si="423"/>
        <v>10117907.719999891</v>
      </c>
      <c r="AA1569" s="30">
        <f t="shared" si="435"/>
        <v>1557</v>
      </c>
      <c r="AB1569" s="30">
        <f t="shared" si="435"/>
        <v>1557</v>
      </c>
      <c r="AC1569" s="29">
        <f t="shared" si="424"/>
        <v>10082225.000000156</v>
      </c>
      <c r="AD1569" s="30">
        <f t="shared" si="435"/>
        <v>1557</v>
      </c>
      <c r="AE1569" s="30">
        <f t="shared" si="435"/>
        <v>1557</v>
      </c>
      <c r="AF1569" s="29">
        <f t="shared" si="420"/>
        <v>10130642.690000026</v>
      </c>
      <c r="AG1569" s="30">
        <f t="shared" si="435"/>
        <v>1557</v>
      </c>
      <c r="AH1569" s="30">
        <f t="shared" si="435"/>
        <v>1557</v>
      </c>
      <c r="AI1569" s="29">
        <f t="shared" si="425"/>
        <v>10078137.650000073</v>
      </c>
      <c r="AJ1569" s="30">
        <f t="shared" si="435"/>
        <v>1557</v>
      </c>
      <c r="AK1569" s="30">
        <f t="shared" si="434"/>
        <v>1557</v>
      </c>
      <c r="AL1569" s="29">
        <f t="shared" si="426"/>
        <v>10121353.330000045</v>
      </c>
      <c r="AM1569" s="30">
        <f t="shared" si="434"/>
        <v>1557</v>
      </c>
      <c r="AN1569" s="30">
        <f t="shared" si="434"/>
        <v>1557</v>
      </c>
      <c r="AO1569" s="29">
        <f t="shared" si="427"/>
        <v>10121510.43000007</v>
      </c>
      <c r="AP1569" s="30">
        <f t="shared" si="434"/>
        <v>1557</v>
      </c>
      <c r="AQ1569" s="30">
        <f t="shared" si="434"/>
        <v>1557</v>
      </c>
      <c r="AR1569" s="29">
        <f t="shared" si="421"/>
        <v>10107679.869999839</v>
      </c>
      <c r="AS1569" s="253">
        <f t="shared" si="434"/>
        <v>1557</v>
      </c>
      <c r="AT1569" s="254">
        <f t="shared" si="434"/>
        <v>1557</v>
      </c>
    </row>
    <row r="1570" spans="22:46">
      <c r="V1570" s="30">
        <f t="shared" si="435"/>
        <v>1558</v>
      </c>
      <c r="W1570" s="29">
        <f t="shared" si="422"/>
        <v>10094682.870000074</v>
      </c>
      <c r="X1570" s="30">
        <f t="shared" si="435"/>
        <v>1558</v>
      </c>
      <c r="Y1570" s="30">
        <f t="shared" si="435"/>
        <v>1558</v>
      </c>
      <c r="Z1570" s="29">
        <f t="shared" si="423"/>
        <v>10124367.769999892</v>
      </c>
      <c r="AA1570" s="30">
        <f t="shared" si="435"/>
        <v>1558</v>
      </c>
      <c r="AB1570" s="30">
        <f t="shared" si="435"/>
        <v>1558</v>
      </c>
      <c r="AC1570" s="29">
        <f t="shared" si="424"/>
        <v>10088663.270000156</v>
      </c>
      <c r="AD1570" s="30">
        <f t="shared" si="435"/>
        <v>1558</v>
      </c>
      <c r="AE1570" s="30">
        <f t="shared" si="435"/>
        <v>1558</v>
      </c>
      <c r="AF1570" s="29">
        <f t="shared" si="420"/>
        <v>10137107.250000026</v>
      </c>
      <c r="AG1570" s="30">
        <f t="shared" si="435"/>
        <v>1558</v>
      </c>
      <c r="AH1570" s="30">
        <f t="shared" si="435"/>
        <v>1558</v>
      </c>
      <c r="AI1570" s="29">
        <f t="shared" si="425"/>
        <v>10084576.370000074</v>
      </c>
      <c r="AJ1570" s="30">
        <f t="shared" si="435"/>
        <v>1558</v>
      </c>
      <c r="AK1570" s="30">
        <f t="shared" si="434"/>
        <v>1558</v>
      </c>
      <c r="AL1570" s="29">
        <f t="shared" si="426"/>
        <v>10127816.990000045</v>
      </c>
      <c r="AM1570" s="30">
        <f t="shared" si="434"/>
        <v>1558</v>
      </c>
      <c r="AN1570" s="30">
        <f t="shared" si="434"/>
        <v>1558</v>
      </c>
      <c r="AO1570" s="29">
        <f t="shared" si="427"/>
        <v>10127966.69000007</v>
      </c>
      <c r="AP1570" s="30">
        <f t="shared" si="434"/>
        <v>1558</v>
      </c>
      <c r="AQ1570" s="30">
        <f t="shared" si="434"/>
        <v>1558</v>
      </c>
      <c r="AR1570" s="29">
        <f t="shared" si="421"/>
        <v>10114125.33999984</v>
      </c>
      <c r="AS1570" s="253">
        <f t="shared" si="434"/>
        <v>1558</v>
      </c>
      <c r="AT1570" s="254">
        <f t="shared" si="434"/>
        <v>1558</v>
      </c>
    </row>
    <row r="1571" spans="22:46">
      <c r="V1571" s="30">
        <f t="shared" si="435"/>
        <v>1559</v>
      </c>
      <c r="W1571" s="29">
        <f t="shared" si="422"/>
        <v>10101123.840000074</v>
      </c>
      <c r="X1571" s="30">
        <f t="shared" si="435"/>
        <v>1559</v>
      </c>
      <c r="Y1571" s="30">
        <f t="shared" si="435"/>
        <v>1559</v>
      </c>
      <c r="Z1571" s="29">
        <f t="shared" si="423"/>
        <v>10130827.819999892</v>
      </c>
      <c r="AA1571" s="30">
        <f t="shared" si="435"/>
        <v>1559</v>
      </c>
      <c r="AB1571" s="30">
        <f t="shared" si="435"/>
        <v>1559</v>
      </c>
      <c r="AC1571" s="29">
        <f t="shared" si="424"/>
        <v>10095101.540000156</v>
      </c>
      <c r="AD1571" s="30">
        <f t="shared" si="435"/>
        <v>1559</v>
      </c>
      <c r="AE1571" s="30">
        <f t="shared" si="435"/>
        <v>1559</v>
      </c>
      <c r="AF1571" s="29">
        <f t="shared" si="420"/>
        <v>10143571.810000027</v>
      </c>
      <c r="AG1571" s="30">
        <f t="shared" si="435"/>
        <v>1559</v>
      </c>
      <c r="AH1571" s="30">
        <f t="shared" si="435"/>
        <v>1559</v>
      </c>
      <c r="AI1571" s="29">
        <f t="shared" si="425"/>
        <v>10091015.090000074</v>
      </c>
      <c r="AJ1571" s="30">
        <f t="shared" si="435"/>
        <v>1559</v>
      </c>
      <c r="AK1571" s="30">
        <f t="shared" si="434"/>
        <v>1559</v>
      </c>
      <c r="AL1571" s="29">
        <f t="shared" si="426"/>
        <v>10134280.650000045</v>
      </c>
      <c r="AM1571" s="30">
        <f t="shared" si="434"/>
        <v>1559</v>
      </c>
      <c r="AN1571" s="30">
        <f t="shared" si="434"/>
        <v>1559</v>
      </c>
      <c r="AO1571" s="29">
        <f t="shared" si="427"/>
        <v>10134422.95000007</v>
      </c>
      <c r="AP1571" s="30">
        <f t="shared" si="434"/>
        <v>1559</v>
      </c>
      <c r="AQ1571" s="30">
        <f t="shared" si="434"/>
        <v>1559</v>
      </c>
      <c r="AR1571" s="29">
        <f t="shared" si="421"/>
        <v>10120570.80999984</v>
      </c>
      <c r="AS1571" s="253">
        <f t="shared" si="434"/>
        <v>1559</v>
      </c>
      <c r="AT1571" s="254">
        <f t="shared" si="434"/>
        <v>1559</v>
      </c>
    </row>
    <row r="1572" spans="22:46">
      <c r="V1572" s="30">
        <f t="shared" si="435"/>
        <v>1560</v>
      </c>
      <c r="W1572" s="29">
        <f t="shared" si="422"/>
        <v>10107564.810000075</v>
      </c>
      <c r="X1572" s="30">
        <f t="shared" si="435"/>
        <v>1560</v>
      </c>
      <c r="Y1572" s="30">
        <f t="shared" si="435"/>
        <v>1560</v>
      </c>
      <c r="Z1572" s="29">
        <f t="shared" si="423"/>
        <v>10137287.869999893</v>
      </c>
      <c r="AA1572" s="30">
        <f t="shared" si="435"/>
        <v>1560</v>
      </c>
      <c r="AB1572" s="30">
        <f t="shared" si="435"/>
        <v>1560</v>
      </c>
      <c r="AC1572" s="29">
        <f t="shared" si="424"/>
        <v>10101539.810000155</v>
      </c>
      <c r="AD1572" s="30">
        <f t="shared" si="435"/>
        <v>1560</v>
      </c>
      <c r="AE1572" s="30">
        <f t="shared" si="435"/>
        <v>1560</v>
      </c>
      <c r="AF1572" s="29">
        <f t="shared" si="420"/>
        <v>10150036.370000027</v>
      </c>
      <c r="AG1572" s="30">
        <f t="shared" si="435"/>
        <v>1560</v>
      </c>
      <c r="AH1572" s="30">
        <f t="shared" si="435"/>
        <v>1560</v>
      </c>
      <c r="AI1572" s="29">
        <f t="shared" si="425"/>
        <v>10097453.810000075</v>
      </c>
      <c r="AJ1572" s="30">
        <f t="shared" si="435"/>
        <v>1560</v>
      </c>
      <c r="AK1572" s="30">
        <f t="shared" si="434"/>
        <v>1560</v>
      </c>
      <c r="AL1572" s="29">
        <f t="shared" si="426"/>
        <v>10140744.310000045</v>
      </c>
      <c r="AM1572" s="30">
        <f t="shared" si="434"/>
        <v>1560</v>
      </c>
      <c r="AN1572" s="30">
        <f t="shared" si="434"/>
        <v>1560</v>
      </c>
      <c r="AO1572" s="29">
        <f t="shared" si="427"/>
        <v>10140879.21000007</v>
      </c>
      <c r="AP1572" s="30">
        <f t="shared" si="434"/>
        <v>1560</v>
      </c>
      <c r="AQ1572" s="30">
        <f t="shared" si="434"/>
        <v>1560</v>
      </c>
      <c r="AR1572" s="29">
        <f t="shared" si="421"/>
        <v>10127016.279999841</v>
      </c>
      <c r="AS1572" s="253">
        <f t="shared" si="434"/>
        <v>1560</v>
      </c>
      <c r="AT1572" s="254">
        <f t="shared" si="434"/>
        <v>1560</v>
      </c>
    </row>
    <row r="1573" spans="22:46">
      <c r="V1573" s="30">
        <f t="shared" si="435"/>
        <v>1561</v>
      </c>
      <c r="W1573" s="29">
        <f t="shared" si="422"/>
        <v>10114005.780000076</v>
      </c>
      <c r="X1573" s="30">
        <f t="shared" si="435"/>
        <v>1561</v>
      </c>
      <c r="Y1573" s="30">
        <f t="shared" si="435"/>
        <v>1561</v>
      </c>
      <c r="Z1573" s="29">
        <f t="shared" si="423"/>
        <v>10143747.919999894</v>
      </c>
      <c r="AA1573" s="30">
        <f t="shared" si="435"/>
        <v>1561</v>
      </c>
      <c r="AB1573" s="30">
        <f t="shared" si="435"/>
        <v>1561</v>
      </c>
      <c r="AC1573" s="29">
        <f t="shared" si="424"/>
        <v>10107978.080000155</v>
      </c>
      <c r="AD1573" s="30">
        <f t="shared" si="435"/>
        <v>1561</v>
      </c>
      <c r="AE1573" s="30">
        <f t="shared" si="435"/>
        <v>1561</v>
      </c>
      <c r="AF1573" s="29">
        <f t="shared" si="420"/>
        <v>10156500.930000028</v>
      </c>
      <c r="AG1573" s="30">
        <f t="shared" si="435"/>
        <v>1561</v>
      </c>
      <c r="AH1573" s="30">
        <f t="shared" si="435"/>
        <v>1561</v>
      </c>
      <c r="AI1573" s="29">
        <f t="shared" si="425"/>
        <v>10103892.530000076</v>
      </c>
      <c r="AJ1573" s="30">
        <f t="shared" si="435"/>
        <v>1561</v>
      </c>
      <c r="AK1573" s="30">
        <f t="shared" si="434"/>
        <v>1561</v>
      </c>
      <c r="AL1573" s="29">
        <f t="shared" si="426"/>
        <v>10147207.970000045</v>
      </c>
      <c r="AM1573" s="30">
        <f t="shared" si="434"/>
        <v>1561</v>
      </c>
      <c r="AN1573" s="30">
        <f t="shared" si="434"/>
        <v>1561</v>
      </c>
      <c r="AO1573" s="29">
        <f t="shared" si="427"/>
        <v>10147335.47000007</v>
      </c>
      <c r="AP1573" s="30">
        <f t="shared" si="434"/>
        <v>1561</v>
      </c>
      <c r="AQ1573" s="30">
        <f t="shared" si="434"/>
        <v>1561</v>
      </c>
      <c r="AR1573" s="29">
        <f t="shared" si="421"/>
        <v>10133461.749999842</v>
      </c>
      <c r="AS1573" s="253">
        <f t="shared" si="434"/>
        <v>1561</v>
      </c>
      <c r="AT1573" s="254">
        <f t="shared" si="434"/>
        <v>1561</v>
      </c>
    </row>
    <row r="1574" spans="22:46">
      <c r="V1574" s="30">
        <f t="shared" si="435"/>
        <v>1562</v>
      </c>
      <c r="W1574" s="29">
        <f t="shared" si="422"/>
        <v>10120446.750000076</v>
      </c>
      <c r="X1574" s="30">
        <f t="shared" si="435"/>
        <v>1562</v>
      </c>
      <c r="Y1574" s="30">
        <f t="shared" si="435"/>
        <v>1562</v>
      </c>
      <c r="Z1574" s="29">
        <f t="shared" si="423"/>
        <v>10150207.969999894</v>
      </c>
      <c r="AA1574" s="30">
        <f t="shared" si="435"/>
        <v>1562</v>
      </c>
      <c r="AB1574" s="30">
        <f t="shared" si="435"/>
        <v>1562</v>
      </c>
      <c r="AC1574" s="29">
        <f t="shared" si="424"/>
        <v>10114416.350000154</v>
      </c>
      <c r="AD1574" s="30">
        <f t="shared" si="435"/>
        <v>1562</v>
      </c>
      <c r="AE1574" s="30">
        <f t="shared" si="435"/>
        <v>1562</v>
      </c>
      <c r="AF1574" s="29">
        <f t="shared" ref="AF1574:AF1637" si="436">AF1573+6464.56</f>
        <v>10162965.490000028</v>
      </c>
      <c r="AG1574" s="30">
        <f t="shared" si="435"/>
        <v>1562</v>
      </c>
      <c r="AH1574" s="30">
        <f t="shared" si="435"/>
        <v>1562</v>
      </c>
      <c r="AI1574" s="29">
        <f t="shared" si="425"/>
        <v>10110331.250000076</v>
      </c>
      <c r="AJ1574" s="30">
        <f t="shared" si="435"/>
        <v>1562</v>
      </c>
      <c r="AK1574" s="30">
        <f t="shared" si="434"/>
        <v>1562</v>
      </c>
      <c r="AL1574" s="29">
        <f t="shared" si="426"/>
        <v>10153671.630000046</v>
      </c>
      <c r="AM1574" s="30">
        <f t="shared" si="434"/>
        <v>1562</v>
      </c>
      <c r="AN1574" s="30">
        <f t="shared" si="434"/>
        <v>1562</v>
      </c>
      <c r="AO1574" s="29">
        <f t="shared" si="427"/>
        <v>10153791.730000069</v>
      </c>
      <c r="AP1574" s="30">
        <f t="shared" si="434"/>
        <v>1562</v>
      </c>
      <c r="AQ1574" s="30">
        <f t="shared" si="434"/>
        <v>1562</v>
      </c>
      <c r="AR1574" s="29">
        <f t="shared" si="421"/>
        <v>10139907.219999842</v>
      </c>
      <c r="AS1574" s="253">
        <f t="shared" si="434"/>
        <v>1562</v>
      </c>
      <c r="AT1574" s="254">
        <f t="shared" si="434"/>
        <v>1562</v>
      </c>
    </row>
    <row r="1575" spans="22:46">
      <c r="V1575" s="30">
        <f t="shared" si="435"/>
        <v>1563</v>
      </c>
      <c r="W1575" s="29">
        <f t="shared" si="422"/>
        <v>10126887.720000077</v>
      </c>
      <c r="X1575" s="30">
        <f t="shared" si="435"/>
        <v>1563</v>
      </c>
      <c r="Y1575" s="30">
        <f t="shared" si="435"/>
        <v>1563</v>
      </c>
      <c r="Z1575" s="29">
        <f t="shared" si="423"/>
        <v>10156668.019999895</v>
      </c>
      <c r="AA1575" s="30">
        <f t="shared" si="435"/>
        <v>1563</v>
      </c>
      <c r="AB1575" s="30">
        <f t="shared" si="435"/>
        <v>1563</v>
      </c>
      <c r="AC1575" s="29">
        <f t="shared" si="424"/>
        <v>10120854.620000154</v>
      </c>
      <c r="AD1575" s="30">
        <f t="shared" si="435"/>
        <v>1563</v>
      </c>
      <c r="AE1575" s="30">
        <f t="shared" si="435"/>
        <v>1563</v>
      </c>
      <c r="AF1575" s="29">
        <f t="shared" si="436"/>
        <v>10169430.050000029</v>
      </c>
      <c r="AG1575" s="30">
        <f t="shared" si="435"/>
        <v>1563</v>
      </c>
      <c r="AH1575" s="30">
        <f t="shared" si="435"/>
        <v>1563</v>
      </c>
      <c r="AI1575" s="29">
        <f t="shared" si="425"/>
        <v>10116769.970000077</v>
      </c>
      <c r="AJ1575" s="30">
        <f t="shared" si="435"/>
        <v>1563</v>
      </c>
      <c r="AK1575" s="30">
        <f t="shared" si="434"/>
        <v>1563</v>
      </c>
      <c r="AL1575" s="29">
        <f t="shared" si="426"/>
        <v>10160135.290000046</v>
      </c>
      <c r="AM1575" s="30">
        <f t="shared" si="434"/>
        <v>1563</v>
      </c>
      <c r="AN1575" s="30">
        <f t="shared" si="434"/>
        <v>1563</v>
      </c>
      <c r="AO1575" s="29">
        <f t="shared" si="427"/>
        <v>10160247.990000069</v>
      </c>
      <c r="AP1575" s="30">
        <f t="shared" si="434"/>
        <v>1563</v>
      </c>
      <c r="AQ1575" s="30">
        <f t="shared" si="434"/>
        <v>1563</v>
      </c>
      <c r="AR1575" s="29">
        <f t="shared" ref="AR1575:AR1638" si="437">AR1574+6445.47</f>
        <v>10146352.689999843</v>
      </c>
      <c r="AS1575" s="253">
        <f t="shared" si="434"/>
        <v>1563</v>
      </c>
      <c r="AT1575" s="254">
        <f t="shared" si="434"/>
        <v>1563</v>
      </c>
    </row>
    <row r="1576" spans="22:46">
      <c r="V1576" s="30">
        <f t="shared" si="435"/>
        <v>1564</v>
      </c>
      <c r="W1576" s="29">
        <f t="shared" ref="W1576:W1639" si="438">W1575+6440.97</f>
        <v>10133328.690000078</v>
      </c>
      <c r="X1576" s="30">
        <f t="shared" si="435"/>
        <v>1564</v>
      </c>
      <c r="Y1576" s="30">
        <f t="shared" si="435"/>
        <v>1564</v>
      </c>
      <c r="Z1576" s="29">
        <f t="shared" ref="Z1576:Z1639" si="439">Z1575+6460.05</f>
        <v>10163128.069999896</v>
      </c>
      <c r="AA1576" s="30">
        <f t="shared" si="435"/>
        <v>1564</v>
      </c>
      <c r="AB1576" s="30">
        <f t="shared" si="435"/>
        <v>1564</v>
      </c>
      <c r="AC1576" s="29">
        <f t="shared" si="424"/>
        <v>10127292.890000153</v>
      </c>
      <c r="AD1576" s="30">
        <f t="shared" si="435"/>
        <v>1564</v>
      </c>
      <c r="AE1576" s="30">
        <f t="shared" si="435"/>
        <v>1564</v>
      </c>
      <c r="AF1576" s="29">
        <f t="shared" si="436"/>
        <v>10175894.610000029</v>
      </c>
      <c r="AG1576" s="30">
        <f t="shared" si="435"/>
        <v>1564</v>
      </c>
      <c r="AH1576" s="30">
        <f t="shared" si="435"/>
        <v>1564</v>
      </c>
      <c r="AI1576" s="29">
        <f t="shared" si="425"/>
        <v>10123208.690000078</v>
      </c>
      <c r="AJ1576" s="30">
        <f t="shared" si="435"/>
        <v>1564</v>
      </c>
      <c r="AK1576" s="30">
        <f t="shared" si="434"/>
        <v>1564</v>
      </c>
      <c r="AL1576" s="29">
        <f t="shared" si="426"/>
        <v>10166598.950000046</v>
      </c>
      <c r="AM1576" s="30">
        <f t="shared" si="434"/>
        <v>1564</v>
      </c>
      <c r="AN1576" s="30">
        <f t="shared" si="434"/>
        <v>1564</v>
      </c>
      <c r="AO1576" s="29">
        <f t="shared" si="427"/>
        <v>10166704.250000069</v>
      </c>
      <c r="AP1576" s="30">
        <f t="shared" si="434"/>
        <v>1564</v>
      </c>
      <c r="AQ1576" s="30">
        <f t="shared" si="434"/>
        <v>1564</v>
      </c>
      <c r="AR1576" s="29">
        <f t="shared" si="437"/>
        <v>10152798.159999844</v>
      </c>
      <c r="AS1576" s="253">
        <f t="shared" si="434"/>
        <v>1564</v>
      </c>
      <c r="AT1576" s="254">
        <f t="shared" si="434"/>
        <v>1564</v>
      </c>
    </row>
    <row r="1577" spans="22:46">
      <c r="V1577" s="30">
        <f t="shared" si="435"/>
        <v>1565</v>
      </c>
      <c r="W1577" s="29">
        <f t="shared" si="438"/>
        <v>10139769.660000078</v>
      </c>
      <c r="X1577" s="30">
        <f t="shared" si="435"/>
        <v>1565</v>
      </c>
      <c r="Y1577" s="30">
        <f t="shared" si="435"/>
        <v>1565</v>
      </c>
      <c r="Z1577" s="29">
        <f t="shared" si="439"/>
        <v>10169588.119999897</v>
      </c>
      <c r="AA1577" s="30">
        <f t="shared" si="435"/>
        <v>1565</v>
      </c>
      <c r="AB1577" s="30">
        <f t="shared" si="435"/>
        <v>1565</v>
      </c>
      <c r="AC1577" s="29">
        <f t="shared" ref="AC1577:AC1640" si="440">AC1576+6438.27</f>
        <v>10133731.160000153</v>
      </c>
      <c r="AD1577" s="30">
        <f t="shared" si="435"/>
        <v>1565</v>
      </c>
      <c r="AE1577" s="30">
        <f t="shared" si="435"/>
        <v>1565</v>
      </c>
      <c r="AF1577" s="29">
        <f t="shared" si="436"/>
        <v>10182359.17000003</v>
      </c>
      <c r="AG1577" s="30">
        <f t="shared" si="435"/>
        <v>1565</v>
      </c>
      <c r="AH1577" s="30">
        <f t="shared" si="435"/>
        <v>1565</v>
      </c>
      <c r="AI1577" s="29">
        <f t="shared" ref="AI1577:AI1640" si="441">AI1576+6438.72</f>
        <v>10129647.410000078</v>
      </c>
      <c r="AJ1577" s="30">
        <f t="shared" si="435"/>
        <v>1565</v>
      </c>
      <c r="AK1577" s="30">
        <f t="shared" si="434"/>
        <v>1565</v>
      </c>
      <c r="AL1577" s="29">
        <f t="shared" ref="AL1577:AL1640" si="442">AL1576+6463.66</f>
        <v>10173062.610000046</v>
      </c>
      <c r="AM1577" s="30">
        <f t="shared" si="434"/>
        <v>1565</v>
      </c>
      <c r="AN1577" s="30">
        <f t="shared" si="434"/>
        <v>1565</v>
      </c>
      <c r="AO1577" s="29">
        <f t="shared" si="427"/>
        <v>10173160.510000069</v>
      </c>
      <c r="AP1577" s="30">
        <f t="shared" si="434"/>
        <v>1565</v>
      </c>
      <c r="AQ1577" s="30">
        <f t="shared" si="434"/>
        <v>1565</v>
      </c>
      <c r="AR1577" s="29">
        <f t="shared" si="437"/>
        <v>10159243.629999844</v>
      </c>
      <c r="AS1577" s="253">
        <f t="shared" si="434"/>
        <v>1565</v>
      </c>
      <c r="AT1577" s="254">
        <f t="shared" si="434"/>
        <v>1565</v>
      </c>
    </row>
    <row r="1578" spans="22:46">
      <c r="V1578" s="30">
        <f t="shared" si="435"/>
        <v>1566</v>
      </c>
      <c r="W1578" s="29">
        <f t="shared" si="438"/>
        <v>10146210.630000079</v>
      </c>
      <c r="X1578" s="30">
        <f t="shared" si="435"/>
        <v>1566</v>
      </c>
      <c r="Y1578" s="30">
        <f t="shared" si="435"/>
        <v>1566</v>
      </c>
      <c r="Z1578" s="29">
        <f t="shared" si="439"/>
        <v>10176048.169999897</v>
      </c>
      <c r="AA1578" s="30">
        <f t="shared" si="435"/>
        <v>1566</v>
      </c>
      <c r="AB1578" s="30">
        <f t="shared" si="435"/>
        <v>1566</v>
      </c>
      <c r="AC1578" s="29">
        <f t="shared" si="440"/>
        <v>10140169.430000152</v>
      </c>
      <c r="AD1578" s="30">
        <f t="shared" si="435"/>
        <v>1566</v>
      </c>
      <c r="AE1578" s="30">
        <f t="shared" si="435"/>
        <v>1566</v>
      </c>
      <c r="AF1578" s="29">
        <f t="shared" si="436"/>
        <v>10188823.73000003</v>
      </c>
      <c r="AG1578" s="30">
        <f t="shared" si="435"/>
        <v>1566</v>
      </c>
      <c r="AH1578" s="30">
        <f t="shared" si="435"/>
        <v>1566</v>
      </c>
      <c r="AI1578" s="29">
        <f t="shared" si="441"/>
        <v>10136086.130000079</v>
      </c>
      <c r="AJ1578" s="30">
        <f t="shared" si="435"/>
        <v>1566</v>
      </c>
      <c r="AK1578" s="30">
        <f t="shared" si="434"/>
        <v>1566</v>
      </c>
      <c r="AL1578" s="29">
        <f t="shared" si="442"/>
        <v>10179526.270000046</v>
      </c>
      <c r="AM1578" s="30">
        <f t="shared" si="434"/>
        <v>1566</v>
      </c>
      <c r="AN1578" s="30">
        <f t="shared" si="434"/>
        <v>1566</v>
      </c>
      <c r="AO1578" s="29">
        <f t="shared" si="427"/>
        <v>10179616.770000068</v>
      </c>
      <c r="AP1578" s="30">
        <f t="shared" si="434"/>
        <v>1566</v>
      </c>
      <c r="AQ1578" s="30">
        <f t="shared" si="434"/>
        <v>1566</v>
      </c>
      <c r="AR1578" s="29">
        <f t="shared" si="437"/>
        <v>10165689.099999845</v>
      </c>
      <c r="AS1578" s="253">
        <f t="shared" si="434"/>
        <v>1566</v>
      </c>
      <c r="AT1578" s="254">
        <f t="shared" si="434"/>
        <v>1566</v>
      </c>
    </row>
    <row r="1579" spans="22:46">
      <c r="V1579" s="30">
        <f t="shared" si="435"/>
        <v>1567</v>
      </c>
      <c r="W1579" s="29">
        <f t="shared" si="438"/>
        <v>10152651.60000008</v>
      </c>
      <c r="X1579" s="30">
        <f t="shared" si="435"/>
        <v>1567</v>
      </c>
      <c r="Y1579" s="30">
        <f t="shared" si="435"/>
        <v>1567</v>
      </c>
      <c r="Z1579" s="29">
        <f t="shared" si="439"/>
        <v>10182508.219999898</v>
      </c>
      <c r="AA1579" s="30">
        <f t="shared" si="435"/>
        <v>1567</v>
      </c>
      <c r="AB1579" s="30">
        <f t="shared" si="435"/>
        <v>1567</v>
      </c>
      <c r="AC1579" s="29">
        <f t="shared" si="440"/>
        <v>10146607.700000152</v>
      </c>
      <c r="AD1579" s="30">
        <f t="shared" si="435"/>
        <v>1567</v>
      </c>
      <c r="AE1579" s="30">
        <f t="shared" si="435"/>
        <v>1567</v>
      </c>
      <c r="AF1579" s="29">
        <f t="shared" si="436"/>
        <v>10195288.290000031</v>
      </c>
      <c r="AG1579" s="30">
        <f t="shared" si="435"/>
        <v>1567</v>
      </c>
      <c r="AH1579" s="30">
        <f t="shared" si="435"/>
        <v>1567</v>
      </c>
      <c r="AI1579" s="29">
        <f t="shared" si="441"/>
        <v>10142524.85000008</v>
      </c>
      <c r="AJ1579" s="30">
        <f t="shared" si="435"/>
        <v>1567</v>
      </c>
      <c r="AK1579" s="30">
        <f t="shared" si="434"/>
        <v>1567</v>
      </c>
      <c r="AL1579" s="29">
        <f t="shared" si="442"/>
        <v>10185989.930000046</v>
      </c>
      <c r="AM1579" s="30">
        <f t="shared" si="434"/>
        <v>1567</v>
      </c>
      <c r="AN1579" s="30">
        <f t="shared" si="434"/>
        <v>1567</v>
      </c>
      <c r="AO1579" s="29">
        <f t="shared" ref="AO1579:AO1642" si="443">AO1578+6456.26</f>
        <v>10186073.030000068</v>
      </c>
      <c r="AP1579" s="30">
        <f t="shared" si="434"/>
        <v>1567</v>
      </c>
      <c r="AQ1579" s="30">
        <f t="shared" si="434"/>
        <v>1567</v>
      </c>
      <c r="AR1579" s="29">
        <f t="shared" si="437"/>
        <v>10172134.569999846</v>
      </c>
      <c r="AS1579" s="253">
        <f t="shared" si="434"/>
        <v>1567</v>
      </c>
      <c r="AT1579" s="254">
        <f t="shared" si="434"/>
        <v>1567</v>
      </c>
    </row>
    <row r="1580" spans="22:46">
      <c r="V1580" s="30">
        <f t="shared" si="435"/>
        <v>1568</v>
      </c>
      <c r="W1580" s="29">
        <f t="shared" si="438"/>
        <v>10159092.57000008</v>
      </c>
      <c r="X1580" s="30">
        <f t="shared" si="435"/>
        <v>1568</v>
      </c>
      <c r="Y1580" s="30">
        <f t="shared" si="435"/>
        <v>1568</v>
      </c>
      <c r="Z1580" s="29">
        <f t="shared" si="439"/>
        <v>10188968.269999899</v>
      </c>
      <c r="AA1580" s="30">
        <f t="shared" si="435"/>
        <v>1568</v>
      </c>
      <c r="AB1580" s="30">
        <f t="shared" si="435"/>
        <v>1568</v>
      </c>
      <c r="AC1580" s="29">
        <f t="shared" si="440"/>
        <v>10153045.970000152</v>
      </c>
      <c r="AD1580" s="30">
        <f t="shared" si="435"/>
        <v>1568</v>
      </c>
      <c r="AE1580" s="30">
        <f t="shared" si="435"/>
        <v>1568</v>
      </c>
      <c r="AF1580" s="29">
        <f t="shared" si="436"/>
        <v>10201752.850000031</v>
      </c>
      <c r="AG1580" s="30">
        <f t="shared" si="435"/>
        <v>1568</v>
      </c>
      <c r="AH1580" s="30">
        <f t="shared" si="435"/>
        <v>1568</v>
      </c>
      <c r="AI1580" s="29">
        <f t="shared" si="441"/>
        <v>10148963.57000008</v>
      </c>
      <c r="AJ1580" s="30">
        <f t="shared" si="435"/>
        <v>1568</v>
      </c>
      <c r="AK1580" s="30">
        <f t="shared" si="434"/>
        <v>1568</v>
      </c>
      <c r="AL1580" s="29">
        <f t="shared" si="442"/>
        <v>10192453.590000046</v>
      </c>
      <c r="AM1580" s="30">
        <f t="shared" si="434"/>
        <v>1568</v>
      </c>
      <c r="AN1580" s="30">
        <f t="shared" si="434"/>
        <v>1568</v>
      </c>
      <c r="AO1580" s="29">
        <f t="shared" si="443"/>
        <v>10192529.290000068</v>
      </c>
      <c r="AP1580" s="30">
        <f t="shared" si="434"/>
        <v>1568</v>
      </c>
      <c r="AQ1580" s="30">
        <f t="shared" si="434"/>
        <v>1568</v>
      </c>
      <c r="AR1580" s="29">
        <f t="shared" si="437"/>
        <v>10178580.039999846</v>
      </c>
      <c r="AS1580" s="253">
        <f t="shared" si="434"/>
        <v>1568</v>
      </c>
      <c r="AT1580" s="254">
        <f t="shared" si="434"/>
        <v>1568</v>
      </c>
    </row>
    <row r="1581" spans="22:46">
      <c r="V1581" s="30">
        <f t="shared" si="435"/>
        <v>1569</v>
      </c>
      <c r="W1581" s="29">
        <f t="shared" si="438"/>
        <v>10165533.540000081</v>
      </c>
      <c r="X1581" s="30">
        <f t="shared" si="435"/>
        <v>1569</v>
      </c>
      <c r="Y1581" s="30">
        <f t="shared" si="435"/>
        <v>1569</v>
      </c>
      <c r="Z1581" s="29">
        <f t="shared" si="439"/>
        <v>10195428.3199999</v>
      </c>
      <c r="AA1581" s="30">
        <f t="shared" si="435"/>
        <v>1569</v>
      </c>
      <c r="AB1581" s="30">
        <f t="shared" si="435"/>
        <v>1569</v>
      </c>
      <c r="AC1581" s="29">
        <f t="shared" si="440"/>
        <v>10159484.240000151</v>
      </c>
      <c r="AD1581" s="30">
        <f t="shared" si="435"/>
        <v>1569</v>
      </c>
      <c r="AE1581" s="30">
        <f t="shared" si="435"/>
        <v>1569</v>
      </c>
      <c r="AF1581" s="29">
        <f t="shared" si="436"/>
        <v>10208217.410000032</v>
      </c>
      <c r="AG1581" s="30">
        <f t="shared" si="435"/>
        <v>1569</v>
      </c>
      <c r="AH1581" s="30">
        <f t="shared" si="435"/>
        <v>1569</v>
      </c>
      <c r="AI1581" s="29">
        <f t="shared" si="441"/>
        <v>10155402.290000081</v>
      </c>
      <c r="AJ1581" s="30">
        <f t="shared" si="435"/>
        <v>1569</v>
      </c>
      <c r="AK1581" s="30">
        <f t="shared" si="435"/>
        <v>1569</v>
      </c>
      <c r="AL1581" s="29">
        <f t="shared" si="442"/>
        <v>10198917.250000047</v>
      </c>
      <c r="AM1581" s="30">
        <f t="shared" ref="AK1581:AT1596" si="444">AM1580+1</f>
        <v>1569</v>
      </c>
      <c r="AN1581" s="30">
        <f t="shared" si="444"/>
        <v>1569</v>
      </c>
      <c r="AO1581" s="29">
        <f t="shared" si="443"/>
        <v>10198985.550000068</v>
      </c>
      <c r="AP1581" s="30">
        <f t="shared" si="444"/>
        <v>1569</v>
      </c>
      <c r="AQ1581" s="30">
        <f t="shared" si="444"/>
        <v>1569</v>
      </c>
      <c r="AR1581" s="29">
        <f t="shared" si="437"/>
        <v>10185025.509999847</v>
      </c>
      <c r="AS1581" s="253">
        <f t="shared" si="444"/>
        <v>1569</v>
      </c>
      <c r="AT1581" s="254">
        <f t="shared" si="444"/>
        <v>1569</v>
      </c>
    </row>
    <row r="1582" spans="22:46">
      <c r="V1582" s="30">
        <f t="shared" ref="V1582:AK1597" si="445">V1581+1</f>
        <v>1570</v>
      </c>
      <c r="W1582" s="29">
        <f t="shared" si="438"/>
        <v>10171974.510000082</v>
      </c>
      <c r="X1582" s="30">
        <f t="shared" si="445"/>
        <v>1570</v>
      </c>
      <c r="Y1582" s="30">
        <f t="shared" si="445"/>
        <v>1570</v>
      </c>
      <c r="Z1582" s="29">
        <f t="shared" si="439"/>
        <v>10201888.3699999</v>
      </c>
      <c r="AA1582" s="30">
        <f t="shared" si="445"/>
        <v>1570</v>
      </c>
      <c r="AB1582" s="30">
        <f t="shared" si="445"/>
        <v>1570</v>
      </c>
      <c r="AC1582" s="29">
        <f t="shared" si="440"/>
        <v>10165922.510000151</v>
      </c>
      <c r="AD1582" s="30">
        <f t="shared" si="445"/>
        <v>1570</v>
      </c>
      <c r="AE1582" s="30">
        <f t="shared" si="445"/>
        <v>1570</v>
      </c>
      <c r="AF1582" s="29">
        <f t="shared" si="436"/>
        <v>10214681.970000032</v>
      </c>
      <c r="AG1582" s="30">
        <f t="shared" si="445"/>
        <v>1570</v>
      </c>
      <c r="AH1582" s="30">
        <f t="shared" si="445"/>
        <v>1570</v>
      </c>
      <c r="AI1582" s="29">
        <f t="shared" si="441"/>
        <v>10161841.010000082</v>
      </c>
      <c r="AJ1582" s="30">
        <f t="shared" si="445"/>
        <v>1570</v>
      </c>
      <c r="AK1582" s="30">
        <f t="shared" si="444"/>
        <v>1570</v>
      </c>
      <c r="AL1582" s="29">
        <f t="shared" si="442"/>
        <v>10205380.910000047</v>
      </c>
      <c r="AM1582" s="30">
        <f t="shared" si="444"/>
        <v>1570</v>
      </c>
      <c r="AN1582" s="30">
        <f t="shared" si="444"/>
        <v>1570</v>
      </c>
      <c r="AO1582" s="29">
        <f t="shared" si="443"/>
        <v>10205441.810000068</v>
      </c>
      <c r="AP1582" s="30">
        <f t="shared" si="444"/>
        <v>1570</v>
      </c>
      <c r="AQ1582" s="30">
        <f t="shared" si="444"/>
        <v>1570</v>
      </c>
      <c r="AR1582" s="29">
        <f t="shared" si="437"/>
        <v>10191470.979999848</v>
      </c>
      <c r="AS1582" s="253">
        <f t="shared" si="444"/>
        <v>1570</v>
      </c>
      <c r="AT1582" s="254">
        <f t="shared" si="444"/>
        <v>1570</v>
      </c>
    </row>
    <row r="1583" spans="22:46">
      <c r="V1583" s="30">
        <f t="shared" si="445"/>
        <v>1571</v>
      </c>
      <c r="W1583" s="29">
        <f t="shared" si="438"/>
        <v>10178415.480000082</v>
      </c>
      <c r="X1583" s="30">
        <f t="shared" si="445"/>
        <v>1571</v>
      </c>
      <c r="Y1583" s="30">
        <f t="shared" si="445"/>
        <v>1571</v>
      </c>
      <c r="Z1583" s="29">
        <f t="shared" si="439"/>
        <v>10208348.419999901</v>
      </c>
      <c r="AA1583" s="30">
        <f t="shared" si="445"/>
        <v>1571</v>
      </c>
      <c r="AB1583" s="30">
        <f t="shared" si="445"/>
        <v>1571</v>
      </c>
      <c r="AC1583" s="29">
        <f t="shared" si="440"/>
        <v>10172360.78000015</v>
      </c>
      <c r="AD1583" s="30">
        <f t="shared" si="445"/>
        <v>1571</v>
      </c>
      <c r="AE1583" s="30">
        <f t="shared" si="445"/>
        <v>1571</v>
      </c>
      <c r="AF1583" s="29">
        <f t="shared" si="436"/>
        <v>10221146.530000033</v>
      </c>
      <c r="AG1583" s="30">
        <f t="shared" si="445"/>
        <v>1571</v>
      </c>
      <c r="AH1583" s="30">
        <f t="shared" si="445"/>
        <v>1571</v>
      </c>
      <c r="AI1583" s="29">
        <f t="shared" si="441"/>
        <v>10168279.730000082</v>
      </c>
      <c r="AJ1583" s="30">
        <f t="shared" si="445"/>
        <v>1571</v>
      </c>
      <c r="AK1583" s="30">
        <f t="shared" si="444"/>
        <v>1571</v>
      </c>
      <c r="AL1583" s="29">
        <f t="shared" si="442"/>
        <v>10211844.570000047</v>
      </c>
      <c r="AM1583" s="30">
        <f t="shared" si="444"/>
        <v>1571</v>
      </c>
      <c r="AN1583" s="30">
        <f t="shared" si="444"/>
        <v>1571</v>
      </c>
      <c r="AO1583" s="29">
        <f t="shared" si="443"/>
        <v>10211898.070000067</v>
      </c>
      <c r="AP1583" s="30">
        <f t="shared" si="444"/>
        <v>1571</v>
      </c>
      <c r="AQ1583" s="30">
        <f t="shared" si="444"/>
        <v>1571</v>
      </c>
      <c r="AR1583" s="29">
        <f t="shared" si="437"/>
        <v>10197916.449999848</v>
      </c>
      <c r="AS1583" s="253">
        <f t="shared" si="444"/>
        <v>1571</v>
      </c>
      <c r="AT1583" s="254">
        <f t="shared" si="444"/>
        <v>1571</v>
      </c>
    </row>
    <row r="1584" spans="22:46">
      <c r="V1584" s="30">
        <f t="shared" si="445"/>
        <v>1572</v>
      </c>
      <c r="W1584" s="29">
        <f t="shared" si="438"/>
        <v>10184856.450000083</v>
      </c>
      <c r="X1584" s="30">
        <f t="shared" si="445"/>
        <v>1572</v>
      </c>
      <c r="Y1584" s="30">
        <f t="shared" si="445"/>
        <v>1572</v>
      </c>
      <c r="Z1584" s="29">
        <f t="shared" si="439"/>
        <v>10214808.469999902</v>
      </c>
      <c r="AA1584" s="30">
        <f t="shared" si="445"/>
        <v>1572</v>
      </c>
      <c r="AB1584" s="30">
        <f t="shared" si="445"/>
        <v>1572</v>
      </c>
      <c r="AC1584" s="29">
        <f t="shared" si="440"/>
        <v>10178799.05000015</v>
      </c>
      <c r="AD1584" s="30">
        <f t="shared" si="445"/>
        <v>1572</v>
      </c>
      <c r="AE1584" s="30">
        <f t="shared" si="445"/>
        <v>1572</v>
      </c>
      <c r="AF1584" s="29">
        <f t="shared" si="436"/>
        <v>10227611.090000033</v>
      </c>
      <c r="AG1584" s="30">
        <f t="shared" si="445"/>
        <v>1572</v>
      </c>
      <c r="AH1584" s="30">
        <f t="shared" si="445"/>
        <v>1572</v>
      </c>
      <c r="AI1584" s="29">
        <f t="shared" si="441"/>
        <v>10174718.450000083</v>
      </c>
      <c r="AJ1584" s="30">
        <f t="shared" si="445"/>
        <v>1572</v>
      </c>
      <c r="AK1584" s="30">
        <f t="shared" si="444"/>
        <v>1572</v>
      </c>
      <c r="AL1584" s="29">
        <f t="shared" si="442"/>
        <v>10218308.230000047</v>
      </c>
      <c r="AM1584" s="30">
        <f t="shared" si="444"/>
        <v>1572</v>
      </c>
      <c r="AN1584" s="30">
        <f t="shared" si="444"/>
        <v>1572</v>
      </c>
      <c r="AO1584" s="29">
        <f t="shared" si="443"/>
        <v>10218354.330000067</v>
      </c>
      <c r="AP1584" s="30">
        <f t="shared" si="444"/>
        <v>1572</v>
      </c>
      <c r="AQ1584" s="30">
        <f t="shared" si="444"/>
        <v>1572</v>
      </c>
      <c r="AR1584" s="29">
        <f t="shared" si="437"/>
        <v>10204361.919999849</v>
      </c>
      <c r="AS1584" s="253">
        <f t="shared" si="444"/>
        <v>1572</v>
      </c>
      <c r="AT1584" s="254">
        <f t="shared" si="444"/>
        <v>1572</v>
      </c>
    </row>
    <row r="1585" spans="22:46">
      <c r="V1585" s="30">
        <f t="shared" si="445"/>
        <v>1573</v>
      </c>
      <c r="W1585" s="29">
        <f t="shared" si="438"/>
        <v>10191297.420000084</v>
      </c>
      <c r="X1585" s="30">
        <f t="shared" si="445"/>
        <v>1573</v>
      </c>
      <c r="Y1585" s="30">
        <f t="shared" si="445"/>
        <v>1573</v>
      </c>
      <c r="Z1585" s="29">
        <f t="shared" si="439"/>
        <v>10221268.519999903</v>
      </c>
      <c r="AA1585" s="30">
        <f t="shared" si="445"/>
        <v>1573</v>
      </c>
      <c r="AB1585" s="30">
        <f t="shared" si="445"/>
        <v>1573</v>
      </c>
      <c r="AC1585" s="29">
        <f t="shared" si="440"/>
        <v>10185237.320000149</v>
      </c>
      <c r="AD1585" s="30">
        <f t="shared" si="445"/>
        <v>1573</v>
      </c>
      <c r="AE1585" s="30">
        <f t="shared" si="445"/>
        <v>1573</v>
      </c>
      <c r="AF1585" s="29">
        <f t="shared" si="436"/>
        <v>10234075.650000034</v>
      </c>
      <c r="AG1585" s="30">
        <f t="shared" si="445"/>
        <v>1573</v>
      </c>
      <c r="AH1585" s="30">
        <f t="shared" si="445"/>
        <v>1573</v>
      </c>
      <c r="AI1585" s="29">
        <f t="shared" si="441"/>
        <v>10181157.170000084</v>
      </c>
      <c r="AJ1585" s="30">
        <f t="shared" si="445"/>
        <v>1573</v>
      </c>
      <c r="AK1585" s="30">
        <f t="shared" si="444"/>
        <v>1573</v>
      </c>
      <c r="AL1585" s="29">
        <f t="shared" si="442"/>
        <v>10224771.890000047</v>
      </c>
      <c r="AM1585" s="30">
        <f t="shared" si="444"/>
        <v>1573</v>
      </c>
      <c r="AN1585" s="30">
        <f t="shared" si="444"/>
        <v>1573</v>
      </c>
      <c r="AO1585" s="29">
        <f t="shared" si="443"/>
        <v>10224810.590000067</v>
      </c>
      <c r="AP1585" s="30">
        <f t="shared" si="444"/>
        <v>1573</v>
      </c>
      <c r="AQ1585" s="30">
        <f t="shared" si="444"/>
        <v>1573</v>
      </c>
      <c r="AR1585" s="29">
        <f t="shared" si="437"/>
        <v>10210807.38999985</v>
      </c>
      <c r="AS1585" s="253">
        <f t="shared" si="444"/>
        <v>1573</v>
      </c>
      <c r="AT1585" s="254">
        <f t="shared" si="444"/>
        <v>1573</v>
      </c>
    </row>
    <row r="1586" spans="22:46">
      <c r="V1586" s="30">
        <f t="shared" si="445"/>
        <v>1574</v>
      </c>
      <c r="W1586" s="29">
        <f t="shared" si="438"/>
        <v>10197738.390000084</v>
      </c>
      <c r="X1586" s="30">
        <f t="shared" si="445"/>
        <v>1574</v>
      </c>
      <c r="Y1586" s="30">
        <f t="shared" si="445"/>
        <v>1574</v>
      </c>
      <c r="Z1586" s="29">
        <f t="shared" si="439"/>
        <v>10227728.569999903</v>
      </c>
      <c r="AA1586" s="30">
        <f t="shared" si="445"/>
        <v>1574</v>
      </c>
      <c r="AB1586" s="30">
        <f t="shared" si="445"/>
        <v>1574</v>
      </c>
      <c r="AC1586" s="29">
        <f t="shared" si="440"/>
        <v>10191675.590000149</v>
      </c>
      <c r="AD1586" s="30">
        <f t="shared" si="445"/>
        <v>1574</v>
      </c>
      <c r="AE1586" s="30">
        <f t="shared" si="445"/>
        <v>1574</v>
      </c>
      <c r="AF1586" s="29">
        <f t="shared" si="436"/>
        <v>10240540.210000034</v>
      </c>
      <c r="AG1586" s="30">
        <f t="shared" si="445"/>
        <v>1574</v>
      </c>
      <c r="AH1586" s="30">
        <f t="shared" si="445"/>
        <v>1574</v>
      </c>
      <c r="AI1586" s="29">
        <f t="shared" si="441"/>
        <v>10187595.890000084</v>
      </c>
      <c r="AJ1586" s="30">
        <f t="shared" si="445"/>
        <v>1574</v>
      </c>
      <c r="AK1586" s="30">
        <f t="shared" si="444"/>
        <v>1574</v>
      </c>
      <c r="AL1586" s="29">
        <f t="shared" si="442"/>
        <v>10231235.550000047</v>
      </c>
      <c r="AM1586" s="30">
        <f t="shared" si="444"/>
        <v>1574</v>
      </c>
      <c r="AN1586" s="30">
        <f t="shared" si="444"/>
        <v>1574</v>
      </c>
      <c r="AO1586" s="29">
        <f t="shared" si="443"/>
        <v>10231266.850000067</v>
      </c>
      <c r="AP1586" s="30">
        <f t="shared" si="444"/>
        <v>1574</v>
      </c>
      <c r="AQ1586" s="30">
        <f t="shared" si="444"/>
        <v>1574</v>
      </c>
      <c r="AR1586" s="29">
        <f t="shared" si="437"/>
        <v>10217252.85999985</v>
      </c>
      <c r="AS1586" s="253">
        <f t="shared" si="444"/>
        <v>1574</v>
      </c>
      <c r="AT1586" s="254">
        <f t="shared" si="444"/>
        <v>1574</v>
      </c>
    </row>
    <row r="1587" spans="22:46">
      <c r="V1587" s="30">
        <f t="shared" si="445"/>
        <v>1575</v>
      </c>
      <c r="W1587" s="29">
        <f t="shared" si="438"/>
        <v>10204179.360000085</v>
      </c>
      <c r="X1587" s="30">
        <f t="shared" si="445"/>
        <v>1575</v>
      </c>
      <c r="Y1587" s="30">
        <f t="shared" si="445"/>
        <v>1575</v>
      </c>
      <c r="Z1587" s="29">
        <f t="shared" si="439"/>
        <v>10234188.619999904</v>
      </c>
      <c r="AA1587" s="30">
        <f t="shared" si="445"/>
        <v>1575</v>
      </c>
      <c r="AB1587" s="30">
        <f t="shared" si="445"/>
        <v>1575</v>
      </c>
      <c r="AC1587" s="29">
        <f t="shared" si="440"/>
        <v>10198113.860000148</v>
      </c>
      <c r="AD1587" s="30">
        <f t="shared" si="445"/>
        <v>1575</v>
      </c>
      <c r="AE1587" s="30">
        <f t="shared" si="445"/>
        <v>1575</v>
      </c>
      <c r="AF1587" s="29">
        <f t="shared" si="436"/>
        <v>10247004.770000035</v>
      </c>
      <c r="AG1587" s="30">
        <f t="shared" si="445"/>
        <v>1575</v>
      </c>
      <c r="AH1587" s="30">
        <f t="shared" si="445"/>
        <v>1575</v>
      </c>
      <c r="AI1587" s="29">
        <f t="shared" si="441"/>
        <v>10194034.610000085</v>
      </c>
      <c r="AJ1587" s="30">
        <f t="shared" si="445"/>
        <v>1575</v>
      </c>
      <c r="AK1587" s="30">
        <f t="shared" si="444"/>
        <v>1575</v>
      </c>
      <c r="AL1587" s="29">
        <f t="shared" si="442"/>
        <v>10237699.210000047</v>
      </c>
      <c r="AM1587" s="30">
        <f t="shared" si="444"/>
        <v>1575</v>
      </c>
      <c r="AN1587" s="30">
        <f t="shared" si="444"/>
        <v>1575</v>
      </c>
      <c r="AO1587" s="29">
        <f t="shared" si="443"/>
        <v>10237723.110000066</v>
      </c>
      <c r="AP1587" s="30">
        <f t="shared" si="444"/>
        <v>1575</v>
      </c>
      <c r="AQ1587" s="30">
        <f t="shared" si="444"/>
        <v>1575</v>
      </c>
      <c r="AR1587" s="29">
        <f t="shared" si="437"/>
        <v>10223698.329999851</v>
      </c>
      <c r="AS1587" s="253">
        <f t="shared" si="444"/>
        <v>1575</v>
      </c>
      <c r="AT1587" s="254">
        <f t="shared" si="444"/>
        <v>1575</v>
      </c>
    </row>
    <row r="1588" spans="22:46">
      <c r="V1588" s="30">
        <f t="shared" si="445"/>
        <v>1576</v>
      </c>
      <c r="W1588" s="29">
        <f t="shared" si="438"/>
        <v>10210620.330000086</v>
      </c>
      <c r="X1588" s="30">
        <f t="shared" si="445"/>
        <v>1576</v>
      </c>
      <c r="Y1588" s="30">
        <f t="shared" si="445"/>
        <v>1576</v>
      </c>
      <c r="Z1588" s="29">
        <f t="shared" si="439"/>
        <v>10240648.669999905</v>
      </c>
      <c r="AA1588" s="30">
        <f t="shared" si="445"/>
        <v>1576</v>
      </c>
      <c r="AB1588" s="30">
        <f t="shared" si="445"/>
        <v>1576</v>
      </c>
      <c r="AC1588" s="29">
        <f t="shared" si="440"/>
        <v>10204552.130000148</v>
      </c>
      <c r="AD1588" s="30">
        <f t="shared" si="445"/>
        <v>1576</v>
      </c>
      <c r="AE1588" s="30">
        <f t="shared" si="445"/>
        <v>1576</v>
      </c>
      <c r="AF1588" s="29">
        <f t="shared" si="436"/>
        <v>10253469.330000035</v>
      </c>
      <c r="AG1588" s="30">
        <f t="shared" si="445"/>
        <v>1576</v>
      </c>
      <c r="AH1588" s="30">
        <f t="shared" si="445"/>
        <v>1576</v>
      </c>
      <c r="AI1588" s="29">
        <f t="shared" si="441"/>
        <v>10200473.330000086</v>
      </c>
      <c r="AJ1588" s="30">
        <f t="shared" si="445"/>
        <v>1576</v>
      </c>
      <c r="AK1588" s="30">
        <f t="shared" si="444"/>
        <v>1576</v>
      </c>
      <c r="AL1588" s="29">
        <f t="shared" si="442"/>
        <v>10244162.870000048</v>
      </c>
      <c r="AM1588" s="30">
        <f t="shared" si="444"/>
        <v>1576</v>
      </c>
      <c r="AN1588" s="30">
        <f t="shared" si="444"/>
        <v>1576</v>
      </c>
      <c r="AO1588" s="29">
        <f t="shared" si="443"/>
        <v>10244179.370000066</v>
      </c>
      <c r="AP1588" s="30">
        <f t="shared" si="444"/>
        <v>1576</v>
      </c>
      <c r="AQ1588" s="30">
        <f t="shared" si="444"/>
        <v>1576</v>
      </c>
      <c r="AR1588" s="29">
        <f t="shared" si="437"/>
        <v>10230143.799999852</v>
      </c>
      <c r="AS1588" s="253">
        <f t="shared" si="444"/>
        <v>1576</v>
      </c>
      <c r="AT1588" s="254">
        <f t="shared" si="444"/>
        <v>1576</v>
      </c>
    </row>
    <row r="1589" spans="22:46">
      <c r="V1589" s="30">
        <f t="shared" si="445"/>
        <v>1577</v>
      </c>
      <c r="W1589" s="29">
        <f t="shared" si="438"/>
        <v>10217061.300000086</v>
      </c>
      <c r="X1589" s="30">
        <f t="shared" si="445"/>
        <v>1577</v>
      </c>
      <c r="Y1589" s="30">
        <f t="shared" si="445"/>
        <v>1577</v>
      </c>
      <c r="Z1589" s="29">
        <f t="shared" si="439"/>
        <v>10247108.719999906</v>
      </c>
      <c r="AA1589" s="30">
        <f t="shared" si="445"/>
        <v>1577</v>
      </c>
      <c r="AB1589" s="30">
        <f t="shared" si="445"/>
        <v>1577</v>
      </c>
      <c r="AC1589" s="29">
        <f t="shared" si="440"/>
        <v>10210990.400000148</v>
      </c>
      <c r="AD1589" s="30">
        <f t="shared" si="445"/>
        <v>1577</v>
      </c>
      <c r="AE1589" s="30">
        <f t="shared" si="445"/>
        <v>1577</v>
      </c>
      <c r="AF1589" s="29">
        <f t="shared" si="436"/>
        <v>10259933.890000036</v>
      </c>
      <c r="AG1589" s="30">
        <f t="shared" si="445"/>
        <v>1577</v>
      </c>
      <c r="AH1589" s="30">
        <f t="shared" si="445"/>
        <v>1577</v>
      </c>
      <c r="AI1589" s="29">
        <f t="shared" si="441"/>
        <v>10206912.050000086</v>
      </c>
      <c r="AJ1589" s="30">
        <f t="shared" si="445"/>
        <v>1577</v>
      </c>
      <c r="AK1589" s="30">
        <f t="shared" si="444"/>
        <v>1577</v>
      </c>
      <c r="AL1589" s="29">
        <f t="shared" si="442"/>
        <v>10250626.530000048</v>
      </c>
      <c r="AM1589" s="30">
        <f t="shared" si="444"/>
        <v>1577</v>
      </c>
      <c r="AN1589" s="30">
        <f t="shared" si="444"/>
        <v>1577</v>
      </c>
      <c r="AO1589" s="29">
        <f t="shared" si="443"/>
        <v>10250635.630000066</v>
      </c>
      <c r="AP1589" s="30">
        <f t="shared" si="444"/>
        <v>1577</v>
      </c>
      <c r="AQ1589" s="30">
        <f t="shared" si="444"/>
        <v>1577</v>
      </c>
      <c r="AR1589" s="29">
        <f t="shared" si="437"/>
        <v>10236589.269999852</v>
      </c>
      <c r="AS1589" s="253">
        <f t="shared" si="444"/>
        <v>1577</v>
      </c>
      <c r="AT1589" s="254">
        <f t="shared" si="444"/>
        <v>1577</v>
      </c>
    </row>
    <row r="1590" spans="22:46">
      <c r="V1590" s="30">
        <f t="shared" si="445"/>
        <v>1578</v>
      </c>
      <c r="W1590" s="29">
        <f t="shared" si="438"/>
        <v>10223502.270000087</v>
      </c>
      <c r="X1590" s="30">
        <f t="shared" si="445"/>
        <v>1578</v>
      </c>
      <c r="Y1590" s="30">
        <f t="shared" si="445"/>
        <v>1578</v>
      </c>
      <c r="Z1590" s="29">
        <f t="shared" si="439"/>
        <v>10253568.769999906</v>
      </c>
      <c r="AA1590" s="30">
        <f t="shared" si="445"/>
        <v>1578</v>
      </c>
      <c r="AB1590" s="30">
        <f t="shared" si="445"/>
        <v>1578</v>
      </c>
      <c r="AC1590" s="29">
        <f t="shared" si="440"/>
        <v>10217428.670000147</v>
      </c>
      <c r="AD1590" s="30">
        <f t="shared" si="445"/>
        <v>1578</v>
      </c>
      <c r="AE1590" s="30">
        <f t="shared" si="445"/>
        <v>1578</v>
      </c>
      <c r="AF1590" s="29">
        <f t="shared" si="436"/>
        <v>10266398.450000037</v>
      </c>
      <c r="AG1590" s="30">
        <f t="shared" si="445"/>
        <v>1578</v>
      </c>
      <c r="AH1590" s="30">
        <f t="shared" si="445"/>
        <v>1578</v>
      </c>
      <c r="AI1590" s="29">
        <f t="shared" si="441"/>
        <v>10213350.770000087</v>
      </c>
      <c r="AJ1590" s="30">
        <f t="shared" si="445"/>
        <v>1578</v>
      </c>
      <c r="AK1590" s="30">
        <f t="shared" si="444"/>
        <v>1578</v>
      </c>
      <c r="AL1590" s="29">
        <f t="shared" si="442"/>
        <v>10257090.190000048</v>
      </c>
      <c r="AM1590" s="30">
        <f t="shared" si="444"/>
        <v>1578</v>
      </c>
      <c r="AN1590" s="30">
        <f t="shared" si="444"/>
        <v>1578</v>
      </c>
      <c r="AO1590" s="29">
        <f t="shared" si="443"/>
        <v>10257091.890000066</v>
      </c>
      <c r="AP1590" s="30">
        <f t="shared" si="444"/>
        <v>1578</v>
      </c>
      <c r="AQ1590" s="30">
        <f t="shared" si="444"/>
        <v>1578</v>
      </c>
      <c r="AR1590" s="29">
        <f t="shared" si="437"/>
        <v>10243034.739999853</v>
      </c>
      <c r="AS1590" s="253">
        <f t="shared" si="444"/>
        <v>1578</v>
      </c>
      <c r="AT1590" s="254">
        <f t="shared" si="444"/>
        <v>1578</v>
      </c>
    </row>
    <row r="1591" spans="22:46">
      <c r="V1591" s="30">
        <f t="shared" si="445"/>
        <v>1579</v>
      </c>
      <c r="W1591" s="29">
        <f t="shared" si="438"/>
        <v>10229943.240000088</v>
      </c>
      <c r="X1591" s="30">
        <f t="shared" si="445"/>
        <v>1579</v>
      </c>
      <c r="Y1591" s="30">
        <f t="shared" si="445"/>
        <v>1579</v>
      </c>
      <c r="Z1591" s="29">
        <f t="shared" si="439"/>
        <v>10260028.819999907</v>
      </c>
      <c r="AA1591" s="30">
        <f t="shared" si="445"/>
        <v>1579</v>
      </c>
      <c r="AB1591" s="30">
        <f t="shared" si="445"/>
        <v>1579</v>
      </c>
      <c r="AC1591" s="29">
        <f t="shared" si="440"/>
        <v>10223866.940000147</v>
      </c>
      <c r="AD1591" s="30">
        <f t="shared" si="445"/>
        <v>1579</v>
      </c>
      <c r="AE1591" s="30">
        <f t="shared" si="445"/>
        <v>1579</v>
      </c>
      <c r="AF1591" s="29">
        <f t="shared" si="436"/>
        <v>10272863.010000037</v>
      </c>
      <c r="AG1591" s="30">
        <f t="shared" si="445"/>
        <v>1579</v>
      </c>
      <c r="AH1591" s="30">
        <f t="shared" si="445"/>
        <v>1579</v>
      </c>
      <c r="AI1591" s="29">
        <f t="shared" si="441"/>
        <v>10219789.490000088</v>
      </c>
      <c r="AJ1591" s="30">
        <f t="shared" si="445"/>
        <v>1579</v>
      </c>
      <c r="AK1591" s="30">
        <f t="shared" si="444"/>
        <v>1579</v>
      </c>
      <c r="AL1591" s="29">
        <f t="shared" si="442"/>
        <v>10263553.850000048</v>
      </c>
      <c r="AM1591" s="30">
        <f t="shared" si="444"/>
        <v>1579</v>
      </c>
      <c r="AN1591" s="30">
        <f t="shared" si="444"/>
        <v>1579</v>
      </c>
      <c r="AO1591" s="29">
        <f t="shared" si="443"/>
        <v>10263548.150000066</v>
      </c>
      <c r="AP1591" s="30">
        <f t="shared" si="444"/>
        <v>1579</v>
      </c>
      <c r="AQ1591" s="30">
        <f t="shared" si="444"/>
        <v>1579</v>
      </c>
      <c r="AR1591" s="29">
        <f t="shared" si="437"/>
        <v>10249480.209999854</v>
      </c>
      <c r="AS1591" s="253">
        <f t="shared" si="444"/>
        <v>1579</v>
      </c>
      <c r="AT1591" s="254">
        <f t="shared" si="444"/>
        <v>1579</v>
      </c>
    </row>
    <row r="1592" spans="22:46">
      <c r="V1592" s="30">
        <f t="shared" si="445"/>
        <v>1580</v>
      </c>
      <c r="W1592" s="29">
        <f t="shared" si="438"/>
        <v>10236384.210000088</v>
      </c>
      <c r="X1592" s="30">
        <f t="shared" si="445"/>
        <v>1580</v>
      </c>
      <c r="Y1592" s="30">
        <f t="shared" si="445"/>
        <v>1580</v>
      </c>
      <c r="Z1592" s="29">
        <f t="shared" si="439"/>
        <v>10266488.869999908</v>
      </c>
      <c r="AA1592" s="30">
        <f t="shared" si="445"/>
        <v>1580</v>
      </c>
      <c r="AB1592" s="30">
        <f t="shared" si="445"/>
        <v>1580</v>
      </c>
      <c r="AC1592" s="29">
        <f t="shared" si="440"/>
        <v>10230305.210000146</v>
      </c>
      <c r="AD1592" s="30">
        <f t="shared" si="445"/>
        <v>1580</v>
      </c>
      <c r="AE1592" s="30">
        <f t="shared" si="445"/>
        <v>1580</v>
      </c>
      <c r="AF1592" s="29">
        <f t="shared" si="436"/>
        <v>10279327.570000038</v>
      </c>
      <c r="AG1592" s="30">
        <f t="shared" si="445"/>
        <v>1580</v>
      </c>
      <c r="AH1592" s="30">
        <f t="shared" si="445"/>
        <v>1580</v>
      </c>
      <c r="AI1592" s="29">
        <f t="shared" si="441"/>
        <v>10226228.210000088</v>
      </c>
      <c r="AJ1592" s="30">
        <f t="shared" si="445"/>
        <v>1580</v>
      </c>
      <c r="AK1592" s="30">
        <f t="shared" si="444"/>
        <v>1580</v>
      </c>
      <c r="AL1592" s="29">
        <f t="shared" si="442"/>
        <v>10270017.510000048</v>
      </c>
      <c r="AM1592" s="30">
        <f t="shared" si="444"/>
        <v>1580</v>
      </c>
      <c r="AN1592" s="30">
        <f t="shared" si="444"/>
        <v>1580</v>
      </c>
      <c r="AO1592" s="29">
        <f t="shared" si="443"/>
        <v>10270004.410000065</v>
      </c>
      <c r="AP1592" s="30">
        <f t="shared" si="444"/>
        <v>1580</v>
      </c>
      <c r="AQ1592" s="30">
        <f t="shared" si="444"/>
        <v>1580</v>
      </c>
      <c r="AR1592" s="29">
        <f t="shared" si="437"/>
        <v>10255925.679999854</v>
      </c>
      <c r="AS1592" s="253">
        <f t="shared" si="444"/>
        <v>1580</v>
      </c>
      <c r="AT1592" s="254">
        <f t="shared" si="444"/>
        <v>1580</v>
      </c>
    </row>
    <row r="1593" spans="22:46">
      <c r="V1593" s="30">
        <f t="shared" si="445"/>
        <v>1581</v>
      </c>
      <c r="W1593" s="29">
        <f t="shared" si="438"/>
        <v>10242825.180000089</v>
      </c>
      <c r="X1593" s="30">
        <f t="shared" si="445"/>
        <v>1581</v>
      </c>
      <c r="Y1593" s="30">
        <f t="shared" si="445"/>
        <v>1581</v>
      </c>
      <c r="Z1593" s="29">
        <f t="shared" si="439"/>
        <v>10272948.919999909</v>
      </c>
      <c r="AA1593" s="30">
        <f t="shared" si="445"/>
        <v>1581</v>
      </c>
      <c r="AB1593" s="30">
        <f t="shared" si="445"/>
        <v>1581</v>
      </c>
      <c r="AC1593" s="29">
        <f t="shared" si="440"/>
        <v>10236743.480000146</v>
      </c>
      <c r="AD1593" s="30">
        <f t="shared" si="445"/>
        <v>1581</v>
      </c>
      <c r="AE1593" s="30">
        <f t="shared" si="445"/>
        <v>1581</v>
      </c>
      <c r="AF1593" s="29">
        <f t="shared" si="436"/>
        <v>10285792.130000038</v>
      </c>
      <c r="AG1593" s="30">
        <f t="shared" si="445"/>
        <v>1581</v>
      </c>
      <c r="AH1593" s="30">
        <f t="shared" si="445"/>
        <v>1581</v>
      </c>
      <c r="AI1593" s="29">
        <f t="shared" si="441"/>
        <v>10232666.930000089</v>
      </c>
      <c r="AJ1593" s="30">
        <f t="shared" si="445"/>
        <v>1581</v>
      </c>
      <c r="AK1593" s="30">
        <f t="shared" si="444"/>
        <v>1581</v>
      </c>
      <c r="AL1593" s="29">
        <f t="shared" si="442"/>
        <v>10276481.170000048</v>
      </c>
      <c r="AM1593" s="30">
        <f t="shared" si="444"/>
        <v>1581</v>
      </c>
      <c r="AN1593" s="30">
        <f t="shared" si="444"/>
        <v>1581</v>
      </c>
      <c r="AO1593" s="29">
        <f t="shared" si="443"/>
        <v>10276460.670000065</v>
      </c>
      <c r="AP1593" s="30">
        <f t="shared" si="444"/>
        <v>1581</v>
      </c>
      <c r="AQ1593" s="30">
        <f t="shared" si="444"/>
        <v>1581</v>
      </c>
      <c r="AR1593" s="29">
        <f t="shared" si="437"/>
        <v>10262371.149999855</v>
      </c>
      <c r="AS1593" s="253">
        <f t="shared" si="444"/>
        <v>1581</v>
      </c>
      <c r="AT1593" s="254">
        <f t="shared" si="444"/>
        <v>1581</v>
      </c>
    </row>
    <row r="1594" spans="22:46">
      <c r="V1594" s="30">
        <f t="shared" si="445"/>
        <v>1582</v>
      </c>
      <c r="W1594" s="29">
        <f t="shared" si="438"/>
        <v>10249266.15000009</v>
      </c>
      <c r="X1594" s="30">
        <f t="shared" si="445"/>
        <v>1582</v>
      </c>
      <c r="Y1594" s="30">
        <f t="shared" si="445"/>
        <v>1582</v>
      </c>
      <c r="Z1594" s="29">
        <f t="shared" si="439"/>
        <v>10279408.969999909</v>
      </c>
      <c r="AA1594" s="30">
        <f t="shared" si="445"/>
        <v>1582</v>
      </c>
      <c r="AB1594" s="30">
        <f t="shared" si="445"/>
        <v>1582</v>
      </c>
      <c r="AC1594" s="29">
        <f t="shared" si="440"/>
        <v>10243181.750000145</v>
      </c>
      <c r="AD1594" s="30">
        <f t="shared" si="445"/>
        <v>1582</v>
      </c>
      <c r="AE1594" s="30">
        <f t="shared" si="445"/>
        <v>1582</v>
      </c>
      <c r="AF1594" s="29">
        <f t="shared" si="436"/>
        <v>10292256.690000039</v>
      </c>
      <c r="AG1594" s="30">
        <f t="shared" si="445"/>
        <v>1582</v>
      </c>
      <c r="AH1594" s="30">
        <f t="shared" si="445"/>
        <v>1582</v>
      </c>
      <c r="AI1594" s="29">
        <f t="shared" si="441"/>
        <v>10239105.65000009</v>
      </c>
      <c r="AJ1594" s="30">
        <f t="shared" si="445"/>
        <v>1582</v>
      </c>
      <c r="AK1594" s="30">
        <f t="shared" si="444"/>
        <v>1582</v>
      </c>
      <c r="AL1594" s="29">
        <f t="shared" si="442"/>
        <v>10282944.830000049</v>
      </c>
      <c r="AM1594" s="30">
        <f t="shared" si="444"/>
        <v>1582</v>
      </c>
      <c r="AN1594" s="30">
        <f t="shared" si="444"/>
        <v>1582</v>
      </c>
      <c r="AO1594" s="29">
        <f t="shared" si="443"/>
        <v>10282916.930000065</v>
      </c>
      <c r="AP1594" s="30">
        <f t="shared" si="444"/>
        <v>1582</v>
      </c>
      <c r="AQ1594" s="30">
        <f t="shared" si="444"/>
        <v>1582</v>
      </c>
      <c r="AR1594" s="29">
        <f t="shared" si="437"/>
        <v>10268816.619999856</v>
      </c>
      <c r="AS1594" s="253">
        <f t="shared" si="444"/>
        <v>1582</v>
      </c>
      <c r="AT1594" s="254">
        <f t="shared" si="444"/>
        <v>1582</v>
      </c>
    </row>
    <row r="1595" spans="22:46">
      <c r="V1595" s="30">
        <f t="shared" si="445"/>
        <v>1583</v>
      </c>
      <c r="W1595" s="29">
        <f t="shared" si="438"/>
        <v>10255707.12000009</v>
      </c>
      <c r="X1595" s="30">
        <f t="shared" si="445"/>
        <v>1583</v>
      </c>
      <c r="Y1595" s="30">
        <f t="shared" si="445"/>
        <v>1583</v>
      </c>
      <c r="Z1595" s="29">
        <f t="shared" si="439"/>
        <v>10285869.01999991</v>
      </c>
      <c r="AA1595" s="30">
        <f t="shared" si="445"/>
        <v>1583</v>
      </c>
      <c r="AB1595" s="30">
        <f t="shared" si="445"/>
        <v>1583</v>
      </c>
      <c r="AC1595" s="29">
        <f t="shared" si="440"/>
        <v>10249620.020000145</v>
      </c>
      <c r="AD1595" s="30">
        <f t="shared" si="445"/>
        <v>1583</v>
      </c>
      <c r="AE1595" s="30">
        <f t="shared" si="445"/>
        <v>1583</v>
      </c>
      <c r="AF1595" s="29">
        <f t="shared" si="436"/>
        <v>10298721.250000039</v>
      </c>
      <c r="AG1595" s="30">
        <f t="shared" si="445"/>
        <v>1583</v>
      </c>
      <c r="AH1595" s="30">
        <f t="shared" si="445"/>
        <v>1583</v>
      </c>
      <c r="AI1595" s="29">
        <f t="shared" si="441"/>
        <v>10245544.37000009</v>
      </c>
      <c r="AJ1595" s="30">
        <f t="shared" si="445"/>
        <v>1583</v>
      </c>
      <c r="AK1595" s="30">
        <f t="shared" si="444"/>
        <v>1583</v>
      </c>
      <c r="AL1595" s="29">
        <f t="shared" si="442"/>
        <v>10289408.490000049</v>
      </c>
      <c r="AM1595" s="30">
        <f t="shared" si="444"/>
        <v>1583</v>
      </c>
      <c r="AN1595" s="30">
        <f t="shared" si="444"/>
        <v>1583</v>
      </c>
      <c r="AO1595" s="29">
        <f t="shared" si="443"/>
        <v>10289373.190000065</v>
      </c>
      <c r="AP1595" s="30">
        <f t="shared" si="444"/>
        <v>1583</v>
      </c>
      <c r="AQ1595" s="30">
        <f t="shared" si="444"/>
        <v>1583</v>
      </c>
      <c r="AR1595" s="29">
        <f t="shared" si="437"/>
        <v>10275262.089999856</v>
      </c>
      <c r="AS1595" s="253">
        <f t="shared" si="444"/>
        <v>1583</v>
      </c>
      <c r="AT1595" s="254">
        <f t="shared" si="444"/>
        <v>1583</v>
      </c>
    </row>
    <row r="1596" spans="22:46">
      <c r="V1596" s="30">
        <f t="shared" si="445"/>
        <v>1584</v>
      </c>
      <c r="W1596" s="29">
        <f t="shared" si="438"/>
        <v>10262148.090000091</v>
      </c>
      <c r="X1596" s="30">
        <f t="shared" si="445"/>
        <v>1584</v>
      </c>
      <c r="Y1596" s="30">
        <f t="shared" si="445"/>
        <v>1584</v>
      </c>
      <c r="Z1596" s="29">
        <f t="shared" si="439"/>
        <v>10292329.069999911</v>
      </c>
      <c r="AA1596" s="30">
        <f t="shared" si="445"/>
        <v>1584</v>
      </c>
      <c r="AB1596" s="30">
        <f t="shared" si="445"/>
        <v>1584</v>
      </c>
      <c r="AC1596" s="29">
        <f t="shared" si="440"/>
        <v>10256058.290000144</v>
      </c>
      <c r="AD1596" s="30">
        <f t="shared" si="445"/>
        <v>1584</v>
      </c>
      <c r="AE1596" s="30">
        <f t="shared" si="445"/>
        <v>1584</v>
      </c>
      <c r="AF1596" s="29">
        <f t="shared" si="436"/>
        <v>10305185.81000004</v>
      </c>
      <c r="AG1596" s="30">
        <f t="shared" si="445"/>
        <v>1584</v>
      </c>
      <c r="AH1596" s="30">
        <f t="shared" si="445"/>
        <v>1584</v>
      </c>
      <c r="AI1596" s="29">
        <f t="shared" si="441"/>
        <v>10251983.090000091</v>
      </c>
      <c r="AJ1596" s="30">
        <f t="shared" si="445"/>
        <v>1584</v>
      </c>
      <c r="AK1596" s="30">
        <f t="shared" si="444"/>
        <v>1584</v>
      </c>
      <c r="AL1596" s="29">
        <f t="shared" si="442"/>
        <v>10295872.150000049</v>
      </c>
      <c r="AM1596" s="30">
        <f t="shared" si="444"/>
        <v>1584</v>
      </c>
      <c r="AN1596" s="30">
        <f t="shared" si="444"/>
        <v>1584</v>
      </c>
      <c r="AO1596" s="29">
        <f t="shared" si="443"/>
        <v>10295829.450000064</v>
      </c>
      <c r="AP1596" s="30">
        <f t="shared" si="444"/>
        <v>1584</v>
      </c>
      <c r="AQ1596" s="30">
        <f t="shared" si="444"/>
        <v>1584</v>
      </c>
      <c r="AR1596" s="29">
        <f t="shared" si="437"/>
        <v>10281707.559999857</v>
      </c>
      <c r="AS1596" s="253">
        <f t="shared" si="444"/>
        <v>1584</v>
      </c>
      <c r="AT1596" s="254">
        <f t="shared" si="444"/>
        <v>1584</v>
      </c>
    </row>
    <row r="1597" spans="22:46">
      <c r="V1597" s="30">
        <f t="shared" si="445"/>
        <v>1585</v>
      </c>
      <c r="W1597" s="29">
        <f t="shared" si="438"/>
        <v>10268589.060000092</v>
      </c>
      <c r="X1597" s="30">
        <f t="shared" si="445"/>
        <v>1585</v>
      </c>
      <c r="Y1597" s="30">
        <f t="shared" si="445"/>
        <v>1585</v>
      </c>
      <c r="Z1597" s="29">
        <f t="shared" si="439"/>
        <v>10298789.119999912</v>
      </c>
      <c r="AA1597" s="30">
        <f t="shared" si="445"/>
        <v>1585</v>
      </c>
      <c r="AB1597" s="30">
        <f t="shared" si="445"/>
        <v>1585</v>
      </c>
      <c r="AC1597" s="29">
        <f t="shared" si="440"/>
        <v>10262496.560000144</v>
      </c>
      <c r="AD1597" s="30">
        <f t="shared" si="445"/>
        <v>1585</v>
      </c>
      <c r="AE1597" s="30">
        <f t="shared" si="445"/>
        <v>1585</v>
      </c>
      <c r="AF1597" s="29">
        <f t="shared" si="436"/>
        <v>10311650.37000004</v>
      </c>
      <c r="AG1597" s="30">
        <f t="shared" si="445"/>
        <v>1585</v>
      </c>
      <c r="AH1597" s="30">
        <f t="shared" si="445"/>
        <v>1585</v>
      </c>
      <c r="AI1597" s="29">
        <f t="shared" si="441"/>
        <v>10258421.810000092</v>
      </c>
      <c r="AJ1597" s="30">
        <f t="shared" si="445"/>
        <v>1585</v>
      </c>
      <c r="AK1597" s="30">
        <f t="shared" si="445"/>
        <v>1585</v>
      </c>
      <c r="AL1597" s="29">
        <f t="shared" si="442"/>
        <v>10302335.810000049</v>
      </c>
      <c r="AM1597" s="30">
        <f t="shared" ref="AK1597:AT1612" si="446">AM1596+1</f>
        <v>1585</v>
      </c>
      <c r="AN1597" s="30">
        <f t="shared" si="446"/>
        <v>1585</v>
      </c>
      <c r="AO1597" s="29">
        <f t="shared" si="443"/>
        <v>10302285.710000064</v>
      </c>
      <c r="AP1597" s="30">
        <f t="shared" si="446"/>
        <v>1585</v>
      </c>
      <c r="AQ1597" s="30">
        <f t="shared" si="446"/>
        <v>1585</v>
      </c>
      <c r="AR1597" s="29">
        <f t="shared" si="437"/>
        <v>10288153.029999858</v>
      </c>
      <c r="AS1597" s="253">
        <f t="shared" si="446"/>
        <v>1585</v>
      </c>
      <c r="AT1597" s="254">
        <f t="shared" si="446"/>
        <v>1585</v>
      </c>
    </row>
    <row r="1598" spans="22:46">
      <c r="V1598" s="30">
        <f t="shared" ref="V1598:AK1613" si="447">V1597+1</f>
        <v>1586</v>
      </c>
      <c r="W1598" s="29">
        <f t="shared" si="438"/>
        <v>10275030.030000092</v>
      </c>
      <c r="X1598" s="30">
        <f t="shared" si="447"/>
        <v>1586</v>
      </c>
      <c r="Y1598" s="30">
        <f t="shared" si="447"/>
        <v>1586</v>
      </c>
      <c r="Z1598" s="29">
        <f t="shared" si="439"/>
        <v>10305249.169999912</v>
      </c>
      <c r="AA1598" s="30">
        <f t="shared" si="447"/>
        <v>1586</v>
      </c>
      <c r="AB1598" s="30">
        <f t="shared" si="447"/>
        <v>1586</v>
      </c>
      <c r="AC1598" s="29">
        <f t="shared" si="440"/>
        <v>10268934.830000143</v>
      </c>
      <c r="AD1598" s="30">
        <f t="shared" si="447"/>
        <v>1586</v>
      </c>
      <c r="AE1598" s="30">
        <f t="shared" si="447"/>
        <v>1586</v>
      </c>
      <c r="AF1598" s="29">
        <f t="shared" si="436"/>
        <v>10318114.930000041</v>
      </c>
      <c r="AG1598" s="30">
        <f t="shared" si="447"/>
        <v>1586</v>
      </c>
      <c r="AH1598" s="30">
        <f t="shared" si="447"/>
        <v>1586</v>
      </c>
      <c r="AI1598" s="29">
        <f t="shared" si="441"/>
        <v>10264860.530000092</v>
      </c>
      <c r="AJ1598" s="30">
        <f t="shared" si="447"/>
        <v>1586</v>
      </c>
      <c r="AK1598" s="30">
        <f t="shared" si="446"/>
        <v>1586</v>
      </c>
      <c r="AL1598" s="29">
        <f t="shared" si="442"/>
        <v>10308799.470000049</v>
      </c>
      <c r="AM1598" s="30">
        <f t="shared" si="446"/>
        <v>1586</v>
      </c>
      <c r="AN1598" s="30">
        <f t="shared" si="446"/>
        <v>1586</v>
      </c>
      <c r="AO1598" s="29">
        <f t="shared" si="443"/>
        <v>10308741.970000064</v>
      </c>
      <c r="AP1598" s="30">
        <f t="shared" si="446"/>
        <v>1586</v>
      </c>
      <c r="AQ1598" s="30">
        <f t="shared" si="446"/>
        <v>1586</v>
      </c>
      <c r="AR1598" s="29">
        <f t="shared" si="437"/>
        <v>10294598.499999858</v>
      </c>
      <c r="AS1598" s="253">
        <f t="shared" si="446"/>
        <v>1586</v>
      </c>
      <c r="AT1598" s="254">
        <f t="shared" si="446"/>
        <v>1586</v>
      </c>
    </row>
    <row r="1599" spans="22:46">
      <c r="V1599" s="30">
        <f t="shared" si="447"/>
        <v>1587</v>
      </c>
      <c r="W1599" s="29">
        <f t="shared" si="438"/>
        <v>10281471.000000093</v>
      </c>
      <c r="X1599" s="30">
        <f t="shared" si="447"/>
        <v>1587</v>
      </c>
      <c r="Y1599" s="30">
        <f t="shared" si="447"/>
        <v>1587</v>
      </c>
      <c r="Z1599" s="29">
        <f t="shared" si="439"/>
        <v>10311709.219999913</v>
      </c>
      <c r="AA1599" s="30">
        <f t="shared" si="447"/>
        <v>1587</v>
      </c>
      <c r="AB1599" s="30">
        <f t="shared" si="447"/>
        <v>1587</v>
      </c>
      <c r="AC1599" s="29">
        <f t="shared" si="440"/>
        <v>10275373.100000143</v>
      </c>
      <c r="AD1599" s="30">
        <f t="shared" si="447"/>
        <v>1587</v>
      </c>
      <c r="AE1599" s="30">
        <f t="shared" si="447"/>
        <v>1587</v>
      </c>
      <c r="AF1599" s="29">
        <f t="shared" si="436"/>
        <v>10324579.490000041</v>
      </c>
      <c r="AG1599" s="30">
        <f t="shared" si="447"/>
        <v>1587</v>
      </c>
      <c r="AH1599" s="30">
        <f t="shared" si="447"/>
        <v>1587</v>
      </c>
      <c r="AI1599" s="29">
        <f t="shared" si="441"/>
        <v>10271299.250000093</v>
      </c>
      <c r="AJ1599" s="30">
        <f t="shared" si="447"/>
        <v>1587</v>
      </c>
      <c r="AK1599" s="30">
        <f t="shared" si="446"/>
        <v>1587</v>
      </c>
      <c r="AL1599" s="29">
        <f t="shared" si="442"/>
        <v>10315263.130000049</v>
      </c>
      <c r="AM1599" s="30">
        <f t="shared" si="446"/>
        <v>1587</v>
      </c>
      <c r="AN1599" s="30">
        <f t="shared" si="446"/>
        <v>1587</v>
      </c>
      <c r="AO1599" s="29">
        <f t="shared" si="443"/>
        <v>10315198.230000064</v>
      </c>
      <c r="AP1599" s="30">
        <f t="shared" si="446"/>
        <v>1587</v>
      </c>
      <c r="AQ1599" s="30">
        <f t="shared" si="446"/>
        <v>1587</v>
      </c>
      <c r="AR1599" s="29">
        <f t="shared" si="437"/>
        <v>10301043.969999859</v>
      </c>
      <c r="AS1599" s="253">
        <f t="shared" si="446"/>
        <v>1587</v>
      </c>
      <c r="AT1599" s="254">
        <f t="shared" si="446"/>
        <v>1587</v>
      </c>
    </row>
    <row r="1600" spans="22:46">
      <c r="V1600" s="30">
        <f t="shared" si="447"/>
        <v>1588</v>
      </c>
      <c r="W1600" s="29">
        <f t="shared" si="438"/>
        <v>10287911.970000094</v>
      </c>
      <c r="X1600" s="30">
        <f t="shared" si="447"/>
        <v>1588</v>
      </c>
      <c r="Y1600" s="30">
        <f t="shared" si="447"/>
        <v>1588</v>
      </c>
      <c r="Z1600" s="29">
        <f t="shared" si="439"/>
        <v>10318169.269999914</v>
      </c>
      <c r="AA1600" s="30">
        <f t="shared" si="447"/>
        <v>1588</v>
      </c>
      <c r="AB1600" s="30">
        <f t="shared" si="447"/>
        <v>1588</v>
      </c>
      <c r="AC1600" s="29">
        <f t="shared" si="440"/>
        <v>10281811.370000143</v>
      </c>
      <c r="AD1600" s="30">
        <f t="shared" si="447"/>
        <v>1588</v>
      </c>
      <c r="AE1600" s="30">
        <f t="shared" si="447"/>
        <v>1588</v>
      </c>
      <c r="AF1600" s="29">
        <f t="shared" si="436"/>
        <v>10331044.050000042</v>
      </c>
      <c r="AG1600" s="30">
        <f t="shared" si="447"/>
        <v>1588</v>
      </c>
      <c r="AH1600" s="30">
        <f t="shared" si="447"/>
        <v>1588</v>
      </c>
      <c r="AI1600" s="29">
        <f t="shared" si="441"/>
        <v>10277737.970000094</v>
      </c>
      <c r="AJ1600" s="30">
        <f t="shared" si="447"/>
        <v>1588</v>
      </c>
      <c r="AK1600" s="30">
        <f t="shared" si="446"/>
        <v>1588</v>
      </c>
      <c r="AL1600" s="29">
        <f t="shared" si="442"/>
        <v>10321726.790000049</v>
      </c>
      <c r="AM1600" s="30">
        <f t="shared" si="446"/>
        <v>1588</v>
      </c>
      <c r="AN1600" s="30">
        <f t="shared" si="446"/>
        <v>1588</v>
      </c>
      <c r="AO1600" s="29">
        <f t="shared" si="443"/>
        <v>10321654.490000064</v>
      </c>
      <c r="AP1600" s="30">
        <f t="shared" si="446"/>
        <v>1588</v>
      </c>
      <c r="AQ1600" s="30">
        <f t="shared" si="446"/>
        <v>1588</v>
      </c>
      <c r="AR1600" s="29">
        <f t="shared" si="437"/>
        <v>10307489.43999986</v>
      </c>
      <c r="AS1600" s="253">
        <f t="shared" si="446"/>
        <v>1588</v>
      </c>
      <c r="AT1600" s="254">
        <f t="shared" si="446"/>
        <v>1588</v>
      </c>
    </row>
    <row r="1601" spans="22:46">
      <c r="V1601" s="30">
        <f t="shared" si="447"/>
        <v>1589</v>
      </c>
      <c r="W1601" s="29">
        <f t="shared" si="438"/>
        <v>10294352.940000094</v>
      </c>
      <c r="X1601" s="30">
        <f t="shared" si="447"/>
        <v>1589</v>
      </c>
      <c r="Y1601" s="30">
        <f t="shared" si="447"/>
        <v>1589</v>
      </c>
      <c r="Z1601" s="29">
        <f t="shared" si="439"/>
        <v>10324629.319999915</v>
      </c>
      <c r="AA1601" s="30">
        <f t="shared" si="447"/>
        <v>1589</v>
      </c>
      <c r="AB1601" s="30">
        <f t="shared" si="447"/>
        <v>1589</v>
      </c>
      <c r="AC1601" s="29">
        <f t="shared" si="440"/>
        <v>10288249.640000142</v>
      </c>
      <c r="AD1601" s="30">
        <f t="shared" si="447"/>
        <v>1589</v>
      </c>
      <c r="AE1601" s="30">
        <f t="shared" si="447"/>
        <v>1589</v>
      </c>
      <c r="AF1601" s="29">
        <f t="shared" si="436"/>
        <v>10337508.610000042</v>
      </c>
      <c r="AG1601" s="30">
        <f t="shared" si="447"/>
        <v>1589</v>
      </c>
      <c r="AH1601" s="30">
        <f t="shared" si="447"/>
        <v>1589</v>
      </c>
      <c r="AI1601" s="29">
        <f t="shared" si="441"/>
        <v>10284176.690000094</v>
      </c>
      <c r="AJ1601" s="30">
        <f t="shared" si="447"/>
        <v>1589</v>
      </c>
      <c r="AK1601" s="30">
        <f t="shared" si="446"/>
        <v>1589</v>
      </c>
      <c r="AL1601" s="29">
        <f t="shared" si="442"/>
        <v>10328190.45000005</v>
      </c>
      <c r="AM1601" s="30">
        <f t="shared" si="446"/>
        <v>1589</v>
      </c>
      <c r="AN1601" s="30">
        <f t="shared" si="446"/>
        <v>1589</v>
      </c>
      <c r="AO1601" s="29">
        <f t="shared" si="443"/>
        <v>10328110.750000063</v>
      </c>
      <c r="AP1601" s="30">
        <f t="shared" si="446"/>
        <v>1589</v>
      </c>
      <c r="AQ1601" s="30">
        <f t="shared" si="446"/>
        <v>1589</v>
      </c>
      <c r="AR1601" s="29">
        <f t="shared" si="437"/>
        <v>10313934.90999986</v>
      </c>
      <c r="AS1601" s="253">
        <f t="shared" si="446"/>
        <v>1589</v>
      </c>
      <c r="AT1601" s="254">
        <f t="shared" si="446"/>
        <v>1589</v>
      </c>
    </row>
    <row r="1602" spans="22:46">
      <c r="V1602" s="30">
        <f t="shared" si="447"/>
        <v>1590</v>
      </c>
      <c r="W1602" s="29">
        <f t="shared" si="438"/>
        <v>10300793.910000095</v>
      </c>
      <c r="X1602" s="30">
        <f t="shared" si="447"/>
        <v>1590</v>
      </c>
      <c r="Y1602" s="30">
        <f t="shared" si="447"/>
        <v>1590</v>
      </c>
      <c r="Z1602" s="29">
        <f t="shared" si="439"/>
        <v>10331089.369999915</v>
      </c>
      <c r="AA1602" s="30">
        <f t="shared" si="447"/>
        <v>1590</v>
      </c>
      <c r="AB1602" s="30">
        <f t="shared" si="447"/>
        <v>1590</v>
      </c>
      <c r="AC1602" s="29">
        <f t="shared" si="440"/>
        <v>10294687.910000142</v>
      </c>
      <c r="AD1602" s="30">
        <f t="shared" si="447"/>
        <v>1590</v>
      </c>
      <c r="AE1602" s="30">
        <f t="shared" si="447"/>
        <v>1590</v>
      </c>
      <c r="AF1602" s="29">
        <f t="shared" si="436"/>
        <v>10343973.170000043</v>
      </c>
      <c r="AG1602" s="30">
        <f t="shared" si="447"/>
        <v>1590</v>
      </c>
      <c r="AH1602" s="30">
        <f t="shared" si="447"/>
        <v>1590</v>
      </c>
      <c r="AI1602" s="29">
        <f t="shared" si="441"/>
        <v>10290615.410000095</v>
      </c>
      <c r="AJ1602" s="30">
        <f t="shared" si="447"/>
        <v>1590</v>
      </c>
      <c r="AK1602" s="30">
        <f t="shared" si="446"/>
        <v>1590</v>
      </c>
      <c r="AL1602" s="29">
        <f t="shared" si="442"/>
        <v>10334654.11000005</v>
      </c>
      <c r="AM1602" s="30">
        <f t="shared" si="446"/>
        <v>1590</v>
      </c>
      <c r="AN1602" s="30">
        <f t="shared" si="446"/>
        <v>1590</v>
      </c>
      <c r="AO1602" s="29">
        <f t="shared" si="443"/>
        <v>10334567.010000063</v>
      </c>
      <c r="AP1602" s="30">
        <f t="shared" si="446"/>
        <v>1590</v>
      </c>
      <c r="AQ1602" s="30">
        <f t="shared" si="446"/>
        <v>1590</v>
      </c>
      <c r="AR1602" s="29">
        <f t="shared" si="437"/>
        <v>10320380.379999861</v>
      </c>
      <c r="AS1602" s="253">
        <f t="shared" si="446"/>
        <v>1590</v>
      </c>
      <c r="AT1602" s="254">
        <f t="shared" si="446"/>
        <v>1590</v>
      </c>
    </row>
    <row r="1603" spans="22:46">
      <c r="V1603" s="30">
        <f t="shared" si="447"/>
        <v>1591</v>
      </c>
      <c r="W1603" s="29">
        <f t="shared" si="438"/>
        <v>10307234.880000096</v>
      </c>
      <c r="X1603" s="30">
        <f t="shared" si="447"/>
        <v>1591</v>
      </c>
      <c r="Y1603" s="30">
        <f t="shared" si="447"/>
        <v>1591</v>
      </c>
      <c r="Z1603" s="29">
        <f t="shared" si="439"/>
        <v>10337549.419999916</v>
      </c>
      <c r="AA1603" s="30">
        <f t="shared" si="447"/>
        <v>1591</v>
      </c>
      <c r="AB1603" s="30">
        <f t="shared" si="447"/>
        <v>1591</v>
      </c>
      <c r="AC1603" s="29">
        <f t="shared" si="440"/>
        <v>10301126.180000141</v>
      </c>
      <c r="AD1603" s="30">
        <f t="shared" si="447"/>
        <v>1591</v>
      </c>
      <c r="AE1603" s="30">
        <f t="shared" si="447"/>
        <v>1591</v>
      </c>
      <c r="AF1603" s="29">
        <f t="shared" si="436"/>
        <v>10350437.730000043</v>
      </c>
      <c r="AG1603" s="30">
        <f t="shared" si="447"/>
        <v>1591</v>
      </c>
      <c r="AH1603" s="30">
        <f t="shared" si="447"/>
        <v>1591</v>
      </c>
      <c r="AI1603" s="29">
        <f t="shared" si="441"/>
        <v>10297054.130000096</v>
      </c>
      <c r="AJ1603" s="30">
        <f t="shared" si="447"/>
        <v>1591</v>
      </c>
      <c r="AK1603" s="30">
        <f t="shared" si="446"/>
        <v>1591</v>
      </c>
      <c r="AL1603" s="29">
        <f t="shared" si="442"/>
        <v>10341117.77000005</v>
      </c>
      <c r="AM1603" s="30">
        <f t="shared" si="446"/>
        <v>1591</v>
      </c>
      <c r="AN1603" s="30">
        <f t="shared" si="446"/>
        <v>1591</v>
      </c>
      <c r="AO1603" s="29">
        <f t="shared" si="443"/>
        <v>10341023.270000063</v>
      </c>
      <c r="AP1603" s="30">
        <f t="shared" si="446"/>
        <v>1591</v>
      </c>
      <c r="AQ1603" s="30">
        <f t="shared" si="446"/>
        <v>1591</v>
      </c>
      <c r="AR1603" s="29">
        <f t="shared" si="437"/>
        <v>10326825.849999862</v>
      </c>
      <c r="AS1603" s="253">
        <f t="shared" si="446"/>
        <v>1591</v>
      </c>
      <c r="AT1603" s="254">
        <f t="shared" si="446"/>
        <v>1591</v>
      </c>
    </row>
    <row r="1604" spans="22:46">
      <c r="V1604" s="30">
        <f t="shared" si="447"/>
        <v>1592</v>
      </c>
      <c r="W1604" s="29">
        <f t="shared" si="438"/>
        <v>10313675.850000096</v>
      </c>
      <c r="X1604" s="30">
        <f t="shared" si="447"/>
        <v>1592</v>
      </c>
      <c r="Y1604" s="30">
        <f t="shared" si="447"/>
        <v>1592</v>
      </c>
      <c r="Z1604" s="29">
        <f t="shared" si="439"/>
        <v>10344009.469999917</v>
      </c>
      <c r="AA1604" s="30">
        <f t="shared" si="447"/>
        <v>1592</v>
      </c>
      <c r="AB1604" s="30">
        <f t="shared" si="447"/>
        <v>1592</v>
      </c>
      <c r="AC1604" s="29">
        <f t="shared" si="440"/>
        <v>10307564.450000141</v>
      </c>
      <c r="AD1604" s="30">
        <f t="shared" si="447"/>
        <v>1592</v>
      </c>
      <c r="AE1604" s="30">
        <f t="shared" si="447"/>
        <v>1592</v>
      </c>
      <c r="AF1604" s="29">
        <f t="shared" si="436"/>
        <v>10356902.290000044</v>
      </c>
      <c r="AG1604" s="30">
        <f t="shared" si="447"/>
        <v>1592</v>
      </c>
      <c r="AH1604" s="30">
        <f t="shared" si="447"/>
        <v>1592</v>
      </c>
      <c r="AI1604" s="29">
        <f t="shared" si="441"/>
        <v>10303492.850000096</v>
      </c>
      <c r="AJ1604" s="30">
        <f t="shared" si="447"/>
        <v>1592</v>
      </c>
      <c r="AK1604" s="30">
        <f t="shared" si="446"/>
        <v>1592</v>
      </c>
      <c r="AL1604" s="29">
        <f t="shared" si="442"/>
        <v>10347581.43000005</v>
      </c>
      <c r="AM1604" s="30">
        <f t="shared" si="446"/>
        <v>1592</v>
      </c>
      <c r="AN1604" s="30">
        <f t="shared" si="446"/>
        <v>1592</v>
      </c>
      <c r="AO1604" s="29">
        <f t="shared" si="443"/>
        <v>10347479.530000063</v>
      </c>
      <c r="AP1604" s="30">
        <f t="shared" si="446"/>
        <v>1592</v>
      </c>
      <c r="AQ1604" s="30">
        <f t="shared" si="446"/>
        <v>1592</v>
      </c>
      <c r="AR1604" s="29">
        <f t="shared" si="437"/>
        <v>10333271.319999862</v>
      </c>
      <c r="AS1604" s="253">
        <f t="shared" si="446"/>
        <v>1592</v>
      </c>
      <c r="AT1604" s="254">
        <f t="shared" si="446"/>
        <v>1592</v>
      </c>
    </row>
    <row r="1605" spans="22:46">
      <c r="V1605" s="30">
        <f t="shared" si="447"/>
        <v>1593</v>
      </c>
      <c r="W1605" s="29">
        <f t="shared" si="438"/>
        <v>10320116.820000097</v>
      </c>
      <c r="X1605" s="30">
        <f t="shared" si="447"/>
        <v>1593</v>
      </c>
      <c r="Y1605" s="30">
        <f t="shared" si="447"/>
        <v>1593</v>
      </c>
      <c r="Z1605" s="29">
        <f t="shared" si="439"/>
        <v>10350469.519999918</v>
      </c>
      <c r="AA1605" s="30">
        <f t="shared" si="447"/>
        <v>1593</v>
      </c>
      <c r="AB1605" s="30">
        <f t="shared" si="447"/>
        <v>1593</v>
      </c>
      <c r="AC1605" s="29">
        <f t="shared" si="440"/>
        <v>10314002.72000014</v>
      </c>
      <c r="AD1605" s="30">
        <f t="shared" si="447"/>
        <v>1593</v>
      </c>
      <c r="AE1605" s="30">
        <f t="shared" si="447"/>
        <v>1593</v>
      </c>
      <c r="AF1605" s="29">
        <f t="shared" si="436"/>
        <v>10363366.850000044</v>
      </c>
      <c r="AG1605" s="30">
        <f t="shared" si="447"/>
        <v>1593</v>
      </c>
      <c r="AH1605" s="30">
        <f t="shared" si="447"/>
        <v>1593</v>
      </c>
      <c r="AI1605" s="29">
        <f t="shared" si="441"/>
        <v>10309931.570000097</v>
      </c>
      <c r="AJ1605" s="30">
        <f t="shared" si="447"/>
        <v>1593</v>
      </c>
      <c r="AK1605" s="30">
        <f t="shared" si="446"/>
        <v>1593</v>
      </c>
      <c r="AL1605" s="29">
        <f t="shared" si="442"/>
        <v>10354045.09000005</v>
      </c>
      <c r="AM1605" s="30">
        <f t="shared" si="446"/>
        <v>1593</v>
      </c>
      <c r="AN1605" s="30">
        <f t="shared" si="446"/>
        <v>1593</v>
      </c>
      <c r="AO1605" s="29">
        <f t="shared" si="443"/>
        <v>10353935.790000062</v>
      </c>
      <c r="AP1605" s="30">
        <f t="shared" si="446"/>
        <v>1593</v>
      </c>
      <c r="AQ1605" s="30">
        <f t="shared" si="446"/>
        <v>1593</v>
      </c>
      <c r="AR1605" s="29">
        <f t="shared" si="437"/>
        <v>10339716.789999863</v>
      </c>
      <c r="AS1605" s="253">
        <f t="shared" si="446"/>
        <v>1593</v>
      </c>
      <c r="AT1605" s="254">
        <f t="shared" si="446"/>
        <v>1593</v>
      </c>
    </row>
    <row r="1606" spans="22:46">
      <c r="V1606" s="30">
        <f t="shared" si="447"/>
        <v>1594</v>
      </c>
      <c r="W1606" s="29">
        <f t="shared" si="438"/>
        <v>10326557.790000098</v>
      </c>
      <c r="X1606" s="30">
        <f t="shared" si="447"/>
        <v>1594</v>
      </c>
      <c r="Y1606" s="30">
        <f t="shared" si="447"/>
        <v>1594</v>
      </c>
      <c r="Z1606" s="29">
        <f t="shared" si="439"/>
        <v>10356929.569999918</v>
      </c>
      <c r="AA1606" s="30">
        <f t="shared" si="447"/>
        <v>1594</v>
      </c>
      <c r="AB1606" s="30">
        <f t="shared" si="447"/>
        <v>1594</v>
      </c>
      <c r="AC1606" s="29">
        <f t="shared" si="440"/>
        <v>10320440.99000014</v>
      </c>
      <c r="AD1606" s="30">
        <f t="shared" si="447"/>
        <v>1594</v>
      </c>
      <c r="AE1606" s="30">
        <f t="shared" si="447"/>
        <v>1594</v>
      </c>
      <c r="AF1606" s="29">
        <f t="shared" si="436"/>
        <v>10369831.410000045</v>
      </c>
      <c r="AG1606" s="30">
        <f t="shared" si="447"/>
        <v>1594</v>
      </c>
      <c r="AH1606" s="30">
        <f t="shared" si="447"/>
        <v>1594</v>
      </c>
      <c r="AI1606" s="29">
        <f t="shared" si="441"/>
        <v>10316370.290000098</v>
      </c>
      <c r="AJ1606" s="30">
        <f t="shared" si="447"/>
        <v>1594</v>
      </c>
      <c r="AK1606" s="30">
        <f t="shared" si="446"/>
        <v>1594</v>
      </c>
      <c r="AL1606" s="29">
        <f t="shared" si="442"/>
        <v>10360508.75000005</v>
      </c>
      <c r="AM1606" s="30">
        <f t="shared" si="446"/>
        <v>1594</v>
      </c>
      <c r="AN1606" s="30">
        <f t="shared" si="446"/>
        <v>1594</v>
      </c>
      <c r="AO1606" s="29">
        <f t="shared" si="443"/>
        <v>10360392.050000062</v>
      </c>
      <c r="AP1606" s="30">
        <f t="shared" si="446"/>
        <v>1594</v>
      </c>
      <c r="AQ1606" s="30">
        <f t="shared" si="446"/>
        <v>1594</v>
      </c>
      <c r="AR1606" s="29">
        <f t="shared" si="437"/>
        <v>10346162.259999864</v>
      </c>
      <c r="AS1606" s="253">
        <f t="shared" si="446"/>
        <v>1594</v>
      </c>
      <c r="AT1606" s="254">
        <f t="shared" si="446"/>
        <v>1594</v>
      </c>
    </row>
    <row r="1607" spans="22:46">
      <c r="V1607" s="30">
        <f t="shared" si="447"/>
        <v>1595</v>
      </c>
      <c r="W1607" s="29">
        <f t="shared" si="438"/>
        <v>10332998.760000098</v>
      </c>
      <c r="X1607" s="30">
        <f t="shared" si="447"/>
        <v>1595</v>
      </c>
      <c r="Y1607" s="30">
        <f t="shared" si="447"/>
        <v>1595</v>
      </c>
      <c r="Z1607" s="29">
        <f t="shared" si="439"/>
        <v>10363389.619999919</v>
      </c>
      <c r="AA1607" s="30">
        <f t="shared" si="447"/>
        <v>1595</v>
      </c>
      <c r="AB1607" s="30">
        <f t="shared" si="447"/>
        <v>1595</v>
      </c>
      <c r="AC1607" s="29">
        <f t="shared" si="440"/>
        <v>10326879.260000139</v>
      </c>
      <c r="AD1607" s="30">
        <f t="shared" si="447"/>
        <v>1595</v>
      </c>
      <c r="AE1607" s="30">
        <f t="shared" si="447"/>
        <v>1595</v>
      </c>
      <c r="AF1607" s="29">
        <f t="shared" si="436"/>
        <v>10376295.970000045</v>
      </c>
      <c r="AG1607" s="30">
        <f t="shared" si="447"/>
        <v>1595</v>
      </c>
      <c r="AH1607" s="30">
        <f t="shared" si="447"/>
        <v>1595</v>
      </c>
      <c r="AI1607" s="29">
        <f t="shared" si="441"/>
        <v>10322809.010000098</v>
      </c>
      <c r="AJ1607" s="30">
        <f t="shared" si="447"/>
        <v>1595</v>
      </c>
      <c r="AK1607" s="30">
        <f t="shared" si="446"/>
        <v>1595</v>
      </c>
      <c r="AL1607" s="29">
        <f t="shared" si="442"/>
        <v>10366972.41000005</v>
      </c>
      <c r="AM1607" s="30">
        <f t="shared" si="446"/>
        <v>1595</v>
      </c>
      <c r="AN1607" s="30">
        <f t="shared" si="446"/>
        <v>1595</v>
      </c>
      <c r="AO1607" s="29">
        <f t="shared" si="443"/>
        <v>10366848.310000062</v>
      </c>
      <c r="AP1607" s="30">
        <f t="shared" si="446"/>
        <v>1595</v>
      </c>
      <c r="AQ1607" s="30">
        <f t="shared" si="446"/>
        <v>1595</v>
      </c>
      <c r="AR1607" s="29">
        <f t="shared" si="437"/>
        <v>10352607.729999864</v>
      </c>
      <c r="AS1607" s="253">
        <f t="shared" si="446"/>
        <v>1595</v>
      </c>
      <c r="AT1607" s="254">
        <f t="shared" si="446"/>
        <v>1595</v>
      </c>
    </row>
    <row r="1608" spans="22:46">
      <c r="V1608" s="30">
        <f t="shared" si="447"/>
        <v>1596</v>
      </c>
      <c r="W1608" s="29">
        <f t="shared" si="438"/>
        <v>10339439.730000099</v>
      </c>
      <c r="X1608" s="30">
        <f t="shared" si="447"/>
        <v>1596</v>
      </c>
      <c r="Y1608" s="30">
        <f t="shared" si="447"/>
        <v>1596</v>
      </c>
      <c r="Z1608" s="29">
        <f t="shared" si="439"/>
        <v>10369849.66999992</v>
      </c>
      <c r="AA1608" s="30">
        <f t="shared" si="447"/>
        <v>1596</v>
      </c>
      <c r="AB1608" s="30">
        <f t="shared" si="447"/>
        <v>1596</v>
      </c>
      <c r="AC1608" s="29">
        <f t="shared" si="440"/>
        <v>10333317.530000139</v>
      </c>
      <c r="AD1608" s="30">
        <f t="shared" si="447"/>
        <v>1596</v>
      </c>
      <c r="AE1608" s="30">
        <f t="shared" si="447"/>
        <v>1596</v>
      </c>
      <c r="AF1608" s="29">
        <f t="shared" si="436"/>
        <v>10382760.530000046</v>
      </c>
      <c r="AG1608" s="30">
        <f t="shared" si="447"/>
        <v>1596</v>
      </c>
      <c r="AH1608" s="30">
        <f t="shared" si="447"/>
        <v>1596</v>
      </c>
      <c r="AI1608" s="29">
        <f t="shared" si="441"/>
        <v>10329247.730000099</v>
      </c>
      <c r="AJ1608" s="30">
        <f t="shared" si="447"/>
        <v>1596</v>
      </c>
      <c r="AK1608" s="30">
        <f t="shared" si="446"/>
        <v>1596</v>
      </c>
      <c r="AL1608" s="29">
        <f t="shared" si="442"/>
        <v>10373436.070000051</v>
      </c>
      <c r="AM1608" s="30">
        <f t="shared" si="446"/>
        <v>1596</v>
      </c>
      <c r="AN1608" s="30">
        <f t="shared" si="446"/>
        <v>1596</v>
      </c>
      <c r="AO1608" s="29">
        <f t="shared" si="443"/>
        <v>10373304.570000062</v>
      </c>
      <c r="AP1608" s="30">
        <f t="shared" si="446"/>
        <v>1596</v>
      </c>
      <c r="AQ1608" s="30">
        <f t="shared" si="446"/>
        <v>1596</v>
      </c>
      <c r="AR1608" s="29">
        <f t="shared" si="437"/>
        <v>10359053.199999865</v>
      </c>
      <c r="AS1608" s="253">
        <f t="shared" si="446"/>
        <v>1596</v>
      </c>
      <c r="AT1608" s="254">
        <f t="shared" si="446"/>
        <v>1596</v>
      </c>
    </row>
    <row r="1609" spans="22:46">
      <c r="V1609" s="30">
        <f t="shared" si="447"/>
        <v>1597</v>
      </c>
      <c r="W1609" s="29">
        <f t="shared" si="438"/>
        <v>10345880.7000001</v>
      </c>
      <c r="X1609" s="30">
        <f t="shared" si="447"/>
        <v>1597</v>
      </c>
      <c r="Y1609" s="30">
        <f t="shared" si="447"/>
        <v>1597</v>
      </c>
      <c r="Z1609" s="29">
        <f t="shared" si="439"/>
        <v>10376309.719999921</v>
      </c>
      <c r="AA1609" s="30">
        <f t="shared" si="447"/>
        <v>1597</v>
      </c>
      <c r="AB1609" s="30">
        <f t="shared" si="447"/>
        <v>1597</v>
      </c>
      <c r="AC1609" s="29">
        <f t="shared" si="440"/>
        <v>10339755.800000139</v>
      </c>
      <c r="AD1609" s="30">
        <f t="shared" si="447"/>
        <v>1597</v>
      </c>
      <c r="AE1609" s="30">
        <f t="shared" si="447"/>
        <v>1597</v>
      </c>
      <c r="AF1609" s="29">
        <f t="shared" si="436"/>
        <v>10389225.090000046</v>
      </c>
      <c r="AG1609" s="30">
        <f t="shared" si="447"/>
        <v>1597</v>
      </c>
      <c r="AH1609" s="30">
        <f t="shared" si="447"/>
        <v>1597</v>
      </c>
      <c r="AI1609" s="29">
        <f t="shared" si="441"/>
        <v>10335686.4500001</v>
      </c>
      <c r="AJ1609" s="30">
        <f t="shared" si="447"/>
        <v>1597</v>
      </c>
      <c r="AK1609" s="30">
        <f t="shared" si="446"/>
        <v>1597</v>
      </c>
      <c r="AL1609" s="29">
        <f t="shared" si="442"/>
        <v>10379899.730000051</v>
      </c>
      <c r="AM1609" s="30">
        <f t="shared" si="446"/>
        <v>1597</v>
      </c>
      <c r="AN1609" s="30">
        <f t="shared" si="446"/>
        <v>1597</v>
      </c>
      <c r="AO1609" s="29">
        <f t="shared" si="443"/>
        <v>10379760.830000062</v>
      </c>
      <c r="AP1609" s="30">
        <f t="shared" si="446"/>
        <v>1597</v>
      </c>
      <c r="AQ1609" s="30">
        <f t="shared" si="446"/>
        <v>1597</v>
      </c>
      <c r="AR1609" s="29">
        <f t="shared" si="437"/>
        <v>10365498.669999866</v>
      </c>
      <c r="AS1609" s="253">
        <f t="shared" si="446"/>
        <v>1597</v>
      </c>
      <c r="AT1609" s="254">
        <f t="shared" si="446"/>
        <v>1597</v>
      </c>
    </row>
    <row r="1610" spans="22:46">
      <c r="V1610" s="30">
        <f t="shared" si="447"/>
        <v>1598</v>
      </c>
      <c r="W1610" s="29">
        <f t="shared" si="438"/>
        <v>10352321.670000101</v>
      </c>
      <c r="X1610" s="30">
        <f t="shared" si="447"/>
        <v>1598</v>
      </c>
      <c r="Y1610" s="30">
        <f t="shared" si="447"/>
        <v>1598</v>
      </c>
      <c r="Z1610" s="29">
        <f t="shared" si="439"/>
        <v>10382769.769999921</v>
      </c>
      <c r="AA1610" s="30">
        <f t="shared" si="447"/>
        <v>1598</v>
      </c>
      <c r="AB1610" s="30">
        <f t="shared" si="447"/>
        <v>1598</v>
      </c>
      <c r="AC1610" s="29">
        <f t="shared" si="440"/>
        <v>10346194.070000138</v>
      </c>
      <c r="AD1610" s="30">
        <f t="shared" si="447"/>
        <v>1598</v>
      </c>
      <c r="AE1610" s="30">
        <f t="shared" si="447"/>
        <v>1598</v>
      </c>
      <c r="AF1610" s="29">
        <f t="shared" si="436"/>
        <v>10395689.650000047</v>
      </c>
      <c r="AG1610" s="30">
        <f t="shared" si="447"/>
        <v>1598</v>
      </c>
      <c r="AH1610" s="30">
        <f t="shared" si="447"/>
        <v>1598</v>
      </c>
      <c r="AI1610" s="29">
        <f t="shared" si="441"/>
        <v>10342125.170000101</v>
      </c>
      <c r="AJ1610" s="30">
        <f t="shared" si="447"/>
        <v>1598</v>
      </c>
      <c r="AK1610" s="30">
        <f t="shared" si="446"/>
        <v>1598</v>
      </c>
      <c r="AL1610" s="29">
        <f t="shared" si="442"/>
        <v>10386363.390000051</v>
      </c>
      <c r="AM1610" s="30">
        <f t="shared" si="446"/>
        <v>1598</v>
      </c>
      <c r="AN1610" s="30">
        <f t="shared" si="446"/>
        <v>1598</v>
      </c>
      <c r="AO1610" s="29">
        <f t="shared" si="443"/>
        <v>10386217.090000061</v>
      </c>
      <c r="AP1610" s="30">
        <f t="shared" si="446"/>
        <v>1598</v>
      </c>
      <c r="AQ1610" s="30">
        <f t="shared" si="446"/>
        <v>1598</v>
      </c>
      <c r="AR1610" s="29">
        <f t="shared" si="437"/>
        <v>10371944.139999866</v>
      </c>
      <c r="AS1610" s="253">
        <f t="shared" si="446"/>
        <v>1598</v>
      </c>
      <c r="AT1610" s="254">
        <f t="shared" si="446"/>
        <v>1598</v>
      </c>
    </row>
    <row r="1611" spans="22:46">
      <c r="V1611" s="30">
        <f t="shared" si="447"/>
        <v>1599</v>
      </c>
      <c r="W1611" s="29">
        <f t="shared" si="438"/>
        <v>10358762.640000101</v>
      </c>
      <c r="X1611" s="30">
        <f t="shared" si="447"/>
        <v>1599</v>
      </c>
      <c r="Y1611" s="30">
        <f t="shared" si="447"/>
        <v>1599</v>
      </c>
      <c r="Z1611" s="29">
        <f t="shared" si="439"/>
        <v>10389229.819999922</v>
      </c>
      <c r="AA1611" s="30">
        <f t="shared" si="447"/>
        <v>1599</v>
      </c>
      <c r="AB1611" s="30">
        <f t="shared" si="447"/>
        <v>1599</v>
      </c>
      <c r="AC1611" s="29">
        <f t="shared" si="440"/>
        <v>10352632.340000138</v>
      </c>
      <c r="AD1611" s="30">
        <f t="shared" si="447"/>
        <v>1599</v>
      </c>
      <c r="AE1611" s="30">
        <f t="shared" si="447"/>
        <v>1599</v>
      </c>
      <c r="AF1611" s="29">
        <f t="shared" si="436"/>
        <v>10402154.210000047</v>
      </c>
      <c r="AG1611" s="30">
        <f t="shared" si="447"/>
        <v>1599</v>
      </c>
      <c r="AH1611" s="30">
        <f t="shared" si="447"/>
        <v>1599</v>
      </c>
      <c r="AI1611" s="29">
        <f t="shared" si="441"/>
        <v>10348563.890000101</v>
      </c>
      <c r="AJ1611" s="30">
        <f t="shared" si="447"/>
        <v>1599</v>
      </c>
      <c r="AK1611" s="30">
        <f t="shared" si="446"/>
        <v>1599</v>
      </c>
      <c r="AL1611" s="29">
        <f t="shared" si="442"/>
        <v>10392827.050000051</v>
      </c>
      <c r="AM1611" s="30">
        <f t="shared" si="446"/>
        <v>1599</v>
      </c>
      <c r="AN1611" s="30">
        <f t="shared" si="446"/>
        <v>1599</v>
      </c>
      <c r="AO1611" s="29">
        <f t="shared" si="443"/>
        <v>10392673.350000061</v>
      </c>
      <c r="AP1611" s="30">
        <f t="shared" si="446"/>
        <v>1599</v>
      </c>
      <c r="AQ1611" s="30">
        <f t="shared" si="446"/>
        <v>1599</v>
      </c>
      <c r="AR1611" s="29">
        <f t="shared" si="437"/>
        <v>10378389.609999867</v>
      </c>
      <c r="AS1611" s="253">
        <f t="shared" si="446"/>
        <v>1599</v>
      </c>
      <c r="AT1611" s="254">
        <f t="shared" si="446"/>
        <v>1599</v>
      </c>
    </row>
    <row r="1612" spans="22:46">
      <c r="V1612" s="30">
        <f t="shared" si="447"/>
        <v>1600</v>
      </c>
      <c r="W1612" s="29">
        <f t="shared" si="438"/>
        <v>10365203.610000102</v>
      </c>
      <c r="X1612" s="30">
        <f t="shared" si="447"/>
        <v>1600</v>
      </c>
      <c r="Y1612" s="30">
        <f t="shared" si="447"/>
        <v>1600</v>
      </c>
      <c r="Z1612" s="29">
        <f t="shared" si="439"/>
        <v>10395689.869999923</v>
      </c>
      <c r="AA1612" s="30">
        <f t="shared" si="447"/>
        <v>1600</v>
      </c>
      <c r="AB1612" s="30">
        <f t="shared" si="447"/>
        <v>1600</v>
      </c>
      <c r="AC1612" s="29">
        <f t="shared" si="440"/>
        <v>10359070.610000137</v>
      </c>
      <c r="AD1612" s="30">
        <f t="shared" si="447"/>
        <v>1600</v>
      </c>
      <c r="AE1612" s="30">
        <f t="shared" si="447"/>
        <v>1600</v>
      </c>
      <c r="AF1612" s="29">
        <f t="shared" si="436"/>
        <v>10408618.770000048</v>
      </c>
      <c r="AG1612" s="30">
        <f t="shared" si="447"/>
        <v>1600</v>
      </c>
      <c r="AH1612" s="30">
        <f t="shared" si="447"/>
        <v>1600</v>
      </c>
      <c r="AI1612" s="29">
        <f t="shared" si="441"/>
        <v>10355002.610000102</v>
      </c>
      <c r="AJ1612" s="30">
        <f t="shared" si="447"/>
        <v>1600</v>
      </c>
      <c r="AK1612" s="30">
        <f t="shared" si="446"/>
        <v>1600</v>
      </c>
      <c r="AL1612" s="29">
        <f t="shared" si="442"/>
        <v>10399290.710000051</v>
      </c>
      <c r="AM1612" s="30">
        <f t="shared" si="446"/>
        <v>1600</v>
      </c>
      <c r="AN1612" s="30">
        <f t="shared" si="446"/>
        <v>1600</v>
      </c>
      <c r="AO1612" s="29">
        <f t="shared" si="443"/>
        <v>10399129.610000061</v>
      </c>
      <c r="AP1612" s="30">
        <f t="shared" si="446"/>
        <v>1600</v>
      </c>
      <c r="AQ1612" s="30">
        <f t="shared" si="446"/>
        <v>1600</v>
      </c>
      <c r="AR1612" s="29">
        <f t="shared" si="437"/>
        <v>10384835.079999868</v>
      </c>
      <c r="AS1612" s="253">
        <f t="shared" si="446"/>
        <v>1600</v>
      </c>
      <c r="AT1612" s="254">
        <f t="shared" si="446"/>
        <v>1600</v>
      </c>
    </row>
    <row r="1613" spans="22:46">
      <c r="V1613" s="30">
        <f t="shared" si="447"/>
        <v>1601</v>
      </c>
      <c r="W1613" s="29">
        <f t="shared" si="438"/>
        <v>10371644.580000103</v>
      </c>
      <c r="X1613" s="30">
        <f t="shared" si="447"/>
        <v>1601</v>
      </c>
      <c r="Y1613" s="30">
        <f t="shared" si="447"/>
        <v>1601</v>
      </c>
      <c r="Z1613" s="29">
        <f t="shared" si="439"/>
        <v>10402149.919999924</v>
      </c>
      <c r="AA1613" s="30">
        <f t="shared" si="447"/>
        <v>1601</v>
      </c>
      <c r="AB1613" s="30">
        <f t="shared" si="447"/>
        <v>1601</v>
      </c>
      <c r="AC1613" s="29">
        <f t="shared" si="440"/>
        <v>10365508.880000137</v>
      </c>
      <c r="AD1613" s="30">
        <f t="shared" si="447"/>
        <v>1601</v>
      </c>
      <c r="AE1613" s="30">
        <f t="shared" si="447"/>
        <v>1601</v>
      </c>
      <c r="AF1613" s="29">
        <f t="shared" si="436"/>
        <v>10415083.330000049</v>
      </c>
      <c r="AG1613" s="30">
        <f t="shared" si="447"/>
        <v>1601</v>
      </c>
      <c r="AH1613" s="30">
        <f t="shared" si="447"/>
        <v>1601</v>
      </c>
      <c r="AI1613" s="29">
        <f t="shared" si="441"/>
        <v>10361441.330000103</v>
      </c>
      <c r="AJ1613" s="30">
        <f t="shared" si="447"/>
        <v>1601</v>
      </c>
      <c r="AK1613" s="30">
        <f t="shared" si="447"/>
        <v>1601</v>
      </c>
      <c r="AL1613" s="29">
        <f t="shared" si="442"/>
        <v>10405754.370000051</v>
      </c>
      <c r="AM1613" s="30">
        <f t="shared" ref="AK1613:AT1628" si="448">AM1612+1</f>
        <v>1601</v>
      </c>
      <c r="AN1613" s="30">
        <f t="shared" si="448"/>
        <v>1601</v>
      </c>
      <c r="AO1613" s="29">
        <f t="shared" si="443"/>
        <v>10405585.870000061</v>
      </c>
      <c r="AP1613" s="30">
        <f t="shared" si="448"/>
        <v>1601</v>
      </c>
      <c r="AQ1613" s="30">
        <f t="shared" si="448"/>
        <v>1601</v>
      </c>
      <c r="AR1613" s="29">
        <f t="shared" si="437"/>
        <v>10391280.549999868</v>
      </c>
      <c r="AS1613" s="253">
        <f t="shared" si="448"/>
        <v>1601</v>
      </c>
      <c r="AT1613" s="254">
        <f t="shared" si="448"/>
        <v>1601</v>
      </c>
    </row>
    <row r="1614" spans="22:46">
      <c r="V1614" s="30">
        <f t="shared" ref="V1614:AK1629" si="449">V1613+1</f>
        <v>1602</v>
      </c>
      <c r="W1614" s="29">
        <f t="shared" si="438"/>
        <v>10378085.550000103</v>
      </c>
      <c r="X1614" s="30">
        <f t="shared" si="449"/>
        <v>1602</v>
      </c>
      <c r="Y1614" s="30">
        <f t="shared" si="449"/>
        <v>1602</v>
      </c>
      <c r="Z1614" s="29">
        <f t="shared" si="439"/>
        <v>10408609.969999924</v>
      </c>
      <c r="AA1614" s="30">
        <f t="shared" si="449"/>
        <v>1602</v>
      </c>
      <c r="AB1614" s="30">
        <f t="shared" si="449"/>
        <v>1602</v>
      </c>
      <c r="AC1614" s="29">
        <f t="shared" si="440"/>
        <v>10371947.150000136</v>
      </c>
      <c r="AD1614" s="30">
        <f t="shared" si="449"/>
        <v>1602</v>
      </c>
      <c r="AE1614" s="30">
        <f t="shared" si="449"/>
        <v>1602</v>
      </c>
      <c r="AF1614" s="29">
        <f t="shared" si="436"/>
        <v>10421547.890000049</v>
      </c>
      <c r="AG1614" s="30">
        <f t="shared" si="449"/>
        <v>1602</v>
      </c>
      <c r="AH1614" s="30">
        <f t="shared" si="449"/>
        <v>1602</v>
      </c>
      <c r="AI1614" s="29">
        <f t="shared" si="441"/>
        <v>10367880.050000103</v>
      </c>
      <c r="AJ1614" s="30">
        <f t="shared" si="449"/>
        <v>1602</v>
      </c>
      <c r="AK1614" s="30">
        <f t="shared" si="448"/>
        <v>1602</v>
      </c>
      <c r="AL1614" s="29">
        <f t="shared" si="442"/>
        <v>10412218.030000051</v>
      </c>
      <c r="AM1614" s="30">
        <f t="shared" si="448"/>
        <v>1602</v>
      </c>
      <c r="AN1614" s="30">
        <f t="shared" si="448"/>
        <v>1602</v>
      </c>
      <c r="AO1614" s="29">
        <f t="shared" si="443"/>
        <v>10412042.13000006</v>
      </c>
      <c r="AP1614" s="30">
        <f t="shared" si="448"/>
        <v>1602</v>
      </c>
      <c r="AQ1614" s="30">
        <f t="shared" si="448"/>
        <v>1602</v>
      </c>
      <c r="AR1614" s="29">
        <f t="shared" si="437"/>
        <v>10397726.019999869</v>
      </c>
      <c r="AS1614" s="253">
        <f t="shared" si="448"/>
        <v>1602</v>
      </c>
      <c r="AT1614" s="254">
        <f t="shared" si="448"/>
        <v>1602</v>
      </c>
    </row>
    <row r="1615" spans="22:46">
      <c r="V1615" s="30">
        <f t="shared" si="449"/>
        <v>1603</v>
      </c>
      <c r="W1615" s="29">
        <f t="shared" si="438"/>
        <v>10384526.520000104</v>
      </c>
      <c r="X1615" s="30">
        <f t="shared" si="449"/>
        <v>1603</v>
      </c>
      <c r="Y1615" s="30">
        <f t="shared" si="449"/>
        <v>1603</v>
      </c>
      <c r="Z1615" s="29">
        <f t="shared" si="439"/>
        <v>10415070.019999925</v>
      </c>
      <c r="AA1615" s="30">
        <f t="shared" si="449"/>
        <v>1603</v>
      </c>
      <c r="AB1615" s="30">
        <f t="shared" si="449"/>
        <v>1603</v>
      </c>
      <c r="AC1615" s="29">
        <f t="shared" si="440"/>
        <v>10378385.420000136</v>
      </c>
      <c r="AD1615" s="30">
        <f t="shared" si="449"/>
        <v>1603</v>
      </c>
      <c r="AE1615" s="30">
        <f t="shared" si="449"/>
        <v>1603</v>
      </c>
      <c r="AF1615" s="29">
        <f t="shared" si="436"/>
        <v>10428012.45000005</v>
      </c>
      <c r="AG1615" s="30">
        <f t="shared" si="449"/>
        <v>1603</v>
      </c>
      <c r="AH1615" s="30">
        <f t="shared" si="449"/>
        <v>1603</v>
      </c>
      <c r="AI1615" s="29">
        <f t="shared" si="441"/>
        <v>10374318.770000104</v>
      </c>
      <c r="AJ1615" s="30">
        <f t="shared" si="449"/>
        <v>1603</v>
      </c>
      <c r="AK1615" s="30">
        <f t="shared" si="448"/>
        <v>1603</v>
      </c>
      <c r="AL1615" s="29">
        <f t="shared" si="442"/>
        <v>10418681.690000052</v>
      </c>
      <c r="AM1615" s="30">
        <f t="shared" si="448"/>
        <v>1603</v>
      </c>
      <c r="AN1615" s="30">
        <f t="shared" si="448"/>
        <v>1603</v>
      </c>
      <c r="AO1615" s="29">
        <f t="shared" si="443"/>
        <v>10418498.39000006</v>
      </c>
      <c r="AP1615" s="30">
        <f t="shared" si="448"/>
        <v>1603</v>
      </c>
      <c r="AQ1615" s="30">
        <f t="shared" si="448"/>
        <v>1603</v>
      </c>
      <c r="AR1615" s="29">
        <f t="shared" si="437"/>
        <v>10404171.48999987</v>
      </c>
      <c r="AS1615" s="253">
        <f t="shared" si="448"/>
        <v>1603</v>
      </c>
      <c r="AT1615" s="254">
        <f t="shared" si="448"/>
        <v>1603</v>
      </c>
    </row>
    <row r="1616" spans="22:46">
      <c r="V1616" s="30">
        <f t="shared" si="449"/>
        <v>1604</v>
      </c>
      <c r="W1616" s="29">
        <f t="shared" si="438"/>
        <v>10390967.490000105</v>
      </c>
      <c r="X1616" s="30">
        <f t="shared" si="449"/>
        <v>1604</v>
      </c>
      <c r="Y1616" s="30">
        <f t="shared" si="449"/>
        <v>1604</v>
      </c>
      <c r="Z1616" s="29">
        <f t="shared" si="439"/>
        <v>10421530.069999926</v>
      </c>
      <c r="AA1616" s="30">
        <f t="shared" si="449"/>
        <v>1604</v>
      </c>
      <c r="AB1616" s="30">
        <f t="shared" si="449"/>
        <v>1604</v>
      </c>
      <c r="AC1616" s="29">
        <f t="shared" si="440"/>
        <v>10384823.690000135</v>
      </c>
      <c r="AD1616" s="30">
        <f t="shared" si="449"/>
        <v>1604</v>
      </c>
      <c r="AE1616" s="30">
        <f t="shared" si="449"/>
        <v>1604</v>
      </c>
      <c r="AF1616" s="29">
        <f t="shared" si="436"/>
        <v>10434477.01000005</v>
      </c>
      <c r="AG1616" s="30">
        <f t="shared" si="449"/>
        <v>1604</v>
      </c>
      <c r="AH1616" s="30">
        <f t="shared" si="449"/>
        <v>1604</v>
      </c>
      <c r="AI1616" s="29">
        <f t="shared" si="441"/>
        <v>10380757.490000105</v>
      </c>
      <c r="AJ1616" s="30">
        <f t="shared" si="449"/>
        <v>1604</v>
      </c>
      <c r="AK1616" s="30">
        <f t="shared" si="448"/>
        <v>1604</v>
      </c>
      <c r="AL1616" s="29">
        <f t="shared" si="442"/>
        <v>10425145.350000052</v>
      </c>
      <c r="AM1616" s="30">
        <f t="shared" si="448"/>
        <v>1604</v>
      </c>
      <c r="AN1616" s="30">
        <f t="shared" si="448"/>
        <v>1604</v>
      </c>
      <c r="AO1616" s="29">
        <f t="shared" si="443"/>
        <v>10424954.65000006</v>
      </c>
      <c r="AP1616" s="30">
        <f t="shared" si="448"/>
        <v>1604</v>
      </c>
      <c r="AQ1616" s="30">
        <f t="shared" si="448"/>
        <v>1604</v>
      </c>
      <c r="AR1616" s="29">
        <f t="shared" si="437"/>
        <v>10410616.959999871</v>
      </c>
      <c r="AS1616" s="253">
        <f t="shared" si="448"/>
        <v>1604</v>
      </c>
      <c r="AT1616" s="254">
        <f t="shared" si="448"/>
        <v>1604</v>
      </c>
    </row>
    <row r="1617" spans="22:46">
      <c r="V1617" s="30">
        <f t="shared" si="449"/>
        <v>1605</v>
      </c>
      <c r="W1617" s="29">
        <f t="shared" si="438"/>
        <v>10397408.460000105</v>
      </c>
      <c r="X1617" s="30">
        <f t="shared" si="449"/>
        <v>1605</v>
      </c>
      <c r="Y1617" s="30">
        <f t="shared" si="449"/>
        <v>1605</v>
      </c>
      <c r="Z1617" s="29">
        <f t="shared" si="439"/>
        <v>10427990.119999927</v>
      </c>
      <c r="AA1617" s="30">
        <f t="shared" si="449"/>
        <v>1605</v>
      </c>
      <c r="AB1617" s="30">
        <f t="shared" si="449"/>
        <v>1605</v>
      </c>
      <c r="AC1617" s="29">
        <f t="shared" si="440"/>
        <v>10391261.960000135</v>
      </c>
      <c r="AD1617" s="30">
        <f t="shared" si="449"/>
        <v>1605</v>
      </c>
      <c r="AE1617" s="30">
        <f t="shared" si="449"/>
        <v>1605</v>
      </c>
      <c r="AF1617" s="29">
        <f t="shared" si="436"/>
        <v>10440941.570000051</v>
      </c>
      <c r="AG1617" s="30">
        <f t="shared" si="449"/>
        <v>1605</v>
      </c>
      <c r="AH1617" s="30">
        <f t="shared" si="449"/>
        <v>1605</v>
      </c>
      <c r="AI1617" s="29">
        <f t="shared" si="441"/>
        <v>10387196.210000105</v>
      </c>
      <c r="AJ1617" s="30">
        <f t="shared" si="449"/>
        <v>1605</v>
      </c>
      <c r="AK1617" s="30">
        <f t="shared" si="448"/>
        <v>1605</v>
      </c>
      <c r="AL1617" s="29">
        <f t="shared" si="442"/>
        <v>10431609.010000052</v>
      </c>
      <c r="AM1617" s="30">
        <f t="shared" si="448"/>
        <v>1605</v>
      </c>
      <c r="AN1617" s="30">
        <f t="shared" si="448"/>
        <v>1605</v>
      </c>
      <c r="AO1617" s="29">
        <f t="shared" si="443"/>
        <v>10431410.91000006</v>
      </c>
      <c r="AP1617" s="30">
        <f t="shared" si="448"/>
        <v>1605</v>
      </c>
      <c r="AQ1617" s="30">
        <f t="shared" si="448"/>
        <v>1605</v>
      </c>
      <c r="AR1617" s="29">
        <f t="shared" si="437"/>
        <v>10417062.429999871</v>
      </c>
      <c r="AS1617" s="253">
        <f t="shared" si="448"/>
        <v>1605</v>
      </c>
      <c r="AT1617" s="254">
        <f t="shared" si="448"/>
        <v>1605</v>
      </c>
    </row>
    <row r="1618" spans="22:46">
      <c r="V1618" s="30">
        <f t="shared" si="449"/>
        <v>1606</v>
      </c>
      <c r="W1618" s="29">
        <f t="shared" si="438"/>
        <v>10403849.430000106</v>
      </c>
      <c r="X1618" s="30">
        <f t="shared" si="449"/>
        <v>1606</v>
      </c>
      <c r="Y1618" s="30">
        <f t="shared" si="449"/>
        <v>1606</v>
      </c>
      <c r="Z1618" s="29">
        <f t="shared" si="439"/>
        <v>10434450.169999927</v>
      </c>
      <c r="AA1618" s="30">
        <f t="shared" si="449"/>
        <v>1606</v>
      </c>
      <c r="AB1618" s="30">
        <f t="shared" si="449"/>
        <v>1606</v>
      </c>
      <c r="AC1618" s="29">
        <f t="shared" si="440"/>
        <v>10397700.230000135</v>
      </c>
      <c r="AD1618" s="30">
        <f t="shared" si="449"/>
        <v>1606</v>
      </c>
      <c r="AE1618" s="30">
        <f t="shared" si="449"/>
        <v>1606</v>
      </c>
      <c r="AF1618" s="29">
        <f t="shared" si="436"/>
        <v>10447406.130000051</v>
      </c>
      <c r="AG1618" s="30">
        <f t="shared" si="449"/>
        <v>1606</v>
      </c>
      <c r="AH1618" s="30">
        <f t="shared" si="449"/>
        <v>1606</v>
      </c>
      <c r="AI1618" s="29">
        <f t="shared" si="441"/>
        <v>10393634.930000106</v>
      </c>
      <c r="AJ1618" s="30">
        <f t="shared" si="449"/>
        <v>1606</v>
      </c>
      <c r="AK1618" s="30">
        <f t="shared" si="448"/>
        <v>1606</v>
      </c>
      <c r="AL1618" s="29">
        <f t="shared" si="442"/>
        <v>10438072.670000052</v>
      </c>
      <c r="AM1618" s="30">
        <f t="shared" si="448"/>
        <v>1606</v>
      </c>
      <c r="AN1618" s="30">
        <f t="shared" si="448"/>
        <v>1606</v>
      </c>
      <c r="AO1618" s="29">
        <f t="shared" si="443"/>
        <v>10437867.17000006</v>
      </c>
      <c r="AP1618" s="30">
        <f t="shared" si="448"/>
        <v>1606</v>
      </c>
      <c r="AQ1618" s="30">
        <f t="shared" si="448"/>
        <v>1606</v>
      </c>
      <c r="AR1618" s="29">
        <f t="shared" si="437"/>
        <v>10423507.899999872</v>
      </c>
      <c r="AS1618" s="253">
        <f t="shared" si="448"/>
        <v>1606</v>
      </c>
      <c r="AT1618" s="254">
        <f t="shared" si="448"/>
        <v>1606</v>
      </c>
    </row>
    <row r="1619" spans="22:46">
      <c r="V1619" s="30">
        <f t="shared" si="449"/>
        <v>1607</v>
      </c>
      <c r="W1619" s="29">
        <f t="shared" si="438"/>
        <v>10410290.400000107</v>
      </c>
      <c r="X1619" s="30">
        <f t="shared" si="449"/>
        <v>1607</v>
      </c>
      <c r="Y1619" s="30">
        <f t="shared" si="449"/>
        <v>1607</v>
      </c>
      <c r="Z1619" s="29">
        <f t="shared" si="439"/>
        <v>10440910.219999928</v>
      </c>
      <c r="AA1619" s="30">
        <f t="shared" si="449"/>
        <v>1607</v>
      </c>
      <c r="AB1619" s="30">
        <f t="shared" si="449"/>
        <v>1607</v>
      </c>
      <c r="AC1619" s="29">
        <f t="shared" si="440"/>
        <v>10404138.500000134</v>
      </c>
      <c r="AD1619" s="30">
        <f t="shared" si="449"/>
        <v>1607</v>
      </c>
      <c r="AE1619" s="30">
        <f t="shared" si="449"/>
        <v>1607</v>
      </c>
      <c r="AF1619" s="29">
        <f t="shared" si="436"/>
        <v>10453870.690000052</v>
      </c>
      <c r="AG1619" s="30">
        <f t="shared" si="449"/>
        <v>1607</v>
      </c>
      <c r="AH1619" s="30">
        <f t="shared" si="449"/>
        <v>1607</v>
      </c>
      <c r="AI1619" s="29">
        <f t="shared" si="441"/>
        <v>10400073.650000107</v>
      </c>
      <c r="AJ1619" s="30">
        <f t="shared" si="449"/>
        <v>1607</v>
      </c>
      <c r="AK1619" s="30">
        <f t="shared" si="448"/>
        <v>1607</v>
      </c>
      <c r="AL1619" s="29">
        <f t="shared" si="442"/>
        <v>10444536.330000052</v>
      </c>
      <c r="AM1619" s="30">
        <f t="shared" si="448"/>
        <v>1607</v>
      </c>
      <c r="AN1619" s="30">
        <f t="shared" si="448"/>
        <v>1607</v>
      </c>
      <c r="AO1619" s="29">
        <f t="shared" si="443"/>
        <v>10444323.430000059</v>
      </c>
      <c r="AP1619" s="30">
        <f t="shared" si="448"/>
        <v>1607</v>
      </c>
      <c r="AQ1619" s="30">
        <f t="shared" si="448"/>
        <v>1607</v>
      </c>
      <c r="AR1619" s="29">
        <f t="shared" si="437"/>
        <v>10429953.369999873</v>
      </c>
      <c r="AS1619" s="253">
        <f t="shared" si="448"/>
        <v>1607</v>
      </c>
      <c r="AT1619" s="254">
        <f t="shared" si="448"/>
        <v>1607</v>
      </c>
    </row>
    <row r="1620" spans="22:46">
      <c r="V1620" s="30">
        <f t="shared" si="449"/>
        <v>1608</v>
      </c>
      <c r="W1620" s="29">
        <f t="shared" si="438"/>
        <v>10416731.370000107</v>
      </c>
      <c r="X1620" s="30">
        <f t="shared" si="449"/>
        <v>1608</v>
      </c>
      <c r="Y1620" s="30">
        <f t="shared" si="449"/>
        <v>1608</v>
      </c>
      <c r="Z1620" s="29">
        <f t="shared" si="439"/>
        <v>10447370.269999929</v>
      </c>
      <c r="AA1620" s="30">
        <f t="shared" si="449"/>
        <v>1608</v>
      </c>
      <c r="AB1620" s="30">
        <f t="shared" si="449"/>
        <v>1608</v>
      </c>
      <c r="AC1620" s="29">
        <f t="shared" si="440"/>
        <v>10410576.770000134</v>
      </c>
      <c r="AD1620" s="30">
        <f t="shared" si="449"/>
        <v>1608</v>
      </c>
      <c r="AE1620" s="30">
        <f t="shared" si="449"/>
        <v>1608</v>
      </c>
      <c r="AF1620" s="29">
        <f t="shared" si="436"/>
        <v>10460335.250000052</v>
      </c>
      <c r="AG1620" s="30">
        <f t="shared" si="449"/>
        <v>1608</v>
      </c>
      <c r="AH1620" s="30">
        <f t="shared" si="449"/>
        <v>1608</v>
      </c>
      <c r="AI1620" s="29">
        <f t="shared" si="441"/>
        <v>10406512.370000107</v>
      </c>
      <c r="AJ1620" s="30">
        <f t="shared" si="449"/>
        <v>1608</v>
      </c>
      <c r="AK1620" s="30">
        <f t="shared" si="448"/>
        <v>1608</v>
      </c>
      <c r="AL1620" s="29">
        <f t="shared" si="442"/>
        <v>10450999.990000052</v>
      </c>
      <c r="AM1620" s="30">
        <f t="shared" si="448"/>
        <v>1608</v>
      </c>
      <c r="AN1620" s="30">
        <f t="shared" si="448"/>
        <v>1608</v>
      </c>
      <c r="AO1620" s="29">
        <f t="shared" si="443"/>
        <v>10450779.690000059</v>
      </c>
      <c r="AP1620" s="30">
        <f t="shared" si="448"/>
        <v>1608</v>
      </c>
      <c r="AQ1620" s="30">
        <f t="shared" si="448"/>
        <v>1608</v>
      </c>
      <c r="AR1620" s="29">
        <f t="shared" si="437"/>
        <v>10436398.839999873</v>
      </c>
      <c r="AS1620" s="253">
        <f t="shared" si="448"/>
        <v>1608</v>
      </c>
      <c r="AT1620" s="254">
        <f t="shared" si="448"/>
        <v>1608</v>
      </c>
    </row>
    <row r="1621" spans="22:46">
      <c r="V1621" s="30">
        <f t="shared" si="449"/>
        <v>1609</v>
      </c>
      <c r="W1621" s="29">
        <f t="shared" si="438"/>
        <v>10423172.340000108</v>
      </c>
      <c r="X1621" s="30">
        <f t="shared" si="449"/>
        <v>1609</v>
      </c>
      <c r="Y1621" s="30">
        <f t="shared" si="449"/>
        <v>1609</v>
      </c>
      <c r="Z1621" s="29">
        <f t="shared" si="439"/>
        <v>10453830.31999993</v>
      </c>
      <c r="AA1621" s="30">
        <f t="shared" si="449"/>
        <v>1609</v>
      </c>
      <c r="AB1621" s="30">
        <f t="shared" si="449"/>
        <v>1609</v>
      </c>
      <c r="AC1621" s="29">
        <f t="shared" si="440"/>
        <v>10417015.040000133</v>
      </c>
      <c r="AD1621" s="30">
        <f t="shared" si="449"/>
        <v>1609</v>
      </c>
      <c r="AE1621" s="30">
        <f t="shared" si="449"/>
        <v>1609</v>
      </c>
      <c r="AF1621" s="29">
        <f t="shared" si="436"/>
        <v>10466799.810000053</v>
      </c>
      <c r="AG1621" s="30">
        <f t="shared" si="449"/>
        <v>1609</v>
      </c>
      <c r="AH1621" s="30">
        <f t="shared" si="449"/>
        <v>1609</v>
      </c>
      <c r="AI1621" s="29">
        <f t="shared" si="441"/>
        <v>10412951.090000108</v>
      </c>
      <c r="AJ1621" s="30">
        <f t="shared" si="449"/>
        <v>1609</v>
      </c>
      <c r="AK1621" s="30">
        <f t="shared" si="448"/>
        <v>1609</v>
      </c>
      <c r="AL1621" s="29">
        <f t="shared" si="442"/>
        <v>10457463.650000053</v>
      </c>
      <c r="AM1621" s="30">
        <f t="shared" si="448"/>
        <v>1609</v>
      </c>
      <c r="AN1621" s="30">
        <f t="shared" si="448"/>
        <v>1609</v>
      </c>
      <c r="AO1621" s="29">
        <f t="shared" si="443"/>
        <v>10457235.950000059</v>
      </c>
      <c r="AP1621" s="30">
        <f t="shared" si="448"/>
        <v>1609</v>
      </c>
      <c r="AQ1621" s="30">
        <f t="shared" si="448"/>
        <v>1609</v>
      </c>
      <c r="AR1621" s="29">
        <f t="shared" si="437"/>
        <v>10442844.309999874</v>
      </c>
      <c r="AS1621" s="253">
        <f t="shared" si="448"/>
        <v>1609</v>
      </c>
      <c r="AT1621" s="254">
        <f t="shared" si="448"/>
        <v>1609</v>
      </c>
    </row>
    <row r="1622" spans="22:46">
      <c r="V1622" s="30">
        <f t="shared" si="449"/>
        <v>1610</v>
      </c>
      <c r="W1622" s="29">
        <f t="shared" si="438"/>
        <v>10429613.310000109</v>
      </c>
      <c r="X1622" s="30">
        <f t="shared" si="449"/>
        <v>1610</v>
      </c>
      <c r="Y1622" s="30">
        <f t="shared" si="449"/>
        <v>1610</v>
      </c>
      <c r="Z1622" s="29">
        <f t="shared" si="439"/>
        <v>10460290.36999993</v>
      </c>
      <c r="AA1622" s="30">
        <f t="shared" si="449"/>
        <v>1610</v>
      </c>
      <c r="AB1622" s="30">
        <f t="shared" si="449"/>
        <v>1610</v>
      </c>
      <c r="AC1622" s="29">
        <f t="shared" si="440"/>
        <v>10423453.310000133</v>
      </c>
      <c r="AD1622" s="30">
        <f t="shared" si="449"/>
        <v>1610</v>
      </c>
      <c r="AE1622" s="30">
        <f t="shared" si="449"/>
        <v>1610</v>
      </c>
      <c r="AF1622" s="29">
        <f t="shared" si="436"/>
        <v>10473264.370000053</v>
      </c>
      <c r="AG1622" s="30">
        <f t="shared" si="449"/>
        <v>1610</v>
      </c>
      <c r="AH1622" s="30">
        <f t="shared" si="449"/>
        <v>1610</v>
      </c>
      <c r="AI1622" s="29">
        <f t="shared" si="441"/>
        <v>10419389.810000109</v>
      </c>
      <c r="AJ1622" s="30">
        <f t="shared" si="449"/>
        <v>1610</v>
      </c>
      <c r="AK1622" s="30">
        <f t="shared" si="448"/>
        <v>1610</v>
      </c>
      <c r="AL1622" s="29">
        <f t="shared" si="442"/>
        <v>10463927.310000053</v>
      </c>
      <c r="AM1622" s="30">
        <f t="shared" si="448"/>
        <v>1610</v>
      </c>
      <c r="AN1622" s="30">
        <f t="shared" si="448"/>
        <v>1610</v>
      </c>
      <c r="AO1622" s="29">
        <f t="shared" si="443"/>
        <v>10463692.210000059</v>
      </c>
      <c r="AP1622" s="30">
        <f t="shared" si="448"/>
        <v>1610</v>
      </c>
      <c r="AQ1622" s="30">
        <f t="shared" si="448"/>
        <v>1610</v>
      </c>
      <c r="AR1622" s="29">
        <f t="shared" si="437"/>
        <v>10449289.779999875</v>
      </c>
      <c r="AS1622" s="253">
        <f t="shared" si="448"/>
        <v>1610</v>
      </c>
      <c r="AT1622" s="254">
        <f t="shared" si="448"/>
        <v>1610</v>
      </c>
    </row>
    <row r="1623" spans="22:46">
      <c r="V1623" s="30">
        <f t="shared" si="449"/>
        <v>1611</v>
      </c>
      <c r="W1623" s="29">
        <f t="shared" si="438"/>
        <v>10436054.280000109</v>
      </c>
      <c r="X1623" s="30">
        <f t="shared" si="449"/>
        <v>1611</v>
      </c>
      <c r="Y1623" s="30">
        <f t="shared" si="449"/>
        <v>1611</v>
      </c>
      <c r="Z1623" s="29">
        <f t="shared" si="439"/>
        <v>10466750.419999931</v>
      </c>
      <c r="AA1623" s="30">
        <f t="shared" si="449"/>
        <v>1611</v>
      </c>
      <c r="AB1623" s="30">
        <f t="shared" si="449"/>
        <v>1611</v>
      </c>
      <c r="AC1623" s="29">
        <f t="shared" si="440"/>
        <v>10429891.580000132</v>
      </c>
      <c r="AD1623" s="30">
        <f t="shared" si="449"/>
        <v>1611</v>
      </c>
      <c r="AE1623" s="30">
        <f t="shared" si="449"/>
        <v>1611</v>
      </c>
      <c r="AF1623" s="29">
        <f t="shared" si="436"/>
        <v>10479728.930000054</v>
      </c>
      <c r="AG1623" s="30">
        <f t="shared" si="449"/>
        <v>1611</v>
      </c>
      <c r="AH1623" s="30">
        <f t="shared" si="449"/>
        <v>1611</v>
      </c>
      <c r="AI1623" s="29">
        <f t="shared" si="441"/>
        <v>10425828.530000109</v>
      </c>
      <c r="AJ1623" s="30">
        <f t="shared" si="449"/>
        <v>1611</v>
      </c>
      <c r="AK1623" s="30">
        <f t="shared" si="448"/>
        <v>1611</v>
      </c>
      <c r="AL1623" s="29">
        <f t="shared" si="442"/>
        <v>10470390.970000053</v>
      </c>
      <c r="AM1623" s="30">
        <f t="shared" si="448"/>
        <v>1611</v>
      </c>
      <c r="AN1623" s="30">
        <f t="shared" si="448"/>
        <v>1611</v>
      </c>
      <c r="AO1623" s="29">
        <f t="shared" si="443"/>
        <v>10470148.470000058</v>
      </c>
      <c r="AP1623" s="30">
        <f t="shared" si="448"/>
        <v>1611</v>
      </c>
      <c r="AQ1623" s="30">
        <f t="shared" si="448"/>
        <v>1611</v>
      </c>
      <c r="AR1623" s="29">
        <f t="shared" si="437"/>
        <v>10455735.249999875</v>
      </c>
      <c r="AS1623" s="253">
        <f t="shared" si="448"/>
        <v>1611</v>
      </c>
      <c r="AT1623" s="254">
        <f t="shared" si="448"/>
        <v>1611</v>
      </c>
    </row>
    <row r="1624" spans="22:46">
      <c r="V1624" s="30">
        <f t="shared" si="449"/>
        <v>1612</v>
      </c>
      <c r="W1624" s="29">
        <f t="shared" si="438"/>
        <v>10442495.25000011</v>
      </c>
      <c r="X1624" s="30">
        <f t="shared" si="449"/>
        <v>1612</v>
      </c>
      <c r="Y1624" s="30">
        <f t="shared" si="449"/>
        <v>1612</v>
      </c>
      <c r="Z1624" s="29">
        <f t="shared" si="439"/>
        <v>10473210.469999932</v>
      </c>
      <c r="AA1624" s="30">
        <f t="shared" si="449"/>
        <v>1612</v>
      </c>
      <c r="AB1624" s="30">
        <f t="shared" si="449"/>
        <v>1612</v>
      </c>
      <c r="AC1624" s="29">
        <f t="shared" si="440"/>
        <v>10436329.850000132</v>
      </c>
      <c r="AD1624" s="30">
        <f t="shared" si="449"/>
        <v>1612</v>
      </c>
      <c r="AE1624" s="30">
        <f t="shared" si="449"/>
        <v>1612</v>
      </c>
      <c r="AF1624" s="29">
        <f t="shared" si="436"/>
        <v>10486193.490000054</v>
      </c>
      <c r="AG1624" s="30">
        <f t="shared" si="449"/>
        <v>1612</v>
      </c>
      <c r="AH1624" s="30">
        <f t="shared" si="449"/>
        <v>1612</v>
      </c>
      <c r="AI1624" s="29">
        <f t="shared" si="441"/>
        <v>10432267.25000011</v>
      </c>
      <c r="AJ1624" s="30">
        <f t="shared" si="449"/>
        <v>1612</v>
      </c>
      <c r="AK1624" s="30">
        <f t="shared" si="448"/>
        <v>1612</v>
      </c>
      <c r="AL1624" s="29">
        <f t="shared" si="442"/>
        <v>10476854.630000053</v>
      </c>
      <c r="AM1624" s="30">
        <f t="shared" si="448"/>
        <v>1612</v>
      </c>
      <c r="AN1624" s="30">
        <f t="shared" si="448"/>
        <v>1612</v>
      </c>
      <c r="AO1624" s="29">
        <f t="shared" si="443"/>
        <v>10476604.730000058</v>
      </c>
      <c r="AP1624" s="30">
        <f t="shared" si="448"/>
        <v>1612</v>
      </c>
      <c r="AQ1624" s="30">
        <f t="shared" si="448"/>
        <v>1612</v>
      </c>
      <c r="AR1624" s="29">
        <f t="shared" si="437"/>
        <v>10462180.719999876</v>
      </c>
      <c r="AS1624" s="253">
        <f t="shared" si="448"/>
        <v>1612</v>
      </c>
      <c r="AT1624" s="254">
        <f t="shared" si="448"/>
        <v>1612</v>
      </c>
    </row>
    <row r="1625" spans="22:46">
      <c r="V1625" s="30">
        <f t="shared" si="449"/>
        <v>1613</v>
      </c>
      <c r="W1625" s="29">
        <f t="shared" si="438"/>
        <v>10448936.220000111</v>
      </c>
      <c r="X1625" s="30">
        <f t="shared" si="449"/>
        <v>1613</v>
      </c>
      <c r="Y1625" s="30">
        <f t="shared" si="449"/>
        <v>1613</v>
      </c>
      <c r="Z1625" s="29">
        <f t="shared" si="439"/>
        <v>10479670.519999932</v>
      </c>
      <c r="AA1625" s="30">
        <f t="shared" si="449"/>
        <v>1613</v>
      </c>
      <c r="AB1625" s="30">
        <f t="shared" si="449"/>
        <v>1613</v>
      </c>
      <c r="AC1625" s="29">
        <f t="shared" si="440"/>
        <v>10442768.120000131</v>
      </c>
      <c r="AD1625" s="30">
        <f t="shared" si="449"/>
        <v>1613</v>
      </c>
      <c r="AE1625" s="30">
        <f t="shared" si="449"/>
        <v>1613</v>
      </c>
      <c r="AF1625" s="29">
        <f t="shared" si="436"/>
        <v>10492658.050000055</v>
      </c>
      <c r="AG1625" s="30">
        <f t="shared" si="449"/>
        <v>1613</v>
      </c>
      <c r="AH1625" s="30">
        <f t="shared" si="449"/>
        <v>1613</v>
      </c>
      <c r="AI1625" s="29">
        <f t="shared" si="441"/>
        <v>10438705.970000111</v>
      </c>
      <c r="AJ1625" s="30">
        <f t="shared" si="449"/>
        <v>1613</v>
      </c>
      <c r="AK1625" s="30">
        <f t="shared" si="448"/>
        <v>1613</v>
      </c>
      <c r="AL1625" s="29">
        <f t="shared" si="442"/>
        <v>10483318.290000053</v>
      </c>
      <c r="AM1625" s="30">
        <f t="shared" si="448"/>
        <v>1613</v>
      </c>
      <c r="AN1625" s="30">
        <f t="shared" si="448"/>
        <v>1613</v>
      </c>
      <c r="AO1625" s="29">
        <f t="shared" si="443"/>
        <v>10483060.990000058</v>
      </c>
      <c r="AP1625" s="30">
        <f t="shared" si="448"/>
        <v>1613</v>
      </c>
      <c r="AQ1625" s="30">
        <f t="shared" si="448"/>
        <v>1613</v>
      </c>
      <c r="AR1625" s="29">
        <f t="shared" si="437"/>
        <v>10468626.189999877</v>
      </c>
      <c r="AS1625" s="253">
        <f t="shared" si="448"/>
        <v>1613</v>
      </c>
      <c r="AT1625" s="254">
        <f t="shared" si="448"/>
        <v>1613</v>
      </c>
    </row>
    <row r="1626" spans="22:46">
      <c r="V1626" s="30">
        <f t="shared" si="449"/>
        <v>1614</v>
      </c>
      <c r="W1626" s="29">
        <f t="shared" si="438"/>
        <v>10455377.190000111</v>
      </c>
      <c r="X1626" s="30">
        <f t="shared" si="449"/>
        <v>1614</v>
      </c>
      <c r="Y1626" s="30">
        <f t="shared" si="449"/>
        <v>1614</v>
      </c>
      <c r="Z1626" s="29">
        <f t="shared" si="439"/>
        <v>10486130.569999933</v>
      </c>
      <c r="AA1626" s="30">
        <f t="shared" si="449"/>
        <v>1614</v>
      </c>
      <c r="AB1626" s="30">
        <f t="shared" si="449"/>
        <v>1614</v>
      </c>
      <c r="AC1626" s="29">
        <f t="shared" si="440"/>
        <v>10449206.390000131</v>
      </c>
      <c r="AD1626" s="30">
        <f t="shared" si="449"/>
        <v>1614</v>
      </c>
      <c r="AE1626" s="30">
        <f t="shared" si="449"/>
        <v>1614</v>
      </c>
      <c r="AF1626" s="29">
        <f t="shared" si="436"/>
        <v>10499122.610000055</v>
      </c>
      <c r="AG1626" s="30">
        <f t="shared" si="449"/>
        <v>1614</v>
      </c>
      <c r="AH1626" s="30">
        <f t="shared" si="449"/>
        <v>1614</v>
      </c>
      <c r="AI1626" s="29">
        <f t="shared" si="441"/>
        <v>10445144.690000111</v>
      </c>
      <c r="AJ1626" s="30">
        <f t="shared" si="449"/>
        <v>1614</v>
      </c>
      <c r="AK1626" s="30">
        <f t="shared" si="448"/>
        <v>1614</v>
      </c>
      <c r="AL1626" s="29">
        <f t="shared" si="442"/>
        <v>10489781.950000053</v>
      </c>
      <c r="AM1626" s="30">
        <f t="shared" si="448"/>
        <v>1614</v>
      </c>
      <c r="AN1626" s="30">
        <f t="shared" si="448"/>
        <v>1614</v>
      </c>
      <c r="AO1626" s="29">
        <f t="shared" si="443"/>
        <v>10489517.250000058</v>
      </c>
      <c r="AP1626" s="30">
        <f t="shared" si="448"/>
        <v>1614</v>
      </c>
      <c r="AQ1626" s="30">
        <f t="shared" si="448"/>
        <v>1614</v>
      </c>
      <c r="AR1626" s="29">
        <f t="shared" si="437"/>
        <v>10475071.659999877</v>
      </c>
      <c r="AS1626" s="253">
        <f t="shared" si="448"/>
        <v>1614</v>
      </c>
      <c r="AT1626" s="254">
        <f t="shared" si="448"/>
        <v>1614</v>
      </c>
    </row>
    <row r="1627" spans="22:46">
      <c r="V1627" s="30">
        <f t="shared" si="449"/>
        <v>1615</v>
      </c>
      <c r="W1627" s="29">
        <f t="shared" si="438"/>
        <v>10461818.160000112</v>
      </c>
      <c r="X1627" s="30">
        <f t="shared" si="449"/>
        <v>1615</v>
      </c>
      <c r="Y1627" s="30">
        <f t="shared" si="449"/>
        <v>1615</v>
      </c>
      <c r="Z1627" s="29">
        <f t="shared" si="439"/>
        <v>10492590.619999934</v>
      </c>
      <c r="AA1627" s="30">
        <f t="shared" si="449"/>
        <v>1615</v>
      </c>
      <c r="AB1627" s="30">
        <f t="shared" si="449"/>
        <v>1615</v>
      </c>
      <c r="AC1627" s="29">
        <f t="shared" si="440"/>
        <v>10455644.660000131</v>
      </c>
      <c r="AD1627" s="30">
        <f t="shared" si="449"/>
        <v>1615</v>
      </c>
      <c r="AE1627" s="30">
        <f t="shared" si="449"/>
        <v>1615</v>
      </c>
      <c r="AF1627" s="29">
        <f t="shared" si="436"/>
        <v>10505587.170000056</v>
      </c>
      <c r="AG1627" s="30">
        <f t="shared" si="449"/>
        <v>1615</v>
      </c>
      <c r="AH1627" s="30">
        <f t="shared" si="449"/>
        <v>1615</v>
      </c>
      <c r="AI1627" s="29">
        <f t="shared" si="441"/>
        <v>10451583.410000112</v>
      </c>
      <c r="AJ1627" s="30">
        <f t="shared" si="449"/>
        <v>1615</v>
      </c>
      <c r="AK1627" s="30">
        <f t="shared" si="448"/>
        <v>1615</v>
      </c>
      <c r="AL1627" s="29">
        <f t="shared" si="442"/>
        <v>10496245.610000053</v>
      </c>
      <c r="AM1627" s="30">
        <f t="shared" si="448"/>
        <v>1615</v>
      </c>
      <c r="AN1627" s="30">
        <f t="shared" si="448"/>
        <v>1615</v>
      </c>
      <c r="AO1627" s="29">
        <f t="shared" si="443"/>
        <v>10495973.510000058</v>
      </c>
      <c r="AP1627" s="30">
        <f t="shared" si="448"/>
        <v>1615</v>
      </c>
      <c r="AQ1627" s="30">
        <f t="shared" si="448"/>
        <v>1615</v>
      </c>
      <c r="AR1627" s="29">
        <f t="shared" si="437"/>
        <v>10481517.129999878</v>
      </c>
      <c r="AS1627" s="253">
        <f t="shared" si="448"/>
        <v>1615</v>
      </c>
      <c r="AT1627" s="254">
        <f t="shared" si="448"/>
        <v>1615</v>
      </c>
    </row>
    <row r="1628" spans="22:46">
      <c r="V1628" s="30">
        <f t="shared" si="449"/>
        <v>1616</v>
      </c>
      <c r="W1628" s="29">
        <f t="shared" si="438"/>
        <v>10468259.130000113</v>
      </c>
      <c r="X1628" s="30">
        <f t="shared" si="449"/>
        <v>1616</v>
      </c>
      <c r="Y1628" s="30">
        <f t="shared" si="449"/>
        <v>1616</v>
      </c>
      <c r="Z1628" s="29">
        <f t="shared" si="439"/>
        <v>10499050.669999935</v>
      </c>
      <c r="AA1628" s="30">
        <f t="shared" si="449"/>
        <v>1616</v>
      </c>
      <c r="AB1628" s="30">
        <f t="shared" si="449"/>
        <v>1616</v>
      </c>
      <c r="AC1628" s="29">
        <f t="shared" si="440"/>
        <v>10462082.93000013</v>
      </c>
      <c r="AD1628" s="30">
        <f t="shared" si="449"/>
        <v>1616</v>
      </c>
      <c r="AE1628" s="30">
        <f t="shared" si="449"/>
        <v>1616</v>
      </c>
      <c r="AF1628" s="29">
        <f t="shared" si="436"/>
        <v>10512051.730000056</v>
      </c>
      <c r="AG1628" s="30">
        <f t="shared" si="449"/>
        <v>1616</v>
      </c>
      <c r="AH1628" s="30">
        <f t="shared" si="449"/>
        <v>1616</v>
      </c>
      <c r="AI1628" s="29">
        <f t="shared" si="441"/>
        <v>10458022.130000113</v>
      </c>
      <c r="AJ1628" s="30">
        <f t="shared" si="449"/>
        <v>1616</v>
      </c>
      <c r="AK1628" s="30">
        <f t="shared" si="448"/>
        <v>1616</v>
      </c>
      <c r="AL1628" s="29">
        <f t="shared" si="442"/>
        <v>10502709.270000054</v>
      </c>
      <c r="AM1628" s="30">
        <f t="shared" si="448"/>
        <v>1616</v>
      </c>
      <c r="AN1628" s="30">
        <f t="shared" si="448"/>
        <v>1616</v>
      </c>
      <c r="AO1628" s="29">
        <f t="shared" si="443"/>
        <v>10502429.770000057</v>
      </c>
      <c r="AP1628" s="30">
        <f t="shared" si="448"/>
        <v>1616</v>
      </c>
      <c r="AQ1628" s="30">
        <f t="shared" si="448"/>
        <v>1616</v>
      </c>
      <c r="AR1628" s="29">
        <f t="shared" si="437"/>
        <v>10487962.599999879</v>
      </c>
      <c r="AS1628" s="253">
        <f t="shared" si="448"/>
        <v>1616</v>
      </c>
      <c r="AT1628" s="254">
        <f t="shared" si="448"/>
        <v>1616</v>
      </c>
    </row>
    <row r="1629" spans="22:46">
      <c r="V1629" s="30">
        <f t="shared" si="449"/>
        <v>1617</v>
      </c>
      <c r="W1629" s="29">
        <f t="shared" si="438"/>
        <v>10474700.100000113</v>
      </c>
      <c r="X1629" s="30">
        <f t="shared" si="449"/>
        <v>1617</v>
      </c>
      <c r="Y1629" s="30">
        <f t="shared" si="449"/>
        <v>1617</v>
      </c>
      <c r="Z1629" s="29">
        <f t="shared" si="439"/>
        <v>10505510.719999935</v>
      </c>
      <c r="AA1629" s="30">
        <f t="shared" si="449"/>
        <v>1617</v>
      </c>
      <c r="AB1629" s="30">
        <f t="shared" si="449"/>
        <v>1617</v>
      </c>
      <c r="AC1629" s="29">
        <f t="shared" si="440"/>
        <v>10468521.20000013</v>
      </c>
      <c r="AD1629" s="30">
        <f t="shared" si="449"/>
        <v>1617</v>
      </c>
      <c r="AE1629" s="30">
        <f t="shared" si="449"/>
        <v>1617</v>
      </c>
      <c r="AF1629" s="29">
        <f t="shared" si="436"/>
        <v>10518516.290000057</v>
      </c>
      <c r="AG1629" s="30">
        <f t="shared" si="449"/>
        <v>1617</v>
      </c>
      <c r="AH1629" s="30">
        <f t="shared" si="449"/>
        <v>1617</v>
      </c>
      <c r="AI1629" s="29">
        <f t="shared" si="441"/>
        <v>10464460.850000113</v>
      </c>
      <c r="AJ1629" s="30">
        <f t="shared" si="449"/>
        <v>1617</v>
      </c>
      <c r="AK1629" s="30">
        <f t="shared" si="449"/>
        <v>1617</v>
      </c>
      <c r="AL1629" s="29">
        <f t="shared" si="442"/>
        <v>10509172.930000054</v>
      </c>
      <c r="AM1629" s="30">
        <f t="shared" ref="AK1629:AT1644" si="450">AM1628+1</f>
        <v>1617</v>
      </c>
      <c r="AN1629" s="30">
        <f t="shared" si="450"/>
        <v>1617</v>
      </c>
      <c r="AO1629" s="29">
        <f t="shared" si="443"/>
        <v>10508886.030000057</v>
      </c>
      <c r="AP1629" s="30">
        <f t="shared" si="450"/>
        <v>1617</v>
      </c>
      <c r="AQ1629" s="30">
        <f t="shared" si="450"/>
        <v>1617</v>
      </c>
      <c r="AR1629" s="29">
        <f t="shared" si="437"/>
        <v>10494408.069999879</v>
      </c>
      <c r="AS1629" s="253">
        <f t="shared" si="450"/>
        <v>1617</v>
      </c>
      <c r="AT1629" s="254">
        <f t="shared" si="450"/>
        <v>1617</v>
      </c>
    </row>
    <row r="1630" spans="22:46">
      <c r="V1630" s="30">
        <f t="shared" ref="V1630:AK1645" si="451">V1629+1</f>
        <v>1618</v>
      </c>
      <c r="W1630" s="29">
        <f t="shared" si="438"/>
        <v>10481141.070000114</v>
      </c>
      <c r="X1630" s="30">
        <f t="shared" si="451"/>
        <v>1618</v>
      </c>
      <c r="Y1630" s="30">
        <f t="shared" si="451"/>
        <v>1618</v>
      </c>
      <c r="Z1630" s="29">
        <f t="shared" si="439"/>
        <v>10511970.769999936</v>
      </c>
      <c r="AA1630" s="30">
        <f t="shared" si="451"/>
        <v>1618</v>
      </c>
      <c r="AB1630" s="30">
        <f t="shared" si="451"/>
        <v>1618</v>
      </c>
      <c r="AC1630" s="29">
        <f t="shared" si="440"/>
        <v>10474959.470000129</v>
      </c>
      <c r="AD1630" s="30">
        <f t="shared" si="451"/>
        <v>1618</v>
      </c>
      <c r="AE1630" s="30">
        <f t="shared" si="451"/>
        <v>1618</v>
      </c>
      <c r="AF1630" s="29">
        <f t="shared" si="436"/>
        <v>10524980.850000057</v>
      </c>
      <c r="AG1630" s="30">
        <f t="shared" si="451"/>
        <v>1618</v>
      </c>
      <c r="AH1630" s="30">
        <f t="shared" si="451"/>
        <v>1618</v>
      </c>
      <c r="AI1630" s="29">
        <f t="shared" si="441"/>
        <v>10470899.570000114</v>
      </c>
      <c r="AJ1630" s="30">
        <f t="shared" si="451"/>
        <v>1618</v>
      </c>
      <c r="AK1630" s="30">
        <f t="shared" si="450"/>
        <v>1618</v>
      </c>
      <c r="AL1630" s="29">
        <f t="shared" si="442"/>
        <v>10515636.590000054</v>
      </c>
      <c r="AM1630" s="30">
        <f t="shared" si="450"/>
        <v>1618</v>
      </c>
      <c r="AN1630" s="30">
        <f t="shared" si="450"/>
        <v>1618</v>
      </c>
      <c r="AO1630" s="29">
        <f t="shared" si="443"/>
        <v>10515342.290000057</v>
      </c>
      <c r="AP1630" s="30">
        <f t="shared" si="450"/>
        <v>1618</v>
      </c>
      <c r="AQ1630" s="30">
        <f t="shared" si="450"/>
        <v>1618</v>
      </c>
      <c r="AR1630" s="29">
        <f t="shared" si="437"/>
        <v>10500853.53999988</v>
      </c>
      <c r="AS1630" s="253">
        <f t="shared" si="450"/>
        <v>1618</v>
      </c>
      <c r="AT1630" s="254">
        <f t="shared" si="450"/>
        <v>1618</v>
      </c>
    </row>
    <row r="1631" spans="22:46">
      <c r="V1631" s="30">
        <f t="shared" si="451"/>
        <v>1619</v>
      </c>
      <c r="W1631" s="29">
        <f t="shared" si="438"/>
        <v>10487582.040000115</v>
      </c>
      <c r="X1631" s="30">
        <f t="shared" si="451"/>
        <v>1619</v>
      </c>
      <c r="Y1631" s="30">
        <f t="shared" si="451"/>
        <v>1619</v>
      </c>
      <c r="Z1631" s="29">
        <f t="shared" si="439"/>
        <v>10518430.819999937</v>
      </c>
      <c r="AA1631" s="30">
        <f t="shared" si="451"/>
        <v>1619</v>
      </c>
      <c r="AB1631" s="30">
        <f t="shared" si="451"/>
        <v>1619</v>
      </c>
      <c r="AC1631" s="29">
        <f t="shared" si="440"/>
        <v>10481397.740000129</v>
      </c>
      <c r="AD1631" s="30">
        <f t="shared" si="451"/>
        <v>1619</v>
      </c>
      <c r="AE1631" s="30">
        <f t="shared" si="451"/>
        <v>1619</v>
      </c>
      <c r="AF1631" s="29">
        <f t="shared" si="436"/>
        <v>10531445.410000058</v>
      </c>
      <c r="AG1631" s="30">
        <f t="shared" si="451"/>
        <v>1619</v>
      </c>
      <c r="AH1631" s="30">
        <f t="shared" si="451"/>
        <v>1619</v>
      </c>
      <c r="AI1631" s="29">
        <f t="shared" si="441"/>
        <v>10477338.290000115</v>
      </c>
      <c r="AJ1631" s="30">
        <f t="shared" si="451"/>
        <v>1619</v>
      </c>
      <c r="AK1631" s="30">
        <f t="shared" si="450"/>
        <v>1619</v>
      </c>
      <c r="AL1631" s="29">
        <f t="shared" si="442"/>
        <v>10522100.250000054</v>
      </c>
      <c r="AM1631" s="30">
        <f t="shared" si="450"/>
        <v>1619</v>
      </c>
      <c r="AN1631" s="30">
        <f t="shared" si="450"/>
        <v>1619</v>
      </c>
      <c r="AO1631" s="29">
        <f t="shared" si="443"/>
        <v>10521798.550000057</v>
      </c>
      <c r="AP1631" s="30">
        <f t="shared" si="450"/>
        <v>1619</v>
      </c>
      <c r="AQ1631" s="30">
        <f t="shared" si="450"/>
        <v>1619</v>
      </c>
      <c r="AR1631" s="29">
        <f t="shared" si="437"/>
        <v>10507299.009999881</v>
      </c>
      <c r="AS1631" s="253">
        <f t="shared" si="450"/>
        <v>1619</v>
      </c>
      <c r="AT1631" s="254">
        <f t="shared" si="450"/>
        <v>1619</v>
      </c>
    </row>
    <row r="1632" spans="22:46">
      <c r="V1632" s="30">
        <f t="shared" si="451"/>
        <v>1620</v>
      </c>
      <c r="W1632" s="29">
        <f t="shared" si="438"/>
        <v>10494023.010000115</v>
      </c>
      <c r="X1632" s="30">
        <f t="shared" si="451"/>
        <v>1620</v>
      </c>
      <c r="Y1632" s="30">
        <f t="shared" si="451"/>
        <v>1620</v>
      </c>
      <c r="Z1632" s="29">
        <f t="shared" si="439"/>
        <v>10524890.869999938</v>
      </c>
      <c r="AA1632" s="30">
        <f t="shared" si="451"/>
        <v>1620</v>
      </c>
      <c r="AB1632" s="30">
        <f t="shared" si="451"/>
        <v>1620</v>
      </c>
      <c r="AC1632" s="29">
        <f t="shared" si="440"/>
        <v>10487836.010000128</v>
      </c>
      <c r="AD1632" s="30">
        <f t="shared" si="451"/>
        <v>1620</v>
      </c>
      <c r="AE1632" s="30">
        <f t="shared" si="451"/>
        <v>1620</v>
      </c>
      <c r="AF1632" s="29">
        <f t="shared" si="436"/>
        <v>10537909.970000058</v>
      </c>
      <c r="AG1632" s="30">
        <f t="shared" si="451"/>
        <v>1620</v>
      </c>
      <c r="AH1632" s="30">
        <f t="shared" si="451"/>
        <v>1620</v>
      </c>
      <c r="AI1632" s="29">
        <f t="shared" si="441"/>
        <v>10483777.010000115</v>
      </c>
      <c r="AJ1632" s="30">
        <f t="shared" si="451"/>
        <v>1620</v>
      </c>
      <c r="AK1632" s="30">
        <f t="shared" si="450"/>
        <v>1620</v>
      </c>
      <c r="AL1632" s="29">
        <f t="shared" si="442"/>
        <v>10528563.910000054</v>
      </c>
      <c r="AM1632" s="30">
        <f t="shared" si="450"/>
        <v>1620</v>
      </c>
      <c r="AN1632" s="30">
        <f t="shared" si="450"/>
        <v>1620</v>
      </c>
      <c r="AO1632" s="29">
        <f t="shared" si="443"/>
        <v>10528254.810000056</v>
      </c>
      <c r="AP1632" s="30">
        <f t="shared" si="450"/>
        <v>1620</v>
      </c>
      <c r="AQ1632" s="30">
        <f t="shared" si="450"/>
        <v>1620</v>
      </c>
      <c r="AR1632" s="29">
        <f t="shared" si="437"/>
        <v>10513744.479999881</v>
      </c>
      <c r="AS1632" s="253">
        <f t="shared" si="450"/>
        <v>1620</v>
      </c>
      <c r="AT1632" s="254">
        <f t="shared" si="450"/>
        <v>1620</v>
      </c>
    </row>
    <row r="1633" spans="22:46">
      <c r="V1633" s="30">
        <f t="shared" si="451"/>
        <v>1621</v>
      </c>
      <c r="W1633" s="29">
        <f t="shared" si="438"/>
        <v>10500463.980000116</v>
      </c>
      <c r="X1633" s="30">
        <f t="shared" si="451"/>
        <v>1621</v>
      </c>
      <c r="Y1633" s="30">
        <f t="shared" si="451"/>
        <v>1621</v>
      </c>
      <c r="Z1633" s="29">
        <f t="shared" si="439"/>
        <v>10531350.919999938</v>
      </c>
      <c r="AA1633" s="30">
        <f t="shared" si="451"/>
        <v>1621</v>
      </c>
      <c r="AB1633" s="30">
        <f t="shared" si="451"/>
        <v>1621</v>
      </c>
      <c r="AC1633" s="29">
        <f t="shared" si="440"/>
        <v>10494274.280000128</v>
      </c>
      <c r="AD1633" s="30">
        <f t="shared" si="451"/>
        <v>1621</v>
      </c>
      <c r="AE1633" s="30">
        <f t="shared" si="451"/>
        <v>1621</v>
      </c>
      <c r="AF1633" s="29">
        <f t="shared" si="436"/>
        <v>10544374.530000059</v>
      </c>
      <c r="AG1633" s="30">
        <f t="shared" si="451"/>
        <v>1621</v>
      </c>
      <c r="AH1633" s="30">
        <f t="shared" si="451"/>
        <v>1621</v>
      </c>
      <c r="AI1633" s="29">
        <f t="shared" si="441"/>
        <v>10490215.730000116</v>
      </c>
      <c r="AJ1633" s="30">
        <f t="shared" si="451"/>
        <v>1621</v>
      </c>
      <c r="AK1633" s="30">
        <f t="shared" si="450"/>
        <v>1621</v>
      </c>
      <c r="AL1633" s="29">
        <f t="shared" si="442"/>
        <v>10535027.570000054</v>
      </c>
      <c r="AM1633" s="30">
        <f t="shared" si="450"/>
        <v>1621</v>
      </c>
      <c r="AN1633" s="30">
        <f t="shared" si="450"/>
        <v>1621</v>
      </c>
      <c r="AO1633" s="29">
        <f t="shared" si="443"/>
        <v>10534711.070000056</v>
      </c>
      <c r="AP1633" s="30">
        <f t="shared" si="450"/>
        <v>1621</v>
      </c>
      <c r="AQ1633" s="30">
        <f t="shared" si="450"/>
        <v>1621</v>
      </c>
      <c r="AR1633" s="29">
        <f t="shared" si="437"/>
        <v>10520189.949999882</v>
      </c>
      <c r="AS1633" s="253">
        <f t="shared" si="450"/>
        <v>1621</v>
      </c>
      <c r="AT1633" s="254">
        <f t="shared" si="450"/>
        <v>1621</v>
      </c>
    </row>
    <row r="1634" spans="22:46">
      <c r="V1634" s="30">
        <f t="shared" si="451"/>
        <v>1622</v>
      </c>
      <c r="W1634" s="29">
        <f t="shared" si="438"/>
        <v>10506904.950000117</v>
      </c>
      <c r="X1634" s="30">
        <f t="shared" si="451"/>
        <v>1622</v>
      </c>
      <c r="Y1634" s="30">
        <f t="shared" si="451"/>
        <v>1622</v>
      </c>
      <c r="Z1634" s="29">
        <f t="shared" si="439"/>
        <v>10537810.969999939</v>
      </c>
      <c r="AA1634" s="30">
        <f t="shared" si="451"/>
        <v>1622</v>
      </c>
      <c r="AB1634" s="30">
        <f t="shared" si="451"/>
        <v>1622</v>
      </c>
      <c r="AC1634" s="29">
        <f t="shared" si="440"/>
        <v>10500712.550000127</v>
      </c>
      <c r="AD1634" s="30">
        <f t="shared" si="451"/>
        <v>1622</v>
      </c>
      <c r="AE1634" s="30">
        <f t="shared" si="451"/>
        <v>1622</v>
      </c>
      <c r="AF1634" s="29">
        <f t="shared" si="436"/>
        <v>10550839.090000059</v>
      </c>
      <c r="AG1634" s="30">
        <f t="shared" si="451"/>
        <v>1622</v>
      </c>
      <c r="AH1634" s="30">
        <f t="shared" si="451"/>
        <v>1622</v>
      </c>
      <c r="AI1634" s="29">
        <f t="shared" si="441"/>
        <v>10496654.450000117</v>
      </c>
      <c r="AJ1634" s="30">
        <f t="shared" si="451"/>
        <v>1622</v>
      </c>
      <c r="AK1634" s="30">
        <f t="shared" si="450"/>
        <v>1622</v>
      </c>
      <c r="AL1634" s="29">
        <f t="shared" si="442"/>
        <v>10541491.230000054</v>
      </c>
      <c r="AM1634" s="30">
        <f t="shared" si="450"/>
        <v>1622</v>
      </c>
      <c r="AN1634" s="30">
        <f t="shared" si="450"/>
        <v>1622</v>
      </c>
      <c r="AO1634" s="29">
        <f t="shared" si="443"/>
        <v>10541167.330000056</v>
      </c>
      <c r="AP1634" s="30">
        <f t="shared" si="450"/>
        <v>1622</v>
      </c>
      <c r="AQ1634" s="30">
        <f t="shared" si="450"/>
        <v>1622</v>
      </c>
      <c r="AR1634" s="29">
        <f t="shared" si="437"/>
        <v>10526635.419999883</v>
      </c>
      <c r="AS1634" s="253">
        <f t="shared" si="450"/>
        <v>1622</v>
      </c>
      <c r="AT1634" s="254">
        <f t="shared" si="450"/>
        <v>1622</v>
      </c>
    </row>
    <row r="1635" spans="22:46">
      <c r="V1635" s="30">
        <f t="shared" si="451"/>
        <v>1623</v>
      </c>
      <c r="W1635" s="29">
        <f t="shared" si="438"/>
        <v>10513345.920000117</v>
      </c>
      <c r="X1635" s="30">
        <f t="shared" si="451"/>
        <v>1623</v>
      </c>
      <c r="Y1635" s="30">
        <f t="shared" si="451"/>
        <v>1623</v>
      </c>
      <c r="Z1635" s="29">
        <f t="shared" si="439"/>
        <v>10544271.01999994</v>
      </c>
      <c r="AA1635" s="30">
        <f t="shared" si="451"/>
        <v>1623</v>
      </c>
      <c r="AB1635" s="30">
        <f t="shared" si="451"/>
        <v>1623</v>
      </c>
      <c r="AC1635" s="29">
        <f t="shared" si="440"/>
        <v>10507150.820000127</v>
      </c>
      <c r="AD1635" s="30">
        <f t="shared" si="451"/>
        <v>1623</v>
      </c>
      <c r="AE1635" s="30">
        <f t="shared" si="451"/>
        <v>1623</v>
      </c>
      <c r="AF1635" s="29">
        <f t="shared" si="436"/>
        <v>10557303.65000006</v>
      </c>
      <c r="AG1635" s="30">
        <f t="shared" si="451"/>
        <v>1623</v>
      </c>
      <c r="AH1635" s="30">
        <f t="shared" si="451"/>
        <v>1623</v>
      </c>
      <c r="AI1635" s="29">
        <f t="shared" si="441"/>
        <v>10503093.170000117</v>
      </c>
      <c r="AJ1635" s="30">
        <f t="shared" si="451"/>
        <v>1623</v>
      </c>
      <c r="AK1635" s="30">
        <f t="shared" si="450"/>
        <v>1623</v>
      </c>
      <c r="AL1635" s="29">
        <f t="shared" si="442"/>
        <v>10547954.890000055</v>
      </c>
      <c r="AM1635" s="30">
        <f t="shared" si="450"/>
        <v>1623</v>
      </c>
      <c r="AN1635" s="30">
        <f t="shared" si="450"/>
        <v>1623</v>
      </c>
      <c r="AO1635" s="29">
        <f t="shared" si="443"/>
        <v>10547623.590000056</v>
      </c>
      <c r="AP1635" s="30">
        <f t="shared" si="450"/>
        <v>1623</v>
      </c>
      <c r="AQ1635" s="30">
        <f t="shared" si="450"/>
        <v>1623</v>
      </c>
      <c r="AR1635" s="29">
        <f t="shared" si="437"/>
        <v>10533080.889999883</v>
      </c>
      <c r="AS1635" s="253">
        <f t="shared" si="450"/>
        <v>1623</v>
      </c>
      <c r="AT1635" s="254">
        <f t="shared" si="450"/>
        <v>1623</v>
      </c>
    </row>
    <row r="1636" spans="22:46">
      <c r="V1636" s="30">
        <f t="shared" si="451"/>
        <v>1624</v>
      </c>
      <c r="W1636" s="29">
        <f t="shared" si="438"/>
        <v>10519786.890000118</v>
      </c>
      <c r="X1636" s="30">
        <f t="shared" si="451"/>
        <v>1624</v>
      </c>
      <c r="Y1636" s="30">
        <f t="shared" si="451"/>
        <v>1624</v>
      </c>
      <c r="Z1636" s="29">
        <f t="shared" si="439"/>
        <v>10550731.069999941</v>
      </c>
      <c r="AA1636" s="30">
        <f t="shared" si="451"/>
        <v>1624</v>
      </c>
      <c r="AB1636" s="30">
        <f t="shared" si="451"/>
        <v>1624</v>
      </c>
      <c r="AC1636" s="29">
        <f t="shared" si="440"/>
        <v>10513589.090000127</v>
      </c>
      <c r="AD1636" s="30">
        <f t="shared" si="451"/>
        <v>1624</v>
      </c>
      <c r="AE1636" s="30">
        <f t="shared" si="451"/>
        <v>1624</v>
      </c>
      <c r="AF1636" s="29">
        <f t="shared" si="436"/>
        <v>10563768.21000006</v>
      </c>
      <c r="AG1636" s="30">
        <f t="shared" si="451"/>
        <v>1624</v>
      </c>
      <c r="AH1636" s="30">
        <f t="shared" si="451"/>
        <v>1624</v>
      </c>
      <c r="AI1636" s="29">
        <f t="shared" si="441"/>
        <v>10509531.890000118</v>
      </c>
      <c r="AJ1636" s="30">
        <f t="shared" si="451"/>
        <v>1624</v>
      </c>
      <c r="AK1636" s="30">
        <f t="shared" si="450"/>
        <v>1624</v>
      </c>
      <c r="AL1636" s="29">
        <f t="shared" si="442"/>
        <v>10554418.550000055</v>
      </c>
      <c r="AM1636" s="30">
        <f t="shared" si="450"/>
        <v>1624</v>
      </c>
      <c r="AN1636" s="30">
        <f t="shared" si="450"/>
        <v>1624</v>
      </c>
      <c r="AO1636" s="29">
        <f t="shared" si="443"/>
        <v>10554079.850000056</v>
      </c>
      <c r="AP1636" s="30">
        <f t="shared" si="450"/>
        <v>1624</v>
      </c>
      <c r="AQ1636" s="30">
        <f t="shared" si="450"/>
        <v>1624</v>
      </c>
      <c r="AR1636" s="29">
        <f t="shared" si="437"/>
        <v>10539526.359999884</v>
      </c>
      <c r="AS1636" s="253">
        <f t="shared" si="450"/>
        <v>1624</v>
      </c>
      <c r="AT1636" s="254">
        <f t="shared" si="450"/>
        <v>1624</v>
      </c>
    </row>
    <row r="1637" spans="22:46">
      <c r="V1637" s="30">
        <f t="shared" si="451"/>
        <v>1625</v>
      </c>
      <c r="W1637" s="29">
        <f t="shared" si="438"/>
        <v>10526227.860000119</v>
      </c>
      <c r="X1637" s="30">
        <f t="shared" si="451"/>
        <v>1625</v>
      </c>
      <c r="Y1637" s="30">
        <f t="shared" si="451"/>
        <v>1625</v>
      </c>
      <c r="Z1637" s="29">
        <f t="shared" si="439"/>
        <v>10557191.119999941</v>
      </c>
      <c r="AA1637" s="30">
        <f t="shared" si="451"/>
        <v>1625</v>
      </c>
      <c r="AB1637" s="30">
        <f t="shared" si="451"/>
        <v>1625</v>
      </c>
      <c r="AC1637" s="29">
        <f t="shared" si="440"/>
        <v>10520027.360000126</v>
      </c>
      <c r="AD1637" s="30">
        <f t="shared" si="451"/>
        <v>1625</v>
      </c>
      <c r="AE1637" s="30">
        <f t="shared" si="451"/>
        <v>1625</v>
      </c>
      <c r="AF1637" s="29">
        <f t="shared" si="436"/>
        <v>10570232.770000061</v>
      </c>
      <c r="AG1637" s="30">
        <f t="shared" si="451"/>
        <v>1625</v>
      </c>
      <c r="AH1637" s="30">
        <f t="shared" si="451"/>
        <v>1625</v>
      </c>
      <c r="AI1637" s="29">
        <f t="shared" si="441"/>
        <v>10515970.610000119</v>
      </c>
      <c r="AJ1637" s="30">
        <f t="shared" si="451"/>
        <v>1625</v>
      </c>
      <c r="AK1637" s="30">
        <f t="shared" si="450"/>
        <v>1625</v>
      </c>
      <c r="AL1637" s="29">
        <f t="shared" si="442"/>
        <v>10560882.210000055</v>
      </c>
      <c r="AM1637" s="30">
        <f t="shared" si="450"/>
        <v>1625</v>
      </c>
      <c r="AN1637" s="30">
        <f t="shared" si="450"/>
        <v>1625</v>
      </c>
      <c r="AO1637" s="29">
        <f t="shared" si="443"/>
        <v>10560536.110000055</v>
      </c>
      <c r="AP1637" s="30">
        <f t="shared" si="450"/>
        <v>1625</v>
      </c>
      <c r="AQ1637" s="30">
        <f t="shared" si="450"/>
        <v>1625</v>
      </c>
      <c r="AR1637" s="29">
        <f t="shared" si="437"/>
        <v>10545971.829999885</v>
      </c>
      <c r="AS1637" s="253">
        <f t="shared" si="450"/>
        <v>1625</v>
      </c>
      <c r="AT1637" s="254">
        <f t="shared" si="450"/>
        <v>1625</v>
      </c>
    </row>
    <row r="1638" spans="22:46">
      <c r="V1638" s="30">
        <f t="shared" si="451"/>
        <v>1626</v>
      </c>
      <c r="W1638" s="29">
        <f t="shared" si="438"/>
        <v>10532668.830000119</v>
      </c>
      <c r="X1638" s="30">
        <f t="shared" si="451"/>
        <v>1626</v>
      </c>
      <c r="Y1638" s="30">
        <f t="shared" si="451"/>
        <v>1626</v>
      </c>
      <c r="Z1638" s="29">
        <f t="shared" si="439"/>
        <v>10563651.169999942</v>
      </c>
      <c r="AA1638" s="30">
        <f t="shared" si="451"/>
        <v>1626</v>
      </c>
      <c r="AB1638" s="30">
        <f t="shared" si="451"/>
        <v>1626</v>
      </c>
      <c r="AC1638" s="29">
        <f t="shared" si="440"/>
        <v>10526465.630000126</v>
      </c>
      <c r="AD1638" s="30">
        <f t="shared" si="451"/>
        <v>1626</v>
      </c>
      <c r="AE1638" s="30">
        <f t="shared" si="451"/>
        <v>1626</v>
      </c>
      <c r="AF1638" s="29">
        <f t="shared" ref="AF1638:AF1685" si="452">AF1637+6464.56</f>
        <v>10576697.330000062</v>
      </c>
      <c r="AG1638" s="30">
        <f t="shared" si="451"/>
        <v>1626</v>
      </c>
      <c r="AH1638" s="30">
        <f t="shared" si="451"/>
        <v>1626</v>
      </c>
      <c r="AI1638" s="29">
        <f t="shared" si="441"/>
        <v>10522409.330000119</v>
      </c>
      <c r="AJ1638" s="30">
        <f t="shared" si="451"/>
        <v>1626</v>
      </c>
      <c r="AK1638" s="30">
        <f t="shared" si="450"/>
        <v>1626</v>
      </c>
      <c r="AL1638" s="29">
        <f t="shared" si="442"/>
        <v>10567345.870000055</v>
      </c>
      <c r="AM1638" s="30">
        <f t="shared" si="450"/>
        <v>1626</v>
      </c>
      <c r="AN1638" s="30">
        <f t="shared" si="450"/>
        <v>1626</v>
      </c>
      <c r="AO1638" s="29">
        <f t="shared" si="443"/>
        <v>10566992.370000055</v>
      </c>
      <c r="AP1638" s="30">
        <f t="shared" si="450"/>
        <v>1626</v>
      </c>
      <c r="AQ1638" s="30">
        <f t="shared" si="450"/>
        <v>1626</v>
      </c>
      <c r="AR1638" s="29">
        <f t="shared" si="437"/>
        <v>10552417.299999885</v>
      </c>
      <c r="AS1638" s="253">
        <f t="shared" si="450"/>
        <v>1626</v>
      </c>
      <c r="AT1638" s="254">
        <f t="shared" si="450"/>
        <v>1626</v>
      </c>
    </row>
    <row r="1639" spans="22:46">
      <c r="V1639" s="30">
        <f t="shared" si="451"/>
        <v>1627</v>
      </c>
      <c r="W1639" s="29">
        <f t="shared" si="438"/>
        <v>10539109.80000012</v>
      </c>
      <c r="X1639" s="30">
        <f t="shared" si="451"/>
        <v>1627</v>
      </c>
      <c r="Y1639" s="30">
        <f t="shared" si="451"/>
        <v>1627</v>
      </c>
      <c r="Z1639" s="29">
        <f t="shared" si="439"/>
        <v>10570111.219999943</v>
      </c>
      <c r="AA1639" s="30">
        <f t="shared" si="451"/>
        <v>1627</v>
      </c>
      <c r="AB1639" s="30">
        <f t="shared" si="451"/>
        <v>1627</v>
      </c>
      <c r="AC1639" s="29">
        <f t="shared" si="440"/>
        <v>10532903.900000125</v>
      </c>
      <c r="AD1639" s="30">
        <f t="shared" si="451"/>
        <v>1627</v>
      </c>
      <c r="AE1639" s="30">
        <f t="shared" si="451"/>
        <v>1627</v>
      </c>
      <c r="AF1639" s="29">
        <f t="shared" si="452"/>
        <v>10583161.890000062</v>
      </c>
      <c r="AG1639" s="30">
        <f t="shared" si="451"/>
        <v>1627</v>
      </c>
      <c r="AH1639" s="30">
        <f t="shared" si="451"/>
        <v>1627</v>
      </c>
      <c r="AI1639" s="29">
        <f t="shared" si="441"/>
        <v>10528848.05000012</v>
      </c>
      <c r="AJ1639" s="30">
        <f t="shared" si="451"/>
        <v>1627</v>
      </c>
      <c r="AK1639" s="30">
        <f t="shared" si="450"/>
        <v>1627</v>
      </c>
      <c r="AL1639" s="29">
        <f t="shared" si="442"/>
        <v>10573809.530000055</v>
      </c>
      <c r="AM1639" s="30">
        <f t="shared" si="450"/>
        <v>1627</v>
      </c>
      <c r="AN1639" s="30">
        <f t="shared" si="450"/>
        <v>1627</v>
      </c>
      <c r="AO1639" s="29">
        <f t="shared" si="443"/>
        <v>10573448.630000055</v>
      </c>
      <c r="AP1639" s="30">
        <f t="shared" si="450"/>
        <v>1627</v>
      </c>
      <c r="AQ1639" s="30">
        <f t="shared" si="450"/>
        <v>1627</v>
      </c>
      <c r="AR1639" s="29">
        <f t="shared" ref="AR1639:AR1692" si="453">AR1638+6445.47</f>
        <v>10558862.769999886</v>
      </c>
      <c r="AS1639" s="253">
        <f t="shared" si="450"/>
        <v>1627</v>
      </c>
      <c r="AT1639" s="254">
        <f t="shared" si="450"/>
        <v>1627</v>
      </c>
    </row>
    <row r="1640" spans="22:46">
      <c r="V1640" s="30">
        <f t="shared" si="451"/>
        <v>1628</v>
      </c>
      <c r="W1640" s="29">
        <f t="shared" ref="W1640:W1693" si="454">W1639+6440.97</f>
        <v>10545550.770000121</v>
      </c>
      <c r="X1640" s="30">
        <f t="shared" si="451"/>
        <v>1628</v>
      </c>
      <c r="Y1640" s="30">
        <f t="shared" si="451"/>
        <v>1628</v>
      </c>
      <c r="Z1640" s="29">
        <f t="shared" ref="Z1640:Z1687" si="455">Z1639+6460.05</f>
        <v>10576571.269999944</v>
      </c>
      <c r="AA1640" s="30">
        <f t="shared" si="451"/>
        <v>1628</v>
      </c>
      <c r="AB1640" s="30">
        <f t="shared" si="451"/>
        <v>1628</v>
      </c>
      <c r="AC1640" s="29">
        <f t="shared" si="440"/>
        <v>10539342.170000125</v>
      </c>
      <c r="AD1640" s="30">
        <f t="shared" si="451"/>
        <v>1628</v>
      </c>
      <c r="AE1640" s="30">
        <f t="shared" si="451"/>
        <v>1628</v>
      </c>
      <c r="AF1640" s="29">
        <f t="shared" si="452"/>
        <v>10589626.450000063</v>
      </c>
      <c r="AG1640" s="30">
        <f t="shared" si="451"/>
        <v>1628</v>
      </c>
      <c r="AH1640" s="30">
        <f t="shared" si="451"/>
        <v>1628</v>
      </c>
      <c r="AI1640" s="29">
        <f t="shared" si="441"/>
        <v>10535286.770000121</v>
      </c>
      <c r="AJ1640" s="30">
        <f t="shared" si="451"/>
        <v>1628</v>
      </c>
      <c r="AK1640" s="30">
        <f t="shared" si="450"/>
        <v>1628</v>
      </c>
      <c r="AL1640" s="29">
        <f t="shared" si="442"/>
        <v>10580273.190000055</v>
      </c>
      <c r="AM1640" s="30">
        <f t="shared" si="450"/>
        <v>1628</v>
      </c>
      <c r="AN1640" s="30">
        <f t="shared" si="450"/>
        <v>1628</v>
      </c>
      <c r="AO1640" s="29">
        <f t="shared" si="443"/>
        <v>10579904.890000055</v>
      </c>
      <c r="AP1640" s="30">
        <f t="shared" si="450"/>
        <v>1628</v>
      </c>
      <c r="AQ1640" s="30">
        <f t="shared" si="450"/>
        <v>1628</v>
      </c>
      <c r="AR1640" s="29">
        <f t="shared" si="453"/>
        <v>10565308.239999887</v>
      </c>
      <c r="AS1640" s="253">
        <f t="shared" si="450"/>
        <v>1628</v>
      </c>
      <c r="AT1640" s="254">
        <f t="shared" si="450"/>
        <v>1628</v>
      </c>
    </row>
    <row r="1641" spans="22:46">
      <c r="V1641" s="30">
        <f t="shared" si="451"/>
        <v>1629</v>
      </c>
      <c r="W1641" s="29">
        <f t="shared" si="454"/>
        <v>10551991.740000121</v>
      </c>
      <c r="X1641" s="30">
        <f t="shared" si="451"/>
        <v>1629</v>
      </c>
      <c r="Y1641" s="30">
        <f t="shared" si="451"/>
        <v>1629</v>
      </c>
      <c r="Z1641" s="29">
        <f t="shared" si="455"/>
        <v>10583031.319999944</v>
      </c>
      <c r="AA1641" s="30">
        <f t="shared" si="451"/>
        <v>1629</v>
      </c>
      <c r="AB1641" s="30">
        <f t="shared" si="451"/>
        <v>1629</v>
      </c>
      <c r="AC1641" s="29">
        <f t="shared" ref="AC1641:AC1694" si="456">AC1640+6438.27</f>
        <v>10545780.440000124</v>
      </c>
      <c r="AD1641" s="30">
        <f t="shared" si="451"/>
        <v>1629</v>
      </c>
      <c r="AE1641" s="30">
        <f t="shared" si="451"/>
        <v>1629</v>
      </c>
      <c r="AF1641" s="29">
        <f t="shared" si="452"/>
        <v>10596091.010000063</v>
      </c>
      <c r="AG1641" s="30">
        <f t="shared" si="451"/>
        <v>1629</v>
      </c>
      <c r="AH1641" s="30">
        <f t="shared" si="451"/>
        <v>1629</v>
      </c>
      <c r="AI1641" s="29">
        <f t="shared" ref="AI1641:AI1694" si="457">AI1640+6438.72</f>
        <v>10541725.490000121</v>
      </c>
      <c r="AJ1641" s="30">
        <f t="shared" si="451"/>
        <v>1629</v>
      </c>
      <c r="AK1641" s="30">
        <f t="shared" si="450"/>
        <v>1629</v>
      </c>
      <c r="AL1641" s="29">
        <f t="shared" ref="AL1641:AL1688" si="458">AL1640+6463.66</f>
        <v>10586736.850000056</v>
      </c>
      <c r="AM1641" s="30">
        <f t="shared" si="450"/>
        <v>1629</v>
      </c>
      <c r="AN1641" s="30">
        <f t="shared" si="450"/>
        <v>1629</v>
      </c>
      <c r="AO1641" s="29">
        <f t="shared" si="443"/>
        <v>10586361.150000054</v>
      </c>
      <c r="AP1641" s="30">
        <f t="shared" si="450"/>
        <v>1629</v>
      </c>
      <c r="AQ1641" s="30">
        <f t="shared" si="450"/>
        <v>1629</v>
      </c>
      <c r="AR1641" s="29">
        <f t="shared" si="453"/>
        <v>10571753.709999887</v>
      </c>
      <c r="AS1641" s="253">
        <f t="shared" si="450"/>
        <v>1629</v>
      </c>
      <c r="AT1641" s="254">
        <f t="shared" si="450"/>
        <v>1629</v>
      </c>
    </row>
    <row r="1642" spans="22:46">
      <c r="V1642" s="30">
        <f t="shared" si="451"/>
        <v>1630</v>
      </c>
      <c r="W1642" s="29">
        <f t="shared" si="454"/>
        <v>10558432.710000122</v>
      </c>
      <c r="X1642" s="30">
        <f t="shared" si="451"/>
        <v>1630</v>
      </c>
      <c r="Y1642" s="30">
        <f t="shared" si="451"/>
        <v>1630</v>
      </c>
      <c r="Z1642" s="29">
        <f t="shared" si="455"/>
        <v>10589491.369999945</v>
      </c>
      <c r="AA1642" s="30">
        <f t="shared" si="451"/>
        <v>1630</v>
      </c>
      <c r="AB1642" s="30">
        <f t="shared" si="451"/>
        <v>1630</v>
      </c>
      <c r="AC1642" s="29">
        <f t="shared" si="456"/>
        <v>10552218.710000124</v>
      </c>
      <c r="AD1642" s="30">
        <f t="shared" si="451"/>
        <v>1630</v>
      </c>
      <c r="AE1642" s="30">
        <f t="shared" si="451"/>
        <v>1630</v>
      </c>
      <c r="AF1642" s="29">
        <f t="shared" si="452"/>
        <v>10602555.570000064</v>
      </c>
      <c r="AG1642" s="30">
        <f t="shared" si="451"/>
        <v>1630</v>
      </c>
      <c r="AH1642" s="30">
        <f t="shared" si="451"/>
        <v>1630</v>
      </c>
      <c r="AI1642" s="29">
        <f t="shared" si="457"/>
        <v>10548164.210000122</v>
      </c>
      <c r="AJ1642" s="30">
        <f t="shared" si="451"/>
        <v>1630</v>
      </c>
      <c r="AK1642" s="30">
        <f t="shared" si="450"/>
        <v>1630</v>
      </c>
      <c r="AL1642" s="29">
        <f t="shared" si="458"/>
        <v>10593200.510000056</v>
      </c>
      <c r="AM1642" s="30">
        <f t="shared" si="450"/>
        <v>1630</v>
      </c>
      <c r="AN1642" s="30">
        <f t="shared" si="450"/>
        <v>1630</v>
      </c>
      <c r="AO1642" s="29">
        <f t="shared" si="443"/>
        <v>10592817.410000054</v>
      </c>
      <c r="AP1642" s="30">
        <f t="shared" si="450"/>
        <v>1630</v>
      </c>
      <c r="AQ1642" s="30">
        <f t="shared" si="450"/>
        <v>1630</v>
      </c>
      <c r="AR1642" s="29">
        <f t="shared" si="453"/>
        <v>10578199.179999888</v>
      </c>
      <c r="AS1642" s="253">
        <f t="shared" si="450"/>
        <v>1630</v>
      </c>
      <c r="AT1642" s="254">
        <f t="shared" si="450"/>
        <v>1630</v>
      </c>
    </row>
    <row r="1643" spans="22:46">
      <c r="V1643" s="30">
        <f t="shared" si="451"/>
        <v>1631</v>
      </c>
      <c r="W1643" s="29">
        <f t="shared" si="454"/>
        <v>10564873.680000123</v>
      </c>
      <c r="X1643" s="30">
        <f t="shared" si="451"/>
        <v>1631</v>
      </c>
      <c r="Y1643" s="30">
        <f t="shared" si="451"/>
        <v>1631</v>
      </c>
      <c r="Z1643" s="29">
        <f t="shared" si="455"/>
        <v>10595951.419999946</v>
      </c>
      <c r="AA1643" s="30">
        <f t="shared" si="451"/>
        <v>1631</v>
      </c>
      <c r="AB1643" s="30">
        <f t="shared" si="451"/>
        <v>1631</v>
      </c>
      <c r="AC1643" s="29">
        <f t="shared" si="456"/>
        <v>10558656.980000123</v>
      </c>
      <c r="AD1643" s="30">
        <f t="shared" si="451"/>
        <v>1631</v>
      </c>
      <c r="AE1643" s="30">
        <f t="shared" si="451"/>
        <v>1631</v>
      </c>
      <c r="AF1643" s="29">
        <f t="shared" si="452"/>
        <v>10609020.130000064</v>
      </c>
      <c r="AG1643" s="30">
        <f t="shared" si="451"/>
        <v>1631</v>
      </c>
      <c r="AH1643" s="30">
        <f t="shared" si="451"/>
        <v>1631</v>
      </c>
      <c r="AI1643" s="29">
        <f t="shared" si="457"/>
        <v>10554602.930000123</v>
      </c>
      <c r="AJ1643" s="30">
        <f t="shared" si="451"/>
        <v>1631</v>
      </c>
      <c r="AK1643" s="30">
        <f t="shared" si="450"/>
        <v>1631</v>
      </c>
      <c r="AL1643" s="29">
        <f t="shared" si="458"/>
        <v>10599664.170000056</v>
      </c>
      <c r="AM1643" s="30">
        <f t="shared" si="450"/>
        <v>1631</v>
      </c>
      <c r="AN1643" s="30">
        <f t="shared" si="450"/>
        <v>1631</v>
      </c>
      <c r="AO1643" s="29">
        <f t="shared" ref="AO1643:AO1696" si="459">AO1642+6456.26</f>
        <v>10599273.670000054</v>
      </c>
      <c r="AP1643" s="30">
        <f t="shared" si="450"/>
        <v>1631</v>
      </c>
      <c r="AQ1643" s="30">
        <f t="shared" si="450"/>
        <v>1631</v>
      </c>
      <c r="AR1643" s="29">
        <f t="shared" si="453"/>
        <v>10584644.649999889</v>
      </c>
      <c r="AS1643" s="253">
        <f t="shared" si="450"/>
        <v>1631</v>
      </c>
      <c r="AT1643" s="254">
        <f t="shared" si="450"/>
        <v>1631</v>
      </c>
    </row>
    <row r="1644" spans="22:46">
      <c r="V1644" s="30">
        <f t="shared" si="451"/>
        <v>1632</v>
      </c>
      <c r="W1644" s="29">
        <f t="shared" si="454"/>
        <v>10571314.650000123</v>
      </c>
      <c r="X1644" s="30">
        <f t="shared" si="451"/>
        <v>1632</v>
      </c>
      <c r="Y1644" s="30">
        <f t="shared" si="451"/>
        <v>1632</v>
      </c>
      <c r="Z1644" s="29">
        <f t="shared" si="455"/>
        <v>10602411.469999947</v>
      </c>
      <c r="AA1644" s="30">
        <f t="shared" si="451"/>
        <v>1632</v>
      </c>
      <c r="AB1644" s="30">
        <f t="shared" si="451"/>
        <v>1632</v>
      </c>
      <c r="AC1644" s="29">
        <f t="shared" si="456"/>
        <v>10565095.250000123</v>
      </c>
      <c r="AD1644" s="30">
        <f t="shared" si="451"/>
        <v>1632</v>
      </c>
      <c r="AE1644" s="30">
        <f t="shared" si="451"/>
        <v>1632</v>
      </c>
      <c r="AF1644" s="29">
        <f t="shared" si="452"/>
        <v>10615484.690000065</v>
      </c>
      <c r="AG1644" s="30">
        <f t="shared" si="451"/>
        <v>1632</v>
      </c>
      <c r="AH1644" s="30">
        <f t="shared" si="451"/>
        <v>1632</v>
      </c>
      <c r="AI1644" s="29">
        <f t="shared" si="457"/>
        <v>10561041.650000123</v>
      </c>
      <c r="AJ1644" s="30">
        <f t="shared" si="451"/>
        <v>1632</v>
      </c>
      <c r="AK1644" s="30">
        <f t="shared" si="450"/>
        <v>1632</v>
      </c>
      <c r="AL1644" s="29">
        <f t="shared" si="458"/>
        <v>10606127.830000056</v>
      </c>
      <c r="AM1644" s="30">
        <f t="shared" si="450"/>
        <v>1632</v>
      </c>
      <c r="AN1644" s="30">
        <f t="shared" si="450"/>
        <v>1632</v>
      </c>
      <c r="AO1644" s="29">
        <f t="shared" si="459"/>
        <v>10605729.930000054</v>
      </c>
      <c r="AP1644" s="30">
        <f t="shared" si="450"/>
        <v>1632</v>
      </c>
      <c r="AQ1644" s="30">
        <f t="shared" si="450"/>
        <v>1632</v>
      </c>
      <c r="AR1644" s="29">
        <f t="shared" si="453"/>
        <v>10591090.119999889</v>
      </c>
      <c r="AS1644" s="253">
        <f t="shared" si="450"/>
        <v>1632</v>
      </c>
      <c r="AT1644" s="254">
        <f t="shared" si="450"/>
        <v>1632</v>
      </c>
    </row>
    <row r="1645" spans="22:46">
      <c r="V1645" s="30">
        <f t="shared" si="451"/>
        <v>1633</v>
      </c>
      <c r="W1645" s="29">
        <f t="shared" si="454"/>
        <v>10577755.620000124</v>
      </c>
      <c r="X1645" s="30">
        <f t="shared" si="451"/>
        <v>1633</v>
      </c>
      <c r="Y1645" s="30">
        <f t="shared" si="451"/>
        <v>1633</v>
      </c>
      <c r="Z1645" s="29">
        <f t="shared" si="455"/>
        <v>10608871.519999947</v>
      </c>
      <c r="AA1645" s="30">
        <f t="shared" si="451"/>
        <v>1633</v>
      </c>
      <c r="AB1645" s="30">
        <f t="shared" si="451"/>
        <v>1633</v>
      </c>
      <c r="AC1645" s="29">
        <f t="shared" si="456"/>
        <v>10571533.520000122</v>
      </c>
      <c r="AD1645" s="30">
        <f t="shared" si="451"/>
        <v>1633</v>
      </c>
      <c r="AE1645" s="30">
        <f t="shared" si="451"/>
        <v>1633</v>
      </c>
      <c r="AF1645" s="29">
        <f t="shared" si="452"/>
        <v>10621949.250000065</v>
      </c>
      <c r="AG1645" s="30">
        <f t="shared" si="451"/>
        <v>1633</v>
      </c>
      <c r="AH1645" s="30">
        <f t="shared" si="451"/>
        <v>1633</v>
      </c>
      <c r="AI1645" s="29">
        <f t="shared" si="457"/>
        <v>10567480.370000124</v>
      </c>
      <c r="AJ1645" s="30">
        <f t="shared" si="451"/>
        <v>1633</v>
      </c>
      <c r="AK1645" s="30">
        <f t="shared" si="451"/>
        <v>1633</v>
      </c>
      <c r="AL1645" s="29">
        <f t="shared" si="458"/>
        <v>10612591.490000056</v>
      </c>
      <c r="AM1645" s="30">
        <f t="shared" ref="AK1645:AT1660" si="460">AM1644+1</f>
        <v>1633</v>
      </c>
      <c r="AN1645" s="30">
        <f t="shared" si="460"/>
        <v>1633</v>
      </c>
      <c r="AO1645" s="29">
        <f t="shared" si="459"/>
        <v>10612186.190000053</v>
      </c>
      <c r="AP1645" s="30">
        <f t="shared" si="460"/>
        <v>1633</v>
      </c>
      <c r="AQ1645" s="30">
        <f t="shared" si="460"/>
        <v>1633</v>
      </c>
      <c r="AR1645" s="29">
        <f t="shared" si="453"/>
        <v>10597535.58999989</v>
      </c>
      <c r="AS1645" s="253">
        <f t="shared" si="460"/>
        <v>1633</v>
      </c>
      <c r="AT1645" s="254">
        <f t="shared" si="460"/>
        <v>1633</v>
      </c>
    </row>
    <row r="1646" spans="22:46">
      <c r="V1646" s="30">
        <f t="shared" ref="V1646:AK1661" si="461">V1645+1</f>
        <v>1634</v>
      </c>
      <c r="W1646" s="29">
        <f t="shared" si="454"/>
        <v>10584196.590000125</v>
      </c>
      <c r="X1646" s="30">
        <f t="shared" si="461"/>
        <v>1634</v>
      </c>
      <c r="Y1646" s="30">
        <f t="shared" si="461"/>
        <v>1634</v>
      </c>
      <c r="Z1646" s="29">
        <f t="shared" si="455"/>
        <v>10615331.569999948</v>
      </c>
      <c r="AA1646" s="30">
        <f t="shared" si="461"/>
        <v>1634</v>
      </c>
      <c r="AB1646" s="30">
        <f t="shared" si="461"/>
        <v>1634</v>
      </c>
      <c r="AC1646" s="29">
        <f t="shared" si="456"/>
        <v>10577971.790000122</v>
      </c>
      <c r="AD1646" s="30">
        <f t="shared" si="461"/>
        <v>1634</v>
      </c>
      <c r="AE1646" s="30">
        <f t="shared" si="461"/>
        <v>1634</v>
      </c>
      <c r="AF1646" s="29">
        <f t="shared" si="452"/>
        <v>10628413.810000066</v>
      </c>
      <c r="AG1646" s="30">
        <f t="shared" si="461"/>
        <v>1634</v>
      </c>
      <c r="AH1646" s="30">
        <f t="shared" si="461"/>
        <v>1634</v>
      </c>
      <c r="AI1646" s="29">
        <f t="shared" si="457"/>
        <v>10573919.090000125</v>
      </c>
      <c r="AJ1646" s="30">
        <f t="shared" si="461"/>
        <v>1634</v>
      </c>
      <c r="AK1646" s="30">
        <f t="shared" si="460"/>
        <v>1634</v>
      </c>
      <c r="AL1646" s="29">
        <f t="shared" si="458"/>
        <v>10619055.150000056</v>
      </c>
      <c r="AM1646" s="30">
        <f t="shared" si="460"/>
        <v>1634</v>
      </c>
      <c r="AN1646" s="30">
        <f t="shared" si="460"/>
        <v>1634</v>
      </c>
      <c r="AO1646" s="29">
        <f t="shared" si="459"/>
        <v>10618642.450000053</v>
      </c>
      <c r="AP1646" s="30">
        <f t="shared" si="460"/>
        <v>1634</v>
      </c>
      <c r="AQ1646" s="30">
        <f t="shared" si="460"/>
        <v>1634</v>
      </c>
      <c r="AR1646" s="29">
        <f t="shared" si="453"/>
        <v>10603981.059999891</v>
      </c>
      <c r="AS1646" s="253">
        <f t="shared" si="460"/>
        <v>1634</v>
      </c>
      <c r="AT1646" s="254">
        <f t="shared" si="460"/>
        <v>1634</v>
      </c>
    </row>
    <row r="1647" spans="22:46">
      <c r="V1647" s="30">
        <f t="shared" si="461"/>
        <v>1635</v>
      </c>
      <c r="W1647" s="29">
        <f t="shared" si="454"/>
        <v>10590637.560000125</v>
      </c>
      <c r="X1647" s="30">
        <f t="shared" si="461"/>
        <v>1635</v>
      </c>
      <c r="Y1647" s="30">
        <f t="shared" si="461"/>
        <v>1635</v>
      </c>
      <c r="Z1647" s="29">
        <f t="shared" si="455"/>
        <v>10621791.619999949</v>
      </c>
      <c r="AA1647" s="30">
        <f t="shared" si="461"/>
        <v>1635</v>
      </c>
      <c r="AB1647" s="30">
        <f t="shared" si="461"/>
        <v>1635</v>
      </c>
      <c r="AC1647" s="29">
        <f t="shared" si="456"/>
        <v>10584410.060000122</v>
      </c>
      <c r="AD1647" s="30">
        <f t="shared" si="461"/>
        <v>1635</v>
      </c>
      <c r="AE1647" s="30">
        <f t="shared" si="461"/>
        <v>1635</v>
      </c>
      <c r="AF1647" s="29">
        <f t="shared" si="452"/>
        <v>10634878.370000066</v>
      </c>
      <c r="AG1647" s="30">
        <f t="shared" si="461"/>
        <v>1635</v>
      </c>
      <c r="AH1647" s="30">
        <f t="shared" si="461"/>
        <v>1635</v>
      </c>
      <c r="AI1647" s="29">
        <f t="shared" si="457"/>
        <v>10580357.810000125</v>
      </c>
      <c r="AJ1647" s="30">
        <f t="shared" si="461"/>
        <v>1635</v>
      </c>
      <c r="AK1647" s="30">
        <f t="shared" si="460"/>
        <v>1635</v>
      </c>
      <c r="AL1647" s="29">
        <f t="shared" si="458"/>
        <v>10625518.810000056</v>
      </c>
      <c r="AM1647" s="30">
        <f t="shared" si="460"/>
        <v>1635</v>
      </c>
      <c r="AN1647" s="30">
        <f t="shared" si="460"/>
        <v>1635</v>
      </c>
      <c r="AO1647" s="29">
        <f t="shared" si="459"/>
        <v>10625098.710000053</v>
      </c>
      <c r="AP1647" s="30">
        <f t="shared" si="460"/>
        <v>1635</v>
      </c>
      <c r="AQ1647" s="30">
        <f t="shared" si="460"/>
        <v>1635</v>
      </c>
      <c r="AR1647" s="29">
        <f t="shared" si="453"/>
        <v>10610426.529999891</v>
      </c>
      <c r="AS1647" s="253">
        <f t="shared" si="460"/>
        <v>1635</v>
      </c>
      <c r="AT1647" s="254">
        <f t="shared" si="460"/>
        <v>1635</v>
      </c>
    </row>
    <row r="1648" spans="22:46">
      <c r="V1648" s="30">
        <f t="shared" si="461"/>
        <v>1636</v>
      </c>
      <c r="W1648" s="29">
        <f t="shared" si="454"/>
        <v>10597078.530000126</v>
      </c>
      <c r="X1648" s="30">
        <f t="shared" si="461"/>
        <v>1636</v>
      </c>
      <c r="Y1648" s="30">
        <f t="shared" si="461"/>
        <v>1636</v>
      </c>
      <c r="Z1648" s="29">
        <f t="shared" si="455"/>
        <v>10628251.66999995</v>
      </c>
      <c r="AA1648" s="30">
        <f t="shared" si="461"/>
        <v>1636</v>
      </c>
      <c r="AB1648" s="30">
        <f t="shared" si="461"/>
        <v>1636</v>
      </c>
      <c r="AC1648" s="29">
        <f t="shared" si="456"/>
        <v>10590848.330000121</v>
      </c>
      <c r="AD1648" s="30">
        <f t="shared" si="461"/>
        <v>1636</v>
      </c>
      <c r="AE1648" s="30">
        <f t="shared" si="461"/>
        <v>1636</v>
      </c>
      <c r="AF1648" s="29">
        <f t="shared" si="452"/>
        <v>10641342.930000067</v>
      </c>
      <c r="AG1648" s="30">
        <f t="shared" si="461"/>
        <v>1636</v>
      </c>
      <c r="AH1648" s="30">
        <f t="shared" si="461"/>
        <v>1636</v>
      </c>
      <c r="AI1648" s="29">
        <f t="shared" si="457"/>
        <v>10586796.530000126</v>
      </c>
      <c r="AJ1648" s="30">
        <f t="shared" si="461"/>
        <v>1636</v>
      </c>
      <c r="AK1648" s="30">
        <f t="shared" si="460"/>
        <v>1636</v>
      </c>
      <c r="AL1648" s="29">
        <f t="shared" si="458"/>
        <v>10631982.470000057</v>
      </c>
      <c r="AM1648" s="30">
        <f t="shared" si="460"/>
        <v>1636</v>
      </c>
      <c r="AN1648" s="30">
        <f t="shared" si="460"/>
        <v>1636</v>
      </c>
      <c r="AO1648" s="29">
        <f t="shared" si="459"/>
        <v>10631554.970000053</v>
      </c>
      <c r="AP1648" s="30">
        <f t="shared" si="460"/>
        <v>1636</v>
      </c>
      <c r="AQ1648" s="30">
        <f t="shared" si="460"/>
        <v>1636</v>
      </c>
      <c r="AR1648" s="29">
        <f t="shared" si="453"/>
        <v>10616871.999999892</v>
      </c>
      <c r="AS1648" s="253">
        <f t="shared" si="460"/>
        <v>1636</v>
      </c>
      <c r="AT1648" s="254">
        <f t="shared" si="460"/>
        <v>1636</v>
      </c>
    </row>
    <row r="1649" spans="22:46">
      <c r="V1649" s="30">
        <f t="shared" si="461"/>
        <v>1637</v>
      </c>
      <c r="W1649" s="29">
        <f t="shared" si="454"/>
        <v>10603519.500000127</v>
      </c>
      <c r="X1649" s="30">
        <f t="shared" si="461"/>
        <v>1637</v>
      </c>
      <c r="Y1649" s="30">
        <f t="shared" si="461"/>
        <v>1637</v>
      </c>
      <c r="Z1649" s="29">
        <f t="shared" si="455"/>
        <v>10634711.71999995</v>
      </c>
      <c r="AA1649" s="30">
        <f t="shared" si="461"/>
        <v>1637</v>
      </c>
      <c r="AB1649" s="30">
        <f t="shared" si="461"/>
        <v>1637</v>
      </c>
      <c r="AC1649" s="29">
        <f t="shared" si="456"/>
        <v>10597286.600000121</v>
      </c>
      <c r="AD1649" s="30">
        <f t="shared" si="461"/>
        <v>1637</v>
      </c>
      <c r="AE1649" s="30">
        <f t="shared" si="461"/>
        <v>1637</v>
      </c>
      <c r="AF1649" s="29">
        <f t="shared" si="452"/>
        <v>10647807.490000067</v>
      </c>
      <c r="AG1649" s="30">
        <f t="shared" si="461"/>
        <v>1637</v>
      </c>
      <c r="AH1649" s="30">
        <f t="shared" si="461"/>
        <v>1637</v>
      </c>
      <c r="AI1649" s="29">
        <f t="shared" si="457"/>
        <v>10593235.250000127</v>
      </c>
      <c r="AJ1649" s="30">
        <f t="shared" si="461"/>
        <v>1637</v>
      </c>
      <c r="AK1649" s="30">
        <f t="shared" si="460"/>
        <v>1637</v>
      </c>
      <c r="AL1649" s="29">
        <f t="shared" si="458"/>
        <v>10638446.130000057</v>
      </c>
      <c r="AM1649" s="30">
        <f t="shared" si="460"/>
        <v>1637</v>
      </c>
      <c r="AN1649" s="30">
        <f t="shared" si="460"/>
        <v>1637</v>
      </c>
      <c r="AO1649" s="29">
        <f t="shared" si="459"/>
        <v>10638011.230000053</v>
      </c>
      <c r="AP1649" s="30">
        <f t="shared" si="460"/>
        <v>1637</v>
      </c>
      <c r="AQ1649" s="30">
        <f t="shared" si="460"/>
        <v>1637</v>
      </c>
      <c r="AR1649" s="29">
        <f t="shared" si="453"/>
        <v>10623317.469999893</v>
      </c>
      <c r="AS1649" s="253">
        <f t="shared" si="460"/>
        <v>1637</v>
      </c>
      <c r="AT1649" s="254">
        <f t="shared" si="460"/>
        <v>1637</v>
      </c>
    </row>
    <row r="1650" spans="22:46">
      <c r="V1650" s="30">
        <f t="shared" si="461"/>
        <v>1638</v>
      </c>
      <c r="W1650" s="29">
        <f t="shared" si="454"/>
        <v>10609960.470000127</v>
      </c>
      <c r="X1650" s="30">
        <f t="shared" si="461"/>
        <v>1638</v>
      </c>
      <c r="Y1650" s="30">
        <f t="shared" si="461"/>
        <v>1638</v>
      </c>
      <c r="Z1650" s="29">
        <f t="shared" si="455"/>
        <v>10641171.769999951</v>
      </c>
      <c r="AA1650" s="30">
        <f t="shared" si="461"/>
        <v>1638</v>
      </c>
      <c r="AB1650" s="30">
        <f t="shared" si="461"/>
        <v>1638</v>
      </c>
      <c r="AC1650" s="29">
        <f t="shared" si="456"/>
        <v>10603724.87000012</v>
      </c>
      <c r="AD1650" s="30">
        <f t="shared" si="461"/>
        <v>1638</v>
      </c>
      <c r="AE1650" s="30">
        <f t="shared" si="461"/>
        <v>1638</v>
      </c>
      <c r="AF1650" s="29">
        <f t="shared" si="452"/>
        <v>10654272.050000068</v>
      </c>
      <c r="AG1650" s="30">
        <f t="shared" si="461"/>
        <v>1638</v>
      </c>
      <c r="AH1650" s="30">
        <f t="shared" si="461"/>
        <v>1638</v>
      </c>
      <c r="AI1650" s="29">
        <f t="shared" si="457"/>
        <v>10599673.970000127</v>
      </c>
      <c r="AJ1650" s="30">
        <f t="shared" si="461"/>
        <v>1638</v>
      </c>
      <c r="AK1650" s="30">
        <f t="shared" si="460"/>
        <v>1638</v>
      </c>
      <c r="AL1650" s="29">
        <f t="shared" si="458"/>
        <v>10644909.790000057</v>
      </c>
      <c r="AM1650" s="30">
        <f t="shared" si="460"/>
        <v>1638</v>
      </c>
      <c r="AN1650" s="30">
        <f t="shared" si="460"/>
        <v>1638</v>
      </c>
      <c r="AO1650" s="29">
        <f t="shared" si="459"/>
        <v>10644467.490000052</v>
      </c>
      <c r="AP1650" s="30">
        <f t="shared" si="460"/>
        <v>1638</v>
      </c>
      <c r="AQ1650" s="30">
        <f t="shared" si="460"/>
        <v>1638</v>
      </c>
      <c r="AR1650" s="29">
        <f t="shared" si="453"/>
        <v>10629762.939999893</v>
      </c>
      <c r="AS1650" s="253">
        <f t="shared" si="460"/>
        <v>1638</v>
      </c>
      <c r="AT1650" s="254">
        <f t="shared" si="460"/>
        <v>1638</v>
      </c>
    </row>
    <row r="1651" spans="22:46">
      <c r="V1651" s="30">
        <f t="shared" si="461"/>
        <v>1639</v>
      </c>
      <c r="W1651" s="29">
        <f t="shared" si="454"/>
        <v>10616401.440000128</v>
      </c>
      <c r="X1651" s="30">
        <f t="shared" si="461"/>
        <v>1639</v>
      </c>
      <c r="Y1651" s="30">
        <f t="shared" si="461"/>
        <v>1639</v>
      </c>
      <c r="Z1651" s="29">
        <f t="shared" si="455"/>
        <v>10647631.819999952</v>
      </c>
      <c r="AA1651" s="30">
        <f t="shared" si="461"/>
        <v>1639</v>
      </c>
      <c r="AB1651" s="30">
        <f t="shared" si="461"/>
        <v>1639</v>
      </c>
      <c r="AC1651" s="29">
        <f t="shared" si="456"/>
        <v>10610163.14000012</v>
      </c>
      <c r="AD1651" s="30">
        <f t="shared" si="461"/>
        <v>1639</v>
      </c>
      <c r="AE1651" s="30">
        <f t="shared" si="461"/>
        <v>1639</v>
      </c>
      <c r="AF1651" s="29">
        <f t="shared" si="452"/>
        <v>10660736.610000068</v>
      </c>
      <c r="AG1651" s="30">
        <f t="shared" si="461"/>
        <v>1639</v>
      </c>
      <c r="AH1651" s="30">
        <f t="shared" si="461"/>
        <v>1639</v>
      </c>
      <c r="AI1651" s="29">
        <f t="shared" si="457"/>
        <v>10606112.690000128</v>
      </c>
      <c r="AJ1651" s="30">
        <f t="shared" si="461"/>
        <v>1639</v>
      </c>
      <c r="AK1651" s="30">
        <f t="shared" si="460"/>
        <v>1639</v>
      </c>
      <c r="AL1651" s="29">
        <f t="shared" si="458"/>
        <v>10651373.450000057</v>
      </c>
      <c r="AM1651" s="30">
        <f t="shared" si="460"/>
        <v>1639</v>
      </c>
      <c r="AN1651" s="30">
        <f t="shared" si="460"/>
        <v>1639</v>
      </c>
      <c r="AO1651" s="29">
        <f t="shared" si="459"/>
        <v>10650923.750000052</v>
      </c>
      <c r="AP1651" s="30">
        <f t="shared" si="460"/>
        <v>1639</v>
      </c>
      <c r="AQ1651" s="30">
        <f t="shared" si="460"/>
        <v>1639</v>
      </c>
      <c r="AR1651" s="29">
        <f t="shared" si="453"/>
        <v>10636208.409999894</v>
      </c>
      <c r="AS1651" s="253">
        <f t="shared" si="460"/>
        <v>1639</v>
      </c>
      <c r="AT1651" s="254">
        <f t="shared" si="460"/>
        <v>1639</v>
      </c>
    </row>
    <row r="1652" spans="22:46">
      <c r="V1652" s="30">
        <f t="shared" si="461"/>
        <v>1640</v>
      </c>
      <c r="W1652" s="29">
        <f t="shared" si="454"/>
        <v>10622842.410000129</v>
      </c>
      <c r="X1652" s="30">
        <f t="shared" si="461"/>
        <v>1640</v>
      </c>
      <c r="Y1652" s="30">
        <f t="shared" si="461"/>
        <v>1640</v>
      </c>
      <c r="Z1652" s="29">
        <f t="shared" si="455"/>
        <v>10654091.869999953</v>
      </c>
      <c r="AA1652" s="30">
        <f t="shared" si="461"/>
        <v>1640</v>
      </c>
      <c r="AB1652" s="30">
        <f t="shared" si="461"/>
        <v>1640</v>
      </c>
      <c r="AC1652" s="29">
        <f t="shared" si="456"/>
        <v>10616601.410000119</v>
      </c>
      <c r="AD1652" s="30">
        <f t="shared" si="461"/>
        <v>1640</v>
      </c>
      <c r="AE1652" s="30">
        <f t="shared" si="461"/>
        <v>1640</v>
      </c>
      <c r="AF1652" s="29">
        <f t="shared" si="452"/>
        <v>10667201.170000069</v>
      </c>
      <c r="AG1652" s="30">
        <f t="shared" si="461"/>
        <v>1640</v>
      </c>
      <c r="AH1652" s="30">
        <f t="shared" si="461"/>
        <v>1640</v>
      </c>
      <c r="AI1652" s="29">
        <f t="shared" si="457"/>
        <v>10612551.410000129</v>
      </c>
      <c r="AJ1652" s="30">
        <f t="shared" si="461"/>
        <v>1640</v>
      </c>
      <c r="AK1652" s="30">
        <f t="shared" si="460"/>
        <v>1640</v>
      </c>
      <c r="AL1652" s="29">
        <f t="shared" si="458"/>
        <v>10657837.110000057</v>
      </c>
      <c r="AM1652" s="30">
        <f t="shared" si="460"/>
        <v>1640</v>
      </c>
      <c r="AN1652" s="30">
        <f t="shared" si="460"/>
        <v>1640</v>
      </c>
      <c r="AO1652" s="29">
        <f t="shared" si="459"/>
        <v>10657380.010000052</v>
      </c>
      <c r="AP1652" s="30">
        <f t="shared" si="460"/>
        <v>1640</v>
      </c>
      <c r="AQ1652" s="30">
        <f t="shared" si="460"/>
        <v>1640</v>
      </c>
      <c r="AR1652" s="29">
        <f t="shared" si="453"/>
        <v>10642653.879999895</v>
      </c>
      <c r="AS1652" s="253">
        <f t="shared" si="460"/>
        <v>1640</v>
      </c>
      <c r="AT1652" s="254">
        <f t="shared" si="460"/>
        <v>1640</v>
      </c>
    </row>
    <row r="1653" spans="22:46">
      <c r="V1653" s="30">
        <f t="shared" si="461"/>
        <v>1641</v>
      </c>
      <c r="W1653" s="29">
        <f t="shared" si="454"/>
        <v>10629283.380000129</v>
      </c>
      <c r="X1653" s="30">
        <f t="shared" si="461"/>
        <v>1641</v>
      </c>
      <c r="Y1653" s="30">
        <f t="shared" si="461"/>
        <v>1641</v>
      </c>
      <c r="Z1653" s="29">
        <f t="shared" si="455"/>
        <v>10660551.919999953</v>
      </c>
      <c r="AA1653" s="30">
        <f t="shared" si="461"/>
        <v>1641</v>
      </c>
      <c r="AB1653" s="30">
        <f t="shared" si="461"/>
        <v>1641</v>
      </c>
      <c r="AC1653" s="29">
        <f t="shared" si="456"/>
        <v>10623039.680000119</v>
      </c>
      <c r="AD1653" s="30">
        <f t="shared" si="461"/>
        <v>1641</v>
      </c>
      <c r="AE1653" s="30">
        <f t="shared" si="461"/>
        <v>1641</v>
      </c>
      <c r="AF1653" s="29">
        <f t="shared" si="452"/>
        <v>10673665.730000069</v>
      </c>
      <c r="AG1653" s="30">
        <f t="shared" si="461"/>
        <v>1641</v>
      </c>
      <c r="AH1653" s="30">
        <f t="shared" si="461"/>
        <v>1641</v>
      </c>
      <c r="AI1653" s="29">
        <f t="shared" si="457"/>
        <v>10618990.130000129</v>
      </c>
      <c r="AJ1653" s="30">
        <f t="shared" si="461"/>
        <v>1641</v>
      </c>
      <c r="AK1653" s="30">
        <f t="shared" si="460"/>
        <v>1641</v>
      </c>
      <c r="AL1653" s="29">
        <f t="shared" si="458"/>
        <v>10664300.770000057</v>
      </c>
      <c r="AM1653" s="30">
        <f t="shared" si="460"/>
        <v>1641</v>
      </c>
      <c r="AN1653" s="30">
        <f t="shared" si="460"/>
        <v>1641</v>
      </c>
      <c r="AO1653" s="29">
        <f t="shared" si="459"/>
        <v>10663836.270000052</v>
      </c>
      <c r="AP1653" s="30">
        <f t="shared" si="460"/>
        <v>1641</v>
      </c>
      <c r="AQ1653" s="30">
        <f t="shared" si="460"/>
        <v>1641</v>
      </c>
      <c r="AR1653" s="29">
        <f t="shared" si="453"/>
        <v>10649099.349999895</v>
      </c>
      <c r="AS1653" s="253">
        <f t="shared" si="460"/>
        <v>1641</v>
      </c>
      <c r="AT1653" s="254">
        <f t="shared" si="460"/>
        <v>1641</v>
      </c>
    </row>
    <row r="1654" spans="22:46">
      <c r="V1654" s="30">
        <f t="shared" si="461"/>
        <v>1642</v>
      </c>
      <c r="W1654" s="29">
        <f t="shared" si="454"/>
        <v>10635724.35000013</v>
      </c>
      <c r="X1654" s="30">
        <f t="shared" si="461"/>
        <v>1642</v>
      </c>
      <c r="Y1654" s="30">
        <f t="shared" si="461"/>
        <v>1642</v>
      </c>
      <c r="Z1654" s="29">
        <f t="shared" si="455"/>
        <v>10667011.969999954</v>
      </c>
      <c r="AA1654" s="30">
        <f t="shared" si="461"/>
        <v>1642</v>
      </c>
      <c r="AB1654" s="30">
        <f t="shared" si="461"/>
        <v>1642</v>
      </c>
      <c r="AC1654" s="29">
        <f t="shared" si="456"/>
        <v>10629477.950000118</v>
      </c>
      <c r="AD1654" s="30">
        <f t="shared" si="461"/>
        <v>1642</v>
      </c>
      <c r="AE1654" s="30">
        <f t="shared" si="461"/>
        <v>1642</v>
      </c>
      <c r="AF1654" s="29">
        <f t="shared" si="452"/>
        <v>10680130.29000007</v>
      </c>
      <c r="AG1654" s="30">
        <f t="shared" si="461"/>
        <v>1642</v>
      </c>
      <c r="AH1654" s="30">
        <f t="shared" si="461"/>
        <v>1642</v>
      </c>
      <c r="AI1654" s="29">
        <f t="shared" si="457"/>
        <v>10625428.85000013</v>
      </c>
      <c r="AJ1654" s="30">
        <f t="shared" si="461"/>
        <v>1642</v>
      </c>
      <c r="AK1654" s="30">
        <f t="shared" si="460"/>
        <v>1642</v>
      </c>
      <c r="AL1654" s="29">
        <f t="shared" si="458"/>
        <v>10670764.430000057</v>
      </c>
      <c r="AM1654" s="30">
        <f t="shared" si="460"/>
        <v>1642</v>
      </c>
      <c r="AN1654" s="30">
        <f t="shared" si="460"/>
        <v>1642</v>
      </c>
      <c r="AO1654" s="29">
        <f t="shared" si="459"/>
        <v>10670292.530000051</v>
      </c>
      <c r="AP1654" s="30">
        <f t="shared" si="460"/>
        <v>1642</v>
      </c>
      <c r="AQ1654" s="30">
        <f t="shared" si="460"/>
        <v>1642</v>
      </c>
      <c r="AR1654" s="29">
        <f t="shared" si="453"/>
        <v>10655544.819999896</v>
      </c>
      <c r="AS1654" s="253">
        <f t="shared" si="460"/>
        <v>1642</v>
      </c>
      <c r="AT1654" s="254">
        <f t="shared" si="460"/>
        <v>1642</v>
      </c>
    </row>
    <row r="1655" spans="22:46">
      <c r="V1655" s="30">
        <f t="shared" si="461"/>
        <v>1643</v>
      </c>
      <c r="W1655" s="29">
        <f t="shared" si="454"/>
        <v>10642165.320000131</v>
      </c>
      <c r="X1655" s="30">
        <f t="shared" si="461"/>
        <v>1643</v>
      </c>
      <c r="Y1655" s="30">
        <f t="shared" si="461"/>
        <v>1643</v>
      </c>
      <c r="Z1655" s="29">
        <f t="shared" si="455"/>
        <v>10673472.019999955</v>
      </c>
      <c r="AA1655" s="30">
        <f t="shared" si="461"/>
        <v>1643</v>
      </c>
      <c r="AB1655" s="30">
        <f t="shared" si="461"/>
        <v>1643</v>
      </c>
      <c r="AC1655" s="29">
        <f t="shared" si="456"/>
        <v>10635916.220000118</v>
      </c>
      <c r="AD1655" s="30">
        <f t="shared" si="461"/>
        <v>1643</v>
      </c>
      <c r="AE1655" s="30">
        <f t="shared" si="461"/>
        <v>1643</v>
      </c>
      <c r="AF1655" s="29">
        <f t="shared" si="452"/>
        <v>10686594.85000007</v>
      </c>
      <c r="AG1655" s="30">
        <f t="shared" si="461"/>
        <v>1643</v>
      </c>
      <c r="AH1655" s="30">
        <f t="shared" si="461"/>
        <v>1643</v>
      </c>
      <c r="AI1655" s="29">
        <f t="shared" si="457"/>
        <v>10631867.570000131</v>
      </c>
      <c r="AJ1655" s="30">
        <f t="shared" si="461"/>
        <v>1643</v>
      </c>
      <c r="AK1655" s="30">
        <f t="shared" si="460"/>
        <v>1643</v>
      </c>
      <c r="AL1655" s="29">
        <f t="shared" si="458"/>
        <v>10677228.090000058</v>
      </c>
      <c r="AM1655" s="30">
        <f t="shared" si="460"/>
        <v>1643</v>
      </c>
      <c r="AN1655" s="30">
        <f t="shared" si="460"/>
        <v>1643</v>
      </c>
      <c r="AO1655" s="29">
        <f t="shared" si="459"/>
        <v>10676748.790000051</v>
      </c>
      <c r="AP1655" s="30">
        <f t="shared" si="460"/>
        <v>1643</v>
      </c>
      <c r="AQ1655" s="30">
        <f t="shared" si="460"/>
        <v>1643</v>
      </c>
      <c r="AR1655" s="29">
        <f t="shared" si="453"/>
        <v>10661990.289999897</v>
      </c>
      <c r="AS1655" s="253">
        <f t="shared" si="460"/>
        <v>1643</v>
      </c>
      <c r="AT1655" s="254">
        <f t="shared" si="460"/>
        <v>1643</v>
      </c>
    </row>
    <row r="1656" spans="22:46">
      <c r="V1656" s="30">
        <f t="shared" si="461"/>
        <v>1644</v>
      </c>
      <c r="W1656" s="29">
        <f t="shared" si="454"/>
        <v>10648606.290000131</v>
      </c>
      <c r="X1656" s="30">
        <f t="shared" si="461"/>
        <v>1644</v>
      </c>
      <c r="Y1656" s="30">
        <f t="shared" si="461"/>
        <v>1644</v>
      </c>
      <c r="Z1656" s="29">
        <f t="shared" si="455"/>
        <v>10679932.069999956</v>
      </c>
      <c r="AA1656" s="30">
        <f t="shared" si="461"/>
        <v>1644</v>
      </c>
      <c r="AB1656" s="30">
        <f t="shared" si="461"/>
        <v>1644</v>
      </c>
      <c r="AC1656" s="29">
        <f t="shared" si="456"/>
        <v>10642354.490000118</v>
      </c>
      <c r="AD1656" s="30">
        <f t="shared" si="461"/>
        <v>1644</v>
      </c>
      <c r="AE1656" s="30">
        <f t="shared" si="461"/>
        <v>1644</v>
      </c>
      <c r="AF1656" s="29">
        <f t="shared" si="452"/>
        <v>10693059.410000071</v>
      </c>
      <c r="AG1656" s="30">
        <f t="shared" si="461"/>
        <v>1644</v>
      </c>
      <c r="AH1656" s="30">
        <f t="shared" si="461"/>
        <v>1644</v>
      </c>
      <c r="AI1656" s="29">
        <f t="shared" si="457"/>
        <v>10638306.290000131</v>
      </c>
      <c r="AJ1656" s="30">
        <f t="shared" si="461"/>
        <v>1644</v>
      </c>
      <c r="AK1656" s="30">
        <f t="shared" si="460"/>
        <v>1644</v>
      </c>
      <c r="AL1656" s="29">
        <f t="shared" si="458"/>
        <v>10683691.750000058</v>
      </c>
      <c r="AM1656" s="30">
        <f t="shared" si="460"/>
        <v>1644</v>
      </c>
      <c r="AN1656" s="30">
        <f t="shared" si="460"/>
        <v>1644</v>
      </c>
      <c r="AO1656" s="29">
        <f t="shared" si="459"/>
        <v>10683205.050000051</v>
      </c>
      <c r="AP1656" s="30">
        <f t="shared" si="460"/>
        <v>1644</v>
      </c>
      <c r="AQ1656" s="30">
        <f t="shared" si="460"/>
        <v>1644</v>
      </c>
      <c r="AR1656" s="29">
        <f t="shared" si="453"/>
        <v>10668435.759999897</v>
      </c>
      <c r="AS1656" s="253">
        <f t="shared" si="460"/>
        <v>1644</v>
      </c>
      <c r="AT1656" s="254">
        <f t="shared" si="460"/>
        <v>1644</v>
      </c>
    </row>
    <row r="1657" spans="22:46">
      <c r="V1657" s="30">
        <f t="shared" si="461"/>
        <v>1645</v>
      </c>
      <c r="W1657" s="29">
        <f t="shared" si="454"/>
        <v>10655047.260000132</v>
      </c>
      <c r="X1657" s="30">
        <f t="shared" si="461"/>
        <v>1645</v>
      </c>
      <c r="Y1657" s="30">
        <f t="shared" si="461"/>
        <v>1645</v>
      </c>
      <c r="Z1657" s="29">
        <f t="shared" si="455"/>
        <v>10686392.119999956</v>
      </c>
      <c r="AA1657" s="30">
        <f t="shared" si="461"/>
        <v>1645</v>
      </c>
      <c r="AB1657" s="30">
        <f t="shared" si="461"/>
        <v>1645</v>
      </c>
      <c r="AC1657" s="29">
        <f t="shared" si="456"/>
        <v>10648792.760000117</v>
      </c>
      <c r="AD1657" s="30">
        <f t="shared" si="461"/>
        <v>1645</v>
      </c>
      <c r="AE1657" s="30">
        <f t="shared" si="461"/>
        <v>1645</v>
      </c>
      <c r="AF1657" s="29">
        <f t="shared" si="452"/>
        <v>10699523.970000071</v>
      </c>
      <c r="AG1657" s="30">
        <f t="shared" si="461"/>
        <v>1645</v>
      </c>
      <c r="AH1657" s="30">
        <f t="shared" si="461"/>
        <v>1645</v>
      </c>
      <c r="AI1657" s="29">
        <f t="shared" si="457"/>
        <v>10644745.010000132</v>
      </c>
      <c r="AJ1657" s="30">
        <f t="shared" si="461"/>
        <v>1645</v>
      </c>
      <c r="AK1657" s="30">
        <f t="shared" si="460"/>
        <v>1645</v>
      </c>
      <c r="AL1657" s="29">
        <f t="shared" si="458"/>
        <v>10690155.410000058</v>
      </c>
      <c r="AM1657" s="30">
        <f t="shared" si="460"/>
        <v>1645</v>
      </c>
      <c r="AN1657" s="30">
        <f t="shared" si="460"/>
        <v>1645</v>
      </c>
      <c r="AO1657" s="29">
        <f t="shared" si="459"/>
        <v>10689661.310000051</v>
      </c>
      <c r="AP1657" s="30">
        <f t="shared" si="460"/>
        <v>1645</v>
      </c>
      <c r="AQ1657" s="30">
        <f t="shared" si="460"/>
        <v>1645</v>
      </c>
      <c r="AR1657" s="29">
        <f t="shared" si="453"/>
        <v>10674881.229999898</v>
      </c>
      <c r="AS1657" s="253">
        <f t="shared" si="460"/>
        <v>1645</v>
      </c>
      <c r="AT1657" s="254">
        <f t="shared" si="460"/>
        <v>1645</v>
      </c>
    </row>
    <row r="1658" spans="22:46">
      <c r="V1658" s="30">
        <f t="shared" si="461"/>
        <v>1646</v>
      </c>
      <c r="W1658" s="29">
        <f t="shared" si="454"/>
        <v>10661488.230000133</v>
      </c>
      <c r="X1658" s="30">
        <f t="shared" si="461"/>
        <v>1646</v>
      </c>
      <c r="Y1658" s="30">
        <f t="shared" si="461"/>
        <v>1646</v>
      </c>
      <c r="Z1658" s="29">
        <f t="shared" si="455"/>
        <v>10692852.169999957</v>
      </c>
      <c r="AA1658" s="30">
        <f t="shared" si="461"/>
        <v>1646</v>
      </c>
      <c r="AB1658" s="30">
        <f t="shared" si="461"/>
        <v>1646</v>
      </c>
      <c r="AC1658" s="29">
        <f t="shared" si="456"/>
        <v>10655231.030000117</v>
      </c>
      <c r="AD1658" s="30">
        <f t="shared" si="461"/>
        <v>1646</v>
      </c>
      <c r="AE1658" s="30">
        <f t="shared" si="461"/>
        <v>1646</v>
      </c>
      <c r="AF1658" s="29">
        <f t="shared" si="452"/>
        <v>10705988.530000072</v>
      </c>
      <c r="AG1658" s="30">
        <f t="shared" si="461"/>
        <v>1646</v>
      </c>
      <c r="AH1658" s="30">
        <f t="shared" si="461"/>
        <v>1646</v>
      </c>
      <c r="AI1658" s="29">
        <f t="shared" si="457"/>
        <v>10651183.730000133</v>
      </c>
      <c r="AJ1658" s="30">
        <f t="shared" si="461"/>
        <v>1646</v>
      </c>
      <c r="AK1658" s="30">
        <f t="shared" si="460"/>
        <v>1646</v>
      </c>
      <c r="AL1658" s="29">
        <f t="shared" si="458"/>
        <v>10696619.070000058</v>
      </c>
      <c r="AM1658" s="30">
        <f t="shared" si="460"/>
        <v>1646</v>
      </c>
      <c r="AN1658" s="30">
        <f t="shared" si="460"/>
        <v>1646</v>
      </c>
      <c r="AO1658" s="29">
        <f t="shared" si="459"/>
        <v>10696117.570000051</v>
      </c>
      <c r="AP1658" s="30">
        <f t="shared" si="460"/>
        <v>1646</v>
      </c>
      <c r="AQ1658" s="30">
        <f t="shared" si="460"/>
        <v>1646</v>
      </c>
      <c r="AR1658" s="29">
        <f t="shared" si="453"/>
        <v>10681326.699999899</v>
      </c>
      <c r="AS1658" s="253">
        <f t="shared" si="460"/>
        <v>1646</v>
      </c>
      <c r="AT1658" s="254">
        <f t="shared" si="460"/>
        <v>1646</v>
      </c>
    </row>
    <row r="1659" spans="22:46">
      <c r="V1659" s="30">
        <f t="shared" si="461"/>
        <v>1647</v>
      </c>
      <c r="W1659" s="29">
        <f t="shared" si="454"/>
        <v>10667929.200000133</v>
      </c>
      <c r="X1659" s="30">
        <f t="shared" si="461"/>
        <v>1647</v>
      </c>
      <c r="Y1659" s="30">
        <f t="shared" si="461"/>
        <v>1647</v>
      </c>
      <c r="Z1659" s="29">
        <f t="shared" si="455"/>
        <v>10699312.219999958</v>
      </c>
      <c r="AA1659" s="30">
        <f t="shared" si="461"/>
        <v>1647</v>
      </c>
      <c r="AB1659" s="30">
        <f t="shared" si="461"/>
        <v>1647</v>
      </c>
      <c r="AC1659" s="29">
        <f t="shared" si="456"/>
        <v>10661669.300000116</v>
      </c>
      <c r="AD1659" s="30">
        <f t="shared" si="461"/>
        <v>1647</v>
      </c>
      <c r="AE1659" s="30">
        <f t="shared" si="461"/>
        <v>1647</v>
      </c>
      <c r="AF1659" s="29">
        <f t="shared" si="452"/>
        <v>10712453.090000072</v>
      </c>
      <c r="AG1659" s="30">
        <f t="shared" si="461"/>
        <v>1647</v>
      </c>
      <c r="AH1659" s="30">
        <f t="shared" si="461"/>
        <v>1647</v>
      </c>
      <c r="AI1659" s="29">
        <f t="shared" si="457"/>
        <v>10657622.450000133</v>
      </c>
      <c r="AJ1659" s="30">
        <f t="shared" si="461"/>
        <v>1647</v>
      </c>
      <c r="AK1659" s="30">
        <f t="shared" si="460"/>
        <v>1647</v>
      </c>
      <c r="AL1659" s="29">
        <f t="shared" si="458"/>
        <v>10703082.730000058</v>
      </c>
      <c r="AM1659" s="30">
        <f t="shared" si="460"/>
        <v>1647</v>
      </c>
      <c r="AN1659" s="30">
        <f t="shared" si="460"/>
        <v>1647</v>
      </c>
      <c r="AO1659" s="29">
        <f t="shared" si="459"/>
        <v>10702573.83000005</v>
      </c>
      <c r="AP1659" s="30">
        <f t="shared" si="460"/>
        <v>1647</v>
      </c>
      <c r="AQ1659" s="30">
        <f t="shared" si="460"/>
        <v>1647</v>
      </c>
      <c r="AR1659" s="29">
        <f t="shared" si="453"/>
        <v>10687772.169999899</v>
      </c>
      <c r="AS1659" s="253">
        <f t="shared" si="460"/>
        <v>1647</v>
      </c>
      <c r="AT1659" s="254">
        <f t="shared" si="460"/>
        <v>1647</v>
      </c>
    </row>
    <row r="1660" spans="22:46">
      <c r="V1660" s="30">
        <f t="shared" si="461"/>
        <v>1648</v>
      </c>
      <c r="W1660" s="29">
        <f t="shared" si="454"/>
        <v>10674370.170000134</v>
      </c>
      <c r="X1660" s="30">
        <f t="shared" si="461"/>
        <v>1648</v>
      </c>
      <c r="Y1660" s="30">
        <f t="shared" si="461"/>
        <v>1648</v>
      </c>
      <c r="Z1660" s="29">
        <f t="shared" si="455"/>
        <v>10705772.269999959</v>
      </c>
      <c r="AA1660" s="30">
        <f t="shared" si="461"/>
        <v>1648</v>
      </c>
      <c r="AB1660" s="30">
        <f t="shared" si="461"/>
        <v>1648</v>
      </c>
      <c r="AC1660" s="29">
        <f t="shared" si="456"/>
        <v>10668107.570000116</v>
      </c>
      <c r="AD1660" s="30">
        <f t="shared" si="461"/>
        <v>1648</v>
      </c>
      <c r="AE1660" s="30">
        <f t="shared" si="461"/>
        <v>1648</v>
      </c>
      <c r="AF1660" s="29">
        <f t="shared" si="452"/>
        <v>10718917.650000073</v>
      </c>
      <c r="AG1660" s="30">
        <f t="shared" si="461"/>
        <v>1648</v>
      </c>
      <c r="AH1660" s="30">
        <f t="shared" si="461"/>
        <v>1648</v>
      </c>
      <c r="AI1660" s="29">
        <f t="shared" si="457"/>
        <v>10664061.170000134</v>
      </c>
      <c r="AJ1660" s="30">
        <f t="shared" si="461"/>
        <v>1648</v>
      </c>
      <c r="AK1660" s="30">
        <f t="shared" si="460"/>
        <v>1648</v>
      </c>
      <c r="AL1660" s="29">
        <f t="shared" si="458"/>
        <v>10709546.390000058</v>
      </c>
      <c r="AM1660" s="30">
        <f t="shared" si="460"/>
        <v>1648</v>
      </c>
      <c r="AN1660" s="30">
        <f t="shared" si="460"/>
        <v>1648</v>
      </c>
      <c r="AO1660" s="29">
        <f t="shared" si="459"/>
        <v>10709030.09000005</v>
      </c>
      <c r="AP1660" s="30">
        <f t="shared" si="460"/>
        <v>1648</v>
      </c>
      <c r="AQ1660" s="30">
        <f t="shared" si="460"/>
        <v>1648</v>
      </c>
      <c r="AR1660" s="29">
        <f t="shared" si="453"/>
        <v>10694217.6399999</v>
      </c>
      <c r="AS1660" s="253">
        <f t="shared" si="460"/>
        <v>1648</v>
      </c>
      <c r="AT1660" s="254">
        <f t="shared" si="460"/>
        <v>1648</v>
      </c>
    </row>
    <row r="1661" spans="22:46">
      <c r="V1661" s="30">
        <f t="shared" si="461"/>
        <v>1649</v>
      </c>
      <c r="W1661" s="29">
        <f t="shared" si="454"/>
        <v>10680811.140000135</v>
      </c>
      <c r="X1661" s="30">
        <f t="shared" si="461"/>
        <v>1649</v>
      </c>
      <c r="Y1661" s="30">
        <f t="shared" si="461"/>
        <v>1649</v>
      </c>
      <c r="Z1661" s="29">
        <f t="shared" si="455"/>
        <v>10712232.319999959</v>
      </c>
      <c r="AA1661" s="30">
        <f t="shared" si="461"/>
        <v>1649</v>
      </c>
      <c r="AB1661" s="30">
        <f t="shared" si="461"/>
        <v>1649</v>
      </c>
      <c r="AC1661" s="29">
        <f t="shared" si="456"/>
        <v>10674545.840000115</v>
      </c>
      <c r="AD1661" s="30">
        <f t="shared" si="461"/>
        <v>1649</v>
      </c>
      <c r="AE1661" s="30">
        <f t="shared" si="461"/>
        <v>1649</v>
      </c>
      <c r="AF1661" s="29">
        <f t="shared" si="452"/>
        <v>10725382.210000074</v>
      </c>
      <c r="AG1661" s="30">
        <f t="shared" si="461"/>
        <v>1649</v>
      </c>
      <c r="AH1661" s="30">
        <f t="shared" si="461"/>
        <v>1649</v>
      </c>
      <c r="AI1661" s="29">
        <f t="shared" si="457"/>
        <v>10670499.890000135</v>
      </c>
      <c r="AJ1661" s="30">
        <f t="shared" si="461"/>
        <v>1649</v>
      </c>
      <c r="AK1661" s="30">
        <f t="shared" si="461"/>
        <v>1649</v>
      </c>
      <c r="AL1661" s="29">
        <f t="shared" si="458"/>
        <v>10716010.050000058</v>
      </c>
      <c r="AM1661" s="30">
        <f t="shared" ref="AK1661:AT1676" si="462">AM1660+1</f>
        <v>1649</v>
      </c>
      <c r="AN1661" s="30">
        <f t="shared" si="462"/>
        <v>1649</v>
      </c>
      <c r="AO1661" s="29">
        <f t="shared" si="459"/>
        <v>10715486.35000005</v>
      </c>
      <c r="AP1661" s="30">
        <f t="shared" si="462"/>
        <v>1649</v>
      </c>
      <c r="AQ1661" s="30">
        <f t="shared" si="462"/>
        <v>1649</v>
      </c>
      <c r="AR1661" s="29">
        <f t="shared" si="453"/>
        <v>10700663.109999901</v>
      </c>
      <c r="AS1661" s="253">
        <f t="shared" si="462"/>
        <v>1649</v>
      </c>
      <c r="AT1661" s="254">
        <f t="shared" si="462"/>
        <v>1649</v>
      </c>
    </row>
    <row r="1662" spans="22:46">
      <c r="V1662" s="30">
        <f t="shared" ref="V1662:AK1677" si="463">V1661+1</f>
        <v>1650</v>
      </c>
      <c r="W1662" s="29">
        <f t="shared" si="454"/>
        <v>10687252.110000135</v>
      </c>
      <c r="X1662" s="30">
        <f t="shared" si="463"/>
        <v>1650</v>
      </c>
      <c r="Y1662" s="30">
        <f t="shared" si="463"/>
        <v>1650</v>
      </c>
      <c r="Z1662" s="29">
        <f t="shared" si="455"/>
        <v>10718692.36999996</v>
      </c>
      <c r="AA1662" s="30">
        <f t="shared" si="463"/>
        <v>1650</v>
      </c>
      <c r="AB1662" s="30">
        <f t="shared" si="463"/>
        <v>1650</v>
      </c>
      <c r="AC1662" s="29">
        <f t="shared" si="456"/>
        <v>10680984.110000115</v>
      </c>
      <c r="AD1662" s="30">
        <f t="shared" si="463"/>
        <v>1650</v>
      </c>
      <c r="AE1662" s="30">
        <f t="shared" si="463"/>
        <v>1650</v>
      </c>
      <c r="AF1662" s="29">
        <f t="shared" si="452"/>
        <v>10731846.770000074</v>
      </c>
      <c r="AG1662" s="30">
        <f t="shared" si="463"/>
        <v>1650</v>
      </c>
      <c r="AH1662" s="30">
        <f t="shared" si="463"/>
        <v>1650</v>
      </c>
      <c r="AI1662" s="29">
        <f t="shared" si="457"/>
        <v>10676938.610000135</v>
      </c>
      <c r="AJ1662" s="30">
        <f t="shared" si="463"/>
        <v>1650</v>
      </c>
      <c r="AK1662" s="30">
        <f t="shared" si="462"/>
        <v>1650</v>
      </c>
      <c r="AL1662" s="29">
        <f t="shared" si="458"/>
        <v>10722473.710000059</v>
      </c>
      <c r="AM1662" s="30">
        <f t="shared" si="462"/>
        <v>1650</v>
      </c>
      <c r="AN1662" s="30">
        <f t="shared" si="462"/>
        <v>1650</v>
      </c>
      <c r="AO1662" s="29">
        <f t="shared" si="459"/>
        <v>10721942.61000005</v>
      </c>
      <c r="AP1662" s="30">
        <f t="shared" si="462"/>
        <v>1650</v>
      </c>
      <c r="AQ1662" s="30">
        <f t="shared" si="462"/>
        <v>1650</v>
      </c>
      <c r="AR1662" s="29">
        <f t="shared" si="453"/>
        <v>10707108.579999901</v>
      </c>
      <c r="AS1662" s="253">
        <f t="shared" si="462"/>
        <v>1650</v>
      </c>
      <c r="AT1662" s="254">
        <f t="shared" si="462"/>
        <v>1650</v>
      </c>
    </row>
    <row r="1663" spans="22:46">
      <c r="V1663" s="30">
        <f t="shared" si="463"/>
        <v>1651</v>
      </c>
      <c r="W1663" s="29">
        <f t="shared" si="454"/>
        <v>10693693.080000136</v>
      </c>
      <c r="X1663" s="30">
        <f t="shared" si="463"/>
        <v>1651</v>
      </c>
      <c r="Y1663" s="30">
        <f t="shared" si="463"/>
        <v>1651</v>
      </c>
      <c r="Z1663" s="29">
        <f t="shared" si="455"/>
        <v>10725152.419999961</v>
      </c>
      <c r="AA1663" s="30">
        <f t="shared" si="463"/>
        <v>1651</v>
      </c>
      <c r="AB1663" s="30">
        <f t="shared" si="463"/>
        <v>1651</v>
      </c>
      <c r="AC1663" s="29">
        <f t="shared" si="456"/>
        <v>10687422.380000114</v>
      </c>
      <c r="AD1663" s="30">
        <f t="shared" si="463"/>
        <v>1651</v>
      </c>
      <c r="AE1663" s="30">
        <f t="shared" si="463"/>
        <v>1651</v>
      </c>
      <c r="AF1663" s="29">
        <f t="shared" si="452"/>
        <v>10738311.330000075</v>
      </c>
      <c r="AG1663" s="30">
        <f t="shared" si="463"/>
        <v>1651</v>
      </c>
      <c r="AH1663" s="30">
        <f t="shared" si="463"/>
        <v>1651</v>
      </c>
      <c r="AI1663" s="29">
        <f t="shared" si="457"/>
        <v>10683377.330000136</v>
      </c>
      <c r="AJ1663" s="30">
        <f t="shared" si="463"/>
        <v>1651</v>
      </c>
      <c r="AK1663" s="30">
        <f t="shared" si="462"/>
        <v>1651</v>
      </c>
      <c r="AL1663" s="29">
        <f t="shared" si="458"/>
        <v>10728937.370000059</v>
      </c>
      <c r="AM1663" s="30">
        <f t="shared" si="462"/>
        <v>1651</v>
      </c>
      <c r="AN1663" s="30">
        <f t="shared" si="462"/>
        <v>1651</v>
      </c>
      <c r="AO1663" s="29">
        <f t="shared" si="459"/>
        <v>10728398.870000049</v>
      </c>
      <c r="AP1663" s="30">
        <f t="shared" si="462"/>
        <v>1651</v>
      </c>
      <c r="AQ1663" s="30">
        <f t="shared" si="462"/>
        <v>1651</v>
      </c>
      <c r="AR1663" s="29">
        <f t="shared" si="453"/>
        <v>10713554.049999902</v>
      </c>
      <c r="AS1663" s="253">
        <f t="shared" si="462"/>
        <v>1651</v>
      </c>
      <c r="AT1663" s="254">
        <f t="shared" si="462"/>
        <v>1651</v>
      </c>
    </row>
    <row r="1664" spans="22:46">
      <c r="V1664" s="30">
        <f t="shared" si="463"/>
        <v>1652</v>
      </c>
      <c r="W1664" s="29">
        <f t="shared" si="454"/>
        <v>10700134.050000137</v>
      </c>
      <c r="X1664" s="30">
        <f t="shared" si="463"/>
        <v>1652</v>
      </c>
      <c r="Y1664" s="30">
        <f t="shared" si="463"/>
        <v>1652</v>
      </c>
      <c r="Z1664" s="29">
        <f t="shared" si="455"/>
        <v>10731612.469999962</v>
      </c>
      <c r="AA1664" s="30">
        <f t="shared" si="463"/>
        <v>1652</v>
      </c>
      <c r="AB1664" s="30">
        <f t="shared" si="463"/>
        <v>1652</v>
      </c>
      <c r="AC1664" s="29">
        <f t="shared" si="456"/>
        <v>10693860.650000114</v>
      </c>
      <c r="AD1664" s="30">
        <f t="shared" si="463"/>
        <v>1652</v>
      </c>
      <c r="AE1664" s="30">
        <f t="shared" si="463"/>
        <v>1652</v>
      </c>
      <c r="AF1664" s="29">
        <f t="shared" si="452"/>
        <v>10744775.890000075</v>
      </c>
      <c r="AG1664" s="30">
        <f t="shared" si="463"/>
        <v>1652</v>
      </c>
      <c r="AH1664" s="30">
        <f t="shared" si="463"/>
        <v>1652</v>
      </c>
      <c r="AI1664" s="29">
        <f t="shared" si="457"/>
        <v>10689816.050000137</v>
      </c>
      <c r="AJ1664" s="30">
        <f t="shared" si="463"/>
        <v>1652</v>
      </c>
      <c r="AK1664" s="30">
        <f t="shared" si="462"/>
        <v>1652</v>
      </c>
      <c r="AL1664" s="29">
        <f t="shared" si="458"/>
        <v>10735401.030000059</v>
      </c>
      <c r="AM1664" s="30">
        <f t="shared" si="462"/>
        <v>1652</v>
      </c>
      <c r="AN1664" s="30">
        <f t="shared" si="462"/>
        <v>1652</v>
      </c>
      <c r="AO1664" s="29">
        <f t="shared" si="459"/>
        <v>10734855.130000049</v>
      </c>
      <c r="AP1664" s="30">
        <f t="shared" si="462"/>
        <v>1652</v>
      </c>
      <c r="AQ1664" s="30">
        <f t="shared" si="462"/>
        <v>1652</v>
      </c>
      <c r="AR1664" s="29">
        <f t="shared" si="453"/>
        <v>10719999.519999903</v>
      </c>
      <c r="AS1664" s="253">
        <f t="shared" si="462"/>
        <v>1652</v>
      </c>
      <c r="AT1664" s="254">
        <f t="shared" si="462"/>
        <v>1652</v>
      </c>
    </row>
    <row r="1665" spans="22:46">
      <c r="V1665" s="30">
        <f t="shared" si="463"/>
        <v>1653</v>
      </c>
      <c r="W1665" s="29">
        <f t="shared" si="454"/>
        <v>10706575.020000137</v>
      </c>
      <c r="X1665" s="30">
        <f t="shared" si="463"/>
        <v>1653</v>
      </c>
      <c r="Y1665" s="30">
        <f t="shared" si="463"/>
        <v>1653</v>
      </c>
      <c r="Z1665" s="29">
        <f t="shared" si="455"/>
        <v>10738072.519999962</v>
      </c>
      <c r="AA1665" s="30">
        <f t="shared" si="463"/>
        <v>1653</v>
      </c>
      <c r="AB1665" s="30">
        <f t="shared" si="463"/>
        <v>1653</v>
      </c>
      <c r="AC1665" s="29">
        <f t="shared" si="456"/>
        <v>10700298.920000114</v>
      </c>
      <c r="AD1665" s="30">
        <f t="shared" si="463"/>
        <v>1653</v>
      </c>
      <c r="AE1665" s="30">
        <f t="shared" si="463"/>
        <v>1653</v>
      </c>
      <c r="AF1665" s="29">
        <f t="shared" si="452"/>
        <v>10751240.450000076</v>
      </c>
      <c r="AG1665" s="30">
        <f t="shared" si="463"/>
        <v>1653</v>
      </c>
      <c r="AH1665" s="30">
        <f t="shared" si="463"/>
        <v>1653</v>
      </c>
      <c r="AI1665" s="29">
        <f t="shared" si="457"/>
        <v>10696254.770000137</v>
      </c>
      <c r="AJ1665" s="30">
        <f t="shared" si="463"/>
        <v>1653</v>
      </c>
      <c r="AK1665" s="30">
        <f t="shared" si="462"/>
        <v>1653</v>
      </c>
      <c r="AL1665" s="29">
        <f t="shared" si="458"/>
        <v>10741864.690000059</v>
      </c>
      <c r="AM1665" s="30">
        <f t="shared" si="462"/>
        <v>1653</v>
      </c>
      <c r="AN1665" s="30">
        <f t="shared" si="462"/>
        <v>1653</v>
      </c>
      <c r="AO1665" s="29">
        <f t="shared" si="459"/>
        <v>10741311.390000049</v>
      </c>
      <c r="AP1665" s="30">
        <f t="shared" si="462"/>
        <v>1653</v>
      </c>
      <c r="AQ1665" s="30">
        <f t="shared" si="462"/>
        <v>1653</v>
      </c>
      <c r="AR1665" s="29">
        <f t="shared" si="453"/>
        <v>10726444.989999903</v>
      </c>
      <c r="AS1665" s="253">
        <f t="shared" si="462"/>
        <v>1653</v>
      </c>
      <c r="AT1665" s="254">
        <f t="shared" si="462"/>
        <v>1653</v>
      </c>
    </row>
    <row r="1666" spans="22:46">
      <c r="V1666" s="30">
        <f t="shared" si="463"/>
        <v>1654</v>
      </c>
      <c r="W1666" s="29">
        <f t="shared" si="454"/>
        <v>10713015.990000138</v>
      </c>
      <c r="X1666" s="30">
        <f t="shared" si="463"/>
        <v>1654</v>
      </c>
      <c r="Y1666" s="30">
        <f t="shared" si="463"/>
        <v>1654</v>
      </c>
      <c r="Z1666" s="29">
        <f t="shared" si="455"/>
        <v>10744532.569999963</v>
      </c>
      <c r="AA1666" s="30">
        <f t="shared" si="463"/>
        <v>1654</v>
      </c>
      <c r="AB1666" s="30">
        <f t="shared" si="463"/>
        <v>1654</v>
      </c>
      <c r="AC1666" s="29">
        <f t="shared" si="456"/>
        <v>10706737.190000113</v>
      </c>
      <c r="AD1666" s="30">
        <f t="shared" si="463"/>
        <v>1654</v>
      </c>
      <c r="AE1666" s="30">
        <f t="shared" si="463"/>
        <v>1654</v>
      </c>
      <c r="AF1666" s="29">
        <f t="shared" si="452"/>
        <v>10757705.010000076</v>
      </c>
      <c r="AG1666" s="30">
        <f t="shared" si="463"/>
        <v>1654</v>
      </c>
      <c r="AH1666" s="30">
        <f t="shared" si="463"/>
        <v>1654</v>
      </c>
      <c r="AI1666" s="29">
        <f t="shared" si="457"/>
        <v>10702693.490000138</v>
      </c>
      <c r="AJ1666" s="30">
        <f t="shared" si="463"/>
        <v>1654</v>
      </c>
      <c r="AK1666" s="30">
        <f t="shared" si="462"/>
        <v>1654</v>
      </c>
      <c r="AL1666" s="29">
        <f t="shared" si="458"/>
        <v>10748328.350000059</v>
      </c>
      <c r="AM1666" s="30">
        <f t="shared" si="462"/>
        <v>1654</v>
      </c>
      <c r="AN1666" s="30">
        <f t="shared" si="462"/>
        <v>1654</v>
      </c>
      <c r="AO1666" s="29">
        <f t="shared" si="459"/>
        <v>10747767.650000049</v>
      </c>
      <c r="AP1666" s="30">
        <f t="shared" si="462"/>
        <v>1654</v>
      </c>
      <c r="AQ1666" s="30">
        <f t="shared" si="462"/>
        <v>1654</v>
      </c>
      <c r="AR1666" s="29">
        <f t="shared" si="453"/>
        <v>10732890.459999904</v>
      </c>
      <c r="AS1666" s="253">
        <f t="shared" si="462"/>
        <v>1654</v>
      </c>
      <c r="AT1666" s="254">
        <f t="shared" si="462"/>
        <v>1654</v>
      </c>
    </row>
    <row r="1667" spans="22:46">
      <c r="V1667" s="30">
        <f t="shared" si="463"/>
        <v>1655</v>
      </c>
      <c r="W1667" s="29">
        <f t="shared" si="454"/>
        <v>10719456.960000139</v>
      </c>
      <c r="X1667" s="30">
        <f t="shared" si="463"/>
        <v>1655</v>
      </c>
      <c r="Y1667" s="30">
        <f t="shared" si="463"/>
        <v>1655</v>
      </c>
      <c r="Z1667" s="29">
        <f t="shared" si="455"/>
        <v>10750992.619999964</v>
      </c>
      <c r="AA1667" s="30">
        <f t="shared" si="463"/>
        <v>1655</v>
      </c>
      <c r="AB1667" s="30">
        <f t="shared" si="463"/>
        <v>1655</v>
      </c>
      <c r="AC1667" s="29">
        <f t="shared" si="456"/>
        <v>10713175.460000113</v>
      </c>
      <c r="AD1667" s="30">
        <f t="shared" si="463"/>
        <v>1655</v>
      </c>
      <c r="AE1667" s="30">
        <f t="shared" si="463"/>
        <v>1655</v>
      </c>
      <c r="AF1667" s="29">
        <f t="shared" si="452"/>
        <v>10764169.570000077</v>
      </c>
      <c r="AG1667" s="30">
        <f t="shared" si="463"/>
        <v>1655</v>
      </c>
      <c r="AH1667" s="30">
        <f t="shared" si="463"/>
        <v>1655</v>
      </c>
      <c r="AI1667" s="29">
        <f t="shared" si="457"/>
        <v>10709132.210000139</v>
      </c>
      <c r="AJ1667" s="30">
        <f t="shared" si="463"/>
        <v>1655</v>
      </c>
      <c r="AK1667" s="30">
        <f t="shared" si="462"/>
        <v>1655</v>
      </c>
      <c r="AL1667" s="29">
        <f t="shared" si="458"/>
        <v>10754792.010000059</v>
      </c>
      <c r="AM1667" s="30">
        <f t="shared" si="462"/>
        <v>1655</v>
      </c>
      <c r="AN1667" s="30">
        <f t="shared" si="462"/>
        <v>1655</v>
      </c>
      <c r="AO1667" s="29">
        <f t="shared" si="459"/>
        <v>10754223.910000049</v>
      </c>
      <c r="AP1667" s="30">
        <f t="shared" si="462"/>
        <v>1655</v>
      </c>
      <c r="AQ1667" s="30">
        <f t="shared" si="462"/>
        <v>1655</v>
      </c>
      <c r="AR1667" s="29">
        <f t="shared" si="453"/>
        <v>10739335.929999905</v>
      </c>
      <c r="AS1667" s="253">
        <f t="shared" si="462"/>
        <v>1655</v>
      </c>
      <c r="AT1667" s="254">
        <f t="shared" si="462"/>
        <v>1655</v>
      </c>
    </row>
    <row r="1668" spans="22:46">
      <c r="V1668" s="30">
        <f t="shared" si="463"/>
        <v>1656</v>
      </c>
      <c r="W1668" s="29">
        <f t="shared" si="454"/>
        <v>10725897.930000139</v>
      </c>
      <c r="X1668" s="30">
        <f t="shared" si="463"/>
        <v>1656</v>
      </c>
      <c r="Y1668" s="30">
        <f t="shared" si="463"/>
        <v>1656</v>
      </c>
      <c r="Z1668" s="29">
        <f t="shared" si="455"/>
        <v>10757452.669999965</v>
      </c>
      <c r="AA1668" s="30">
        <f t="shared" si="463"/>
        <v>1656</v>
      </c>
      <c r="AB1668" s="30">
        <f t="shared" si="463"/>
        <v>1656</v>
      </c>
      <c r="AC1668" s="29">
        <f t="shared" si="456"/>
        <v>10719613.730000112</v>
      </c>
      <c r="AD1668" s="30">
        <f t="shared" si="463"/>
        <v>1656</v>
      </c>
      <c r="AE1668" s="30">
        <f t="shared" si="463"/>
        <v>1656</v>
      </c>
      <c r="AF1668" s="29">
        <f t="shared" si="452"/>
        <v>10770634.130000077</v>
      </c>
      <c r="AG1668" s="30">
        <f t="shared" si="463"/>
        <v>1656</v>
      </c>
      <c r="AH1668" s="30">
        <f t="shared" si="463"/>
        <v>1656</v>
      </c>
      <c r="AI1668" s="29">
        <f t="shared" si="457"/>
        <v>10715570.930000139</v>
      </c>
      <c r="AJ1668" s="30">
        <f t="shared" si="463"/>
        <v>1656</v>
      </c>
      <c r="AK1668" s="30">
        <f t="shared" si="462"/>
        <v>1656</v>
      </c>
      <c r="AL1668" s="29">
        <f t="shared" si="458"/>
        <v>10761255.67000006</v>
      </c>
      <c r="AM1668" s="30">
        <f t="shared" si="462"/>
        <v>1656</v>
      </c>
      <c r="AN1668" s="30">
        <f t="shared" si="462"/>
        <v>1656</v>
      </c>
      <c r="AO1668" s="29">
        <f t="shared" si="459"/>
        <v>10760680.170000048</v>
      </c>
      <c r="AP1668" s="30">
        <f t="shared" si="462"/>
        <v>1656</v>
      </c>
      <c r="AQ1668" s="30">
        <f t="shared" si="462"/>
        <v>1656</v>
      </c>
      <c r="AR1668" s="29">
        <f t="shared" si="453"/>
        <v>10745781.399999905</v>
      </c>
      <c r="AS1668" s="253">
        <f t="shared" si="462"/>
        <v>1656</v>
      </c>
      <c r="AT1668" s="254">
        <f t="shared" si="462"/>
        <v>1656</v>
      </c>
    </row>
    <row r="1669" spans="22:46">
      <c r="V1669" s="30">
        <f t="shared" si="463"/>
        <v>1657</v>
      </c>
      <c r="W1669" s="29">
        <f t="shared" si="454"/>
        <v>10732338.90000014</v>
      </c>
      <c r="X1669" s="30">
        <f t="shared" si="463"/>
        <v>1657</v>
      </c>
      <c r="Y1669" s="30">
        <f t="shared" si="463"/>
        <v>1657</v>
      </c>
      <c r="Z1669" s="29">
        <f t="shared" si="455"/>
        <v>10763912.719999965</v>
      </c>
      <c r="AA1669" s="30">
        <f t="shared" si="463"/>
        <v>1657</v>
      </c>
      <c r="AB1669" s="30">
        <f t="shared" si="463"/>
        <v>1657</v>
      </c>
      <c r="AC1669" s="29">
        <f t="shared" si="456"/>
        <v>10726052.000000112</v>
      </c>
      <c r="AD1669" s="30">
        <f t="shared" si="463"/>
        <v>1657</v>
      </c>
      <c r="AE1669" s="30">
        <f t="shared" si="463"/>
        <v>1657</v>
      </c>
      <c r="AF1669" s="29">
        <f t="shared" si="452"/>
        <v>10777098.690000078</v>
      </c>
      <c r="AG1669" s="30">
        <f t="shared" si="463"/>
        <v>1657</v>
      </c>
      <c r="AH1669" s="30">
        <f t="shared" si="463"/>
        <v>1657</v>
      </c>
      <c r="AI1669" s="29">
        <f t="shared" si="457"/>
        <v>10722009.65000014</v>
      </c>
      <c r="AJ1669" s="30">
        <f t="shared" si="463"/>
        <v>1657</v>
      </c>
      <c r="AK1669" s="30">
        <f t="shared" si="462"/>
        <v>1657</v>
      </c>
      <c r="AL1669" s="29">
        <f t="shared" si="458"/>
        <v>10767719.33000006</v>
      </c>
      <c r="AM1669" s="30">
        <f t="shared" si="462"/>
        <v>1657</v>
      </c>
      <c r="AN1669" s="30">
        <f t="shared" si="462"/>
        <v>1657</v>
      </c>
      <c r="AO1669" s="29">
        <f t="shared" si="459"/>
        <v>10767136.430000048</v>
      </c>
      <c r="AP1669" s="30">
        <f t="shared" si="462"/>
        <v>1657</v>
      </c>
      <c r="AQ1669" s="30">
        <f t="shared" si="462"/>
        <v>1657</v>
      </c>
      <c r="AR1669" s="29">
        <f t="shared" si="453"/>
        <v>10752226.869999906</v>
      </c>
      <c r="AS1669" s="253">
        <f t="shared" si="462"/>
        <v>1657</v>
      </c>
      <c r="AT1669" s="254">
        <f t="shared" si="462"/>
        <v>1657</v>
      </c>
    </row>
    <row r="1670" spans="22:46">
      <c r="V1670" s="30">
        <f t="shared" si="463"/>
        <v>1658</v>
      </c>
      <c r="W1670" s="29">
        <f t="shared" si="454"/>
        <v>10738779.870000141</v>
      </c>
      <c r="X1670" s="30">
        <f t="shared" si="463"/>
        <v>1658</v>
      </c>
      <c r="Y1670" s="30">
        <f t="shared" si="463"/>
        <v>1658</v>
      </c>
      <c r="Z1670" s="29">
        <f t="shared" si="455"/>
        <v>10770372.769999966</v>
      </c>
      <c r="AA1670" s="30">
        <f t="shared" si="463"/>
        <v>1658</v>
      </c>
      <c r="AB1670" s="30">
        <f t="shared" si="463"/>
        <v>1658</v>
      </c>
      <c r="AC1670" s="29">
        <f t="shared" si="456"/>
        <v>10732490.270000111</v>
      </c>
      <c r="AD1670" s="30">
        <f t="shared" si="463"/>
        <v>1658</v>
      </c>
      <c r="AE1670" s="30">
        <f t="shared" si="463"/>
        <v>1658</v>
      </c>
      <c r="AF1670" s="29">
        <f t="shared" si="452"/>
        <v>10783563.250000078</v>
      </c>
      <c r="AG1670" s="30">
        <f t="shared" si="463"/>
        <v>1658</v>
      </c>
      <c r="AH1670" s="30">
        <f t="shared" si="463"/>
        <v>1658</v>
      </c>
      <c r="AI1670" s="29">
        <f t="shared" si="457"/>
        <v>10728448.370000141</v>
      </c>
      <c r="AJ1670" s="30">
        <f t="shared" si="463"/>
        <v>1658</v>
      </c>
      <c r="AK1670" s="30">
        <f t="shared" si="462"/>
        <v>1658</v>
      </c>
      <c r="AL1670" s="29">
        <f t="shared" si="458"/>
        <v>10774182.99000006</v>
      </c>
      <c r="AM1670" s="30">
        <f t="shared" si="462"/>
        <v>1658</v>
      </c>
      <c r="AN1670" s="30">
        <f t="shared" si="462"/>
        <v>1658</v>
      </c>
      <c r="AO1670" s="29">
        <f t="shared" si="459"/>
        <v>10773592.690000048</v>
      </c>
      <c r="AP1670" s="30">
        <f t="shared" si="462"/>
        <v>1658</v>
      </c>
      <c r="AQ1670" s="30">
        <f t="shared" si="462"/>
        <v>1658</v>
      </c>
      <c r="AR1670" s="29">
        <f t="shared" si="453"/>
        <v>10758672.339999907</v>
      </c>
      <c r="AS1670" s="253">
        <f t="shared" si="462"/>
        <v>1658</v>
      </c>
      <c r="AT1670" s="254">
        <f t="shared" si="462"/>
        <v>1658</v>
      </c>
    </row>
    <row r="1671" spans="22:46">
      <c r="V1671" s="30">
        <f t="shared" si="463"/>
        <v>1659</v>
      </c>
      <c r="W1671" s="29">
        <f t="shared" si="454"/>
        <v>10745220.840000141</v>
      </c>
      <c r="X1671" s="30">
        <f t="shared" si="463"/>
        <v>1659</v>
      </c>
      <c r="Y1671" s="30">
        <f t="shared" si="463"/>
        <v>1659</v>
      </c>
      <c r="Z1671" s="29">
        <f t="shared" si="455"/>
        <v>10776832.819999967</v>
      </c>
      <c r="AA1671" s="30">
        <f t="shared" si="463"/>
        <v>1659</v>
      </c>
      <c r="AB1671" s="30">
        <f t="shared" si="463"/>
        <v>1659</v>
      </c>
      <c r="AC1671" s="29">
        <f t="shared" si="456"/>
        <v>10738928.540000111</v>
      </c>
      <c r="AD1671" s="30">
        <f t="shared" si="463"/>
        <v>1659</v>
      </c>
      <c r="AE1671" s="30">
        <f t="shared" si="463"/>
        <v>1659</v>
      </c>
      <c r="AF1671" s="29">
        <f t="shared" si="452"/>
        <v>10790027.810000079</v>
      </c>
      <c r="AG1671" s="30">
        <f t="shared" si="463"/>
        <v>1659</v>
      </c>
      <c r="AH1671" s="30">
        <f t="shared" si="463"/>
        <v>1659</v>
      </c>
      <c r="AI1671" s="29">
        <f t="shared" si="457"/>
        <v>10734887.090000141</v>
      </c>
      <c r="AJ1671" s="30">
        <f t="shared" si="463"/>
        <v>1659</v>
      </c>
      <c r="AK1671" s="30">
        <f t="shared" si="462"/>
        <v>1659</v>
      </c>
      <c r="AL1671" s="29">
        <f t="shared" si="458"/>
        <v>10780646.65000006</v>
      </c>
      <c r="AM1671" s="30">
        <f t="shared" si="462"/>
        <v>1659</v>
      </c>
      <c r="AN1671" s="30">
        <f t="shared" si="462"/>
        <v>1659</v>
      </c>
      <c r="AO1671" s="29">
        <f t="shared" si="459"/>
        <v>10780048.950000048</v>
      </c>
      <c r="AP1671" s="30">
        <f t="shared" si="462"/>
        <v>1659</v>
      </c>
      <c r="AQ1671" s="30">
        <f t="shared" si="462"/>
        <v>1659</v>
      </c>
      <c r="AR1671" s="29">
        <f t="shared" si="453"/>
        <v>10765117.809999907</v>
      </c>
      <c r="AS1671" s="253">
        <f t="shared" si="462"/>
        <v>1659</v>
      </c>
      <c r="AT1671" s="254">
        <f t="shared" si="462"/>
        <v>1659</v>
      </c>
    </row>
    <row r="1672" spans="22:46">
      <c r="V1672" s="30">
        <f t="shared" si="463"/>
        <v>1660</v>
      </c>
      <c r="W1672" s="29">
        <f t="shared" si="454"/>
        <v>10751661.810000142</v>
      </c>
      <c r="X1672" s="30">
        <f t="shared" si="463"/>
        <v>1660</v>
      </c>
      <c r="Y1672" s="30">
        <f t="shared" si="463"/>
        <v>1660</v>
      </c>
      <c r="Z1672" s="29">
        <f t="shared" si="455"/>
        <v>10783292.869999968</v>
      </c>
      <c r="AA1672" s="30">
        <f t="shared" si="463"/>
        <v>1660</v>
      </c>
      <c r="AB1672" s="30">
        <f t="shared" si="463"/>
        <v>1660</v>
      </c>
      <c r="AC1672" s="29">
        <f t="shared" si="456"/>
        <v>10745366.81000011</v>
      </c>
      <c r="AD1672" s="30">
        <f t="shared" si="463"/>
        <v>1660</v>
      </c>
      <c r="AE1672" s="30">
        <f t="shared" si="463"/>
        <v>1660</v>
      </c>
      <c r="AF1672" s="29">
        <f t="shared" si="452"/>
        <v>10796492.370000079</v>
      </c>
      <c r="AG1672" s="30">
        <f t="shared" si="463"/>
        <v>1660</v>
      </c>
      <c r="AH1672" s="30">
        <f t="shared" si="463"/>
        <v>1660</v>
      </c>
      <c r="AI1672" s="29">
        <f t="shared" si="457"/>
        <v>10741325.810000142</v>
      </c>
      <c r="AJ1672" s="30">
        <f t="shared" si="463"/>
        <v>1660</v>
      </c>
      <c r="AK1672" s="30">
        <f t="shared" si="462"/>
        <v>1660</v>
      </c>
      <c r="AL1672" s="29">
        <f t="shared" si="458"/>
        <v>10787110.31000006</v>
      </c>
      <c r="AM1672" s="30">
        <f t="shared" si="462"/>
        <v>1660</v>
      </c>
      <c r="AN1672" s="30">
        <f t="shared" si="462"/>
        <v>1660</v>
      </c>
      <c r="AO1672" s="29">
        <f t="shared" si="459"/>
        <v>10786505.210000047</v>
      </c>
      <c r="AP1672" s="30">
        <f t="shared" si="462"/>
        <v>1660</v>
      </c>
      <c r="AQ1672" s="30">
        <f t="shared" si="462"/>
        <v>1660</v>
      </c>
      <c r="AR1672" s="29">
        <f t="shared" si="453"/>
        <v>10771563.279999908</v>
      </c>
      <c r="AS1672" s="253">
        <f t="shared" si="462"/>
        <v>1660</v>
      </c>
      <c r="AT1672" s="254">
        <f t="shared" si="462"/>
        <v>1660</v>
      </c>
    </row>
    <row r="1673" spans="22:46">
      <c r="V1673" s="30">
        <f t="shared" si="463"/>
        <v>1661</v>
      </c>
      <c r="W1673" s="29">
        <f t="shared" si="454"/>
        <v>10758102.780000143</v>
      </c>
      <c r="X1673" s="30">
        <f t="shared" si="463"/>
        <v>1661</v>
      </c>
      <c r="Y1673" s="30">
        <f t="shared" si="463"/>
        <v>1661</v>
      </c>
      <c r="Z1673" s="29">
        <f t="shared" si="455"/>
        <v>10789752.919999968</v>
      </c>
      <c r="AA1673" s="30">
        <f t="shared" si="463"/>
        <v>1661</v>
      </c>
      <c r="AB1673" s="30">
        <f t="shared" si="463"/>
        <v>1661</v>
      </c>
      <c r="AC1673" s="29">
        <f t="shared" si="456"/>
        <v>10751805.08000011</v>
      </c>
      <c r="AD1673" s="30">
        <f t="shared" si="463"/>
        <v>1661</v>
      </c>
      <c r="AE1673" s="30">
        <f t="shared" si="463"/>
        <v>1661</v>
      </c>
      <c r="AF1673" s="29">
        <f t="shared" si="452"/>
        <v>10802956.93000008</v>
      </c>
      <c r="AG1673" s="30">
        <f t="shared" si="463"/>
        <v>1661</v>
      </c>
      <c r="AH1673" s="30">
        <f t="shared" si="463"/>
        <v>1661</v>
      </c>
      <c r="AI1673" s="29">
        <f t="shared" si="457"/>
        <v>10747764.530000143</v>
      </c>
      <c r="AJ1673" s="30">
        <f t="shared" si="463"/>
        <v>1661</v>
      </c>
      <c r="AK1673" s="30">
        <f t="shared" si="462"/>
        <v>1661</v>
      </c>
      <c r="AL1673" s="29">
        <f t="shared" si="458"/>
        <v>10793573.97000006</v>
      </c>
      <c r="AM1673" s="30">
        <f t="shared" si="462"/>
        <v>1661</v>
      </c>
      <c r="AN1673" s="30">
        <f t="shared" si="462"/>
        <v>1661</v>
      </c>
      <c r="AO1673" s="29">
        <f t="shared" si="459"/>
        <v>10792961.470000047</v>
      </c>
      <c r="AP1673" s="30">
        <f t="shared" si="462"/>
        <v>1661</v>
      </c>
      <c r="AQ1673" s="30">
        <f t="shared" si="462"/>
        <v>1661</v>
      </c>
      <c r="AR1673" s="29">
        <f t="shared" si="453"/>
        <v>10778008.749999909</v>
      </c>
      <c r="AS1673" s="253">
        <f t="shared" si="462"/>
        <v>1661</v>
      </c>
      <c r="AT1673" s="254">
        <f t="shared" si="462"/>
        <v>1661</v>
      </c>
    </row>
    <row r="1674" spans="22:46">
      <c r="V1674" s="30">
        <f t="shared" si="463"/>
        <v>1662</v>
      </c>
      <c r="W1674" s="29">
        <f t="shared" si="454"/>
        <v>10764543.750000143</v>
      </c>
      <c r="X1674" s="30">
        <f t="shared" si="463"/>
        <v>1662</v>
      </c>
      <c r="Y1674" s="30">
        <f t="shared" si="463"/>
        <v>1662</v>
      </c>
      <c r="Z1674" s="29">
        <f t="shared" si="455"/>
        <v>10796212.969999969</v>
      </c>
      <c r="AA1674" s="30">
        <f t="shared" si="463"/>
        <v>1662</v>
      </c>
      <c r="AB1674" s="30">
        <f t="shared" si="463"/>
        <v>1662</v>
      </c>
      <c r="AC1674" s="29">
        <f t="shared" si="456"/>
        <v>10758243.35000011</v>
      </c>
      <c r="AD1674" s="30">
        <f t="shared" si="463"/>
        <v>1662</v>
      </c>
      <c r="AE1674" s="30">
        <f t="shared" si="463"/>
        <v>1662</v>
      </c>
      <c r="AF1674" s="29">
        <f t="shared" si="452"/>
        <v>10809421.49000008</v>
      </c>
      <c r="AG1674" s="30">
        <f t="shared" si="463"/>
        <v>1662</v>
      </c>
      <c r="AH1674" s="30">
        <f t="shared" si="463"/>
        <v>1662</v>
      </c>
      <c r="AI1674" s="29">
        <f t="shared" si="457"/>
        <v>10754203.250000143</v>
      </c>
      <c r="AJ1674" s="30">
        <f t="shared" si="463"/>
        <v>1662</v>
      </c>
      <c r="AK1674" s="30">
        <f t="shared" si="462"/>
        <v>1662</v>
      </c>
      <c r="AL1674" s="29">
        <f t="shared" si="458"/>
        <v>10800037.63000006</v>
      </c>
      <c r="AM1674" s="30">
        <f t="shared" si="462"/>
        <v>1662</v>
      </c>
      <c r="AN1674" s="30">
        <f t="shared" si="462"/>
        <v>1662</v>
      </c>
      <c r="AO1674" s="29">
        <f t="shared" si="459"/>
        <v>10799417.730000047</v>
      </c>
      <c r="AP1674" s="30">
        <f t="shared" si="462"/>
        <v>1662</v>
      </c>
      <c r="AQ1674" s="30">
        <f t="shared" si="462"/>
        <v>1662</v>
      </c>
      <c r="AR1674" s="29">
        <f t="shared" si="453"/>
        <v>10784454.219999909</v>
      </c>
      <c r="AS1674" s="253">
        <f t="shared" si="462"/>
        <v>1662</v>
      </c>
      <c r="AT1674" s="254">
        <f t="shared" si="462"/>
        <v>1662</v>
      </c>
    </row>
    <row r="1675" spans="22:46">
      <c r="V1675" s="30">
        <f t="shared" si="463"/>
        <v>1663</v>
      </c>
      <c r="W1675" s="29">
        <f t="shared" si="454"/>
        <v>10770984.720000144</v>
      </c>
      <c r="X1675" s="30">
        <f t="shared" si="463"/>
        <v>1663</v>
      </c>
      <c r="Y1675" s="30">
        <f t="shared" si="463"/>
        <v>1663</v>
      </c>
      <c r="Z1675" s="29">
        <f t="shared" si="455"/>
        <v>10802673.01999997</v>
      </c>
      <c r="AA1675" s="30">
        <f t="shared" si="463"/>
        <v>1663</v>
      </c>
      <c r="AB1675" s="30">
        <f t="shared" si="463"/>
        <v>1663</v>
      </c>
      <c r="AC1675" s="29">
        <f t="shared" si="456"/>
        <v>10764681.620000109</v>
      </c>
      <c r="AD1675" s="30">
        <f t="shared" si="463"/>
        <v>1663</v>
      </c>
      <c r="AE1675" s="30">
        <f t="shared" si="463"/>
        <v>1663</v>
      </c>
      <c r="AF1675" s="29">
        <f t="shared" si="452"/>
        <v>10815886.050000081</v>
      </c>
      <c r="AG1675" s="30">
        <f t="shared" si="463"/>
        <v>1663</v>
      </c>
      <c r="AH1675" s="30">
        <f t="shared" si="463"/>
        <v>1663</v>
      </c>
      <c r="AI1675" s="29">
        <f t="shared" si="457"/>
        <v>10760641.970000144</v>
      </c>
      <c r="AJ1675" s="30">
        <f t="shared" si="463"/>
        <v>1663</v>
      </c>
      <c r="AK1675" s="30">
        <f t="shared" si="462"/>
        <v>1663</v>
      </c>
      <c r="AL1675" s="29">
        <f t="shared" si="458"/>
        <v>10806501.290000061</v>
      </c>
      <c r="AM1675" s="30">
        <f t="shared" si="462"/>
        <v>1663</v>
      </c>
      <c r="AN1675" s="30">
        <f t="shared" si="462"/>
        <v>1663</v>
      </c>
      <c r="AO1675" s="29">
        <f t="shared" si="459"/>
        <v>10805873.990000047</v>
      </c>
      <c r="AP1675" s="30">
        <f t="shared" si="462"/>
        <v>1663</v>
      </c>
      <c r="AQ1675" s="30">
        <f t="shared" si="462"/>
        <v>1663</v>
      </c>
      <c r="AR1675" s="29">
        <f t="shared" si="453"/>
        <v>10790899.68999991</v>
      </c>
      <c r="AS1675" s="253">
        <f t="shared" si="462"/>
        <v>1663</v>
      </c>
      <c r="AT1675" s="254">
        <f t="shared" si="462"/>
        <v>1663</v>
      </c>
    </row>
    <row r="1676" spans="22:46">
      <c r="V1676" s="30">
        <f t="shared" si="463"/>
        <v>1664</v>
      </c>
      <c r="W1676" s="29">
        <f t="shared" si="454"/>
        <v>10777425.690000145</v>
      </c>
      <c r="X1676" s="30">
        <f t="shared" si="463"/>
        <v>1664</v>
      </c>
      <c r="Y1676" s="30">
        <f t="shared" si="463"/>
        <v>1664</v>
      </c>
      <c r="Z1676" s="29">
        <f t="shared" si="455"/>
        <v>10809133.06999997</v>
      </c>
      <c r="AA1676" s="30">
        <f t="shared" si="463"/>
        <v>1664</v>
      </c>
      <c r="AB1676" s="30">
        <f t="shared" si="463"/>
        <v>1664</v>
      </c>
      <c r="AC1676" s="29">
        <f t="shared" si="456"/>
        <v>10771119.890000109</v>
      </c>
      <c r="AD1676" s="30">
        <f t="shared" si="463"/>
        <v>1664</v>
      </c>
      <c r="AE1676" s="30">
        <f t="shared" si="463"/>
        <v>1664</v>
      </c>
      <c r="AF1676" s="29">
        <f t="shared" si="452"/>
        <v>10822350.610000081</v>
      </c>
      <c r="AG1676" s="30">
        <f t="shared" si="463"/>
        <v>1664</v>
      </c>
      <c r="AH1676" s="30">
        <f t="shared" si="463"/>
        <v>1664</v>
      </c>
      <c r="AI1676" s="29">
        <f t="shared" si="457"/>
        <v>10767080.690000145</v>
      </c>
      <c r="AJ1676" s="30">
        <f t="shared" si="463"/>
        <v>1664</v>
      </c>
      <c r="AK1676" s="30">
        <f t="shared" si="462"/>
        <v>1664</v>
      </c>
      <c r="AL1676" s="29">
        <f t="shared" si="458"/>
        <v>10812964.950000061</v>
      </c>
      <c r="AM1676" s="30">
        <f t="shared" si="462"/>
        <v>1664</v>
      </c>
      <c r="AN1676" s="30">
        <f t="shared" si="462"/>
        <v>1664</v>
      </c>
      <c r="AO1676" s="29">
        <f t="shared" si="459"/>
        <v>10812330.250000047</v>
      </c>
      <c r="AP1676" s="30">
        <f t="shared" si="462"/>
        <v>1664</v>
      </c>
      <c r="AQ1676" s="30">
        <f t="shared" si="462"/>
        <v>1664</v>
      </c>
      <c r="AR1676" s="29">
        <f t="shared" si="453"/>
        <v>10797345.159999911</v>
      </c>
      <c r="AS1676" s="253">
        <f t="shared" si="462"/>
        <v>1664</v>
      </c>
      <c r="AT1676" s="254">
        <f t="shared" si="462"/>
        <v>1664</v>
      </c>
    </row>
    <row r="1677" spans="22:46">
      <c r="V1677" s="30">
        <f t="shared" si="463"/>
        <v>1665</v>
      </c>
      <c r="W1677" s="29">
        <f t="shared" si="454"/>
        <v>10783866.660000145</v>
      </c>
      <c r="X1677" s="30">
        <f t="shared" si="463"/>
        <v>1665</v>
      </c>
      <c r="Y1677" s="30">
        <f t="shared" si="463"/>
        <v>1665</v>
      </c>
      <c r="Z1677" s="29">
        <f t="shared" si="455"/>
        <v>10815593.119999971</v>
      </c>
      <c r="AA1677" s="30">
        <f t="shared" si="463"/>
        <v>1665</v>
      </c>
      <c r="AB1677" s="30">
        <f t="shared" si="463"/>
        <v>1665</v>
      </c>
      <c r="AC1677" s="29">
        <f t="shared" si="456"/>
        <v>10777558.160000108</v>
      </c>
      <c r="AD1677" s="30">
        <f t="shared" si="463"/>
        <v>1665</v>
      </c>
      <c r="AE1677" s="30">
        <f t="shared" si="463"/>
        <v>1665</v>
      </c>
      <c r="AF1677" s="29">
        <f t="shared" si="452"/>
        <v>10828815.170000082</v>
      </c>
      <c r="AG1677" s="30">
        <f t="shared" si="463"/>
        <v>1665</v>
      </c>
      <c r="AH1677" s="30">
        <f t="shared" si="463"/>
        <v>1665</v>
      </c>
      <c r="AI1677" s="29">
        <f t="shared" si="457"/>
        <v>10773519.410000145</v>
      </c>
      <c r="AJ1677" s="30">
        <f t="shared" si="463"/>
        <v>1665</v>
      </c>
      <c r="AK1677" s="30">
        <f t="shared" si="463"/>
        <v>1665</v>
      </c>
      <c r="AL1677" s="29">
        <f t="shared" si="458"/>
        <v>10819428.610000061</v>
      </c>
      <c r="AM1677" s="30">
        <f t="shared" ref="AK1677:AT1692" si="464">AM1676+1</f>
        <v>1665</v>
      </c>
      <c r="AN1677" s="30">
        <f t="shared" si="464"/>
        <v>1665</v>
      </c>
      <c r="AO1677" s="29">
        <f t="shared" si="459"/>
        <v>10818786.510000046</v>
      </c>
      <c r="AP1677" s="30">
        <f t="shared" si="464"/>
        <v>1665</v>
      </c>
      <c r="AQ1677" s="30">
        <f t="shared" si="464"/>
        <v>1665</v>
      </c>
      <c r="AR1677" s="29">
        <f t="shared" si="453"/>
        <v>10803790.629999911</v>
      </c>
      <c r="AS1677" s="253">
        <f t="shared" si="464"/>
        <v>1665</v>
      </c>
      <c r="AT1677" s="254">
        <f t="shared" si="464"/>
        <v>1665</v>
      </c>
    </row>
    <row r="1678" spans="22:46">
      <c r="V1678" s="30">
        <f t="shared" ref="V1678:AJ1693" si="465">V1677+1</f>
        <v>1666</v>
      </c>
      <c r="W1678" s="29">
        <f t="shared" si="454"/>
        <v>10790307.630000146</v>
      </c>
      <c r="X1678" s="30">
        <f t="shared" si="465"/>
        <v>1666</v>
      </c>
      <c r="Y1678" s="30">
        <f t="shared" si="465"/>
        <v>1666</v>
      </c>
      <c r="Z1678" s="29">
        <f t="shared" si="455"/>
        <v>10822053.169999972</v>
      </c>
      <c r="AA1678" s="30">
        <f t="shared" si="465"/>
        <v>1666</v>
      </c>
      <c r="AB1678" s="30">
        <f t="shared" si="465"/>
        <v>1666</v>
      </c>
      <c r="AC1678" s="29">
        <f t="shared" si="456"/>
        <v>10783996.430000108</v>
      </c>
      <c r="AD1678" s="30">
        <f t="shared" si="465"/>
        <v>1666</v>
      </c>
      <c r="AE1678" s="30">
        <f t="shared" si="465"/>
        <v>1666</v>
      </c>
      <c r="AF1678" s="29">
        <f t="shared" si="452"/>
        <v>10835279.730000082</v>
      </c>
      <c r="AG1678" s="30">
        <f t="shared" si="465"/>
        <v>1666</v>
      </c>
      <c r="AH1678" s="30">
        <f t="shared" si="465"/>
        <v>1666</v>
      </c>
      <c r="AI1678" s="29">
        <f t="shared" si="457"/>
        <v>10779958.130000146</v>
      </c>
      <c r="AJ1678" s="30">
        <f t="shared" si="465"/>
        <v>1666</v>
      </c>
      <c r="AK1678" s="30">
        <f t="shared" si="464"/>
        <v>1666</v>
      </c>
      <c r="AL1678" s="29">
        <f t="shared" si="458"/>
        <v>10825892.270000061</v>
      </c>
      <c r="AM1678" s="30">
        <f t="shared" si="464"/>
        <v>1666</v>
      </c>
      <c r="AN1678" s="30">
        <f t="shared" si="464"/>
        <v>1666</v>
      </c>
      <c r="AO1678" s="29">
        <f t="shared" si="459"/>
        <v>10825242.770000046</v>
      </c>
      <c r="AP1678" s="30">
        <f t="shared" si="464"/>
        <v>1666</v>
      </c>
      <c r="AQ1678" s="30">
        <f t="shared" si="464"/>
        <v>1666</v>
      </c>
      <c r="AR1678" s="29">
        <f t="shared" si="453"/>
        <v>10810236.099999912</v>
      </c>
      <c r="AS1678" s="253">
        <f t="shared" si="464"/>
        <v>1666</v>
      </c>
      <c r="AT1678" s="254">
        <f t="shared" si="464"/>
        <v>1666</v>
      </c>
    </row>
    <row r="1679" spans="22:46">
      <c r="V1679" s="30">
        <f t="shared" si="465"/>
        <v>1667</v>
      </c>
      <c r="W1679" s="29">
        <f t="shared" si="454"/>
        <v>10796748.600000147</v>
      </c>
      <c r="X1679" s="30">
        <f t="shared" si="465"/>
        <v>1667</v>
      </c>
      <c r="Y1679" s="30">
        <f t="shared" si="465"/>
        <v>1667</v>
      </c>
      <c r="Z1679" s="29">
        <f t="shared" si="455"/>
        <v>10828513.219999973</v>
      </c>
      <c r="AA1679" s="30">
        <f t="shared" si="465"/>
        <v>1667</v>
      </c>
      <c r="AB1679" s="30">
        <f t="shared" si="465"/>
        <v>1667</v>
      </c>
      <c r="AC1679" s="29">
        <f t="shared" si="456"/>
        <v>10790434.700000107</v>
      </c>
      <c r="AD1679" s="30">
        <f t="shared" si="465"/>
        <v>1667</v>
      </c>
      <c r="AE1679" s="30">
        <f t="shared" si="465"/>
        <v>1667</v>
      </c>
      <c r="AF1679" s="29">
        <f t="shared" si="452"/>
        <v>10841744.290000083</v>
      </c>
      <c r="AG1679" s="30">
        <f t="shared" si="465"/>
        <v>1667</v>
      </c>
      <c r="AH1679" s="30">
        <f t="shared" si="465"/>
        <v>1667</v>
      </c>
      <c r="AI1679" s="29">
        <f t="shared" si="457"/>
        <v>10786396.850000147</v>
      </c>
      <c r="AJ1679" s="30">
        <f t="shared" si="465"/>
        <v>1667</v>
      </c>
      <c r="AK1679" s="30">
        <f t="shared" si="464"/>
        <v>1667</v>
      </c>
      <c r="AL1679" s="29">
        <f t="shared" si="458"/>
        <v>10832355.930000061</v>
      </c>
      <c r="AM1679" s="30">
        <f t="shared" si="464"/>
        <v>1667</v>
      </c>
      <c r="AN1679" s="30">
        <f t="shared" si="464"/>
        <v>1667</v>
      </c>
      <c r="AO1679" s="29">
        <f t="shared" si="459"/>
        <v>10831699.030000046</v>
      </c>
      <c r="AP1679" s="30">
        <f t="shared" si="464"/>
        <v>1667</v>
      </c>
      <c r="AQ1679" s="30">
        <f t="shared" si="464"/>
        <v>1667</v>
      </c>
      <c r="AR1679" s="29">
        <f t="shared" si="453"/>
        <v>10816681.569999913</v>
      </c>
      <c r="AS1679" s="253">
        <f t="shared" si="464"/>
        <v>1667</v>
      </c>
      <c r="AT1679" s="254">
        <f t="shared" si="464"/>
        <v>1667</v>
      </c>
    </row>
    <row r="1680" spans="22:46">
      <c r="V1680" s="30">
        <f t="shared" si="465"/>
        <v>1668</v>
      </c>
      <c r="W1680" s="29">
        <f t="shared" si="454"/>
        <v>10803189.570000147</v>
      </c>
      <c r="X1680" s="30">
        <f t="shared" si="465"/>
        <v>1668</v>
      </c>
      <c r="Y1680" s="30">
        <f t="shared" si="465"/>
        <v>1668</v>
      </c>
      <c r="Z1680" s="29">
        <f t="shared" si="455"/>
        <v>10834973.269999973</v>
      </c>
      <c r="AA1680" s="30">
        <f t="shared" si="465"/>
        <v>1668</v>
      </c>
      <c r="AB1680" s="30">
        <f t="shared" si="465"/>
        <v>1668</v>
      </c>
      <c r="AC1680" s="29">
        <f t="shared" si="456"/>
        <v>10796872.970000107</v>
      </c>
      <c r="AD1680" s="30">
        <f t="shared" si="465"/>
        <v>1668</v>
      </c>
      <c r="AE1680" s="30">
        <f t="shared" si="465"/>
        <v>1668</v>
      </c>
      <c r="AF1680" s="29">
        <f t="shared" si="452"/>
        <v>10848208.850000083</v>
      </c>
      <c r="AG1680" s="30">
        <f t="shared" si="465"/>
        <v>1668</v>
      </c>
      <c r="AH1680" s="30">
        <f t="shared" si="465"/>
        <v>1668</v>
      </c>
      <c r="AI1680" s="29">
        <f t="shared" si="457"/>
        <v>10792835.570000147</v>
      </c>
      <c r="AJ1680" s="30">
        <f t="shared" si="465"/>
        <v>1668</v>
      </c>
      <c r="AK1680" s="30">
        <f t="shared" si="464"/>
        <v>1668</v>
      </c>
      <c r="AL1680" s="29">
        <f t="shared" si="458"/>
        <v>10838819.590000061</v>
      </c>
      <c r="AM1680" s="30">
        <f t="shared" si="464"/>
        <v>1668</v>
      </c>
      <c r="AN1680" s="30">
        <f t="shared" si="464"/>
        <v>1668</v>
      </c>
      <c r="AO1680" s="29">
        <f t="shared" si="459"/>
        <v>10838155.290000046</v>
      </c>
      <c r="AP1680" s="30">
        <f t="shared" si="464"/>
        <v>1668</v>
      </c>
      <c r="AQ1680" s="30">
        <f t="shared" si="464"/>
        <v>1668</v>
      </c>
      <c r="AR1680" s="29">
        <f t="shared" si="453"/>
        <v>10823127.039999913</v>
      </c>
      <c r="AS1680" s="253">
        <f t="shared" si="464"/>
        <v>1668</v>
      </c>
      <c r="AT1680" s="254">
        <f t="shared" si="464"/>
        <v>1668</v>
      </c>
    </row>
    <row r="1681" spans="22:46">
      <c r="V1681" s="30">
        <f t="shared" si="465"/>
        <v>1669</v>
      </c>
      <c r="W1681" s="29">
        <f t="shared" si="454"/>
        <v>10809630.540000148</v>
      </c>
      <c r="X1681" s="30">
        <f t="shared" si="465"/>
        <v>1669</v>
      </c>
      <c r="Y1681" s="30">
        <f t="shared" si="465"/>
        <v>1669</v>
      </c>
      <c r="Z1681" s="29">
        <f t="shared" si="455"/>
        <v>10841433.319999974</v>
      </c>
      <c r="AA1681" s="30">
        <f t="shared" si="465"/>
        <v>1669</v>
      </c>
      <c r="AB1681" s="30">
        <f t="shared" si="465"/>
        <v>1669</v>
      </c>
      <c r="AC1681" s="29">
        <f t="shared" si="456"/>
        <v>10803311.240000106</v>
      </c>
      <c r="AD1681" s="30">
        <f t="shared" si="465"/>
        <v>1669</v>
      </c>
      <c r="AE1681" s="30">
        <f t="shared" si="465"/>
        <v>1669</v>
      </c>
      <c r="AF1681" s="29">
        <f t="shared" si="452"/>
        <v>10854673.410000084</v>
      </c>
      <c r="AG1681" s="30">
        <f t="shared" si="465"/>
        <v>1669</v>
      </c>
      <c r="AH1681" s="30">
        <f t="shared" si="465"/>
        <v>1669</v>
      </c>
      <c r="AI1681" s="29">
        <f t="shared" si="457"/>
        <v>10799274.290000148</v>
      </c>
      <c r="AJ1681" s="30">
        <f t="shared" si="465"/>
        <v>1669</v>
      </c>
      <c r="AK1681" s="30">
        <f t="shared" si="464"/>
        <v>1669</v>
      </c>
      <c r="AL1681" s="29">
        <f t="shared" si="458"/>
        <v>10845283.250000061</v>
      </c>
      <c r="AM1681" s="30">
        <f t="shared" si="464"/>
        <v>1669</v>
      </c>
      <c r="AN1681" s="30">
        <f t="shared" si="464"/>
        <v>1669</v>
      </c>
      <c r="AO1681" s="29">
        <f t="shared" si="459"/>
        <v>10844611.550000045</v>
      </c>
      <c r="AP1681" s="30">
        <f t="shared" si="464"/>
        <v>1669</v>
      </c>
      <c r="AQ1681" s="30">
        <f t="shared" si="464"/>
        <v>1669</v>
      </c>
      <c r="AR1681" s="29">
        <f t="shared" si="453"/>
        <v>10829572.509999914</v>
      </c>
      <c r="AS1681" s="253">
        <f t="shared" si="464"/>
        <v>1669</v>
      </c>
      <c r="AT1681" s="254">
        <f t="shared" si="464"/>
        <v>1669</v>
      </c>
    </row>
    <row r="1682" spans="22:46">
      <c r="V1682" s="30">
        <f t="shared" si="465"/>
        <v>1670</v>
      </c>
      <c r="W1682" s="29">
        <f t="shared" si="454"/>
        <v>10816071.510000149</v>
      </c>
      <c r="X1682" s="30">
        <f t="shared" si="465"/>
        <v>1670</v>
      </c>
      <c r="Y1682" s="30">
        <f t="shared" si="465"/>
        <v>1670</v>
      </c>
      <c r="Z1682" s="29">
        <f t="shared" si="455"/>
        <v>10847893.369999975</v>
      </c>
      <c r="AA1682" s="30">
        <f t="shared" si="465"/>
        <v>1670</v>
      </c>
      <c r="AB1682" s="30">
        <f t="shared" si="465"/>
        <v>1670</v>
      </c>
      <c r="AC1682" s="29">
        <f t="shared" si="456"/>
        <v>10809749.510000106</v>
      </c>
      <c r="AD1682" s="30">
        <f t="shared" si="465"/>
        <v>1670</v>
      </c>
      <c r="AE1682" s="30">
        <f t="shared" si="465"/>
        <v>1670</v>
      </c>
      <c r="AF1682" s="29">
        <f t="shared" si="452"/>
        <v>10861137.970000084</v>
      </c>
      <c r="AG1682" s="30">
        <f t="shared" si="465"/>
        <v>1670</v>
      </c>
      <c r="AH1682" s="30">
        <f t="shared" si="465"/>
        <v>1670</v>
      </c>
      <c r="AI1682" s="29">
        <f t="shared" si="457"/>
        <v>10805713.010000149</v>
      </c>
      <c r="AJ1682" s="30">
        <f t="shared" si="465"/>
        <v>1670</v>
      </c>
      <c r="AK1682" s="30">
        <f t="shared" si="464"/>
        <v>1670</v>
      </c>
      <c r="AL1682" s="29">
        <f t="shared" si="458"/>
        <v>10851746.910000062</v>
      </c>
      <c r="AM1682" s="30">
        <f t="shared" si="464"/>
        <v>1670</v>
      </c>
      <c r="AN1682" s="30">
        <f t="shared" si="464"/>
        <v>1670</v>
      </c>
      <c r="AO1682" s="29">
        <f t="shared" si="459"/>
        <v>10851067.810000045</v>
      </c>
      <c r="AP1682" s="30">
        <f t="shared" si="464"/>
        <v>1670</v>
      </c>
      <c r="AQ1682" s="30">
        <f t="shared" si="464"/>
        <v>1670</v>
      </c>
      <c r="AR1682" s="29">
        <f t="shared" si="453"/>
        <v>10836017.979999915</v>
      </c>
      <c r="AS1682" s="253">
        <f t="shared" si="464"/>
        <v>1670</v>
      </c>
      <c r="AT1682" s="254">
        <f t="shared" si="464"/>
        <v>1670</v>
      </c>
    </row>
    <row r="1683" spans="22:46">
      <c r="V1683" s="30">
        <f t="shared" si="465"/>
        <v>1671</v>
      </c>
      <c r="W1683" s="29">
        <f t="shared" si="454"/>
        <v>10822512.480000149</v>
      </c>
      <c r="X1683" s="30">
        <f t="shared" si="465"/>
        <v>1671</v>
      </c>
      <c r="Y1683" s="30">
        <f t="shared" si="465"/>
        <v>1671</v>
      </c>
      <c r="Z1683" s="29">
        <f t="shared" si="455"/>
        <v>10854353.419999976</v>
      </c>
      <c r="AA1683" s="30">
        <f t="shared" si="465"/>
        <v>1671</v>
      </c>
      <c r="AB1683" s="30">
        <f t="shared" si="465"/>
        <v>1671</v>
      </c>
      <c r="AC1683" s="29">
        <f t="shared" si="456"/>
        <v>10816187.780000106</v>
      </c>
      <c r="AD1683" s="30">
        <f t="shared" si="465"/>
        <v>1671</v>
      </c>
      <c r="AE1683" s="30">
        <f t="shared" si="465"/>
        <v>1671</v>
      </c>
      <c r="AF1683" s="29">
        <f t="shared" si="452"/>
        <v>10867602.530000085</v>
      </c>
      <c r="AG1683" s="30">
        <f t="shared" si="465"/>
        <v>1671</v>
      </c>
      <c r="AH1683" s="30">
        <f t="shared" si="465"/>
        <v>1671</v>
      </c>
      <c r="AI1683" s="29">
        <f t="shared" si="457"/>
        <v>10812151.730000149</v>
      </c>
      <c r="AJ1683" s="30">
        <f t="shared" si="465"/>
        <v>1671</v>
      </c>
      <c r="AK1683" s="30">
        <f t="shared" si="464"/>
        <v>1671</v>
      </c>
      <c r="AL1683" s="29">
        <f t="shared" si="458"/>
        <v>10858210.570000062</v>
      </c>
      <c r="AM1683" s="30">
        <f t="shared" si="464"/>
        <v>1671</v>
      </c>
      <c r="AN1683" s="30">
        <f t="shared" si="464"/>
        <v>1671</v>
      </c>
      <c r="AO1683" s="29">
        <f t="shared" si="459"/>
        <v>10857524.070000045</v>
      </c>
      <c r="AP1683" s="30">
        <f t="shared" si="464"/>
        <v>1671</v>
      </c>
      <c r="AQ1683" s="30">
        <f t="shared" si="464"/>
        <v>1671</v>
      </c>
      <c r="AR1683" s="29">
        <f t="shared" si="453"/>
        <v>10842463.449999915</v>
      </c>
      <c r="AS1683" s="253">
        <f t="shared" si="464"/>
        <v>1671</v>
      </c>
      <c r="AT1683" s="254">
        <f t="shared" si="464"/>
        <v>1671</v>
      </c>
    </row>
    <row r="1684" spans="22:46">
      <c r="V1684" s="30">
        <f t="shared" si="465"/>
        <v>1672</v>
      </c>
      <c r="W1684" s="29">
        <f t="shared" si="454"/>
        <v>10828953.45000015</v>
      </c>
      <c r="X1684" s="30">
        <f t="shared" si="465"/>
        <v>1672</v>
      </c>
      <c r="Y1684" s="30">
        <f t="shared" si="465"/>
        <v>1672</v>
      </c>
      <c r="Z1684" s="29">
        <f t="shared" si="455"/>
        <v>10860813.469999976</v>
      </c>
      <c r="AA1684" s="30">
        <f t="shared" si="465"/>
        <v>1672</v>
      </c>
      <c r="AB1684" s="30">
        <f t="shared" si="465"/>
        <v>1672</v>
      </c>
      <c r="AC1684" s="29">
        <f t="shared" si="456"/>
        <v>10822626.050000105</v>
      </c>
      <c r="AD1684" s="30">
        <f t="shared" si="465"/>
        <v>1672</v>
      </c>
      <c r="AE1684" s="30">
        <f t="shared" si="465"/>
        <v>1672</v>
      </c>
      <c r="AF1684" s="29">
        <f t="shared" si="452"/>
        <v>10874067.090000086</v>
      </c>
      <c r="AG1684" s="30">
        <f t="shared" si="465"/>
        <v>1672</v>
      </c>
      <c r="AH1684" s="30">
        <f t="shared" si="465"/>
        <v>1672</v>
      </c>
      <c r="AI1684" s="29">
        <f t="shared" si="457"/>
        <v>10818590.45000015</v>
      </c>
      <c r="AJ1684" s="30">
        <f t="shared" si="465"/>
        <v>1672</v>
      </c>
      <c r="AK1684" s="30">
        <f t="shared" si="464"/>
        <v>1672</v>
      </c>
      <c r="AL1684" s="29">
        <f t="shared" si="458"/>
        <v>10864674.230000062</v>
      </c>
      <c r="AM1684" s="30">
        <f t="shared" si="464"/>
        <v>1672</v>
      </c>
      <c r="AN1684" s="30">
        <f t="shared" si="464"/>
        <v>1672</v>
      </c>
      <c r="AO1684" s="29">
        <f t="shared" si="459"/>
        <v>10863980.330000045</v>
      </c>
      <c r="AP1684" s="30">
        <f t="shared" si="464"/>
        <v>1672</v>
      </c>
      <c r="AQ1684" s="30">
        <f t="shared" si="464"/>
        <v>1672</v>
      </c>
      <c r="AR1684" s="29">
        <f t="shared" si="453"/>
        <v>10848908.919999916</v>
      </c>
      <c r="AS1684" s="253">
        <f t="shared" si="464"/>
        <v>1672</v>
      </c>
      <c r="AT1684" s="254">
        <f t="shared" si="464"/>
        <v>1672</v>
      </c>
    </row>
    <row r="1685" spans="22:46">
      <c r="V1685" s="30">
        <f t="shared" si="465"/>
        <v>1673</v>
      </c>
      <c r="W1685" s="29">
        <f t="shared" si="454"/>
        <v>10835394.420000151</v>
      </c>
      <c r="X1685" s="30">
        <f t="shared" si="465"/>
        <v>1673</v>
      </c>
      <c r="Y1685" s="30">
        <f t="shared" si="465"/>
        <v>1673</v>
      </c>
      <c r="Z1685" s="29">
        <f t="shared" si="455"/>
        <v>10867273.519999977</v>
      </c>
      <c r="AA1685" s="30">
        <f t="shared" si="465"/>
        <v>1673</v>
      </c>
      <c r="AB1685" s="30">
        <f t="shared" si="465"/>
        <v>1673</v>
      </c>
      <c r="AC1685" s="29">
        <f t="shared" si="456"/>
        <v>10829064.320000105</v>
      </c>
      <c r="AD1685" s="30">
        <f t="shared" si="465"/>
        <v>1673</v>
      </c>
      <c r="AE1685" s="30">
        <f t="shared" si="465"/>
        <v>1673</v>
      </c>
      <c r="AF1685" s="29">
        <f t="shared" si="452"/>
        <v>10880531.650000086</v>
      </c>
      <c r="AG1685" s="30">
        <f t="shared" si="465"/>
        <v>1673</v>
      </c>
      <c r="AH1685" s="30">
        <f t="shared" si="465"/>
        <v>1673</v>
      </c>
      <c r="AI1685" s="29">
        <f t="shared" si="457"/>
        <v>10825029.170000151</v>
      </c>
      <c r="AJ1685" s="30">
        <f t="shared" si="465"/>
        <v>1673</v>
      </c>
      <c r="AK1685" s="30">
        <f t="shared" si="464"/>
        <v>1673</v>
      </c>
      <c r="AL1685" s="29">
        <f t="shared" si="458"/>
        <v>10871137.890000062</v>
      </c>
      <c r="AM1685" s="30">
        <f t="shared" si="464"/>
        <v>1673</v>
      </c>
      <c r="AN1685" s="30">
        <f t="shared" si="464"/>
        <v>1673</v>
      </c>
      <c r="AO1685" s="29">
        <f t="shared" si="459"/>
        <v>10870436.590000045</v>
      </c>
      <c r="AP1685" s="30">
        <f t="shared" si="464"/>
        <v>1673</v>
      </c>
      <c r="AQ1685" s="30">
        <f t="shared" si="464"/>
        <v>1673</v>
      </c>
      <c r="AR1685" s="29">
        <f t="shared" si="453"/>
        <v>10855354.389999917</v>
      </c>
      <c r="AS1685" s="253">
        <f t="shared" si="464"/>
        <v>1673</v>
      </c>
      <c r="AT1685" s="254">
        <f t="shared" si="464"/>
        <v>1673</v>
      </c>
    </row>
    <row r="1686" spans="22:46">
      <c r="V1686" s="30">
        <f t="shared" si="465"/>
        <v>1674</v>
      </c>
      <c r="W1686" s="29">
        <f t="shared" si="454"/>
        <v>10841835.390000151</v>
      </c>
      <c r="X1686" s="30">
        <f t="shared" si="465"/>
        <v>1674</v>
      </c>
      <c r="Y1686" s="30">
        <f t="shared" si="465"/>
        <v>1674</v>
      </c>
      <c r="Z1686" s="29">
        <f t="shared" si="455"/>
        <v>10873733.569999978</v>
      </c>
      <c r="AA1686" s="30">
        <f t="shared" si="465"/>
        <v>1674</v>
      </c>
      <c r="AB1686" s="30">
        <f t="shared" si="465"/>
        <v>1674</v>
      </c>
      <c r="AC1686" s="29">
        <f t="shared" si="456"/>
        <v>10835502.590000104</v>
      </c>
      <c r="AD1686" s="30">
        <f t="shared" si="465"/>
        <v>1674</v>
      </c>
      <c r="AE1686" s="30"/>
      <c r="AF1686" s="30"/>
      <c r="AG1686" s="30"/>
      <c r="AH1686" s="30">
        <f t="shared" si="465"/>
        <v>1674</v>
      </c>
      <c r="AI1686" s="29">
        <f t="shared" si="457"/>
        <v>10831467.890000151</v>
      </c>
      <c r="AJ1686" s="30">
        <f t="shared" si="465"/>
        <v>1674</v>
      </c>
      <c r="AK1686" s="30">
        <f t="shared" si="464"/>
        <v>1674</v>
      </c>
      <c r="AL1686" s="29">
        <f t="shared" si="458"/>
        <v>10877601.550000062</v>
      </c>
      <c r="AM1686" s="30">
        <f t="shared" si="464"/>
        <v>1674</v>
      </c>
      <c r="AN1686" s="30">
        <f t="shared" si="464"/>
        <v>1674</v>
      </c>
      <c r="AO1686" s="29">
        <f t="shared" si="459"/>
        <v>10876892.850000044</v>
      </c>
      <c r="AP1686" s="30">
        <f t="shared" si="464"/>
        <v>1674</v>
      </c>
      <c r="AQ1686" s="30">
        <f t="shared" si="464"/>
        <v>1674</v>
      </c>
      <c r="AR1686" s="29">
        <f t="shared" si="453"/>
        <v>10861799.859999917</v>
      </c>
      <c r="AS1686" s="253">
        <f t="shared" si="464"/>
        <v>1674</v>
      </c>
      <c r="AT1686" s="254">
        <f t="shared" si="464"/>
        <v>1674</v>
      </c>
    </row>
    <row r="1687" spans="22:46">
      <c r="V1687" s="30">
        <f t="shared" si="465"/>
        <v>1675</v>
      </c>
      <c r="W1687" s="29">
        <f t="shared" si="454"/>
        <v>10848276.360000152</v>
      </c>
      <c r="X1687" s="30">
        <f t="shared" si="465"/>
        <v>1675</v>
      </c>
      <c r="Y1687" s="30">
        <f t="shared" si="465"/>
        <v>1675</v>
      </c>
      <c r="Z1687" s="29">
        <f t="shared" si="455"/>
        <v>10880193.619999979</v>
      </c>
      <c r="AA1687" s="30">
        <f t="shared" si="465"/>
        <v>1675</v>
      </c>
      <c r="AB1687" s="30">
        <f t="shared" si="465"/>
        <v>1675</v>
      </c>
      <c r="AC1687" s="29">
        <f t="shared" si="456"/>
        <v>10841940.860000104</v>
      </c>
      <c r="AD1687" s="30">
        <f t="shared" si="465"/>
        <v>1675</v>
      </c>
      <c r="AE1687" s="30"/>
      <c r="AF1687" s="30"/>
      <c r="AG1687" s="30"/>
      <c r="AH1687" s="30">
        <f t="shared" si="465"/>
        <v>1675</v>
      </c>
      <c r="AI1687" s="29">
        <f t="shared" si="457"/>
        <v>10837906.610000152</v>
      </c>
      <c r="AJ1687" s="30">
        <f t="shared" si="465"/>
        <v>1675</v>
      </c>
      <c r="AK1687" s="30">
        <f t="shared" si="464"/>
        <v>1675</v>
      </c>
      <c r="AL1687" s="29">
        <f t="shared" si="458"/>
        <v>10884065.210000062</v>
      </c>
      <c r="AM1687" s="30">
        <f t="shared" si="464"/>
        <v>1675</v>
      </c>
      <c r="AN1687" s="30">
        <f t="shared" si="464"/>
        <v>1675</v>
      </c>
      <c r="AO1687" s="29">
        <f t="shared" si="459"/>
        <v>10883349.110000044</v>
      </c>
      <c r="AP1687" s="30">
        <f t="shared" si="464"/>
        <v>1675</v>
      </c>
      <c r="AQ1687" s="30">
        <f t="shared" si="464"/>
        <v>1675</v>
      </c>
      <c r="AR1687" s="29">
        <f t="shared" si="453"/>
        <v>10868245.329999918</v>
      </c>
      <c r="AS1687" s="253">
        <f t="shared" si="464"/>
        <v>1675</v>
      </c>
      <c r="AT1687" s="254">
        <f t="shared" si="464"/>
        <v>1675</v>
      </c>
    </row>
    <row r="1688" spans="22:46">
      <c r="V1688" s="30">
        <f t="shared" si="465"/>
        <v>1676</v>
      </c>
      <c r="W1688" s="29">
        <f t="shared" si="454"/>
        <v>10854717.330000153</v>
      </c>
      <c r="X1688" s="30">
        <f t="shared" si="465"/>
        <v>1676</v>
      </c>
      <c r="Y1688" s="30"/>
      <c r="Z1688" s="29"/>
      <c r="AA1688" s="30"/>
      <c r="AB1688" s="30">
        <f t="shared" si="465"/>
        <v>1676</v>
      </c>
      <c r="AC1688" s="29">
        <f t="shared" si="456"/>
        <v>10848379.130000103</v>
      </c>
      <c r="AD1688" s="30">
        <f t="shared" si="465"/>
        <v>1676</v>
      </c>
      <c r="AE1688" s="30"/>
      <c r="AF1688" s="30"/>
      <c r="AG1688" s="30"/>
      <c r="AH1688" s="30">
        <f t="shared" si="465"/>
        <v>1676</v>
      </c>
      <c r="AI1688" s="29">
        <f t="shared" si="457"/>
        <v>10844345.330000153</v>
      </c>
      <c r="AJ1688" s="30">
        <f t="shared" si="465"/>
        <v>1676</v>
      </c>
      <c r="AK1688" s="30">
        <f t="shared" si="464"/>
        <v>1676</v>
      </c>
      <c r="AL1688" s="29">
        <f t="shared" si="458"/>
        <v>10890528.870000063</v>
      </c>
      <c r="AM1688" s="30">
        <f t="shared" si="464"/>
        <v>1676</v>
      </c>
      <c r="AN1688" s="30">
        <f t="shared" si="464"/>
        <v>1676</v>
      </c>
      <c r="AO1688" s="29">
        <f t="shared" si="459"/>
        <v>10889805.370000044</v>
      </c>
      <c r="AP1688" s="30">
        <f t="shared" si="464"/>
        <v>1676</v>
      </c>
      <c r="AQ1688" s="30">
        <f t="shared" si="464"/>
        <v>1676</v>
      </c>
      <c r="AR1688" s="29">
        <f t="shared" si="453"/>
        <v>10874690.799999919</v>
      </c>
      <c r="AS1688" s="253">
        <f t="shared" si="464"/>
        <v>1676</v>
      </c>
      <c r="AT1688" s="254">
        <f t="shared" si="464"/>
        <v>1676</v>
      </c>
    </row>
    <row r="1689" spans="22:46">
      <c r="V1689" s="30">
        <f t="shared" si="465"/>
        <v>1677</v>
      </c>
      <c r="W1689" s="29">
        <f t="shared" si="454"/>
        <v>10861158.300000153</v>
      </c>
      <c r="X1689" s="30">
        <f t="shared" si="465"/>
        <v>1677</v>
      </c>
      <c r="Y1689" s="30"/>
      <c r="Z1689" s="29"/>
      <c r="AA1689" s="30"/>
      <c r="AB1689" s="30">
        <f t="shared" si="465"/>
        <v>1677</v>
      </c>
      <c r="AC1689" s="29">
        <f t="shared" si="456"/>
        <v>10854817.400000103</v>
      </c>
      <c r="AD1689" s="30">
        <f t="shared" si="465"/>
        <v>1677</v>
      </c>
      <c r="AE1689" s="30"/>
      <c r="AF1689" s="30"/>
      <c r="AG1689" s="30"/>
      <c r="AH1689" s="30">
        <f t="shared" si="465"/>
        <v>1677</v>
      </c>
      <c r="AI1689" s="29">
        <f t="shared" si="457"/>
        <v>10850784.050000153</v>
      </c>
      <c r="AJ1689" s="30">
        <f t="shared" si="465"/>
        <v>1677</v>
      </c>
      <c r="AK1689" s="30"/>
      <c r="AL1689" s="30"/>
      <c r="AM1689" s="30"/>
      <c r="AN1689" s="30">
        <f t="shared" si="464"/>
        <v>1677</v>
      </c>
      <c r="AO1689" s="29">
        <f t="shared" si="459"/>
        <v>10896261.630000044</v>
      </c>
      <c r="AP1689" s="30">
        <f t="shared" si="464"/>
        <v>1677</v>
      </c>
      <c r="AQ1689" s="30">
        <f t="shared" si="464"/>
        <v>1677</v>
      </c>
      <c r="AR1689" s="29">
        <f t="shared" si="453"/>
        <v>10881136.269999919</v>
      </c>
      <c r="AS1689" s="253">
        <f t="shared" si="464"/>
        <v>1677</v>
      </c>
      <c r="AT1689" s="254">
        <f t="shared" si="464"/>
        <v>1677</v>
      </c>
    </row>
    <row r="1690" spans="22:46">
      <c r="V1690" s="30">
        <f t="shared" si="465"/>
        <v>1678</v>
      </c>
      <c r="W1690" s="29">
        <f t="shared" si="454"/>
        <v>10867599.270000154</v>
      </c>
      <c r="X1690" s="30">
        <f t="shared" si="465"/>
        <v>1678</v>
      </c>
      <c r="Y1690" s="30"/>
      <c r="Z1690" s="29"/>
      <c r="AA1690" s="30"/>
      <c r="AB1690" s="30">
        <f t="shared" si="465"/>
        <v>1678</v>
      </c>
      <c r="AC1690" s="29">
        <f t="shared" si="456"/>
        <v>10861255.670000102</v>
      </c>
      <c r="AD1690" s="30">
        <f t="shared" si="465"/>
        <v>1678</v>
      </c>
      <c r="AE1690" s="30"/>
      <c r="AF1690" s="30"/>
      <c r="AG1690" s="30"/>
      <c r="AH1690" s="30">
        <f t="shared" si="465"/>
        <v>1678</v>
      </c>
      <c r="AI1690" s="29">
        <f t="shared" si="457"/>
        <v>10857222.770000154</v>
      </c>
      <c r="AJ1690" s="30">
        <f t="shared" si="465"/>
        <v>1678</v>
      </c>
      <c r="AK1690" s="30"/>
      <c r="AL1690" s="30"/>
      <c r="AM1690" s="30"/>
      <c r="AN1690" s="30">
        <f t="shared" si="464"/>
        <v>1678</v>
      </c>
      <c r="AO1690" s="29">
        <f t="shared" si="459"/>
        <v>10902717.890000043</v>
      </c>
      <c r="AP1690" s="30">
        <f t="shared" si="464"/>
        <v>1678</v>
      </c>
      <c r="AQ1690" s="30">
        <f t="shared" si="464"/>
        <v>1678</v>
      </c>
      <c r="AR1690" s="29">
        <f t="shared" si="453"/>
        <v>10887581.73999992</v>
      </c>
      <c r="AS1690" s="253">
        <f t="shared" si="464"/>
        <v>1678</v>
      </c>
      <c r="AT1690" s="254">
        <f t="shared" si="464"/>
        <v>1678</v>
      </c>
    </row>
    <row r="1691" spans="22:46">
      <c r="V1691" s="30">
        <f t="shared" si="465"/>
        <v>1679</v>
      </c>
      <c r="W1691" s="29">
        <f t="shared" si="454"/>
        <v>10874040.240000155</v>
      </c>
      <c r="X1691" s="30">
        <f t="shared" si="465"/>
        <v>1679</v>
      </c>
      <c r="Y1691" s="30"/>
      <c r="Z1691" s="29"/>
      <c r="AA1691" s="30"/>
      <c r="AB1691" s="30">
        <f t="shared" si="465"/>
        <v>1679</v>
      </c>
      <c r="AC1691" s="29">
        <f t="shared" si="456"/>
        <v>10867693.940000102</v>
      </c>
      <c r="AD1691" s="30">
        <f t="shared" si="465"/>
        <v>1679</v>
      </c>
      <c r="AE1691" s="30"/>
      <c r="AF1691" s="30"/>
      <c r="AG1691" s="30"/>
      <c r="AH1691" s="30">
        <f t="shared" si="465"/>
        <v>1679</v>
      </c>
      <c r="AI1691" s="29">
        <f t="shared" si="457"/>
        <v>10863661.490000155</v>
      </c>
      <c r="AJ1691" s="30">
        <f t="shared" si="465"/>
        <v>1679</v>
      </c>
      <c r="AK1691" s="30"/>
      <c r="AL1691" s="30"/>
      <c r="AM1691" s="30"/>
      <c r="AN1691" s="30">
        <f t="shared" si="464"/>
        <v>1679</v>
      </c>
      <c r="AO1691" s="29">
        <f t="shared" si="459"/>
        <v>10909174.150000043</v>
      </c>
      <c r="AP1691" s="30">
        <f t="shared" si="464"/>
        <v>1679</v>
      </c>
      <c r="AQ1691" s="30">
        <f t="shared" si="464"/>
        <v>1679</v>
      </c>
      <c r="AR1691" s="29">
        <f t="shared" si="453"/>
        <v>10894027.209999921</v>
      </c>
      <c r="AS1691" s="253">
        <f t="shared" si="464"/>
        <v>1679</v>
      </c>
      <c r="AT1691" s="254">
        <f t="shared" si="464"/>
        <v>1679</v>
      </c>
    </row>
    <row r="1692" spans="22:46">
      <c r="V1692" s="30">
        <f t="shared" si="465"/>
        <v>1680</v>
      </c>
      <c r="W1692" s="29">
        <f t="shared" si="454"/>
        <v>10880481.210000155</v>
      </c>
      <c r="X1692" s="30">
        <f t="shared" si="465"/>
        <v>1680</v>
      </c>
      <c r="Y1692" s="30"/>
      <c r="Z1692" s="29"/>
      <c r="AA1692" s="30"/>
      <c r="AB1692" s="30">
        <f t="shared" si="465"/>
        <v>1680</v>
      </c>
      <c r="AC1692" s="29">
        <f t="shared" si="456"/>
        <v>10874132.210000101</v>
      </c>
      <c r="AD1692" s="30">
        <f t="shared" si="465"/>
        <v>1680</v>
      </c>
      <c r="AE1692" s="30"/>
      <c r="AF1692" s="30"/>
      <c r="AG1692" s="30"/>
      <c r="AH1692" s="30">
        <f t="shared" si="465"/>
        <v>1680</v>
      </c>
      <c r="AI1692" s="29">
        <f t="shared" si="457"/>
        <v>10870100.210000155</v>
      </c>
      <c r="AJ1692" s="30">
        <f t="shared" si="465"/>
        <v>1680</v>
      </c>
      <c r="AK1692" s="30"/>
      <c r="AL1692" s="30"/>
      <c r="AM1692" s="30"/>
      <c r="AN1692" s="30">
        <f t="shared" si="464"/>
        <v>1680</v>
      </c>
      <c r="AO1692" s="29">
        <f t="shared" si="459"/>
        <v>10915630.410000043</v>
      </c>
      <c r="AP1692" s="30">
        <f t="shared" si="464"/>
        <v>1680</v>
      </c>
      <c r="AQ1692" s="30">
        <f t="shared" si="464"/>
        <v>1680</v>
      </c>
      <c r="AR1692" s="29">
        <f t="shared" si="453"/>
        <v>10900472.679999921</v>
      </c>
      <c r="AS1692" s="253">
        <f t="shared" si="464"/>
        <v>1680</v>
      </c>
      <c r="AT1692" s="254">
        <f t="shared" si="464"/>
        <v>1680</v>
      </c>
    </row>
    <row r="1693" spans="22:46">
      <c r="V1693" s="30">
        <f t="shared" si="465"/>
        <v>1681</v>
      </c>
      <c r="W1693" s="29">
        <f t="shared" si="454"/>
        <v>10886922.180000156</v>
      </c>
      <c r="X1693" s="30">
        <f t="shared" si="465"/>
        <v>1681</v>
      </c>
      <c r="Y1693" s="30"/>
      <c r="Z1693" s="29"/>
      <c r="AA1693" s="30"/>
      <c r="AB1693" s="30">
        <f t="shared" si="465"/>
        <v>1681</v>
      </c>
      <c r="AC1693" s="29">
        <f t="shared" si="456"/>
        <v>10880570.480000101</v>
      </c>
      <c r="AD1693" s="30">
        <f t="shared" si="465"/>
        <v>1681</v>
      </c>
      <c r="AE1693" s="30"/>
      <c r="AF1693" s="30"/>
      <c r="AG1693" s="30"/>
      <c r="AH1693" s="30">
        <f t="shared" si="465"/>
        <v>1681</v>
      </c>
      <c r="AI1693" s="29">
        <f t="shared" si="457"/>
        <v>10876538.930000156</v>
      </c>
      <c r="AJ1693" s="30">
        <f t="shared" si="465"/>
        <v>1681</v>
      </c>
      <c r="AK1693" s="30"/>
      <c r="AL1693" s="30"/>
      <c r="AM1693" s="30"/>
      <c r="AN1693" s="30">
        <f t="shared" ref="AN1693:AP1696" si="466">AN1692+1</f>
        <v>1681</v>
      </c>
      <c r="AO1693" s="29">
        <f t="shared" si="459"/>
        <v>10922086.670000043</v>
      </c>
      <c r="AP1693" s="30">
        <f t="shared" si="466"/>
        <v>1681</v>
      </c>
      <c r="AQ1693" s="30"/>
      <c r="AR1693" s="30"/>
      <c r="AS1693" s="253"/>
      <c r="AT1693" s="254"/>
    </row>
    <row r="1694" spans="22:46">
      <c r="V1694" s="30"/>
      <c r="W1694" s="29"/>
      <c r="X1694" s="30"/>
      <c r="Y1694" s="30"/>
      <c r="Z1694" s="29"/>
      <c r="AA1694" s="30"/>
      <c r="AB1694" s="30">
        <f>AB1693+1</f>
        <v>1682</v>
      </c>
      <c r="AC1694" s="29">
        <f t="shared" si="456"/>
        <v>10887008.750000101</v>
      </c>
      <c r="AD1694" s="30">
        <f>AD1693+1</f>
        <v>1682</v>
      </c>
      <c r="AE1694" s="30"/>
      <c r="AF1694" s="30"/>
      <c r="AG1694" s="30"/>
      <c r="AH1694" s="30">
        <f>AH1693+1</f>
        <v>1682</v>
      </c>
      <c r="AI1694" s="29">
        <f t="shared" si="457"/>
        <v>10882977.650000157</v>
      </c>
      <c r="AJ1694" s="30">
        <f>AJ1693+1</f>
        <v>1682</v>
      </c>
      <c r="AK1694" s="30"/>
      <c r="AL1694" s="30"/>
      <c r="AM1694" s="30"/>
      <c r="AN1694" s="30">
        <f t="shared" si="466"/>
        <v>1682</v>
      </c>
      <c r="AO1694" s="29">
        <f t="shared" si="459"/>
        <v>10928542.930000043</v>
      </c>
      <c r="AP1694" s="30">
        <f t="shared" si="466"/>
        <v>1682</v>
      </c>
      <c r="AQ1694" s="30"/>
      <c r="AR1694" s="30"/>
      <c r="AS1694" s="253"/>
      <c r="AT1694" s="254"/>
    </row>
    <row r="1695" spans="22:46">
      <c r="V1695" s="30"/>
      <c r="W1695" s="29"/>
      <c r="X1695" s="30"/>
      <c r="Y1695" s="30"/>
      <c r="Z1695" s="29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>
        <f t="shared" si="466"/>
        <v>1683</v>
      </c>
      <c r="AO1695" s="29">
        <f t="shared" si="459"/>
        <v>10934999.190000042</v>
      </c>
      <c r="AP1695" s="30">
        <f t="shared" si="466"/>
        <v>1683</v>
      </c>
      <c r="AQ1695" s="30"/>
      <c r="AR1695" s="30"/>
      <c r="AS1695" s="253"/>
      <c r="AT1695" s="254"/>
    </row>
    <row r="1696" spans="22:46">
      <c r="V1696" s="30"/>
      <c r="W1696" s="29"/>
      <c r="X1696" s="30"/>
      <c r="Y1696" s="30"/>
      <c r="Z1696" s="29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>
        <f t="shared" si="466"/>
        <v>1684</v>
      </c>
      <c r="AO1696" s="29">
        <f t="shared" si="459"/>
        <v>10941455.450000042</v>
      </c>
      <c r="AP1696" s="30">
        <f t="shared" si="466"/>
        <v>1684</v>
      </c>
      <c r="AQ1696" s="30"/>
      <c r="AR1696" s="30"/>
      <c r="AS1696" s="253"/>
      <c r="AT1696" s="254"/>
    </row>
  </sheetData>
  <autoFilter ref="V11:AR1696" xr:uid="{00000000-0009-0000-0000-000006000000}"/>
  <mergeCells count="68">
    <mergeCell ref="B10:B11"/>
    <mergeCell ref="C10:C11"/>
    <mergeCell ref="D10:D11"/>
    <mergeCell ref="E10:E11"/>
    <mergeCell ref="F10:F11"/>
    <mergeCell ref="H13:S13"/>
    <mergeCell ref="H14:H15"/>
    <mergeCell ref="I14:I15"/>
    <mergeCell ref="J14:J15"/>
    <mergeCell ref="K14:S14"/>
    <mergeCell ref="H47:S47"/>
    <mergeCell ref="H48:H49"/>
    <mergeCell ref="I48:I49"/>
    <mergeCell ref="H30:S30"/>
    <mergeCell ref="H31:H32"/>
    <mergeCell ref="I31:I32"/>
    <mergeCell ref="J31:J32"/>
    <mergeCell ref="K31:S31"/>
    <mergeCell ref="J48:J49"/>
    <mergeCell ref="K48:S48"/>
    <mergeCell ref="H64:S64"/>
    <mergeCell ref="H65:H66"/>
    <mergeCell ref="I65:I66"/>
    <mergeCell ref="J65:J66"/>
    <mergeCell ref="K65:S65"/>
    <mergeCell ref="H116:H117"/>
    <mergeCell ref="I116:I117"/>
    <mergeCell ref="J116:J117"/>
    <mergeCell ref="K116:S116"/>
    <mergeCell ref="H81:S81"/>
    <mergeCell ref="H82:H83"/>
    <mergeCell ref="I82:I83"/>
    <mergeCell ref="J82:J83"/>
    <mergeCell ref="K82:S82"/>
    <mergeCell ref="H98:S98"/>
    <mergeCell ref="H99:H100"/>
    <mergeCell ref="I99:I100"/>
    <mergeCell ref="J99:J100"/>
    <mergeCell ref="K99:S99"/>
    <mergeCell ref="H115:S115"/>
    <mergeCell ref="A9:F9"/>
    <mergeCell ref="A33:F33"/>
    <mergeCell ref="A34:A35"/>
    <mergeCell ref="B34:B35"/>
    <mergeCell ref="C34:C35"/>
    <mergeCell ref="D34:D35"/>
    <mergeCell ref="E34:E35"/>
    <mergeCell ref="F34:F35"/>
    <mergeCell ref="A22:A23"/>
    <mergeCell ref="B22:B23"/>
    <mergeCell ref="C22:C23"/>
    <mergeCell ref="D22:D23"/>
    <mergeCell ref="E22:E23"/>
    <mergeCell ref="F22:F23"/>
    <mergeCell ref="A21:F21"/>
    <mergeCell ref="A10:A11"/>
    <mergeCell ref="H132:S132"/>
    <mergeCell ref="H133:H134"/>
    <mergeCell ref="I133:I134"/>
    <mergeCell ref="J133:J134"/>
    <mergeCell ref="K133:S133"/>
    <mergeCell ref="A45:F45"/>
    <mergeCell ref="A46:A47"/>
    <mergeCell ref="B46:B47"/>
    <mergeCell ref="C46:C47"/>
    <mergeCell ref="D46:D47"/>
    <mergeCell ref="E46:E47"/>
    <mergeCell ref="F46:F4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8FC59-B93C-4BD5-98B2-FEF494E28DBF}">
  <sheetPr codeName="Planilha4">
    <tabColor rgb="FF652B91"/>
  </sheetPr>
  <dimension ref="A1:AV3019"/>
  <sheetViews>
    <sheetView showGridLines="0" zoomScaleNormal="100" workbookViewId="0">
      <selection activeCell="AR12" sqref="AR12"/>
    </sheetView>
  </sheetViews>
  <sheetFormatPr defaultRowHeight="15"/>
  <cols>
    <col min="1" max="1" width="9.140625" customWidth="1"/>
    <col min="2" max="2" width="16.7109375" customWidth="1"/>
    <col min="3" max="3" width="36.28515625" customWidth="1"/>
    <col min="4" max="4" width="35.42578125" customWidth="1"/>
    <col min="5" max="5" width="17.7109375" customWidth="1"/>
    <col min="6" max="6" width="9.42578125" customWidth="1"/>
    <col min="7" max="7" width="9.140625" customWidth="1"/>
    <col min="8" max="8" width="9.140625" style="20"/>
    <col min="9" max="9" width="16.7109375" style="20" bestFit="1" customWidth="1"/>
    <col min="10" max="10" width="15.42578125" style="20" bestFit="1" customWidth="1"/>
    <col min="11" max="21" width="9.140625" style="20"/>
    <col min="22" max="22" width="12" style="19" customWidth="1"/>
    <col min="23" max="23" width="13.7109375" style="33" customWidth="1"/>
    <col min="24" max="24" width="4" style="19" hidden="1" customWidth="1"/>
    <col min="25" max="25" width="8.140625" style="19" customWidth="1"/>
    <col min="26" max="26" width="12.5703125" style="33" customWidth="1"/>
    <col min="27" max="27" width="4" style="19" hidden="1" customWidth="1"/>
    <col min="28" max="29" width="9.140625" style="19" customWidth="1"/>
    <col min="30" max="30" width="4" style="19" hidden="1" customWidth="1"/>
    <col min="31" max="31" width="9.140625" style="19" customWidth="1"/>
    <col min="32" max="32" width="9.140625" style="382" customWidth="1"/>
    <col min="33" max="33" width="4" style="19" hidden="1" customWidth="1"/>
    <col min="34" max="35" width="9.140625" style="19" customWidth="1"/>
    <col min="36" max="36" width="4" style="19" hidden="1" customWidth="1"/>
    <col min="37" max="38" width="9.140625" style="19" customWidth="1"/>
    <col min="39" max="39" width="4" style="19" hidden="1" customWidth="1"/>
    <col min="40" max="41" width="9.140625" style="19" customWidth="1"/>
    <col min="42" max="42" width="4" style="19" hidden="1" customWidth="1"/>
    <col min="43" max="43" width="5.28515625" style="19" customWidth="1"/>
    <col min="44" max="44" width="9.140625" style="382" customWidth="1"/>
    <col min="45" max="46" width="4" style="251" hidden="1" customWidth="1"/>
    <col min="48" max="48" width="9.140625" style="6"/>
  </cols>
  <sheetData>
    <row r="1" spans="1:48">
      <c r="A1" s="249"/>
      <c r="B1" s="249"/>
      <c r="C1" s="249"/>
      <c r="D1" s="249"/>
      <c r="E1" s="249"/>
      <c r="F1" s="249"/>
      <c r="G1" s="249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379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379"/>
    </row>
    <row r="2" spans="1:48">
      <c r="A2" s="249"/>
      <c r="B2" s="249"/>
      <c r="C2" s="249"/>
      <c r="D2" s="249"/>
      <c r="E2" s="249"/>
      <c r="F2" s="249"/>
      <c r="G2" s="249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379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379"/>
    </row>
    <row r="3" spans="1:48">
      <c r="A3" s="249"/>
      <c r="B3" s="249"/>
      <c r="C3" s="249"/>
      <c r="D3" s="249"/>
      <c r="E3" s="249"/>
      <c r="F3" s="249"/>
      <c r="G3" s="249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379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379"/>
    </row>
    <row r="4" spans="1:48">
      <c r="A4" s="1"/>
      <c r="B4" s="1"/>
      <c r="C4" s="1"/>
      <c r="D4" s="1"/>
      <c r="E4" s="1"/>
      <c r="F4" s="1"/>
      <c r="G4" s="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380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380"/>
    </row>
    <row r="5" spans="1:48">
      <c r="A5" s="1"/>
      <c r="B5" s="1"/>
      <c r="C5" s="1"/>
      <c r="D5" s="1"/>
      <c r="E5" s="1"/>
      <c r="F5" s="1"/>
      <c r="G5" s="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380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380"/>
    </row>
    <row r="6" spans="1:48" ht="15.75" thickBot="1">
      <c r="A6" s="2"/>
      <c r="B6" s="2"/>
      <c r="C6" s="2"/>
      <c r="D6" s="2"/>
      <c r="E6" s="2"/>
      <c r="F6" s="2"/>
      <c r="G6" s="2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81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81"/>
    </row>
    <row r="7" spans="1:48" ht="15.75" thickTop="1"/>
    <row r="9" spans="1:48">
      <c r="A9" s="520" t="s">
        <v>10696</v>
      </c>
      <c r="B9" s="520"/>
      <c r="C9" s="520"/>
      <c r="D9" s="520"/>
      <c r="E9" s="520"/>
      <c r="F9" s="520"/>
    </row>
    <row r="10" spans="1:48" ht="20.25" customHeight="1">
      <c r="A10" s="521" t="s">
        <v>3</v>
      </c>
      <c r="B10" s="522" t="s">
        <v>42</v>
      </c>
      <c r="C10" s="523" t="s">
        <v>43</v>
      </c>
      <c r="D10" s="523" t="s">
        <v>44</v>
      </c>
      <c r="E10" s="523" t="s">
        <v>45</v>
      </c>
      <c r="F10" s="523" t="s">
        <v>46</v>
      </c>
      <c r="G10" s="22"/>
      <c r="V10" s="35" t="s">
        <v>47</v>
      </c>
      <c r="W10" s="35"/>
      <c r="X10" s="252"/>
      <c r="Y10" s="35" t="s">
        <v>48</v>
      </c>
      <c r="Z10" s="35"/>
      <c r="AA10" s="252"/>
      <c r="AB10" s="35" t="s">
        <v>49</v>
      </c>
      <c r="AC10" s="35"/>
      <c r="AD10" s="252"/>
      <c r="AE10" s="35" t="s">
        <v>50</v>
      </c>
      <c r="AF10" s="377"/>
      <c r="AG10" s="252"/>
      <c r="AH10" s="35" t="s">
        <v>51</v>
      </c>
      <c r="AI10" s="35"/>
      <c r="AJ10" s="252"/>
      <c r="AK10" s="35" t="s">
        <v>52</v>
      </c>
      <c r="AL10" s="35"/>
      <c r="AM10" s="252"/>
      <c r="AN10" s="35" t="s">
        <v>66</v>
      </c>
      <c r="AO10" s="35"/>
      <c r="AP10" s="252"/>
      <c r="AQ10" s="35" t="s">
        <v>10724</v>
      </c>
      <c r="AR10" s="377"/>
      <c r="AS10" s="253"/>
      <c r="AT10" s="253"/>
      <c r="AU10" s="35" t="s">
        <v>150</v>
      </c>
      <c r="AV10" s="377"/>
    </row>
    <row r="11" spans="1:48" ht="23.25" customHeight="1">
      <c r="A11" s="521"/>
      <c r="B11" s="522"/>
      <c r="C11" s="523"/>
      <c r="D11" s="523"/>
      <c r="E11" s="523"/>
      <c r="F11" s="523"/>
      <c r="G11" s="22"/>
      <c r="V11" s="36" t="s">
        <v>53</v>
      </c>
      <c r="W11" s="37" t="s">
        <v>54</v>
      </c>
      <c r="X11" s="36" t="s">
        <v>53</v>
      </c>
      <c r="Y11" s="36" t="s">
        <v>53</v>
      </c>
      <c r="Z11" s="37" t="s">
        <v>54</v>
      </c>
      <c r="AA11" s="36" t="s">
        <v>53</v>
      </c>
      <c r="AB11" s="36" t="s">
        <v>53</v>
      </c>
      <c r="AC11" s="37" t="s">
        <v>54</v>
      </c>
      <c r="AD11" s="36" t="s">
        <v>53</v>
      </c>
      <c r="AE11" s="36" t="s">
        <v>53</v>
      </c>
      <c r="AF11" s="378" t="s">
        <v>54</v>
      </c>
      <c r="AG11" s="36" t="s">
        <v>53</v>
      </c>
      <c r="AH11" s="36" t="s">
        <v>53</v>
      </c>
      <c r="AI11" s="37" t="s">
        <v>54</v>
      </c>
      <c r="AJ11" s="36" t="s">
        <v>53</v>
      </c>
      <c r="AK11" s="36" t="s">
        <v>53</v>
      </c>
      <c r="AL11" s="37" t="s">
        <v>54</v>
      </c>
      <c r="AM11" s="36" t="s">
        <v>53</v>
      </c>
      <c r="AN11" s="36" t="s">
        <v>53</v>
      </c>
      <c r="AO11" s="37" t="s">
        <v>54</v>
      </c>
      <c r="AP11" s="36" t="s">
        <v>53</v>
      </c>
      <c r="AQ11" s="36" t="s">
        <v>53</v>
      </c>
      <c r="AR11" s="378" t="s">
        <v>54</v>
      </c>
      <c r="AS11" s="253" t="s">
        <v>53</v>
      </c>
      <c r="AT11" s="254" t="s">
        <v>53</v>
      </c>
      <c r="AU11" s="36" t="s">
        <v>53</v>
      </c>
      <c r="AV11" s="378" t="s">
        <v>54</v>
      </c>
    </row>
    <row r="12" spans="1:48" ht="15.75">
      <c r="A12" s="23" t="s">
        <v>55</v>
      </c>
      <c r="B12" s="24">
        <f>LANÇAR_CACL!$G$21</f>
        <v>1570</v>
      </c>
      <c r="C12" s="25">
        <f>IFERROR(NOT(INT(B12)=B12)*INDEX($K$16:$S$28,MATCH(B12,$I$16:$I$28,1),MATCH(--RIGHT(B12),$K$15:$S$15,0)),)</f>
        <v>0</v>
      </c>
      <c r="D12" s="26" t="e">
        <f>IF(F12=0,"",VLOOKUP($F12,$V:$W,2,0))</f>
        <v>#N/A</v>
      </c>
      <c r="E12" s="26">
        <f t="shared" ref="E12:E19" si="0">IFERROR(C12+D12,)</f>
        <v>0</v>
      </c>
      <c r="F12" s="25">
        <f t="shared" ref="F12:F19" si="1">ROUNDDOWN(B12,0)</f>
        <v>1570</v>
      </c>
      <c r="G12" s="27"/>
      <c r="U12" s="28"/>
      <c r="V12" s="30"/>
      <c r="W12" s="29"/>
      <c r="X12" s="30"/>
      <c r="Y12" s="30"/>
      <c r="Z12" s="29"/>
      <c r="AA12" s="30"/>
      <c r="AB12" s="30"/>
      <c r="AC12" s="29"/>
      <c r="AD12" s="30"/>
      <c r="AE12" s="30">
        <v>0</v>
      </c>
      <c r="AF12" s="383">
        <v>29338</v>
      </c>
      <c r="AG12" s="30"/>
      <c r="AH12" s="30"/>
      <c r="AI12" s="29"/>
      <c r="AJ12" s="30"/>
      <c r="AK12" s="30"/>
      <c r="AL12" s="29"/>
      <c r="AM12" s="30"/>
      <c r="AN12" s="30"/>
      <c r="AO12" s="29"/>
      <c r="AP12" s="30"/>
      <c r="AQ12" s="30">
        <v>0</v>
      </c>
      <c r="AR12" s="383">
        <v>20212</v>
      </c>
      <c r="AS12" s="253">
        <v>0</v>
      </c>
      <c r="AT12" s="254">
        <v>0</v>
      </c>
      <c r="AU12" s="376">
        <v>0</v>
      </c>
      <c r="AV12" s="376">
        <v>22925</v>
      </c>
    </row>
    <row r="13" spans="1:48" ht="15.75">
      <c r="A13" s="23" t="s">
        <v>56</v>
      </c>
      <c r="B13" s="24">
        <f>LANÇAR_CACL!$G$21</f>
        <v>1570</v>
      </c>
      <c r="C13" s="25">
        <f>IFERROR(NOT(INT(B13)=B13)*INDEX($K$33:$S$45,MATCH(B13,$I$33:$I$45,1),MATCH(--RIGHT(B13),$K$32:$S$32,0)),)</f>
        <v>0</v>
      </c>
      <c r="D13" s="26" t="e">
        <f>IF(F13=0,"",VLOOKUP($F13,$Y:$Z,2,0))</f>
        <v>#N/A</v>
      </c>
      <c r="E13" s="26">
        <f t="shared" si="0"/>
        <v>0</v>
      </c>
      <c r="F13" s="25">
        <f t="shared" si="1"/>
        <v>1570</v>
      </c>
      <c r="G13" s="27"/>
      <c r="H13" s="518" t="s">
        <v>47</v>
      </c>
      <c r="I13" s="518"/>
      <c r="J13" s="518"/>
      <c r="K13" s="518"/>
      <c r="L13" s="518"/>
      <c r="M13" s="518"/>
      <c r="N13" s="518"/>
      <c r="O13" s="518"/>
      <c r="P13" s="518"/>
      <c r="Q13" s="518"/>
      <c r="R13" s="518"/>
      <c r="S13" s="518"/>
      <c r="U13" s="28"/>
      <c r="V13" s="30"/>
      <c r="W13" s="29"/>
      <c r="X13" s="30"/>
      <c r="Y13" s="30"/>
      <c r="Z13" s="29"/>
      <c r="AA13" s="30"/>
      <c r="AB13" s="30"/>
      <c r="AC13" s="29"/>
      <c r="AD13" s="30"/>
      <c r="AE13" s="30">
        <v>1</v>
      </c>
      <c r="AF13" s="383">
        <v>31965.72</v>
      </c>
      <c r="AG13" s="30"/>
      <c r="AH13" s="30"/>
      <c r="AI13" s="29"/>
      <c r="AJ13" s="30"/>
      <c r="AK13" s="30"/>
      <c r="AL13" s="29"/>
      <c r="AM13" s="30"/>
      <c r="AN13" s="30"/>
      <c r="AO13" s="29"/>
      <c r="AP13" s="30"/>
      <c r="AQ13" s="30">
        <v>1</v>
      </c>
      <c r="AR13" s="383">
        <v>25054.69</v>
      </c>
      <c r="AS13" s="253">
        <f t="shared" ref="AS13:AS76" si="2">AS12+1</f>
        <v>1</v>
      </c>
      <c r="AT13" s="254">
        <f t="shared" ref="AT13:AT76" si="3">AT12+1</f>
        <v>1</v>
      </c>
      <c r="AU13" s="376">
        <v>1</v>
      </c>
      <c r="AV13" s="376">
        <v>27769.3</v>
      </c>
    </row>
    <row r="14" spans="1:48" ht="15.75">
      <c r="A14" s="23" t="s">
        <v>39</v>
      </c>
      <c r="B14" s="24">
        <f>LANÇAR_CACL!$G$21</f>
        <v>1570</v>
      </c>
      <c r="C14" s="25">
        <f>IFERROR(NOT(INT(B14)=B14)*INDEX($K$50:$S$62,MATCH(B14,$I$50:$I$62,1),MATCH(--RIGHT(B14),$K$49:$S$49,0)),)</f>
        <v>0</v>
      </c>
      <c r="D14" s="26" t="e">
        <f>IF(F14=0,"",VLOOKUP($F14,$AB:$AC,2,0))</f>
        <v>#N/A</v>
      </c>
      <c r="E14" s="26">
        <f t="shared" si="0"/>
        <v>0</v>
      </c>
      <c r="F14" s="25">
        <f t="shared" si="1"/>
        <v>1570</v>
      </c>
      <c r="G14" s="27"/>
      <c r="H14" s="525" t="s">
        <v>57</v>
      </c>
      <c r="I14" s="525" t="s">
        <v>58</v>
      </c>
      <c r="J14" s="525" t="s">
        <v>59</v>
      </c>
      <c r="K14" s="526" t="s">
        <v>60</v>
      </c>
      <c r="L14" s="526"/>
      <c r="M14" s="526"/>
      <c r="N14" s="526"/>
      <c r="O14" s="526"/>
      <c r="P14" s="526"/>
      <c r="Q14" s="526"/>
      <c r="R14" s="526"/>
      <c r="S14" s="526"/>
      <c r="U14" s="28"/>
      <c r="V14" s="30"/>
      <c r="W14" s="29"/>
      <c r="X14" s="30"/>
      <c r="Y14" s="30"/>
      <c r="Z14" s="29"/>
      <c r="AA14" s="30"/>
      <c r="AB14" s="30"/>
      <c r="AC14" s="29"/>
      <c r="AD14" s="30"/>
      <c r="AE14" s="30">
        <v>2</v>
      </c>
      <c r="AF14" s="383">
        <v>34593.440000000002</v>
      </c>
      <c r="AG14" s="30"/>
      <c r="AH14" s="30"/>
      <c r="AI14" s="29"/>
      <c r="AJ14" s="30"/>
      <c r="AK14" s="30"/>
      <c r="AL14" s="29"/>
      <c r="AM14" s="30"/>
      <c r="AN14" s="30"/>
      <c r="AO14" s="29"/>
      <c r="AP14" s="30"/>
      <c r="AQ14" s="30">
        <v>2</v>
      </c>
      <c r="AR14" s="383">
        <v>29897.38</v>
      </c>
      <c r="AS14" s="253">
        <f t="shared" si="2"/>
        <v>2</v>
      </c>
      <c r="AT14" s="254">
        <f t="shared" si="3"/>
        <v>2</v>
      </c>
      <c r="AU14" s="376">
        <v>2</v>
      </c>
      <c r="AV14" s="376">
        <v>32613.599999999999</v>
      </c>
    </row>
    <row r="15" spans="1:48" ht="15.75">
      <c r="A15" s="23" t="s">
        <v>61</v>
      </c>
      <c r="B15" s="24">
        <f>LANÇAR_CACL!$G$21</f>
        <v>1570</v>
      </c>
      <c r="C15" s="25">
        <f>IFERROR(NOT(INT(B15)=B15)*INDEX($K$67:$S$79,MATCH(B15,$I$67:$I$79,1),MATCH(--RIGHT(B15),$K$66:$S$66,0)),)</f>
        <v>0</v>
      </c>
      <c r="D15" s="26" t="str">
        <f>IF(F15=0,"",VLOOKUP($F15,$AE:$AF,2,0))</f>
        <v/>
      </c>
      <c r="E15" s="26">
        <f t="shared" si="0"/>
        <v>0</v>
      </c>
      <c r="F15" s="25">
        <f t="shared" si="1"/>
        <v>1570</v>
      </c>
      <c r="G15" s="27"/>
      <c r="H15" s="525"/>
      <c r="I15" s="525"/>
      <c r="J15" s="525"/>
      <c r="K15" s="374">
        <v>1</v>
      </c>
      <c r="L15" s="374">
        <v>2</v>
      </c>
      <c r="M15" s="374">
        <v>3</v>
      </c>
      <c r="N15" s="374">
        <v>4</v>
      </c>
      <c r="O15" s="374">
        <v>5</v>
      </c>
      <c r="P15" s="374">
        <v>6</v>
      </c>
      <c r="Q15" s="374">
        <v>7</v>
      </c>
      <c r="R15" s="374">
        <v>8</v>
      </c>
      <c r="S15" s="374">
        <v>9</v>
      </c>
      <c r="U15" s="28"/>
      <c r="V15" s="30"/>
      <c r="W15" s="29"/>
      <c r="X15" s="30"/>
      <c r="Y15" s="30"/>
      <c r="Z15" s="29"/>
      <c r="AA15" s="30"/>
      <c r="AB15" s="30"/>
      <c r="AC15" s="29"/>
      <c r="AD15" s="30"/>
      <c r="AE15" s="30">
        <v>3</v>
      </c>
      <c r="AF15" s="383">
        <v>37221.160000000003</v>
      </c>
      <c r="AG15" s="30"/>
      <c r="AH15" s="30"/>
      <c r="AI15" s="29"/>
      <c r="AJ15" s="30"/>
      <c r="AK15" s="30"/>
      <c r="AL15" s="29"/>
      <c r="AM15" s="30"/>
      <c r="AN15" s="30"/>
      <c r="AO15" s="29"/>
      <c r="AP15" s="30"/>
      <c r="AQ15" s="30">
        <v>3</v>
      </c>
      <c r="AR15" s="383">
        <v>34740.07</v>
      </c>
      <c r="AS15" s="253">
        <f t="shared" si="2"/>
        <v>3</v>
      </c>
      <c r="AT15" s="254">
        <f t="shared" si="3"/>
        <v>3</v>
      </c>
      <c r="AU15" s="376">
        <v>3</v>
      </c>
      <c r="AV15" s="376">
        <v>37457.9</v>
      </c>
    </row>
    <row r="16" spans="1:48" ht="19.5" customHeight="1">
      <c r="A16" s="23" t="s">
        <v>40</v>
      </c>
      <c r="B16" s="24">
        <f>LANÇAR_CACL!$G$21</f>
        <v>1570</v>
      </c>
      <c r="C16" s="25">
        <f>IFERROR(NOT(INT(B16)=B16)*INDEX($K$84:$S$96,MATCH(B16,$I$84:$I$96,1),MATCH(--RIGHT(B16),$K$83:$S$83,0)),)</f>
        <v>0</v>
      </c>
      <c r="D16" s="26" t="e">
        <f>IF(F16=0,"",VLOOKUP($F16,$AH:$AI,2,0))</f>
        <v>#N/A</v>
      </c>
      <c r="E16" s="26">
        <f t="shared" si="0"/>
        <v>0</v>
      </c>
      <c r="F16" s="25">
        <f t="shared" si="1"/>
        <v>1570</v>
      </c>
      <c r="G16" s="27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U16" s="28"/>
      <c r="V16" s="30"/>
      <c r="W16" s="29"/>
      <c r="X16" s="30"/>
      <c r="Y16" s="30"/>
      <c r="Z16" s="29"/>
      <c r="AA16" s="30"/>
      <c r="AB16" s="30"/>
      <c r="AC16" s="29"/>
      <c r="AD16" s="30"/>
      <c r="AE16" s="30">
        <v>4</v>
      </c>
      <c r="AF16" s="383">
        <v>39848.879999999997</v>
      </c>
      <c r="AG16" s="30"/>
      <c r="AH16" s="30"/>
      <c r="AI16" s="29"/>
      <c r="AJ16" s="30"/>
      <c r="AK16" s="30"/>
      <c r="AL16" s="29"/>
      <c r="AM16" s="30"/>
      <c r="AN16" s="30"/>
      <c r="AO16" s="29"/>
      <c r="AP16" s="30"/>
      <c r="AQ16" s="30">
        <v>4</v>
      </c>
      <c r="AR16" s="383">
        <v>39582.76</v>
      </c>
      <c r="AS16" s="253">
        <f t="shared" si="2"/>
        <v>4</v>
      </c>
      <c r="AT16" s="254">
        <f t="shared" si="3"/>
        <v>4</v>
      </c>
      <c r="AU16" s="376">
        <v>4</v>
      </c>
      <c r="AV16" s="376">
        <v>42302.2</v>
      </c>
    </row>
    <row r="17" spans="1:48" ht="15.75">
      <c r="A17" s="23" t="s">
        <v>41</v>
      </c>
      <c r="B17" s="24">
        <f>LANÇAR_CACL!$G$21</f>
        <v>1570</v>
      </c>
      <c r="C17" s="25">
        <f>IFERROR(NOT(INT(B17)=B17)*INDEX($K$101:$S$113,MATCH(B17,$I$101:$I$113,1),MATCH(--RIGHT(B17),$K$100:$S$100,0)),)</f>
        <v>0</v>
      </c>
      <c r="D17" s="26" t="e">
        <f>IF(F17=0,"",VLOOKUP($F17,$AK:$AL,2,0))</f>
        <v>#N/A</v>
      </c>
      <c r="E17" s="26">
        <f t="shared" si="0"/>
        <v>0</v>
      </c>
      <c r="F17" s="25">
        <f t="shared" si="1"/>
        <v>1570</v>
      </c>
      <c r="G17" s="27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U17" s="28"/>
      <c r="V17" s="30"/>
      <c r="W17" s="29"/>
      <c r="X17" s="30"/>
      <c r="Y17" s="30"/>
      <c r="Z17" s="29"/>
      <c r="AA17" s="30"/>
      <c r="AB17" s="30"/>
      <c r="AC17" s="29"/>
      <c r="AD17" s="30"/>
      <c r="AE17" s="30">
        <v>5</v>
      </c>
      <c r="AF17" s="383">
        <v>42476.6</v>
      </c>
      <c r="AG17" s="30"/>
      <c r="AH17" s="30"/>
      <c r="AI17" s="29"/>
      <c r="AJ17" s="30"/>
      <c r="AK17" s="30"/>
      <c r="AL17" s="29"/>
      <c r="AM17" s="30"/>
      <c r="AN17" s="30"/>
      <c r="AO17" s="29"/>
      <c r="AP17" s="30"/>
      <c r="AQ17" s="30">
        <v>5</v>
      </c>
      <c r="AR17" s="383">
        <v>44425.45</v>
      </c>
      <c r="AS17" s="253">
        <f t="shared" si="2"/>
        <v>5</v>
      </c>
      <c r="AT17" s="254">
        <f t="shared" si="3"/>
        <v>5</v>
      </c>
      <c r="AU17" s="376">
        <v>5</v>
      </c>
      <c r="AV17" s="376">
        <v>47146.5</v>
      </c>
    </row>
    <row r="18" spans="1:48" ht="15.75">
      <c r="A18" s="23" t="s">
        <v>68</v>
      </c>
      <c r="B18" s="24">
        <f>LANÇAR_CACL!$G$21</f>
        <v>1570</v>
      </c>
      <c r="C18" s="25">
        <f>IFERROR(NOT(INT(B18)=B18)*INDEX($K$118:$S$130,MATCH(B18,$I$118:$I$130,1),MATCH(--RIGHT(B18),$K$117:$S$117,0)),)</f>
        <v>0</v>
      </c>
      <c r="D18" s="26" t="e">
        <f>IF(F18=0,"",VLOOKUP($F18,$AN:$AO,2,0))</f>
        <v>#N/A</v>
      </c>
      <c r="E18" s="26">
        <f t="shared" si="0"/>
        <v>0</v>
      </c>
      <c r="F18" s="25">
        <f t="shared" si="1"/>
        <v>1570</v>
      </c>
      <c r="G18" s="27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U18" s="28"/>
      <c r="V18" s="30"/>
      <c r="W18" s="29"/>
      <c r="X18" s="30"/>
      <c r="Y18" s="30"/>
      <c r="Z18" s="29"/>
      <c r="AA18" s="30"/>
      <c r="AB18" s="30"/>
      <c r="AC18" s="29"/>
      <c r="AD18" s="30"/>
      <c r="AE18" s="30">
        <v>6</v>
      </c>
      <c r="AF18" s="383">
        <v>45104.32</v>
      </c>
      <c r="AG18" s="30"/>
      <c r="AH18" s="30"/>
      <c r="AI18" s="29"/>
      <c r="AJ18" s="30"/>
      <c r="AK18" s="30"/>
      <c r="AL18" s="29"/>
      <c r="AM18" s="30"/>
      <c r="AN18" s="30"/>
      <c r="AO18" s="29"/>
      <c r="AP18" s="30"/>
      <c r="AQ18" s="30">
        <v>6</v>
      </c>
      <c r="AR18" s="383">
        <v>49268.14</v>
      </c>
      <c r="AS18" s="253">
        <f t="shared" si="2"/>
        <v>6</v>
      </c>
      <c r="AT18" s="254">
        <f t="shared" si="3"/>
        <v>6</v>
      </c>
      <c r="AU18" s="376">
        <v>6</v>
      </c>
      <c r="AV18" s="376">
        <v>51990.8</v>
      </c>
    </row>
    <row r="19" spans="1:48" ht="15.75">
      <c r="A19" s="23" t="s">
        <v>4</v>
      </c>
      <c r="B19" s="24">
        <f>LANÇAR_CACL!$G$21</f>
        <v>1570</v>
      </c>
      <c r="C19" s="25">
        <f>IFERROR(NOT(INT(B19)=B19)*INDEX($K$135:$S$147,MATCH(B19,$I$135:$I$147,1),MATCH(--RIGHT(B19),$K$134:$S$134,0)),)</f>
        <v>0</v>
      </c>
      <c r="D19" s="26">
        <f>IF(F19=0,"",VLOOKUP($F19,$AQ:$AR,2,0))</f>
        <v>7628357.5999999996</v>
      </c>
      <c r="E19" s="26">
        <f t="shared" si="0"/>
        <v>7628357.5999999996</v>
      </c>
      <c r="F19" s="25">
        <f t="shared" si="1"/>
        <v>1570</v>
      </c>
      <c r="G19" s="27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U19" s="28"/>
      <c r="V19" s="30"/>
      <c r="W19" s="29"/>
      <c r="X19" s="30"/>
      <c r="Y19" s="30"/>
      <c r="Z19" s="29"/>
      <c r="AA19" s="30"/>
      <c r="AB19" s="30"/>
      <c r="AC19" s="29"/>
      <c r="AD19" s="30"/>
      <c r="AE19" s="30">
        <v>7</v>
      </c>
      <c r="AF19" s="383">
        <v>47732.04</v>
      </c>
      <c r="AG19" s="30"/>
      <c r="AH19" s="30"/>
      <c r="AI19" s="29"/>
      <c r="AJ19" s="30"/>
      <c r="AK19" s="30"/>
      <c r="AL19" s="29"/>
      <c r="AM19" s="30"/>
      <c r="AN19" s="30"/>
      <c r="AO19" s="29"/>
      <c r="AP19" s="30"/>
      <c r="AQ19" s="30">
        <v>7</v>
      </c>
      <c r="AR19" s="383">
        <v>54110.83</v>
      </c>
      <c r="AS19" s="253">
        <f t="shared" si="2"/>
        <v>7</v>
      </c>
      <c r="AT19" s="254">
        <f t="shared" si="3"/>
        <v>7</v>
      </c>
      <c r="AU19" s="376">
        <v>7</v>
      </c>
      <c r="AV19" s="376">
        <v>56835.1</v>
      </c>
    </row>
    <row r="20" spans="1:48" ht="15.75">
      <c r="B20" s="38"/>
      <c r="C20" s="38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U20" s="28"/>
      <c r="V20" s="30"/>
      <c r="W20" s="29"/>
      <c r="X20" s="30"/>
      <c r="Y20" s="30"/>
      <c r="Z20" s="29"/>
      <c r="AA20" s="30"/>
      <c r="AB20" s="30"/>
      <c r="AC20" s="29"/>
      <c r="AD20" s="30"/>
      <c r="AE20" s="30">
        <v>8</v>
      </c>
      <c r="AF20" s="383">
        <v>50359.76</v>
      </c>
      <c r="AG20" s="30"/>
      <c r="AH20" s="30"/>
      <c r="AI20" s="29"/>
      <c r="AJ20" s="30"/>
      <c r="AK20" s="30"/>
      <c r="AL20" s="29"/>
      <c r="AM20" s="30"/>
      <c r="AN20" s="30"/>
      <c r="AO20" s="29"/>
      <c r="AP20" s="30"/>
      <c r="AQ20" s="30">
        <v>8</v>
      </c>
      <c r="AR20" s="383">
        <v>58953.52</v>
      </c>
      <c r="AS20" s="253">
        <f t="shared" si="2"/>
        <v>8</v>
      </c>
      <c r="AT20" s="254">
        <f t="shared" si="3"/>
        <v>8</v>
      </c>
      <c r="AU20" s="376">
        <v>8</v>
      </c>
      <c r="AV20" s="376">
        <v>61679.4</v>
      </c>
    </row>
    <row r="21" spans="1:48" ht="15.75" customHeight="1">
      <c r="A21" s="520" t="s">
        <v>10697</v>
      </c>
      <c r="B21" s="520"/>
      <c r="C21" s="520"/>
      <c r="D21" s="520"/>
      <c r="E21" s="520"/>
      <c r="F21" s="520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V21" s="30"/>
      <c r="W21" s="29"/>
      <c r="X21" s="30"/>
      <c r="Y21" s="30"/>
      <c r="Z21" s="29"/>
      <c r="AA21" s="30"/>
      <c r="AB21" s="30"/>
      <c r="AC21" s="29"/>
      <c r="AD21" s="30"/>
      <c r="AE21" s="30">
        <v>9</v>
      </c>
      <c r="AF21" s="383">
        <v>52987.48</v>
      </c>
      <c r="AG21" s="30"/>
      <c r="AH21" s="30"/>
      <c r="AI21" s="29"/>
      <c r="AJ21" s="30"/>
      <c r="AK21" s="30"/>
      <c r="AL21" s="29"/>
      <c r="AM21" s="30"/>
      <c r="AN21" s="30"/>
      <c r="AO21" s="29"/>
      <c r="AP21" s="30"/>
      <c r="AQ21" s="30">
        <v>9</v>
      </c>
      <c r="AR21" s="383">
        <v>63796.21</v>
      </c>
      <c r="AS21" s="253">
        <f t="shared" si="2"/>
        <v>9</v>
      </c>
      <c r="AT21" s="254">
        <f t="shared" si="3"/>
        <v>9</v>
      </c>
      <c r="AU21" s="376">
        <v>9</v>
      </c>
      <c r="AV21" s="376">
        <v>66523.7</v>
      </c>
    </row>
    <row r="22" spans="1:48" ht="15" customHeight="1">
      <c r="A22" s="521" t="s">
        <v>3</v>
      </c>
      <c r="B22" s="522" t="s">
        <v>42</v>
      </c>
      <c r="C22" s="523" t="s">
        <v>43</v>
      </c>
      <c r="D22" s="523" t="s">
        <v>44</v>
      </c>
      <c r="E22" s="523" t="s">
        <v>45</v>
      </c>
      <c r="F22" s="523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U22" s="32"/>
      <c r="V22" s="30"/>
      <c r="W22" s="29"/>
      <c r="X22" s="30"/>
      <c r="Y22" s="30"/>
      <c r="Z22" s="29"/>
      <c r="AA22" s="30"/>
      <c r="AB22" s="30"/>
      <c r="AC22" s="29"/>
      <c r="AD22" s="30"/>
      <c r="AE22" s="30">
        <v>10</v>
      </c>
      <c r="AF22" s="383">
        <v>55615.199999999997</v>
      </c>
      <c r="AG22" s="30"/>
      <c r="AH22" s="30"/>
      <c r="AI22" s="29"/>
      <c r="AJ22" s="30"/>
      <c r="AK22" s="30"/>
      <c r="AL22" s="29"/>
      <c r="AM22" s="30"/>
      <c r="AN22" s="30"/>
      <c r="AO22" s="29"/>
      <c r="AP22" s="30"/>
      <c r="AQ22" s="30">
        <v>10</v>
      </c>
      <c r="AR22" s="383">
        <v>68638.899999999994</v>
      </c>
      <c r="AS22" s="253">
        <f t="shared" si="2"/>
        <v>10</v>
      </c>
      <c r="AT22" s="254">
        <f t="shared" si="3"/>
        <v>10</v>
      </c>
      <c r="AU22" s="376">
        <v>10</v>
      </c>
      <c r="AV22" s="376">
        <v>71368</v>
      </c>
    </row>
    <row r="23" spans="1:48">
      <c r="A23" s="521"/>
      <c r="B23" s="522"/>
      <c r="C23" s="523"/>
      <c r="D23" s="523"/>
      <c r="E23" s="523"/>
      <c r="F23" s="523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U23" s="32"/>
      <c r="V23" s="30"/>
      <c r="W23" s="29"/>
      <c r="X23" s="30"/>
      <c r="Y23" s="30"/>
      <c r="Z23" s="29"/>
      <c r="AA23" s="30"/>
      <c r="AB23" s="30"/>
      <c r="AC23" s="29"/>
      <c r="AD23" s="30"/>
      <c r="AE23" s="30">
        <v>11</v>
      </c>
      <c r="AF23" s="383">
        <v>58242.92</v>
      </c>
      <c r="AG23" s="30"/>
      <c r="AH23" s="30"/>
      <c r="AI23" s="29"/>
      <c r="AJ23" s="30"/>
      <c r="AK23" s="30"/>
      <c r="AL23" s="29"/>
      <c r="AM23" s="30"/>
      <c r="AN23" s="30"/>
      <c r="AO23" s="29"/>
      <c r="AP23" s="30"/>
      <c r="AQ23" s="30">
        <v>11</v>
      </c>
      <c r="AR23" s="383">
        <v>73481.59</v>
      </c>
      <c r="AS23" s="253">
        <f t="shared" si="2"/>
        <v>11</v>
      </c>
      <c r="AT23" s="254">
        <f t="shared" si="3"/>
        <v>11</v>
      </c>
      <c r="AU23" s="376">
        <v>11</v>
      </c>
      <c r="AV23" s="376">
        <v>76212.3</v>
      </c>
    </row>
    <row r="24" spans="1:48" ht="15.75">
      <c r="A24" s="23" t="s">
        <v>55</v>
      </c>
      <c r="B24" s="24">
        <f>LANÇAR_CACL!$H$21</f>
        <v>367.5</v>
      </c>
      <c r="C24" s="25">
        <f>IFERROR(NOT(INT(B24)=B24)*INDEX($K$16:$S$28,MATCH(B24,$I$16:$I$28,1),MATCH(--RIGHT(B24),$K$15:$S$15,0)),)</f>
        <v>0</v>
      </c>
      <c r="D24" s="26" t="e">
        <f>IF(F24=0,"",VLOOKUP($F24,$V:$W,2,0))</f>
        <v>#N/A</v>
      </c>
      <c r="E24" s="26">
        <f t="shared" ref="E24:E31" si="4">IFERROR(C24+D24,)</f>
        <v>0</v>
      </c>
      <c r="F24" s="25">
        <f t="shared" ref="F24:F31" si="5">ROUNDDOWN(B24,0)</f>
        <v>367</v>
      </c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U24" s="32"/>
      <c r="V24" s="30"/>
      <c r="W24" s="29"/>
      <c r="X24" s="30"/>
      <c r="Y24" s="30"/>
      <c r="Z24" s="29"/>
      <c r="AA24" s="30"/>
      <c r="AB24" s="30"/>
      <c r="AC24" s="29"/>
      <c r="AD24" s="30"/>
      <c r="AE24" s="30">
        <v>12</v>
      </c>
      <c r="AF24" s="383">
        <v>60870.64</v>
      </c>
      <c r="AG24" s="30"/>
      <c r="AH24" s="30"/>
      <c r="AI24" s="29"/>
      <c r="AJ24" s="30"/>
      <c r="AK24" s="30"/>
      <c r="AL24" s="29"/>
      <c r="AM24" s="30"/>
      <c r="AN24" s="30"/>
      <c r="AO24" s="29"/>
      <c r="AP24" s="30"/>
      <c r="AQ24" s="30">
        <v>12</v>
      </c>
      <c r="AR24" s="383">
        <v>78324.28</v>
      </c>
      <c r="AS24" s="253">
        <f t="shared" si="2"/>
        <v>12</v>
      </c>
      <c r="AT24" s="254">
        <f t="shared" si="3"/>
        <v>12</v>
      </c>
      <c r="AU24" s="376">
        <v>12</v>
      </c>
      <c r="AV24" s="376">
        <v>81056.600000000006</v>
      </c>
    </row>
    <row r="25" spans="1:48" ht="15.75">
      <c r="A25" s="23" t="s">
        <v>56</v>
      </c>
      <c r="B25" s="24">
        <f>LANÇAR_CACL!$H$21</f>
        <v>367.5</v>
      </c>
      <c r="C25" s="25">
        <f>IFERROR(NOT(INT(B25)=B25)*INDEX($K$33:$S$45,MATCH(B25,$I$33:$I$45,1),MATCH(--RIGHT(B25),$K$32:$S$32,0)),)</f>
        <v>0</v>
      </c>
      <c r="D25" s="26" t="e">
        <f>IF(F25=0,"",VLOOKUP($F25,$Y:$Z,2,0))</f>
        <v>#N/A</v>
      </c>
      <c r="E25" s="26">
        <f t="shared" si="4"/>
        <v>0</v>
      </c>
      <c r="F25" s="25">
        <f t="shared" si="5"/>
        <v>367</v>
      </c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U25" s="32"/>
      <c r="V25" s="30"/>
      <c r="W25" s="29"/>
      <c r="X25" s="30"/>
      <c r="Y25" s="30"/>
      <c r="Z25" s="29"/>
      <c r="AA25" s="30"/>
      <c r="AB25" s="30"/>
      <c r="AC25" s="29"/>
      <c r="AD25" s="30"/>
      <c r="AE25" s="30">
        <v>13</v>
      </c>
      <c r="AF25" s="383">
        <v>63498.36</v>
      </c>
      <c r="AG25" s="30"/>
      <c r="AH25" s="30"/>
      <c r="AI25" s="29"/>
      <c r="AJ25" s="30"/>
      <c r="AK25" s="30"/>
      <c r="AL25" s="29"/>
      <c r="AM25" s="30"/>
      <c r="AN25" s="30"/>
      <c r="AO25" s="29"/>
      <c r="AP25" s="30"/>
      <c r="AQ25" s="30">
        <v>13</v>
      </c>
      <c r="AR25" s="383">
        <v>83166.97</v>
      </c>
      <c r="AS25" s="253">
        <f t="shared" si="2"/>
        <v>13</v>
      </c>
      <c r="AT25" s="254">
        <f t="shared" si="3"/>
        <v>13</v>
      </c>
      <c r="AU25" s="376">
        <v>13</v>
      </c>
      <c r="AV25" s="376">
        <v>85900.9</v>
      </c>
    </row>
    <row r="26" spans="1:48" ht="15.75">
      <c r="A26" s="23" t="s">
        <v>39</v>
      </c>
      <c r="B26" s="24">
        <f>LANÇAR_CACL!$H$21</f>
        <v>367.5</v>
      </c>
      <c r="C26" s="25">
        <f>IFERROR(NOT(INT(B26)=B26)*INDEX($K$50:$S$62,MATCH(B26,$I$50:$I$62,1),MATCH(--RIGHT(B26),$K$49:$S$49,0)),)</f>
        <v>0</v>
      </c>
      <c r="D26" s="26" t="e">
        <f>IF(F26=0,"",VLOOKUP($F26,$AB:$AC,2,0))</f>
        <v>#N/A</v>
      </c>
      <c r="E26" s="26">
        <f t="shared" si="4"/>
        <v>0</v>
      </c>
      <c r="F26" s="25">
        <f t="shared" si="5"/>
        <v>367</v>
      </c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U26" s="32"/>
      <c r="V26" s="30"/>
      <c r="W26" s="29"/>
      <c r="X26" s="30"/>
      <c r="Y26" s="30"/>
      <c r="Z26" s="29"/>
      <c r="AA26" s="30"/>
      <c r="AB26" s="30"/>
      <c r="AC26" s="29"/>
      <c r="AD26" s="30"/>
      <c r="AE26" s="30">
        <v>14</v>
      </c>
      <c r="AF26" s="383">
        <v>66126.080000000002</v>
      </c>
      <c r="AG26" s="30"/>
      <c r="AH26" s="30"/>
      <c r="AI26" s="29"/>
      <c r="AJ26" s="30"/>
      <c r="AK26" s="30"/>
      <c r="AL26" s="29"/>
      <c r="AM26" s="30"/>
      <c r="AN26" s="30"/>
      <c r="AO26" s="29"/>
      <c r="AP26" s="30"/>
      <c r="AQ26" s="30">
        <v>14</v>
      </c>
      <c r="AR26" s="383">
        <v>88009.66</v>
      </c>
      <c r="AS26" s="253">
        <f t="shared" si="2"/>
        <v>14</v>
      </c>
      <c r="AT26" s="254">
        <f t="shared" si="3"/>
        <v>14</v>
      </c>
      <c r="AU26" s="376">
        <v>14</v>
      </c>
      <c r="AV26" s="376">
        <v>90745.2</v>
      </c>
    </row>
    <row r="27" spans="1:48" ht="15.75">
      <c r="A27" s="23" t="s">
        <v>61</v>
      </c>
      <c r="B27" s="24">
        <f>LANÇAR_CACL!$H$21</f>
        <v>367.5</v>
      </c>
      <c r="C27" s="25">
        <f>IFERROR(NOT(INT(B27)=B27)*INDEX($K$67:$S$79,MATCH(B27,$I$67:$I$79,1),MATCH(--RIGHT(B27),$K$66:$S$66,0)),)</f>
        <v>0</v>
      </c>
      <c r="D27" s="26">
        <f>IF(F27=0,"",VLOOKUP($F27,$AE:$AF,2,0))</f>
        <v>993810.23</v>
      </c>
      <c r="E27" s="26">
        <f t="shared" si="4"/>
        <v>993810.23</v>
      </c>
      <c r="F27" s="25">
        <f t="shared" si="5"/>
        <v>367</v>
      </c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U27" s="32"/>
      <c r="V27" s="30"/>
      <c r="W27" s="29"/>
      <c r="X27" s="30"/>
      <c r="Y27" s="30"/>
      <c r="Z27" s="29"/>
      <c r="AA27" s="30"/>
      <c r="AB27" s="30"/>
      <c r="AC27" s="29"/>
      <c r="AD27" s="30"/>
      <c r="AE27" s="30">
        <v>15</v>
      </c>
      <c r="AF27" s="383">
        <v>68753.8</v>
      </c>
      <c r="AG27" s="30"/>
      <c r="AH27" s="30"/>
      <c r="AI27" s="29"/>
      <c r="AJ27" s="30"/>
      <c r="AK27" s="30"/>
      <c r="AL27" s="29"/>
      <c r="AM27" s="30"/>
      <c r="AN27" s="30"/>
      <c r="AO27" s="29"/>
      <c r="AP27" s="30"/>
      <c r="AQ27" s="30">
        <v>15</v>
      </c>
      <c r="AR27" s="383">
        <v>92852.35</v>
      </c>
      <c r="AS27" s="253">
        <f t="shared" si="2"/>
        <v>15</v>
      </c>
      <c r="AT27" s="254">
        <f t="shared" si="3"/>
        <v>15</v>
      </c>
      <c r="AU27" s="376">
        <v>15</v>
      </c>
      <c r="AV27" s="376">
        <v>95589.5</v>
      </c>
    </row>
    <row r="28" spans="1:48" ht="15.75">
      <c r="A28" s="23" t="s">
        <v>40</v>
      </c>
      <c r="B28" s="24">
        <f>LANÇAR_CACL!$H$21</f>
        <v>367.5</v>
      </c>
      <c r="C28" s="25">
        <f>IFERROR(NOT(INT(B28)=B28)*INDEX($K$84:$S$96,MATCH(B28,$I$84:$I$96,1),MATCH(--RIGHT(B28),$K$83:$S$83,0)),)</f>
        <v>0</v>
      </c>
      <c r="D28" s="26" t="e">
        <f>IF(F28=0,"",VLOOKUP($F28,$AH:$AI,2,0))</f>
        <v>#N/A</v>
      </c>
      <c r="E28" s="26">
        <f t="shared" si="4"/>
        <v>0</v>
      </c>
      <c r="F28" s="25">
        <f t="shared" si="5"/>
        <v>367</v>
      </c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U28" s="32"/>
      <c r="V28" s="30"/>
      <c r="W28" s="29"/>
      <c r="X28" s="30"/>
      <c r="Y28" s="30"/>
      <c r="Z28" s="29"/>
      <c r="AA28" s="30"/>
      <c r="AB28" s="30"/>
      <c r="AC28" s="29"/>
      <c r="AD28" s="30"/>
      <c r="AE28" s="30">
        <v>16</v>
      </c>
      <c r="AF28" s="383">
        <v>71381.52</v>
      </c>
      <c r="AG28" s="30"/>
      <c r="AH28" s="30"/>
      <c r="AI28" s="29"/>
      <c r="AJ28" s="30"/>
      <c r="AK28" s="30"/>
      <c r="AL28" s="29"/>
      <c r="AM28" s="30"/>
      <c r="AN28" s="30"/>
      <c r="AO28" s="29"/>
      <c r="AP28" s="30"/>
      <c r="AQ28" s="30">
        <v>16</v>
      </c>
      <c r="AR28" s="383">
        <v>97695.039999999994</v>
      </c>
      <c r="AS28" s="253">
        <f t="shared" si="2"/>
        <v>16</v>
      </c>
      <c r="AT28" s="254">
        <f t="shared" si="3"/>
        <v>16</v>
      </c>
      <c r="AU28" s="376">
        <v>16</v>
      </c>
      <c r="AV28" s="376">
        <v>100433.8</v>
      </c>
    </row>
    <row r="29" spans="1:48" ht="15.75">
      <c r="A29" s="23" t="s">
        <v>41</v>
      </c>
      <c r="B29" s="24">
        <f>LANÇAR_CACL!$H$21</f>
        <v>367.5</v>
      </c>
      <c r="C29" s="25">
        <f>IFERROR(NOT(INT(B29)=B29)*INDEX($K$101:$S$113,MATCH(B29,$I$101:$I$113,1),MATCH(--RIGHT(B29),$K$100:$S$100,0)),)</f>
        <v>0</v>
      </c>
      <c r="D29" s="26" t="e">
        <f>IF(F29=0,"",VLOOKUP($F29,$AK:$AL,2,0))</f>
        <v>#N/A</v>
      </c>
      <c r="E29" s="26">
        <f t="shared" si="4"/>
        <v>0</v>
      </c>
      <c r="F29" s="25">
        <f t="shared" si="5"/>
        <v>367</v>
      </c>
      <c r="U29" s="32"/>
      <c r="V29" s="30"/>
      <c r="W29" s="29"/>
      <c r="X29" s="30"/>
      <c r="Y29" s="30"/>
      <c r="Z29" s="29"/>
      <c r="AA29" s="30"/>
      <c r="AB29" s="30"/>
      <c r="AC29" s="29"/>
      <c r="AD29" s="30"/>
      <c r="AE29" s="30">
        <v>17</v>
      </c>
      <c r="AF29" s="383">
        <v>74009.240000000005</v>
      </c>
      <c r="AG29" s="30"/>
      <c r="AH29" s="30"/>
      <c r="AI29" s="29"/>
      <c r="AJ29" s="30"/>
      <c r="AK29" s="30"/>
      <c r="AL29" s="29"/>
      <c r="AM29" s="30"/>
      <c r="AN29" s="30"/>
      <c r="AO29" s="29"/>
      <c r="AP29" s="30"/>
      <c r="AQ29" s="30">
        <v>17</v>
      </c>
      <c r="AR29" s="383">
        <v>102537.73</v>
      </c>
      <c r="AS29" s="253">
        <f t="shared" si="2"/>
        <v>17</v>
      </c>
      <c r="AT29" s="254">
        <f t="shared" si="3"/>
        <v>17</v>
      </c>
      <c r="AU29" s="376">
        <v>17</v>
      </c>
      <c r="AV29" s="376">
        <v>105278.1</v>
      </c>
    </row>
    <row r="30" spans="1:48" ht="15.75">
      <c r="A30" s="23" t="s">
        <v>68</v>
      </c>
      <c r="B30" s="24">
        <f>LANÇAR_CACL!$H$21</f>
        <v>367.5</v>
      </c>
      <c r="C30" s="25">
        <f>IFERROR(NOT(INT(B30)=B30)*INDEX($K$118:$S$130,MATCH(B30,$I$118:$I$130,1),MATCH(--RIGHT(B30),$K$117:$S$117,0)),)</f>
        <v>0</v>
      </c>
      <c r="D30" s="26" t="e">
        <f>IF(F30=0,"",VLOOKUP($F30,$AN:$AO,2,0))</f>
        <v>#N/A</v>
      </c>
      <c r="E30" s="26">
        <f t="shared" si="4"/>
        <v>0</v>
      </c>
      <c r="F30" s="25">
        <f t="shared" si="5"/>
        <v>367</v>
      </c>
      <c r="H30" s="518" t="s">
        <v>48</v>
      </c>
      <c r="I30" s="518"/>
      <c r="J30" s="518"/>
      <c r="K30" s="518"/>
      <c r="L30" s="518"/>
      <c r="M30" s="518"/>
      <c r="N30" s="518"/>
      <c r="O30" s="518"/>
      <c r="P30" s="518"/>
      <c r="Q30" s="518"/>
      <c r="R30" s="518"/>
      <c r="S30" s="518"/>
      <c r="U30" s="32"/>
      <c r="V30" s="30"/>
      <c r="W30" s="29"/>
      <c r="X30" s="30"/>
      <c r="Y30" s="30"/>
      <c r="Z30" s="29"/>
      <c r="AA30" s="30"/>
      <c r="AB30" s="30"/>
      <c r="AC30" s="29"/>
      <c r="AD30" s="30"/>
      <c r="AE30" s="30">
        <v>18</v>
      </c>
      <c r="AF30" s="383">
        <v>76636.960000000006</v>
      </c>
      <c r="AG30" s="30"/>
      <c r="AH30" s="30"/>
      <c r="AI30" s="29"/>
      <c r="AJ30" s="30"/>
      <c r="AK30" s="30"/>
      <c r="AL30" s="29"/>
      <c r="AM30" s="30"/>
      <c r="AN30" s="30"/>
      <c r="AO30" s="29"/>
      <c r="AP30" s="30"/>
      <c r="AQ30" s="30">
        <v>18</v>
      </c>
      <c r="AR30" s="383">
        <v>107380.42</v>
      </c>
      <c r="AS30" s="253">
        <f t="shared" si="2"/>
        <v>18</v>
      </c>
      <c r="AT30" s="254">
        <f t="shared" si="3"/>
        <v>18</v>
      </c>
      <c r="AU30" s="376">
        <v>18</v>
      </c>
      <c r="AV30" s="376">
        <v>110122.4</v>
      </c>
    </row>
    <row r="31" spans="1:48" ht="15.75">
      <c r="A31" s="23" t="s">
        <v>4</v>
      </c>
      <c r="B31" s="24">
        <f>LANÇAR_CACL!$H$21</f>
        <v>367.5</v>
      </c>
      <c r="C31" s="25">
        <f>IFERROR(NOT(INT(B31)=B31)*INDEX($K$135:$S$147,MATCH(B31,$I$135:$I$147,1),MATCH(--RIGHT(B31),$K$134:$S$134,0)),)</f>
        <v>0</v>
      </c>
      <c r="D31" s="26">
        <f>IF(F31=0,"",VLOOKUP($F31,$AQ:$AR,2,0))</f>
        <v>1797742.29</v>
      </c>
      <c r="E31" s="26">
        <f t="shared" si="4"/>
        <v>1797742.29</v>
      </c>
      <c r="F31" s="25">
        <f t="shared" si="5"/>
        <v>367</v>
      </c>
      <c r="H31" s="525" t="s">
        <v>57</v>
      </c>
      <c r="I31" s="525" t="s">
        <v>58</v>
      </c>
      <c r="J31" s="525" t="s">
        <v>59</v>
      </c>
      <c r="K31" s="526" t="s">
        <v>60</v>
      </c>
      <c r="L31" s="526"/>
      <c r="M31" s="526"/>
      <c r="N31" s="526"/>
      <c r="O31" s="526"/>
      <c r="P31" s="526"/>
      <c r="Q31" s="526"/>
      <c r="R31" s="526"/>
      <c r="S31" s="526"/>
      <c r="U31" s="32"/>
      <c r="V31" s="30"/>
      <c r="W31" s="29"/>
      <c r="X31" s="30"/>
      <c r="Y31" s="30"/>
      <c r="Z31" s="29"/>
      <c r="AA31" s="30"/>
      <c r="AB31" s="30"/>
      <c r="AC31" s="29"/>
      <c r="AD31" s="30"/>
      <c r="AE31" s="30">
        <v>19</v>
      </c>
      <c r="AF31" s="383">
        <v>79264.679999999993</v>
      </c>
      <c r="AG31" s="30"/>
      <c r="AH31" s="30"/>
      <c r="AI31" s="29"/>
      <c r="AJ31" s="30"/>
      <c r="AK31" s="30"/>
      <c r="AL31" s="29"/>
      <c r="AM31" s="30"/>
      <c r="AN31" s="30"/>
      <c r="AO31" s="29"/>
      <c r="AP31" s="30"/>
      <c r="AQ31" s="30">
        <v>19</v>
      </c>
      <c r="AR31" s="383">
        <v>112224.81</v>
      </c>
      <c r="AS31" s="253">
        <f t="shared" si="2"/>
        <v>19</v>
      </c>
      <c r="AT31" s="254">
        <f t="shared" si="3"/>
        <v>19</v>
      </c>
      <c r="AU31" s="376">
        <v>19</v>
      </c>
      <c r="AV31" s="376">
        <v>114968.4</v>
      </c>
    </row>
    <row r="32" spans="1:48">
      <c r="H32" s="525"/>
      <c r="I32" s="525"/>
      <c r="J32" s="525"/>
      <c r="K32" s="374">
        <v>1</v>
      </c>
      <c r="L32" s="374">
        <v>2</v>
      </c>
      <c r="M32" s="374">
        <v>3</v>
      </c>
      <c r="N32" s="374">
        <v>4</v>
      </c>
      <c r="O32" s="374">
        <v>5</v>
      </c>
      <c r="P32" s="374">
        <v>6</v>
      </c>
      <c r="Q32" s="374">
        <v>7</v>
      </c>
      <c r="R32" s="374">
        <v>8</v>
      </c>
      <c r="S32" s="374">
        <v>9</v>
      </c>
      <c r="U32" s="32"/>
      <c r="V32" s="30"/>
      <c r="W32" s="29"/>
      <c r="X32" s="30"/>
      <c r="Y32" s="30"/>
      <c r="Z32" s="29"/>
      <c r="AA32" s="30"/>
      <c r="AB32" s="30"/>
      <c r="AC32" s="29"/>
      <c r="AD32" s="30"/>
      <c r="AE32" s="30">
        <v>20</v>
      </c>
      <c r="AF32" s="383">
        <v>81892.399999999994</v>
      </c>
      <c r="AG32" s="30"/>
      <c r="AH32" s="30"/>
      <c r="AI32" s="29"/>
      <c r="AJ32" s="30"/>
      <c r="AK32" s="30"/>
      <c r="AL32" s="29"/>
      <c r="AM32" s="30"/>
      <c r="AN32" s="30"/>
      <c r="AO32" s="29"/>
      <c r="AP32" s="30"/>
      <c r="AQ32" s="30">
        <v>20</v>
      </c>
      <c r="AR32" s="383">
        <v>117069.2</v>
      </c>
      <c r="AS32" s="253">
        <f t="shared" si="2"/>
        <v>20</v>
      </c>
      <c r="AT32" s="254">
        <f t="shared" si="3"/>
        <v>20</v>
      </c>
      <c r="AU32" s="376">
        <v>20</v>
      </c>
      <c r="AV32" s="376">
        <v>119814.39999999999</v>
      </c>
    </row>
    <row r="33" spans="1:48">
      <c r="A33" s="520"/>
      <c r="B33" s="520"/>
      <c r="C33" s="520"/>
      <c r="D33" s="520"/>
      <c r="E33" s="520"/>
      <c r="F33" s="520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U33" s="32"/>
      <c r="V33" s="30"/>
      <c r="W33" s="29"/>
      <c r="X33" s="30"/>
      <c r="Y33" s="30"/>
      <c r="Z33" s="29"/>
      <c r="AA33" s="30"/>
      <c r="AB33" s="30"/>
      <c r="AC33" s="29"/>
      <c r="AD33" s="30"/>
      <c r="AE33" s="30">
        <v>21</v>
      </c>
      <c r="AF33" s="383">
        <v>84520.12</v>
      </c>
      <c r="AG33" s="30"/>
      <c r="AH33" s="30"/>
      <c r="AI33" s="29"/>
      <c r="AJ33" s="30"/>
      <c r="AK33" s="30"/>
      <c r="AL33" s="29"/>
      <c r="AM33" s="30"/>
      <c r="AN33" s="30"/>
      <c r="AO33" s="29"/>
      <c r="AP33" s="30"/>
      <c r="AQ33" s="30">
        <v>21</v>
      </c>
      <c r="AR33" s="383">
        <v>121913.59</v>
      </c>
      <c r="AS33" s="253">
        <f t="shared" si="2"/>
        <v>21</v>
      </c>
      <c r="AT33" s="254">
        <f t="shared" si="3"/>
        <v>21</v>
      </c>
      <c r="AU33" s="376">
        <v>21</v>
      </c>
      <c r="AV33" s="376">
        <v>124660.4</v>
      </c>
    </row>
    <row r="34" spans="1:48">
      <c r="A34" s="521"/>
      <c r="B34" s="522"/>
      <c r="C34" s="523"/>
      <c r="D34" s="523"/>
      <c r="E34" s="523"/>
      <c r="F34" s="523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U34" s="32"/>
      <c r="V34" s="30"/>
      <c r="W34" s="29"/>
      <c r="X34" s="30"/>
      <c r="Y34" s="30"/>
      <c r="Z34" s="29"/>
      <c r="AA34" s="30"/>
      <c r="AB34" s="30"/>
      <c r="AC34" s="29"/>
      <c r="AD34" s="30"/>
      <c r="AE34" s="30">
        <v>22</v>
      </c>
      <c r="AF34" s="383">
        <v>87147.839999999997</v>
      </c>
      <c r="AG34" s="30"/>
      <c r="AH34" s="30"/>
      <c r="AI34" s="29"/>
      <c r="AJ34" s="30"/>
      <c r="AK34" s="30"/>
      <c r="AL34" s="29"/>
      <c r="AM34" s="30"/>
      <c r="AN34" s="30"/>
      <c r="AO34" s="29"/>
      <c r="AP34" s="30"/>
      <c r="AQ34" s="30">
        <v>22</v>
      </c>
      <c r="AR34" s="383">
        <v>126757.98</v>
      </c>
      <c r="AS34" s="253">
        <f t="shared" si="2"/>
        <v>22</v>
      </c>
      <c r="AT34" s="254">
        <f t="shared" si="3"/>
        <v>22</v>
      </c>
      <c r="AU34" s="376">
        <v>22</v>
      </c>
      <c r="AV34" s="376">
        <v>129506.4</v>
      </c>
    </row>
    <row r="35" spans="1:48">
      <c r="A35" s="521"/>
      <c r="B35" s="522"/>
      <c r="C35" s="523"/>
      <c r="D35" s="523"/>
      <c r="E35" s="523"/>
      <c r="F35" s="523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U35" s="32"/>
      <c r="V35" s="30"/>
      <c r="W35" s="29"/>
      <c r="X35" s="30"/>
      <c r="Y35" s="30"/>
      <c r="Z35" s="29"/>
      <c r="AA35" s="30"/>
      <c r="AB35" s="30"/>
      <c r="AC35" s="29"/>
      <c r="AD35" s="30"/>
      <c r="AE35" s="30">
        <v>23</v>
      </c>
      <c r="AF35" s="383">
        <v>89775.56</v>
      </c>
      <c r="AG35" s="30"/>
      <c r="AH35" s="30"/>
      <c r="AI35" s="29"/>
      <c r="AJ35" s="30"/>
      <c r="AK35" s="30"/>
      <c r="AL35" s="29"/>
      <c r="AM35" s="30"/>
      <c r="AN35" s="30"/>
      <c r="AO35" s="29"/>
      <c r="AP35" s="30"/>
      <c r="AQ35" s="30">
        <v>23</v>
      </c>
      <c r="AR35" s="383">
        <v>131602.37</v>
      </c>
      <c r="AS35" s="253">
        <f t="shared" si="2"/>
        <v>23</v>
      </c>
      <c r="AT35" s="254">
        <f t="shared" si="3"/>
        <v>23</v>
      </c>
      <c r="AU35" s="376">
        <v>23</v>
      </c>
      <c r="AV35" s="376">
        <v>134352.4</v>
      </c>
    </row>
    <row r="36" spans="1:48" ht="15.75">
      <c r="A36" s="23"/>
      <c r="B36" s="24"/>
      <c r="C36" s="25"/>
      <c r="D36" s="26"/>
      <c r="E36" s="26"/>
      <c r="F36" s="25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U36" s="32"/>
      <c r="V36" s="30"/>
      <c r="W36" s="29"/>
      <c r="X36" s="30"/>
      <c r="Y36" s="30"/>
      <c r="Z36" s="29"/>
      <c r="AA36" s="30"/>
      <c r="AB36" s="30"/>
      <c r="AC36" s="29"/>
      <c r="AD36" s="30"/>
      <c r="AE36" s="30">
        <v>24</v>
      </c>
      <c r="AF36" s="383">
        <v>92403.28</v>
      </c>
      <c r="AG36" s="30"/>
      <c r="AH36" s="30"/>
      <c r="AI36" s="29"/>
      <c r="AJ36" s="30"/>
      <c r="AK36" s="30"/>
      <c r="AL36" s="29"/>
      <c r="AM36" s="30"/>
      <c r="AN36" s="30"/>
      <c r="AO36" s="29"/>
      <c r="AP36" s="30"/>
      <c r="AQ36" s="30">
        <v>24</v>
      </c>
      <c r="AR36" s="383">
        <v>136446.76</v>
      </c>
      <c r="AS36" s="253">
        <f t="shared" si="2"/>
        <v>24</v>
      </c>
      <c r="AT36" s="254">
        <f t="shared" si="3"/>
        <v>24</v>
      </c>
      <c r="AU36" s="376">
        <v>24</v>
      </c>
      <c r="AV36" s="376">
        <v>139198.39999999999</v>
      </c>
    </row>
    <row r="37" spans="1:48" ht="15.75">
      <c r="A37" s="23"/>
      <c r="B37" s="24"/>
      <c r="C37" s="25"/>
      <c r="D37" s="26"/>
      <c r="E37" s="26"/>
      <c r="F37" s="25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U37" s="32"/>
      <c r="V37" s="30"/>
      <c r="W37" s="29"/>
      <c r="X37" s="30"/>
      <c r="Y37" s="30"/>
      <c r="Z37" s="29"/>
      <c r="AA37" s="30"/>
      <c r="AB37" s="30"/>
      <c r="AC37" s="29"/>
      <c r="AD37" s="30"/>
      <c r="AE37" s="30">
        <v>25</v>
      </c>
      <c r="AF37" s="383">
        <v>95031</v>
      </c>
      <c r="AG37" s="30"/>
      <c r="AH37" s="30"/>
      <c r="AI37" s="29"/>
      <c r="AJ37" s="30"/>
      <c r="AK37" s="30"/>
      <c r="AL37" s="29"/>
      <c r="AM37" s="30"/>
      <c r="AN37" s="30"/>
      <c r="AO37" s="29"/>
      <c r="AP37" s="30"/>
      <c r="AQ37" s="30">
        <v>25</v>
      </c>
      <c r="AR37" s="383">
        <v>141291.15</v>
      </c>
      <c r="AS37" s="253">
        <f t="shared" si="2"/>
        <v>25</v>
      </c>
      <c r="AT37" s="254">
        <f t="shared" si="3"/>
        <v>25</v>
      </c>
      <c r="AU37" s="376">
        <v>25</v>
      </c>
      <c r="AV37" s="376">
        <v>144044.4</v>
      </c>
    </row>
    <row r="38" spans="1:48" ht="15.75">
      <c r="A38" s="23"/>
      <c r="B38" s="24"/>
      <c r="C38" s="25"/>
      <c r="D38" s="26"/>
      <c r="E38" s="26"/>
      <c r="F38" s="25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U38" s="32"/>
      <c r="V38" s="30"/>
      <c r="W38" s="29"/>
      <c r="X38" s="30"/>
      <c r="Y38" s="30"/>
      <c r="Z38" s="29"/>
      <c r="AA38" s="30"/>
      <c r="AB38" s="30"/>
      <c r="AC38" s="29"/>
      <c r="AD38" s="30"/>
      <c r="AE38" s="30">
        <v>26</v>
      </c>
      <c r="AF38" s="383">
        <v>97658.72</v>
      </c>
      <c r="AG38" s="30"/>
      <c r="AH38" s="30"/>
      <c r="AI38" s="29"/>
      <c r="AJ38" s="30"/>
      <c r="AK38" s="30"/>
      <c r="AL38" s="29"/>
      <c r="AM38" s="30"/>
      <c r="AN38" s="30"/>
      <c r="AO38" s="29"/>
      <c r="AP38" s="30"/>
      <c r="AQ38" s="30">
        <v>26</v>
      </c>
      <c r="AR38" s="383">
        <v>146135.54</v>
      </c>
      <c r="AS38" s="253">
        <f t="shared" si="2"/>
        <v>26</v>
      </c>
      <c r="AT38" s="254">
        <f t="shared" si="3"/>
        <v>26</v>
      </c>
      <c r="AU38" s="376">
        <v>26</v>
      </c>
      <c r="AV38" s="376">
        <v>148890.4</v>
      </c>
    </row>
    <row r="39" spans="1:48" ht="15.75">
      <c r="A39" s="23"/>
      <c r="B39" s="24"/>
      <c r="C39" s="25"/>
      <c r="D39" s="26"/>
      <c r="E39" s="26"/>
      <c r="F39" s="25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U39" s="32"/>
      <c r="V39" s="30"/>
      <c r="W39" s="29"/>
      <c r="X39" s="30"/>
      <c r="Y39" s="30"/>
      <c r="Z39" s="29"/>
      <c r="AA39" s="30"/>
      <c r="AB39" s="30"/>
      <c r="AC39" s="29"/>
      <c r="AD39" s="30"/>
      <c r="AE39" s="30">
        <v>27</v>
      </c>
      <c r="AF39" s="383">
        <v>100286.44</v>
      </c>
      <c r="AG39" s="30"/>
      <c r="AH39" s="30"/>
      <c r="AI39" s="29"/>
      <c r="AJ39" s="30"/>
      <c r="AK39" s="30"/>
      <c r="AL39" s="29"/>
      <c r="AM39" s="30"/>
      <c r="AN39" s="30"/>
      <c r="AO39" s="29"/>
      <c r="AP39" s="30"/>
      <c r="AQ39" s="30">
        <v>27</v>
      </c>
      <c r="AR39" s="383">
        <v>150979.93</v>
      </c>
      <c r="AS39" s="253">
        <f t="shared" si="2"/>
        <v>27</v>
      </c>
      <c r="AT39" s="254">
        <f t="shared" si="3"/>
        <v>27</v>
      </c>
      <c r="AU39" s="376">
        <v>27</v>
      </c>
      <c r="AV39" s="376">
        <v>153736.4</v>
      </c>
    </row>
    <row r="40" spans="1:48" ht="15.75">
      <c r="A40" s="23"/>
      <c r="B40" s="24"/>
      <c r="C40" s="25"/>
      <c r="D40" s="26"/>
      <c r="E40" s="26"/>
      <c r="F40" s="25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U40" s="32"/>
      <c r="V40" s="30"/>
      <c r="W40" s="29"/>
      <c r="X40" s="30"/>
      <c r="Y40" s="30"/>
      <c r="Z40" s="29"/>
      <c r="AA40" s="30"/>
      <c r="AB40" s="30"/>
      <c r="AC40" s="29"/>
      <c r="AD40" s="30"/>
      <c r="AE40" s="30">
        <v>28</v>
      </c>
      <c r="AF40" s="383">
        <v>102914.16</v>
      </c>
      <c r="AG40" s="30"/>
      <c r="AH40" s="30"/>
      <c r="AI40" s="29"/>
      <c r="AJ40" s="30"/>
      <c r="AK40" s="30"/>
      <c r="AL40" s="29"/>
      <c r="AM40" s="30"/>
      <c r="AN40" s="30"/>
      <c r="AO40" s="29"/>
      <c r="AP40" s="30"/>
      <c r="AQ40" s="30">
        <v>28</v>
      </c>
      <c r="AR40" s="383">
        <v>155824.32000000001</v>
      </c>
      <c r="AS40" s="253">
        <f t="shared" si="2"/>
        <v>28</v>
      </c>
      <c r="AT40" s="254">
        <f t="shared" si="3"/>
        <v>28</v>
      </c>
      <c r="AU40" s="376">
        <v>28</v>
      </c>
      <c r="AV40" s="376">
        <v>158582.39999999999</v>
      </c>
    </row>
    <row r="41" spans="1:48" ht="15.75">
      <c r="A41" s="23"/>
      <c r="B41" s="24"/>
      <c r="C41" s="25"/>
      <c r="D41" s="26"/>
      <c r="E41" s="26"/>
      <c r="F41" s="25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U41" s="32"/>
      <c r="V41" s="30"/>
      <c r="W41" s="29"/>
      <c r="X41" s="30"/>
      <c r="Y41" s="30"/>
      <c r="Z41" s="29"/>
      <c r="AA41" s="30"/>
      <c r="AB41" s="30"/>
      <c r="AC41" s="29"/>
      <c r="AD41" s="30"/>
      <c r="AE41" s="30">
        <v>29</v>
      </c>
      <c r="AF41" s="383">
        <v>105541.88</v>
      </c>
      <c r="AG41" s="30"/>
      <c r="AH41" s="30"/>
      <c r="AI41" s="29"/>
      <c r="AJ41" s="30"/>
      <c r="AK41" s="30"/>
      <c r="AL41" s="29"/>
      <c r="AM41" s="30"/>
      <c r="AN41" s="30"/>
      <c r="AO41" s="29"/>
      <c r="AP41" s="30"/>
      <c r="AQ41" s="30">
        <v>29</v>
      </c>
      <c r="AR41" s="383">
        <v>160668.71</v>
      </c>
      <c r="AS41" s="253">
        <f t="shared" si="2"/>
        <v>29</v>
      </c>
      <c r="AT41" s="254">
        <f t="shared" si="3"/>
        <v>29</v>
      </c>
      <c r="AU41" s="376">
        <v>29</v>
      </c>
      <c r="AV41" s="376">
        <v>163428.4</v>
      </c>
    </row>
    <row r="42" spans="1:48" ht="15.75">
      <c r="A42" s="23"/>
      <c r="B42" s="24"/>
      <c r="C42" s="25"/>
      <c r="D42" s="26"/>
      <c r="E42" s="26"/>
      <c r="F42" s="25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V42" s="30"/>
      <c r="W42" s="29"/>
      <c r="X42" s="30"/>
      <c r="Y42" s="30"/>
      <c r="Z42" s="29"/>
      <c r="AA42" s="30"/>
      <c r="AB42" s="30"/>
      <c r="AC42" s="29"/>
      <c r="AD42" s="30"/>
      <c r="AE42" s="30">
        <v>30</v>
      </c>
      <c r="AF42" s="383">
        <v>108169.60000000001</v>
      </c>
      <c r="AG42" s="30"/>
      <c r="AH42" s="30"/>
      <c r="AI42" s="29"/>
      <c r="AJ42" s="30"/>
      <c r="AK42" s="30"/>
      <c r="AL42" s="29"/>
      <c r="AM42" s="30"/>
      <c r="AN42" s="30"/>
      <c r="AO42" s="29"/>
      <c r="AP42" s="30"/>
      <c r="AQ42" s="30">
        <v>30</v>
      </c>
      <c r="AR42" s="383">
        <v>165513.1</v>
      </c>
      <c r="AS42" s="253">
        <f t="shared" si="2"/>
        <v>30</v>
      </c>
      <c r="AT42" s="254">
        <f t="shared" si="3"/>
        <v>30</v>
      </c>
      <c r="AU42" s="376">
        <v>30</v>
      </c>
      <c r="AV42" s="376">
        <v>168274.4</v>
      </c>
    </row>
    <row r="43" spans="1:48" ht="15.75">
      <c r="A43" s="23"/>
      <c r="B43" s="24"/>
      <c r="C43" s="25"/>
      <c r="D43" s="26"/>
      <c r="E43" s="26"/>
      <c r="F43" s="25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V43" s="30"/>
      <c r="W43" s="29"/>
      <c r="X43" s="30"/>
      <c r="Y43" s="30"/>
      <c r="Z43" s="29"/>
      <c r="AA43" s="30"/>
      <c r="AB43" s="30"/>
      <c r="AC43" s="29"/>
      <c r="AD43" s="30"/>
      <c r="AE43" s="30">
        <v>31</v>
      </c>
      <c r="AF43" s="383">
        <v>110797.32</v>
      </c>
      <c r="AG43" s="30"/>
      <c r="AH43" s="30"/>
      <c r="AI43" s="29"/>
      <c r="AJ43" s="30"/>
      <c r="AK43" s="30"/>
      <c r="AL43" s="29"/>
      <c r="AM43" s="30"/>
      <c r="AN43" s="30"/>
      <c r="AO43" s="29"/>
      <c r="AP43" s="30"/>
      <c r="AQ43" s="30">
        <v>31</v>
      </c>
      <c r="AR43" s="383">
        <v>170357.49</v>
      </c>
      <c r="AS43" s="253">
        <f t="shared" si="2"/>
        <v>31</v>
      </c>
      <c r="AT43" s="254">
        <f t="shared" si="3"/>
        <v>31</v>
      </c>
      <c r="AU43" s="376">
        <v>31</v>
      </c>
      <c r="AV43" s="376">
        <v>173120.4</v>
      </c>
    </row>
    <row r="44" spans="1:48" ht="15.75">
      <c r="B44" s="38"/>
      <c r="C44" s="38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V44" s="30"/>
      <c r="W44" s="29"/>
      <c r="X44" s="30"/>
      <c r="Y44" s="30"/>
      <c r="Z44" s="29"/>
      <c r="AA44" s="30"/>
      <c r="AB44" s="30"/>
      <c r="AC44" s="29"/>
      <c r="AD44" s="30"/>
      <c r="AE44" s="30">
        <v>32</v>
      </c>
      <c r="AF44" s="383">
        <v>113425.04</v>
      </c>
      <c r="AG44" s="30"/>
      <c r="AH44" s="30"/>
      <c r="AI44" s="29"/>
      <c r="AJ44" s="30"/>
      <c r="AK44" s="30"/>
      <c r="AL44" s="29"/>
      <c r="AM44" s="30"/>
      <c r="AN44" s="30"/>
      <c r="AO44" s="29"/>
      <c r="AP44" s="30"/>
      <c r="AQ44" s="30">
        <v>32</v>
      </c>
      <c r="AR44" s="383">
        <v>175201.88</v>
      </c>
      <c r="AS44" s="253">
        <f t="shared" si="2"/>
        <v>32</v>
      </c>
      <c r="AT44" s="254">
        <f t="shared" si="3"/>
        <v>32</v>
      </c>
      <c r="AU44" s="376">
        <v>32</v>
      </c>
      <c r="AV44" s="376">
        <v>177966.4</v>
      </c>
    </row>
    <row r="45" spans="1:48">
      <c r="A45" s="520"/>
      <c r="B45" s="520"/>
      <c r="C45" s="520"/>
      <c r="D45" s="520"/>
      <c r="E45" s="520"/>
      <c r="F45" s="520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V45" s="30"/>
      <c r="W45" s="29"/>
      <c r="X45" s="30"/>
      <c r="Y45" s="30"/>
      <c r="Z45" s="29"/>
      <c r="AA45" s="30"/>
      <c r="AB45" s="30"/>
      <c r="AC45" s="29"/>
      <c r="AD45" s="30"/>
      <c r="AE45" s="30">
        <v>33</v>
      </c>
      <c r="AF45" s="383">
        <v>116052.76</v>
      </c>
      <c r="AG45" s="30"/>
      <c r="AH45" s="30"/>
      <c r="AI45" s="29"/>
      <c r="AJ45" s="30"/>
      <c r="AK45" s="30"/>
      <c r="AL45" s="29"/>
      <c r="AM45" s="30"/>
      <c r="AN45" s="30"/>
      <c r="AO45" s="29"/>
      <c r="AP45" s="30"/>
      <c r="AQ45" s="30">
        <v>33</v>
      </c>
      <c r="AR45" s="383">
        <v>180046.27</v>
      </c>
      <c r="AS45" s="253">
        <f t="shared" si="2"/>
        <v>33</v>
      </c>
      <c r="AT45" s="254">
        <f t="shared" si="3"/>
        <v>33</v>
      </c>
      <c r="AU45" s="376">
        <v>33</v>
      </c>
      <c r="AV45" s="376">
        <v>182812.4</v>
      </c>
    </row>
    <row r="46" spans="1:48">
      <c r="A46" s="521"/>
      <c r="B46" s="522"/>
      <c r="C46" s="523"/>
      <c r="D46" s="523"/>
      <c r="E46" s="523"/>
      <c r="F46" s="523"/>
      <c r="V46" s="30"/>
      <c r="W46" s="29"/>
      <c r="X46" s="30"/>
      <c r="Y46" s="30"/>
      <c r="Z46" s="29"/>
      <c r="AA46" s="30"/>
      <c r="AB46" s="30"/>
      <c r="AC46" s="29"/>
      <c r="AD46" s="30"/>
      <c r="AE46" s="30">
        <v>34</v>
      </c>
      <c r="AF46" s="383">
        <v>118680.48</v>
      </c>
      <c r="AG46" s="30"/>
      <c r="AH46" s="30"/>
      <c r="AI46" s="29"/>
      <c r="AJ46" s="30"/>
      <c r="AK46" s="30"/>
      <c r="AL46" s="29"/>
      <c r="AM46" s="30"/>
      <c r="AN46" s="30"/>
      <c r="AO46" s="29"/>
      <c r="AP46" s="30"/>
      <c r="AQ46" s="30">
        <v>34</v>
      </c>
      <c r="AR46" s="383">
        <v>184890.66</v>
      </c>
      <c r="AS46" s="253">
        <f t="shared" si="2"/>
        <v>34</v>
      </c>
      <c r="AT46" s="254">
        <f t="shared" si="3"/>
        <v>34</v>
      </c>
      <c r="AU46" s="376">
        <v>34</v>
      </c>
      <c r="AV46" s="376">
        <v>187658.4</v>
      </c>
    </row>
    <row r="47" spans="1:48" ht="15.75">
      <c r="A47" s="521"/>
      <c r="B47" s="522"/>
      <c r="C47" s="523"/>
      <c r="D47" s="523"/>
      <c r="E47" s="523"/>
      <c r="F47" s="523"/>
      <c r="H47" s="518" t="s">
        <v>49</v>
      </c>
      <c r="I47" s="518"/>
      <c r="J47" s="518"/>
      <c r="K47" s="518"/>
      <c r="L47" s="518"/>
      <c r="M47" s="518"/>
      <c r="N47" s="518"/>
      <c r="O47" s="518"/>
      <c r="P47" s="518"/>
      <c r="Q47" s="518"/>
      <c r="R47" s="518"/>
      <c r="S47" s="518"/>
      <c r="V47" s="30"/>
      <c r="W47" s="29"/>
      <c r="X47" s="30"/>
      <c r="Y47" s="30"/>
      <c r="Z47" s="29"/>
      <c r="AA47" s="30"/>
      <c r="AB47" s="30"/>
      <c r="AC47" s="29"/>
      <c r="AD47" s="30"/>
      <c r="AE47" s="30">
        <v>35</v>
      </c>
      <c r="AF47" s="383">
        <v>121308.2</v>
      </c>
      <c r="AG47" s="30"/>
      <c r="AH47" s="30"/>
      <c r="AI47" s="29"/>
      <c r="AJ47" s="30"/>
      <c r="AK47" s="30"/>
      <c r="AL47" s="29"/>
      <c r="AM47" s="30"/>
      <c r="AN47" s="30"/>
      <c r="AO47" s="29"/>
      <c r="AP47" s="30"/>
      <c r="AQ47" s="30">
        <v>35</v>
      </c>
      <c r="AR47" s="383">
        <v>189735.05</v>
      </c>
      <c r="AS47" s="253">
        <f t="shared" si="2"/>
        <v>35</v>
      </c>
      <c r="AT47" s="254">
        <f t="shared" si="3"/>
        <v>35</v>
      </c>
      <c r="AU47" s="376">
        <v>35</v>
      </c>
      <c r="AV47" s="376">
        <v>192504.4</v>
      </c>
    </row>
    <row r="48" spans="1:48" ht="15.75">
      <c r="A48" s="23"/>
      <c r="B48" s="24"/>
      <c r="C48" s="25"/>
      <c r="D48" s="26"/>
      <c r="E48" s="26"/>
      <c r="F48" s="25"/>
      <c r="H48" s="525" t="s">
        <v>57</v>
      </c>
      <c r="I48" s="525" t="s">
        <v>58</v>
      </c>
      <c r="J48" s="525" t="s">
        <v>59</v>
      </c>
      <c r="K48" s="526" t="s">
        <v>60</v>
      </c>
      <c r="L48" s="526"/>
      <c r="M48" s="526"/>
      <c r="N48" s="526"/>
      <c r="O48" s="526"/>
      <c r="P48" s="526"/>
      <c r="Q48" s="526"/>
      <c r="R48" s="526"/>
      <c r="S48" s="526"/>
      <c r="V48" s="30"/>
      <c r="W48" s="29"/>
      <c r="X48" s="30"/>
      <c r="Y48" s="30"/>
      <c r="Z48" s="29"/>
      <c r="AA48" s="30"/>
      <c r="AB48" s="30"/>
      <c r="AC48" s="29"/>
      <c r="AD48" s="30"/>
      <c r="AE48" s="30">
        <v>36</v>
      </c>
      <c r="AF48" s="383">
        <v>123935.92</v>
      </c>
      <c r="AG48" s="30"/>
      <c r="AH48" s="30"/>
      <c r="AI48" s="29"/>
      <c r="AJ48" s="30"/>
      <c r="AK48" s="30"/>
      <c r="AL48" s="29"/>
      <c r="AM48" s="30"/>
      <c r="AN48" s="30"/>
      <c r="AO48" s="29"/>
      <c r="AP48" s="30"/>
      <c r="AQ48" s="30">
        <v>36</v>
      </c>
      <c r="AR48" s="383">
        <v>194579.44</v>
      </c>
      <c r="AS48" s="253">
        <f t="shared" si="2"/>
        <v>36</v>
      </c>
      <c r="AT48" s="254">
        <f t="shared" si="3"/>
        <v>36</v>
      </c>
      <c r="AU48" s="376">
        <v>36</v>
      </c>
      <c r="AV48" s="376">
        <v>197350.39999999999</v>
      </c>
    </row>
    <row r="49" spans="1:48" ht="15.75">
      <c r="A49" s="23"/>
      <c r="B49" s="24"/>
      <c r="C49" s="25"/>
      <c r="D49" s="26"/>
      <c r="E49" s="26"/>
      <c r="F49" s="25"/>
      <c r="H49" s="525"/>
      <c r="I49" s="525"/>
      <c r="J49" s="525"/>
      <c r="K49" s="374">
        <v>1</v>
      </c>
      <c r="L49" s="374">
        <v>2</v>
      </c>
      <c r="M49" s="374">
        <v>3</v>
      </c>
      <c r="N49" s="374">
        <v>4</v>
      </c>
      <c r="O49" s="374">
        <v>5</v>
      </c>
      <c r="P49" s="374">
        <v>6</v>
      </c>
      <c r="Q49" s="374">
        <v>7</v>
      </c>
      <c r="R49" s="374">
        <v>8</v>
      </c>
      <c r="S49" s="374">
        <v>9</v>
      </c>
      <c r="V49" s="30"/>
      <c r="W49" s="29"/>
      <c r="X49" s="30"/>
      <c r="Y49" s="30"/>
      <c r="Z49" s="29"/>
      <c r="AA49" s="30"/>
      <c r="AB49" s="30"/>
      <c r="AC49" s="29"/>
      <c r="AD49" s="30"/>
      <c r="AE49" s="30">
        <v>37</v>
      </c>
      <c r="AF49" s="383">
        <v>126565.7</v>
      </c>
      <c r="AG49" s="30"/>
      <c r="AH49" s="30"/>
      <c r="AI49" s="29"/>
      <c r="AJ49" s="30"/>
      <c r="AK49" s="30"/>
      <c r="AL49" s="29"/>
      <c r="AM49" s="30"/>
      <c r="AN49" s="30"/>
      <c r="AO49" s="29"/>
      <c r="AP49" s="30"/>
      <c r="AQ49" s="30">
        <v>37</v>
      </c>
      <c r="AR49" s="383">
        <v>199423.83</v>
      </c>
      <c r="AS49" s="253">
        <f t="shared" si="2"/>
        <v>37</v>
      </c>
      <c r="AT49" s="254">
        <f t="shared" si="3"/>
        <v>37</v>
      </c>
      <c r="AU49" s="376">
        <v>37</v>
      </c>
      <c r="AV49" s="376">
        <v>202196.4</v>
      </c>
    </row>
    <row r="50" spans="1:48" ht="15.75">
      <c r="A50" s="23"/>
      <c r="B50" s="24"/>
      <c r="C50" s="25"/>
      <c r="D50" s="26"/>
      <c r="E50" s="26"/>
      <c r="F50" s="25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V50" s="30"/>
      <c r="W50" s="29"/>
      <c r="X50" s="30"/>
      <c r="Y50" s="30"/>
      <c r="Z50" s="29"/>
      <c r="AA50" s="30"/>
      <c r="AB50" s="30"/>
      <c r="AC50" s="29"/>
      <c r="AD50" s="30"/>
      <c r="AE50" s="30">
        <v>38</v>
      </c>
      <c r="AF50" s="383">
        <v>129195.48</v>
      </c>
      <c r="AG50" s="30"/>
      <c r="AH50" s="30"/>
      <c r="AI50" s="29"/>
      <c r="AJ50" s="30"/>
      <c r="AK50" s="30"/>
      <c r="AL50" s="29"/>
      <c r="AM50" s="30"/>
      <c r="AN50" s="30"/>
      <c r="AO50" s="29"/>
      <c r="AP50" s="30"/>
      <c r="AQ50" s="30">
        <v>38</v>
      </c>
      <c r="AR50" s="383">
        <v>204268.22</v>
      </c>
      <c r="AS50" s="253">
        <f t="shared" si="2"/>
        <v>38</v>
      </c>
      <c r="AT50" s="254">
        <f t="shared" si="3"/>
        <v>38</v>
      </c>
      <c r="AU50" s="376">
        <v>38</v>
      </c>
      <c r="AV50" s="376">
        <v>207042.4</v>
      </c>
    </row>
    <row r="51" spans="1:48" ht="15.75">
      <c r="A51" s="23"/>
      <c r="B51" s="24"/>
      <c r="C51" s="25"/>
      <c r="D51" s="26"/>
      <c r="E51" s="26"/>
      <c r="F51" s="25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V51" s="30"/>
      <c r="W51" s="29"/>
      <c r="X51" s="30"/>
      <c r="Y51" s="30"/>
      <c r="Z51" s="29"/>
      <c r="AA51" s="30"/>
      <c r="AB51" s="30"/>
      <c r="AC51" s="29"/>
      <c r="AD51" s="30"/>
      <c r="AE51" s="30">
        <v>39</v>
      </c>
      <c r="AF51" s="383">
        <v>131825.26</v>
      </c>
      <c r="AG51" s="30"/>
      <c r="AH51" s="30"/>
      <c r="AI51" s="29"/>
      <c r="AJ51" s="30"/>
      <c r="AK51" s="30"/>
      <c r="AL51" s="29"/>
      <c r="AM51" s="30"/>
      <c r="AN51" s="30"/>
      <c r="AO51" s="29"/>
      <c r="AP51" s="30"/>
      <c r="AQ51" s="30">
        <v>39</v>
      </c>
      <c r="AR51" s="383">
        <v>209112.61</v>
      </c>
      <c r="AS51" s="253">
        <f t="shared" si="2"/>
        <v>39</v>
      </c>
      <c r="AT51" s="254">
        <f t="shared" si="3"/>
        <v>39</v>
      </c>
      <c r="AU51" s="376">
        <v>39</v>
      </c>
      <c r="AV51" s="376">
        <v>211888.4</v>
      </c>
    </row>
    <row r="52" spans="1:48" ht="15.75">
      <c r="A52" s="23"/>
      <c r="B52" s="24"/>
      <c r="C52" s="25"/>
      <c r="D52" s="26"/>
      <c r="E52" s="26"/>
      <c r="F52" s="25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V52" s="30"/>
      <c r="W52" s="29"/>
      <c r="X52" s="30"/>
      <c r="Y52" s="30"/>
      <c r="Z52" s="29"/>
      <c r="AA52" s="30"/>
      <c r="AB52" s="30"/>
      <c r="AC52" s="29"/>
      <c r="AD52" s="30"/>
      <c r="AE52" s="30">
        <v>40</v>
      </c>
      <c r="AF52" s="383">
        <v>134455.04000000001</v>
      </c>
      <c r="AG52" s="30"/>
      <c r="AH52" s="30"/>
      <c r="AI52" s="29"/>
      <c r="AJ52" s="30"/>
      <c r="AK52" s="30"/>
      <c r="AL52" s="29"/>
      <c r="AM52" s="30"/>
      <c r="AN52" s="30"/>
      <c r="AO52" s="29"/>
      <c r="AP52" s="30"/>
      <c r="AQ52" s="30">
        <v>40</v>
      </c>
      <c r="AR52" s="383">
        <v>213957</v>
      </c>
      <c r="AS52" s="253">
        <f t="shared" si="2"/>
        <v>40</v>
      </c>
      <c r="AT52" s="254">
        <f t="shared" si="3"/>
        <v>40</v>
      </c>
      <c r="AU52" s="376">
        <v>40</v>
      </c>
      <c r="AV52" s="376">
        <v>216734.4</v>
      </c>
    </row>
    <row r="53" spans="1:48" ht="15.75">
      <c r="A53" s="23"/>
      <c r="B53" s="24"/>
      <c r="C53" s="25"/>
      <c r="D53" s="26"/>
      <c r="E53" s="26"/>
      <c r="F53" s="25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V53" s="30"/>
      <c r="W53" s="29"/>
      <c r="X53" s="30"/>
      <c r="Y53" s="30"/>
      <c r="Z53" s="29"/>
      <c r="AA53" s="30"/>
      <c r="AB53" s="30"/>
      <c r="AC53" s="29"/>
      <c r="AD53" s="30"/>
      <c r="AE53" s="30">
        <v>41</v>
      </c>
      <c r="AF53" s="383">
        <v>137084.82</v>
      </c>
      <c r="AG53" s="30"/>
      <c r="AH53" s="30"/>
      <c r="AI53" s="29"/>
      <c r="AJ53" s="30"/>
      <c r="AK53" s="30"/>
      <c r="AL53" s="29"/>
      <c r="AM53" s="30"/>
      <c r="AN53" s="30"/>
      <c r="AO53" s="29"/>
      <c r="AP53" s="30"/>
      <c r="AQ53" s="30">
        <v>41</v>
      </c>
      <c r="AR53" s="383">
        <v>218801.39</v>
      </c>
      <c r="AS53" s="253">
        <f t="shared" si="2"/>
        <v>41</v>
      </c>
      <c r="AT53" s="254">
        <f t="shared" si="3"/>
        <v>41</v>
      </c>
      <c r="AU53" s="376">
        <v>41</v>
      </c>
      <c r="AV53" s="376">
        <v>221580.4</v>
      </c>
    </row>
    <row r="54" spans="1:48" ht="15.75">
      <c r="A54" s="23"/>
      <c r="B54" s="24"/>
      <c r="C54" s="25"/>
      <c r="D54" s="26"/>
      <c r="E54" s="26"/>
      <c r="F54" s="25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V54" s="30"/>
      <c r="W54" s="29"/>
      <c r="X54" s="30"/>
      <c r="Y54" s="30"/>
      <c r="Z54" s="29"/>
      <c r="AA54" s="30"/>
      <c r="AB54" s="30"/>
      <c r="AC54" s="29"/>
      <c r="AD54" s="30"/>
      <c r="AE54" s="30">
        <v>42</v>
      </c>
      <c r="AF54" s="383">
        <v>139714.6</v>
      </c>
      <c r="AG54" s="30"/>
      <c r="AH54" s="30"/>
      <c r="AI54" s="29"/>
      <c r="AJ54" s="30"/>
      <c r="AK54" s="30"/>
      <c r="AL54" s="29"/>
      <c r="AM54" s="30"/>
      <c r="AN54" s="30"/>
      <c r="AO54" s="29"/>
      <c r="AP54" s="30"/>
      <c r="AQ54" s="30">
        <v>42</v>
      </c>
      <c r="AR54" s="383">
        <v>223645.78</v>
      </c>
      <c r="AS54" s="253">
        <f t="shared" si="2"/>
        <v>42</v>
      </c>
      <c r="AT54" s="254">
        <f t="shared" si="3"/>
        <v>42</v>
      </c>
      <c r="AU54" s="376">
        <v>42</v>
      </c>
      <c r="AV54" s="376">
        <v>226426.4</v>
      </c>
    </row>
    <row r="55" spans="1:48" ht="15.75">
      <c r="A55" s="23"/>
      <c r="B55" s="24"/>
      <c r="C55" s="25"/>
      <c r="D55" s="26"/>
      <c r="E55" s="26"/>
      <c r="F55" s="25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V55" s="30"/>
      <c r="W55" s="29"/>
      <c r="X55" s="30"/>
      <c r="Y55" s="30"/>
      <c r="Z55" s="29"/>
      <c r="AA55" s="30"/>
      <c r="AB55" s="30"/>
      <c r="AC55" s="29"/>
      <c r="AD55" s="30"/>
      <c r="AE55" s="30">
        <v>43</v>
      </c>
      <c r="AF55" s="383">
        <v>142344.38</v>
      </c>
      <c r="AG55" s="30"/>
      <c r="AH55" s="30"/>
      <c r="AI55" s="29"/>
      <c r="AJ55" s="30"/>
      <c r="AK55" s="30"/>
      <c r="AL55" s="29"/>
      <c r="AM55" s="30"/>
      <c r="AN55" s="30"/>
      <c r="AO55" s="29"/>
      <c r="AP55" s="30"/>
      <c r="AQ55" s="30">
        <v>43</v>
      </c>
      <c r="AR55" s="383">
        <v>228490.17</v>
      </c>
      <c r="AS55" s="253">
        <f t="shared" si="2"/>
        <v>43</v>
      </c>
      <c r="AT55" s="254">
        <f t="shared" si="3"/>
        <v>43</v>
      </c>
      <c r="AU55" s="376">
        <v>43</v>
      </c>
      <c r="AV55" s="376">
        <v>231272.4</v>
      </c>
    </row>
    <row r="56" spans="1:48" ht="15.75">
      <c r="A56" s="256" t="s">
        <v>68</v>
      </c>
      <c r="B56" s="257">
        <v>0</v>
      </c>
      <c r="C56" s="258">
        <f>IFERROR(NOT(INT(B56)=B56)*INDEX($K$118:$S$130,MATCH(B56,$I$118:$I$130,1),MATCH(--RIGHT(B56),$K$117:$S$117,0)),)</f>
        <v>0</v>
      </c>
      <c r="D56" s="259" t="str">
        <f>IF(F56=0,"",VLOOKUP($F56,$AN:$AO,2,0))</f>
        <v/>
      </c>
      <c r="E56" s="259">
        <f>IFERROR(C56+D56,)</f>
        <v>0</v>
      </c>
      <c r="F56" s="258">
        <f>ROUNDDOWN(B56,0)</f>
        <v>0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V56" s="30"/>
      <c r="W56" s="29"/>
      <c r="X56" s="30"/>
      <c r="Y56" s="30"/>
      <c r="Z56" s="29"/>
      <c r="AA56" s="30"/>
      <c r="AB56" s="30"/>
      <c r="AC56" s="29"/>
      <c r="AD56" s="30"/>
      <c r="AE56" s="30">
        <v>44</v>
      </c>
      <c r="AF56" s="383">
        <v>144974.16</v>
      </c>
      <c r="AG56" s="30"/>
      <c r="AH56" s="30"/>
      <c r="AI56" s="29"/>
      <c r="AJ56" s="30"/>
      <c r="AK56" s="30"/>
      <c r="AL56" s="29"/>
      <c r="AM56" s="30"/>
      <c r="AN56" s="30"/>
      <c r="AO56" s="29"/>
      <c r="AP56" s="30"/>
      <c r="AQ56" s="30">
        <v>44</v>
      </c>
      <c r="AR56" s="383">
        <v>233334.56</v>
      </c>
      <c r="AS56" s="253">
        <f t="shared" si="2"/>
        <v>44</v>
      </c>
      <c r="AT56" s="254">
        <f t="shared" si="3"/>
        <v>44</v>
      </c>
      <c r="AU56" s="376">
        <v>44</v>
      </c>
      <c r="AV56" s="376">
        <v>236118.39999999999</v>
      </c>
    </row>
    <row r="57" spans="1:48" ht="15.75">
      <c r="A57" s="256" t="s">
        <v>4</v>
      </c>
      <c r="B57" s="257">
        <v>61.6</v>
      </c>
      <c r="C57" s="258">
        <f>IFERROR(NOT(INT(B57)=B57)*INDEX($K$135:$S$147,MATCH(B57,$I$135:$I$147,1),MATCH(--RIGHT(B57),$K$134:$S$134,0)),)</f>
        <v>0</v>
      </c>
      <c r="D57" s="259">
        <f>IF(F57=0,"",VLOOKUP($F57,$AQ:$AR,2,0))</f>
        <v>315689.19</v>
      </c>
      <c r="E57" s="259">
        <f>IFERROR(C57+D57,)</f>
        <v>315689.19</v>
      </c>
      <c r="F57" s="258">
        <f>ROUNDDOWN(B57,0)</f>
        <v>61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V57" s="30"/>
      <c r="W57" s="29"/>
      <c r="X57" s="30"/>
      <c r="Y57" s="30"/>
      <c r="Z57" s="29"/>
      <c r="AA57" s="30"/>
      <c r="AB57" s="30"/>
      <c r="AC57" s="29"/>
      <c r="AD57" s="30"/>
      <c r="AE57" s="30">
        <v>45</v>
      </c>
      <c r="AF57" s="383">
        <v>147603.94</v>
      </c>
      <c r="AG57" s="30"/>
      <c r="AH57" s="30"/>
      <c r="AI57" s="29"/>
      <c r="AJ57" s="30"/>
      <c r="AK57" s="30"/>
      <c r="AL57" s="29"/>
      <c r="AM57" s="30"/>
      <c r="AN57" s="30"/>
      <c r="AO57" s="29"/>
      <c r="AP57" s="30"/>
      <c r="AQ57" s="30">
        <v>45</v>
      </c>
      <c r="AR57" s="383">
        <v>238178.95</v>
      </c>
      <c r="AS57" s="253">
        <f t="shared" si="2"/>
        <v>45</v>
      </c>
      <c r="AT57" s="254">
        <f t="shared" si="3"/>
        <v>45</v>
      </c>
      <c r="AU57" s="376">
        <v>45</v>
      </c>
      <c r="AV57" s="376">
        <v>240964.4</v>
      </c>
    </row>
    <row r="58" spans="1:48">
      <c r="A58" s="255"/>
      <c r="B58" s="255"/>
      <c r="C58" s="255"/>
      <c r="D58" s="255"/>
      <c r="E58" s="255"/>
      <c r="F58" s="255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V58" s="30"/>
      <c r="W58" s="29"/>
      <c r="X58" s="30"/>
      <c r="Y58" s="30"/>
      <c r="Z58" s="29"/>
      <c r="AA58" s="30"/>
      <c r="AB58" s="30"/>
      <c r="AC58" s="29"/>
      <c r="AD58" s="30"/>
      <c r="AE58" s="30">
        <v>46</v>
      </c>
      <c r="AF58" s="383">
        <v>150233.72</v>
      </c>
      <c r="AG58" s="30"/>
      <c r="AH58" s="30"/>
      <c r="AI58" s="29"/>
      <c r="AJ58" s="30"/>
      <c r="AK58" s="30"/>
      <c r="AL58" s="29"/>
      <c r="AM58" s="30"/>
      <c r="AN58" s="30"/>
      <c r="AO58" s="29"/>
      <c r="AP58" s="30"/>
      <c r="AQ58" s="30">
        <v>46</v>
      </c>
      <c r="AR58" s="383">
        <v>243023.34</v>
      </c>
      <c r="AS58" s="253">
        <f t="shared" si="2"/>
        <v>46</v>
      </c>
      <c r="AT58" s="254">
        <f t="shared" si="3"/>
        <v>46</v>
      </c>
      <c r="AU58" s="376">
        <v>46</v>
      </c>
      <c r="AV58" s="376">
        <v>245810.4</v>
      </c>
    </row>
    <row r="59" spans="1:48">
      <c r="A59" s="255"/>
      <c r="B59" s="255"/>
      <c r="C59" s="255"/>
      <c r="D59" s="255"/>
      <c r="E59" s="255"/>
      <c r="F59" s="255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V59" s="30"/>
      <c r="W59" s="29"/>
      <c r="X59" s="30"/>
      <c r="Y59" s="30"/>
      <c r="Z59" s="29"/>
      <c r="AA59" s="30"/>
      <c r="AB59" s="30"/>
      <c r="AC59" s="29"/>
      <c r="AD59" s="30"/>
      <c r="AE59" s="30">
        <v>47</v>
      </c>
      <c r="AF59" s="383">
        <v>152863.5</v>
      </c>
      <c r="AG59" s="30"/>
      <c r="AH59" s="30"/>
      <c r="AI59" s="29"/>
      <c r="AJ59" s="30"/>
      <c r="AK59" s="30"/>
      <c r="AL59" s="29"/>
      <c r="AM59" s="30"/>
      <c r="AN59" s="30"/>
      <c r="AO59" s="29"/>
      <c r="AP59" s="30"/>
      <c r="AQ59" s="30">
        <v>47</v>
      </c>
      <c r="AR59" s="383">
        <v>247867.73</v>
      </c>
      <c r="AS59" s="253">
        <f t="shared" si="2"/>
        <v>47</v>
      </c>
      <c r="AT59" s="254">
        <f t="shared" si="3"/>
        <v>47</v>
      </c>
      <c r="AU59" s="376">
        <v>47</v>
      </c>
      <c r="AV59" s="376">
        <v>250656.4</v>
      </c>
    </row>
    <row r="60" spans="1:48"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V60" s="30"/>
      <c r="W60" s="29"/>
      <c r="X60" s="30"/>
      <c r="Y60" s="30"/>
      <c r="Z60" s="29"/>
      <c r="AA60" s="30"/>
      <c r="AB60" s="30"/>
      <c r="AC60" s="29"/>
      <c r="AD60" s="30"/>
      <c r="AE60" s="30">
        <v>48</v>
      </c>
      <c r="AF60" s="383">
        <v>155493.28</v>
      </c>
      <c r="AG60" s="30"/>
      <c r="AH60" s="30"/>
      <c r="AI60" s="29"/>
      <c r="AJ60" s="30"/>
      <c r="AK60" s="30"/>
      <c r="AL60" s="29"/>
      <c r="AM60" s="30"/>
      <c r="AN60" s="30"/>
      <c r="AO60" s="29"/>
      <c r="AP60" s="30"/>
      <c r="AQ60" s="30">
        <v>48</v>
      </c>
      <c r="AR60" s="383">
        <v>252712.12</v>
      </c>
      <c r="AS60" s="253">
        <f t="shared" si="2"/>
        <v>48</v>
      </c>
      <c r="AT60" s="254">
        <f t="shared" si="3"/>
        <v>48</v>
      </c>
      <c r="AU60" s="376">
        <v>48</v>
      </c>
      <c r="AV60" s="376">
        <v>255502.4</v>
      </c>
    </row>
    <row r="61" spans="1:48"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V61" s="30"/>
      <c r="W61" s="29"/>
      <c r="X61" s="30"/>
      <c r="Y61" s="30"/>
      <c r="Z61" s="29"/>
      <c r="AA61" s="30"/>
      <c r="AB61" s="30"/>
      <c r="AC61" s="29"/>
      <c r="AD61" s="30"/>
      <c r="AE61" s="30">
        <v>49</v>
      </c>
      <c r="AF61" s="383">
        <v>158123.06</v>
      </c>
      <c r="AG61" s="30"/>
      <c r="AH61" s="30"/>
      <c r="AI61" s="29"/>
      <c r="AJ61" s="30"/>
      <c r="AK61" s="30"/>
      <c r="AL61" s="29"/>
      <c r="AM61" s="30"/>
      <c r="AN61" s="30"/>
      <c r="AO61" s="29"/>
      <c r="AP61" s="30"/>
      <c r="AQ61" s="30">
        <v>49</v>
      </c>
      <c r="AR61" s="383">
        <v>257556.51</v>
      </c>
      <c r="AS61" s="253">
        <f t="shared" si="2"/>
        <v>49</v>
      </c>
      <c r="AT61" s="254">
        <f t="shared" si="3"/>
        <v>49</v>
      </c>
      <c r="AU61" s="376">
        <v>49</v>
      </c>
      <c r="AV61" s="376">
        <v>260348.4</v>
      </c>
    </row>
    <row r="62" spans="1:48"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V62" s="30"/>
      <c r="W62" s="29"/>
      <c r="X62" s="30"/>
      <c r="Y62" s="30"/>
      <c r="Z62" s="29"/>
      <c r="AA62" s="30"/>
      <c r="AB62" s="30"/>
      <c r="AC62" s="29"/>
      <c r="AD62" s="30"/>
      <c r="AE62" s="30">
        <v>50</v>
      </c>
      <c r="AF62" s="383">
        <v>160752.84</v>
      </c>
      <c r="AG62" s="30"/>
      <c r="AH62" s="30"/>
      <c r="AI62" s="29"/>
      <c r="AJ62" s="30"/>
      <c r="AK62" s="30"/>
      <c r="AL62" s="29"/>
      <c r="AM62" s="30"/>
      <c r="AN62" s="30"/>
      <c r="AO62" s="29"/>
      <c r="AP62" s="30"/>
      <c r="AQ62" s="30">
        <v>50</v>
      </c>
      <c r="AR62" s="383">
        <v>262400.90000000002</v>
      </c>
      <c r="AS62" s="253">
        <f t="shared" si="2"/>
        <v>50</v>
      </c>
      <c r="AT62" s="254">
        <f t="shared" si="3"/>
        <v>50</v>
      </c>
      <c r="AU62" s="376">
        <v>50</v>
      </c>
      <c r="AV62" s="376">
        <v>265194.40000000002</v>
      </c>
    </row>
    <row r="63" spans="1:48">
      <c r="V63" s="30"/>
      <c r="W63" s="29"/>
      <c r="X63" s="30"/>
      <c r="Y63" s="30"/>
      <c r="Z63" s="29"/>
      <c r="AA63" s="30"/>
      <c r="AB63" s="30"/>
      <c r="AC63" s="29"/>
      <c r="AD63" s="30"/>
      <c r="AE63" s="30">
        <v>51</v>
      </c>
      <c r="AF63" s="383">
        <v>163382.62</v>
      </c>
      <c r="AG63" s="30"/>
      <c r="AH63" s="30"/>
      <c r="AI63" s="29"/>
      <c r="AJ63" s="30"/>
      <c r="AK63" s="30"/>
      <c r="AL63" s="29"/>
      <c r="AM63" s="30"/>
      <c r="AN63" s="30"/>
      <c r="AO63" s="29"/>
      <c r="AP63" s="30"/>
      <c r="AQ63" s="30">
        <v>51</v>
      </c>
      <c r="AR63" s="383">
        <v>267245.28999999998</v>
      </c>
      <c r="AS63" s="253">
        <f t="shared" si="2"/>
        <v>51</v>
      </c>
      <c r="AT63" s="254">
        <f t="shared" si="3"/>
        <v>51</v>
      </c>
      <c r="AU63" s="376">
        <v>51</v>
      </c>
      <c r="AV63" s="376">
        <v>270040.40000000002</v>
      </c>
    </row>
    <row r="64" spans="1:48" ht="15.75">
      <c r="H64" s="524" t="s">
        <v>50</v>
      </c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V64" s="30"/>
      <c r="W64" s="29"/>
      <c r="X64" s="30"/>
      <c r="Y64" s="30"/>
      <c r="Z64" s="29"/>
      <c r="AA64" s="30"/>
      <c r="AB64" s="30"/>
      <c r="AC64" s="29"/>
      <c r="AD64" s="30"/>
      <c r="AE64" s="30">
        <v>52</v>
      </c>
      <c r="AF64" s="383">
        <v>166012.4</v>
      </c>
      <c r="AG64" s="30"/>
      <c r="AH64" s="30"/>
      <c r="AI64" s="29"/>
      <c r="AJ64" s="30"/>
      <c r="AK64" s="30"/>
      <c r="AL64" s="29"/>
      <c r="AM64" s="30"/>
      <c r="AN64" s="30"/>
      <c r="AO64" s="29"/>
      <c r="AP64" s="30"/>
      <c r="AQ64" s="30">
        <v>52</v>
      </c>
      <c r="AR64" s="383">
        <v>272089.68</v>
      </c>
      <c r="AS64" s="253">
        <f t="shared" si="2"/>
        <v>52</v>
      </c>
      <c r="AT64" s="254">
        <f t="shared" si="3"/>
        <v>52</v>
      </c>
      <c r="AU64" s="376">
        <v>52</v>
      </c>
      <c r="AV64" s="376">
        <v>274886.40000000002</v>
      </c>
    </row>
    <row r="65" spans="8:48">
      <c r="H65" s="525" t="s">
        <v>57</v>
      </c>
      <c r="I65" s="525" t="s">
        <v>58</v>
      </c>
      <c r="J65" s="525" t="s">
        <v>59</v>
      </c>
      <c r="K65" s="526" t="s">
        <v>60</v>
      </c>
      <c r="L65" s="526"/>
      <c r="M65" s="526"/>
      <c r="N65" s="526"/>
      <c r="O65" s="526"/>
      <c r="P65" s="526"/>
      <c r="Q65" s="526"/>
      <c r="R65" s="526"/>
      <c r="S65" s="526"/>
      <c r="V65" s="30"/>
      <c r="W65" s="29"/>
      <c r="X65" s="30"/>
      <c r="Y65" s="30"/>
      <c r="Z65" s="29"/>
      <c r="AA65" s="30"/>
      <c r="AB65" s="30"/>
      <c r="AC65" s="29"/>
      <c r="AD65" s="30"/>
      <c r="AE65" s="30">
        <v>53</v>
      </c>
      <c r="AF65" s="383">
        <v>168642.18</v>
      </c>
      <c r="AG65" s="30"/>
      <c r="AH65" s="30"/>
      <c r="AI65" s="29"/>
      <c r="AJ65" s="30"/>
      <c r="AK65" s="30"/>
      <c r="AL65" s="29"/>
      <c r="AM65" s="30"/>
      <c r="AN65" s="30"/>
      <c r="AO65" s="29"/>
      <c r="AP65" s="30"/>
      <c r="AQ65" s="30">
        <v>53</v>
      </c>
      <c r="AR65" s="383">
        <v>276934.07</v>
      </c>
      <c r="AS65" s="253">
        <f t="shared" si="2"/>
        <v>53</v>
      </c>
      <c r="AT65" s="254">
        <f t="shared" si="3"/>
        <v>53</v>
      </c>
      <c r="AU65" s="376">
        <v>53</v>
      </c>
      <c r="AV65" s="376">
        <v>279732.40000000002</v>
      </c>
    </row>
    <row r="66" spans="8:48">
      <c r="H66" s="525"/>
      <c r="I66" s="525"/>
      <c r="J66" s="525"/>
      <c r="K66" s="374">
        <v>1</v>
      </c>
      <c r="L66" s="374">
        <v>2</v>
      </c>
      <c r="M66" s="374">
        <v>3</v>
      </c>
      <c r="N66" s="374">
        <v>4</v>
      </c>
      <c r="O66" s="374">
        <v>5</v>
      </c>
      <c r="P66" s="374">
        <v>6</v>
      </c>
      <c r="Q66" s="374">
        <v>7</v>
      </c>
      <c r="R66" s="374">
        <v>8</v>
      </c>
      <c r="S66" s="374">
        <v>9</v>
      </c>
      <c r="V66" s="30"/>
      <c r="W66" s="29"/>
      <c r="X66" s="30"/>
      <c r="Y66" s="30"/>
      <c r="Z66" s="29"/>
      <c r="AA66" s="30"/>
      <c r="AB66" s="30"/>
      <c r="AC66" s="29"/>
      <c r="AD66" s="30"/>
      <c r="AE66" s="30">
        <v>54</v>
      </c>
      <c r="AF66" s="383">
        <v>171271.96</v>
      </c>
      <c r="AG66" s="30"/>
      <c r="AH66" s="30"/>
      <c r="AI66" s="29"/>
      <c r="AJ66" s="30"/>
      <c r="AK66" s="30"/>
      <c r="AL66" s="29"/>
      <c r="AM66" s="30"/>
      <c r="AN66" s="30"/>
      <c r="AO66" s="29"/>
      <c r="AP66" s="30"/>
      <c r="AQ66" s="30">
        <v>54</v>
      </c>
      <c r="AR66" s="383">
        <v>281778.46000000002</v>
      </c>
      <c r="AS66" s="253">
        <f t="shared" si="2"/>
        <v>54</v>
      </c>
      <c r="AT66" s="254">
        <f t="shared" si="3"/>
        <v>54</v>
      </c>
      <c r="AU66" s="376">
        <v>54</v>
      </c>
      <c r="AV66" s="376">
        <v>284578.40000000002</v>
      </c>
    </row>
    <row r="67" spans="8:48">
      <c r="H67" s="31"/>
      <c r="I67" s="375"/>
      <c r="J67" s="375"/>
      <c r="K67" s="375"/>
      <c r="L67" s="375"/>
      <c r="M67" s="375"/>
      <c r="N67" s="375"/>
      <c r="O67" s="375"/>
      <c r="P67" s="375"/>
      <c r="Q67" s="375"/>
      <c r="R67" s="375"/>
      <c r="S67" s="375"/>
      <c r="V67" s="30"/>
      <c r="W67" s="29"/>
      <c r="X67" s="30"/>
      <c r="Y67" s="30"/>
      <c r="Z67" s="29"/>
      <c r="AA67" s="30"/>
      <c r="AB67" s="30"/>
      <c r="AC67" s="29"/>
      <c r="AD67" s="30"/>
      <c r="AE67" s="30">
        <v>55</v>
      </c>
      <c r="AF67" s="383">
        <v>173901.74</v>
      </c>
      <c r="AG67" s="30"/>
      <c r="AH67" s="30"/>
      <c r="AI67" s="29"/>
      <c r="AJ67" s="30"/>
      <c r="AK67" s="30"/>
      <c r="AL67" s="29"/>
      <c r="AM67" s="30"/>
      <c r="AN67" s="30"/>
      <c r="AO67" s="29"/>
      <c r="AP67" s="30"/>
      <c r="AQ67" s="30">
        <v>55</v>
      </c>
      <c r="AR67" s="383">
        <v>286622.84999999998</v>
      </c>
      <c r="AS67" s="253">
        <f t="shared" si="2"/>
        <v>55</v>
      </c>
      <c r="AT67" s="254">
        <f t="shared" si="3"/>
        <v>55</v>
      </c>
      <c r="AU67" s="376">
        <v>55</v>
      </c>
      <c r="AV67" s="376">
        <v>289424.40000000002</v>
      </c>
    </row>
    <row r="68" spans="8:48">
      <c r="H68" s="31"/>
      <c r="I68" s="375"/>
      <c r="J68" s="375"/>
      <c r="K68" s="375"/>
      <c r="L68" s="375"/>
      <c r="M68" s="375"/>
      <c r="N68" s="375"/>
      <c r="O68" s="375"/>
      <c r="P68" s="375"/>
      <c r="Q68" s="375"/>
      <c r="R68" s="375"/>
      <c r="S68" s="375"/>
      <c r="V68" s="30"/>
      <c r="W68" s="29"/>
      <c r="X68" s="30"/>
      <c r="Y68" s="30"/>
      <c r="Z68" s="29"/>
      <c r="AA68" s="30"/>
      <c r="AB68" s="30"/>
      <c r="AC68" s="29"/>
      <c r="AD68" s="30"/>
      <c r="AE68" s="30">
        <v>56</v>
      </c>
      <c r="AF68" s="383">
        <v>176531.52</v>
      </c>
      <c r="AG68" s="30"/>
      <c r="AH68" s="30"/>
      <c r="AI68" s="29"/>
      <c r="AJ68" s="30"/>
      <c r="AK68" s="30"/>
      <c r="AL68" s="29"/>
      <c r="AM68" s="30"/>
      <c r="AN68" s="30"/>
      <c r="AO68" s="29"/>
      <c r="AP68" s="30"/>
      <c r="AQ68" s="30">
        <v>56</v>
      </c>
      <c r="AR68" s="383">
        <v>291467.24</v>
      </c>
      <c r="AS68" s="253">
        <f t="shared" si="2"/>
        <v>56</v>
      </c>
      <c r="AT68" s="254">
        <f t="shared" si="3"/>
        <v>56</v>
      </c>
      <c r="AU68" s="376">
        <v>56</v>
      </c>
      <c r="AV68" s="376">
        <v>294270.40000000002</v>
      </c>
    </row>
    <row r="69" spans="8:48">
      <c r="H69" s="31"/>
      <c r="I69" s="375"/>
      <c r="J69" s="375"/>
      <c r="K69" s="375"/>
      <c r="L69" s="375"/>
      <c r="M69" s="375"/>
      <c r="N69" s="375"/>
      <c r="O69" s="375"/>
      <c r="P69" s="375"/>
      <c r="Q69" s="375"/>
      <c r="R69" s="375"/>
      <c r="S69" s="375"/>
      <c r="V69" s="30"/>
      <c r="W69" s="29"/>
      <c r="X69" s="30"/>
      <c r="Y69" s="30"/>
      <c r="Z69" s="29"/>
      <c r="AA69" s="30"/>
      <c r="AB69" s="30"/>
      <c r="AC69" s="29"/>
      <c r="AD69" s="30"/>
      <c r="AE69" s="30">
        <v>57</v>
      </c>
      <c r="AF69" s="383">
        <v>179161.3</v>
      </c>
      <c r="AG69" s="30"/>
      <c r="AH69" s="30"/>
      <c r="AI69" s="29"/>
      <c r="AJ69" s="30"/>
      <c r="AK69" s="30"/>
      <c r="AL69" s="29"/>
      <c r="AM69" s="30"/>
      <c r="AN69" s="30"/>
      <c r="AO69" s="29"/>
      <c r="AP69" s="30"/>
      <c r="AQ69" s="30">
        <v>57</v>
      </c>
      <c r="AR69" s="383">
        <v>296311.63</v>
      </c>
      <c r="AS69" s="253">
        <f t="shared" si="2"/>
        <v>57</v>
      </c>
      <c r="AT69" s="254">
        <f t="shared" si="3"/>
        <v>57</v>
      </c>
      <c r="AU69" s="376">
        <v>57</v>
      </c>
      <c r="AV69" s="376">
        <v>299116.40000000002</v>
      </c>
    </row>
    <row r="70" spans="8:48">
      <c r="H70" s="31"/>
      <c r="I70" s="375"/>
      <c r="J70" s="375"/>
      <c r="K70" s="375"/>
      <c r="L70" s="375"/>
      <c r="M70" s="375"/>
      <c r="N70" s="375"/>
      <c r="O70" s="375"/>
      <c r="P70" s="375"/>
      <c r="Q70" s="375"/>
      <c r="R70" s="375"/>
      <c r="S70" s="375"/>
      <c r="V70" s="30"/>
      <c r="W70" s="29"/>
      <c r="X70" s="30"/>
      <c r="Y70" s="30"/>
      <c r="Z70" s="29"/>
      <c r="AA70" s="30"/>
      <c r="AB70" s="30"/>
      <c r="AC70" s="29"/>
      <c r="AD70" s="30"/>
      <c r="AE70" s="30">
        <v>58</v>
      </c>
      <c r="AF70" s="383">
        <v>181791.08</v>
      </c>
      <c r="AG70" s="30"/>
      <c r="AH70" s="30"/>
      <c r="AI70" s="29"/>
      <c r="AJ70" s="30"/>
      <c r="AK70" s="30"/>
      <c r="AL70" s="29"/>
      <c r="AM70" s="30"/>
      <c r="AN70" s="30"/>
      <c r="AO70" s="29"/>
      <c r="AP70" s="30"/>
      <c r="AQ70" s="30">
        <v>58</v>
      </c>
      <c r="AR70" s="383">
        <v>301156.02</v>
      </c>
      <c r="AS70" s="253">
        <f t="shared" si="2"/>
        <v>58</v>
      </c>
      <c r="AT70" s="254">
        <f t="shared" si="3"/>
        <v>58</v>
      </c>
      <c r="AU70" s="376">
        <v>58</v>
      </c>
      <c r="AV70" s="376">
        <v>303962.40000000002</v>
      </c>
    </row>
    <row r="71" spans="8:48">
      <c r="H71" s="31"/>
      <c r="I71" s="375"/>
      <c r="J71" s="375"/>
      <c r="K71" s="375"/>
      <c r="L71" s="375"/>
      <c r="M71" s="375"/>
      <c r="N71" s="375"/>
      <c r="O71" s="375"/>
      <c r="P71" s="375"/>
      <c r="Q71" s="375"/>
      <c r="R71" s="375"/>
      <c r="S71" s="375"/>
      <c r="V71" s="30"/>
      <c r="W71" s="29"/>
      <c r="X71" s="30"/>
      <c r="Y71" s="30"/>
      <c r="Z71" s="29"/>
      <c r="AA71" s="30"/>
      <c r="AB71" s="30"/>
      <c r="AC71" s="29"/>
      <c r="AD71" s="30"/>
      <c r="AE71" s="30">
        <v>59</v>
      </c>
      <c r="AF71" s="383">
        <v>184420.86</v>
      </c>
      <c r="AG71" s="30"/>
      <c r="AH71" s="30"/>
      <c r="AI71" s="29"/>
      <c r="AJ71" s="30"/>
      <c r="AK71" s="30"/>
      <c r="AL71" s="29"/>
      <c r="AM71" s="30"/>
      <c r="AN71" s="30"/>
      <c r="AO71" s="29"/>
      <c r="AP71" s="30"/>
      <c r="AQ71" s="30">
        <v>59</v>
      </c>
      <c r="AR71" s="383">
        <v>306000.40999999997</v>
      </c>
      <c r="AS71" s="253">
        <f t="shared" si="2"/>
        <v>59</v>
      </c>
      <c r="AT71" s="254">
        <f t="shared" si="3"/>
        <v>59</v>
      </c>
      <c r="AU71" s="376">
        <v>59</v>
      </c>
      <c r="AV71" s="376">
        <v>308808.40000000002</v>
      </c>
    </row>
    <row r="72" spans="8:48">
      <c r="H72" s="31"/>
      <c r="I72" s="375"/>
      <c r="J72" s="375"/>
      <c r="K72" s="375"/>
      <c r="L72" s="375"/>
      <c r="M72" s="375"/>
      <c r="N72" s="375"/>
      <c r="O72" s="375"/>
      <c r="P72" s="375"/>
      <c r="Q72" s="375"/>
      <c r="R72" s="375"/>
      <c r="S72" s="375"/>
      <c r="V72" s="30"/>
      <c r="W72" s="29"/>
      <c r="X72" s="30"/>
      <c r="Y72" s="30"/>
      <c r="Z72" s="29"/>
      <c r="AA72" s="30"/>
      <c r="AB72" s="30"/>
      <c r="AC72" s="29"/>
      <c r="AD72" s="30"/>
      <c r="AE72" s="30">
        <v>60</v>
      </c>
      <c r="AF72" s="383">
        <v>187050.64</v>
      </c>
      <c r="AG72" s="30"/>
      <c r="AH72" s="30"/>
      <c r="AI72" s="29"/>
      <c r="AJ72" s="30"/>
      <c r="AK72" s="30"/>
      <c r="AL72" s="29"/>
      <c r="AM72" s="30"/>
      <c r="AN72" s="30"/>
      <c r="AO72" s="29"/>
      <c r="AP72" s="30"/>
      <c r="AQ72" s="30">
        <v>60</v>
      </c>
      <c r="AR72" s="383">
        <v>310844.79999999999</v>
      </c>
      <c r="AS72" s="253">
        <f t="shared" si="2"/>
        <v>60</v>
      </c>
      <c r="AT72" s="254">
        <f t="shared" si="3"/>
        <v>60</v>
      </c>
      <c r="AU72" s="376">
        <v>60</v>
      </c>
      <c r="AV72" s="376">
        <v>313654.40000000002</v>
      </c>
    </row>
    <row r="73" spans="8:48">
      <c r="H73" s="31"/>
      <c r="I73" s="375"/>
      <c r="J73" s="375"/>
      <c r="K73" s="375"/>
      <c r="L73" s="375"/>
      <c r="M73" s="375"/>
      <c r="N73" s="375"/>
      <c r="O73" s="375"/>
      <c r="P73" s="375"/>
      <c r="Q73" s="375"/>
      <c r="R73" s="375"/>
      <c r="S73" s="375"/>
      <c r="V73" s="30"/>
      <c r="W73" s="29"/>
      <c r="X73" s="30"/>
      <c r="Y73" s="30"/>
      <c r="Z73" s="29"/>
      <c r="AA73" s="30"/>
      <c r="AB73" s="30"/>
      <c r="AC73" s="29"/>
      <c r="AD73" s="30"/>
      <c r="AE73" s="30">
        <v>61</v>
      </c>
      <c r="AF73" s="383">
        <v>189680.42</v>
      </c>
      <c r="AG73" s="30"/>
      <c r="AH73" s="30"/>
      <c r="AI73" s="29"/>
      <c r="AJ73" s="30"/>
      <c r="AK73" s="30"/>
      <c r="AL73" s="29"/>
      <c r="AM73" s="30"/>
      <c r="AN73" s="30"/>
      <c r="AO73" s="29"/>
      <c r="AP73" s="30"/>
      <c r="AQ73" s="30">
        <v>61</v>
      </c>
      <c r="AR73" s="383">
        <v>315689.19</v>
      </c>
      <c r="AS73" s="253">
        <f t="shared" si="2"/>
        <v>61</v>
      </c>
      <c r="AT73" s="254">
        <f t="shared" si="3"/>
        <v>61</v>
      </c>
      <c r="AU73" s="376">
        <v>61</v>
      </c>
      <c r="AV73" s="376">
        <v>318500.40000000002</v>
      </c>
    </row>
    <row r="74" spans="8:48">
      <c r="H74" s="31"/>
      <c r="I74" s="375"/>
      <c r="J74" s="375"/>
      <c r="K74" s="375"/>
      <c r="L74" s="375"/>
      <c r="M74" s="375"/>
      <c r="N74" s="375"/>
      <c r="O74" s="375"/>
      <c r="P74" s="375"/>
      <c r="Q74" s="375"/>
      <c r="R74" s="375"/>
      <c r="S74" s="375"/>
      <c r="V74" s="30"/>
      <c r="W74" s="29"/>
      <c r="X74" s="30"/>
      <c r="Y74" s="30"/>
      <c r="Z74" s="29"/>
      <c r="AA74" s="30"/>
      <c r="AB74" s="30"/>
      <c r="AC74" s="29"/>
      <c r="AD74" s="30"/>
      <c r="AE74" s="30">
        <v>62</v>
      </c>
      <c r="AF74" s="383">
        <v>192310.2</v>
      </c>
      <c r="AG74" s="30"/>
      <c r="AH74" s="30"/>
      <c r="AI74" s="29"/>
      <c r="AJ74" s="30"/>
      <c r="AK74" s="30"/>
      <c r="AL74" s="29"/>
      <c r="AM74" s="30"/>
      <c r="AN74" s="30"/>
      <c r="AO74" s="29"/>
      <c r="AP74" s="30"/>
      <c r="AQ74" s="30">
        <v>62</v>
      </c>
      <c r="AR74" s="383">
        <v>320533.58</v>
      </c>
      <c r="AS74" s="253">
        <f t="shared" si="2"/>
        <v>62</v>
      </c>
      <c r="AT74" s="254">
        <f t="shared" si="3"/>
        <v>62</v>
      </c>
      <c r="AU74" s="376">
        <v>62</v>
      </c>
      <c r="AV74" s="376">
        <v>323346.40000000002</v>
      </c>
    </row>
    <row r="75" spans="8:48">
      <c r="H75" s="31"/>
      <c r="I75" s="375"/>
      <c r="J75" s="375"/>
      <c r="K75" s="375"/>
      <c r="L75" s="375"/>
      <c r="M75" s="375"/>
      <c r="N75" s="375"/>
      <c r="O75" s="375"/>
      <c r="P75" s="375"/>
      <c r="Q75" s="375"/>
      <c r="R75" s="375"/>
      <c r="S75" s="375"/>
      <c r="V75" s="30"/>
      <c r="W75" s="29"/>
      <c r="X75" s="30"/>
      <c r="Y75" s="30"/>
      <c r="Z75" s="29"/>
      <c r="AA75" s="30"/>
      <c r="AB75" s="30"/>
      <c r="AC75" s="29"/>
      <c r="AD75" s="30"/>
      <c r="AE75" s="30">
        <v>63</v>
      </c>
      <c r="AF75" s="383">
        <v>194939.98</v>
      </c>
      <c r="AG75" s="30"/>
      <c r="AH75" s="30"/>
      <c r="AI75" s="29"/>
      <c r="AJ75" s="30"/>
      <c r="AK75" s="30"/>
      <c r="AL75" s="29"/>
      <c r="AM75" s="30"/>
      <c r="AN75" s="30"/>
      <c r="AO75" s="29"/>
      <c r="AP75" s="30"/>
      <c r="AQ75" s="30">
        <v>63</v>
      </c>
      <c r="AR75" s="383">
        <v>325377.96999999997</v>
      </c>
      <c r="AS75" s="253">
        <f t="shared" si="2"/>
        <v>63</v>
      </c>
      <c r="AT75" s="254">
        <f t="shared" si="3"/>
        <v>63</v>
      </c>
      <c r="AU75" s="376">
        <v>63</v>
      </c>
      <c r="AV75" s="376">
        <v>328192.40000000002</v>
      </c>
    </row>
    <row r="76" spans="8:48">
      <c r="H76" s="31"/>
      <c r="I76" s="375"/>
      <c r="J76" s="375"/>
      <c r="K76" s="375"/>
      <c r="L76" s="375"/>
      <c r="M76" s="375"/>
      <c r="N76" s="375"/>
      <c r="O76" s="375"/>
      <c r="P76" s="375"/>
      <c r="Q76" s="375"/>
      <c r="R76" s="375"/>
      <c r="S76" s="375"/>
      <c r="V76" s="30"/>
      <c r="W76" s="29"/>
      <c r="X76" s="30"/>
      <c r="Y76" s="30"/>
      <c r="Z76" s="29"/>
      <c r="AA76" s="30"/>
      <c r="AB76" s="30"/>
      <c r="AC76" s="29"/>
      <c r="AD76" s="30"/>
      <c r="AE76" s="30">
        <v>64</v>
      </c>
      <c r="AF76" s="383">
        <v>197569.76</v>
      </c>
      <c r="AG76" s="30"/>
      <c r="AH76" s="30"/>
      <c r="AI76" s="29"/>
      <c r="AJ76" s="30"/>
      <c r="AK76" s="30"/>
      <c r="AL76" s="29"/>
      <c r="AM76" s="30"/>
      <c r="AN76" s="30"/>
      <c r="AO76" s="29"/>
      <c r="AP76" s="30"/>
      <c r="AQ76" s="30">
        <v>64</v>
      </c>
      <c r="AR76" s="383">
        <v>330222.36</v>
      </c>
      <c r="AS76" s="253">
        <f t="shared" si="2"/>
        <v>64</v>
      </c>
      <c r="AT76" s="254">
        <f t="shared" si="3"/>
        <v>64</v>
      </c>
      <c r="AU76" s="376">
        <v>64</v>
      </c>
      <c r="AV76" s="376">
        <v>333038.40000000002</v>
      </c>
    </row>
    <row r="77" spans="8:48"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V77" s="30"/>
      <c r="W77" s="29"/>
      <c r="X77" s="30"/>
      <c r="Y77" s="30"/>
      <c r="Z77" s="29"/>
      <c r="AA77" s="30"/>
      <c r="AB77" s="30"/>
      <c r="AC77" s="29"/>
      <c r="AD77" s="30"/>
      <c r="AE77" s="30">
        <v>65</v>
      </c>
      <c r="AF77" s="383">
        <v>200199.54</v>
      </c>
      <c r="AG77" s="30"/>
      <c r="AH77" s="30"/>
      <c r="AI77" s="29"/>
      <c r="AJ77" s="30"/>
      <c r="AK77" s="30"/>
      <c r="AL77" s="29"/>
      <c r="AM77" s="30"/>
      <c r="AN77" s="30"/>
      <c r="AO77" s="29"/>
      <c r="AP77" s="30"/>
      <c r="AQ77" s="30">
        <v>65</v>
      </c>
      <c r="AR77" s="383">
        <v>335066.75</v>
      </c>
      <c r="AS77" s="253">
        <f t="shared" ref="AS77:AS140" si="6">AS76+1</f>
        <v>65</v>
      </c>
      <c r="AT77" s="254">
        <f t="shared" ref="AT77:AT140" si="7">AT76+1</f>
        <v>65</v>
      </c>
      <c r="AU77" s="376">
        <v>65</v>
      </c>
      <c r="AV77" s="376">
        <v>337884.4</v>
      </c>
    </row>
    <row r="78" spans="8:48"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V78" s="30"/>
      <c r="W78" s="29"/>
      <c r="X78" s="30"/>
      <c r="Y78" s="30"/>
      <c r="Z78" s="29"/>
      <c r="AA78" s="30"/>
      <c r="AB78" s="30"/>
      <c r="AC78" s="29"/>
      <c r="AD78" s="30"/>
      <c r="AE78" s="30">
        <v>66</v>
      </c>
      <c r="AF78" s="383">
        <v>202829.32</v>
      </c>
      <c r="AG78" s="30"/>
      <c r="AH78" s="30"/>
      <c r="AI78" s="29"/>
      <c r="AJ78" s="30"/>
      <c r="AK78" s="30"/>
      <c r="AL78" s="29"/>
      <c r="AM78" s="30"/>
      <c r="AN78" s="30"/>
      <c r="AO78" s="29"/>
      <c r="AP78" s="30"/>
      <c r="AQ78" s="30">
        <v>66</v>
      </c>
      <c r="AR78" s="383">
        <v>339911.14</v>
      </c>
      <c r="AS78" s="253">
        <f t="shared" si="6"/>
        <v>66</v>
      </c>
      <c r="AT78" s="254">
        <f t="shared" si="7"/>
        <v>66</v>
      </c>
      <c r="AU78" s="376">
        <v>66</v>
      </c>
      <c r="AV78" s="376">
        <v>342730.4</v>
      </c>
    </row>
    <row r="79" spans="8:48"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V79" s="30"/>
      <c r="W79" s="29"/>
      <c r="X79" s="30"/>
      <c r="Y79" s="30"/>
      <c r="Z79" s="29"/>
      <c r="AA79" s="30"/>
      <c r="AB79" s="30"/>
      <c r="AC79" s="29"/>
      <c r="AD79" s="30"/>
      <c r="AE79" s="30">
        <v>67</v>
      </c>
      <c r="AF79" s="383">
        <v>205459.1</v>
      </c>
      <c r="AG79" s="30"/>
      <c r="AH79" s="30"/>
      <c r="AI79" s="29"/>
      <c r="AJ79" s="30"/>
      <c r="AK79" s="30"/>
      <c r="AL79" s="29"/>
      <c r="AM79" s="30"/>
      <c r="AN79" s="30"/>
      <c r="AO79" s="29"/>
      <c r="AP79" s="30"/>
      <c r="AQ79" s="30">
        <v>67</v>
      </c>
      <c r="AR79" s="383">
        <v>344755.53</v>
      </c>
      <c r="AS79" s="253">
        <f t="shared" si="6"/>
        <v>67</v>
      </c>
      <c r="AT79" s="254">
        <f t="shared" si="7"/>
        <v>67</v>
      </c>
      <c r="AU79" s="376">
        <v>67</v>
      </c>
      <c r="AV79" s="376">
        <v>347576.4</v>
      </c>
    </row>
    <row r="80" spans="8:48">
      <c r="V80" s="30"/>
      <c r="W80" s="29"/>
      <c r="X80" s="30"/>
      <c r="Y80" s="30"/>
      <c r="Z80" s="29"/>
      <c r="AA80" s="30"/>
      <c r="AB80" s="30"/>
      <c r="AC80" s="29"/>
      <c r="AD80" s="30"/>
      <c r="AE80" s="30">
        <v>68</v>
      </c>
      <c r="AF80" s="383">
        <v>208088.88</v>
      </c>
      <c r="AG80" s="30"/>
      <c r="AH80" s="30"/>
      <c r="AI80" s="29"/>
      <c r="AJ80" s="30"/>
      <c r="AK80" s="30"/>
      <c r="AL80" s="29"/>
      <c r="AM80" s="30"/>
      <c r="AN80" s="30"/>
      <c r="AO80" s="29"/>
      <c r="AP80" s="30"/>
      <c r="AQ80" s="30">
        <v>68</v>
      </c>
      <c r="AR80" s="383">
        <v>349599.92</v>
      </c>
      <c r="AS80" s="253">
        <f t="shared" si="6"/>
        <v>68</v>
      </c>
      <c r="AT80" s="254">
        <f t="shared" si="7"/>
        <v>68</v>
      </c>
      <c r="AU80" s="376">
        <v>68</v>
      </c>
      <c r="AV80" s="376">
        <v>352422.40000000002</v>
      </c>
    </row>
    <row r="81" spans="8:48" ht="15.75">
      <c r="H81" s="524" t="s">
        <v>51</v>
      </c>
      <c r="I81" s="524"/>
      <c r="J81" s="524"/>
      <c r="K81" s="524"/>
      <c r="L81" s="524"/>
      <c r="M81" s="524"/>
      <c r="N81" s="524"/>
      <c r="O81" s="524"/>
      <c r="P81" s="524"/>
      <c r="Q81" s="524"/>
      <c r="R81" s="524"/>
      <c r="S81" s="524"/>
      <c r="V81" s="30"/>
      <c r="W81" s="29"/>
      <c r="X81" s="30"/>
      <c r="Y81" s="30"/>
      <c r="Z81" s="29"/>
      <c r="AA81" s="30"/>
      <c r="AB81" s="30"/>
      <c r="AC81" s="29"/>
      <c r="AD81" s="30"/>
      <c r="AE81" s="30">
        <v>69</v>
      </c>
      <c r="AF81" s="383">
        <v>210718.66</v>
      </c>
      <c r="AG81" s="30"/>
      <c r="AH81" s="30"/>
      <c r="AI81" s="29"/>
      <c r="AJ81" s="30"/>
      <c r="AK81" s="30"/>
      <c r="AL81" s="29"/>
      <c r="AM81" s="30"/>
      <c r="AN81" s="30"/>
      <c r="AO81" s="29"/>
      <c r="AP81" s="30"/>
      <c r="AQ81" s="30">
        <v>69</v>
      </c>
      <c r="AR81" s="383">
        <v>354444.31</v>
      </c>
      <c r="AS81" s="253">
        <f t="shared" si="6"/>
        <v>69</v>
      </c>
      <c r="AT81" s="254">
        <f t="shared" si="7"/>
        <v>69</v>
      </c>
      <c r="AU81" s="376">
        <v>69</v>
      </c>
      <c r="AV81" s="376">
        <v>357268.4</v>
      </c>
    </row>
    <row r="82" spans="8:48">
      <c r="H82" s="525" t="s">
        <v>57</v>
      </c>
      <c r="I82" s="525" t="s">
        <v>58</v>
      </c>
      <c r="J82" s="525" t="s">
        <v>59</v>
      </c>
      <c r="K82" s="526" t="s">
        <v>60</v>
      </c>
      <c r="L82" s="526"/>
      <c r="M82" s="526"/>
      <c r="N82" s="526"/>
      <c r="O82" s="526"/>
      <c r="P82" s="526"/>
      <c r="Q82" s="526"/>
      <c r="R82" s="526"/>
      <c r="S82" s="526"/>
      <c r="V82" s="30"/>
      <c r="W82" s="29"/>
      <c r="X82" s="30"/>
      <c r="Y82" s="30"/>
      <c r="Z82" s="29"/>
      <c r="AA82" s="30"/>
      <c r="AB82" s="30"/>
      <c r="AC82" s="29"/>
      <c r="AD82" s="30"/>
      <c r="AE82" s="30">
        <v>70</v>
      </c>
      <c r="AF82" s="383">
        <v>213348.44</v>
      </c>
      <c r="AG82" s="30"/>
      <c r="AH82" s="30"/>
      <c r="AI82" s="29"/>
      <c r="AJ82" s="30"/>
      <c r="AK82" s="30"/>
      <c r="AL82" s="29"/>
      <c r="AM82" s="30"/>
      <c r="AN82" s="30"/>
      <c r="AO82" s="29"/>
      <c r="AP82" s="30"/>
      <c r="AQ82" s="30">
        <v>70</v>
      </c>
      <c r="AR82" s="383">
        <v>359288.7</v>
      </c>
      <c r="AS82" s="253">
        <f t="shared" si="6"/>
        <v>70</v>
      </c>
      <c r="AT82" s="254">
        <f t="shared" si="7"/>
        <v>70</v>
      </c>
      <c r="AU82" s="376">
        <v>70</v>
      </c>
      <c r="AV82" s="376">
        <v>362114.4</v>
      </c>
    </row>
    <row r="83" spans="8:48">
      <c r="H83" s="525"/>
      <c r="I83" s="525"/>
      <c r="J83" s="525"/>
      <c r="K83" s="374">
        <v>1</v>
      </c>
      <c r="L83" s="374">
        <v>2</v>
      </c>
      <c r="M83" s="374">
        <v>3</v>
      </c>
      <c r="N83" s="374">
        <v>4</v>
      </c>
      <c r="O83" s="374">
        <v>5</v>
      </c>
      <c r="P83" s="374">
        <v>6</v>
      </c>
      <c r="Q83" s="374">
        <v>7</v>
      </c>
      <c r="R83" s="374">
        <v>8</v>
      </c>
      <c r="S83" s="374">
        <v>9</v>
      </c>
      <c r="V83" s="30"/>
      <c r="W83" s="29"/>
      <c r="X83" s="30"/>
      <c r="Y83" s="30"/>
      <c r="Z83" s="29"/>
      <c r="AA83" s="30"/>
      <c r="AB83" s="30"/>
      <c r="AC83" s="29"/>
      <c r="AD83" s="30"/>
      <c r="AE83" s="30">
        <v>71</v>
      </c>
      <c r="AF83" s="383">
        <v>215978.22</v>
      </c>
      <c r="AG83" s="30"/>
      <c r="AH83" s="30"/>
      <c r="AI83" s="29"/>
      <c r="AJ83" s="30"/>
      <c r="AK83" s="30"/>
      <c r="AL83" s="29"/>
      <c r="AM83" s="30"/>
      <c r="AN83" s="30"/>
      <c r="AO83" s="29"/>
      <c r="AP83" s="30"/>
      <c r="AQ83" s="30">
        <v>71</v>
      </c>
      <c r="AR83" s="383">
        <v>364133.09</v>
      </c>
      <c r="AS83" s="253">
        <f t="shared" si="6"/>
        <v>71</v>
      </c>
      <c r="AT83" s="254">
        <f t="shared" si="7"/>
        <v>71</v>
      </c>
      <c r="AU83" s="376">
        <v>71</v>
      </c>
      <c r="AV83" s="376">
        <v>366960.4</v>
      </c>
    </row>
    <row r="84" spans="8:48"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V84" s="30"/>
      <c r="W84" s="29"/>
      <c r="X84" s="30"/>
      <c r="Y84" s="30"/>
      <c r="Z84" s="29"/>
      <c r="AA84" s="30"/>
      <c r="AB84" s="30"/>
      <c r="AC84" s="29"/>
      <c r="AD84" s="30"/>
      <c r="AE84" s="30">
        <v>72</v>
      </c>
      <c r="AF84" s="383">
        <v>218608</v>
      </c>
      <c r="AG84" s="30"/>
      <c r="AH84" s="30"/>
      <c r="AI84" s="29"/>
      <c r="AJ84" s="30"/>
      <c r="AK84" s="30"/>
      <c r="AL84" s="29"/>
      <c r="AM84" s="30"/>
      <c r="AN84" s="30"/>
      <c r="AO84" s="29"/>
      <c r="AP84" s="30"/>
      <c r="AQ84" s="30">
        <v>72</v>
      </c>
      <c r="AR84" s="383">
        <v>368977.48</v>
      </c>
      <c r="AS84" s="253">
        <f t="shared" si="6"/>
        <v>72</v>
      </c>
      <c r="AT84" s="254">
        <f t="shared" si="7"/>
        <v>72</v>
      </c>
      <c r="AU84" s="376">
        <v>72</v>
      </c>
      <c r="AV84" s="376">
        <v>371806.4</v>
      </c>
    </row>
    <row r="85" spans="8:48"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V85" s="30"/>
      <c r="W85" s="29"/>
      <c r="X85" s="30"/>
      <c r="Y85" s="30"/>
      <c r="Z85" s="29"/>
      <c r="AA85" s="30"/>
      <c r="AB85" s="30"/>
      <c r="AC85" s="29"/>
      <c r="AD85" s="30"/>
      <c r="AE85" s="30">
        <v>73</v>
      </c>
      <c r="AF85" s="383">
        <v>221237.78</v>
      </c>
      <c r="AG85" s="30"/>
      <c r="AH85" s="30"/>
      <c r="AI85" s="29"/>
      <c r="AJ85" s="30"/>
      <c r="AK85" s="30"/>
      <c r="AL85" s="29"/>
      <c r="AM85" s="30"/>
      <c r="AN85" s="30"/>
      <c r="AO85" s="29"/>
      <c r="AP85" s="30"/>
      <c r="AQ85" s="30">
        <v>73</v>
      </c>
      <c r="AR85" s="383">
        <v>373821.87</v>
      </c>
      <c r="AS85" s="253">
        <f t="shared" si="6"/>
        <v>73</v>
      </c>
      <c r="AT85" s="254">
        <f t="shared" si="7"/>
        <v>73</v>
      </c>
      <c r="AU85" s="376">
        <v>73</v>
      </c>
      <c r="AV85" s="376">
        <v>376652.4</v>
      </c>
    </row>
    <row r="86" spans="8:48"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V86" s="30"/>
      <c r="W86" s="29"/>
      <c r="X86" s="30"/>
      <c r="Y86" s="30"/>
      <c r="Z86" s="29"/>
      <c r="AA86" s="30"/>
      <c r="AB86" s="30"/>
      <c r="AC86" s="29"/>
      <c r="AD86" s="30"/>
      <c r="AE86" s="30">
        <v>74</v>
      </c>
      <c r="AF86" s="383">
        <v>223867.56</v>
      </c>
      <c r="AG86" s="30"/>
      <c r="AH86" s="30"/>
      <c r="AI86" s="29"/>
      <c r="AJ86" s="30"/>
      <c r="AK86" s="30"/>
      <c r="AL86" s="29"/>
      <c r="AM86" s="30"/>
      <c r="AN86" s="30"/>
      <c r="AO86" s="29"/>
      <c r="AP86" s="30"/>
      <c r="AQ86" s="30">
        <v>74</v>
      </c>
      <c r="AR86" s="383">
        <v>378666.26</v>
      </c>
      <c r="AS86" s="253">
        <f t="shared" si="6"/>
        <v>74</v>
      </c>
      <c r="AT86" s="254">
        <f t="shared" si="7"/>
        <v>74</v>
      </c>
      <c r="AU86" s="376">
        <v>74</v>
      </c>
      <c r="AV86" s="376">
        <v>381498.4</v>
      </c>
    </row>
    <row r="87" spans="8:48"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V87" s="30"/>
      <c r="W87" s="29"/>
      <c r="X87" s="30"/>
      <c r="Y87" s="30"/>
      <c r="Z87" s="29"/>
      <c r="AA87" s="30"/>
      <c r="AB87" s="30"/>
      <c r="AC87" s="29"/>
      <c r="AD87" s="30"/>
      <c r="AE87" s="30">
        <v>75</v>
      </c>
      <c r="AF87" s="383">
        <v>226497.34</v>
      </c>
      <c r="AG87" s="30"/>
      <c r="AH87" s="30"/>
      <c r="AI87" s="29"/>
      <c r="AJ87" s="30"/>
      <c r="AK87" s="30"/>
      <c r="AL87" s="29"/>
      <c r="AM87" s="30"/>
      <c r="AN87" s="30"/>
      <c r="AO87" s="29"/>
      <c r="AP87" s="30"/>
      <c r="AQ87" s="30">
        <v>75</v>
      </c>
      <c r="AR87" s="383">
        <v>383510.65</v>
      </c>
      <c r="AS87" s="253">
        <f t="shared" si="6"/>
        <v>75</v>
      </c>
      <c r="AT87" s="254">
        <f t="shared" si="7"/>
        <v>75</v>
      </c>
      <c r="AU87" s="376">
        <v>75</v>
      </c>
      <c r="AV87" s="376">
        <v>386344.4</v>
      </c>
    </row>
    <row r="88" spans="8:48"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V88" s="30"/>
      <c r="W88" s="29"/>
      <c r="X88" s="30"/>
      <c r="Y88" s="30"/>
      <c r="Z88" s="29"/>
      <c r="AA88" s="30"/>
      <c r="AB88" s="30"/>
      <c r="AC88" s="29"/>
      <c r="AD88" s="30"/>
      <c r="AE88" s="30">
        <v>76</v>
      </c>
      <c r="AF88" s="383">
        <v>229127.12</v>
      </c>
      <c r="AG88" s="30"/>
      <c r="AH88" s="30"/>
      <c r="AI88" s="29"/>
      <c r="AJ88" s="30"/>
      <c r="AK88" s="30"/>
      <c r="AL88" s="29"/>
      <c r="AM88" s="30"/>
      <c r="AN88" s="30"/>
      <c r="AO88" s="29"/>
      <c r="AP88" s="30"/>
      <c r="AQ88" s="30">
        <v>76</v>
      </c>
      <c r="AR88" s="383">
        <v>388355.04</v>
      </c>
      <c r="AS88" s="253">
        <f t="shared" si="6"/>
        <v>76</v>
      </c>
      <c r="AT88" s="254">
        <f t="shared" si="7"/>
        <v>76</v>
      </c>
      <c r="AU88" s="376">
        <v>76</v>
      </c>
      <c r="AV88" s="376">
        <v>391190.4</v>
      </c>
    </row>
    <row r="89" spans="8:48"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V89" s="30"/>
      <c r="W89" s="29"/>
      <c r="X89" s="30"/>
      <c r="Y89" s="30"/>
      <c r="Z89" s="29"/>
      <c r="AA89" s="30"/>
      <c r="AB89" s="30"/>
      <c r="AC89" s="29"/>
      <c r="AD89" s="30"/>
      <c r="AE89" s="30">
        <v>77</v>
      </c>
      <c r="AF89" s="383">
        <v>231756.9</v>
      </c>
      <c r="AG89" s="30"/>
      <c r="AH89" s="30"/>
      <c r="AI89" s="29"/>
      <c r="AJ89" s="30"/>
      <c r="AK89" s="30"/>
      <c r="AL89" s="29"/>
      <c r="AM89" s="30"/>
      <c r="AN89" s="30"/>
      <c r="AO89" s="29"/>
      <c r="AP89" s="30"/>
      <c r="AQ89" s="30">
        <v>77</v>
      </c>
      <c r="AR89" s="383">
        <v>393199.43</v>
      </c>
      <c r="AS89" s="253">
        <f t="shared" si="6"/>
        <v>77</v>
      </c>
      <c r="AT89" s="254">
        <f t="shared" si="7"/>
        <v>77</v>
      </c>
      <c r="AU89" s="376">
        <v>77</v>
      </c>
      <c r="AV89" s="376">
        <v>396036.4</v>
      </c>
    </row>
    <row r="90" spans="8:48"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V90" s="30"/>
      <c r="W90" s="29"/>
      <c r="X90" s="30"/>
      <c r="Y90" s="30"/>
      <c r="Z90" s="29"/>
      <c r="AA90" s="30"/>
      <c r="AB90" s="30"/>
      <c r="AC90" s="29"/>
      <c r="AD90" s="30"/>
      <c r="AE90" s="30">
        <v>78</v>
      </c>
      <c r="AF90" s="383">
        <v>234386.68</v>
      </c>
      <c r="AG90" s="30"/>
      <c r="AH90" s="30"/>
      <c r="AI90" s="29"/>
      <c r="AJ90" s="30"/>
      <c r="AK90" s="30"/>
      <c r="AL90" s="29"/>
      <c r="AM90" s="30"/>
      <c r="AN90" s="30"/>
      <c r="AO90" s="29"/>
      <c r="AP90" s="30"/>
      <c r="AQ90" s="30">
        <v>78</v>
      </c>
      <c r="AR90" s="383">
        <v>398043.82</v>
      </c>
      <c r="AS90" s="253">
        <f t="shared" si="6"/>
        <v>78</v>
      </c>
      <c r="AT90" s="254">
        <f t="shared" si="7"/>
        <v>78</v>
      </c>
      <c r="AU90" s="376">
        <v>78</v>
      </c>
      <c r="AV90" s="376">
        <v>400882.4</v>
      </c>
    </row>
    <row r="91" spans="8:48"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V91" s="30"/>
      <c r="W91" s="29"/>
      <c r="X91" s="30"/>
      <c r="Y91" s="30"/>
      <c r="Z91" s="29"/>
      <c r="AA91" s="30"/>
      <c r="AB91" s="30"/>
      <c r="AC91" s="29"/>
      <c r="AD91" s="30"/>
      <c r="AE91" s="30">
        <v>79</v>
      </c>
      <c r="AF91" s="383">
        <v>237016.46</v>
      </c>
      <c r="AG91" s="30"/>
      <c r="AH91" s="30"/>
      <c r="AI91" s="29"/>
      <c r="AJ91" s="30"/>
      <c r="AK91" s="30"/>
      <c r="AL91" s="29"/>
      <c r="AM91" s="30"/>
      <c r="AN91" s="30"/>
      <c r="AO91" s="29"/>
      <c r="AP91" s="30"/>
      <c r="AQ91" s="30">
        <v>79</v>
      </c>
      <c r="AR91" s="383">
        <v>402888.21</v>
      </c>
      <c r="AS91" s="253">
        <f t="shared" si="6"/>
        <v>79</v>
      </c>
      <c r="AT91" s="254">
        <f t="shared" si="7"/>
        <v>79</v>
      </c>
      <c r="AU91" s="376">
        <v>79</v>
      </c>
      <c r="AV91" s="376">
        <v>405728.4</v>
      </c>
    </row>
    <row r="92" spans="8:48"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V92" s="30"/>
      <c r="W92" s="29"/>
      <c r="X92" s="30"/>
      <c r="Y92" s="30"/>
      <c r="Z92" s="29"/>
      <c r="AA92" s="30"/>
      <c r="AB92" s="30"/>
      <c r="AC92" s="29"/>
      <c r="AD92" s="30"/>
      <c r="AE92" s="30">
        <v>80</v>
      </c>
      <c r="AF92" s="383">
        <v>239646.24</v>
      </c>
      <c r="AG92" s="30"/>
      <c r="AH92" s="30"/>
      <c r="AI92" s="29"/>
      <c r="AJ92" s="30"/>
      <c r="AK92" s="30"/>
      <c r="AL92" s="29"/>
      <c r="AM92" s="30"/>
      <c r="AN92" s="30"/>
      <c r="AO92" s="29"/>
      <c r="AP92" s="30"/>
      <c r="AQ92" s="30">
        <v>80</v>
      </c>
      <c r="AR92" s="383">
        <v>407732.6</v>
      </c>
      <c r="AS92" s="253">
        <f t="shared" si="6"/>
        <v>80</v>
      </c>
      <c r="AT92" s="254">
        <f t="shared" si="7"/>
        <v>80</v>
      </c>
      <c r="AU92" s="376">
        <v>80</v>
      </c>
      <c r="AV92" s="376">
        <v>410574.4</v>
      </c>
    </row>
    <row r="93" spans="8:48"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V93" s="30"/>
      <c r="W93" s="29"/>
      <c r="X93" s="30"/>
      <c r="Y93" s="30"/>
      <c r="Z93" s="29"/>
      <c r="AA93" s="30"/>
      <c r="AB93" s="30"/>
      <c r="AC93" s="29"/>
      <c r="AD93" s="30"/>
      <c r="AE93" s="30">
        <v>81</v>
      </c>
      <c r="AF93" s="383">
        <v>242276.02</v>
      </c>
      <c r="AG93" s="30"/>
      <c r="AH93" s="30"/>
      <c r="AI93" s="29"/>
      <c r="AJ93" s="30"/>
      <c r="AK93" s="30"/>
      <c r="AL93" s="29"/>
      <c r="AM93" s="30"/>
      <c r="AN93" s="30"/>
      <c r="AO93" s="29"/>
      <c r="AP93" s="30"/>
      <c r="AQ93" s="30">
        <v>81</v>
      </c>
      <c r="AR93" s="383">
        <v>412576.99</v>
      </c>
      <c r="AS93" s="253">
        <f t="shared" si="6"/>
        <v>81</v>
      </c>
      <c r="AT93" s="254">
        <f t="shared" si="7"/>
        <v>81</v>
      </c>
      <c r="AU93" s="376">
        <v>81</v>
      </c>
      <c r="AV93" s="376">
        <v>415420.4</v>
      </c>
    </row>
    <row r="94" spans="8:48"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V94" s="30"/>
      <c r="W94" s="29"/>
      <c r="X94" s="30"/>
      <c r="Y94" s="30"/>
      <c r="Z94" s="29"/>
      <c r="AA94" s="30"/>
      <c r="AB94" s="30"/>
      <c r="AC94" s="29"/>
      <c r="AD94" s="30"/>
      <c r="AE94" s="30">
        <v>82</v>
      </c>
      <c r="AF94" s="383">
        <v>244905.8</v>
      </c>
      <c r="AG94" s="30"/>
      <c r="AH94" s="30"/>
      <c r="AI94" s="29"/>
      <c r="AJ94" s="30"/>
      <c r="AK94" s="30"/>
      <c r="AL94" s="29"/>
      <c r="AM94" s="30"/>
      <c r="AN94" s="30"/>
      <c r="AO94" s="29"/>
      <c r="AP94" s="30"/>
      <c r="AQ94" s="30">
        <v>82</v>
      </c>
      <c r="AR94" s="383">
        <v>417421.38</v>
      </c>
      <c r="AS94" s="253">
        <f t="shared" si="6"/>
        <v>82</v>
      </c>
      <c r="AT94" s="254">
        <f t="shared" si="7"/>
        <v>82</v>
      </c>
      <c r="AU94" s="376">
        <v>82</v>
      </c>
      <c r="AV94" s="376">
        <v>420266.4</v>
      </c>
    </row>
    <row r="95" spans="8:48"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V95" s="30"/>
      <c r="W95" s="29"/>
      <c r="X95" s="30"/>
      <c r="Y95" s="30"/>
      <c r="Z95" s="29"/>
      <c r="AA95" s="30"/>
      <c r="AB95" s="30"/>
      <c r="AC95" s="29"/>
      <c r="AD95" s="30"/>
      <c r="AE95" s="30">
        <v>83</v>
      </c>
      <c r="AF95" s="383">
        <v>247535.58</v>
      </c>
      <c r="AG95" s="30"/>
      <c r="AH95" s="30"/>
      <c r="AI95" s="29"/>
      <c r="AJ95" s="30"/>
      <c r="AK95" s="30"/>
      <c r="AL95" s="29"/>
      <c r="AM95" s="30"/>
      <c r="AN95" s="30"/>
      <c r="AO95" s="29"/>
      <c r="AP95" s="30"/>
      <c r="AQ95" s="30">
        <v>83</v>
      </c>
      <c r="AR95" s="383">
        <v>422265.77</v>
      </c>
      <c r="AS95" s="253">
        <f t="shared" si="6"/>
        <v>83</v>
      </c>
      <c r="AT95" s="254">
        <f t="shared" si="7"/>
        <v>83</v>
      </c>
      <c r="AU95" s="376">
        <v>83</v>
      </c>
      <c r="AV95" s="376">
        <v>425112.4</v>
      </c>
    </row>
    <row r="96" spans="8:48"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V96" s="30"/>
      <c r="W96" s="29"/>
      <c r="X96" s="30"/>
      <c r="Y96" s="30"/>
      <c r="Z96" s="29"/>
      <c r="AA96" s="30"/>
      <c r="AB96" s="30"/>
      <c r="AC96" s="29"/>
      <c r="AD96" s="30"/>
      <c r="AE96" s="30">
        <v>84</v>
      </c>
      <c r="AF96" s="383">
        <v>250165.36</v>
      </c>
      <c r="AG96" s="30"/>
      <c r="AH96" s="30"/>
      <c r="AI96" s="29"/>
      <c r="AJ96" s="30"/>
      <c r="AK96" s="30"/>
      <c r="AL96" s="29"/>
      <c r="AM96" s="30"/>
      <c r="AN96" s="30"/>
      <c r="AO96" s="29"/>
      <c r="AP96" s="30"/>
      <c r="AQ96" s="30">
        <v>84</v>
      </c>
      <c r="AR96" s="383">
        <v>427110.16</v>
      </c>
      <c r="AS96" s="253">
        <f t="shared" si="6"/>
        <v>84</v>
      </c>
      <c r="AT96" s="254">
        <f t="shared" si="7"/>
        <v>84</v>
      </c>
      <c r="AU96" s="376">
        <v>84</v>
      </c>
      <c r="AV96" s="376">
        <v>429958.40000000002</v>
      </c>
    </row>
    <row r="97" spans="8:48">
      <c r="V97" s="30"/>
      <c r="W97" s="29"/>
      <c r="X97" s="30"/>
      <c r="Y97" s="30"/>
      <c r="Z97" s="29"/>
      <c r="AA97" s="30"/>
      <c r="AB97" s="30"/>
      <c r="AC97" s="29"/>
      <c r="AD97" s="30"/>
      <c r="AE97" s="30">
        <v>85</v>
      </c>
      <c r="AF97" s="383">
        <v>252795.08</v>
      </c>
      <c r="AG97" s="30"/>
      <c r="AH97" s="30"/>
      <c r="AI97" s="29"/>
      <c r="AJ97" s="30"/>
      <c r="AK97" s="30"/>
      <c r="AL97" s="29"/>
      <c r="AM97" s="30"/>
      <c r="AN97" s="30"/>
      <c r="AO97" s="29"/>
      <c r="AP97" s="30"/>
      <c r="AQ97" s="30">
        <v>85</v>
      </c>
      <c r="AR97" s="383">
        <v>431954.55</v>
      </c>
      <c r="AS97" s="253">
        <f t="shared" si="6"/>
        <v>85</v>
      </c>
      <c r="AT97" s="254">
        <f t="shared" si="7"/>
        <v>85</v>
      </c>
      <c r="AU97" s="376">
        <v>85</v>
      </c>
      <c r="AV97" s="376">
        <v>434804.4</v>
      </c>
    </row>
    <row r="98" spans="8:48" ht="15.75">
      <c r="H98" s="524" t="s">
        <v>52</v>
      </c>
      <c r="I98" s="524"/>
      <c r="J98" s="524"/>
      <c r="K98" s="524"/>
      <c r="L98" s="524"/>
      <c r="M98" s="524"/>
      <c r="N98" s="524"/>
      <c r="O98" s="524"/>
      <c r="P98" s="524"/>
      <c r="Q98" s="524"/>
      <c r="R98" s="524"/>
      <c r="S98" s="524"/>
      <c r="V98" s="30"/>
      <c r="W98" s="29"/>
      <c r="X98" s="30"/>
      <c r="Y98" s="30"/>
      <c r="Z98" s="29"/>
      <c r="AA98" s="30"/>
      <c r="AB98" s="30"/>
      <c r="AC98" s="29"/>
      <c r="AD98" s="30"/>
      <c r="AE98" s="30">
        <v>86</v>
      </c>
      <c r="AF98" s="383">
        <v>255424.8</v>
      </c>
      <c r="AG98" s="30"/>
      <c r="AH98" s="30"/>
      <c r="AI98" s="29"/>
      <c r="AJ98" s="30"/>
      <c r="AK98" s="30"/>
      <c r="AL98" s="29"/>
      <c r="AM98" s="30"/>
      <c r="AN98" s="30"/>
      <c r="AO98" s="29"/>
      <c r="AP98" s="30"/>
      <c r="AQ98" s="30">
        <v>86</v>
      </c>
      <c r="AR98" s="383">
        <v>436798.94</v>
      </c>
      <c r="AS98" s="253">
        <f t="shared" si="6"/>
        <v>86</v>
      </c>
      <c r="AT98" s="254">
        <f t="shared" si="7"/>
        <v>86</v>
      </c>
      <c r="AU98" s="376">
        <v>86</v>
      </c>
      <c r="AV98" s="376">
        <v>439650.4</v>
      </c>
    </row>
    <row r="99" spans="8:48">
      <c r="H99" s="525" t="s">
        <v>57</v>
      </c>
      <c r="I99" s="525" t="s">
        <v>58</v>
      </c>
      <c r="J99" s="525" t="s">
        <v>59</v>
      </c>
      <c r="K99" s="526" t="s">
        <v>60</v>
      </c>
      <c r="L99" s="526"/>
      <c r="M99" s="526"/>
      <c r="N99" s="526"/>
      <c r="O99" s="526"/>
      <c r="P99" s="526"/>
      <c r="Q99" s="526"/>
      <c r="R99" s="526"/>
      <c r="S99" s="526"/>
      <c r="V99" s="30"/>
      <c r="W99" s="29"/>
      <c r="X99" s="30"/>
      <c r="Y99" s="30"/>
      <c r="Z99" s="29"/>
      <c r="AA99" s="30"/>
      <c r="AB99" s="30"/>
      <c r="AC99" s="29"/>
      <c r="AD99" s="30"/>
      <c r="AE99" s="30">
        <v>87</v>
      </c>
      <c r="AF99" s="383">
        <v>258054.52</v>
      </c>
      <c r="AG99" s="30"/>
      <c r="AH99" s="30"/>
      <c r="AI99" s="29"/>
      <c r="AJ99" s="30"/>
      <c r="AK99" s="30"/>
      <c r="AL99" s="29"/>
      <c r="AM99" s="30"/>
      <c r="AN99" s="30"/>
      <c r="AO99" s="29"/>
      <c r="AP99" s="30"/>
      <c r="AQ99" s="30">
        <v>87</v>
      </c>
      <c r="AR99" s="383">
        <v>441643.33</v>
      </c>
      <c r="AS99" s="253">
        <f t="shared" si="6"/>
        <v>87</v>
      </c>
      <c r="AT99" s="254">
        <f t="shared" si="7"/>
        <v>87</v>
      </c>
      <c r="AU99" s="376">
        <v>87</v>
      </c>
      <c r="AV99" s="376">
        <v>444496.4</v>
      </c>
    </row>
    <row r="100" spans="8:48">
      <c r="H100" s="525"/>
      <c r="I100" s="525"/>
      <c r="J100" s="525"/>
      <c r="K100" s="374">
        <v>1</v>
      </c>
      <c r="L100" s="374">
        <v>2</v>
      </c>
      <c r="M100" s="374">
        <v>3</v>
      </c>
      <c r="N100" s="374">
        <v>4</v>
      </c>
      <c r="O100" s="374">
        <v>5</v>
      </c>
      <c r="P100" s="374">
        <v>6</v>
      </c>
      <c r="Q100" s="374">
        <v>7</v>
      </c>
      <c r="R100" s="374">
        <v>8</v>
      </c>
      <c r="S100" s="374">
        <v>9</v>
      </c>
      <c r="V100" s="30"/>
      <c r="W100" s="29"/>
      <c r="X100" s="30"/>
      <c r="Y100" s="30"/>
      <c r="Z100" s="29"/>
      <c r="AA100" s="30"/>
      <c r="AB100" s="30"/>
      <c r="AC100" s="29"/>
      <c r="AD100" s="30"/>
      <c r="AE100" s="30">
        <v>88</v>
      </c>
      <c r="AF100" s="383">
        <v>260684.24</v>
      </c>
      <c r="AG100" s="30"/>
      <c r="AH100" s="30"/>
      <c r="AI100" s="29"/>
      <c r="AJ100" s="30"/>
      <c r="AK100" s="30"/>
      <c r="AL100" s="29"/>
      <c r="AM100" s="30"/>
      <c r="AN100" s="30"/>
      <c r="AO100" s="29"/>
      <c r="AP100" s="30"/>
      <c r="AQ100" s="30">
        <v>88</v>
      </c>
      <c r="AR100" s="383">
        <v>446487.72</v>
      </c>
      <c r="AS100" s="253">
        <f t="shared" si="6"/>
        <v>88</v>
      </c>
      <c r="AT100" s="254">
        <f t="shared" si="7"/>
        <v>88</v>
      </c>
      <c r="AU100" s="376">
        <v>88</v>
      </c>
      <c r="AV100" s="376">
        <v>449342.4</v>
      </c>
    </row>
    <row r="101" spans="8:48"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V101" s="30"/>
      <c r="W101" s="29"/>
      <c r="X101" s="30"/>
      <c r="Y101" s="30"/>
      <c r="Z101" s="29"/>
      <c r="AA101" s="30"/>
      <c r="AB101" s="30"/>
      <c r="AC101" s="29"/>
      <c r="AD101" s="30"/>
      <c r="AE101" s="30">
        <v>89</v>
      </c>
      <c r="AF101" s="383">
        <v>263313.96000000002</v>
      </c>
      <c r="AG101" s="30"/>
      <c r="AH101" s="30"/>
      <c r="AI101" s="29"/>
      <c r="AJ101" s="30"/>
      <c r="AK101" s="30"/>
      <c r="AL101" s="29"/>
      <c r="AM101" s="30"/>
      <c r="AN101" s="30"/>
      <c r="AO101" s="29"/>
      <c r="AP101" s="30"/>
      <c r="AQ101" s="30">
        <v>89</v>
      </c>
      <c r="AR101" s="383">
        <v>451332.11</v>
      </c>
      <c r="AS101" s="253">
        <f t="shared" si="6"/>
        <v>89</v>
      </c>
      <c r="AT101" s="254">
        <f t="shared" si="7"/>
        <v>89</v>
      </c>
      <c r="AU101" s="376">
        <v>89</v>
      </c>
      <c r="AV101" s="376">
        <v>454188.4</v>
      </c>
    </row>
    <row r="102" spans="8:48"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V102" s="30"/>
      <c r="W102" s="29"/>
      <c r="X102" s="30"/>
      <c r="Y102" s="30"/>
      <c r="Z102" s="29"/>
      <c r="AA102" s="30"/>
      <c r="AB102" s="30"/>
      <c r="AC102" s="29"/>
      <c r="AD102" s="30"/>
      <c r="AE102" s="30">
        <v>90</v>
      </c>
      <c r="AF102" s="383">
        <v>265943.67999999999</v>
      </c>
      <c r="AG102" s="30"/>
      <c r="AH102" s="30"/>
      <c r="AI102" s="29"/>
      <c r="AJ102" s="30"/>
      <c r="AK102" s="30"/>
      <c r="AL102" s="29"/>
      <c r="AM102" s="30"/>
      <c r="AN102" s="30"/>
      <c r="AO102" s="29"/>
      <c r="AP102" s="30"/>
      <c r="AQ102" s="30">
        <v>90</v>
      </c>
      <c r="AR102" s="383">
        <v>456176.5</v>
      </c>
      <c r="AS102" s="253">
        <f t="shared" si="6"/>
        <v>90</v>
      </c>
      <c r="AT102" s="254">
        <f t="shared" si="7"/>
        <v>90</v>
      </c>
      <c r="AU102" s="376">
        <v>90</v>
      </c>
      <c r="AV102" s="376">
        <v>459034.4</v>
      </c>
    </row>
    <row r="103" spans="8:48"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V103" s="30"/>
      <c r="W103" s="29"/>
      <c r="X103" s="30"/>
      <c r="Y103" s="30"/>
      <c r="Z103" s="29"/>
      <c r="AA103" s="30"/>
      <c r="AB103" s="30"/>
      <c r="AC103" s="29"/>
      <c r="AD103" s="30"/>
      <c r="AE103" s="30">
        <v>91</v>
      </c>
      <c r="AF103" s="383">
        <v>268573.40000000002</v>
      </c>
      <c r="AG103" s="30"/>
      <c r="AH103" s="30"/>
      <c r="AI103" s="29"/>
      <c r="AJ103" s="30"/>
      <c r="AK103" s="30"/>
      <c r="AL103" s="29"/>
      <c r="AM103" s="30"/>
      <c r="AN103" s="30"/>
      <c r="AO103" s="29"/>
      <c r="AP103" s="30"/>
      <c r="AQ103" s="30">
        <v>91</v>
      </c>
      <c r="AR103" s="383">
        <v>461020.89</v>
      </c>
      <c r="AS103" s="253">
        <f t="shared" si="6"/>
        <v>91</v>
      </c>
      <c r="AT103" s="254">
        <f t="shared" si="7"/>
        <v>91</v>
      </c>
      <c r="AU103" s="376">
        <v>91</v>
      </c>
      <c r="AV103" s="376">
        <v>463880.4</v>
      </c>
    </row>
    <row r="104" spans="8:48"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V104" s="30"/>
      <c r="W104" s="29"/>
      <c r="X104" s="30"/>
      <c r="Y104" s="30"/>
      <c r="Z104" s="29"/>
      <c r="AA104" s="30"/>
      <c r="AB104" s="30"/>
      <c r="AC104" s="29"/>
      <c r="AD104" s="30"/>
      <c r="AE104" s="30">
        <v>92</v>
      </c>
      <c r="AF104" s="383">
        <v>271203.12</v>
      </c>
      <c r="AG104" s="30"/>
      <c r="AH104" s="30"/>
      <c r="AI104" s="29"/>
      <c r="AJ104" s="30"/>
      <c r="AK104" s="30"/>
      <c r="AL104" s="29"/>
      <c r="AM104" s="30"/>
      <c r="AN104" s="30"/>
      <c r="AO104" s="29"/>
      <c r="AP104" s="30"/>
      <c r="AQ104" s="30">
        <v>92</v>
      </c>
      <c r="AR104" s="383">
        <v>465865.28</v>
      </c>
      <c r="AS104" s="253">
        <f t="shared" si="6"/>
        <v>92</v>
      </c>
      <c r="AT104" s="254">
        <f t="shared" si="7"/>
        <v>92</v>
      </c>
      <c r="AU104" s="376">
        <v>92</v>
      </c>
      <c r="AV104" s="376">
        <v>468726.4</v>
      </c>
    </row>
    <row r="105" spans="8:48"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V105" s="30"/>
      <c r="W105" s="29"/>
      <c r="X105" s="30"/>
      <c r="Y105" s="30"/>
      <c r="Z105" s="29"/>
      <c r="AA105" s="30"/>
      <c r="AB105" s="30"/>
      <c r="AC105" s="29"/>
      <c r="AD105" s="30"/>
      <c r="AE105" s="30">
        <v>93</v>
      </c>
      <c r="AF105" s="383">
        <v>273832.84000000003</v>
      </c>
      <c r="AG105" s="30"/>
      <c r="AH105" s="30"/>
      <c r="AI105" s="29"/>
      <c r="AJ105" s="30"/>
      <c r="AK105" s="30"/>
      <c r="AL105" s="29"/>
      <c r="AM105" s="30"/>
      <c r="AN105" s="30"/>
      <c r="AO105" s="29"/>
      <c r="AP105" s="30"/>
      <c r="AQ105" s="30">
        <v>93</v>
      </c>
      <c r="AR105" s="383">
        <v>470709.67</v>
      </c>
      <c r="AS105" s="253">
        <f t="shared" si="6"/>
        <v>93</v>
      </c>
      <c r="AT105" s="254">
        <f t="shared" si="7"/>
        <v>93</v>
      </c>
      <c r="AU105" s="376">
        <v>93</v>
      </c>
      <c r="AV105" s="376">
        <v>473572.4</v>
      </c>
    </row>
    <row r="106" spans="8:48"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V106" s="30"/>
      <c r="W106" s="29"/>
      <c r="X106" s="30"/>
      <c r="Y106" s="30"/>
      <c r="Z106" s="29"/>
      <c r="AA106" s="30"/>
      <c r="AB106" s="30"/>
      <c r="AC106" s="29"/>
      <c r="AD106" s="30"/>
      <c r="AE106" s="30">
        <v>94</v>
      </c>
      <c r="AF106" s="383">
        <v>276462.56</v>
      </c>
      <c r="AG106" s="30"/>
      <c r="AH106" s="30"/>
      <c r="AI106" s="29"/>
      <c r="AJ106" s="30"/>
      <c r="AK106" s="30"/>
      <c r="AL106" s="29"/>
      <c r="AM106" s="30"/>
      <c r="AN106" s="30"/>
      <c r="AO106" s="29"/>
      <c r="AP106" s="30"/>
      <c r="AQ106" s="30">
        <v>94</v>
      </c>
      <c r="AR106" s="383">
        <v>475554.06</v>
      </c>
      <c r="AS106" s="253">
        <f t="shared" si="6"/>
        <v>94</v>
      </c>
      <c r="AT106" s="254">
        <f t="shared" si="7"/>
        <v>94</v>
      </c>
      <c r="AU106" s="376">
        <v>94</v>
      </c>
      <c r="AV106" s="376">
        <v>478418.4</v>
      </c>
    </row>
    <row r="107" spans="8:48"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V107" s="30"/>
      <c r="W107" s="29"/>
      <c r="X107" s="30"/>
      <c r="Y107" s="30"/>
      <c r="Z107" s="29"/>
      <c r="AA107" s="30"/>
      <c r="AB107" s="30"/>
      <c r="AC107" s="29"/>
      <c r="AD107" s="30"/>
      <c r="AE107" s="30">
        <v>95</v>
      </c>
      <c r="AF107" s="383">
        <v>279092.28000000003</v>
      </c>
      <c r="AG107" s="30"/>
      <c r="AH107" s="30"/>
      <c r="AI107" s="29"/>
      <c r="AJ107" s="30"/>
      <c r="AK107" s="30"/>
      <c r="AL107" s="29"/>
      <c r="AM107" s="30"/>
      <c r="AN107" s="30"/>
      <c r="AO107" s="29"/>
      <c r="AP107" s="30"/>
      <c r="AQ107" s="30">
        <v>95</v>
      </c>
      <c r="AR107" s="383">
        <v>480398.45</v>
      </c>
      <c r="AS107" s="253">
        <f t="shared" si="6"/>
        <v>95</v>
      </c>
      <c r="AT107" s="254">
        <f t="shared" si="7"/>
        <v>95</v>
      </c>
      <c r="AU107" s="376">
        <v>95</v>
      </c>
      <c r="AV107" s="376">
        <v>483264.4</v>
      </c>
    </row>
    <row r="108" spans="8:48"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V108" s="30"/>
      <c r="W108" s="29"/>
      <c r="X108" s="30"/>
      <c r="Y108" s="30"/>
      <c r="Z108" s="29"/>
      <c r="AA108" s="30"/>
      <c r="AB108" s="30"/>
      <c r="AC108" s="29"/>
      <c r="AD108" s="30"/>
      <c r="AE108" s="30">
        <v>96</v>
      </c>
      <c r="AF108" s="383">
        <v>281722</v>
      </c>
      <c r="AG108" s="30"/>
      <c r="AH108" s="30"/>
      <c r="AI108" s="29"/>
      <c r="AJ108" s="30"/>
      <c r="AK108" s="30"/>
      <c r="AL108" s="29"/>
      <c r="AM108" s="30"/>
      <c r="AN108" s="30"/>
      <c r="AO108" s="29"/>
      <c r="AP108" s="30"/>
      <c r="AQ108" s="30">
        <v>96</v>
      </c>
      <c r="AR108" s="383">
        <v>485242.84</v>
      </c>
      <c r="AS108" s="253">
        <f t="shared" si="6"/>
        <v>96</v>
      </c>
      <c r="AT108" s="254">
        <f t="shared" si="7"/>
        <v>96</v>
      </c>
      <c r="AU108" s="376">
        <v>96</v>
      </c>
      <c r="AV108" s="376">
        <v>488110.4</v>
      </c>
    </row>
    <row r="109" spans="8:48"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V109" s="30"/>
      <c r="W109" s="29"/>
      <c r="X109" s="30"/>
      <c r="Y109" s="30"/>
      <c r="Z109" s="29"/>
      <c r="AA109" s="30"/>
      <c r="AB109" s="30"/>
      <c r="AC109" s="29"/>
      <c r="AD109" s="30"/>
      <c r="AE109" s="30">
        <v>97</v>
      </c>
      <c r="AF109" s="383">
        <v>284351.71999999997</v>
      </c>
      <c r="AG109" s="30"/>
      <c r="AH109" s="30"/>
      <c r="AI109" s="29"/>
      <c r="AJ109" s="30"/>
      <c r="AK109" s="30"/>
      <c r="AL109" s="29"/>
      <c r="AM109" s="30"/>
      <c r="AN109" s="30"/>
      <c r="AO109" s="29"/>
      <c r="AP109" s="30"/>
      <c r="AQ109" s="30">
        <v>97</v>
      </c>
      <c r="AR109" s="383">
        <v>490087.23</v>
      </c>
      <c r="AS109" s="253">
        <f t="shared" si="6"/>
        <v>97</v>
      </c>
      <c r="AT109" s="254">
        <f t="shared" si="7"/>
        <v>97</v>
      </c>
      <c r="AU109" s="376">
        <v>97</v>
      </c>
      <c r="AV109" s="376">
        <v>492956.4</v>
      </c>
    </row>
    <row r="110" spans="8:48"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V110" s="30"/>
      <c r="W110" s="29"/>
      <c r="X110" s="30"/>
      <c r="Y110" s="30"/>
      <c r="Z110" s="29"/>
      <c r="AA110" s="30"/>
      <c r="AB110" s="30"/>
      <c r="AC110" s="29"/>
      <c r="AD110" s="30"/>
      <c r="AE110" s="30">
        <v>98</v>
      </c>
      <c r="AF110" s="383">
        <v>286979.38</v>
      </c>
      <c r="AG110" s="30"/>
      <c r="AH110" s="30"/>
      <c r="AI110" s="29"/>
      <c r="AJ110" s="30"/>
      <c r="AK110" s="30"/>
      <c r="AL110" s="29"/>
      <c r="AM110" s="30"/>
      <c r="AN110" s="30"/>
      <c r="AO110" s="29"/>
      <c r="AP110" s="30"/>
      <c r="AQ110" s="30">
        <v>98</v>
      </c>
      <c r="AR110" s="383">
        <v>494931.62</v>
      </c>
      <c r="AS110" s="253">
        <f t="shared" si="6"/>
        <v>98</v>
      </c>
      <c r="AT110" s="254">
        <f t="shared" si="7"/>
        <v>98</v>
      </c>
      <c r="AU110" s="376">
        <v>98</v>
      </c>
      <c r="AV110" s="376">
        <v>497802.4</v>
      </c>
    </row>
    <row r="111" spans="8:48"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V111" s="30"/>
      <c r="W111" s="29"/>
      <c r="X111" s="30"/>
      <c r="Y111" s="30"/>
      <c r="Z111" s="29"/>
      <c r="AA111" s="30"/>
      <c r="AB111" s="30"/>
      <c r="AC111" s="29"/>
      <c r="AD111" s="30"/>
      <c r="AE111" s="30">
        <v>99</v>
      </c>
      <c r="AF111" s="383">
        <v>289607.03999999998</v>
      </c>
      <c r="AG111" s="30"/>
      <c r="AH111" s="30"/>
      <c r="AI111" s="29"/>
      <c r="AJ111" s="30"/>
      <c r="AK111" s="30"/>
      <c r="AL111" s="29"/>
      <c r="AM111" s="30"/>
      <c r="AN111" s="30"/>
      <c r="AO111" s="29"/>
      <c r="AP111" s="30"/>
      <c r="AQ111" s="30">
        <v>99</v>
      </c>
      <c r="AR111" s="383">
        <v>499776.01</v>
      </c>
      <c r="AS111" s="253">
        <f t="shared" si="6"/>
        <v>99</v>
      </c>
      <c r="AT111" s="254">
        <f t="shared" si="7"/>
        <v>99</v>
      </c>
      <c r="AU111" s="376">
        <v>99</v>
      </c>
      <c r="AV111" s="376">
        <v>502648.4</v>
      </c>
    </row>
    <row r="112" spans="8:48"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V112" s="30"/>
      <c r="W112" s="29"/>
      <c r="X112" s="30"/>
      <c r="Y112" s="30"/>
      <c r="Z112" s="29"/>
      <c r="AA112" s="30"/>
      <c r="AB112" s="30"/>
      <c r="AC112" s="29"/>
      <c r="AD112" s="30"/>
      <c r="AE112" s="30">
        <v>100</v>
      </c>
      <c r="AF112" s="383">
        <v>292234.7</v>
      </c>
      <c r="AG112" s="30"/>
      <c r="AH112" s="30"/>
      <c r="AI112" s="29"/>
      <c r="AJ112" s="30"/>
      <c r="AK112" s="30"/>
      <c r="AL112" s="29"/>
      <c r="AM112" s="30"/>
      <c r="AN112" s="30"/>
      <c r="AO112" s="29"/>
      <c r="AP112" s="30"/>
      <c r="AQ112" s="30">
        <v>100</v>
      </c>
      <c r="AR112" s="383">
        <v>504620.4</v>
      </c>
      <c r="AS112" s="253">
        <f t="shared" si="6"/>
        <v>100</v>
      </c>
      <c r="AT112" s="254">
        <f t="shared" si="7"/>
        <v>100</v>
      </c>
      <c r="AU112" s="376">
        <v>100</v>
      </c>
      <c r="AV112" s="376">
        <v>507494.40000000002</v>
      </c>
    </row>
    <row r="113" spans="8:48"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V113" s="30"/>
      <c r="W113" s="29"/>
      <c r="X113" s="30"/>
      <c r="Y113" s="30"/>
      <c r="Z113" s="29"/>
      <c r="AA113" s="30"/>
      <c r="AB113" s="30"/>
      <c r="AC113" s="29"/>
      <c r="AD113" s="30"/>
      <c r="AE113" s="30">
        <v>101</v>
      </c>
      <c r="AF113" s="383">
        <v>294862.36</v>
      </c>
      <c r="AG113" s="30"/>
      <c r="AH113" s="30"/>
      <c r="AI113" s="29"/>
      <c r="AJ113" s="30"/>
      <c r="AK113" s="30"/>
      <c r="AL113" s="29"/>
      <c r="AM113" s="30"/>
      <c r="AN113" s="30"/>
      <c r="AO113" s="29"/>
      <c r="AP113" s="30"/>
      <c r="AQ113" s="30">
        <v>101</v>
      </c>
      <c r="AR113" s="383">
        <v>509464.79</v>
      </c>
      <c r="AS113" s="253">
        <f t="shared" si="6"/>
        <v>101</v>
      </c>
      <c r="AT113" s="254">
        <f t="shared" si="7"/>
        <v>101</v>
      </c>
      <c r="AU113" s="376">
        <v>101</v>
      </c>
      <c r="AV113" s="376">
        <v>512340.4</v>
      </c>
    </row>
    <row r="114" spans="8:48">
      <c r="V114" s="30"/>
      <c r="W114" s="29"/>
      <c r="X114" s="30"/>
      <c r="Y114" s="30"/>
      <c r="Z114" s="29"/>
      <c r="AA114" s="30"/>
      <c r="AB114" s="30"/>
      <c r="AC114" s="29"/>
      <c r="AD114" s="30"/>
      <c r="AE114" s="30">
        <v>102</v>
      </c>
      <c r="AF114" s="383">
        <v>297490.02</v>
      </c>
      <c r="AG114" s="30"/>
      <c r="AH114" s="30"/>
      <c r="AI114" s="29"/>
      <c r="AJ114" s="30"/>
      <c r="AK114" s="30"/>
      <c r="AL114" s="29"/>
      <c r="AM114" s="30"/>
      <c r="AN114" s="30"/>
      <c r="AO114" s="29"/>
      <c r="AP114" s="30"/>
      <c r="AQ114" s="30">
        <v>102</v>
      </c>
      <c r="AR114" s="383">
        <v>514309.18</v>
      </c>
      <c r="AS114" s="253">
        <f t="shared" si="6"/>
        <v>102</v>
      </c>
      <c r="AT114" s="254">
        <f t="shared" si="7"/>
        <v>102</v>
      </c>
      <c r="AU114" s="376">
        <v>102</v>
      </c>
      <c r="AV114" s="376">
        <v>517186.4</v>
      </c>
    </row>
    <row r="115" spans="8:48" ht="15.75">
      <c r="H115" s="524" t="s">
        <v>66</v>
      </c>
      <c r="I115" s="524"/>
      <c r="J115" s="524"/>
      <c r="K115" s="524"/>
      <c r="L115" s="524"/>
      <c r="M115" s="524"/>
      <c r="N115" s="524"/>
      <c r="O115" s="524"/>
      <c r="P115" s="524"/>
      <c r="Q115" s="524"/>
      <c r="R115" s="524"/>
      <c r="S115" s="524"/>
      <c r="V115" s="30"/>
      <c r="W115" s="29"/>
      <c r="X115" s="30"/>
      <c r="Y115" s="30"/>
      <c r="Z115" s="29"/>
      <c r="AA115" s="30"/>
      <c r="AB115" s="30"/>
      <c r="AC115" s="29"/>
      <c r="AD115" s="30"/>
      <c r="AE115" s="30">
        <v>103</v>
      </c>
      <c r="AF115" s="383">
        <v>300117.68</v>
      </c>
      <c r="AG115" s="30"/>
      <c r="AH115" s="30"/>
      <c r="AI115" s="29"/>
      <c r="AJ115" s="30"/>
      <c r="AK115" s="30"/>
      <c r="AL115" s="29"/>
      <c r="AM115" s="30"/>
      <c r="AN115" s="30"/>
      <c r="AO115" s="29"/>
      <c r="AP115" s="30"/>
      <c r="AQ115" s="30">
        <v>103</v>
      </c>
      <c r="AR115" s="383">
        <v>519153.57</v>
      </c>
      <c r="AS115" s="253">
        <f t="shared" si="6"/>
        <v>103</v>
      </c>
      <c r="AT115" s="254">
        <f t="shared" si="7"/>
        <v>103</v>
      </c>
      <c r="AU115" s="376">
        <v>103</v>
      </c>
      <c r="AV115" s="376">
        <v>522032.4</v>
      </c>
    </row>
    <row r="116" spans="8:48">
      <c r="H116" s="525" t="s">
        <v>57</v>
      </c>
      <c r="I116" s="525" t="s">
        <v>58</v>
      </c>
      <c r="J116" s="525" t="s">
        <v>59</v>
      </c>
      <c r="K116" s="526" t="s">
        <v>60</v>
      </c>
      <c r="L116" s="526"/>
      <c r="M116" s="526"/>
      <c r="N116" s="526"/>
      <c r="O116" s="526"/>
      <c r="P116" s="526"/>
      <c r="Q116" s="526"/>
      <c r="R116" s="526"/>
      <c r="S116" s="526"/>
      <c r="V116" s="30"/>
      <c r="W116" s="29"/>
      <c r="X116" s="30"/>
      <c r="Y116" s="30"/>
      <c r="Z116" s="29"/>
      <c r="AA116" s="30"/>
      <c r="AB116" s="30"/>
      <c r="AC116" s="29"/>
      <c r="AD116" s="30"/>
      <c r="AE116" s="30">
        <v>104</v>
      </c>
      <c r="AF116" s="383">
        <v>302745.34000000003</v>
      </c>
      <c r="AG116" s="30"/>
      <c r="AH116" s="30"/>
      <c r="AI116" s="29"/>
      <c r="AJ116" s="30"/>
      <c r="AK116" s="30"/>
      <c r="AL116" s="29"/>
      <c r="AM116" s="30"/>
      <c r="AN116" s="30"/>
      <c r="AO116" s="29"/>
      <c r="AP116" s="30"/>
      <c r="AQ116" s="30">
        <v>104</v>
      </c>
      <c r="AR116" s="383">
        <v>523997.96</v>
      </c>
      <c r="AS116" s="253">
        <f t="shared" si="6"/>
        <v>104</v>
      </c>
      <c r="AT116" s="254">
        <f t="shared" si="7"/>
        <v>104</v>
      </c>
      <c r="AU116" s="376">
        <v>104</v>
      </c>
      <c r="AV116" s="376">
        <v>526878.4</v>
      </c>
    </row>
    <row r="117" spans="8:48">
      <c r="H117" s="525"/>
      <c r="I117" s="525"/>
      <c r="J117" s="525"/>
      <c r="K117" s="374">
        <v>1</v>
      </c>
      <c r="L117" s="374">
        <v>2</v>
      </c>
      <c r="M117" s="374">
        <v>3</v>
      </c>
      <c r="N117" s="374">
        <v>4</v>
      </c>
      <c r="O117" s="374">
        <v>5</v>
      </c>
      <c r="P117" s="374">
        <v>6</v>
      </c>
      <c r="Q117" s="374">
        <v>7</v>
      </c>
      <c r="R117" s="374">
        <v>8</v>
      </c>
      <c r="S117" s="374">
        <v>9</v>
      </c>
      <c r="V117" s="30"/>
      <c r="W117" s="29"/>
      <c r="X117" s="30"/>
      <c r="Y117" s="30"/>
      <c r="Z117" s="29"/>
      <c r="AA117" s="30"/>
      <c r="AB117" s="30"/>
      <c r="AC117" s="29"/>
      <c r="AD117" s="30"/>
      <c r="AE117" s="30">
        <v>105</v>
      </c>
      <c r="AF117" s="383">
        <v>305373</v>
      </c>
      <c r="AG117" s="30"/>
      <c r="AH117" s="30"/>
      <c r="AI117" s="29"/>
      <c r="AJ117" s="30"/>
      <c r="AK117" s="30"/>
      <c r="AL117" s="29"/>
      <c r="AM117" s="30"/>
      <c r="AN117" s="30"/>
      <c r="AO117" s="29"/>
      <c r="AP117" s="30"/>
      <c r="AQ117" s="30">
        <v>105</v>
      </c>
      <c r="AR117" s="383">
        <v>528842.35</v>
      </c>
      <c r="AS117" s="253">
        <f t="shared" si="6"/>
        <v>105</v>
      </c>
      <c r="AT117" s="254">
        <f t="shared" si="7"/>
        <v>105</v>
      </c>
      <c r="AU117" s="376">
        <v>105</v>
      </c>
      <c r="AV117" s="376">
        <v>531724.4</v>
      </c>
    </row>
    <row r="118" spans="8:48"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V118" s="30"/>
      <c r="W118" s="29"/>
      <c r="X118" s="30"/>
      <c r="Y118" s="30"/>
      <c r="Z118" s="29"/>
      <c r="AA118" s="30"/>
      <c r="AB118" s="30"/>
      <c r="AC118" s="29"/>
      <c r="AD118" s="30"/>
      <c r="AE118" s="30">
        <v>106</v>
      </c>
      <c r="AF118" s="383">
        <v>308000.65999999997</v>
      </c>
      <c r="AG118" s="30"/>
      <c r="AH118" s="30"/>
      <c r="AI118" s="29"/>
      <c r="AJ118" s="30"/>
      <c r="AK118" s="30"/>
      <c r="AL118" s="29"/>
      <c r="AM118" s="30"/>
      <c r="AN118" s="30"/>
      <c r="AO118" s="29"/>
      <c r="AP118" s="30"/>
      <c r="AQ118" s="30">
        <v>106</v>
      </c>
      <c r="AR118" s="383">
        <v>533686.74</v>
      </c>
      <c r="AS118" s="253">
        <f t="shared" si="6"/>
        <v>106</v>
      </c>
      <c r="AT118" s="254">
        <f t="shared" si="7"/>
        <v>106</v>
      </c>
      <c r="AU118" s="376">
        <v>106</v>
      </c>
      <c r="AV118" s="376">
        <v>536570.4</v>
      </c>
    </row>
    <row r="119" spans="8:48"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V119" s="30"/>
      <c r="W119" s="29"/>
      <c r="X119" s="30"/>
      <c r="Y119" s="30"/>
      <c r="Z119" s="29"/>
      <c r="AA119" s="30"/>
      <c r="AB119" s="30"/>
      <c r="AC119" s="29"/>
      <c r="AD119" s="30"/>
      <c r="AE119" s="30">
        <v>107</v>
      </c>
      <c r="AF119" s="383">
        <v>310628.32</v>
      </c>
      <c r="AG119" s="30"/>
      <c r="AH119" s="30"/>
      <c r="AI119" s="29"/>
      <c r="AJ119" s="30"/>
      <c r="AK119" s="30"/>
      <c r="AL119" s="29"/>
      <c r="AM119" s="30"/>
      <c r="AN119" s="30"/>
      <c r="AO119" s="29"/>
      <c r="AP119" s="30"/>
      <c r="AQ119" s="30">
        <v>107</v>
      </c>
      <c r="AR119" s="383">
        <v>538531.13</v>
      </c>
      <c r="AS119" s="253">
        <f t="shared" si="6"/>
        <v>107</v>
      </c>
      <c r="AT119" s="254">
        <f t="shared" si="7"/>
        <v>107</v>
      </c>
      <c r="AU119" s="376">
        <v>107</v>
      </c>
      <c r="AV119" s="376">
        <v>541416.4</v>
      </c>
    </row>
    <row r="120" spans="8:48"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V120" s="30"/>
      <c r="W120" s="29"/>
      <c r="X120" s="30"/>
      <c r="Y120" s="30"/>
      <c r="Z120" s="29"/>
      <c r="AA120" s="30"/>
      <c r="AB120" s="30"/>
      <c r="AC120" s="29"/>
      <c r="AD120" s="30"/>
      <c r="AE120" s="30">
        <v>108</v>
      </c>
      <c r="AF120" s="383">
        <v>313255.98</v>
      </c>
      <c r="AG120" s="30"/>
      <c r="AH120" s="30"/>
      <c r="AI120" s="29"/>
      <c r="AJ120" s="30"/>
      <c r="AK120" s="30"/>
      <c r="AL120" s="29"/>
      <c r="AM120" s="30"/>
      <c r="AN120" s="30"/>
      <c r="AO120" s="29"/>
      <c r="AP120" s="30"/>
      <c r="AQ120" s="30">
        <v>108</v>
      </c>
      <c r="AR120" s="383">
        <v>543373.81999999995</v>
      </c>
      <c r="AS120" s="253">
        <f t="shared" si="6"/>
        <v>108</v>
      </c>
      <c r="AT120" s="254">
        <f t="shared" si="7"/>
        <v>108</v>
      </c>
      <c r="AU120" s="376">
        <v>108</v>
      </c>
      <c r="AV120" s="376">
        <v>546260.69999999995</v>
      </c>
    </row>
    <row r="121" spans="8:48"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V121" s="30"/>
      <c r="W121" s="29"/>
      <c r="X121" s="30"/>
      <c r="Y121" s="30"/>
      <c r="Z121" s="29"/>
      <c r="AA121" s="30"/>
      <c r="AB121" s="30"/>
      <c r="AC121" s="29"/>
      <c r="AD121" s="30"/>
      <c r="AE121" s="30">
        <v>109</v>
      </c>
      <c r="AF121" s="383">
        <v>315883.64</v>
      </c>
      <c r="AG121" s="30"/>
      <c r="AH121" s="30"/>
      <c r="AI121" s="29"/>
      <c r="AJ121" s="30"/>
      <c r="AK121" s="30"/>
      <c r="AL121" s="29"/>
      <c r="AM121" s="30"/>
      <c r="AN121" s="30"/>
      <c r="AO121" s="29"/>
      <c r="AP121" s="30"/>
      <c r="AQ121" s="30">
        <v>109</v>
      </c>
      <c r="AR121" s="383">
        <v>548216.51</v>
      </c>
      <c r="AS121" s="253">
        <f t="shared" si="6"/>
        <v>109</v>
      </c>
      <c r="AT121" s="254">
        <f t="shared" si="7"/>
        <v>109</v>
      </c>
      <c r="AU121" s="376">
        <v>109</v>
      </c>
      <c r="AV121" s="376">
        <v>551105</v>
      </c>
    </row>
    <row r="122" spans="8:48"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V122" s="30"/>
      <c r="W122" s="29"/>
      <c r="X122" s="30"/>
      <c r="Y122" s="30"/>
      <c r="Z122" s="29"/>
      <c r="AA122" s="30"/>
      <c r="AB122" s="30"/>
      <c r="AC122" s="29"/>
      <c r="AD122" s="30"/>
      <c r="AE122" s="30">
        <v>110</v>
      </c>
      <c r="AF122" s="383">
        <v>318511.3</v>
      </c>
      <c r="AG122" s="30"/>
      <c r="AH122" s="30"/>
      <c r="AI122" s="29"/>
      <c r="AJ122" s="30"/>
      <c r="AK122" s="30"/>
      <c r="AL122" s="29"/>
      <c r="AM122" s="30"/>
      <c r="AN122" s="30"/>
      <c r="AO122" s="29"/>
      <c r="AP122" s="30"/>
      <c r="AQ122" s="30">
        <v>110</v>
      </c>
      <c r="AR122" s="383">
        <v>553059.19999999995</v>
      </c>
      <c r="AS122" s="253">
        <f t="shared" si="6"/>
        <v>110</v>
      </c>
      <c r="AT122" s="254">
        <f t="shared" si="7"/>
        <v>110</v>
      </c>
      <c r="AU122" s="376">
        <v>110</v>
      </c>
      <c r="AV122" s="376">
        <v>555949.30000000005</v>
      </c>
    </row>
    <row r="123" spans="8:48"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V123" s="30"/>
      <c r="W123" s="29"/>
      <c r="X123" s="30"/>
      <c r="Y123" s="30"/>
      <c r="Z123" s="29"/>
      <c r="AA123" s="30"/>
      <c r="AB123" s="30"/>
      <c r="AC123" s="29"/>
      <c r="AD123" s="30"/>
      <c r="AE123" s="30">
        <v>111</v>
      </c>
      <c r="AF123" s="383">
        <v>321138.96000000002</v>
      </c>
      <c r="AG123" s="30"/>
      <c r="AH123" s="30"/>
      <c r="AI123" s="29"/>
      <c r="AJ123" s="30"/>
      <c r="AK123" s="30"/>
      <c r="AL123" s="29"/>
      <c r="AM123" s="30"/>
      <c r="AN123" s="30"/>
      <c r="AO123" s="29"/>
      <c r="AP123" s="30"/>
      <c r="AQ123" s="30">
        <v>111</v>
      </c>
      <c r="AR123" s="383">
        <v>557901.89</v>
      </c>
      <c r="AS123" s="253">
        <f t="shared" si="6"/>
        <v>111</v>
      </c>
      <c r="AT123" s="254">
        <f t="shared" si="7"/>
        <v>111</v>
      </c>
      <c r="AU123" s="376">
        <v>111</v>
      </c>
      <c r="AV123" s="376">
        <v>560793.59999999998</v>
      </c>
    </row>
    <row r="124" spans="8:48"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V124" s="30"/>
      <c r="W124" s="29"/>
      <c r="X124" s="30"/>
      <c r="Y124" s="30"/>
      <c r="Z124" s="29"/>
      <c r="AA124" s="30"/>
      <c r="AB124" s="30"/>
      <c r="AC124" s="29"/>
      <c r="AD124" s="30"/>
      <c r="AE124" s="30">
        <v>112</v>
      </c>
      <c r="AF124" s="383">
        <v>323766.62</v>
      </c>
      <c r="AG124" s="30"/>
      <c r="AH124" s="30"/>
      <c r="AI124" s="29"/>
      <c r="AJ124" s="30"/>
      <c r="AK124" s="30"/>
      <c r="AL124" s="29"/>
      <c r="AM124" s="30"/>
      <c r="AN124" s="30"/>
      <c r="AO124" s="29"/>
      <c r="AP124" s="30"/>
      <c r="AQ124" s="30">
        <v>112</v>
      </c>
      <c r="AR124" s="383">
        <v>562744.57999999996</v>
      </c>
      <c r="AS124" s="253">
        <f t="shared" si="6"/>
        <v>112</v>
      </c>
      <c r="AT124" s="254">
        <f t="shared" si="7"/>
        <v>112</v>
      </c>
      <c r="AU124" s="376">
        <v>112</v>
      </c>
      <c r="AV124" s="376">
        <v>565637.9</v>
      </c>
    </row>
    <row r="125" spans="8:48"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V125" s="30"/>
      <c r="W125" s="29"/>
      <c r="X125" s="30"/>
      <c r="Y125" s="30"/>
      <c r="Z125" s="29"/>
      <c r="AA125" s="30"/>
      <c r="AB125" s="30"/>
      <c r="AC125" s="29"/>
      <c r="AD125" s="30"/>
      <c r="AE125" s="30">
        <v>113</v>
      </c>
      <c r="AF125" s="383">
        <v>326394.28000000003</v>
      </c>
      <c r="AG125" s="30"/>
      <c r="AH125" s="30"/>
      <c r="AI125" s="29"/>
      <c r="AJ125" s="30"/>
      <c r="AK125" s="30"/>
      <c r="AL125" s="29"/>
      <c r="AM125" s="30"/>
      <c r="AN125" s="30"/>
      <c r="AO125" s="29"/>
      <c r="AP125" s="30"/>
      <c r="AQ125" s="30">
        <v>113</v>
      </c>
      <c r="AR125" s="383">
        <v>567587.27</v>
      </c>
      <c r="AS125" s="253">
        <f t="shared" si="6"/>
        <v>113</v>
      </c>
      <c r="AT125" s="254">
        <f t="shared" si="7"/>
        <v>113</v>
      </c>
      <c r="AU125" s="376">
        <v>113</v>
      </c>
      <c r="AV125" s="376">
        <v>570482.19999999995</v>
      </c>
    </row>
    <row r="126" spans="8:48"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V126" s="30"/>
      <c r="W126" s="29"/>
      <c r="X126" s="30"/>
      <c r="Y126" s="30"/>
      <c r="Z126" s="29"/>
      <c r="AA126" s="30"/>
      <c r="AB126" s="30"/>
      <c r="AC126" s="29"/>
      <c r="AD126" s="30"/>
      <c r="AE126" s="30">
        <v>114</v>
      </c>
      <c r="AF126" s="383">
        <v>329021.94</v>
      </c>
      <c r="AG126" s="30"/>
      <c r="AH126" s="30"/>
      <c r="AI126" s="29"/>
      <c r="AJ126" s="30"/>
      <c r="AK126" s="30"/>
      <c r="AL126" s="29"/>
      <c r="AM126" s="30"/>
      <c r="AN126" s="30"/>
      <c r="AO126" s="29"/>
      <c r="AP126" s="30"/>
      <c r="AQ126" s="30">
        <v>114</v>
      </c>
      <c r="AR126" s="383">
        <v>572429.96</v>
      </c>
      <c r="AS126" s="253">
        <f t="shared" si="6"/>
        <v>114</v>
      </c>
      <c r="AT126" s="254">
        <f t="shared" si="7"/>
        <v>114</v>
      </c>
      <c r="AU126" s="376">
        <v>114</v>
      </c>
      <c r="AV126" s="376">
        <v>575326.5</v>
      </c>
    </row>
    <row r="127" spans="8:48"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V127" s="30"/>
      <c r="W127" s="29"/>
      <c r="X127" s="30"/>
      <c r="Y127" s="30"/>
      <c r="Z127" s="29"/>
      <c r="AA127" s="30"/>
      <c r="AB127" s="30"/>
      <c r="AC127" s="29"/>
      <c r="AD127" s="30"/>
      <c r="AE127" s="30">
        <v>115</v>
      </c>
      <c r="AF127" s="383">
        <v>331649.59999999998</v>
      </c>
      <c r="AG127" s="30"/>
      <c r="AH127" s="30"/>
      <c r="AI127" s="29"/>
      <c r="AJ127" s="30"/>
      <c r="AK127" s="30"/>
      <c r="AL127" s="29"/>
      <c r="AM127" s="30"/>
      <c r="AN127" s="30"/>
      <c r="AO127" s="29"/>
      <c r="AP127" s="30"/>
      <c r="AQ127" s="30">
        <v>115</v>
      </c>
      <c r="AR127" s="383">
        <v>577272.65</v>
      </c>
      <c r="AS127" s="253">
        <f t="shared" si="6"/>
        <v>115</v>
      </c>
      <c r="AT127" s="254">
        <f t="shared" si="7"/>
        <v>115</v>
      </c>
      <c r="AU127" s="376">
        <v>115</v>
      </c>
      <c r="AV127" s="376">
        <v>580170.80000000005</v>
      </c>
    </row>
    <row r="128" spans="8:48"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V128" s="30"/>
      <c r="W128" s="29"/>
      <c r="X128" s="30"/>
      <c r="Y128" s="30"/>
      <c r="Z128" s="29"/>
      <c r="AA128" s="30"/>
      <c r="AB128" s="30"/>
      <c r="AC128" s="29"/>
      <c r="AD128" s="30"/>
      <c r="AE128" s="30">
        <v>116</v>
      </c>
      <c r="AF128" s="383">
        <v>334277.26</v>
      </c>
      <c r="AG128" s="30"/>
      <c r="AH128" s="30"/>
      <c r="AI128" s="29"/>
      <c r="AJ128" s="30"/>
      <c r="AK128" s="30"/>
      <c r="AL128" s="29"/>
      <c r="AM128" s="30"/>
      <c r="AN128" s="30"/>
      <c r="AO128" s="29"/>
      <c r="AP128" s="30"/>
      <c r="AQ128" s="30">
        <v>116</v>
      </c>
      <c r="AR128" s="383">
        <v>582115.34</v>
      </c>
      <c r="AS128" s="253">
        <f t="shared" si="6"/>
        <v>116</v>
      </c>
      <c r="AT128" s="254">
        <f t="shared" si="7"/>
        <v>116</v>
      </c>
      <c r="AU128" s="376">
        <v>116</v>
      </c>
      <c r="AV128" s="376">
        <v>585015.1</v>
      </c>
    </row>
    <row r="129" spans="8:48"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V129" s="30"/>
      <c r="W129" s="29"/>
      <c r="X129" s="30"/>
      <c r="Y129" s="30"/>
      <c r="Z129" s="29"/>
      <c r="AA129" s="30"/>
      <c r="AB129" s="30"/>
      <c r="AC129" s="29"/>
      <c r="AD129" s="30"/>
      <c r="AE129" s="30">
        <v>117</v>
      </c>
      <c r="AF129" s="383">
        <v>336904.92</v>
      </c>
      <c r="AG129" s="30"/>
      <c r="AH129" s="30"/>
      <c r="AI129" s="29"/>
      <c r="AJ129" s="30"/>
      <c r="AK129" s="30"/>
      <c r="AL129" s="29"/>
      <c r="AM129" s="30"/>
      <c r="AN129" s="30"/>
      <c r="AO129" s="29"/>
      <c r="AP129" s="30"/>
      <c r="AQ129" s="30">
        <v>117</v>
      </c>
      <c r="AR129" s="383">
        <v>586958.03</v>
      </c>
      <c r="AS129" s="253">
        <f t="shared" si="6"/>
        <v>117</v>
      </c>
      <c r="AT129" s="254">
        <f t="shared" si="7"/>
        <v>117</v>
      </c>
      <c r="AU129" s="376">
        <v>117</v>
      </c>
      <c r="AV129" s="376">
        <v>589859.4</v>
      </c>
    </row>
    <row r="130" spans="8:48"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V130" s="30"/>
      <c r="W130" s="29"/>
      <c r="X130" s="30"/>
      <c r="Y130" s="30"/>
      <c r="Z130" s="29"/>
      <c r="AA130" s="30"/>
      <c r="AB130" s="30"/>
      <c r="AC130" s="29"/>
      <c r="AD130" s="30"/>
      <c r="AE130" s="30">
        <v>118</v>
      </c>
      <c r="AF130" s="383">
        <v>339532.58</v>
      </c>
      <c r="AG130" s="30"/>
      <c r="AH130" s="30"/>
      <c r="AI130" s="29"/>
      <c r="AJ130" s="30"/>
      <c r="AK130" s="30"/>
      <c r="AL130" s="29"/>
      <c r="AM130" s="30"/>
      <c r="AN130" s="30"/>
      <c r="AO130" s="29"/>
      <c r="AP130" s="30"/>
      <c r="AQ130" s="30">
        <v>118</v>
      </c>
      <c r="AR130" s="383">
        <v>591800.72</v>
      </c>
      <c r="AS130" s="253">
        <f t="shared" si="6"/>
        <v>118</v>
      </c>
      <c r="AT130" s="254">
        <f t="shared" si="7"/>
        <v>118</v>
      </c>
      <c r="AU130" s="376">
        <v>118</v>
      </c>
      <c r="AV130" s="376">
        <v>594703.69999999995</v>
      </c>
    </row>
    <row r="131" spans="8:48">
      <c r="V131" s="30"/>
      <c r="W131" s="29"/>
      <c r="X131" s="30"/>
      <c r="Y131" s="30"/>
      <c r="Z131" s="29"/>
      <c r="AA131" s="30"/>
      <c r="AB131" s="30"/>
      <c r="AC131" s="29"/>
      <c r="AD131" s="30"/>
      <c r="AE131" s="30">
        <v>119</v>
      </c>
      <c r="AF131" s="383">
        <v>342160.24</v>
      </c>
      <c r="AG131" s="30"/>
      <c r="AH131" s="30"/>
      <c r="AI131" s="29"/>
      <c r="AJ131" s="30"/>
      <c r="AK131" s="30"/>
      <c r="AL131" s="29"/>
      <c r="AM131" s="30"/>
      <c r="AN131" s="30"/>
      <c r="AO131" s="29"/>
      <c r="AP131" s="30"/>
      <c r="AQ131" s="30">
        <v>119</v>
      </c>
      <c r="AR131" s="383">
        <v>596643.41</v>
      </c>
      <c r="AS131" s="253">
        <f t="shared" si="6"/>
        <v>119</v>
      </c>
      <c r="AT131" s="254">
        <f t="shared" si="7"/>
        <v>119</v>
      </c>
      <c r="AU131" s="376">
        <v>119</v>
      </c>
      <c r="AV131" s="376">
        <v>599548</v>
      </c>
    </row>
    <row r="132" spans="8:48" ht="15.75">
      <c r="H132" s="524" t="s">
        <v>67</v>
      </c>
      <c r="I132" s="524"/>
      <c r="J132" s="524"/>
      <c r="K132" s="524"/>
      <c r="L132" s="524"/>
      <c r="M132" s="524"/>
      <c r="N132" s="524"/>
      <c r="O132" s="524"/>
      <c r="P132" s="524"/>
      <c r="Q132" s="524"/>
      <c r="R132" s="524"/>
      <c r="S132" s="524"/>
      <c r="V132" s="30"/>
      <c r="W132" s="29"/>
      <c r="X132" s="30"/>
      <c r="Y132" s="30"/>
      <c r="Z132" s="29"/>
      <c r="AA132" s="30"/>
      <c r="AB132" s="30"/>
      <c r="AC132" s="29"/>
      <c r="AD132" s="30"/>
      <c r="AE132" s="30">
        <v>120</v>
      </c>
      <c r="AF132" s="383">
        <v>344787.9</v>
      </c>
      <c r="AG132" s="30"/>
      <c r="AH132" s="30"/>
      <c r="AI132" s="29"/>
      <c r="AJ132" s="30"/>
      <c r="AK132" s="30"/>
      <c r="AL132" s="29"/>
      <c r="AM132" s="30"/>
      <c r="AN132" s="30"/>
      <c r="AO132" s="29"/>
      <c r="AP132" s="30"/>
      <c r="AQ132" s="30">
        <v>120</v>
      </c>
      <c r="AR132" s="383">
        <v>601486.1</v>
      </c>
      <c r="AS132" s="253">
        <f t="shared" si="6"/>
        <v>120</v>
      </c>
      <c r="AT132" s="254">
        <f t="shared" si="7"/>
        <v>120</v>
      </c>
      <c r="AU132" s="376">
        <v>120</v>
      </c>
      <c r="AV132" s="376">
        <v>604392.30000000005</v>
      </c>
    </row>
    <row r="133" spans="8:48">
      <c r="H133" s="525" t="s">
        <v>57</v>
      </c>
      <c r="I133" s="525" t="s">
        <v>58</v>
      </c>
      <c r="J133" s="525" t="s">
        <v>59</v>
      </c>
      <c r="K133" s="526" t="s">
        <v>60</v>
      </c>
      <c r="L133" s="526"/>
      <c r="M133" s="526"/>
      <c r="N133" s="526"/>
      <c r="O133" s="526"/>
      <c r="P133" s="526"/>
      <c r="Q133" s="526"/>
      <c r="R133" s="526"/>
      <c r="S133" s="526"/>
      <c r="V133" s="30"/>
      <c r="W133" s="29"/>
      <c r="X133" s="30"/>
      <c r="Y133" s="30"/>
      <c r="Z133" s="29"/>
      <c r="AA133" s="30"/>
      <c r="AB133" s="30"/>
      <c r="AC133" s="29"/>
      <c r="AD133" s="30"/>
      <c r="AE133" s="30">
        <v>121</v>
      </c>
      <c r="AF133" s="383">
        <v>347415.56</v>
      </c>
      <c r="AG133" s="30"/>
      <c r="AH133" s="30"/>
      <c r="AI133" s="29"/>
      <c r="AJ133" s="30"/>
      <c r="AK133" s="30"/>
      <c r="AL133" s="29"/>
      <c r="AM133" s="30"/>
      <c r="AN133" s="30"/>
      <c r="AO133" s="29"/>
      <c r="AP133" s="30"/>
      <c r="AQ133" s="30">
        <v>121</v>
      </c>
      <c r="AR133" s="383">
        <v>606328.79</v>
      </c>
      <c r="AS133" s="253">
        <f t="shared" si="6"/>
        <v>121</v>
      </c>
      <c r="AT133" s="254">
        <f t="shared" si="7"/>
        <v>121</v>
      </c>
      <c r="AU133" s="376">
        <v>121</v>
      </c>
      <c r="AV133" s="376">
        <v>609236.6</v>
      </c>
    </row>
    <row r="134" spans="8:48">
      <c r="H134" s="525"/>
      <c r="I134" s="525"/>
      <c r="J134" s="525"/>
      <c r="K134" s="374">
        <v>1</v>
      </c>
      <c r="L134" s="374">
        <v>2</v>
      </c>
      <c r="M134" s="374">
        <v>3</v>
      </c>
      <c r="N134" s="374">
        <v>4</v>
      </c>
      <c r="O134" s="374">
        <v>5</v>
      </c>
      <c r="P134" s="374">
        <v>6</v>
      </c>
      <c r="Q134" s="374">
        <v>7</v>
      </c>
      <c r="R134" s="374">
        <v>8</v>
      </c>
      <c r="S134" s="374">
        <v>9</v>
      </c>
      <c r="V134" s="30"/>
      <c r="W134" s="29"/>
      <c r="X134" s="30"/>
      <c r="Y134" s="30"/>
      <c r="Z134" s="29"/>
      <c r="AA134" s="30"/>
      <c r="AB134" s="30"/>
      <c r="AC134" s="29"/>
      <c r="AD134" s="30"/>
      <c r="AE134" s="30">
        <v>122</v>
      </c>
      <c r="AF134" s="383">
        <v>350043.22</v>
      </c>
      <c r="AG134" s="30"/>
      <c r="AH134" s="30"/>
      <c r="AI134" s="29"/>
      <c r="AJ134" s="30"/>
      <c r="AK134" s="30"/>
      <c r="AL134" s="29"/>
      <c r="AM134" s="30"/>
      <c r="AN134" s="30"/>
      <c r="AO134" s="29"/>
      <c r="AP134" s="30"/>
      <c r="AQ134" s="30">
        <v>122</v>
      </c>
      <c r="AR134" s="383">
        <v>611171.48</v>
      </c>
      <c r="AS134" s="253">
        <f t="shared" si="6"/>
        <v>122</v>
      </c>
      <c r="AT134" s="254">
        <f t="shared" si="7"/>
        <v>122</v>
      </c>
      <c r="AU134" s="376">
        <v>122</v>
      </c>
      <c r="AV134" s="376">
        <v>614080.9</v>
      </c>
    </row>
    <row r="135" spans="8:48"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V135" s="30"/>
      <c r="W135" s="29"/>
      <c r="X135" s="30"/>
      <c r="Y135" s="30"/>
      <c r="Z135" s="29"/>
      <c r="AA135" s="30"/>
      <c r="AB135" s="30"/>
      <c r="AC135" s="29"/>
      <c r="AD135" s="30"/>
      <c r="AE135" s="30">
        <v>123</v>
      </c>
      <c r="AF135" s="383">
        <v>352670.88</v>
      </c>
      <c r="AG135" s="30"/>
      <c r="AH135" s="30"/>
      <c r="AI135" s="29"/>
      <c r="AJ135" s="30"/>
      <c r="AK135" s="30"/>
      <c r="AL135" s="29"/>
      <c r="AM135" s="30"/>
      <c r="AN135" s="30"/>
      <c r="AO135" s="29"/>
      <c r="AP135" s="30"/>
      <c r="AQ135" s="30">
        <v>123</v>
      </c>
      <c r="AR135" s="383">
        <v>616014.17000000004</v>
      </c>
      <c r="AS135" s="253">
        <f t="shared" si="6"/>
        <v>123</v>
      </c>
      <c r="AT135" s="254">
        <f t="shared" si="7"/>
        <v>123</v>
      </c>
      <c r="AU135" s="376">
        <v>123</v>
      </c>
      <c r="AV135" s="376">
        <v>618925.19999999995</v>
      </c>
    </row>
    <row r="136" spans="8:48"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V136" s="30"/>
      <c r="W136" s="29"/>
      <c r="X136" s="30"/>
      <c r="Y136" s="30"/>
      <c r="Z136" s="29"/>
      <c r="AA136" s="30"/>
      <c r="AB136" s="30"/>
      <c r="AC136" s="29"/>
      <c r="AD136" s="30"/>
      <c r="AE136" s="30">
        <v>124</v>
      </c>
      <c r="AF136" s="383">
        <v>355298.54</v>
      </c>
      <c r="AG136" s="30"/>
      <c r="AH136" s="30"/>
      <c r="AI136" s="29"/>
      <c r="AJ136" s="30"/>
      <c r="AK136" s="30"/>
      <c r="AL136" s="29"/>
      <c r="AM136" s="30"/>
      <c r="AN136" s="30"/>
      <c r="AO136" s="29"/>
      <c r="AP136" s="30"/>
      <c r="AQ136" s="30">
        <v>124</v>
      </c>
      <c r="AR136" s="383">
        <v>620856.86</v>
      </c>
      <c r="AS136" s="253">
        <f t="shared" si="6"/>
        <v>124</v>
      </c>
      <c r="AT136" s="254">
        <f t="shared" si="7"/>
        <v>124</v>
      </c>
      <c r="AU136" s="376">
        <v>124</v>
      </c>
      <c r="AV136" s="376">
        <v>623769.5</v>
      </c>
    </row>
    <row r="137" spans="8:48"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V137" s="30"/>
      <c r="W137" s="29"/>
      <c r="X137" s="30"/>
      <c r="Y137" s="30"/>
      <c r="Z137" s="29"/>
      <c r="AA137" s="30"/>
      <c r="AB137" s="30"/>
      <c r="AC137" s="29"/>
      <c r="AD137" s="30"/>
      <c r="AE137" s="30">
        <v>125</v>
      </c>
      <c r="AF137" s="383">
        <v>357926.2</v>
      </c>
      <c r="AG137" s="30"/>
      <c r="AH137" s="30"/>
      <c r="AI137" s="29"/>
      <c r="AJ137" s="30"/>
      <c r="AK137" s="30"/>
      <c r="AL137" s="29"/>
      <c r="AM137" s="30"/>
      <c r="AN137" s="30"/>
      <c r="AO137" s="29"/>
      <c r="AP137" s="30"/>
      <c r="AQ137" s="30">
        <v>125</v>
      </c>
      <c r="AR137" s="383">
        <v>625699.55000000005</v>
      </c>
      <c r="AS137" s="253">
        <f t="shared" si="6"/>
        <v>125</v>
      </c>
      <c r="AT137" s="254">
        <f t="shared" si="7"/>
        <v>125</v>
      </c>
      <c r="AU137" s="376">
        <v>125</v>
      </c>
      <c r="AV137" s="376">
        <v>628613.80000000005</v>
      </c>
    </row>
    <row r="138" spans="8:48"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V138" s="30"/>
      <c r="W138" s="29"/>
      <c r="X138" s="30"/>
      <c r="Y138" s="30"/>
      <c r="Z138" s="29"/>
      <c r="AA138" s="30"/>
      <c r="AB138" s="30"/>
      <c r="AC138" s="29"/>
      <c r="AD138" s="30"/>
      <c r="AE138" s="30">
        <v>126</v>
      </c>
      <c r="AF138" s="383">
        <v>360553.86</v>
      </c>
      <c r="AG138" s="30"/>
      <c r="AH138" s="30"/>
      <c r="AI138" s="29"/>
      <c r="AJ138" s="30"/>
      <c r="AK138" s="30"/>
      <c r="AL138" s="29"/>
      <c r="AM138" s="30"/>
      <c r="AN138" s="30"/>
      <c r="AO138" s="29"/>
      <c r="AP138" s="30"/>
      <c r="AQ138" s="30">
        <v>126</v>
      </c>
      <c r="AR138" s="383">
        <v>630542.24</v>
      </c>
      <c r="AS138" s="253">
        <f t="shared" si="6"/>
        <v>126</v>
      </c>
      <c r="AT138" s="254">
        <f t="shared" si="7"/>
        <v>126</v>
      </c>
      <c r="AU138" s="376">
        <v>126</v>
      </c>
      <c r="AV138" s="376">
        <v>633458.1</v>
      </c>
    </row>
    <row r="139" spans="8:48"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V139" s="30"/>
      <c r="W139" s="29"/>
      <c r="X139" s="30"/>
      <c r="Y139" s="30"/>
      <c r="Z139" s="29"/>
      <c r="AA139" s="30"/>
      <c r="AB139" s="30"/>
      <c r="AC139" s="29"/>
      <c r="AD139" s="30"/>
      <c r="AE139" s="30">
        <v>127</v>
      </c>
      <c r="AF139" s="383">
        <v>363181.52</v>
      </c>
      <c r="AG139" s="30"/>
      <c r="AH139" s="30"/>
      <c r="AI139" s="29"/>
      <c r="AJ139" s="30"/>
      <c r="AK139" s="30"/>
      <c r="AL139" s="29"/>
      <c r="AM139" s="30"/>
      <c r="AN139" s="30"/>
      <c r="AO139" s="29"/>
      <c r="AP139" s="30"/>
      <c r="AQ139" s="30">
        <v>127</v>
      </c>
      <c r="AR139" s="383">
        <v>635384.93000000005</v>
      </c>
      <c r="AS139" s="253">
        <f t="shared" si="6"/>
        <v>127</v>
      </c>
      <c r="AT139" s="254">
        <f t="shared" si="7"/>
        <v>127</v>
      </c>
      <c r="AU139" s="376">
        <v>127</v>
      </c>
      <c r="AV139" s="376">
        <v>638302.4</v>
      </c>
    </row>
    <row r="140" spans="8:48"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V140" s="30"/>
      <c r="W140" s="29"/>
      <c r="X140" s="30"/>
      <c r="Y140" s="30"/>
      <c r="Z140" s="29"/>
      <c r="AA140" s="30"/>
      <c r="AB140" s="30"/>
      <c r="AC140" s="29"/>
      <c r="AD140" s="30"/>
      <c r="AE140" s="30">
        <v>128</v>
      </c>
      <c r="AF140" s="383">
        <v>365809.18</v>
      </c>
      <c r="AG140" s="30"/>
      <c r="AH140" s="30"/>
      <c r="AI140" s="29"/>
      <c r="AJ140" s="30"/>
      <c r="AK140" s="30"/>
      <c r="AL140" s="29"/>
      <c r="AM140" s="30"/>
      <c r="AN140" s="30"/>
      <c r="AO140" s="29"/>
      <c r="AP140" s="30"/>
      <c r="AQ140" s="30">
        <v>128</v>
      </c>
      <c r="AR140" s="383">
        <v>640227.62</v>
      </c>
      <c r="AS140" s="253">
        <f t="shared" si="6"/>
        <v>128</v>
      </c>
      <c r="AT140" s="254">
        <f t="shared" si="7"/>
        <v>128</v>
      </c>
      <c r="AU140" s="376">
        <v>128</v>
      </c>
      <c r="AV140" s="376">
        <v>643146.69999999995</v>
      </c>
    </row>
    <row r="141" spans="8:48"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V141" s="30"/>
      <c r="W141" s="29"/>
      <c r="X141" s="30"/>
      <c r="Y141" s="30"/>
      <c r="Z141" s="29"/>
      <c r="AA141" s="30"/>
      <c r="AB141" s="30"/>
      <c r="AC141" s="29"/>
      <c r="AD141" s="30"/>
      <c r="AE141" s="30">
        <v>129</v>
      </c>
      <c r="AF141" s="383">
        <v>368436.84</v>
      </c>
      <c r="AG141" s="30"/>
      <c r="AH141" s="30"/>
      <c r="AI141" s="29"/>
      <c r="AJ141" s="30"/>
      <c r="AK141" s="30"/>
      <c r="AL141" s="29"/>
      <c r="AM141" s="30"/>
      <c r="AN141" s="30"/>
      <c r="AO141" s="29"/>
      <c r="AP141" s="30"/>
      <c r="AQ141" s="30">
        <v>129</v>
      </c>
      <c r="AR141" s="383">
        <v>645070.31000000006</v>
      </c>
      <c r="AS141" s="253">
        <f t="shared" ref="AS141:AS204" si="8">AS140+1</f>
        <v>129</v>
      </c>
      <c r="AT141" s="254">
        <f t="shared" ref="AT141:AT204" si="9">AT140+1</f>
        <v>129</v>
      </c>
      <c r="AU141" s="376">
        <v>129</v>
      </c>
      <c r="AV141" s="376">
        <v>647991</v>
      </c>
    </row>
    <row r="142" spans="8:48"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V142" s="30"/>
      <c r="W142" s="29"/>
      <c r="X142" s="30"/>
      <c r="Y142" s="30"/>
      <c r="Z142" s="29"/>
      <c r="AA142" s="30"/>
      <c r="AB142" s="30"/>
      <c r="AC142" s="29"/>
      <c r="AD142" s="30"/>
      <c r="AE142" s="30">
        <v>130</v>
      </c>
      <c r="AF142" s="383">
        <v>371064.5</v>
      </c>
      <c r="AG142" s="30"/>
      <c r="AH142" s="30"/>
      <c r="AI142" s="29"/>
      <c r="AJ142" s="30"/>
      <c r="AK142" s="30"/>
      <c r="AL142" s="29"/>
      <c r="AM142" s="30"/>
      <c r="AN142" s="30"/>
      <c r="AO142" s="29"/>
      <c r="AP142" s="30"/>
      <c r="AQ142" s="30">
        <v>130</v>
      </c>
      <c r="AR142" s="383">
        <v>649913</v>
      </c>
      <c r="AS142" s="253">
        <f t="shared" si="8"/>
        <v>130</v>
      </c>
      <c r="AT142" s="254">
        <f t="shared" si="9"/>
        <v>130</v>
      </c>
      <c r="AU142" s="376">
        <v>130</v>
      </c>
      <c r="AV142" s="376">
        <v>652835.30000000005</v>
      </c>
    </row>
    <row r="143" spans="8:48"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V143" s="30"/>
      <c r="W143" s="29"/>
      <c r="X143" s="30"/>
      <c r="Y143" s="30"/>
      <c r="Z143" s="29"/>
      <c r="AA143" s="30"/>
      <c r="AB143" s="30"/>
      <c r="AC143" s="29"/>
      <c r="AD143" s="30"/>
      <c r="AE143" s="30">
        <v>131</v>
      </c>
      <c r="AF143" s="383">
        <v>373692.15999999997</v>
      </c>
      <c r="AG143" s="30"/>
      <c r="AH143" s="30"/>
      <c r="AI143" s="29"/>
      <c r="AJ143" s="30"/>
      <c r="AK143" s="30"/>
      <c r="AL143" s="29"/>
      <c r="AM143" s="30"/>
      <c r="AN143" s="30"/>
      <c r="AO143" s="29"/>
      <c r="AP143" s="30"/>
      <c r="AQ143" s="30">
        <v>131</v>
      </c>
      <c r="AR143" s="383">
        <v>654755.68999999994</v>
      </c>
      <c r="AS143" s="253">
        <f t="shared" si="8"/>
        <v>131</v>
      </c>
      <c r="AT143" s="254">
        <f t="shared" si="9"/>
        <v>131</v>
      </c>
      <c r="AU143" s="376">
        <v>131</v>
      </c>
      <c r="AV143" s="376">
        <v>657679.6</v>
      </c>
    </row>
    <row r="144" spans="8:48"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V144" s="30"/>
      <c r="W144" s="29"/>
      <c r="X144" s="30"/>
      <c r="Y144" s="30"/>
      <c r="Z144" s="29"/>
      <c r="AA144" s="30"/>
      <c r="AB144" s="30"/>
      <c r="AC144" s="29"/>
      <c r="AD144" s="30"/>
      <c r="AE144" s="30">
        <v>132</v>
      </c>
      <c r="AF144" s="383">
        <v>376319.82</v>
      </c>
      <c r="AG144" s="30"/>
      <c r="AH144" s="30"/>
      <c r="AI144" s="29"/>
      <c r="AJ144" s="30"/>
      <c r="AK144" s="30"/>
      <c r="AL144" s="29"/>
      <c r="AM144" s="30"/>
      <c r="AN144" s="30"/>
      <c r="AO144" s="29"/>
      <c r="AP144" s="30"/>
      <c r="AQ144" s="30">
        <v>132</v>
      </c>
      <c r="AR144" s="383">
        <v>659598.38</v>
      </c>
      <c r="AS144" s="253">
        <f t="shared" si="8"/>
        <v>132</v>
      </c>
      <c r="AT144" s="254">
        <f t="shared" si="9"/>
        <v>132</v>
      </c>
      <c r="AU144" s="376">
        <v>132</v>
      </c>
      <c r="AV144" s="376">
        <v>662523.9</v>
      </c>
    </row>
    <row r="145" spans="8:48"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V145" s="30"/>
      <c r="W145" s="29"/>
      <c r="X145" s="30"/>
      <c r="Y145" s="30"/>
      <c r="Z145" s="29"/>
      <c r="AA145" s="30"/>
      <c r="AB145" s="30"/>
      <c r="AC145" s="29"/>
      <c r="AD145" s="30"/>
      <c r="AE145" s="30">
        <v>133</v>
      </c>
      <c r="AF145" s="383">
        <v>378947.48</v>
      </c>
      <c r="AG145" s="30"/>
      <c r="AH145" s="30"/>
      <c r="AI145" s="29"/>
      <c r="AJ145" s="30"/>
      <c r="AK145" s="30"/>
      <c r="AL145" s="29"/>
      <c r="AM145" s="30"/>
      <c r="AN145" s="30"/>
      <c r="AO145" s="29"/>
      <c r="AP145" s="30"/>
      <c r="AQ145" s="30">
        <v>133</v>
      </c>
      <c r="AR145" s="383">
        <v>664441.06999999995</v>
      </c>
      <c r="AS145" s="253">
        <f t="shared" si="8"/>
        <v>133</v>
      </c>
      <c r="AT145" s="254">
        <f t="shared" si="9"/>
        <v>133</v>
      </c>
      <c r="AU145" s="376">
        <v>133</v>
      </c>
      <c r="AV145" s="376">
        <v>667368.19999999995</v>
      </c>
    </row>
    <row r="146" spans="8:48"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V146" s="30"/>
      <c r="W146" s="29"/>
      <c r="X146" s="30"/>
      <c r="Y146" s="30"/>
      <c r="Z146" s="29"/>
      <c r="AA146" s="30"/>
      <c r="AB146" s="30"/>
      <c r="AC146" s="29"/>
      <c r="AD146" s="30"/>
      <c r="AE146" s="30">
        <v>134</v>
      </c>
      <c r="AF146" s="383">
        <v>381575.14</v>
      </c>
      <c r="AG146" s="30"/>
      <c r="AH146" s="30"/>
      <c r="AI146" s="29"/>
      <c r="AJ146" s="30"/>
      <c r="AK146" s="30"/>
      <c r="AL146" s="29"/>
      <c r="AM146" s="30"/>
      <c r="AN146" s="30"/>
      <c r="AO146" s="29"/>
      <c r="AP146" s="30"/>
      <c r="AQ146" s="30">
        <v>134</v>
      </c>
      <c r="AR146" s="383">
        <v>669283.76</v>
      </c>
      <c r="AS146" s="253">
        <f t="shared" si="8"/>
        <v>134</v>
      </c>
      <c r="AT146" s="254">
        <f t="shared" si="9"/>
        <v>134</v>
      </c>
      <c r="AU146" s="376">
        <v>134</v>
      </c>
      <c r="AV146" s="376">
        <v>672212.5</v>
      </c>
    </row>
    <row r="147" spans="8:48"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V147" s="30"/>
      <c r="W147" s="29"/>
      <c r="X147" s="30"/>
      <c r="Y147" s="30"/>
      <c r="Z147" s="29"/>
      <c r="AA147" s="30"/>
      <c r="AB147" s="30"/>
      <c r="AC147" s="29"/>
      <c r="AD147" s="30"/>
      <c r="AE147" s="30">
        <v>135</v>
      </c>
      <c r="AF147" s="383">
        <v>384202.8</v>
      </c>
      <c r="AG147" s="30"/>
      <c r="AH147" s="30"/>
      <c r="AI147" s="29"/>
      <c r="AJ147" s="30"/>
      <c r="AK147" s="30"/>
      <c r="AL147" s="29"/>
      <c r="AM147" s="30"/>
      <c r="AN147" s="30"/>
      <c r="AO147" s="29"/>
      <c r="AP147" s="30"/>
      <c r="AQ147" s="30">
        <v>135</v>
      </c>
      <c r="AR147" s="383">
        <v>674126.45</v>
      </c>
      <c r="AS147" s="253">
        <f t="shared" si="8"/>
        <v>135</v>
      </c>
      <c r="AT147" s="254">
        <f t="shared" si="9"/>
        <v>135</v>
      </c>
      <c r="AU147" s="376">
        <v>135</v>
      </c>
      <c r="AV147" s="376">
        <v>677056.8</v>
      </c>
    </row>
    <row r="148" spans="8:48">
      <c r="V148" s="30"/>
      <c r="W148" s="29"/>
      <c r="X148" s="30"/>
      <c r="Y148" s="30"/>
      <c r="Z148" s="29"/>
      <c r="AA148" s="30"/>
      <c r="AB148" s="30"/>
      <c r="AC148" s="29"/>
      <c r="AD148" s="30"/>
      <c r="AE148" s="30">
        <v>136</v>
      </c>
      <c r="AF148" s="383">
        <v>386830.46</v>
      </c>
      <c r="AG148" s="30"/>
      <c r="AH148" s="30"/>
      <c r="AI148" s="29"/>
      <c r="AJ148" s="30"/>
      <c r="AK148" s="30"/>
      <c r="AL148" s="29"/>
      <c r="AM148" s="30"/>
      <c r="AN148" s="30"/>
      <c r="AO148" s="29"/>
      <c r="AP148" s="30"/>
      <c r="AQ148" s="30">
        <v>136</v>
      </c>
      <c r="AR148" s="383">
        <v>678969.14</v>
      </c>
      <c r="AS148" s="253">
        <f t="shared" si="8"/>
        <v>136</v>
      </c>
      <c r="AT148" s="254">
        <f t="shared" si="9"/>
        <v>136</v>
      </c>
      <c r="AU148" s="376">
        <v>136</v>
      </c>
      <c r="AV148" s="376">
        <v>681901.1</v>
      </c>
    </row>
    <row r="149" spans="8:48" ht="15.75">
      <c r="H149" s="524" t="s">
        <v>150</v>
      </c>
      <c r="I149" s="524"/>
      <c r="J149" s="524"/>
      <c r="K149" s="524"/>
      <c r="L149" s="524"/>
      <c r="M149" s="524"/>
      <c r="N149" s="524"/>
      <c r="O149" s="524"/>
      <c r="P149" s="524"/>
      <c r="Q149" s="524"/>
      <c r="R149" s="524"/>
      <c r="S149" s="524"/>
      <c r="V149" s="30"/>
      <c r="W149" s="29"/>
      <c r="X149" s="30"/>
      <c r="Y149" s="30"/>
      <c r="Z149" s="29"/>
      <c r="AA149" s="30"/>
      <c r="AB149" s="30"/>
      <c r="AC149" s="29"/>
      <c r="AD149" s="30"/>
      <c r="AE149" s="30">
        <v>137</v>
      </c>
      <c r="AF149" s="383">
        <v>389458.12</v>
      </c>
      <c r="AG149" s="30"/>
      <c r="AH149" s="30"/>
      <c r="AI149" s="29"/>
      <c r="AJ149" s="30"/>
      <c r="AK149" s="30"/>
      <c r="AL149" s="29"/>
      <c r="AM149" s="30"/>
      <c r="AN149" s="30"/>
      <c r="AO149" s="29"/>
      <c r="AP149" s="30"/>
      <c r="AQ149" s="30">
        <v>137</v>
      </c>
      <c r="AR149" s="383">
        <v>683811.83</v>
      </c>
      <c r="AS149" s="253">
        <f t="shared" si="8"/>
        <v>137</v>
      </c>
      <c r="AT149" s="254">
        <f t="shared" si="9"/>
        <v>137</v>
      </c>
      <c r="AU149" s="376">
        <v>137</v>
      </c>
      <c r="AV149" s="376">
        <v>686745.4</v>
      </c>
    </row>
    <row r="150" spans="8:48">
      <c r="H150" s="525" t="s">
        <v>57</v>
      </c>
      <c r="I150" s="525" t="s">
        <v>58</v>
      </c>
      <c r="J150" s="525" t="s">
        <v>59</v>
      </c>
      <c r="K150" s="526" t="s">
        <v>60</v>
      </c>
      <c r="L150" s="526"/>
      <c r="M150" s="526"/>
      <c r="N150" s="526"/>
      <c r="O150" s="526"/>
      <c r="P150" s="526"/>
      <c r="Q150" s="526"/>
      <c r="R150" s="526"/>
      <c r="S150" s="526"/>
      <c r="V150" s="30"/>
      <c r="W150" s="29"/>
      <c r="X150" s="30"/>
      <c r="Y150" s="30"/>
      <c r="Z150" s="29"/>
      <c r="AA150" s="30"/>
      <c r="AB150" s="30"/>
      <c r="AC150" s="29"/>
      <c r="AD150" s="30"/>
      <c r="AE150" s="30">
        <v>138</v>
      </c>
      <c r="AF150" s="383">
        <v>392085.78</v>
      </c>
      <c r="AG150" s="30"/>
      <c r="AH150" s="30"/>
      <c r="AI150" s="29"/>
      <c r="AJ150" s="30"/>
      <c r="AK150" s="30"/>
      <c r="AL150" s="29"/>
      <c r="AM150" s="30"/>
      <c r="AN150" s="30"/>
      <c r="AO150" s="29"/>
      <c r="AP150" s="30"/>
      <c r="AQ150" s="30">
        <v>138</v>
      </c>
      <c r="AR150" s="383">
        <v>688654.52</v>
      </c>
      <c r="AS150" s="253">
        <f t="shared" si="8"/>
        <v>138</v>
      </c>
      <c r="AT150" s="254">
        <f t="shared" si="9"/>
        <v>138</v>
      </c>
      <c r="AU150" s="376">
        <v>138</v>
      </c>
      <c r="AV150" s="376">
        <v>691589.7</v>
      </c>
    </row>
    <row r="151" spans="8:48">
      <c r="H151" s="525"/>
      <c r="I151" s="525"/>
      <c r="J151" s="525"/>
      <c r="K151" s="374">
        <v>1</v>
      </c>
      <c r="L151" s="374">
        <v>2</v>
      </c>
      <c r="M151" s="374">
        <v>3</v>
      </c>
      <c r="N151" s="374">
        <v>4</v>
      </c>
      <c r="O151" s="374">
        <v>5</v>
      </c>
      <c r="P151" s="374">
        <v>6</v>
      </c>
      <c r="Q151" s="374">
        <v>7</v>
      </c>
      <c r="R151" s="374">
        <v>8</v>
      </c>
      <c r="S151" s="374">
        <v>9</v>
      </c>
      <c r="V151" s="30"/>
      <c r="W151" s="29"/>
      <c r="X151" s="30"/>
      <c r="Y151" s="30"/>
      <c r="Z151" s="29"/>
      <c r="AA151" s="30"/>
      <c r="AB151" s="30"/>
      <c r="AC151" s="29"/>
      <c r="AD151" s="30"/>
      <c r="AE151" s="30">
        <v>139</v>
      </c>
      <c r="AF151" s="383">
        <v>394713.44</v>
      </c>
      <c r="AG151" s="30"/>
      <c r="AH151" s="30"/>
      <c r="AI151" s="29"/>
      <c r="AJ151" s="30"/>
      <c r="AK151" s="30"/>
      <c r="AL151" s="29"/>
      <c r="AM151" s="30"/>
      <c r="AN151" s="30"/>
      <c r="AO151" s="29"/>
      <c r="AP151" s="30"/>
      <c r="AQ151" s="30">
        <v>139</v>
      </c>
      <c r="AR151" s="383">
        <v>693497.21</v>
      </c>
      <c r="AS151" s="253">
        <f t="shared" si="8"/>
        <v>139</v>
      </c>
      <c r="AT151" s="254">
        <f t="shared" si="9"/>
        <v>139</v>
      </c>
      <c r="AU151" s="376">
        <v>139</v>
      </c>
      <c r="AV151" s="376">
        <v>696434</v>
      </c>
    </row>
    <row r="152" spans="8:48">
      <c r="H152" s="31">
        <v>8</v>
      </c>
      <c r="I152" s="375">
        <v>1680</v>
      </c>
      <c r="J152" s="375">
        <v>1920</v>
      </c>
      <c r="K152" s="375">
        <v>485</v>
      </c>
      <c r="L152" s="375">
        <v>970</v>
      </c>
      <c r="M152" s="375">
        <v>1455</v>
      </c>
      <c r="N152" s="375">
        <v>1940</v>
      </c>
      <c r="O152" s="375">
        <v>2426</v>
      </c>
      <c r="P152" s="375">
        <v>2911</v>
      </c>
      <c r="Q152" s="375">
        <v>3396</v>
      </c>
      <c r="R152" s="375">
        <v>3881</v>
      </c>
      <c r="S152" s="375">
        <v>4366</v>
      </c>
      <c r="V152" s="30"/>
      <c r="W152" s="29"/>
      <c r="X152" s="30"/>
      <c r="Y152" s="30"/>
      <c r="Z152" s="29"/>
      <c r="AA152" s="30"/>
      <c r="AB152" s="30"/>
      <c r="AC152" s="29"/>
      <c r="AD152" s="30"/>
      <c r="AE152" s="30">
        <v>140</v>
      </c>
      <c r="AF152" s="383">
        <v>397341.1</v>
      </c>
      <c r="AG152" s="30"/>
      <c r="AH152" s="30"/>
      <c r="AI152" s="29"/>
      <c r="AJ152" s="30"/>
      <c r="AK152" s="30"/>
      <c r="AL152" s="29"/>
      <c r="AM152" s="30"/>
      <c r="AN152" s="30"/>
      <c r="AO152" s="29"/>
      <c r="AP152" s="30"/>
      <c r="AQ152" s="30">
        <v>140</v>
      </c>
      <c r="AR152" s="383">
        <v>698339.9</v>
      </c>
      <c r="AS152" s="253">
        <f t="shared" si="8"/>
        <v>140</v>
      </c>
      <c r="AT152" s="254">
        <f t="shared" si="9"/>
        <v>140</v>
      </c>
      <c r="AU152" s="376">
        <v>140</v>
      </c>
      <c r="AV152" s="376">
        <v>701278.3</v>
      </c>
    </row>
    <row r="153" spans="8:48">
      <c r="H153" s="31">
        <v>7</v>
      </c>
      <c r="I153" s="375">
        <v>1440</v>
      </c>
      <c r="J153" s="375">
        <v>1680</v>
      </c>
      <c r="K153" s="375">
        <v>485</v>
      </c>
      <c r="L153" s="375">
        <v>970</v>
      </c>
      <c r="M153" s="375">
        <v>1455</v>
      </c>
      <c r="N153" s="375">
        <v>1940</v>
      </c>
      <c r="O153" s="375">
        <v>2425</v>
      </c>
      <c r="P153" s="375">
        <v>2910</v>
      </c>
      <c r="Q153" s="375">
        <v>3395</v>
      </c>
      <c r="R153" s="375">
        <v>3879</v>
      </c>
      <c r="S153" s="375">
        <v>4364</v>
      </c>
      <c r="V153" s="30"/>
      <c r="W153" s="29"/>
      <c r="X153" s="30"/>
      <c r="Y153" s="30"/>
      <c r="Z153" s="29"/>
      <c r="AA153" s="30"/>
      <c r="AB153" s="30"/>
      <c r="AC153" s="29"/>
      <c r="AD153" s="30"/>
      <c r="AE153" s="30">
        <v>141</v>
      </c>
      <c r="AF153" s="383">
        <v>399968.76</v>
      </c>
      <c r="AG153" s="30"/>
      <c r="AH153" s="30"/>
      <c r="AI153" s="29"/>
      <c r="AJ153" s="30"/>
      <c r="AK153" s="30"/>
      <c r="AL153" s="29"/>
      <c r="AM153" s="30"/>
      <c r="AN153" s="30"/>
      <c r="AO153" s="29"/>
      <c r="AP153" s="30"/>
      <c r="AQ153" s="30">
        <v>141</v>
      </c>
      <c r="AR153" s="383">
        <v>703182.59</v>
      </c>
      <c r="AS153" s="253">
        <f t="shared" si="8"/>
        <v>141</v>
      </c>
      <c r="AT153" s="254">
        <f t="shared" si="9"/>
        <v>141</v>
      </c>
      <c r="AU153" s="376">
        <v>141</v>
      </c>
      <c r="AV153" s="376">
        <v>706122.6</v>
      </c>
    </row>
    <row r="154" spans="8:48">
      <c r="H154" s="31">
        <v>6</v>
      </c>
      <c r="I154" s="375">
        <v>1200</v>
      </c>
      <c r="J154" s="375">
        <v>1440</v>
      </c>
      <c r="K154" s="375">
        <v>485</v>
      </c>
      <c r="L154" s="375">
        <v>970</v>
      </c>
      <c r="M154" s="375">
        <v>1454</v>
      </c>
      <c r="N154" s="375">
        <v>1939</v>
      </c>
      <c r="O154" s="375">
        <v>2424</v>
      </c>
      <c r="P154" s="375">
        <v>2909</v>
      </c>
      <c r="Q154" s="375">
        <v>3393</v>
      </c>
      <c r="R154" s="375">
        <v>3878</v>
      </c>
      <c r="S154" s="375">
        <v>4363</v>
      </c>
      <c r="V154" s="30"/>
      <c r="W154" s="29"/>
      <c r="X154" s="30"/>
      <c r="Y154" s="30"/>
      <c r="Z154" s="29"/>
      <c r="AA154" s="30"/>
      <c r="AB154" s="30"/>
      <c r="AC154" s="29"/>
      <c r="AD154" s="30"/>
      <c r="AE154" s="30">
        <v>142</v>
      </c>
      <c r="AF154" s="383">
        <v>402596.42</v>
      </c>
      <c r="AG154" s="30"/>
      <c r="AH154" s="30"/>
      <c r="AI154" s="29"/>
      <c r="AJ154" s="30"/>
      <c r="AK154" s="30"/>
      <c r="AL154" s="29"/>
      <c r="AM154" s="30"/>
      <c r="AN154" s="30"/>
      <c r="AO154" s="29"/>
      <c r="AP154" s="30"/>
      <c r="AQ154" s="30">
        <v>142</v>
      </c>
      <c r="AR154" s="383">
        <v>708025.28</v>
      </c>
      <c r="AS154" s="253">
        <f t="shared" si="8"/>
        <v>142</v>
      </c>
      <c r="AT154" s="254">
        <f t="shared" si="9"/>
        <v>142</v>
      </c>
      <c r="AU154" s="376">
        <v>142</v>
      </c>
      <c r="AV154" s="376">
        <v>710966.9</v>
      </c>
    </row>
    <row r="155" spans="8:48">
      <c r="H155" s="31">
        <v>5</v>
      </c>
      <c r="I155" s="375">
        <v>960</v>
      </c>
      <c r="J155" s="375">
        <v>1200</v>
      </c>
      <c r="K155" s="375">
        <v>485</v>
      </c>
      <c r="L155" s="375">
        <v>969</v>
      </c>
      <c r="M155" s="375">
        <v>1454</v>
      </c>
      <c r="N155" s="375">
        <v>1938</v>
      </c>
      <c r="O155" s="375">
        <v>2423</v>
      </c>
      <c r="P155" s="375">
        <v>2908</v>
      </c>
      <c r="Q155" s="375">
        <v>3392</v>
      </c>
      <c r="R155" s="375">
        <v>3877</v>
      </c>
      <c r="S155" s="375">
        <v>4362</v>
      </c>
      <c r="V155" s="30"/>
      <c r="W155" s="29"/>
      <c r="X155" s="30"/>
      <c r="Y155" s="30"/>
      <c r="Z155" s="29"/>
      <c r="AA155" s="30"/>
      <c r="AB155" s="30"/>
      <c r="AC155" s="29"/>
      <c r="AD155" s="30"/>
      <c r="AE155" s="30">
        <v>143</v>
      </c>
      <c r="AF155" s="383">
        <v>405224.08</v>
      </c>
      <c r="AG155" s="30"/>
      <c r="AH155" s="30"/>
      <c r="AI155" s="29"/>
      <c r="AJ155" s="30"/>
      <c r="AK155" s="30"/>
      <c r="AL155" s="29"/>
      <c r="AM155" s="30"/>
      <c r="AN155" s="30"/>
      <c r="AO155" s="29"/>
      <c r="AP155" s="30"/>
      <c r="AQ155" s="30">
        <v>143</v>
      </c>
      <c r="AR155" s="383">
        <v>712867.97</v>
      </c>
      <c r="AS155" s="253">
        <f t="shared" si="8"/>
        <v>143</v>
      </c>
      <c r="AT155" s="254">
        <f t="shared" si="9"/>
        <v>143</v>
      </c>
      <c r="AU155" s="376">
        <v>143</v>
      </c>
      <c r="AV155" s="376">
        <v>715811.2</v>
      </c>
    </row>
    <row r="156" spans="8:48">
      <c r="H156" s="31">
        <v>4</v>
      </c>
      <c r="I156" s="375">
        <v>720</v>
      </c>
      <c r="J156" s="375">
        <v>960</v>
      </c>
      <c r="K156" s="375">
        <v>485</v>
      </c>
      <c r="L156" s="375">
        <v>969</v>
      </c>
      <c r="M156" s="375">
        <v>1454</v>
      </c>
      <c r="N156" s="375">
        <v>1938</v>
      </c>
      <c r="O156" s="375">
        <v>2423</v>
      </c>
      <c r="P156" s="375">
        <v>2907</v>
      </c>
      <c r="Q156" s="375">
        <v>3392</v>
      </c>
      <c r="R156" s="375">
        <v>3876</v>
      </c>
      <c r="S156" s="375">
        <v>4361</v>
      </c>
      <c r="V156" s="30"/>
      <c r="W156" s="29"/>
      <c r="X156" s="30"/>
      <c r="Y156" s="30"/>
      <c r="Z156" s="29"/>
      <c r="AA156" s="30"/>
      <c r="AB156" s="30"/>
      <c r="AC156" s="29"/>
      <c r="AD156" s="30"/>
      <c r="AE156" s="30">
        <v>144</v>
      </c>
      <c r="AF156" s="383">
        <v>407851.74</v>
      </c>
      <c r="AG156" s="30"/>
      <c r="AH156" s="30"/>
      <c r="AI156" s="29"/>
      <c r="AJ156" s="30"/>
      <c r="AK156" s="30"/>
      <c r="AL156" s="29"/>
      <c r="AM156" s="30"/>
      <c r="AN156" s="30"/>
      <c r="AO156" s="29"/>
      <c r="AP156" s="30"/>
      <c r="AQ156" s="30">
        <v>144</v>
      </c>
      <c r="AR156" s="383">
        <v>717710.66</v>
      </c>
      <c r="AS156" s="253">
        <f t="shared" si="8"/>
        <v>144</v>
      </c>
      <c r="AT156" s="254">
        <f t="shared" si="9"/>
        <v>144</v>
      </c>
      <c r="AU156" s="376">
        <v>144</v>
      </c>
      <c r="AV156" s="376">
        <v>720655.5</v>
      </c>
    </row>
    <row r="157" spans="8:48">
      <c r="H157" s="31">
        <v>3</v>
      </c>
      <c r="I157" s="375">
        <v>480</v>
      </c>
      <c r="J157" s="375">
        <v>720</v>
      </c>
      <c r="K157" s="375">
        <v>484</v>
      </c>
      <c r="L157" s="375">
        <v>969</v>
      </c>
      <c r="M157" s="375">
        <v>1453</v>
      </c>
      <c r="N157" s="375">
        <v>1938</v>
      </c>
      <c r="O157" s="375">
        <v>2422</v>
      </c>
      <c r="P157" s="375">
        <v>2907</v>
      </c>
      <c r="Q157" s="375">
        <v>3391</v>
      </c>
      <c r="R157" s="375">
        <v>3876</v>
      </c>
      <c r="S157" s="375">
        <v>4360</v>
      </c>
      <c r="V157" s="30"/>
      <c r="W157" s="29"/>
      <c r="X157" s="30"/>
      <c r="Y157" s="30"/>
      <c r="Z157" s="29"/>
      <c r="AA157" s="30"/>
      <c r="AB157" s="30"/>
      <c r="AC157" s="29"/>
      <c r="AD157" s="30"/>
      <c r="AE157" s="30">
        <v>145</v>
      </c>
      <c r="AF157" s="383">
        <v>410479.4</v>
      </c>
      <c r="AG157" s="30"/>
      <c r="AH157" s="30"/>
      <c r="AI157" s="29"/>
      <c r="AJ157" s="30"/>
      <c r="AK157" s="30"/>
      <c r="AL157" s="29"/>
      <c r="AM157" s="30"/>
      <c r="AN157" s="30"/>
      <c r="AO157" s="29"/>
      <c r="AP157" s="30"/>
      <c r="AQ157" s="30">
        <v>145</v>
      </c>
      <c r="AR157" s="383">
        <v>722553.35</v>
      </c>
      <c r="AS157" s="253">
        <f t="shared" si="8"/>
        <v>145</v>
      </c>
      <c r="AT157" s="254">
        <f t="shared" si="9"/>
        <v>145</v>
      </c>
      <c r="AU157" s="376">
        <v>145</v>
      </c>
      <c r="AV157" s="376">
        <v>725499.8</v>
      </c>
    </row>
    <row r="158" spans="8:48">
      <c r="H158" s="31">
        <v>2</v>
      </c>
      <c r="I158" s="375">
        <v>240</v>
      </c>
      <c r="J158" s="375">
        <v>480</v>
      </c>
      <c r="K158" s="375">
        <v>484</v>
      </c>
      <c r="L158" s="375">
        <v>969</v>
      </c>
      <c r="M158" s="375">
        <v>1453</v>
      </c>
      <c r="N158" s="375">
        <v>1938</v>
      </c>
      <c r="O158" s="375">
        <v>2422</v>
      </c>
      <c r="P158" s="375">
        <v>2906</v>
      </c>
      <c r="Q158" s="375">
        <v>3391</v>
      </c>
      <c r="R158" s="375">
        <v>3875</v>
      </c>
      <c r="S158" s="375">
        <v>4360</v>
      </c>
      <c r="V158" s="30"/>
      <c r="W158" s="29"/>
      <c r="X158" s="30"/>
      <c r="Y158" s="30"/>
      <c r="Z158" s="29"/>
      <c r="AA158" s="30"/>
      <c r="AB158" s="30"/>
      <c r="AC158" s="29"/>
      <c r="AD158" s="30"/>
      <c r="AE158" s="30">
        <v>146</v>
      </c>
      <c r="AF158" s="383">
        <v>413107.06</v>
      </c>
      <c r="AG158" s="30"/>
      <c r="AH158" s="30"/>
      <c r="AI158" s="29"/>
      <c r="AJ158" s="30"/>
      <c r="AK158" s="30"/>
      <c r="AL158" s="29"/>
      <c r="AM158" s="30"/>
      <c r="AN158" s="30"/>
      <c r="AO158" s="29"/>
      <c r="AP158" s="30"/>
      <c r="AQ158" s="30">
        <v>146</v>
      </c>
      <c r="AR158" s="383">
        <v>727396.04</v>
      </c>
      <c r="AS158" s="253">
        <f t="shared" si="8"/>
        <v>146</v>
      </c>
      <c r="AT158" s="254">
        <f t="shared" si="9"/>
        <v>146</v>
      </c>
      <c r="AU158" s="376">
        <v>146</v>
      </c>
      <c r="AV158" s="376">
        <v>730344.1</v>
      </c>
    </row>
    <row r="159" spans="8:48">
      <c r="H159" s="31">
        <v>1</v>
      </c>
      <c r="I159" s="375">
        <v>107</v>
      </c>
      <c r="J159" s="375">
        <v>240</v>
      </c>
      <c r="K159" s="375">
        <v>484</v>
      </c>
      <c r="L159" s="375">
        <v>969</v>
      </c>
      <c r="M159" s="375">
        <v>1453</v>
      </c>
      <c r="N159" s="375">
        <v>1938</v>
      </c>
      <c r="O159" s="375">
        <v>2422</v>
      </c>
      <c r="P159" s="375">
        <v>2907</v>
      </c>
      <c r="Q159" s="375">
        <v>3391</v>
      </c>
      <c r="R159" s="375">
        <v>3875</v>
      </c>
      <c r="S159" s="375">
        <v>4360</v>
      </c>
      <c r="V159" s="30"/>
      <c r="W159" s="29"/>
      <c r="X159" s="30"/>
      <c r="Y159" s="30"/>
      <c r="Z159" s="29"/>
      <c r="AA159" s="30"/>
      <c r="AB159" s="30"/>
      <c r="AC159" s="29"/>
      <c r="AD159" s="30"/>
      <c r="AE159" s="30">
        <v>147</v>
      </c>
      <c r="AF159" s="383">
        <v>415734.72</v>
      </c>
      <c r="AG159" s="30"/>
      <c r="AH159" s="30"/>
      <c r="AI159" s="29"/>
      <c r="AJ159" s="30"/>
      <c r="AK159" s="30"/>
      <c r="AL159" s="29"/>
      <c r="AM159" s="30"/>
      <c r="AN159" s="30"/>
      <c r="AO159" s="29"/>
      <c r="AP159" s="30"/>
      <c r="AQ159" s="30">
        <v>147</v>
      </c>
      <c r="AR159" s="383">
        <v>732238.73</v>
      </c>
      <c r="AS159" s="253">
        <f t="shared" si="8"/>
        <v>147</v>
      </c>
      <c r="AT159" s="254">
        <f t="shared" si="9"/>
        <v>147</v>
      </c>
      <c r="AU159" s="376">
        <v>147</v>
      </c>
      <c r="AV159" s="376">
        <v>735188.4</v>
      </c>
    </row>
    <row r="160" spans="8:48">
      <c r="H160" s="31">
        <v>1</v>
      </c>
      <c r="I160" s="375">
        <v>18</v>
      </c>
      <c r="J160" s="375">
        <v>107</v>
      </c>
      <c r="K160" s="375">
        <v>485</v>
      </c>
      <c r="L160" s="375">
        <v>969</v>
      </c>
      <c r="M160" s="375">
        <v>1454</v>
      </c>
      <c r="N160" s="375">
        <v>1938</v>
      </c>
      <c r="O160" s="375">
        <v>2423</v>
      </c>
      <c r="P160" s="375">
        <v>2908</v>
      </c>
      <c r="Q160" s="375">
        <v>3392</v>
      </c>
      <c r="R160" s="375">
        <v>3577</v>
      </c>
      <c r="S160" s="375">
        <v>4361</v>
      </c>
      <c r="V160" s="30"/>
      <c r="W160" s="29"/>
      <c r="X160" s="30"/>
      <c r="Y160" s="30"/>
      <c r="Z160" s="29"/>
      <c r="AA160" s="30"/>
      <c r="AB160" s="30"/>
      <c r="AC160" s="29"/>
      <c r="AD160" s="30"/>
      <c r="AE160" s="30">
        <v>148</v>
      </c>
      <c r="AF160" s="383">
        <v>418362.38</v>
      </c>
      <c r="AG160" s="30"/>
      <c r="AH160" s="30"/>
      <c r="AI160" s="29"/>
      <c r="AJ160" s="30"/>
      <c r="AK160" s="30"/>
      <c r="AL160" s="29"/>
      <c r="AM160" s="30"/>
      <c r="AN160" s="30"/>
      <c r="AO160" s="29"/>
      <c r="AP160" s="30"/>
      <c r="AQ160" s="30">
        <v>148</v>
      </c>
      <c r="AR160" s="383">
        <v>737081.42</v>
      </c>
      <c r="AS160" s="253">
        <f t="shared" si="8"/>
        <v>148</v>
      </c>
      <c r="AT160" s="254">
        <f t="shared" si="9"/>
        <v>148</v>
      </c>
      <c r="AU160" s="376">
        <v>148</v>
      </c>
      <c r="AV160" s="376">
        <v>740032.7</v>
      </c>
    </row>
    <row r="161" spans="8:48">
      <c r="H161" s="31">
        <v>1</v>
      </c>
      <c r="I161" s="375">
        <v>0</v>
      </c>
      <c r="J161" s="375">
        <v>18</v>
      </c>
      <c r="K161" s="375">
        <v>484</v>
      </c>
      <c r="L161" s="375">
        <v>969</v>
      </c>
      <c r="M161" s="375">
        <v>1453</v>
      </c>
      <c r="N161" s="375">
        <v>1938</v>
      </c>
      <c r="O161" s="375">
        <v>2422</v>
      </c>
      <c r="P161" s="375">
        <v>2907</v>
      </c>
      <c r="Q161" s="375">
        <v>3391</v>
      </c>
      <c r="R161" s="375">
        <v>3875</v>
      </c>
      <c r="S161" s="375">
        <v>4360</v>
      </c>
      <c r="V161" s="30"/>
      <c r="W161" s="29"/>
      <c r="X161" s="30"/>
      <c r="Y161" s="30"/>
      <c r="Z161" s="29"/>
      <c r="AA161" s="30"/>
      <c r="AB161" s="30"/>
      <c r="AC161" s="29"/>
      <c r="AD161" s="30"/>
      <c r="AE161" s="30">
        <v>149</v>
      </c>
      <c r="AF161" s="383">
        <v>420990.04</v>
      </c>
      <c r="AG161" s="30"/>
      <c r="AH161" s="30"/>
      <c r="AI161" s="29"/>
      <c r="AJ161" s="30"/>
      <c r="AK161" s="30"/>
      <c r="AL161" s="29"/>
      <c r="AM161" s="30"/>
      <c r="AN161" s="30"/>
      <c r="AO161" s="29"/>
      <c r="AP161" s="30"/>
      <c r="AQ161" s="30">
        <v>149</v>
      </c>
      <c r="AR161" s="383">
        <v>741924.11</v>
      </c>
      <c r="AS161" s="253">
        <f t="shared" si="8"/>
        <v>149</v>
      </c>
      <c r="AT161" s="254">
        <f t="shared" si="9"/>
        <v>149</v>
      </c>
      <c r="AU161" s="376">
        <v>149</v>
      </c>
      <c r="AV161" s="376">
        <v>744877</v>
      </c>
    </row>
    <row r="162" spans="8:48"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V162" s="30"/>
      <c r="W162" s="29"/>
      <c r="X162" s="30"/>
      <c r="Y162" s="30"/>
      <c r="Z162" s="29"/>
      <c r="AA162" s="30"/>
      <c r="AB162" s="30"/>
      <c r="AC162" s="29"/>
      <c r="AD162" s="30"/>
      <c r="AE162" s="30">
        <v>150</v>
      </c>
      <c r="AF162" s="383">
        <v>423617.7</v>
      </c>
      <c r="AG162" s="30"/>
      <c r="AH162" s="30"/>
      <c r="AI162" s="29"/>
      <c r="AJ162" s="30"/>
      <c r="AK162" s="30"/>
      <c r="AL162" s="29"/>
      <c r="AM162" s="30"/>
      <c r="AN162" s="30"/>
      <c r="AO162" s="29"/>
      <c r="AP162" s="30"/>
      <c r="AQ162" s="30">
        <v>150</v>
      </c>
      <c r="AR162" s="383">
        <v>746766.8</v>
      </c>
      <c r="AS162" s="253">
        <f t="shared" si="8"/>
        <v>150</v>
      </c>
      <c r="AT162" s="254">
        <f t="shared" si="9"/>
        <v>150</v>
      </c>
      <c r="AU162" s="376">
        <v>150</v>
      </c>
      <c r="AV162" s="376">
        <v>749721.3</v>
      </c>
    </row>
    <row r="163" spans="8:48"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V163" s="30"/>
      <c r="W163" s="29"/>
      <c r="X163" s="30"/>
      <c r="Y163" s="30"/>
      <c r="Z163" s="29"/>
      <c r="AA163" s="30"/>
      <c r="AB163" s="30"/>
      <c r="AC163" s="29"/>
      <c r="AD163" s="30"/>
      <c r="AE163" s="30">
        <v>151</v>
      </c>
      <c r="AF163" s="383">
        <v>426245.36</v>
      </c>
      <c r="AG163" s="30"/>
      <c r="AH163" s="30"/>
      <c r="AI163" s="29"/>
      <c r="AJ163" s="30"/>
      <c r="AK163" s="30"/>
      <c r="AL163" s="29"/>
      <c r="AM163" s="30"/>
      <c r="AN163" s="30"/>
      <c r="AO163" s="29"/>
      <c r="AP163" s="30"/>
      <c r="AQ163" s="30">
        <v>151</v>
      </c>
      <c r="AR163" s="383">
        <v>751609.49</v>
      </c>
      <c r="AS163" s="253">
        <f t="shared" si="8"/>
        <v>151</v>
      </c>
      <c r="AT163" s="254">
        <f t="shared" si="9"/>
        <v>151</v>
      </c>
      <c r="AU163" s="376">
        <v>151</v>
      </c>
      <c r="AV163" s="376">
        <v>754565.6</v>
      </c>
    </row>
    <row r="164" spans="8:48"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V164" s="30"/>
      <c r="W164" s="29"/>
      <c r="X164" s="30"/>
      <c r="Y164" s="30"/>
      <c r="Z164" s="29"/>
      <c r="AA164" s="30"/>
      <c r="AB164" s="30"/>
      <c r="AC164" s="29"/>
      <c r="AD164" s="30"/>
      <c r="AE164" s="30">
        <v>152</v>
      </c>
      <c r="AF164" s="383">
        <v>428873.02</v>
      </c>
      <c r="AG164" s="30"/>
      <c r="AH164" s="30"/>
      <c r="AI164" s="29"/>
      <c r="AJ164" s="30"/>
      <c r="AK164" s="30"/>
      <c r="AL164" s="29"/>
      <c r="AM164" s="30"/>
      <c r="AN164" s="30"/>
      <c r="AO164" s="29"/>
      <c r="AP164" s="30"/>
      <c r="AQ164" s="30">
        <v>152</v>
      </c>
      <c r="AR164" s="383">
        <v>756452.18</v>
      </c>
      <c r="AS164" s="253">
        <f t="shared" si="8"/>
        <v>152</v>
      </c>
      <c r="AT164" s="254">
        <f t="shared" si="9"/>
        <v>152</v>
      </c>
      <c r="AU164" s="376">
        <v>152</v>
      </c>
      <c r="AV164" s="376">
        <v>759409.9</v>
      </c>
    </row>
    <row r="165" spans="8:48">
      <c r="V165" s="30"/>
      <c r="W165" s="29"/>
      <c r="X165" s="30"/>
      <c r="Y165" s="30"/>
      <c r="Z165" s="29"/>
      <c r="AA165" s="30"/>
      <c r="AB165" s="30"/>
      <c r="AC165" s="29"/>
      <c r="AD165" s="30"/>
      <c r="AE165" s="30">
        <v>153</v>
      </c>
      <c r="AF165" s="383">
        <v>431500.68</v>
      </c>
      <c r="AG165" s="30"/>
      <c r="AH165" s="30"/>
      <c r="AI165" s="29"/>
      <c r="AJ165" s="30"/>
      <c r="AK165" s="30"/>
      <c r="AL165" s="29"/>
      <c r="AM165" s="30"/>
      <c r="AN165" s="30"/>
      <c r="AO165" s="29"/>
      <c r="AP165" s="30"/>
      <c r="AQ165" s="30">
        <v>153</v>
      </c>
      <c r="AR165" s="383">
        <v>761294.87</v>
      </c>
      <c r="AS165" s="253">
        <f t="shared" si="8"/>
        <v>153</v>
      </c>
      <c r="AT165" s="254">
        <f t="shared" si="9"/>
        <v>153</v>
      </c>
      <c r="AU165" s="376">
        <v>153</v>
      </c>
      <c r="AV165" s="376">
        <v>764254.2</v>
      </c>
    </row>
    <row r="166" spans="8:48">
      <c r="V166" s="30"/>
      <c r="W166" s="29"/>
      <c r="X166" s="30"/>
      <c r="Y166" s="30"/>
      <c r="Z166" s="29"/>
      <c r="AA166" s="30"/>
      <c r="AB166" s="30"/>
      <c r="AC166" s="29"/>
      <c r="AD166" s="30"/>
      <c r="AE166" s="30">
        <v>154</v>
      </c>
      <c r="AF166" s="383">
        <v>434128.34</v>
      </c>
      <c r="AG166" s="30"/>
      <c r="AH166" s="30"/>
      <c r="AI166" s="29"/>
      <c r="AJ166" s="30"/>
      <c r="AK166" s="30"/>
      <c r="AL166" s="29"/>
      <c r="AM166" s="30"/>
      <c r="AN166" s="30"/>
      <c r="AO166" s="29"/>
      <c r="AP166" s="30"/>
      <c r="AQ166" s="30">
        <v>154</v>
      </c>
      <c r="AR166" s="383">
        <v>766137.56</v>
      </c>
      <c r="AS166" s="253">
        <f t="shared" si="8"/>
        <v>154</v>
      </c>
      <c r="AT166" s="254">
        <f t="shared" si="9"/>
        <v>154</v>
      </c>
      <c r="AU166" s="376">
        <v>154</v>
      </c>
      <c r="AV166" s="376">
        <v>769098.5</v>
      </c>
    </row>
    <row r="167" spans="8:48">
      <c r="V167" s="30"/>
      <c r="W167" s="29"/>
      <c r="X167" s="30"/>
      <c r="Y167" s="30"/>
      <c r="Z167" s="29"/>
      <c r="AA167" s="30"/>
      <c r="AB167" s="30"/>
      <c r="AC167" s="29"/>
      <c r="AD167" s="30"/>
      <c r="AE167" s="30">
        <v>155</v>
      </c>
      <c r="AF167" s="383">
        <v>436756</v>
      </c>
      <c r="AG167" s="30"/>
      <c r="AH167" s="30"/>
      <c r="AI167" s="29"/>
      <c r="AJ167" s="30"/>
      <c r="AK167" s="30"/>
      <c r="AL167" s="29"/>
      <c r="AM167" s="30"/>
      <c r="AN167" s="30"/>
      <c r="AO167" s="29"/>
      <c r="AP167" s="30"/>
      <c r="AQ167" s="30">
        <v>155</v>
      </c>
      <c r="AR167" s="383">
        <v>770980.25</v>
      </c>
      <c r="AS167" s="253">
        <f t="shared" si="8"/>
        <v>155</v>
      </c>
      <c r="AT167" s="254">
        <f t="shared" si="9"/>
        <v>155</v>
      </c>
      <c r="AU167" s="376">
        <v>155</v>
      </c>
      <c r="AV167" s="376">
        <v>773942.8</v>
      </c>
    </row>
    <row r="168" spans="8:48">
      <c r="V168" s="30"/>
      <c r="W168" s="29"/>
      <c r="X168" s="30"/>
      <c r="Y168" s="30"/>
      <c r="Z168" s="29"/>
      <c r="AA168" s="30"/>
      <c r="AB168" s="30"/>
      <c r="AC168" s="29"/>
      <c r="AD168" s="30"/>
      <c r="AE168" s="30">
        <v>156</v>
      </c>
      <c r="AF168" s="383">
        <v>439383.66</v>
      </c>
      <c r="AG168" s="30"/>
      <c r="AH168" s="30"/>
      <c r="AI168" s="29"/>
      <c r="AJ168" s="30"/>
      <c r="AK168" s="30"/>
      <c r="AL168" s="29"/>
      <c r="AM168" s="30"/>
      <c r="AN168" s="30"/>
      <c r="AO168" s="29"/>
      <c r="AP168" s="30"/>
      <c r="AQ168" s="30">
        <v>156</v>
      </c>
      <c r="AR168" s="383">
        <v>775822.94</v>
      </c>
      <c r="AS168" s="253">
        <f t="shared" si="8"/>
        <v>156</v>
      </c>
      <c r="AT168" s="254">
        <f t="shared" si="9"/>
        <v>156</v>
      </c>
      <c r="AU168" s="376">
        <v>156</v>
      </c>
      <c r="AV168" s="376">
        <v>778787.1</v>
      </c>
    </row>
    <row r="169" spans="8:48">
      <c r="V169" s="30"/>
      <c r="W169" s="29"/>
      <c r="X169" s="30"/>
      <c r="Y169" s="30"/>
      <c r="Z169" s="29"/>
      <c r="AA169" s="30"/>
      <c r="AB169" s="30"/>
      <c r="AC169" s="29"/>
      <c r="AD169" s="30"/>
      <c r="AE169" s="30">
        <v>157</v>
      </c>
      <c r="AF169" s="383">
        <v>442011.32</v>
      </c>
      <c r="AG169" s="30"/>
      <c r="AH169" s="30"/>
      <c r="AI169" s="29"/>
      <c r="AJ169" s="30"/>
      <c r="AK169" s="30"/>
      <c r="AL169" s="29"/>
      <c r="AM169" s="30"/>
      <c r="AN169" s="30"/>
      <c r="AO169" s="29"/>
      <c r="AP169" s="30"/>
      <c r="AQ169" s="30">
        <v>157</v>
      </c>
      <c r="AR169" s="383">
        <v>780665.63</v>
      </c>
      <c r="AS169" s="253">
        <f t="shared" si="8"/>
        <v>157</v>
      </c>
      <c r="AT169" s="254">
        <f t="shared" si="9"/>
        <v>157</v>
      </c>
      <c r="AU169" s="376">
        <v>157</v>
      </c>
      <c r="AV169" s="376">
        <v>783631.4</v>
      </c>
    </row>
    <row r="170" spans="8:48">
      <c r="V170" s="30"/>
      <c r="W170" s="29"/>
      <c r="X170" s="30"/>
      <c r="Y170" s="30"/>
      <c r="Z170" s="29"/>
      <c r="AA170" s="30"/>
      <c r="AB170" s="30"/>
      <c r="AC170" s="29"/>
      <c r="AD170" s="30"/>
      <c r="AE170" s="30">
        <v>158</v>
      </c>
      <c r="AF170" s="383">
        <v>444638.98</v>
      </c>
      <c r="AG170" s="30"/>
      <c r="AH170" s="30"/>
      <c r="AI170" s="29"/>
      <c r="AJ170" s="30"/>
      <c r="AK170" s="30"/>
      <c r="AL170" s="29"/>
      <c r="AM170" s="30"/>
      <c r="AN170" s="30"/>
      <c r="AO170" s="29"/>
      <c r="AP170" s="30"/>
      <c r="AQ170" s="30">
        <v>158</v>
      </c>
      <c r="AR170" s="383">
        <v>785508.32</v>
      </c>
      <c r="AS170" s="253">
        <f t="shared" si="8"/>
        <v>158</v>
      </c>
      <c r="AT170" s="254">
        <f t="shared" si="9"/>
        <v>158</v>
      </c>
      <c r="AU170" s="376">
        <v>158</v>
      </c>
      <c r="AV170" s="376">
        <v>788475.7</v>
      </c>
    </row>
    <row r="171" spans="8:48">
      <c r="V171" s="30"/>
      <c r="W171" s="29"/>
      <c r="X171" s="30"/>
      <c r="Y171" s="30"/>
      <c r="Z171" s="29"/>
      <c r="AA171" s="30"/>
      <c r="AB171" s="30"/>
      <c r="AC171" s="29"/>
      <c r="AD171" s="30"/>
      <c r="AE171" s="30">
        <v>159</v>
      </c>
      <c r="AF171" s="383">
        <v>447266.64</v>
      </c>
      <c r="AG171" s="30"/>
      <c r="AH171" s="30"/>
      <c r="AI171" s="29"/>
      <c r="AJ171" s="30"/>
      <c r="AK171" s="30"/>
      <c r="AL171" s="29"/>
      <c r="AM171" s="30"/>
      <c r="AN171" s="30"/>
      <c r="AO171" s="29"/>
      <c r="AP171" s="30"/>
      <c r="AQ171" s="30">
        <v>159</v>
      </c>
      <c r="AR171" s="383">
        <v>790351.01</v>
      </c>
      <c r="AS171" s="253">
        <f t="shared" si="8"/>
        <v>159</v>
      </c>
      <c r="AT171" s="254">
        <f t="shared" si="9"/>
        <v>159</v>
      </c>
      <c r="AU171" s="376">
        <v>159</v>
      </c>
      <c r="AV171" s="376">
        <v>793320</v>
      </c>
    </row>
    <row r="172" spans="8:48">
      <c r="V172" s="30"/>
      <c r="W172" s="29"/>
      <c r="X172" s="30"/>
      <c r="Y172" s="30"/>
      <c r="Z172" s="29"/>
      <c r="AA172" s="30"/>
      <c r="AB172" s="30"/>
      <c r="AC172" s="29"/>
      <c r="AD172" s="30"/>
      <c r="AE172" s="30">
        <v>160</v>
      </c>
      <c r="AF172" s="383">
        <v>449894.3</v>
      </c>
      <c r="AG172" s="30"/>
      <c r="AH172" s="30"/>
      <c r="AI172" s="29"/>
      <c r="AJ172" s="30"/>
      <c r="AK172" s="30"/>
      <c r="AL172" s="29"/>
      <c r="AM172" s="30"/>
      <c r="AN172" s="30"/>
      <c r="AO172" s="29"/>
      <c r="AP172" s="30"/>
      <c r="AQ172" s="30">
        <v>160</v>
      </c>
      <c r="AR172" s="383">
        <v>795193.7</v>
      </c>
      <c r="AS172" s="253">
        <f t="shared" si="8"/>
        <v>160</v>
      </c>
      <c r="AT172" s="254">
        <f t="shared" si="9"/>
        <v>160</v>
      </c>
      <c r="AU172" s="376">
        <v>160</v>
      </c>
      <c r="AV172" s="376">
        <v>798164.3</v>
      </c>
    </row>
    <row r="173" spans="8:48">
      <c r="V173" s="30"/>
      <c r="W173" s="29"/>
      <c r="X173" s="30"/>
      <c r="Y173" s="30"/>
      <c r="Z173" s="29"/>
      <c r="AA173" s="30"/>
      <c r="AB173" s="30"/>
      <c r="AC173" s="29"/>
      <c r="AD173" s="30"/>
      <c r="AE173" s="30">
        <v>161</v>
      </c>
      <c r="AF173" s="383">
        <v>452521.96</v>
      </c>
      <c r="AG173" s="30"/>
      <c r="AH173" s="30"/>
      <c r="AI173" s="29"/>
      <c r="AJ173" s="30"/>
      <c r="AK173" s="30"/>
      <c r="AL173" s="29"/>
      <c r="AM173" s="30"/>
      <c r="AN173" s="30"/>
      <c r="AO173" s="29"/>
      <c r="AP173" s="30"/>
      <c r="AQ173" s="30">
        <v>161</v>
      </c>
      <c r="AR173" s="383">
        <v>800036.39</v>
      </c>
      <c r="AS173" s="253">
        <f t="shared" si="8"/>
        <v>161</v>
      </c>
      <c r="AT173" s="254">
        <f t="shared" si="9"/>
        <v>161</v>
      </c>
      <c r="AU173" s="376">
        <v>161</v>
      </c>
      <c r="AV173" s="376">
        <v>803008.6</v>
      </c>
    </row>
    <row r="174" spans="8:48">
      <c r="V174" s="30"/>
      <c r="W174" s="29"/>
      <c r="X174" s="30"/>
      <c r="Y174" s="30"/>
      <c r="Z174" s="29"/>
      <c r="AA174" s="30"/>
      <c r="AB174" s="30"/>
      <c r="AC174" s="29"/>
      <c r="AD174" s="30"/>
      <c r="AE174" s="30">
        <v>162</v>
      </c>
      <c r="AF174" s="383">
        <v>455149.62</v>
      </c>
      <c r="AG174" s="30"/>
      <c r="AH174" s="30"/>
      <c r="AI174" s="29"/>
      <c r="AJ174" s="30"/>
      <c r="AK174" s="30"/>
      <c r="AL174" s="29"/>
      <c r="AM174" s="30"/>
      <c r="AN174" s="30"/>
      <c r="AO174" s="29"/>
      <c r="AP174" s="30"/>
      <c r="AQ174" s="30">
        <v>162</v>
      </c>
      <c r="AR174" s="383">
        <v>804879.08</v>
      </c>
      <c r="AS174" s="253">
        <f t="shared" si="8"/>
        <v>162</v>
      </c>
      <c r="AT174" s="254">
        <f t="shared" si="9"/>
        <v>162</v>
      </c>
      <c r="AU174" s="376">
        <v>162</v>
      </c>
      <c r="AV174" s="376">
        <v>807852.9</v>
      </c>
    </row>
    <row r="175" spans="8:48">
      <c r="V175" s="30"/>
      <c r="W175" s="29"/>
      <c r="X175" s="30"/>
      <c r="Y175" s="30"/>
      <c r="Z175" s="29"/>
      <c r="AA175" s="30"/>
      <c r="AB175" s="30"/>
      <c r="AC175" s="29"/>
      <c r="AD175" s="30"/>
      <c r="AE175" s="30">
        <v>163</v>
      </c>
      <c r="AF175" s="383">
        <v>457777.28</v>
      </c>
      <c r="AG175" s="30"/>
      <c r="AH175" s="30"/>
      <c r="AI175" s="29"/>
      <c r="AJ175" s="30"/>
      <c r="AK175" s="30"/>
      <c r="AL175" s="29"/>
      <c r="AM175" s="30"/>
      <c r="AN175" s="30"/>
      <c r="AO175" s="29"/>
      <c r="AP175" s="30"/>
      <c r="AQ175" s="30">
        <v>163</v>
      </c>
      <c r="AR175" s="383">
        <v>809721.77</v>
      </c>
      <c r="AS175" s="253">
        <f t="shared" si="8"/>
        <v>163</v>
      </c>
      <c r="AT175" s="254">
        <f t="shared" si="9"/>
        <v>163</v>
      </c>
      <c r="AU175" s="376">
        <v>163</v>
      </c>
      <c r="AV175" s="376">
        <v>812697.2</v>
      </c>
    </row>
    <row r="176" spans="8:48">
      <c r="V176" s="30"/>
      <c r="W176" s="29"/>
      <c r="X176" s="30"/>
      <c r="Y176" s="30"/>
      <c r="Z176" s="29"/>
      <c r="AA176" s="30"/>
      <c r="AB176" s="30"/>
      <c r="AC176" s="29"/>
      <c r="AD176" s="30"/>
      <c r="AE176" s="30">
        <v>164</v>
      </c>
      <c r="AF176" s="383">
        <v>460404.94</v>
      </c>
      <c r="AG176" s="30"/>
      <c r="AH176" s="30"/>
      <c r="AI176" s="29"/>
      <c r="AJ176" s="30"/>
      <c r="AK176" s="30"/>
      <c r="AL176" s="29"/>
      <c r="AM176" s="30"/>
      <c r="AN176" s="30"/>
      <c r="AO176" s="29"/>
      <c r="AP176" s="30"/>
      <c r="AQ176" s="30">
        <v>164</v>
      </c>
      <c r="AR176" s="383">
        <v>814564.46</v>
      </c>
      <c r="AS176" s="253">
        <f t="shared" si="8"/>
        <v>164</v>
      </c>
      <c r="AT176" s="254">
        <f t="shared" si="9"/>
        <v>164</v>
      </c>
      <c r="AU176" s="376">
        <v>164</v>
      </c>
      <c r="AV176" s="376">
        <v>817541.5</v>
      </c>
    </row>
    <row r="177" spans="22:48">
      <c r="V177" s="30"/>
      <c r="W177" s="29"/>
      <c r="X177" s="30"/>
      <c r="Y177" s="30"/>
      <c r="Z177" s="29"/>
      <c r="AA177" s="30"/>
      <c r="AB177" s="30"/>
      <c r="AC177" s="29"/>
      <c r="AD177" s="30"/>
      <c r="AE177" s="30">
        <v>165</v>
      </c>
      <c r="AF177" s="383">
        <v>463032.6</v>
      </c>
      <c r="AG177" s="30"/>
      <c r="AH177" s="30"/>
      <c r="AI177" s="29"/>
      <c r="AJ177" s="30"/>
      <c r="AK177" s="30"/>
      <c r="AL177" s="29"/>
      <c r="AM177" s="30"/>
      <c r="AN177" s="30"/>
      <c r="AO177" s="29"/>
      <c r="AP177" s="30"/>
      <c r="AQ177" s="30">
        <v>165</v>
      </c>
      <c r="AR177" s="383">
        <v>819407.15</v>
      </c>
      <c r="AS177" s="253">
        <f t="shared" si="8"/>
        <v>165</v>
      </c>
      <c r="AT177" s="254">
        <f t="shared" si="9"/>
        <v>165</v>
      </c>
      <c r="AU177" s="376">
        <v>165</v>
      </c>
      <c r="AV177" s="376">
        <v>822385.8</v>
      </c>
    </row>
    <row r="178" spans="22:48">
      <c r="V178" s="30"/>
      <c r="W178" s="29"/>
      <c r="X178" s="30"/>
      <c r="Y178" s="30"/>
      <c r="Z178" s="29"/>
      <c r="AA178" s="30"/>
      <c r="AB178" s="30"/>
      <c r="AC178" s="29"/>
      <c r="AD178" s="30"/>
      <c r="AE178" s="30">
        <v>166</v>
      </c>
      <c r="AF178" s="383">
        <v>465660.26</v>
      </c>
      <c r="AG178" s="30"/>
      <c r="AH178" s="30"/>
      <c r="AI178" s="29"/>
      <c r="AJ178" s="30"/>
      <c r="AK178" s="30"/>
      <c r="AL178" s="29"/>
      <c r="AM178" s="30"/>
      <c r="AN178" s="30"/>
      <c r="AO178" s="29"/>
      <c r="AP178" s="30"/>
      <c r="AQ178" s="30">
        <v>166</v>
      </c>
      <c r="AR178" s="383">
        <v>824249.84</v>
      </c>
      <c r="AS178" s="253">
        <f t="shared" si="8"/>
        <v>166</v>
      </c>
      <c r="AT178" s="254">
        <f t="shared" si="9"/>
        <v>166</v>
      </c>
      <c r="AU178" s="376">
        <v>166</v>
      </c>
      <c r="AV178" s="376">
        <v>827230.1</v>
      </c>
    </row>
    <row r="179" spans="22:48">
      <c r="V179" s="30"/>
      <c r="W179" s="29"/>
      <c r="X179" s="30"/>
      <c r="Y179" s="30"/>
      <c r="Z179" s="29"/>
      <c r="AA179" s="30"/>
      <c r="AB179" s="30"/>
      <c r="AC179" s="29"/>
      <c r="AD179" s="30"/>
      <c r="AE179" s="30">
        <v>167</v>
      </c>
      <c r="AF179" s="383">
        <v>468287.92</v>
      </c>
      <c r="AG179" s="30"/>
      <c r="AH179" s="30"/>
      <c r="AI179" s="29"/>
      <c r="AJ179" s="30"/>
      <c r="AK179" s="30"/>
      <c r="AL179" s="29"/>
      <c r="AM179" s="30"/>
      <c r="AN179" s="30"/>
      <c r="AO179" s="29"/>
      <c r="AP179" s="30"/>
      <c r="AQ179" s="30">
        <v>167</v>
      </c>
      <c r="AR179" s="383">
        <v>829092.53</v>
      </c>
      <c r="AS179" s="253">
        <f t="shared" si="8"/>
        <v>167</v>
      </c>
      <c r="AT179" s="254">
        <f t="shared" si="9"/>
        <v>167</v>
      </c>
      <c r="AU179" s="376">
        <v>167</v>
      </c>
      <c r="AV179" s="376">
        <v>832074.4</v>
      </c>
    </row>
    <row r="180" spans="22:48">
      <c r="V180" s="30"/>
      <c r="W180" s="29"/>
      <c r="X180" s="30"/>
      <c r="Y180" s="30"/>
      <c r="Z180" s="29"/>
      <c r="AA180" s="30"/>
      <c r="AB180" s="30"/>
      <c r="AC180" s="29"/>
      <c r="AD180" s="30"/>
      <c r="AE180" s="30">
        <v>168</v>
      </c>
      <c r="AF180" s="383">
        <v>470915.58</v>
      </c>
      <c r="AG180" s="30"/>
      <c r="AH180" s="30"/>
      <c r="AI180" s="29"/>
      <c r="AJ180" s="30"/>
      <c r="AK180" s="30"/>
      <c r="AL180" s="29"/>
      <c r="AM180" s="30"/>
      <c r="AN180" s="30"/>
      <c r="AO180" s="29"/>
      <c r="AP180" s="30"/>
      <c r="AQ180" s="30">
        <v>168</v>
      </c>
      <c r="AR180" s="383">
        <v>833935.22</v>
      </c>
      <c r="AS180" s="253">
        <f t="shared" si="8"/>
        <v>168</v>
      </c>
      <c r="AT180" s="254">
        <f t="shared" si="9"/>
        <v>168</v>
      </c>
      <c r="AU180" s="376">
        <v>168</v>
      </c>
      <c r="AV180" s="376">
        <v>836918.7</v>
      </c>
    </row>
    <row r="181" spans="22:48">
      <c r="V181" s="30"/>
      <c r="W181" s="29"/>
      <c r="X181" s="30"/>
      <c r="Y181" s="30"/>
      <c r="Z181" s="29"/>
      <c r="AA181" s="30"/>
      <c r="AB181" s="30"/>
      <c r="AC181" s="29"/>
      <c r="AD181" s="30"/>
      <c r="AE181" s="30">
        <v>169</v>
      </c>
      <c r="AF181" s="383">
        <v>473543.24</v>
      </c>
      <c r="AG181" s="30"/>
      <c r="AH181" s="30"/>
      <c r="AI181" s="29"/>
      <c r="AJ181" s="30"/>
      <c r="AK181" s="30"/>
      <c r="AL181" s="29"/>
      <c r="AM181" s="30"/>
      <c r="AN181" s="30"/>
      <c r="AO181" s="29"/>
      <c r="AP181" s="30"/>
      <c r="AQ181" s="30">
        <v>169</v>
      </c>
      <c r="AR181" s="383">
        <v>838777.91</v>
      </c>
      <c r="AS181" s="253">
        <f t="shared" si="8"/>
        <v>169</v>
      </c>
      <c r="AT181" s="254">
        <f t="shared" si="9"/>
        <v>169</v>
      </c>
      <c r="AU181" s="376">
        <v>169</v>
      </c>
      <c r="AV181" s="376">
        <v>841763</v>
      </c>
    </row>
    <row r="182" spans="22:48">
      <c r="V182" s="30"/>
      <c r="W182" s="29"/>
      <c r="X182" s="30"/>
      <c r="Y182" s="30"/>
      <c r="Z182" s="29"/>
      <c r="AA182" s="30"/>
      <c r="AB182" s="30"/>
      <c r="AC182" s="29"/>
      <c r="AD182" s="30"/>
      <c r="AE182" s="30">
        <v>170</v>
      </c>
      <c r="AF182" s="383">
        <v>476170.9</v>
      </c>
      <c r="AG182" s="30"/>
      <c r="AH182" s="30"/>
      <c r="AI182" s="29"/>
      <c r="AJ182" s="30"/>
      <c r="AK182" s="30"/>
      <c r="AL182" s="29"/>
      <c r="AM182" s="30"/>
      <c r="AN182" s="30"/>
      <c r="AO182" s="29"/>
      <c r="AP182" s="30"/>
      <c r="AQ182" s="30">
        <v>170</v>
      </c>
      <c r="AR182" s="383">
        <v>843620.6</v>
      </c>
      <c r="AS182" s="253">
        <f t="shared" si="8"/>
        <v>170</v>
      </c>
      <c r="AT182" s="254">
        <f t="shared" si="9"/>
        <v>170</v>
      </c>
      <c r="AU182" s="376">
        <v>170</v>
      </c>
      <c r="AV182" s="376">
        <v>846607.3</v>
      </c>
    </row>
    <row r="183" spans="22:48">
      <c r="V183" s="30"/>
      <c r="W183" s="29"/>
      <c r="X183" s="30"/>
      <c r="Y183" s="30"/>
      <c r="Z183" s="29"/>
      <c r="AA183" s="30"/>
      <c r="AB183" s="30"/>
      <c r="AC183" s="29"/>
      <c r="AD183" s="30"/>
      <c r="AE183" s="30">
        <v>171</v>
      </c>
      <c r="AF183" s="383">
        <v>478798.56</v>
      </c>
      <c r="AG183" s="30"/>
      <c r="AH183" s="30"/>
      <c r="AI183" s="29"/>
      <c r="AJ183" s="30"/>
      <c r="AK183" s="30"/>
      <c r="AL183" s="29"/>
      <c r="AM183" s="30"/>
      <c r="AN183" s="30"/>
      <c r="AO183" s="29"/>
      <c r="AP183" s="30"/>
      <c r="AQ183" s="30">
        <v>171</v>
      </c>
      <c r="AR183" s="383">
        <v>848463.29</v>
      </c>
      <c r="AS183" s="253">
        <f t="shared" si="8"/>
        <v>171</v>
      </c>
      <c r="AT183" s="254">
        <f t="shared" si="9"/>
        <v>171</v>
      </c>
      <c r="AU183" s="376">
        <v>171</v>
      </c>
      <c r="AV183" s="376">
        <v>851451.6</v>
      </c>
    </row>
    <row r="184" spans="22:48">
      <c r="V184" s="30"/>
      <c r="W184" s="29"/>
      <c r="X184" s="30"/>
      <c r="Y184" s="30"/>
      <c r="Z184" s="29"/>
      <c r="AA184" s="30"/>
      <c r="AB184" s="30"/>
      <c r="AC184" s="29"/>
      <c r="AD184" s="30"/>
      <c r="AE184" s="30">
        <v>172</v>
      </c>
      <c r="AF184" s="383">
        <v>481426.22</v>
      </c>
      <c r="AG184" s="30"/>
      <c r="AH184" s="30"/>
      <c r="AI184" s="29"/>
      <c r="AJ184" s="30"/>
      <c r="AK184" s="30"/>
      <c r="AL184" s="29"/>
      <c r="AM184" s="30"/>
      <c r="AN184" s="30"/>
      <c r="AO184" s="29"/>
      <c r="AP184" s="30"/>
      <c r="AQ184" s="30">
        <v>172</v>
      </c>
      <c r="AR184" s="383">
        <v>853305.98</v>
      </c>
      <c r="AS184" s="253">
        <f t="shared" si="8"/>
        <v>172</v>
      </c>
      <c r="AT184" s="254">
        <f t="shared" si="9"/>
        <v>172</v>
      </c>
      <c r="AU184" s="376">
        <v>172</v>
      </c>
      <c r="AV184" s="376">
        <v>856295.9</v>
      </c>
    </row>
    <row r="185" spans="22:48">
      <c r="V185" s="30"/>
      <c r="W185" s="29"/>
      <c r="X185" s="30"/>
      <c r="Y185" s="30"/>
      <c r="Z185" s="29"/>
      <c r="AA185" s="30"/>
      <c r="AB185" s="30"/>
      <c r="AC185" s="29"/>
      <c r="AD185" s="30"/>
      <c r="AE185" s="30">
        <v>173</v>
      </c>
      <c r="AF185" s="383">
        <v>484053.88</v>
      </c>
      <c r="AG185" s="30"/>
      <c r="AH185" s="30"/>
      <c r="AI185" s="29"/>
      <c r="AJ185" s="30"/>
      <c r="AK185" s="30"/>
      <c r="AL185" s="29"/>
      <c r="AM185" s="30"/>
      <c r="AN185" s="30"/>
      <c r="AO185" s="29"/>
      <c r="AP185" s="30"/>
      <c r="AQ185" s="30">
        <v>173</v>
      </c>
      <c r="AR185" s="383">
        <v>858148.67</v>
      </c>
      <c r="AS185" s="253">
        <f t="shared" si="8"/>
        <v>173</v>
      </c>
      <c r="AT185" s="254">
        <f t="shared" si="9"/>
        <v>173</v>
      </c>
      <c r="AU185" s="376">
        <v>173</v>
      </c>
      <c r="AV185" s="376">
        <v>861140.2</v>
      </c>
    </row>
    <row r="186" spans="22:48">
      <c r="V186" s="30"/>
      <c r="W186" s="29"/>
      <c r="X186" s="30"/>
      <c r="Y186" s="30"/>
      <c r="Z186" s="29"/>
      <c r="AA186" s="30"/>
      <c r="AB186" s="30"/>
      <c r="AC186" s="29"/>
      <c r="AD186" s="30"/>
      <c r="AE186" s="30">
        <v>174</v>
      </c>
      <c r="AF186" s="383">
        <v>486681.54</v>
      </c>
      <c r="AG186" s="30"/>
      <c r="AH186" s="30"/>
      <c r="AI186" s="29"/>
      <c r="AJ186" s="30"/>
      <c r="AK186" s="30"/>
      <c r="AL186" s="29"/>
      <c r="AM186" s="30"/>
      <c r="AN186" s="30"/>
      <c r="AO186" s="29"/>
      <c r="AP186" s="30"/>
      <c r="AQ186" s="30">
        <v>174</v>
      </c>
      <c r="AR186" s="383">
        <v>862991.35999999999</v>
      </c>
      <c r="AS186" s="253">
        <f t="shared" si="8"/>
        <v>174</v>
      </c>
      <c r="AT186" s="254">
        <f t="shared" si="9"/>
        <v>174</v>
      </c>
      <c r="AU186" s="376">
        <v>174</v>
      </c>
      <c r="AV186" s="376">
        <v>865984.5</v>
      </c>
    </row>
    <row r="187" spans="22:48">
      <c r="V187" s="30"/>
      <c r="W187" s="29"/>
      <c r="X187" s="30"/>
      <c r="Y187" s="30"/>
      <c r="Z187" s="29"/>
      <c r="AA187" s="30"/>
      <c r="AB187" s="30"/>
      <c r="AC187" s="29"/>
      <c r="AD187" s="30"/>
      <c r="AE187" s="30">
        <v>175</v>
      </c>
      <c r="AF187" s="383">
        <v>489309.2</v>
      </c>
      <c r="AG187" s="30"/>
      <c r="AH187" s="30"/>
      <c r="AI187" s="29"/>
      <c r="AJ187" s="30"/>
      <c r="AK187" s="30"/>
      <c r="AL187" s="29"/>
      <c r="AM187" s="30"/>
      <c r="AN187" s="30"/>
      <c r="AO187" s="29"/>
      <c r="AP187" s="30"/>
      <c r="AQ187" s="30">
        <v>175</v>
      </c>
      <c r="AR187" s="383">
        <v>867834.05</v>
      </c>
      <c r="AS187" s="253">
        <f t="shared" si="8"/>
        <v>175</v>
      </c>
      <c r="AT187" s="254">
        <f t="shared" si="9"/>
        <v>175</v>
      </c>
      <c r="AU187" s="376">
        <v>175</v>
      </c>
      <c r="AV187" s="376">
        <v>870828.8</v>
      </c>
    </row>
    <row r="188" spans="22:48">
      <c r="V188" s="30"/>
      <c r="W188" s="29"/>
      <c r="X188" s="30"/>
      <c r="Y188" s="30"/>
      <c r="Z188" s="29"/>
      <c r="AA188" s="30"/>
      <c r="AB188" s="30"/>
      <c r="AC188" s="29"/>
      <c r="AD188" s="30"/>
      <c r="AE188" s="30">
        <v>176</v>
      </c>
      <c r="AF188" s="383">
        <v>491936.86</v>
      </c>
      <c r="AG188" s="30"/>
      <c r="AH188" s="30"/>
      <c r="AI188" s="29"/>
      <c r="AJ188" s="30"/>
      <c r="AK188" s="30"/>
      <c r="AL188" s="29"/>
      <c r="AM188" s="30"/>
      <c r="AN188" s="30"/>
      <c r="AO188" s="29"/>
      <c r="AP188" s="30"/>
      <c r="AQ188" s="30">
        <v>176</v>
      </c>
      <c r="AR188" s="383">
        <v>872676.74</v>
      </c>
      <c r="AS188" s="253">
        <f t="shared" si="8"/>
        <v>176</v>
      </c>
      <c r="AT188" s="254">
        <f t="shared" si="9"/>
        <v>176</v>
      </c>
      <c r="AU188" s="376">
        <v>176</v>
      </c>
      <c r="AV188" s="376">
        <v>875673.1</v>
      </c>
    </row>
    <row r="189" spans="22:48">
      <c r="V189" s="30"/>
      <c r="W189" s="29"/>
      <c r="X189" s="30"/>
      <c r="Y189" s="30"/>
      <c r="Z189" s="29"/>
      <c r="AA189" s="30"/>
      <c r="AB189" s="30"/>
      <c r="AC189" s="29"/>
      <c r="AD189" s="30"/>
      <c r="AE189" s="30">
        <v>177</v>
      </c>
      <c r="AF189" s="383">
        <v>494564.52</v>
      </c>
      <c r="AG189" s="30"/>
      <c r="AH189" s="30"/>
      <c r="AI189" s="29"/>
      <c r="AJ189" s="30"/>
      <c r="AK189" s="30"/>
      <c r="AL189" s="29"/>
      <c r="AM189" s="30"/>
      <c r="AN189" s="30"/>
      <c r="AO189" s="29"/>
      <c r="AP189" s="30"/>
      <c r="AQ189" s="30">
        <v>177</v>
      </c>
      <c r="AR189" s="383">
        <v>877519.43</v>
      </c>
      <c r="AS189" s="253">
        <f t="shared" si="8"/>
        <v>177</v>
      </c>
      <c r="AT189" s="254">
        <f t="shared" si="9"/>
        <v>177</v>
      </c>
      <c r="AU189" s="376">
        <v>177</v>
      </c>
      <c r="AV189" s="376">
        <v>880517.4</v>
      </c>
    </row>
    <row r="190" spans="22:48">
      <c r="V190" s="30"/>
      <c r="W190" s="29"/>
      <c r="X190" s="30"/>
      <c r="Y190" s="30"/>
      <c r="Z190" s="29"/>
      <c r="AA190" s="30"/>
      <c r="AB190" s="30"/>
      <c r="AC190" s="29"/>
      <c r="AD190" s="30"/>
      <c r="AE190" s="30">
        <v>178</v>
      </c>
      <c r="AF190" s="383">
        <v>497192.18</v>
      </c>
      <c r="AG190" s="30"/>
      <c r="AH190" s="30"/>
      <c r="AI190" s="29"/>
      <c r="AJ190" s="30"/>
      <c r="AK190" s="30"/>
      <c r="AL190" s="29"/>
      <c r="AM190" s="30"/>
      <c r="AN190" s="30"/>
      <c r="AO190" s="29"/>
      <c r="AP190" s="30"/>
      <c r="AQ190" s="30">
        <v>178</v>
      </c>
      <c r="AR190" s="383">
        <v>882362.12</v>
      </c>
      <c r="AS190" s="253">
        <f t="shared" si="8"/>
        <v>178</v>
      </c>
      <c r="AT190" s="254">
        <f t="shared" si="9"/>
        <v>178</v>
      </c>
      <c r="AU190" s="376">
        <v>178</v>
      </c>
      <c r="AV190" s="376">
        <v>885361.7</v>
      </c>
    </row>
    <row r="191" spans="22:48">
      <c r="V191" s="30"/>
      <c r="W191" s="29"/>
      <c r="X191" s="30"/>
      <c r="Y191" s="30"/>
      <c r="Z191" s="29"/>
      <c r="AA191" s="30"/>
      <c r="AB191" s="30"/>
      <c r="AC191" s="29"/>
      <c r="AD191" s="30"/>
      <c r="AE191" s="30">
        <v>179</v>
      </c>
      <c r="AF191" s="383">
        <v>499819.84</v>
      </c>
      <c r="AG191" s="30"/>
      <c r="AH191" s="30"/>
      <c r="AI191" s="29"/>
      <c r="AJ191" s="30"/>
      <c r="AK191" s="30"/>
      <c r="AL191" s="29"/>
      <c r="AM191" s="30"/>
      <c r="AN191" s="30"/>
      <c r="AO191" s="29"/>
      <c r="AP191" s="30"/>
      <c r="AQ191" s="30">
        <v>179</v>
      </c>
      <c r="AR191" s="383">
        <v>887204.81</v>
      </c>
      <c r="AS191" s="253">
        <f t="shared" si="8"/>
        <v>179</v>
      </c>
      <c r="AT191" s="254">
        <f t="shared" si="9"/>
        <v>179</v>
      </c>
      <c r="AU191" s="376">
        <v>179</v>
      </c>
      <c r="AV191" s="376">
        <v>890206</v>
      </c>
    </row>
    <row r="192" spans="22:48">
      <c r="V192" s="30"/>
      <c r="W192" s="29"/>
      <c r="X192" s="30"/>
      <c r="Y192" s="30"/>
      <c r="Z192" s="29"/>
      <c r="AA192" s="30"/>
      <c r="AB192" s="30"/>
      <c r="AC192" s="29"/>
      <c r="AD192" s="30"/>
      <c r="AE192" s="30">
        <v>180</v>
      </c>
      <c r="AF192" s="383">
        <v>502447.5</v>
      </c>
      <c r="AG192" s="30"/>
      <c r="AH192" s="30"/>
      <c r="AI192" s="29"/>
      <c r="AJ192" s="30"/>
      <c r="AK192" s="30"/>
      <c r="AL192" s="29"/>
      <c r="AM192" s="30"/>
      <c r="AN192" s="30"/>
      <c r="AO192" s="29"/>
      <c r="AP192" s="30"/>
      <c r="AQ192" s="30">
        <v>180</v>
      </c>
      <c r="AR192" s="383">
        <v>892047.5</v>
      </c>
      <c r="AS192" s="253">
        <f t="shared" si="8"/>
        <v>180</v>
      </c>
      <c r="AT192" s="254">
        <f t="shared" si="9"/>
        <v>180</v>
      </c>
      <c r="AU192" s="376">
        <v>180</v>
      </c>
      <c r="AV192" s="376">
        <v>895050.3</v>
      </c>
    </row>
    <row r="193" spans="22:48">
      <c r="V193" s="30"/>
      <c r="W193" s="29"/>
      <c r="X193" s="30"/>
      <c r="Y193" s="30"/>
      <c r="Z193" s="29"/>
      <c r="AA193" s="30"/>
      <c r="AB193" s="30"/>
      <c r="AC193" s="29"/>
      <c r="AD193" s="30"/>
      <c r="AE193" s="30">
        <v>181</v>
      </c>
      <c r="AF193" s="383">
        <v>505075.16</v>
      </c>
      <c r="AG193" s="30"/>
      <c r="AH193" s="30"/>
      <c r="AI193" s="29"/>
      <c r="AJ193" s="30"/>
      <c r="AK193" s="30"/>
      <c r="AL193" s="29"/>
      <c r="AM193" s="30"/>
      <c r="AN193" s="30"/>
      <c r="AO193" s="29"/>
      <c r="AP193" s="30"/>
      <c r="AQ193" s="30">
        <v>181</v>
      </c>
      <c r="AR193" s="383">
        <v>896890.19</v>
      </c>
      <c r="AS193" s="253">
        <f t="shared" si="8"/>
        <v>181</v>
      </c>
      <c r="AT193" s="254">
        <f t="shared" si="9"/>
        <v>181</v>
      </c>
      <c r="AU193" s="376">
        <v>181</v>
      </c>
      <c r="AV193" s="376">
        <v>899894.6</v>
      </c>
    </row>
    <row r="194" spans="22:48">
      <c r="V194" s="30"/>
      <c r="W194" s="29"/>
      <c r="X194" s="30"/>
      <c r="Y194" s="30"/>
      <c r="Z194" s="29"/>
      <c r="AA194" s="30"/>
      <c r="AB194" s="30"/>
      <c r="AC194" s="29"/>
      <c r="AD194" s="30"/>
      <c r="AE194" s="30">
        <v>182</v>
      </c>
      <c r="AF194" s="383">
        <v>507702.82</v>
      </c>
      <c r="AG194" s="30"/>
      <c r="AH194" s="30"/>
      <c r="AI194" s="29"/>
      <c r="AJ194" s="30"/>
      <c r="AK194" s="30"/>
      <c r="AL194" s="29"/>
      <c r="AM194" s="30"/>
      <c r="AN194" s="30"/>
      <c r="AO194" s="29"/>
      <c r="AP194" s="30"/>
      <c r="AQ194" s="30">
        <v>182</v>
      </c>
      <c r="AR194" s="383">
        <v>901732.88</v>
      </c>
      <c r="AS194" s="253">
        <f t="shared" si="8"/>
        <v>182</v>
      </c>
      <c r="AT194" s="254">
        <f t="shared" si="9"/>
        <v>182</v>
      </c>
      <c r="AU194" s="376">
        <v>182</v>
      </c>
      <c r="AV194" s="376">
        <v>904738.9</v>
      </c>
    </row>
    <row r="195" spans="22:48">
      <c r="V195" s="30"/>
      <c r="W195" s="29"/>
      <c r="X195" s="30"/>
      <c r="Y195" s="30"/>
      <c r="Z195" s="29"/>
      <c r="AA195" s="30"/>
      <c r="AB195" s="30"/>
      <c r="AC195" s="29"/>
      <c r="AD195" s="30"/>
      <c r="AE195" s="30">
        <v>183</v>
      </c>
      <c r="AF195" s="383">
        <v>510330.48</v>
      </c>
      <c r="AG195" s="30"/>
      <c r="AH195" s="30"/>
      <c r="AI195" s="29"/>
      <c r="AJ195" s="30"/>
      <c r="AK195" s="30"/>
      <c r="AL195" s="29"/>
      <c r="AM195" s="30"/>
      <c r="AN195" s="30"/>
      <c r="AO195" s="29"/>
      <c r="AP195" s="30"/>
      <c r="AQ195" s="30">
        <v>183</v>
      </c>
      <c r="AR195" s="383">
        <v>906575.57</v>
      </c>
      <c r="AS195" s="253">
        <f t="shared" si="8"/>
        <v>183</v>
      </c>
      <c r="AT195" s="254">
        <f t="shared" si="9"/>
        <v>183</v>
      </c>
      <c r="AU195" s="376">
        <v>183</v>
      </c>
      <c r="AV195" s="376">
        <v>909583.2</v>
      </c>
    </row>
    <row r="196" spans="22:48">
      <c r="V196" s="30"/>
      <c r="W196" s="29"/>
      <c r="X196" s="30"/>
      <c r="Y196" s="30"/>
      <c r="Z196" s="29"/>
      <c r="AA196" s="30"/>
      <c r="AB196" s="30"/>
      <c r="AC196" s="29"/>
      <c r="AD196" s="30"/>
      <c r="AE196" s="30">
        <v>184</v>
      </c>
      <c r="AF196" s="383">
        <v>512958.14</v>
      </c>
      <c r="AG196" s="30"/>
      <c r="AH196" s="30"/>
      <c r="AI196" s="29"/>
      <c r="AJ196" s="30"/>
      <c r="AK196" s="30"/>
      <c r="AL196" s="29"/>
      <c r="AM196" s="30"/>
      <c r="AN196" s="30"/>
      <c r="AO196" s="29"/>
      <c r="AP196" s="30"/>
      <c r="AQ196" s="30">
        <v>184</v>
      </c>
      <c r="AR196" s="383">
        <v>911418.26</v>
      </c>
      <c r="AS196" s="253">
        <f t="shared" si="8"/>
        <v>184</v>
      </c>
      <c r="AT196" s="254">
        <f t="shared" si="9"/>
        <v>184</v>
      </c>
      <c r="AU196" s="376">
        <v>184</v>
      </c>
      <c r="AV196" s="376">
        <v>914427.5</v>
      </c>
    </row>
    <row r="197" spans="22:48">
      <c r="V197" s="30"/>
      <c r="W197" s="29"/>
      <c r="X197" s="30"/>
      <c r="Y197" s="30"/>
      <c r="Z197" s="29"/>
      <c r="AA197" s="30"/>
      <c r="AB197" s="30"/>
      <c r="AC197" s="29"/>
      <c r="AD197" s="30"/>
      <c r="AE197" s="30">
        <v>185</v>
      </c>
      <c r="AF197" s="383">
        <v>515585.8</v>
      </c>
      <c r="AG197" s="30"/>
      <c r="AH197" s="30"/>
      <c r="AI197" s="29"/>
      <c r="AJ197" s="30"/>
      <c r="AK197" s="30"/>
      <c r="AL197" s="29"/>
      <c r="AM197" s="30"/>
      <c r="AN197" s="30"/>
      <c r="AO197" s="29"/>
      <c r="AP197" s="30"/>
      <c r="AQ197" s="30">
        <v>185</v>
      </c>
      <c r="AR197" s="383">
        <v>916260.95</v>
      </c>
      <c r="AS197" s="253">
        <f t="shared" si="8"/>
        <v>185</v>
      </c>
      <c r="AT197" s="254">
        <f t="shared" si="9"/>
        <v>185</v>
      </c>
      <c r="AU197" s="376">
        <v>185</v>
      </c>
      <c r="AV197" s="376">
        <v>919271.8</v>
      </c>
    </row>
    <row r="198" spans="22:48">
      <c r="V198" s="30"/>
      <c r="W198" s="29"/>
      <c r="X198" s="30"/>
      <c r="Y198" s="30"/>
      <c r="Z198" s="29"/>
      <c r="AA198" s="30"/>
      <c r="AB198" s="30"/>
      <c r="AC198" s="29"/>
      <c r="AD198" s="30"/>
      <c r="AE198" s="30">
        <v>186</v>
      </c>
      <c r="AF198" s="383">
        <v>518213.46</v>
      </c>
      <c r="AG198" s="30"/>
      <c r="AH198" s="30"/>
      <c r="AI198" s="29"/>
      <c r="AJ198" s="30"/>
      <c r="AK198" s="30"/>
      <c r="AL198" s="29"/>
      <c r="AM198" s="30"/>
      <c r="AN198" s="30"/>
      <c r="AO198" s="29"/>
      <c r="AP198" s="30"/>
      <c r="AQ198" s="30">
        <v>186</v>
      </c>
      <c r="AR198" s="383">
        <v>921103.64</v>
      </c>
      <c r="AS198" s="253">
        <f t="shared" si="8"/>
        <v>186</v>
      </c>
      <c r="AT198" s="254">
        <f t="shared" si="9"/>
        <v>186</v>
      </c>
      <c r="AU198" s="376">
        <v>186</v>
      </c>
      <c r="AV198" s="376">
        <v>924116.1</v>
      </c>
    </row>
    <row r="199" spans="22:48">
      <c r="V199" s="30"/>
      <c r="W199" s="29"/>
      <c r="X199" s="30"/>
      <c r="Y199" s="30"/>
      <c r="Z199" s="29"/>
      <c r="AA199" s="30"/>
      <c r="AB199" s="30"/>
      <c r="AC199" s="29"/>
      <c r="AD199" s="30"/>
      <c r="AE199" s="30">
        <v>187</v>
      </c>
      <c r="AF199" s="383">
        <v>520841.12</v>
      </c>
      <c r="AG199" s="30"/>
      <c r="AH199" s="30"/>
      <c r="AI199" s="29"/>
      <c r="AJ199" s="30"/>
      <c r="AK199" s="30"/>
      <c r="AL199" s="29"/>
      <c r="AM199" s="30"/>
      <c r="AN199" s="30"/>
      <c r="AO199" s="29"/>
      <c r="AP199" s="30"/>
      <c r="AQ199" s="30">
        <v>187</v>
      </c>
      <c r="AR199" s="383">
        <v>925946.33</v>
      </c>
      <c r="AS199" s="253">
        <f t="shared" si="8"/>
        <v>187</v>
      </c>
      <c r="AT199" s="254">
        <f t="shared" si="9"/>
        <v>187</v>
      </c>
      <c r="AU199" s="376">
        <v>187</v>
      </c>
      <c r="AV199" s="376">
        <v>928960.4</v>
      </c>
    </row>
    <row r="200" spans="22:48">
      <c r="V200" s="30"/>
      <c r="W200" s="29"/>
      <c r="X200" s="30"/>
      <c r="Y200" s="30"/>
      <c r="Z200" s="29"/>
      <c r="AA200" s="30"/>
      <c r="AB200" s="30"/>
      <c r="AC200" s="29"/>
      <c r="AD200" s="30"/>
      <c r="AE200" s="30">
        <v>188</v>
      </c>
      <c r="AF200" s="383">
        <v>523468.78</v>
      </c>
      <c r="AG200" s="30"/>
      <c r="AH200" s="30"/>
      <c r="AI200" s="29"/>
      <c r="AJ200" s="30"/>
      <c r="AK200" s="30"/>
      <c r="AL200" s="29"/>
      <c r="AM200" s="30"/>
      <c r="AN200" s="30"/>
      <c r="AO200" s="29"/>
      <c r="AP200" s="30"/>
      <c r="AQ200" s="30">
        <v>188</v>
      </c>
      <c r="AR200" s="383">
        <v>930789.02</v>
      </c>
      <c r="AS200" s="253">
        <f t="shared" si="8"/>
        <v>188</v>
      </c>
      <c r="AT200" s="254">
        <f t="shared" si="9"/>
        <v>188</v>
      </c>
      <c r="AU200" s="376">
        <v>188</v>
      </c>
      <c r="AV200" s="376">
        <v>933804.7</v>
      </c>
    </row>
    <row r="201" spans="22:48">
      <c r="V201" s="30"/>
      <c r="W201" s="29"/>
      <c r="X201" s="30"/>
      <c r="Y201" s="30"/>
      <c r="Z201" s="29"/>
      <c r="AA201" s="30"/>
      <c r="AB201" s="30"/>
      <c r="AC201" s="29"/>
      <c r="AD201" s="30"/>
      <c r="AE201" s="30">
        <v>189</v>
      </c>
      <c r="AF201" s="383">
        <v>526096.43999999994</v>
      </c>
      <c r="AG201" s="30"/>
      <c r="AH201" s="30"/>
      <c r="AI201" s="29"/>
      <c r="AJ201" s="30"/>
      <c r="AK201" s="30"/>
      <c r="AL201" s="29"/>
      <c r="AM201" s="30"/>
      <c r="AN201" s="30"/>
      <c r="AO201" s="29"/>
      <c r="AP201" s="30"/>
      <c r="AQ201" s="30">
        <v>189</v>
      </c>
      <c r="AR201" s="383">
        <v>935631.71</v>
      </c>
      <c r="AS201" s="253">
        <f t="shared" si="8"/>
        <v>189</v>
      </c>
      <c r="AT201" s="254">
        <f t="shared" si="9"/>
        <v>189</v>
      </c>
      <c r="AU201" s="376">
        <v>189</v>
      </c>
      <c r="AV201" s="376">
        <v>938649</v>
      </c>
    </row>
    <row r="202" spans="22:48">
      <c r="V202" s="30"/>
      <c r="W202" s="29"/>
      <c r="X202" s="30"/>
      <c r="Y202" s="30"/>
      <c r="Z202" s="29"/>
      <c r="AA202" s="30"/>
      <c r="AB202" s="30"/>
      <c r="AC202" s="29"/>
      <c r="AD202" s="30"/>
      <c r="AE202" s="30">
        <v>190</v>
      </c>
      <c r="AF202" s="383">
        <v>528724.1</v>
      </c>
      <c r="AG202" s="30"/>
      <c r="AH202" s="30"/>
      <c r="AI202" s="29"/>
      <c r="AJ202" s="30"/>
      <c r="AK202" s="30"/>
      <c r="AL202" s="29"/>
      <c r="AM202" s="30"/>
      <c r="AN202" s="30"/>
      <c r="AO202" s="29"/>
      <c r="AP202" s="30"/>
      <c r="AQ202" s="30">
        <v>190</v>
      </c>
      <c r="AR202" s="383">
        <v>940474.4</v>
      </c>
      <c r="AS202" s="253">
        <f t="shared" si="8"/>
        <v>190</v>
      </c>
      <c r="AT202" s="254">
        <f t="shared" si="9"/>
        <v>190</v>
      </c>
      <c r="AU202" s="376">
        <v>190</v>
      </c>
      <c r="AV202" s="376">
        <v>943493.3</v>
      </c>
    </row>
    <row r="203" spans="22:48">
      <c r="V203" s="30"/>
      <c r="W203" s="29"/>
      <c r="X203" s="30"/>
      <c r="Y203" s="30"/>
      <c r="Z203" s="29"/>
      <c r="AA203" s="30"/>
      <c r="AB203" s="30"/>
      <c r="AC203" s="29"/>
      <c r="AD203" s="30"/>
      <c r="AE203" s="30">
        <v>191</v>
      </c>
      <c r="AF203" s="383">
        <v>531351.76</v>
      </c>
      <c r="AG203" s="30"/>
      <c r="AH203" s="30"/>
      <c r="AI203" s="29"/>
      <c r="AJ203" s="30"/>
      <c r="AK203" s="30"/>
      <c r="AL203" s="29"/>
      <c r="AM203" s="30"/>
      <c r="AN203" s="30"/>
      <c r="AO203" s="29"/>
      <c r="AP203" s="30"/>
      <c r="AQ203" s="30">
        <v>191</v>
      </c>
      <c r="AR203" s="383">
        <v>945317.09</v>
      </c>
      <c r="AS203" s="253">
        <f t="shared" si="8"/>
        <v>191</v>
      </c>
      <c r="AT203" s="254">
        <f t="shared" si="9"/>
        <v>191</v>
      </c>
      <c r="AU203" s="376">
        <v>191</v>
      </c>
      <c r="AV203" s="376">
        <v>948337.6</v>
      </c>
    </row>
    <row r="204" spans="22:48">
      <c r="V204" s="30"/>
      <c r="W204" s="29"/>
      <c r="X204" s="30"/>
      <c r="Y204" s="30"/>
      <c r="Z204" s="29"/>
      <c r="AA204" s="30"/>
      <c r="AB204" s="30"/>
      <c r="AC204" s="29"/>
      <c r="AD204" s="30"/>
      <c r="AE204" s="30">
        <v>192</v>
      </c>
      <c r="AF204" s="383">
        <v>533979.42000000004</v>
      </c>
      <c r="AG204" s="30"/>
      <c r="AH204" s="30"/>
      <c r="AI204" s="29"/>
      <c r="AJ204" s="30"/>
      <c r="AK204" s="30"/>
      <c r="AL204" s="29"/>
      <c r="AM204" s="30"/>
      <c r="AN204" s="30"/>
      <c r="AO204" s="29"/>
      <c r="AP204" s="30"/>
      <c r="AQ204" s="30">
        <v>192</v>
      </c>
      <c r="AR204" s="383">
        <v>950159.78</v>
      </c>
      <c r="AS204" s="253">
        <f t="shared" si="8"/>
        <v>192</v>
      </c>
      <c r="AT204" s="254">
        <f t="shared" si="9"/>
        <v>192</v>
      </c>
      <c r="AU204" s="376">
        <v>192</v>
      </c>
      <c r="AV204" s="376">
        <v>953181.9</v>
      </c>
    </row>
    <row r="205" spans="22:48">
      <c r="V205" s="30"/>
      <c r="W205" s="29"/>
      <c r="X205" s="30"/>
      <c r="Y205" s="30"/>
      <c r="Z205" s="29"/>
      <c r="AA205" s="30"/>
      <c r="AB205" s="30"/>
      <c r="AC205" s="29"/>
      <c r="AD205" s="30"/>
      <c r="AE205" s="30">
        <v>193</v>
      </c>
      <c r="AF205" s="383">
        <v>536607.07999999996</v>
      </c>
      <c r="AG205" s="30"/>
      <c r="AH205" s="30"/>
      <c r="AI205" s="29"/>
      <c r="AJ205" s="30"/>
      <c r="AK205" s="30"/>
      <c r="AL205" s="29"/>
      <c r="AM205" s="30"/>
      <c r="AN205" s="30"/>
      <c r="AO205" s="29"/>
      <c r="AP205" s="30"/>
      <c r="AQ205" s="30">
        <v>193</v>
      </c>
      <c r="AR205" s="383">
        <v>955002.47</v>
      </c>
      <c r="AS205" s="253">
        <f t="shared" ref="AS205:AS268" si="10">AS204+1</f>
        <v>193</v>
      </c>
      <c r="AT205" s="254">
        <f t="shared" ref="AT205:AT268" si="11">AT204+1</f>
        <v>193</v>
      </c>
      <c r="AU205" s="376">
        <v>193</v>
      </c>
      <c r="AV205" s="376">
        <v>958026.2</v>
      </c>
    </row>
    <row r="206" spans="22:48">
      <c r="V206" s="30"/>
      <c r="W206" s="29"/>
      <c r="X206" s="30"/>
      <c r="Y206" s="30"/>
      <c r="Z206" s="29"/>
      <c r="AA206" s="30"/>
      <c r="AB206" s="30"/>
      <c r="AC206" s="29"/>
      <c r="AD206" s="30"/>
      <c r="AE206" s="30">
        <v>194</v>
      </c>
      <c r="AF206" s="383">
        <v>539234.74</v>
      </c>
      <c r="AG206" s="30"/>
      <c r="AH206" s="30"/>
      <c r="AI206" s="29"/>
      <c r="AJ206" s="30"/>
      <c r="AK206" s="30"/>
      <c r="AL206" s="29"/>
      <c r="AM206" s="30"/>
      <c r="AN206" s="30"/>
      <c r="AO206" s="29"/>
      <c r="AP206" s="30"/>
      <c r="AQ206" s="30">
        <v>194</v>
      </c>
      <c r="AR206" s="383">
        <v>959845.16</v>
      </c>
      <c r="AS206" s="253">
        <f t="shared" si="10"/>
        <v>194</v>
      </c>
      <c r="AT206" s="254">
        <f t="shared" si="11"/>
        <v>194</v>
      </c>
      <c r="AU206" s="376">
        <v>194</v>
      </c>
      <c r="AV206" s="376">
        <v>962870.5</v>
      </c>
    </row>
    <row r="207" spans="22:48">
      <c r="V207" s="30"/>
      <c r="W207" s="29"/>
      <c r="X207" s="30"/>
      <c r="Y207" s="30"/>
      <c r="Z207" s="29"/>
      <c r="AA207" s="30"/>
      <c r="AB207" s="30"/>
      <c r="AC207" s="29"/>
      <c r="AD207" s="30"/>
      <c r="AE207" s="30">
        <v>195</v>
      </c>
      <c r="AF207" s="383">
        <v>541862.40000000002</v>
      </c>
      <c r="AG207" s="30"/>
      <c r="AH207" s="30"/>
      <c r="AI207" s="29"/>
      <c r="AJ207" s="30"/>
      <c r="AK207" s="30"/>
      <c r="AL207" s="29"/>
      <c r="AM207" s="30"/>
      <c r="AN207" s="30"/>
      <c r="AO207" s="29"/>
      <c r="AP207" s="30"/>
      <c r="AQ207" s="30">
        <v>195</v>
      </c>
      <c r="AR207" s="383">
        <v>964687.85</v>
      </c>
      <c r="AS207" s="253">
        <f t="shared" si="10"/>
        <v>195</v>
      </c>
      <c r="AT207" s="254">
        <f t="shared" si="11"/>
        <v>195</v>
      </c>
      <c r="AU207" s="376">
        <v>195</v>
      </c>
      <c r="AV207" s="376">
        <v>967714.8</v>
      </c>
    </row>
    <row r="208" spans="22:48">
      <c r="V208" s="30"/>
      <c r="W208" s="29"/>
      <c r="X208" s="30"/>
      <c r="Y208" s="30"/>
      <c r="Z208" s="29"/>
      <c r="AA208" s="30"/>
      <c r="AB208" s="30"/>
      <c r="AC208" s="29"/>
      <c r="AD208" s="30"/>
      <c r="AE208" s="30">
        <v>196</v>
      </c>
      <c r="AF208" s="383">
        <v>544490.06000000006</v>
      </c>
      <c r="AG208" s="30"/>
      <c r="AH208" s="30"/>
      <c r="AI208" s="29"/>
      <c r="AJ208" s="30"/>
      <c r="AK208" s="30"/>
      <c r="AL208" s="29"/>
      <c r="AM208" s="30"/>
      <c r="AN208" s="30"/>
      <c r="AO208" s="29"/>
      <c r="AP208" s="30"/>
      <c r="AQ208" s="30">
        <v>196</v>
      </c>
      <c r="AR208" s="383">
        <v>969530.54</v>
      </c>
      <c r="AS208" s="253">
        <f t="shared" si="10"/>
        <v>196</v>
      </c>
      <c r="AT208" s="254">
        <f t="shared" si="11"/>
        <v>196</v>
      </c>
      <c r="AU208" s="376">
        <v>196</v>
      </c>
      <c r="AV208" s="376">
        <v>972559.1</v>
      </c>
    </row>
    <row r="209" spans="22:48">
      <c r="V209" s="30"/>
      <c r="W209" s="29"/>
      <c r="X209" s="30"/>
      <c r="Y209" s="30"/>
      <c r="Z209" s="29"/>
      <c r="AA209" s="30"/>
      <c r="AB209" s="30"/>
      <c r="AC209" s="29"/>
      <c r="AD209" s="30"/>
      <c r="AE209" s="30">
        <v>197</v>
      </c>
      <c r="AF209" s="383">
        <v>547117.72</v>
      </c>
      <c r="AG209" s="30"/>
      <c r="AH209" s="30"/>
      <c r="AI209" s="29"/>
      <c r="AJ209" s="30"/>
      <c r="AK209" s="30"/>
      <c r="AL209" s="29"/>
      <c r="AM209" s="30"/>
      <c r="AN209" s="30"/>
      <c r="AO209" s="29"/>
      <c r="AP209" s="30"/>
      <c r="AQ209" s="30">
        <v>197</v>
      </c>
      <c r="AR209" s="383">
        <v>974373.23</v>
      </c>
      <c r="AS209" s="253">
        <f t="shared" si="10"/>
        <v>197</v>
      </c>
      <c r="AT209" s="254">
        <f t="shared" si="11"/>
        <v>197</v>
      </c>
      <c r="AU209" s="376">
        <v>197</v>
      </c>
      <c r="AV209" s="376">
        <v>977403.4</v>
      </c>
    </row>
    <row r="210" spans="22:48">
      <c r="V210" s="30"/>
      <c r="W210" s="29"/>
      <c r="X210" s="30"/>
      <c r="Y210" s="30"/>
      <c r="Z210" s="29"/>
      <c r="AA210" s="30"/>
      <c r="AB210" s="30"/>
      <c r="AC210" s="29"/>
      <c r="AD210" s="30"/>
      <c r="AE210" s="30">
        <v>198</v>
      </c>
      <c r="AF210" s="383">
        <v>549745.38</v>
      </c>
      <c r="AG210" s="30"/>
      <c r="AH210" s="30"/>
      <c r="AI210" s="29"/>
      <c r="AJ210" s="30"/>
      <c r="AK210" s="30"/>
      <c r="AL210" s="29"/>
      <c r="AM210" s="30"/>
      <c r="AN210" s="30"/>
      <c r="AO210" s="29"/>
      <c r="AP210" s="30"/>
      <c r="AQ210" s="30">
        <v>198</v>
      </c>
      <c r="AR210" s="383">
        <v>979215.92</v>
      </c>
      <c r="AS210" s="253">
        <f t="shared" si="10"/>
        <v>198</v>
      </c>
      <c r="AT210" s="254">
        <f t="shared" si="11"/>
        <v>198</v>
      </c>
      <c r="AU210" s="376">
        <v>198</v>
      </c>
      <c r="AV210" s="376">
        <v>982247.7</v>
      </c>
    </row>
    <row r="211" spans="22:48">
      <c r="V211" s="30"/>
      <c r="W211" s="29"/>
      <c r="X211" s="30"/>
      <c r="Y211" s="30"/>
      <c r="Z211" s="29"/>
      <c r="AA211" s="30"/>
      <c r="AB211" s="30"/>
      <c r="AC211" s="29"/>
      <c r="AD211" s="30"/>
      <c r="AE211" s="30">
        <v>199</v>
      </c>
      <c r="AF211" s="383">
        <v>552373.04</v>
      </c>
      <c r="AG211" s="30"/>
      <c r="AH211" s="30"/>
      <c r="AI211" s="29"/>
      <c r="AJ211" s="30"/>
      <c r="AK211" s="30"/>
      <c r="AL211" s="29"/>
      <c r="AM211" s="30"/>
      <c r="AN211" s="30"/>
      <c r="AO211" s="29"/>
      <c r="AP211" s="30"/>
      <c r="AQ211" s="30">
        <v>199</v>
      </c>
      <c r="AR211" s="383">
        <v>984058.61</v>
      </c>
      <c r="AS211" s="253">
        <f t="shared" si="10"/>
        <v>199</v>
      </c>
      <c r="AT211" s="254">
        <f t="shared" si="11"/>
        <v>199</v>
      </c>
      <c r="AU211" s="376">
        <v>199</v>
      </c>
      <c r="AV211" s="376">
        <v>987092</v>
      </c>
    </row>
    <row r="212" spans="22:48">
      <c r="V212" s="30"/>
      <c r="W212" s="29"/>
      <c r="X212" s="30"/>
      <c r="Y212" s="30"/>
      <c r="Z212" s="29"/>
      <c r="AA212" s="30"/>
      <c r="AB212" s="30"/>
      <c r="AC212" s="29"/>
      <c r="AD212" s="30"/>
      <c r="AE212" s="30">
        <v>200</v>
      </c>
      <c r="AF212" s="383">
        <v>555000.69999999995</v>
      </c>
      <c r="AG212" s="30"/>
      <c r="AH212" s="30"/>
      <c r="AI212" s="29"/>
      <c r="AJ212" s="30"/>
      <c r="AK212" s="30"/>
      <c r="AL212" s="29"/>
      <c r="AM212" s="30"/>
      <c r="AN212" s="30"/>
      <c r="AO212" s="29"/>
      <c r="AP212" s="30"/>
      <c r="AQ212" s="30">
        <v>200</v>
      </c>
      <c r="AR212" s="383">
        <v>988901.3</v>
      </c>
      <c r="AS212" s="253">
        <f t="shared" si="10"/>
        <v>200</v>
      </c>
      <c r="AT212" s="254">
        <f t="shared" si="11"/>
        <v>200</v>
      </c>
      <c r="AU212" s="376">
        <v>200</v>
      </c>
      <c r="AV212" s="376">
        <v>991936.3</v>
      </c>
    </row>
    <row r="213" spans="22:48">
      <c r="V213" s="30"/>
      <c r="W213" s="29"/>
      <c r="X213" s="30"/>
      <c r="Y213" s="30"/>
      <c r="Z213" s="29"/>
      <c r="AA213" s="30"/>
      <c r="AB213" s="30"/>
      <c r="AC213" s="29"/>
      <c r="AD213" s="30"/>
      <c r="AE213" s="30">
        <v>201</v>
      </c>
      <c r="AF213" s="383">
        <v>557628.36</v>
      </c>
      <c r="AG213" s="30"/>
      <c r="AH213" s="30"/>
      <c r="AI213" s="29"/>
      <c r="AJ213" s="30"/>
      <c r="AK213" s="30"/>
      <c r="AL213" s="29"/>
      <c r="AM213" s="30"/>
      <c r="AN213" s="30"/>
      <c r="AO213" s="29"/>
      <c r="AP213" s="30"/>
      <c r="AQ213" s="30">
        <v>201</v>
      </c>
      <c r="AR213" s="383">
        <v>993743.99</v>
      </c>
      <c r="AS213" s="253">
        <f t="shared" si="10"/>
        <v>201</v>
      </c>
      <c r="AT213" s="254">
        <f t="shared" si="11"/>
        <v>201</v>
      </c>
      <c r="AU213" s="376">
        <v>201</v>
      </c>
      <c r="AV213" s="376">
        <v>996780.6</v>
      </c>
    </row>
    <row r="214" spans="22:48">
      <c r="V214" s="30"/>
      <c r="W214" s="29"/>
      <c r="X214" s="30"/>
      <c r="Y214" s="30"/>
      <c r="Z214" s="29"/>
      <c r="AA214" s="30"/>
      <c r="AB214" s="30"/>
      <c r="AC214" s="29"/>
      <c r="AD214" s="30"/>
      <c r="AE214" s="30">
        <v>202</v>
      </c>
      <c r="AF214" s="383">
        <v>560256.02</v>
      </c>
      <c r="AG214" s="30"/>
      <c r="AH214" s="30"/>
      <c r="AI214" s="29"/>
      <c r="AJ214" s="30"/>
      <c r="AK214" s="30"/>
      <c r="AL214" s="29"/>
      <c r="AM214" s="30"/>
      <c r="AN214" s="30"/>
      <c r="AO214" s="29"/>
      <c r="AP214" s="30"/>
      <c r="AQ214" s="30">
        <v>202</v>
      </c>
      <c r="AR214" s="383">
        <v>998586.68</v>
      </c>
      <c r="AS214" s="253">
        <f t="shared" si="10"/>
        <v>202</v>
      </c>
      <c r="AT214" s="254">
        <f t="shared" si="11"/>
        <v>202</v>
      </c>
      <c r="AU214" s="376">
        <v>202</v>
      </c>
      <c r="AV214" s="376">
        <v>1001624.9</v>
      </c>
    </row>
    <row r="215" spans="22:48">
      <c r="V215" s="30"/>
      <c r="W215" s="29"/>
      <c r="X215" s="30"/>
      <c r="Y215" s="30"/>
      <c r="Z215" s="29"/>
      <c r="AA215" s="30"/>
      <c r="AB215" s="30"/>
      <c r="AC215" s="29"/>
      <c r="AD215" s="30"/>
      <c r="AE215" s="30">
        <v>203</v>
      </c>
      <c r="AF215" s="383">
        <v>562883.68000000005</v>
      </c>
      <c r="AG215" s="30"/>
      <c r="AH215" s="30"/>
      <c r="AI215" s="29"/>
      <c r="AJ215" s="30"/>
      <c r="AK215" s="30"/>
      <c r="AL215" s="29"/>
      <c r="AM215" s="30"/>
      <c r="AN215" s="30"/>
      <c r="AO215" s="29"/>
      <c r="AP215" s="30"/>
      <c r="AQ215" s="30">
        <v>203</v>
      </c>
      <c r="AR215" s="383">
        <v>1003429.37</v>
      </c>
      <c r="AS215" s="253">
        <f t="shared" si="10"/>
        <v>203</v>
      </c>
      <c r="AT215" s="254">
        <f t="shared" si="11"/>
        <v>203</v>
      </c>
      <c r="AU215" s="376">
        <v>203</v>
      </c>
      <c r="AV215" s="376">
        <v>1006469.2</v>
      </c>
    </row>
    <row r="216" spans="22:48">
      <c r="V216" s="30"/>
      <c r="W216" s="29"/>
      <c r="X216" s="30"/>
      <c r="Y216" s="30"/>
      <c r="Z216" s="29"/>
      <c r="AA216" s="30"/>
      <c r="AB216" s="30"/>
      <c r="AC216" s="29"/>
      <c r="AD216" s="30"/>
      <c r="AE216" s="30">
        <v>204</v>
      </c>
      <c r="AF216" s="383">
        <v>565511.34</v>
      </c>
      <c r="AG216" s="30"/>
      <c r="AH216" s="30"/>
      <c r="AI216" s="29"/>
      <c r="AJ216" s="30"/>
      <c r="AK216" s="30"/>
      <c r="AL216" s="29"/>
      <c r="AM216" s="30"/>
      <c r="AN216" s="30"/>
      <c r="AO216" s="29"/>
      <c r="AP216" s="30"/>
      <c r="AQ216" s="30">
        <v>204</v>
      </c>
      <c r="AR216" s="383">
        <v>1008272.06</v>
      </c>
      <c r="AS216" s="253">
        <f t="shared" si="10"/>
        <v>204</v>
      </c>
      <c r="AT216" s="254">
        <f t="shared" si="11"/>
        <v>204</v>
      </c>
      <c r="AU216" s="376">
        <v>204</v>
      </c>
      <c r="AV216" s="376">
        <v>1011313.5</v>
      </c>
    </row>
    <row r="217" spans="22:48">
      <c r="V217" s="30"/>
      <c r="W217" s="29"/>
      <c r="X217" s="30"/>
      <c r="Y217" s="30"/>
      <c r="Z217" s="29"/>
      <c r="AA217" s="30"/>
      <c r="AB217" s="30"/>
      <c r="AC217" s="29"/>
      <c r="AD217" s="30"/>
      <c r="AE217" s="30">
        <v>205</v>
      </c>
      <c r="AF217" s="383">
        <v>568139</v>
      </c>
      <c r="AG217" s="30"/>
      <c r="AH217" s="30"/>
      <c r="AI217" s="29"/>
      <c r="AJ217" s="30"/>
      <c r="AK217" s="30"/>
      <c r="AL217" s="29"/>
      <c r="AM217" s="30"/>
      <c r="AN217" s="30"/>
      <c r="AO217" s="29"/>
      <c r="AP217" s="30"/>
      <c r="AQ217" s="30">
        <v>205</v>
      </c>
      <c r="AR217" s="383">
        <v>1013114.75</v>
      </c>
      <c r="AS217" s="253">
        <f t="shared" si="10"/>
        <v>205</v>
      </c>
      <c r="AT217" s="254">
        <f t="shared" si="11"/>
        <v>205</v>
      </c>
      <c r="AU217" s="376">
        <v>205</v>
      </c>
      <c r="AV217" s="376">
        <v>1016157.8</v>
      </c>
    </row>
    <row r="218" spans="22:48">
      <c r="V218" s="30"/>
      <c r="W218" s="29"/>
      <c r="X218" s="30"/>
      <c r="Y218" s="30"/>
      <c r="Z218" s="29"/>
      <c r="AA218" s="30"/>
      <c r="AB218" s="30"/>
      <c r="AC218" s="29"/>
      <c r="AD218" s="30"/>
      <c r="AE218" s="30">
        <v>206</v>
      </c>
      <c r="AF218" s="383">
        <v>570766.38</v>
      </c>
      <c r="AG218" s="30"/>
      <c r="AH218" s="30"/>
      <c r="AI218" s="29"/>
      <c r="AJ218" s="30"/>
      <c r="AK218" s="30"/>
      <c r="AL218" s="29"/>
      <c r="AM218" s="30"/>
      <c r="AN218" s="30"/>
      <c r="AO218" s="29"/>
      <c r="AP218" s="30"/>
      <c r="AQ218" s="30">
        <v>206</v>
      </c>
      <c r="AR218" s="383">
        <v>1017957.44</v>
      </c>
      <c r="AS218" s="253">
        <f t="shared" si="10"/>
        <v>206</v>
      </c>
      <c r="AT218" s="254">
        <f t="shared" si="11"/>
        <v>206</v>
      </c>
      <c r="AU218" s="376">
        <v>206</v>
      </c>
      <c r="AV218" s="376">
        <v>1021002.1</v>
      </c>
    </row>
    <row r="219" spans="22:48">
      <c r="V219" s="30"/>
      <c r="W219" s="29"/>
      <c r="X219" s="30"/>
      <c r="Y219" s="30"/>
      <c r="Z219" s="29"/>
      <c r="AA219" s="30"/>
      <c r="AB219" s="30"/>
      <c r="AC219" s="29"/>
      <c r="AD219" s="30"/>
      <c r="AE219" s="30">
        <v>207</v>
      </c>
      <c r="AF219" s="383">
        <v>573393.76</v>
      </c>
      <c r="AG219" s="30"/>
      <c r="AH219" s="30"/>
      <c r="AI219" s="29"/>
      <c r="AJ219" s="30"/>
      <c r="AK219" s="30"/>
      <c r="AL219" s="29"/>
      <c r="AM219" s="30"/>
      <c r="AN219" s="30"/>
      <c r="AO219" s="29"/>
      <c r="AP219" s="30"/>
      <c r="AQ219" s="30">
        <v>207</v>
      </c>
      <c r="AR219" s="383">
        <v>1022800.13</v>
      </c>
      <c r="AS219" s="253">
        <f t="shared" si="10"/>
        <v>207</v>
      </c>
      <c r="AT219" s="254">
        <f t="shared" si="11"/>
        <v>207</v>
      </c>
      <c r="AU219" s="376">
        <v>207</v>
      </c>
      <c r="AV219" s="376">
        <v>1025846.4</v>
      </c>
    </row>
    <row r="220" spans="22:48">
      <c r="V220" s="30"/>
      <c r="W220" s="29"/>
      <c r="X220" s="30"/>
      <c r="Y220" s="30"/>
      <c r="Z220" s="29"/>
      <c r="AA220" s="30"/>
      <c r="AB220" s="30"/>
      <c r="AC220" s="29"/>
      <c r="AD220" s="30"/>
      <c r="AE220" s="30">
        <v>208</v>
      </c>
      <c r="AF220" s="383">
        <v>576021.14</v>
      </c>
      <c r="AG220" s="30"/>
      <c r="AH220" s="30"/>
      <c r="AI220" s="29"/>
      <c r="AJ220" s="30"/>
      <c r="AK220" s="30"/>
      <c r="AL220" s="29"/>
      <c r="AM220" s="30"/>
      <c r="AN220" s="30"/>
      <c r="AO220" s="29"/>
      <c r="AP220" s="30"/>
      <c r="AQ220" s="30">
        <v>208</v>
      </c>
      <c r="AR220" s="383">
        <v>1027642.82</v>
      </c>
      <c r="AS220" s="253">
        <f t="shared" si="10"/>
        <v>208</v>
      </c>
      <c r="AT220" s="254">
        <f t="shared" si="11"/>
        <v>208</v>
      </c>
      <c r="AU220" s="376">
        <v>208</v>
      </c>
      <c r="AV220" s="376">
        <v>1030690.7</v>
      </c>
    </row>
    <row r="221" spans="22:48">
      <c r="V221" s="30"/>
      <c r="W221" s="29"/>
      <c r="X221" s="30"/>
      <c r="Y221" s="30"/>
      <c r="Z221" s="29"/>
      <c r="AA221" s="30"/>
      <c r="AB221" s="30"/>
      <c r="AC221" s="29"/>
      <c r="AD221" s="30"/>
      <c r="AE221" s="30">
        <v>209</v>
      </c>
      <c r="AF221" s="383">
        <v>578648.52</v>
      </c>
      <c r="AG221" s="30"/>
      <c r="AH221" s="30"/>
      <c r="AI221" s="29"/>
      <c r="AJ221" s="30"/>
      <c r="AK221" s="30"/>
      <c r="AL221" s="29"/>
      <c r="AM221" s="30"/>
      <c r="AN221" s="30"/>
      <c r="AO221" s="29"/>
      <c r="AP221" s="30"/>
      <c r="AQ221" s="30">
        <v>209</v>
      </c>
      <c r="AR221" s="383">
        <v>1032485.51</v>
      </c>
      <c r="AS221" s="253">
        <f t="shared" si="10"/>
        <v>209</v>
      </c>
      <c r="AT221" s="254">
        <f t="shared" si="11"/>
        <v>209</v>
      </c>
      <c r="AU221" s="376">
        <v>209</v>
      </c>
      <c r="AV221" s="376">
        <v>1035535</v>
      </c>
    </row>
    <row r="222" spans="22:48">
      <c r="V222" s="30"/>
      <c r="W222" s="29"/>
      <c r="X222" s="30"/>
      <c r="Y222" s="30"/>
      <c r="Z222" s="29"/>
      <c r="AA222" s="30"/>
      <c r="AB222" s="30"/>
      <c r="AC222" s="29"/>
      <c r="AD222" s="30"/>
      <c r="AE222" s="30">
        <v>210</v>
      </c>
      <c r="AF222" s="383">
        <v>581275.9</v>
      </c>
      <c r="AG222" s="30"/>
      <c r="AH222" s="30"/>
      <c r="AI222" s="29"/>
      <c r="AJ222" s="30"/>
      <c r="AK222" s="30"/>
      <c r="AL222" s="29"/>
      <c r="AM222" s="30"/>
      <c r="AN222" s="30"/>
      <c r="AO222" s="29"/>
      <c r="AP222" s="30"/>
      <c r="AQ222" s="30">
        <v>210</v>
      </c>
      <c r="AR222" s="383">
        <v>1037328.2</v>
      </c>
      <c r="AS222" s="253">
        <f t="shared" si="10"/>
        <v>210</v>
      </c>
      <c r="AT222" s="254">
        <f t="shared" si="11"/>
        <v>210</v>
      </c>
      <c r="AU222" s="376">
        <v>210</v>
      </c>
      <c r="AV222" s="376">
        <v>1040379.3</v>
      </c>
    </row>
    <row r="223" spans="22:48">
      <c r="V223" s="30"/>
      <c r="W223" s="29"/>
      <c r="X223" s="30"/>
      <c r="Y223" s="30"/>
      <c r="Z223" s="29"/>
      <c r="AA223" s="30"/>
      <c r="AB223" s="30"/>
      <c r="AC223" s="29"/>
      <c r="AD223" s="30"/>
      <c r="AE223" s="30">
        <v>211</v>
      </c>
      <c r="AF223" s="383">
        <v>583903.28</v>
      </c>
      <c r="AG223" s="30"/>
      <c r="AH223" s="30"/>
      <c r="AI223" s="29"/>
      <c r="AJ223" s="30"/>
      <c r="AK223" s="30"/>
      <c r="AL223" s="29"/>
      <c r="AM223" s="30"/>
      <c r="AN223" s="30"/>
      <c r="AO223" s="29"/>
      <c r="AP223" s="30"/>
      <c r="AQ223" s="30">
        <v>211</v>
      </c>
      <c r="AR223" s="383">
        <v>1042170.89</v>
      </c>
      <c r="AS223" s="253">
        <f t="shared" si="10"/>
        <v>211</v>
      </c>
      <c r="AT223" s="254">
        <f t="shared" si="11"/>
        <v>211</v>
      </c>
      <c r="AU223" s="376">
        <v>211</v>
      </c>
      <c r="AV223" s="376">
        <v>1045223.6</v>
      </c>
    </row>
    <row r="224" spans="22:48">
      <c r="V224" s="30"/>
      <c r="W224" s="29"/>
      <c r="X224" s="30"/>
      <c r="Y224" s="30"/>
      <c r="Z224" s="29"/>
      <c r="AA224" s="30"/>
      <c r="AB224" s="30"/>
      <c r="AC224" s="29"/>
      <c r="AD224" s="30"/>
      <c r="AE224" s="30">
        <v>212</v>
      </c>
      <c r="AF224" s="383">
        <v>586530.66</v>
      </c>
      <c r="AG224" s="30"/>
      <c r="AH224" s="30"/>
      <c r="AI224" s="29"/>
      <c r="AJ224" s="30"/>
      <c r="AK224" s="30"/>
      <c r="AL224" s="29"/>
      <c r="AM224" s="30"/>
      <c r="AN224" s="30"/>
      <c r="AO224" s="29"/>
      <c r="AP224" s="30"/>
      <c r="AQ224" s="30">
        <v>212</v>
      </c>
      <c r="AR224" s="383">
        <v>1047013.58</v>
      </c>
      <c r="AS224" s="253">
        <f t="shared" si="10"/>
        <v>212</v>
      </c>
      <c r="AT224" s="254">
        <f t="shared" si="11"/>
        <v>212</v>
      </c>
      <c r="AU224" s="376">
        <v>212</v>
      </c>
      <c r="AV224" s="376">
        <v>1050067.8999999999</v>
      </c>
    </row>
    <row r="225" spans="22:48">
      <c r="V225" s="30"/>
      <c r="W225" s="29"/>
      <c r="X225" s="30"/>
      <c r="Y225" s="30"/>
      <c r="Z225" s="29"/>
      <c r="AA225" s="30"/>
      <c r="AB225" s="30"/>
      <c r="AC225" s="29"/>
      <c r="AD225" s="30"/>
      <c r="AE225" s="30">
        <v>213</v>
      </c>
      <c r="AF225" s="383">
        <v>589158.04</v>
      </c>
      <c r="AG225" s="30"/>
      <c r="AH225" s="30"/>
      <c r="AI225" s="29"/>
      <c r="AJ225" s="30"/>
      <c r="AK225" s="30"/>
      <c r="AL225" s="29"/>
      <c r="AM225" s="30"/>
      <c r="AN225" s="30"/>
      <c r="AO225" s="29"/>
      <c r="AP225" s="30"/>
      <c r="AQ225" s="30">
        <v>213</v>
      </c>
      <c r="AR225" s="383">
        <v>1051856.27</v>
      </c>
      <c r="AS225" s="253">
        <f t="shared" si="10"/>
        <v>213</v>
      </c>
      <c r="AT225" s="254">
        <f t="shared" si="11"/>
        <v>213</v>
      </c>
      <c r="AU225" s="376">
        <v>213</v>
      </c>
      <c r="AV225" s="376">
        <v>1054912.2</v>
      </c>
    </row>
    <row r="226" spans="22:48">
      <c r="V226" s="30"/>
      <c r="W226" s="29"/>
      <c r="X226" s="30"/>
      <c r="Y226" s="30"/>
      <c r="Z226" s="29"/>
      <c r="AA226" s="30"/>
      <c r="AB226" s="30"/>
      <c r="AC226" s="29"/>
      <c r="AD226" s="30"/>
      <c r="AE226" s="30">
        <v>214</v>
      </c>
      <c r="AF226" s="383">
        <v>591785.42000000004</v>
      </c>
      <c r="AG226" s="30"/>
      <c r="AH226" s="30"/>
      <c r="AI226" s="29"/>
      <c r="AJ226" s="30"/>
      <c r="AK226" s="30"/>
      <c r="AL226" s="29"/>
      <c r="AM226" s="30"/>
      <c r="AN226" s="30"/>
      <c r="AO226" s="29"/>
      <c r="AP226" s="30"/>
      <c r="AQ226" s="30">
        <v>214</v>
      </c>
      <c r="AR226" s="383">
        <v>1056698.96</v>
      </c>
      <c r="AS226" s="253">
        <f t="shared" si="10"/>
        <v>214</v>
      </c>
      <c r="AT226" s="254">
        <f t="shared" si="11"/>
        <v>214</v>
      </c>
      <c r="AU226" s="376">
        <v>214</v>
      </c>
      <c r="AV226" s="376">
        <v>1059756.5</v>
      </c>
    </row>
    <row r="227" spans="22:48">
      <c r="V227" s="30"/>
      <c r="W227" s="29"/>
      <c r="X227" s="30"/>
      <c r="Y227" s="30"/>
      <c r="Z227" s="29"/>
      <c r="AA227" s="30"/>
      <c r="AB227" s="30"/>
      <c r="AC227" s="29"/>
      <c r="AD227" s="30"/>
      <c r="AE227" s="30">
        <v>215</v>
      </c>
      <c r="AF227" s="383">
        <v>594412.80000000005</v>
      </c>
      <c r="AG227" s="30"/>
      <c r="AH227" s="30"/>
      <c r="AI227" s="29"/>
      <c r="AJ227" s="30"/>
      <c r="AK227" s="30"/>
      <c r="AL227" s="29"/>
      <c r="AM227" s="30"/>
      <c r="AN227" s="30"/>
      <c r="AO227" s="29"/>
      <c r="AP227" s="30"/>
      <c r="AQ227" s="30">
        <v>215</v>
      </c>
      <c r="AR227" s="383">
        <v>1061541.6499999999</v>
      </c>
      <c r="AS227" s="253">
        <f t="shared" si="10"/>
        <v>215</v>
      </c>
      <c r="AT227" s="254">
        <f t="shared" si="11"/>
        <v>215</v>
      </c>
      <c r="AU227" s="376">
        <v>215</v>
      </c>
      <c r="AV227" s="376">
        <v>1064600.8</v>
      </c>
    </row>
    <row r="228" spans="22:48">
      <c r="V228" s="30"/>
      <c r="W228" s="29"/>
      <c r="X228" s="30"/>
      <c r="Y228" s="30"/>
      <c r="Z228" s="29"/>
      <c r="AA228" s="30"/>
      <c r="AB228" s="30"/>
      <c r="AC228" s="29"/>
      <c r="AD228" s="30"/>
      <c r="AE228" s="30">
        <v>216</v>
      </c>
      <c r="AF228" s="383">
        <v>597040.18000000005</v>
      </c>
      <c r="AG228" s="30"/>
      <c r="AH228" s="30"/>
      <c r="AI228" s="29"/>
      <c r="AJ228" s="30"/>
      <c r="AK228" s="30"/>
      <c r="AL228" s="29"/>
      <c r="AM228" s="30"/>
      <c r="AN228" s="30"/>
      <c r="AO228" s="29"/>
      <c r="AP228" s="30"/>
      <c r="AQ228" s="30">
        <v>216</v>
      </c>
      <c r="AR228" s="383">
        <v>1066384.3400000001</v>
      </c>
      <c r="AS228" s="253">
        <f t="shared" si="10"/>
        <v>216</v>
      </c>
      <c r="AT228" s="254">
        <f t="shared" si="11"/>
        <v>216</v>
      </c>
      <c r="AU228" s="376">
        <v>216</v>
      </c>
      <c r="AV228" s="376">
        <v>1069445.1000000001</v>
      </c>
    </row>
    <row r="229" spans="22:48">
      <c r="V229" s="30"/>
      <c r="W229" s="29"/>
      <c r="X229" s="30"/>
      <c r="Y229" s="30"/>
      <c r="Z229" s="29"/>
      <c r="AA229" s="30"/>
      <c r="AB229" s="30"/>
      <c r="AC229" s="29"/>
      <c r="AD229" s="30"/>
      <c r="AE229" s="30">
        <v>217</v>
      </c>
      <c r="AF229" s="383">
        <v>599667.56000000006</v>
      </c>
      <c r="AG229" s="30"/>
      <c r="AH229" s="30"/>
      <c r="AI229" s="29"/>
      <c r="AJ229" s="30"/>
      <c r="AK229" s="30"/>
      <c r="AL229" s="29"/>
      <c r="AM229" s="30"/>
      <c r="AN229" s="30"/>
      <c r="AO229" s="29"/>
      <c r="AP229" s="30"/>
      <c r="AQ229" s="30">
        <v>217</v>
      </c>
      <c r="AR229" s="383">
        <v>1071227.03</v>
      </c>
      <c r="AS229" s="253">
        <f t="shared" si="10"/>
        <v>217</v>
      </c>
      <c r="AT229" s="254">
        <f t="shared" si="11"/>
        <v>217</v>
      </c>
      <c r="AU229" s="376">
        <v>217</v>
      </c>
      <c r="AV229" s="376">
        <v>1074289.3999999999</v>
      </c>
    </row>
    <row r="230" spans="22:48">
      <c r="V230" s="30"/>
      <c r="W230" s="29"/>
      <c r="X230" s="30"/>
      <c r="Y230" s="30"/>
      <c r="Z230" s="29"/>
      <c r="AA230" s="30"/>
      <c r="AB230" s="30"/>
      <c r="AC230" s="29"/>
      <c r="AD230" s="30"/>
      <c r="AE230" s="30">
        <v>218</v>
      </c>
      <c r="AF230" s="383">
        <v>602294.93999999994</v>
      </c>
      <c r="AG230" s="30"/>
      <c r="AH230" s="30"/>
      <c r="AI230" s="29"/>
      <c r="AJ230" s="30"/>
      <c r="AK230" s="30"/>
      <c r="AL230" s="29"/>
      <c r="AM230" s="30"/>
      <c r="AN230" s="30"/>
      <c r="AO230" s="29"/>
      <c r="AP230" s="30"/>
      <c r="AQ230" s="30">
        <v>218</v>
      </c>
      <c r="AR230" s="383">
        <v>1076069.72</v>
      </c>
      <c r="AS230" s="253">
        <f t="shared" si="10"/>
        <v>218</v>
      </c>
      <c r="AT230" s="254">
        <f t="shared" si="11"/>
        <v>218</v>
      </c>
      <c r="AU230" s="376">
        <v>218</v>
      </c>
      <c r="AV230" s="376">
        <v>1079133.7</v>
      </c>
    </row>
    <row r="231" spans="22:48">
      <c r="V231" s="30"/>
      <c r="W231" s="29"/>
      <c r="X231" s="30"/>
      <c r="Y231" s="30"/>
      <c r="Z231" s="29"/>
      <c r="AA231" s="30"/>
      <c r="AB231" s="30"/>
      <c r="AC231" s="29"/>
      <c r="AD231" s="30"/>
      <c r="AE231" s="30">
        <v>219</v>
      </c>
      <c r="AF231" s="383">
        <v>604922.31999999995</v>
      </c>
      <c r="AG231" s="30"/>
      <c r="AH231" s="30"/>
      <c r="AI231" s="29"/>
      <c r="AJ231" s="30"/>
      <c r="AK231" s="30"/>
      <c r="AL231" s="29"/>
      <c r="AM231" s="30"/>
      <c r="AN231" s="30"/>
      <c r="AO231" s="29"/>
      <c r="AP231" s="30"/>
      <c r="AQ231" s="30">
        <v>219</v>
      </c>
      <c r="AR231" s="383">
        <v>1080912.4099999999</v>
      </c>
      <c r="AS231" s="253">
        <f t="shared" si="10"/>
        <v>219</v>
      </c>
      <c r="AT231" s="254">
        <f t="shared" si="11"/>
        <v>219</v>
      </c>
      <c r="AU231" s="376">
        <v>219</v>
      </c>
      <c r="AV231" s="376">
        <v>1083978</v>
      </c>
    </row>
    <row r="232" spans="22:48">
      <c r="V232" s="30"/>
      <c r="W232" s="29"/>
      <c r="X232" s="30"/>
      <c r="Y232" s="30"/>
      <c r="Z232" s="29"/>
      <c r="AA232" s="30"/>
      <c r="AB232" s="30"/>
      <c r="AC232" s="29"/>
      <c r="AD232" s="30"/>
      <c r="AE232" s="30">
        <v>220</v>
      </c>
      <c r="AF232" s="383">
        <v>607549.69999999995</v>
      </c>
      <c r="AG232" s="30"/>
      <c r="AH232" s="30"/>
      <c r="AI232" s="29"/>
      <c r="AJ232" s="30"/>
      <c r="AK232" s="30"/>
      <c r="AL232" s="29"/>
      <c r="AM232" s="30"/>
      <c r="AN232" s="30"/>
      <c r="AO232" s="29"/>
      <c r="AP232" s="30"/>
      <c r="AQ232" s="30">
        <v>220</v>
      </c>
      <c r="AR232" s="383">
        <v>1085755.1000000001</v>
      </c>
      <c r="AS232" s="253">
        <f t="shared" si="10"/>
        <v>220</v>
      </c>
      <c r="AT232" s="254">
        <f t="shared" si="11"/>
        <v>220</v>
      </c>
      <c r="AU232" s="376">
        <v>220</v>
      </c>
      <c r="AV232" s="376">
        <v>1088822.3</v>
      </c>
    </row>
    <row r="233" spans="22:48">
      <c r="V233" s="30"/>
      <c r="W233" s="29"/>
      <c r="X233" s="30"/>
      <c r="Y233" s="30"/>
      <c r="Z233" s="29"/>
      <c r="AA233" s="30"/>
      <c r="AB233" s="30"/>
      <c r="AC233" s="29"/>
      <c r="AD233" s="30"/>
      <c r="AE233" s="30">
        <v>221</v>
      </c>
      <c r="AF233" s="383">
        <v>610177.07999999996</v>
      </c>
      <c r="AG233" s="30"/>
      <c r="AH233" s="30"/>
      <c r="AI233" s="29"/>
      <c r="AJ233" s="30"/>
      <c r="AK233" s="30"/>
      <c r="AL233" s="29"/>
      <c r="AM233" s="30"/>
      <c r="AN233" s="30"/>
      <c r="AO233" s="29"/>
      <c r="AP233" s="30"/>
      <c r="AQ233" s="30">
        <v>221</v>
      </c>
      <c r="AR233" s="383">
        <v>1090597.79</v>
      </c>
      <c r="AS233" s="253">
        <f t="shared" si="10"/>
        <v>221</v>
      </c>
      <c r="AT233" s="254">
        <f t="shared" si="11"/>
        <v>221</v>
      </c>
      <c r="AU233" s="376">
        <v>221</v>
      </c>
      <c r="AV233" s="376">
        <v>1093666.6000000001</v>
      </c>
    </row>
    <row r="234" spans="22:48">
      <c r="V234" s="30"/>
      <c r="W234" s="29"/>
      <c r="X234" s="30"/>
      <c r="Y234" s="30"/>
      <c r="Z234" s="29"/>
      <c r="AA234" s="30"/>
      <c r="AB234" s="30"/>
      <c r="AC234" s="29"/>
      <c r="AD234" s="30"/>
      <c r="AE234" s="30">
        <v>222</v>
      </c>
      <c r="AF234" s="383">
        <v>612804.46</v>
      </c>
      <c r="AG234" s="30"/>
      <c r="AH234" s="30"/>
      <c r="AI234" s="29"/>
      <c r="AJ234" s="30"/>
      <c r="AK234" s="30"/>
      <c r="AL234" s="29"/>
      <c r="AM234" s="30"/>
      <c r="AN234" s="30"/>
      <c r="AO234" s="29"/>
      <c r="AP234" s="30"/>
      <c r="AQ234" s="30">
        <v>222</v>
      </c>
      <c r="AR234" s="383">
        <v>1095440.48</v>
      </c>
      <c r="AS234" s="253">
        <f t="shared" si="10"/>
        <v>222</v>
      </c>
      <c r="AT234" s="254">
        <f t="shared" si="11"/>
        <v>222</v>
      </c>
      <c r="AU234" s="376">
        <v>222</v>
      </c>
      <c r="AV234" s="376">
        <v>1098510.8999999999</v>
      </c>
    </row>
    <row r="235" spans="22:48">
      <c r="V235" s="30"/>
      <c r="W235" s="29"/>
      <c r="X235" s="30"/>
      <c r="Y235" s="30"/>
      <c r="Z235" s="29"/>
      <c r="AA235" s="30"/>
      <c r="AB235" s="30"/>
      <c r="AC235" s="29"/>
      <c r="AD235" s="30"/>
      <c r="AE235" s="30">
        <v>223</v>
      </c>
      <c r="AF235" s="383">
        <v>615431.84</v>
      </c>
      <c r="AG235" s="30"/>
      <c r="AH235" s="30"/>
      <c r="AI235" s="29"/>
      <c r="AJ235" s="30"/>
      <c r="AK235" s="30"/>
      <c r="AL235" s="29"/>
      <c r="AM235" s="30"/>
      <c r="AN235" s="30"/>
      <c r="AO235" s="29"/>
      <c r="AP235" s="30"/>
      <c r="AQ235" s="30">
        <v>223</v>
      </c>
      <c r="AR235" s="383">
        <v>1100283.17</v>
      </c>
      <c r="AS235" s="253">
        <f t="shared" si="10"/>
        <v>223</v>
      </c>
      <c r="AT235" s="254">
        <f t="shared" si="11"/>
        <v>223</v>
      </c>
      <c r="AU235" s="376">
        <v>223</v>
      </c>
      <c r="AV235" s="376">
        <v>1103355.2</v>
      </c>
    </row>
    <row r="236" spans="22:48">
      <c r="V236" s="30"/>
      <c r="W236" s="29"/>
      <c r="X236" s="30"/>
      <c r="Y236" s="30"/>
      <c r="Z236" s="29"/>
      <c r="AA236" s="30"/>
      <c r="AB236" s="30"/>
      <c r="AC236" s="29"/>
      <c r="AD236" s="30"/>
      <c r="AE236" s="30">
        <v>224</v>
      </c>
      <c r="AF236" s="383">
        <v>618059.22</v>
      </c>
      <c r="AG236" s="30"/>
      <c r="AH236" s="30"/>
      <c r="AI236" s="29"/>
      <c r="AJ236" s="30"/>
      <c r="AK236" s="30"/>
      <c r="AL236" s="29"/>
      <c r="AM236" s="30"/>
      <c r="AN236" s="30"/>
      <c r="AO236" s="29"/>
      <c r="AP236" s="30"/>
      <c r="AQ236" s="30">
        <v>224</v>
      </c>
      <c r="AR236" s="383">
        <v>1105125.8600000001</v>
      </c>
      <c r="AS236" s="253">
        <f t="shared" si="10"/>
        <v>224</v>
      </c>
      <c r="AT236" s="254">
        <f t="shared" si="11"/>
        <v>224</v>
      </c>
      <c r="AU236" s="376">
        <v>224</v>
      </c>
      <c r="AV236" s="376">
        <v>1108199.5</v>
      </c>
    </row>
    <row r="237" spans="22:48">
      <c r="V237" s="30"/>
      <c r="W237" s="29"/>
      <c r="X237" s="30"/>
      <c r="Y237" s="30"/>
      <c r="Z237" s="29"/>
      <c r="AA237" s="30"/>
      <c r="AB237" s="30"/>
      <c r="AC237" s="29"/>
      <c r="AD237" s="30"/>
      <c r="AE237" s="30">
        <v>225</v>
      </c>
      <c r="AF237" s="383">
        <v>620686.6</v>
      </c>
      <c r="AG237" s="30"/>
      <c r="AH237" s="30"/>
      <c r="AI237" s="29"/>
      <c r="AJ237" s="30"/>
      <c r="AK237" s="30"/>
      <c r="AL237" s="29"/>
      <c r="AM237" s="30"/>
      <c r="AN237" s="30"/>
      <c r="AO237" s="29"/>
      <c r="AP237" s="30"/>
      <c r="AQ237" s="30">
        <v>225</v>
      </c>
      <c r="AR237" s="383">
        <v>1109968.55</v>
      </c>
      <c r="AS237" s="253">
        <f t="shared" si="10"/>
        <v>225</v>
      </c>
      <c r="AT237" s="254">
        <f t="shared" si="11"/>
        <v>225</v>
      </c>
      <c r="AU237" s="376">
        <v>225</v>
      </c>
      <c r="AV237" s="376">
        <v>1113043.8</v>
      </c>
    </row>
    <row r="238" spans="22:48">
      <c r="V238" s="30"/>
      <c r="W238" s="29"/>
      <c r="X238" s="30"/>
      <c r="Y238" s="30"/>
      <c r="Z238" s="29"/>
      <c r="AA238" s="30"/>
      <c r="AB238" s="30"/>
      <c r="AC238" s="29"/>
      <c r="AD238" s="30"/>
      <c r="AE238" s="30">
        <v>226</v>
      </c>
      <c r="AF238" s="383">
        <v>623313.98</v>
      </c>
      <c r="AG238" s="30"/>
      <c r="AH238" s="30"/>
      <c r="AI238" s="29"/>
      <c r="AJ238" s="30"/>
      <c r="AK238" s="30"/>
      <c r="AL238" s="29"/>
      <c r="AM238" s="30"/>
      <c r="AN238" s="30"/>
      <c r="AO238" s="29"/>
      <c r="AP238" s="30"/>
      <c r="AQ238" s="30">
        <v>226</v>
      </c>
      <c r="AR238" s="383">
        <v>1114811.24</v>
      </c>
      <c r="AS238" s="253">
        <f t="shared" si="10"/>
        <v>226</v>
      </c>
      <c r="AT238" s="254">
        <f t="shared" si="11"/>
        <v>226</v>
      </c>
      <c r="AU238" s="376">
        <v>226</v>
      </c>
      <c r="AV238" s="376">
        <v>1117888.1000000001</v>
      </c>
    </row>
    <row r="239" spans="22:48">
      <c r="V239" s="30"/>
      <c r="W239" s="29"/>
      <c r="X239" s="30"/>
      <c r="Y239" s="30"/>
      <c r="Z239" s="29"/>
      <c r="AA239" s="30"/>
      <c r="AB239" s="30"/>
      <c r="AC239" s="29"/>
      <c r="AD239" s="30"/>
      <c r="AE239" s="30">
        <v>227</v>
      </c>
      <c r="AF239" s="383">
        <v>625941.36</v>
      </c>
      <c r="AG239" s="30"/>
      <c r="AH239" s="30"/>
      <c r="AI239" s="29"/>
      <c r="AJ239" s="30"/>
      <c r="AK239" s="30"/>
      <c r="AL239" s="29"/>
      <c r="AM239" s="30"/>
      <c r="AN239" s="30"/>
      <c r="AO239" s="29"/>
      <c r="AP239" s="30"/>
      <c r="AQ239" s="30">
        <v>227</v>
      </c>
      <c r="AR239" s="383">
        <v>1119653.93</v>
      </c>
      <c r="AS239" s="253">
        <f t="shared" si="10"/>
        <v>227</v>
      </c>
      <c r="AT239" s="254">
        <f t="shared" si="11"/>
        <v>227</v>
      </c>
      <c r="AU239" s="376">
        <v>227</v>
      </c>
      <c r="AV239" s="376">
        <v>1122732.3999999999</v>
      </c>
    </row>
    <row r="240" spans="22:48">
      <c r="V240" s="30"/>
      <c r="W240" s="29"/>
      <c r="X240" s="30"/>
      <c r="Y240" s="30"/>
      <c r="Z240" s="29"/>
      <c r="AA240" s="30"/>
      <c r="AB240" s="30"/>
      <c r="AC240" s="29"/>
      <c r="AD240" s="30"/>
      <c r="AE240" s="30">
        <v>228</v>
      </c>
      <c r="AF240" s="383">
        <v>628568.74</v>
      </c>
      <c r="AG240" s="30"/>
      <c r="AH240" s="30"/>
      <c r="AI240" s="29"/>
      <c r="AJ240" s="30"/>
      <c r="AK240" s="30"/>
      <c r="AL240" s="29"/>
      <c r="AM240" s="30"/>
      <c r="AN240" s="30"/>
      <c r="AO240" s="29"/>
      <c r="AP240" s="30"/>
      <c r="AQ240" s="30">
        <v>228</v>
      </c>
      <c r="AR240" s="383">
        <v>1124496.6200000001</v>
      </c>
      <c r="AS240" s="253">
        <f t="shared" si="10"/>
        <v>228</v>
      </c>
      <c r="AT240" s="254">
        <f t="shared" si="11"/>
        <v>228</v>
      </c>
      <c r="AU240" s="376">
        <v>228</v>
      </c>
      <c r="AV240" s="376">
        <v>1127576.7</v>
      </c>
    </row>
    <row r="241" spans="22:48">
      <c r="V241" s="30"/>
      <c r="W241" s="29"/>
      <c r="X241" s="30"/>
      <c r="Y241" s="30"/>
      <c r="Z241" s="29"/>
      <c r="AA241" s="30"/>
      <c r="AB241" s="30"/>
      <c r="AC241" s="29"/>
      <c r="AD241" s="30"/>
      <c r="AE241" s="30">
        <v>229</v>
      </c>
      <c r="AF241" s="383">
        <v>631196.12</v>
      </c>
      <c r="AG241" s="30"/>
      <c r="AH241" s="30"/>
      <c r="AI241" s="29"/>
      <c r="AJ241" s="30"/>
      <c r="AK241" s="30"/>
      <c r="AL241" s="29"/>
      <c r="AM241" s="30"/>
      <c r="AN241" s="30"/>
      <c r="AO241" s="29"/>
      <c r="AP241" s="30"/>
      <c r="AQ241" s="30">
        <v>229</v>
      </c>
      <c r="AR241" s="383">
        <v>1129339.31</v>
      </c>
      <c r="AS241" s="253">
        <f t="shared" si="10"/>
        <v>229</v>
      </c>
      <c r="AT241" s="254">
        <f t="shared" si="11"/>
        <v>229</v>
      </c>
      <c r="AU241" s="376">
        <v>229</v>
      </c>
      <c r="AV241" s="376">
        <v>1132421</v>
      </c>
    </row>
    <row r="242" spans="22:48">
      <c r="V242" s="30"/>
      <c r="W242" s="29"/>
      <c r="X242" s="30"/>
      <c r="Y242" s="30"/>
      <c r="Z242" s="29"/>
      <c r="AA242" s="30"/>
      <c r="AB242" s="30"/>
      <c r="AC242" s="29"/>
      <c r="AD242" s="30"/>
      <c r="AE242" s="30">
        <v>230</v>
      </c>
      <c r="AF242" s="383">
        <v>633823.5</v>
      </c>
      <c r="AG242" s="30"/>
      <c r="AH242" s="30"/>
      <c r="AI242" s="29"/>
      <c r="AJ242" s="30"/>
      <c r="AK242" s="30"/>
      <c r="AL242" s="29"/>
      <c r="AM242" s="30"/>
      <c r="AN242" s="30"/>
      <c r="AO242" s="29"/>
      <c r="AP242" s="30"/>
      <c r="AQ242" s="30">
        <v>230</v>
      </c>
      <c r="AR242" s="383">
        <v>1134182</v>
      </c>
      <c r="AS242" s="253">
        <f t="shared" si="10"/>
        <v>230</v>
      </c>
      <c r="AT242" s="254">
        <f t="shared" si="11"/>
        <v>230</v>
      </c>
      <c r="AU242" s="376">
        <v>230</v>
      </c>
      <c r="AV242" s="376">
        <v>1137265.3</v>
      </c>
    </row>
    <row r="243" spans="22:48">
      <c r="V243" s="30"/>
      <c r="W243" s="29"/>
      <c r="X243" s="30"/>
      <c r="Y243" s="30"/>
      <c r="Z243" s="29"/>
      <c r="AA243" s="30"/>
      <c r="AB243" s="30"/>
      <c r="AC243" s="29"/>
      <c r="AD243" s="30"/>
      <c r="AE243" s="30">
        <v>231</v>
      </c>
      <c r="AF243" s="383">
        <v>636450.88</v>
      </c>
      <c r="AG243" s="30"/>
      <c r="AH243" s="30"/>
      <c r="AI243" s="29"/>
      <c r="AJ243" s="30"/>
      <c r="AK243" s="30"/>
      <c r="AL243" s="29"/>
      <c r="AM243" s="30"/>
      <c r="AN243" s="30"/>
      <c r="AO243" s="29"/>
      <c r="AP243" s="30"/>
      <c r="AQ243" s="30">
        <v>231</v>
      </c>
      <c r="AR243" s="383">
        <v>1139024.69</v>
      </c>
      <c r="AS243" s="253">
        <f t="shared" si="10"/>
        <v>231</v>
      </c>
      <c r="AT243" s="254">
        <f t="shared" si="11"/>
        <v>231</v>
      </c>
      <c r="AU243" s="376">
        <v>231</v>
      </c>
      <c r="AV243" s="376">
        <v>1142109.6000000001</v>
      </c>
    </row>
    <row r="244" spans="22:48">
      <c r="V244" s="30"/>
      <c r="W244" s="29"/>
      <c r="X244" s="30"/>
      <c r="Y244" s="30"/>
      <c r="Z244" s="29"/>
      <c r="AA244" s="30"/>
      <c r="AB244" s="30"/>
      <c r="AC244" s="29"/>
      <c r="AD244" s="30"/>
      <c r="AE244" s="30">
        <v>232</v>
      </c>
      <c r="AF244" s="383">
        <v>639078.26</v>
      </c>
      <c r="AG244" s="30"/>
      <c r="AH244" s="30"/>
      <c r="AI244" s="29"/>
      <c r="AJ244" s="30"/>
      <c r="AK244" s="30"/>
      <c r="AL244" s="29"/>
      <c r="AM244" s="30"/>
      <c r="AN244" s="30"/>
      <c r="AO244" s="29"/>
      <c r="AP244" s="30"/>
      <c r="AQ244" s="30">
        <v>232</v>
      </c>
      <c r="AR244" s="383">
        <v>1143867.3799999999</v>
      </c>
      <c r="AS244" s="253">
        <f t="shared" si="10"/>
        <v>232</v>
      </c>
      <c r="AT244" s="254">
        <f t="shared" si="11"/>
        <v>232</v>
      </c>
      <c r="AU244" s="376">
        <v>232</v>
      </c>
      <c r="AV244" s="376">
        <v>1146953.8999999999</v>
      </c>
    </row>
    <row r="245" spans="22:48">
      <c r="V245" s="30"/>
      <c r="W245" s="29"/>
      <c r="X245" s="30"/>
      <c r="Y245" s="30"/>
      <c r="Z245" s="29"/>
      <c r="AA245" s="30"/>
      <c r="AB245" s="30"/>
      <c r="AC245" s="29"/>
      <c r="AD245" s="30"/>
      <c r="AE245" s="30">
        <v>233</v>
      </c>
      <c r="AF245" s="383">
        <v>641705.64</v>
      </c>
      <c r="AG245" s="30"/>
      <c r="AH245" s="30"/>
      <c r="AI245" s="29"/>
      <c r="AJ245" s="30"/>
      <c r="AK245" s="30"/>
      <c r="AL245" s="29"/>
      <c r="AM245" s="30"/>
      <c r="AN245" s="30"/>
      <c r="AO245" s="29"/>
      <c r="AP245" s="30"/>
      <c r="AQ245" s="30">
        <v>233</v>
      </c>
      <c r="AR245" s="383">
        <v>1148710.07</v>
      </c>
      <c r="AS245" s="253">
        <f t="shared" si="10"/>
        <v>233</v>
      </c>
      <c r="AT245" s="254">
        <f t="shared" si="11"/>
        <v>233</v>
      </c>
      <c r="AU245" s="376">
        <v>233</v>
      </c>
      <c r="AV245" s="376">
        <v>1151798.2</v>
      </c>
    </row>
    <row r="246" spans="22:48">
      <c r="V246" s="30"/>
      <c r="W246" s="29"/>
      <c r="X246" s="30"/>
      <c r="Y246" s="30"/>
      <c r="Z246" s="29"/>
      <c r="AA246" s="30"/>
      <c r="AB246" s="30"/>
      <c r="AC246" s="29"/>
      <c r="AD246" s="30"/>
      <c r="AE246" s="30">
        <v>234</v>
      </c>
      <c r="AF246" s="383">
        <v>644333.02</v>
      </c>
      <c r="AG246" s="30"/>
      <c r="AH246" s="30"/>
      <c r="AI246" s="29"/>
      <c r="AJ246" s="30"/>
      <c r="AK246" s="30"/>
      <c r="AL246" s="29"/>
      <c r="AM246" s="30"/>
      <c r="AN246" s="30"/>
      <c r="AO246" s="29"/>
      <c r="AP246" s="30"/>
      <c r="AQ246" s="30">
        <v>234</v>
      </c>
      <c r="AR246" s="383">
        <v>1153552.76</v>
      </c>
      <c r="AS246" s="253">
        <f t="shared" si="10"/>
        <v>234</v>
      </c>
      <c r="AT246" s="254">
        <f t="shared" si="11"/>
        <v>234</v>
      </c>
      <c r="AU246" s="376">
        <v>234</v>
      </c>
      <c r="AV246" s="376">
        <v>1156642.5</v>
      </c>
    </row>
    <row r="247" spans="22:48">
      <c r="V247" s="30"/>
      <c r="W247" s="29"/>
      <c r="X247" s="30"/>
      <c r="Y247" s="30"/>
      <c r="Z247" s="29"/>
      <c r="AA247" s="30"/>
      <c r="AB247" s="30"/>
      <c r="AC247" s="29"/>
      <c r="AD247" s="30"/>
      <c r="AE247" s="30">
        <v>235</v>
      </c>
      <c r="AF247" s="383">
        <v>646960.4</v>
      </c>
      <c r="AG247" s="30"/>
      <c r="AH247" s="30"/>
      <c r="AI247" s="29"/>
      <c r="AJ247" s="30"/>
      <c r="AK247" s="30"/>
      <c r="AL247" s="29"/>
      <c r="AM247" s="30"/>
      <c r="AN247" s="30"/>
      <c r="AO247" s="29"/>
      <c r="AP247" s="30"/>
      <c r="AQ247" s="30">
        <v>235</v>
      </c>
      <c r="AR247" s="383">
        <v>1158395.45</v>
      </c>
      <c r="AS247" s="253">
        <f t="shared" si="10"/>
        <v>235</v>
      </c>
      <c r="AT247" s="254">
        <f t="shared" si="11"/>
        <v>235</v>
      </c>
      <c r="AU247" s="376">
        <v>235</v>
      </c>
      <c r="AV247" s="376">
        <v>1161486.8</v>
      </c>
    </row>
    <row r="248" spans="22:48">
      <c r="V248" s="30"/>
      <c r="W248" s="29"/>
      <c r="X248" s="30"/>
      <c r="Y248" s="30"/>
      <c r="Z248" s="29"/>
      <c r="AA248" s="30"/>
      <c r="AB248" s="30"/>
      <c r="AC248" s="29"/>
      <c r="AD248" s="30"/>
      <c r="AE248" s="30">
        <v>236</v>
      </c>
      <c r="AF248" s="383">
        <v>649587.78</v>
      </c>
      <c r="AG248" s="30"/>
      <c r="AH248" s="30"/>
      <c r="AI248" s="29"/>
      <c r="AJ248" s="30"/>
      <c r="AK248" s="30"/>
      <c r="AL248" s="29"/>
      <c r="AM248" s="30"/>
      <c r="AN248" s="30"/>
      <c r="AO248" s="29"/>
      <c r="AP248" s="30"/>
      <c r="AQ248" s="30">
        <v>236</v>
      </c>
      <c r="AR248" s="383">
        <v>1163238.1399999999</v>
      </c>
      <c r="AS248" s="253">
        <f t="shared" si="10"/>
        <v>236</v>
      </c>
      <c r="AT248" s="254">
        <f t="shared" si="11"/>
        <v>236</v>
      </c>
      <c r="AU248" s="376">
        <v>236</v>
      </c>
      <c r="AV248" s="376">
        <v>1166331.1000000001</v>
      </c>
    </row>
    <row r="249" spans="22:48">
      <c r="V249" s="30"/>
      <c r="W249" s="29"/>
      <c r="X249" s="30"/>
      <c r="Y249" s="30"/>
      <c r="Z249" s="29"/>
      <c r="AA249" s="30"/>
      <c r="AB249" s="30"/>
      <c r="AC249" s="29"/>
      <c r="AD249" s="30"/>
      <c r="AE249" s="30">
        <v>237</v>
      </c>
      <c r="AF249" s="383">
        <v>652215.16</v>
      </c>
      <c r="AG249" s="30"/>
      <c r="AH249" s="30"/>
      <c r="AI249" s="29"/>
      <c r="AJ249" s="30"/>
      <c r="AK249" s="30"/>
      <c r="AL249" s="29"/>
      <c r="AM249" s="30"/>
      <c r="AN249" s="30"/>
      <c r="AO249" s="29"/>
      <c r="AP249" s="30"/>
      <c r="AQ249" s="30">
        <v>237</v>
      </c>
      <c r="AR249" s="383">
        <v>1168080.83</v>
      </c>
      <c r="AS249" s="253">
        <f t="shared" si="10"/>
        <v>237</v>
      </c>
      <c r="AT249" s="254">
        <f t="shared" si="11"/>
        <v>237</v>
      </c>
      <c r="AU249" s="376">
        <v>237</v>
      </c>
      <c r="AV249" s="376">
        <v>1171175.3999999999</v>
      </c>
    </row>
    <row r="250" spans="22:48">
      <c r="V250" s="30"/>
      <c r="W250" s="29"/>
      <c r="X250" s="30"/>
      <c r="Y250" s="30"/>
      <c r="Z250" s="29"/>
      <c r="AA250" s="30"/>
      <c r="AB250" s="30"/>
      <c r="AC250" s="29"/>
      <c r="AD250" s="30"/>
      <c r="AE250" s="30">
        <v>238</v>
      </c>
      <c r="AF250" s="383">
        <v>654842.54</v>
      </c>
      <c r="AG250" s="30"/>
      <c r="AH250" s="30"/>
      <c r="AI250" s="29"/>
      <c r="AJ250" s="30"/>
      <c r="AK250" s="30"/>
      <c r="AL250" s="29"/>
      <c r="AM250" s="30"/>
      <c r="AN250" s="30"/>
      <c r="AO250" s="29"/>
      <c r="AP250" s="30"/>
      <c r="AQ250" s="30">
        <v>238</v>
      </c>
      <c r="AR250" s="383">
        <v>1172923.52</v>
      </c>
      <c r="AS250" s="253">
        <f t="shared" si="10"/>
        <v>238</v>
      </c>
      <c r="AT250" s="254">
        <f t="shared" si="11"/>
        <v>238</v>
      </c>
      <c r="AU250" s="376">
        <v>238</v>
      </c>
      <c r="AV250" s="376">
        <v>1176019.7</v>
      </c>
    </row>
    <row r="251" spans="22:48">
      <c r="V251" s="30"/>
      <c r="W251" s="29"/>
      <c r="X251" s="30"/>
      <c r="Y251" s="30"/>
      <c r="Z251" s="29"/>
      <c r="AA251" s="30"/>
      <c r="AB251" s="30"/>
      <c r="AC251" s="29"/>
      <c r="AD251" s="30"/>
      <c r="AE251" s="30">
        <v>239</v>
      </c>
      <c r="AF251" s="383">
        <v>657469.92000000004</v>
      </c>
      <c r="AG251" s="30"/>
      <c r="AH251" s="30"/>
      <c r="AI251" s="29"/>
      <c r="AJ251" s="30"/>
      <c r="AK251" s="30"/>
      <c r="AL251" s="29"/>
      <c r="AM251" s="30"/>
      <c r="AN251" s="30"/>
      <c r="AO251" s="29"/>
      <c r="AP251" s="30"/>
      <c r="AQ251" s="30">
        <v>239</v>
      </c>
      <c r="AR251" s="383">
        <v>1177766.21</v>
      </c>
      <c r="AS251" s="253">
        <f t="shared" si="10"/>
        <v>239</v>
      </c>
      <c r="AT251" s="254">
        <f t="shared" si="11"/>
        <v>239</v>
      </c>
      <c r="AU251" s="376">
        <v>239</v>
      </c>
      <c r="AV251" s="376">
        <v>1180864</v>
      </c>
    </row>
    <row r="252" spans="22:48">
      <c r="V252" s="30"/>
      <c r="W252" s="29"/>
      <c r="X252" s="30"/>
      <c r="Y252" s="30"/>
      <c r="Z252" s="29"/>
      <c r="AA252" s="30"/>
      <c r="AB252" s="30"/>
      <c r="AC252" s="29"/>
      <c r="AD252" s="30"/>
      <c r="AE252" s="30">
        <v>240</v>
      </c>
      <c r="AF252" s="383">
        <v>660097.30000000005</v>
      </c>
      <c r="AG252" s="30"/>
      <c r="AH252" s="30"/>
      <c r="AI252" s="29"/>
      <c r="AJ252" s="30"/>
      <c r="AK252" s="30"/>
      <c r="AL252" s="29"/>
      <c r="AM252" s="30"/>
      <c r="AN252" s="30"/>
      <c r="AO252" s="29"/>
      <c r="AP252" s="30"/>
      <c r="AQ252" s="30">
        <v>240</v>
      </c>
      <c r="AR252" s="383">
        <v>1182608.8999999999</v>
      </c>
      <c r="AS252" s="253">
        <f t="shared" si="10"/>
        <v>240</v>
      </c>
      <c r="AT252" s="254">
        <f t="shared" si="11"/>
        <v>240</v>
      </c>
      <c r="AU252" s="376">
        <v>240</v>
      </c>
      <c r="AV252" s="376">
        <v>1185708.3</v>
      </c>
    </row>
    <row r="253" spans="22:48">
      <c r="V253" s="30"/>
      <c r="W253" s="29"/>
      <c r="X253" s="30"/>
      <c r="Y253" s="30"/>
      <c r="Z253" s="29"/>
      <c r="AA253" s="30"/>
      <c r="AB253" s="30"/>
      <c r="AC253" s="29"/>
      <c r="AD253" s="30"/>
      <c r="AE253" s="30">
        <v>241</v>
      </c>
      <c r="AF253" s="383">
        <v>662724.68000000005</v>
      </c>
      <c r="AG253" s="30"/>
      <c r="AH253" s="30"/>
      <c r="AI253" s="29"/>
      <c r="AJ253" s="30"/>
      <c r="AK253" s="30"/>
      <c r="AL253" s="29"/>
      <c r="AM253" s="30"/>
      <c r="AN253" s="30"/>
      <c r="AO253" s="29"/>
      <c r="AP253" s="30"/>
      <c r="AQ253" s="30">
        <v>241</v>
      </c>
      <c r="AR253" s="383">
        <v>1187452.47</v>
      </c>
      <c r="AS253" s="253">
        <f t="shared" si="10"/>
        <v>241</v>
      </c>
      <c r="AT253" s="254">
        <f t="shared" si="11"/>
        <v>241</v>
      </c>
      <c r="AU253" s="376">
        <v>241</v>
      </c>
      <c r="AV253" s="376">
        <v>1190552.46</v>
      </c>
    </row>
    <row r="254" spans="22:48">
      <c r="V254" s="30"/>
      <c r="W254" s="29"/>
      <c r="X254" s="30"/>
      <c r="Y254" s="30"/>
      <c r="Z254" s="29"/>
      <c r="AA254" s="30"/>
      <c r="AB254" s="30"/>
      <c r="AC254" s="29"/>
      <c r="AD254" s="30"/>
      <c r="AE254" s="30">
        <v>242</v>
      </c>
      <c r="AF254" s="383">
        <v>665352.06000000006</v>
      </c>
      <c r="AG254" s="30"/>
      <c r="AH254" s="30"/>
      <c r="AI254" s="29"/>
      <c r="AJ254" s="30"/>
      <c r="AK254" s="30"/>
      <c r="AL254" s="29"/>
      <c r="AM254" s="30"/>
      <c r="AN254" s="30"/>
      <c r="AO254" s="29"/>
      <c r="AP254" s="30"/>
      <c r="AQ254" s="30">
        <v>242</v>
      </c>
      <c r="AR254" s="383">
        <v>1192296.04</v>
      </c>
      <c r="AS254" s="253">
        <f t="shared" si="10"/>
        <v>242</v>
      </c>
      <c r="AT254" s="254">
        <f t="shared" si="11"/>
        <v>242</v>
      </c>
      <c r="AU254" s="376">
        <v>242</v>
      </c>
      <c r="AV254" s="376">
        <v>1195396.6200000001</v>
      </c>
    </row>
    <row r="255" spans="22:48">
      <c r="V255" s="30"/>
      <c r="W255" s="29"/>
      <c r="X255" s="30"/>
      <c r="Y255" s="30"/>
      <c r="Z255" s="29"/>
      <c r="AA255" s="30"/>
      <c r="AB255" s="30"/>
      <c r="AC255" s="29"/>
      <c r="AD255" s="30"/>
      <c r="AE255" s="30">
        <v>243</v>
      </c>
      <c r="AF255" s="383">
        <v>667979.43999999994</v>
      </c>
      <c r="AG255" s="30"/>
      <c r="AH255" s="30"/>
      <c r="AI255" s="29"/>
      <c r="AJ255" s="30"/>
      <c r="AK255" s="30"/>
      <c r="AL255" s="29"/>
      <c r="AM255" s="30"/>
      <c r="AN255" s="30"/>
      <c r="AO255" s="29"/>
      <c r="AP255" s="30"/>
      <c r="AQ255" s="30">
        <v>243</v>
      </c>
      <c r="AR255" s="383">
        <v>1197139.6100000001</v>
      </c>
      <c r="AS255" s="253">
        <f t="shared" si="10"/>
        <v>243</v>
      </c>
      <c r="AT255" s="254">
        <f t="shared" si="11"/>
        <v>243</v>
      </c>
      <c r="AU255" s="376">
        <v>243</v>
      </c>
      <c r="AV255" s="376">
        <v>1200240.78</v>
      </c>
    </row>
    <row r="256" spans="22:48">
      <c r="V256" s="30"/>
      <c r="W256" s="29"/>
      <c r="X256" s="30"/>
      <c r="Y256" s="30"/>
      <c r="Z256" s="29"/>
      <c r="AA256" s="30"/>
      <c r="AB256" s="30"/>
      <c r="AC256" s="29"/>
      <c r="AD256" s="30"/>
      <c r="AE256" s="30">
        <v>244</v>
      </c>
      <c r="AF256" s="383">
        <v>670606.81999999995</v>
      </c>
      <c r="AG256" s="30"/>
      <c r="AH256" s="30"/>
      <c r="AI256" s="29"/>
      <c r="AJ256" s="30"/>
      <c r="AK256" s="30"/>
      <c r="AL256" s="29"/>
      <c r="AM256" s="30"/>
      <c r="AN256" s="30"/>
      <c r="AO256" s="29"/>
      <c r="AP256" s="30"/>
      <c r="AQ256" s="30">
        <v>244</v>
      </c>
      <c r="AR256" s="383">
        <v>1201983.18</v>
      </c>
      <c r="AS256" s="253">
        <f t="shared" si="10"/>
        <v>244</v>
      </c>
      <c r="AT256" s="254">
        <f t="shared" si="11"/>
        <v>244</v>
      </c>
      <c r="AU256" s="376">
        <v>244</v>
      </c>
      <c r="AV256" s="376">
        <v>1205084.94</v>
      </c>
    </row>
    <row r="257" spans="22:48">
      <c r="V257" s="30"/>
      <c r="W257" s="29"/>
      <c r="X257" s="30"/>
      <c r="Y257" s="30"/>
      <c r="Z257" s="29"/>
      <c r="AA257" s="30"/>
      <c r="AB257" s="30"/>
      <c r="AC257" s="29"/>
      <c r="AD257" s="30"/>
      <c r="AE257" s="30">
        <v>245</v>
      </c>
      <c r="AF257" s="383">
        <v>673234.2</v>
      </c>
      <c r="AG257" s="30"/>
      <c r="AH257" s="30"/>
      <c r="AI257" s="29"/>
      <c r="AJ257" s="30"/>
      <c r="AK257" s="30"/>
      <c r="AL257" s="29"/>
      <c r="AM257" s="30"/>
      <c r="AN257" s="30"/>
      <c r="AO257" s="29"/>
      <c r="AP257" s="30"/>
      <c r="AQ257" s="30">
        <v>245</v>
      </c>
      <c r="AR257" s="383">
        <v>1206826.75</v>
      </c>
      <c r="AS257" s="253">
        <f t="shared" si="10"/>
        <v>245</v>
      </c>
      <c r="AT257" s="254">
        <f t="shared" si="11"/>
        <v>245</v>
      </c>
      <c r="AU257" s="376">
        <v>245</v>
      </c>
      <c r="AV257" s="376">
        <v>1209929.1000000001</v>
      </c>
    </row>
    <row r="258" spans="22:48">
      <c r="V258" s="30"/>
      <c r="W258" s="29"/>
      <c r="X258" s="30"/>
      <c r="Y258" s="30"/>
      <c r="Z258" s="29"/>
      <c r="AA258" s="30"/>
      <c r="AB258" s="30"/>
      <c r="AC258" s="29"/>
      <c r="AD258" s="30"/>
      <c r="AE258" s="30">
        <v>246</v>
      </c>
      <c r="AF258" s="383">
        <v>675861.58</v>
      </c>
      <c r="AG258" s="30"/>
      <c r="AH258" s="30"/>
      <c r="AI258" s="29"/>
      <c r="AJ258" s="30"/>
      <c r="AK258" s="30"/>
      <c r="AL258" s="29"/>
      <c r="AM258" s="30"/>
      <c r="AN258" s="30"/>
      <c r="AO258" s="29"/>
      <c r="AP258" s="30"/>
      <c r="AQ258" s="30">
        <v>246</v>
      </c>
      <c r="AR258" s="383">
        <v>1211670.32</v>
      </c>
      <c r="AS258" s="253">
        <f t="shared" si="10"/>
        <v>246</v>
      </c>
      <c r="AT258" s="254">
        <f t="shared" si="11"/>
        <v>246</v>
      </c>
      <c r="AU258" s="376">
        <v>246</v>
      </c>
      <c r="AV258" s="376">
        <v>1214773.26</v>
      </c>
    </row>
    <row r="259" spans="22:48">
      <c r="V259" s="30"/>
      <c r="W259" s="29"/>
      <c r="X259" s="30"/>
      <c r="Y259" s="30"/>
      <c r="Z259" s="29"/>
      <c r="AA259" s="30"/>
      <c r="AB259" s="30"/>
      <c r="AC259" s="29"/>
      <c r="AD259" s="30"/>
      <c r="AE259" s="30">
        <v>247</v>
      </c>
      <c r="AF259" s="383">
        <v>678488.96</v>
      </c>
      <c r="AG259" s="30"/>
      <c r="AH259" s="30"/>
      <c r="AI259" s="29"/>
      <c r="AJ259" s="30"/>
      <c r="AK259" s="30"/>
      <c r="AL259" s="29"/>
      <c r="AM259" s="30"/>
      <c r="AN259" s="30"/>
      <c r="AO259" s="29"/>
      <c r="AP259" s="30"/>
      <c r="AQ259" s="30">
        <v>247</v>
      </c>
      <c r="AR259" s="383">
        <v>1216513.8899999999</v>
      </c>
      <c r="AS259" s="253">
        <f t="shared" si="10"/>
        <v>247</v>
      </c>
      <c r="AT259" s="254">
        <f t="shared" si="11"/>
        <v>247</v>
      </c>
      <c r="AU259" s="376">
        <v>247</v>
      </c>
      <c r="AV259" s="376">
        <v>1219617.42</v>
      </c>
    </row>
    <row r="260" spans="22:48">
      <c r="V260" s="30"/>
      <c r="W260" s="29"/>
      <c r="X260" s="30"/>
      <c r="Y260" s="30"/>
      <c r="Z260" s="29"/>
      <c r="AA260" s="30"/>
      <c r="AB260" s="30"/>
      <c r="AC260" s="29"/>
      <c r="AD260" s="30"/>
      <c r="AE260" s="30">
        <v>248</v>
      </c>
      <c r="AF260" s="383">
        <v>681116.34</v>
      </c>
      <c r="AG260" s="30"/>
      <c r="AH260" s="30"/>
      <c r="AI260" s="29"/>
      <c r="AJ260" s="30"/>
      <c r="AK260" s="30"/>
      <c r="AL260" s="29"/>
      <c r="AM260" s="30"/>
      <c r="AN260" s="30"/>
      <c r="AO260" s="29"/>
      <c r="AP260" s="30"/>
      <c r="AQ260" s="30">
        <v>248</v>
      </c>
      <c r="AR260" s="383">
        <v>1221357.46</v>
      </c>
      <c r="AS260" s="253">
        <f t="shared" si="10"/>
        <v>248</v>
      </c>
      <c r="AT260" s="254">
        <f t="shared" si="11"/>
        <v>248</v>
      </c>
      <c r="AU260" s="376">
        <v>248</v>
      </c>
      <c r="AV260" s="376">
        <v>1224461.58</v>
      </c>
    </row>
    <row r="261" spans="22:48">
      <c r="V261" s="30"/>
      <c r="W261" s="29"/>
      <c r="X261" s="30"/>
      <c r="Y261" s="30"/>
      <c r="Z261" s="29"/>
      <c r="AA261" s="30"/>
      <c r="AB261" s="30"/>
      <c r="AC261" s="29"/>
      <c r="AD261" s="30"/>
      <c r="AE261" s="30">
        <v>249</v>
      </c>
      <c r="AF261" s="383">
        <v>683743.72</v>
      </c>
      <c r="AG261" s="30"/>
      <c r="AH261" s="30"/>
      <c r="AI261" s="29"/>
      <c r="AJ261" s="30"/>
      <c r="AK261" s="30"/>
      <c r="AL261" s="29"/>
      <c r="AM261" s="30"/>
      <c r="AN261" s="30"/>
      <c r="AO261" s="29"/>
      <c r="AP261" s="30"/>
      <c r="AQ261" s="30">
        <v>249</v>
      </c>
      <c r="AR261" s="383">
        <v>1226201.03</v>
      </c>
      <c r="AS261" s="253">
        <f t="shared" si="10"/>
        <v>249</v>
      </c>
      <c r="AT261" s="254">
        <f t="shared" si="11"/>
        <v>249</v>
      </c>
      <c r="AU261" s="376">
        <v>249</v>
      </c>
      <c r="AV261" s="376">
        <v>1229305.74</v>
      </c>
    </row>
    <row r="262" spans="22:48">
      <c r="V262" s="30"/>
      <c r="W262" s="29"/>
      <c r="X262" s="30"/>
      <c r="Y262" s="30"/>
      <c r="Z262" s="29"/>
      <c r="AA262" s="30"/>
      <c r="AB262" s="30"/>
      <c r="AC262" s="29"/>
      <c r="AD262" s="30"/>
      <c r="AE262" s="30">
        <v>250</v>
      </c>
      <c r="AF262" s="383">
        <v>686371.1</v>
      </c>
      <c r="AG262" s="30"/>
      <c r="AH262" s="30"/>
      <c r="AI262" s="29"/>
      <c r="AJ262" s="30"/>
      <c r="AK262" s="30"/>
      <c r="AL262" s="29"/>
      <c r="AM262" s="30"/>
      <c r="AN262" s="30"/>
      <c r="AO262" s="29"/>
      <c r="AP262" s="30"/>
      <c r="AQ262" s="30">
        <v>250</v>
      </c>
      <c r="AR262" s="383">
        <v>1231044.6000000001</v>
      </c>
      <c r="AS262" s="253">
        <f t="shared" si="10"/>
        <v>250</v>
      </c>
      <c r="AT262" s="254">
        <f t="shared" si="11"/>
        <v>250</v>
      </c>
      <c r="AU262" s="376">
        <v>250</v>
      </c>
      <c r="AV262" s="376">
        <v>1234149.8999999999</v>
      </c>
    </row>
    <row r="263" spans="22:48">
      <c r="V263" s="30"/>
      <c r="W263" s="29"/>
      <c r="X263" s="30"/>
      <c r="Y263" s="30"/>
      <c r="Z263" s="29"/>
      <c r="AA263" s="30"/>
      <c r="AB263" s="30"/>
      <c r="AC263" s="29"/>
      <c r="AD263" s="30"/>
      <c r="AE263" s="30">
        <v>251</v>
      </c>
      <c r="AF263" s="383">
        <v>688998.48</v>
      </c>
      <c r="AG263" s="30"/>
      <c r="AH263" s="30"/>
      <c r="AI263" s="29"/>
      <c r="AJ263" s="30"/>
      <c r="AK263" s="30"/>
      <c r="AL263" s="29"/>
      <c r="AM263" s="30"/>
      <c r="AN263" s="30"/>
      <c r="AO263" s="29"/>
      <c r="AP263" s="30"/>
      <c r="AQ263" s="30">
        <v>251</v>
      </c>
      <c r="AR263" s="383">
        <v>1235888.17</v>
      </c>
      <c r="AS263" s="253">
        <f t="shared" si="10"/>
        <v>251</v>
      </c>
      <c r="AT263" s="254">
        <f t="shared" si="11"/>
        <v>251</v>
      </c>
      <c r="AU263" s="376">
        <v>251</v>
      </c>
      <c r="AV263" s="376">
        <v>1238994.06</v>
      </c>
    </row>
    <row r="264" spans="22:48">
      <c r="V264" s="30"/>
      <c r="W264" s="29"/>
      <c r="X264" s="30"/>
      <c r="Y264" s="30"/>
      <c r="Z264" s="29"/>
      <c r="AA264" s="30"/>
      <c r="AB264" s="30"/>
      <c r="AC264" s="29"/>
      <c r="AD264" s="30"/>
      <c r="AE264" s="30">
        <v>252</v>
      </c>
      <c r="AF264" s="383">
        <v>691625.86</v>
      </c>
      <c r="AG264" s="30"/>
      <c r="AH264" s="30"/>
      <c r="AI264" s="29"/>
      <c r="AJ264" s="30"/>
      <c r="AK264" s="30"/>
      <c r="AL264" s="29"/>
      <c r="AM264" s="30"/>
      <c r="AN264" s="30"/>
      <c r="AO264" s="29"/>
      <c r="AP264" s="30"/>
      <c r="AQ264" s="30">
        <v>252</v>
      </c>
      <c r="AR264" s="383">
        <v>1240731.74</v>
      </c>
      <c r="AS264" s="253">
        <f t="shared" si="10"/>
        <v>252</v>
      </c>
      <c r="AT264" s="254">
        <f t="shared" si="11"/>
        <v>252</v>
      </c>
      <c r="AU264" s="376">
        <v>252</v>
      </c>
      <c r="AV264" s="376">
        <v>1243838.22</v>
      </c>
    </row>
    <row r="265" spans="22:48">
      <c r="V265" s="30"/>
      <c r="W265" s="29"/>
      <c r="X265" s="30"/>
      <c r="Y265" s="30"/>
      <c r="Z265" s="29"/>
      <c r="AA265" s="30"/>
      <c r="AB265" s="30"/>
      <c r="AC265" s="29"/>
      <c r="AD265" s="30"/>
      <c r="AE265" s="30">
        <v>253</v>
      </c>
      <c r="AF265" s="383">
        <v>694253.24</v>
      </c>
      <c r="AG265" s="30"/>
      <c r="AH265" s="30"/>
      <c r="AI265" s="29"/>
      <c r="AJ265" s="30"/>
      <c r="AK265" s="30"/>
      <c r="AL265" s="29"/>
      <c r="AM265" s="30"/>
      <c r="AN265" s="30"/>
      <c r="AO265" s="29"/>
      <c r="AP265" s="30"/>
      <c r="AQ265" s="30">
        <v>253</v>
      </c>
      <c r="AR265" s="383">
        <v>1245575.31</v>
      </c>
      <c r="AS265" s="253">
        <f t="shared" si="10"/>
        <v>253</v>
      </c>
      <c r="AT265" s="254">
        <f t="shared" si="11"/>
        <v>253</v>
      </c>
      <c r="AU265" s="376">
        <v>253</v>
      </c>
      <c r="AV265" s="376">
        <v>1248682.3799999999</v>
      </c>
    </row>
    <row r="266" spans="22:48">
      <c r="V266" s="30"/>
      <c r="W266" s="29"/>
      <c r="X266" s="30"/>
      <c r="Y266" s="30"/>
      <c r="Z266" s="29"/>
      <c r="AA266" s="30"/>
      <c r="AB266" s="30"/>
      <c r="AC266" s="29"/>
      <c r="AD266" s="30"/>
      <c r="AE266" s="30">
        <v>254</v>
      </c>
      <c r="AF266" s="383">
        <v>696880.62</v>
      </c>
      <c r="AG266" s="30"/>
      <c r="AH266" s="30"/>
      <c r="AI266" s="29"/>
      <c r="AJ266" s="30"/>
      <c r="AK266" s="30"/>
      <c r="AL266" s="29"/>
      <c r="AM266" s="30"/>
      <c r="AN266" s="30"/>
      <c r="AO266" s="29"/>
      <c r="AP266" s="30"/>
      <c r="AQ266" s="30">
        <v>254</v>
      </c>
      <c r="AR266" s="383">
        <v>1250418.8799999999</v>
      </c>
      <c r="AS266" s="253">
        <f t="shared" si="10"/>
        <v>254</v>
      </c>
      <c r="AT266" s="254">
        <f t="shared" si="11"/>
        <v>254</v>
      </c>
      <c r="AU266" s="376">
        <v>254</v>
      </c>
      <c r="AV266" s="376">
        <v>1253526.54</v>
      </c>
    </row>
    <row r="267" spans="22:48">
      <c r="V267" s="30"/>
      <c r="W267" s="29"/>
      <c r="X267" s="30"/>
      <c r="Y267" s="30"/>
      <c r="Z267" s="29"/>
      <c r="AA267" s="30"/>
      <c r="AB267" s="30"/>
      <c r="AC267" s="29"/>
      <c r="AD267" s="30"/>
      <c r="AE267" s="30">
        <v>255</v>
      </c>
      <c r="AF267" s="383">
        <v>699508</v>
      </c>
      <c r="AG267" s="30"/>
      <c r="AH267" s="30"/>
      <c r="AI267" s="29"/>
      <c r="AJ267" s="30"/>
      <c r="AK267" s="30"/>
      <c r="AL267" s="29"/>
      <c r="AM267" s="30"/>
      <c r="AN267" s="30"/>
      <c r="AO267" s="29"/>
      <c r="AP267" s="30"/>
      <c r="AQ267" s="30">
        <v>255</v>
      </c>
      <c r="AR267" s="383">
        <v>1255262.45</v>
      </c>
      <c r="AS267" s="253">
        <f t="shared" si="10"/>
        <v>255</v>
      </c>
      <c r="AT267" s="254">
        <f t="shared" si="11"/>
        <v>255</v>
      </c>
      <c r="AU267" s="376">
        <v>255</v>
      </c>
      <c r="AV267" s="376">
        <v>1258370.7</v>
      </c>
    </row>
    <row r="268" spans="22:48">
      <c r="V268" s="30"/>
      <c r="W268" s="29"/>
      <c r="X268" s="30"/>
      <c r="Y268" s="30"/>
      <c r="Z268" s="29"/>
      <c r="AA268" s="30"/>
      <c r="AB268" s="30"/>
      <c r="AC268" s="29"/>
      <c r="AD268" s="30"/>
      <c r="AE268" s="30">
        <v>256</v>
      </c>
      <c r="AF268" s="383">
        <v>702135.38</v>
      </c>
      <c r="AG268" s="30"/>
      <c r="AH268" s="30"/>
      <c r="AI268" s="29"/>
      <c r="AJ268" s="30"/>
      <c r="AK268" s="30"/>
      <c r="AL268" s="29"/>
      <c r="AM268" s="30"/>
      <c r="AN268" s="30"/>
      <c r="AO268" s="29"/>
      <c r="AP268" s="30"/>
      <c r="AQ268" s="30">
        <v>256</v>
      </c>
      <c r="AR268" s="383">
        <v>1260106.02</v>
      </c>
      <c r="AS268" s="253">
        <f t="shared" si="10"/>
        <v>256</v>
      </c>
      <c r="AT268" s="254">
        <f t="shared" si="11"/>
        <v>256</v>
      </c>
      <c r="AU268" s="376">
        <v>256</v>
      </c>
      <c r="AV268" s="376">
        <v>1263214.8600000001</v>
      </c>
    </row>
    <row r="269" spans="22:48">
      <c r="V269" s="30"/>
      <c r="W269" s="29"/>
      <c r="X269" s="30"/>
      <c r="Y269" s="30"/>
      <c r="Z269" s="29"/>
      <c r="AA269" s="30"/>
      <c r="AB269" s="30"/>
      <c r="AC269" s="29"/>
      <c r="AD269" s="30"/>
      <c r="AE269" s="30">
        <v>257</v>
      </c>
      <c r="AF269" s="383">
        <v>704762.76</v>
      </c>
      <c r="AG269" s="30"/>
      <c r="AH269" s="30"/>
      <c r="AI269" s="29"/>
      <c r="AJ269" s="30"/>
      <c r="AK269" s="30"/>
      <c r="AL269" s="29"/>
      <c r="AM269" s="30"/>
      <c r="AN269" s="30"/>
      <c r="AO269" s="29"/>
      <c r="AP269" s="30"/>
      <c r="AQ269" s="30">
        <v>257</v>
      </c>
      <c r="AR269" s="383">
        <v>1264949.5900000001</v>
      </c>
      <c r="AS269" s="253">
        <f t="shared" ref="AS269:AS332" si="12">AS268+1</f>
        <v>257</v>
      </c>
      <c r="AT269" s="254">
        <f t="shared" ref="AT269:AT332" si="13">AT268+1</f>
        <v>257</v>
      </c>
      <c r="AU269" s="376">
        <v>257</v>
      </c>
      <c r="AV269" s="376">
        <v>1268059.02</v>
      </c>
    </row>
    <row r="270" spans="22:48">
      <c r="V270" s="30"/>
      <c r="W270" s="29"/>
      <c r="X270" s="30"/>
      <c r="Y270" s="30"/>
      <c r="Z270" s="29"/>
      <c r="AA270" s="30"/>
      <c r="AB270" s="30"/>
      <c r="AC270" s="29"/>
      <c r="AD270" s="30"/>
      <c r="AE270" s="30">
        <v>258</v>
      </c>
      <c r="AF270" s="383">
        <v>707390.14</v>
      </c>
      <c r="AG270" s="30"/>
      <c r="AH270" s="30"/>
      <c r="AI270" s="29"/>
      <c r="AJ270" s="30"/>
      <c r="AK270" s="30"/>
      <c r="AL270" s="29"/>
      <c r="AM270" s="30"/>
      <c r="AN270" s="30"/>
      <c r="AO270" s="29"/>
      <c r="AP270" s="30"/>
      <c r="AQ270" s="30">
        <v>258</v>
      </c>
      <c r="AR270" s="383">
        <v>1269793.1599999999</v>
      </c>
      <c r="AS270" s="253">
        <f t="shared" si="12"/>
        <v>258</v>
      </c>
      <c r="AT270" s="254">
        <f t="shared" si="13"/>
        <v>258</v>
      </c>
      <c r="AU270" s="376">
        <v>258</v>
      </c>
      <c r="AV270" s="376">
        <v>1272903.18</v>
      </c>
    </row>
    <row r="271" spans="22:48">
      <c r="V271" s="30"/>
      <c r="W271" s="29"/>
      <c r="X271" s="30"/>
      <c r="Y271" s="30"/>
      <c r="Z271" s="29"/>
      <c r="AA271" s="30"/>
      <c r="AB271" s="30"/>
      <c r="AC271" s="29"/>
      <c r="AD271" s="30"/>
      <c r="AE271" s="30">
        <v>259</v>
      </c>
      <c r="AF271" s="383">
        <v>710017.52</v>
      </c>
      <c r="AG271" s="30"/>
      <c r="AH271" s="30"/>
      <c r="AI271" s="29"/>
      <c r="AJ271" s="30"/>
      <c r="AK271" s="30"/>
      <c r="AL271" s="29"/>
      <c r="AM271" s="30"/>
      <c r="AN271" s="30"/>
      <c r="AO271" s="29"/>
      <c r="AP271" s="30"/>
      <c r="AQ271" s="30">
        <v>259</v>
      </c>
      <c r="AR271" s="383">
        <v>1274636.73</v>
      </c>
      <c r="AS271" s="253">
        <f t="shared" si="12"/>
        <v>259</v>
      </c>
      <c r="AT271" s="254">
        <f t="shared" si="13"/>
        <v>259</v>
      </c>
      <c r="AU271" s="376">
        <v>259</v>
      </c>
      <c r="AV271" s="376">
        <v>1277747.3400000001</v>
      </c>
    </row>
    <row r="272" spans="22:48">
      <c r="V272" s="30"/>
      <c r="W272" s="29"/>
      <c r="X272" s="30"/>
      <c r="Y272" s="30"/>
      <c r="Z272" s="29"/>
      <c r="AA272" s="30"/>
      <c r="AB272" s="30"/>
      <c r="AC272" s="29"/>
      <c r="AD272" s="30"/>
      <c r="AE272" s="30">
        <v>260</v>
      </c>
      <c r="AF272" s="383">
        <v>712644.9</v>
      </c>
      <c r="AG272" s="30"/>
      <c r="AH272" s="30"/>
      <c r="AI272" s="29"/>
      <c r="AJ272" s="30"/>
      <c r="AK272" s="30"/>
      <c r="AL272" s="29"/>
      <c r="AM272" s="30"/>
      <c r="AN272" s="30"/>
      <c r="AO272" s="29"/>
      <c r="AP272" s="30"/>
      <c r="AQ272" s="30">
        <v>260</v>
      </c>
      <c r="AR272" s="383">
        <v>1279480.3</v>
      </c>
      <c r="AS272" s="253">
        <f t="shared" si="12"/>
        <v>260</v>
      </c>
      <c r="AT272" s="254">
        <f t="shared" si="13"/>
        <v>260</v>
      </c>
      <c r="AU272" s="376">
        <v>260</v>
      </c>
      <c r="AV272" s="376">
        <v>1282591.5</v>
      </c>
    </row>
    <row r="273" spans="22:48">
      <c r="V273" s="30"/>
      <c r="W273" s="29"/>
      <c r="X273" s="30"/>
      <c r="Y273" s="30"/>
      <c r="Z273" s="29"/>
      <c r="AA273" s="30"/>
      <c r="AB273" s="30"/>
      <c r="AC273" s="29"/>
      <c r="AD273" s="30"/>
      <c r="AE273" s="30">
        <v>261</v>
      </c>
      <c r="AF273" s="383">
        <v>715272.28</v>
      </c>
      <c r="AG273" s="30"/>
      <c r="AH273" s="30"/>
      <c r="AI273" s="29"/>
      <c r="AJ273" s="30"/>
      <c r="AK273" s="30"/>
      <c r="AL273" s="29"/>
      <c r="AM273" s="30"/>
      <c r="AN273" s="30"/>
      <c r="AO273" s="29"/>
      <c r="AP273" s="30"/>
      <c r="AQ273" s="30">
        <v>261</v>
      </c>
      <c r="AR273" s="383">
        <v>1284323.8700000001</v>
      </c>
      <c r="AS273" s="253">
        <f t="shared" si="12"/>
        <v>261</v>
      </c>
      <c r="AT273" s="254">
        <f t="shared" si="13"/>
        <v>261</v>
      </c>
      <c r="AU273" s="376">
        <v>261</v>
      </c>
      <c r="AV273" s="376">
        <v>1287435.6599999999</v>
      </c>
    </row>
    <row r="274" spans="22:48">
      <c r="V274" s="30"/>
      <c r="W274" s="29"/>
      <c r="X274" s="30"/>
      <c r="Y274" s="30"/>
      <c r="Z274" s="29"/>
      <c r="AA274" s="30"/>
      <c r="AB274" s="30"/>
      <c r="AC274" s="29"/>
      <c r="AD274" s="30"/>
      <c r="AE274" s="30">
        <v>262</v>
      </c>
      <c r="AF274" s="383">
        <v>717899.66</v>
      </c>
      <c r="AG274" s="30"/>
      <c r="AH274" s="30"/>
      <c r="AI274" s="29"/>
      <c r="AJ274" s="30"/>
      <c r="AK274" s="30"/>
      <c r="AL274" s="29"/>
      <c r="AM274" s="30"/>
      <c r="AN274" s="30"/>
      <c r="AO274" s="29"/>
      <c r="AP274" s="30"/>
      <c r="AQ274" s="30">
        <v>262</v>
      </c>
      <c r="AR274" s="383">
        <v>1289167.44</v>
      </c>
      <c r="AS274" s="253">
        <f t="shared" si="12"/>
        <v>262</v>
      </c>
      <c r="AT274" s="254">
        <f t="shared" si="13"/>
        <v>262</v>
      </c>
      <c r="AU274" s="376">
        <v>262</v>
      </c>
      <c r="AV274" s="376">
        <v>1292279.82</v>
      </c>
    </row>
    <row r="275" spans="22:48">
      <c r="V275" s="30"/>
      <c r="W275" s="29"/>
      <c r="X275" s="30"/>
      <c r="Y275" s="30"/>
      <c r="Z275" s="29"/>
      <c r="AA275" s="30"/>
      <c r="AB275" s="30"/>
      <c r="AC275" s="29"/>
      <c r="AD275" s="30"/>
      <c r="AE275" s="30">
        <v>263</v>
      </c>
      <c r="AF275" s="383">
        <v>720527.04</v>
      </c>
      <c r="AG275" s="30"/>
      <c r="AH275" s="30"/>
      <c r="AI275" s="29"/>
      <c r="AJ275" s="30"/>
      <c r="AK275" s="30"/>
      <c r="AL275" s="29"/>
      <c r="AM275" s="30"/>
      <c r="AN275" s="30"/>
      <c r="AO275" s="29"/>
      <c r="AP275" s="30"/>
      <c r="AQ275" s="30">
        <v>263</v>
      </c>
      <c r="AR275" s="383">
        <v>1294011.01</v>
      </c>
      <c r="AS275" s="253">
        <f t="shared" si="12"/>
        <v>263</v>
      </c>
      <c r="AT275" s="254">
        <f t="shared" si="13"/>
        <v>263</v>
      </c>
      <c r="AU275" s="376">
        <v>263</v>
      </c>
      <c r="AV275" s="376">
        <v>1297123.98</v>
      </c>
    </row>
    <row r="276" spans="22:48">
      <c r="V276" s="30"/>
      <c r="W276" s="29"/>
      <c r="X276" s="30"/>
      <c r="Y276" s="30"/>
      <c r="Z276" s="29"/>
      <c r="AA276" s="30"/>
      <c r="AB276" s="30"/>
      <c r="AC276" s="29"/>
      <c r="AD276" s="30"/>
      <c r="AE276" s="30">
        <v>264</v>
      </c>
      <c r="AF276" s="383">
        <v>723154.42</v>
      </c>
      <c r="AG276" s="30"/>
      <c r="AH276" s="30"/>
      <c r="AI276" s="29"/>
      <c r="AJ276" s="30"/>
      <c r="AK276" s="30"/>
      <c r="AL276" s="29"/>
      <c r="AM276" s="30"/>
      <c r="AN276" s="30"/>
      <c r="AO276" s="29"/>
      <c r="AP276" s="30"/>
      <c r="AQ276" s="30">
        <v>264</v>
      </c>
      <c r="AR276" s="383">
        <v>1298854.58</v>
      </c>
      <c r="AS276" s="253">
        <f t="shared" si="12"/>
        <v>264</v>
      </c>
      <c r="AT276" s="254">
        <f t="shared" si="13"/>
        <v>264</v>
      </c>
      <c r="AU276" s="376">
        <v>264</v>
      </c>
      <c r="AV276" s="376">
        <v>1301968.1399999999</v>
      </c>
    </row>
    <row r="277" spans="22:48">
      <c r="V277" s="30"/>
      <c r="W277" s="29"/>
      <c r="X277" s="30"/>
      <c r="Y277" s="30"/>
      <c r="Z277" s="29"/>
      <c r="AA277" s="30"/>
      <c r="AB277" s="30"/>
      <c r="AC277" s="29"/>
      <c r="AD277" s="30"/>
      <c r="AE277" s="30">
        <v>265</v>
      </c>
      <c r="AF277" s="383">
        <v>725781.8</v>
      </c>
      <c r="AG277" s="30"/>
      <c r="AH277" s="30"/>
      <c r="AI277" s="29"/>
      <c r="AJ277" s="30"/>
      <c r="AK277" s="30"/>
      <c r="AL277" s="29"/>
      <c r="AM277" s="30"/>
      <c r="AN277" s="30"/>
      <c r="AO277" s="29"/>
      <c r="AP277" s="30"/>
      <c r="AQ277" s="30">
        <v>265</v>
      </c>
      <c r="AR277" s="383">
        <v>1303698.1499999999</v>
      </c>
      <c r="AS277" s="253">
        <f t="shared" si="12"/>
        <v>265</v>
      </c>
      <c r="AT277" s="254">
        <f t="shared" si="13"/>
        <v>265</v>
      </c>
      <c r="AU277" s="376">
        <v>265</v>
      </c>
      <c r="AV277" s="376">
        <v>1306812.3</v>
      </c>
    </row>
    <row r="278" spans="22:48">
      <c r="V278" s="30"/>
      <c r="W278" s="29"/>
      <c r="X278" s="30"/>
      <c r="Y278" s="30"/>
      <c r="Z278" s="29"/>
      <c r="AA278" s="30"/>
      <c r="AB278" s="30"/>
      <c r="AC278" s="29"/>
      <c r="AD278" s="30"/>
      <c r="AE278" s="30">
        <v>266</v>
      </c>
      <c r="AF278" s="383">
        <v>728409.18</v>
      </c>
      <c r="AG278" s="30"/>
      <c r="AH278" s="30"/>
      <c r="AI278" s="29"/>
      <c r="AJ278" s="30"/>
      <c r="AK278" s="30"/>
      <c r="AL278" s="29"/>
      <c r="AM278" s="30"/>
      <c r="AN278" s="30"/>
      <c r="AO278" s="29"/>
      <c r="AP278" s="30"/>
      <c r="AQ278" s="30">
        <v>266</v>
      </c>
      <c r="AR278" s="383">
        <v>1308541.72</v>
      </c>
      <c r="AS278" s="253">
        <f t="shared" si="12"/>
        <v>266</v>
      </c>
      <c r="AT278" s="254">
        <f t="shared" si="13"/>
        <v>266</v>
      </c>
      <c r="AU278" s="376">
        <v>266</v>
      </c>
      <c r="AV278" s="376">
        <v>1311656.46</v>
      </c>
    </row>
    <row r="279" spans="22:48">
      <c r="V279" s="30"/>
      <c r="W279" s="29"/>
      <c r="X279" s="30"/>
      <c r="Y279" s="30"/>
      <c r="Z279" s="29"/>
      <c r="AA279" s="30"/>
      <c r="AB279" s="30"/>
      <c r="AC279" s="29"/>
      <c r="AD279" s="30"/>
      <c r="AE279" s="30">
        <v>267</v>
      </c>
      <c r="AF279" s="383">
        <v>731036.56</v>
      </c>
      <c r="AG279" s="30"/>
      <c r="AH279" s="30"/>
      <c r="AI279" s="29"/>
      <c r="AJ279" s="30"/>
      <c r="AK279" s="30"/>
      <c r="AL279" s="29"/>
      <c r="AM279" s="30"/>
      <c r="AN279" s="30"/>
      <c r="AO279" s="29"/>
      <c r="AP279" s="30"/>
      <c r="AQ279" s="30">
        <v>267</v>
      </c>
      <c r="AR279" s="383">
        <v>1313385.29</v>
      </c>
      <c r="AS279" s="253">
        <f t="shared" si="12"/>
        <v>267</v>
      </c>
      <c r="AT279" s="254">
        <f t="shared" si="13"/>
        <v>267</v>
      </c>
      <c r="AU279" s="376">
        <v>267</v>
      </c>
      <c r="AV279" s="376">
        <v>1316500.6200000001</v>
      </c>
    </row>
    <row r="280" spans="22:48">
      <c r="V280" s="30"/>
      <c r="W280" s="29"/>
      <c r="X280" s="30"/>
      <c r="Y280" s="30"/>
      <c r="Z280" s="29"/>
      <c r="AA280" s="30"/>
      <c r="AB280" s="30"/>
      <c r="AC280" s="29"/>
      <c r="AD280" s="30"/>
      <c r="AE280" s="30">
        <v>268</v>
      </c>
      <c r="AF280" s="383">
        <v>733663.94</v>
      </c>
      <c r="AG280" s="30"/>
      <c r="AH280" s="30"/>
      <c r="AI280" s="29"/>
      <c r="AJ280" s="30"/>
      <c r="AK280" s="30"/>
      <c r="AL280" s="29"/>
      <c r="AM280" s="30"/>
      <c r="AN280" s="30"/>
      <c r="AO280" s="29"/>
      <c r="AP280" s="30"/>
      <c r="AQ280" s="30">
        <v>268</v>
      </c>
      <c r="AR280" s="383">
        <v>1318228.8600000001</v>
      </c>
      <c r="AS280" s="253">
        <f t="shared" si="12"/>
        <v>268</v>
      </c>
      <c r="AT280" s="254">
        <f t="shared" si="13"/>
        <v>268</v>
      </c>
      <c r="AU280" s="376">
        <v>268</v>
      </c>
      <c r="AV280" s="376">
        <v>1321344.78</v>
      </c>
    </row>
    <row r="281" spans="22:48">
      <c r="V281" s="30"/>
      <c r="W281" s="29"/>
      <c r="X281" s="30"/>
      <c r="Y281" s="30"/>
      <c r="Z281" s="29"/>
      <c r="AA281" s="30"/>
      <c r="AB281" s="30"/>
      <c r="AC281" s="29"/>
      <c r="AD281" s="30"/>
      <c r="AE281" s="30">
        <v>269</v>
      </c>
      <c r="AF281" s="383">
        <v>736291.32</v>
      </c>
      <c r="AG281" s="30"/>
      <c r="AH281" s="30"/>
      <c r="AI281" s="29"/>
      <c r="AJ281" s="30"/>
      <c r="AK281" s="30"/>
      <c r="AL281" s="29"/>
      <c r="AM281" s="30"/>
      <c r="AN281" s="30"/>
      <c r="AO281" s="29"/>
      <c r="AP281" s="30"/>
      <c r="AQ281" s="30">
        <v>269</v>
      </c>
      <c r="AR281" s="383">
        <v>1323072.43</v>
      </c>
      <c r="AS281" s="253">
        <f t="shared" si="12"/>
        <v>269</v>
      </c>
      <c r="AT281" s="254">
        <f t="shared" si="13"/>
        <v>269</v>
      </c>
      <c r="AU281" s="376">
        <v>269</v>
      </c>
      <c r="AV281" s="376">
        <v>1326188.94</v>
      </c>
    </row>
    <row r="282" spans="22:48">
      <c r="V282" s="30"/>
      <c r="W282" s="29"/>
      <c r="X282" s="30"/>
      <c r="Y282" s="30"/>
      <c r="Z282" s="29"/>
      <c r="AA282" s="30"/>
      <c r="AB282" s="30"/>
      <c r="AC282" s="29"/>
      <c r="AD282" s="30"/>
      <c r="AE282" s="30">
        <v>270</v>
      </c>
      <c r="AF282" s="383">
        <v>738918.7</v>
      </c>
      <c r="AG282" s="30"/>
      <c r="AH282" s="30"/>
      <c r="AI282" s="29"/>
      <c r="AJ282" s="30"/>
      <c r="AK282" s="30"/>
      <c r="AL282" s="29"/>
      <c r="AM282" s="30"/>
      <c r="AN282" s="30"/>
      <c r="AO282" s="29"/>
      <c r="AP282" s="30"/>
      <c r="AQ282" s="30">
        <v>270</v>
      </c>
      <c r="AR282" s="383">
        <v>1327916</v>
      </c>
      <c r="AS282" s="253">
        <f t="shared" si="12"/>
        <v>270</v>
      </c>
      <c r="AT282" s="254">
        <f t="shared" si="13"/>
        <v>270</v>
      </c>
      <c r="AU282" s="376">
        <v>270</v>
      </c>
      <c r="AV282" s="376">
        <v>1331033.1000000001</v>
      </c>
    </row>
    <row r="283" spans="22:48">
      <c r="V283" s="30"/>
      <c r="W283" s="29"/>
      <c r="X283" s="30"/>
      <c r="Y283" s="30"/>
      <c r="Z283" s="29"/>
      <c r="AA283" s="30"/>
      <c r="AB283" s="30"/>
      <c r="AC283" s="29"/>
      <c r="AD283" s="30"/>
      <c r="AE283" s="30">
        <v>271</v>
      </c>
      <c r="AF283" s="383">
        <v>741546.08</v>
      </c>
      <c r="AG283" s="30"/>
      <c r="AH283" s="30"/>
      <c r="AI283" s="29"/>
      <c r="AJ283" s="30"/>
      <c r="AK283" s="30"/>
      <c r="AL283" s="29"/>
      <c r="AM283" s="30"/>
      <c r="AN283" s="30"/>
      <c r="AO283" s="29"/>
      <c r="AP283" s="30"/>
      <c r="AQ283" s="30">
        <v>271</v>
      </c>
      <c r="AR283" s="383">
        <v>1332759.57</v>
      </c>
      <c r="AS283" s="253">
        <f t="shared" si="12"/>
        <v>271</v>
      </c>
      <c r="AT283" s="254">
        <f t="shared" si="13"/>
        <v>271</v>
      </c>
      <c r="AU283" s="376">
        <v>271</v>
      </c>
      <c r="AV283" s="376">
        <v>1335877.26</v>
      </c>
    </row>
    <row r="284" spans="22:48">
      <c r="V284" s="30"/>
      <c r="W284" s="29"/>
      <c r="X284" s="30"/>
      <c r="Y284" s="30"/>
      <c r="Z284" s="29"/>
      <c r="AA284" s="30"/>
      <c r="AB284" s="30"/>
      <c r="AC284" s="29"/>
      <c r="AD284" s="30"/>
      <c r="AE284" s="30">
        <v>272</v>
      </c>
      <c r="AF284" s="383">
        <v>744173.46</v>
      </c>
      <c r="AG284" s="30"/>
      <c r="AH284" s="30"/>
      <c r="AI284" s="29"/>
      <c r="AJ284" s="30"/>
      <c r="AK284" s="30"/>
      <c r="AL284" s="29"/>
      <c r="AM284" s="30"/>
      <c r="AN284" s="30"/>
      <c r="AO284" s="29"/>
      <c r="AP284" s="30"/>
      <c r="AQ284" s="30">
        <v>272</v>
      </c>
      <c r="AR284" s="383">
        <v>1337603.1399999999</v>
      </c>
      <c r="AS284" s="253">
        <f t="shared" si="12"/>
        <v>272</v>
      </c>
      <c r="AT284" s="254">
        <f t="shared" si="13"/>
        <v>272</v>
      </c>
      <c r="AU284" s="376">
        <v>272</v>
      </c>
      <c r="AV284" s="376">
        <v>1340721.42</v>
      </c>
    </row>
    <row r="285" spans="22:48">
      <c r="V285" s="30"/>
      <c r="W285" s="29"/>
      <c r="X285" s="30"/>
      <c r="Y285" s="30"/>
      <c r="Z285" s="29"/>
      <c r="AA285" s="30"/>
      <c r="AB285" s="30"/>
      <c r="AC285" s="29"/>
      <c r="AD285" s="30"/>
      <c r="AE285" s="30">
        <v>273</v>
      </c>
      <c r="AF285" s="383">
        <v>746800.84</v>
      </c>
      <c r="AG285" s="30"/>
      <c r="AH285" s="30"/>
      <c r="AI285" s="29"/>
      <c r="AJ285" s="30"/>
      <c r="AK285" s="30"/>
      <c r="AL285" s="29"/>
      <c r="AM285" s="30"/>
      <c r="AN285" s="30"/>
      <c r="AO285" s="29"/>
      <c r="AP285" s="30"/>
      <c r="AQ285" s="30">
        <v>273</v>
      </c>
      <c r="AR285" s="383">
        <v>1342446.71</v>
      </c>
      <c r="AS285" s="253">
        <f t="shared" si="12"/>
        <v>273</v>
      </c>
      <c r="AT285" s="254">
        <f t="shared" si="13"/>
        <v>273</v>
      </c>
      <c r="AU285" s="376">
        <v>273</v>
      </c>
      <c r="AV285" s="376">
        <v>1345565.58</v>
      </c>
    </row>
    <row r="286" spans="22:48">
      <c r="V286" s="30"/>
      <c r="W286" s="29"/>
      <c r="X286" s="30"/>
      <c r="Y286" s="30"/>
      <c r="Z286" s="29"/>
      <c r="AA286" s="30"/>
      <c r="AB286" s="30"/>
      <c r="AC286" s="29"/>
      <c r="AD286" s="30"/>
      <c r="AE286" s="30">
        <v>274</v>
      </c>
      <c r="AF286" s="383">
        <v>749428.22</v>
      </c>
      <c r="AG286" s="30"/>
      <c r="AH286" s="30"/>
      <c r="AI286" s="29"/>
      <c r="AJ286" s="30"/>
      <c r="AK286" s="30"/>
      <c r="AL286" s="29"/>
      <c r="AM286" s="30"/>
      <c r="AN286" s="30"/>
      <c r="AO286" s="29"/>
      <c r="AP286" s="30"/>
      <c r="AQ286" s="30">
        <v>274</v>
      </c>
      <c r="AR286" s="383">
        <v>1347290.28</v>
      </c>
      <c r="AS286" s="253">
        <f t="shared" si="12"/>
        <v>274</v>
      </c>
      <c r="AT286" s="254">
        <f t="shared" si="13"/>
        <v>274</v>
      </c>
      <c r="AU286" s="376">
        <v>274</v>
      </c>
      <c r="AV286" s="376">
        <v>1350409.74</v>
      </c>
    </row>
    <row r="287" spans="22:48">
      <c r="V287" s="30"/>
      <c r="W287" s="29"/>
      <c r="X287" s="30"/>
      <c r="Y287" s="30"/>
      <c r="Z287" s="29"/>
      <c r="AA287" s="30"/>
      <c r="AB287" s="30"/>
      <c r="AC287" s="29"/>
      <c r="AD287" s="30"/>
      <c r="AE287" s="30">
        <v>275</v>
      </c>
      <c r="AF287" s="383">
        <v>752055.6</v>
      </c>
      <c r="AG287" s="30"/>
      <c r="AH287" s="30"/>
      <c r="AI287" s="29"/>
      <c r="AJ287" s="30"/>
      <c r="AK287" s="30"/>
      <c r="AL287" s="29"/>
      <c r="AM287" s="30"/>
      <c r="AN287" s="30"/>
      <c r="AO287" s="29"/>
      <c r="AP287" s="30"/>
      <c r="AQ287" s="30">
        <v>275</v>
      </c>
      <c r="AR287" s="383">
        <v>1352133.85</v>
      </c>
      <c r="AS287" s="253">
        <f t="shared" si="12"/>
        <v>275</v>
      </c>
      <c r="AT287" s="254">
        <f t="shared" si="13"/>
        <v>275</v>
      </c>
      <c r="AU287" s="376">
        <v>275</v>
      </c>
      <c r="AV287" s="376">
        <v>1355253.9</v>
      </c>
    </row>
    <row r="288" spans="22:48">
      <c r="V288" s="30"/>
      <c r="W288" s="29"/>
      <c r="X288" s="30"/>
      <c r="Y288" s="30"/>
      <c r="Z288" s="29"/>
      <c r="AA288" s="30"/>
      <c r="AB288" s="30"/>
      <c r="AC288" s="29"/>
      <c r="AD288" s="30"/>
      <c r="AE288" s="30">
        <v>276</v>
      </c>
      <c r="AF288" s="383">
        <v>754682.98</v>
      </c>
      <c r="AG288" s="30"/>
      <c r="AH288" s="30"/>
      <c r="AI288" s="29"/>
      <c r="AJ288" s="30"/>
      <c r="AK288" s="30"/>
      <c r="AL288" s="29"/>
      <c r="AM288" s="30"/>
      <c r="AN288" s="30"/>
      <c r="AO288" s="29"/>
      <c r="AP288" s="30"/>
      <c r="AQ288" s="30">
        <v>276</v>
      </c>
      <c r="AR288" s="383">
        <v>1356977.42</v>
      </c>
      <c r="AS288" s="253">
        <f t="shared" si="12"/>
        <v>276</v>
      </c>
      <c r="AT288" s="254">
        <f t="shared" si="13"/>
        <v>276</v>
      </c>
      <c r="AU288" s="376">
        <v>276</v>
      </c>
      <c r="AV288" s="376">
        <v>1360098.06</v>
      </c>
    </row>
    <row r="289" spans="22:48">
      <c r="V289" s="30"/>
      <c r="W289" s="29"/>
      <c r="X289" s="30"/>
      <c r="Y289" s="30"/>
      <c r="Z289" s="29"/>
      <c r="AA289" s="30"/>
      <c r="AB289" s="30"/>
      <c r="AC289" s="29"/>
      <c r="AD289" s="30"/>
      <c r="AE289" s="30">
        <v>277</v>
      </c>
      <c r="AF289" s="383">
        <v>757310.36</v>
      </c>
      <c r="AG289" s="30"/>
      <c r="AH289" s="30"/>
      <c r="AI289" s="29"/>
      <c r="AJ289" s="30"/>
      <c r="AK289" s="30"/>
      <c r="AL289" s="29"/>
      <c r="AM289" s="30"/>
      <c r="AN289" s="30"/>
      <c r="AO289" s="29"/>
      <c r="AP289" s="30"/>
      <c r="AQ289" s="30">
        <v>277</v>
      </c>
      <c r="AR289" s="383">
        <v>1361820.99</v>
      </c>
      <c r="AS289" s="253">
        <f t="shared" si="12"/>
        <v>277</v>
      </c>
      <c r="AT289" s="254">
        <f t="shared" si="13"/>
        <v>277</v>
      </c>
      <c r="AU289" s="376">
        <v>277</v>
      </c>
      <c r="AV289" s="376">
        <v>1364942.22</v>
      </c>
    </row>
    <row r="290" spans="22:48">
      <c r="V290" s="30"/>
      <c r="W290" s="29"/>
      <c r="X290" s="30"/>
      <c r="Y290" s="30"/>
      <c r="Z290" s="29"/>
      <c r="AA290" s="30"/>
      <c r="AB290" s="30"/>
      <c r="AC290" s="29"/>
      <c r="AD290" s="30"/>
      <c r="AE290" s="30">
        <v>278</v>
      </c>
      <c r="AF290" s="383">
        <v>759937.74</v>
      </c>
      <c r="AG290" s="30"/>
      <c r="AH290" s="30"/>
      <c r="AI290" s="29"/>
      <c r="AJ290" s="30"/>
      <c r="AK290" s="30"/>
      <c r="AL290" s="29"/>
      <c r="AM290" s="30"/>
      <c r="AN290" s="30"/>
      <c r="AO290" s="29"/>
      <c r="AP290" s="30"/>
      <c r="AQ290" s="30">
        <v>278</v>
      </c>
      <c r="AR290" s="383">
        <v>1366664.56</v>
      </c>
      <c r="AS290" s="253">
        <f t="shared" si="12"/>
        <v>278</v>
      </c>
      <c r="AT290" s="254">
        <f t="shared" si="13"/>
        <v>278</v>
      </c>
      <c r="AU290" s="376">
        <v>278</v>
      </c>
      <c r="AV290" s="376">
        <v>1369786.38</v>
      </c>
    </row>
    <row r="291" spans="22:48">
      <c r="V291" s="30"/>
      <c r="W291" s="29"/>
      <c r="X291" s="30"/>
      <c r="Y291" s="30"/>
      <c r="Z291" s="29"/>
      <c r="AA291" s="30"/>
      <c r="AB291" s="30"/>
      <c r="AC291" s="29"/>
      <c r="AD291" s="30"/>
      <c r="AE291" s="30">
        <v>279</v>
      </c>
      <c r="AF291" s="383">
        <v>762565.12</v>
      </c>
      <c r="AG291" s="30"/>
      <c r="AH291" s="30"/>
      <c r="AI291" s="29"/>
      <c r="AJ291" s="30"/>
      <c r="AK291" s="30"/>
      <c r="AL291" s="29"/>
      <c r="AM291" s="30"/>
      <c r="AN291" s="30"/>
      <c r="AO291" s="29"/>
      <c r="AP291" s="30"/>
      <c r="AQ291" s="30">
        <v>279</v>
      </c>
      <c r="AR291" s="383">
        <v>1371508.13</v>
      </c>
      <c r="AS291" s="253">
        <f t="shared" si="12"/>
        <v>279</v>
      </c>
      <c r="AT291" s="254">
        <f t="shared" si="13"/>
        <v>279</v>
      </c>
      <c r="AU291" s="376">
        <v>279</v>
      </c>
      <c r="AV291" s="376">
        <v>1374630.54</v>
      </c>
    </row>
    <row r="292" spans="22:48">
      <c r="V292" s="30"/>
      <c r="W292" s="29"/>
      <c r="X292" s="30"/>
      <c r="Y292" s="30"/>
      <c r="Z292" s="29"/>
      <c r="AA292" s="30"/>
      <c r="AB292" s="30"/>
      <c r="AC292" s="29"/>
      <c r="AD292" s="30"/>
      <c r="AE292" s="30">
        <v>280</v>
      </c>
      <c r="AF292" s="383">
        <v>765192.5</v>
      </c>
      <c r="AG292" s="30"/>
      <c r="AH292" s="30"/>
      <c r="AI292" s="29"/>
      <c r="AJ292" s="30"/>
      <c r="AK292" s="30"/>
      <c r="AL292" s="29"/>
      <c r="AM292" s="30"/>
      <c r="AN292" s="30"/>
      <c r="AO292" s="29"/>
      <c r="AP292" s="30"/>
      <c r="AQ292" s="30">
        <v>280</v>
      </c>
      <c r="AR292" s="383">
        <v>1376351.7</v>
      </c>
      <c r="AS292" s="253">
        <f t="shared" si="12"/>
        <v>280</v>
      </c>
      <c r="AT292" s="254">
        <f t="shared" si="13"/>
        <v>280</v>
      </c>
      <c r="AU292" s="376">
        <v>280</v>
      </c>
      <c r="AV292" s="376">
        <v>1379474.7</v>
      </c>
    </row>
    <row r="293" spans="22:48">
      <c r="V293" s="30"/>
      <c r="W293" s="29"/>
      <c r="X293" s="30"/>
      <c r="Y293" s="30"/>
      <c r="Z293" s="29"/>
      <c r="AA293" s="30"/>
      <c r="AB293" s="30"/>
      <c r="AC293" s="29"/>
      <c r="AD293" s="30"/>
      <c r="AE293" s="30">
        <v>281</v>
      </c>
      <c r="AF293" s="383">
        <v>767819.88</v>
      </c>
      <c r="AG293" s="30"/>
      <c r="AH293" s="30"/>
      <c r="AI293" s="29"/>
      <c r="AJ293" s="30"/>
      <c r="AK293" s="30"/>
      <c r="AL293" s="29"/>
      <c r="AM293" s="30"/>
      <c r="AN293" s="30"/>
      <c r="AO293" s="29"/>
      <c r="AP293" s="30"/>
      <c r="AQ293" s="30">
        <v>281</v>
      </c>
      <c r="AR293" s="383">
        <v>1381195.27</v>
      </c>
      <c r="AS293" s="253">
        <f t="shared" si="12"/>
        <v>281</v>
      </c>
      <c r="AT293" s="254">
        <f t="shared" si="13"/>
        <v>281</v>
      </c>
      <c r="AU293" s="376">
        <v>281</v>
      </c>
      <c r="AV293" s="376">
        <v>1384318.86</v>
      </c>
    </row>
    <row r="294" spans="22:48">
      <c r="V294" s="30"/>
      <c r="W294" s="29"/>
      <c r="X294" s="30"/>
      <c r="Y294" s="30"/>
      <c r="Z294" s="29"/>
      <c r="AA294" s="30"/>
      <c r="AB294" s="30"/>
      <c r="AC294" s="29"/>
      <c r="AD294" s="30"/>
      <c r="AE294" s="30">
        <v>282</v>
      </c>
      <c r="AF294" s="383">
        <v>770447.26</v>
      </c>
      <c r="AG294" s="30"/>
      <c r="AH294" s="30"/>
      <c r="AI294" s="29"/>
      <c r="AJ294" s="30"/>
      <c r="AK294" s="30"/>
      <c r="AL294" s="29"/>
      <c r="AM294" s="30"/>
      <c r="AN294" s="30"/>
      <c r="AO294" s="29"/>
      <c r="AP294" s="30"/>
      <c r="AQ294" s="30">
        <v>282</v>
      </c>
      <c r="AR294" s="383">
        <v>1386038.84</v>
      </c>
      <c r="AS294" s="253">
        <f t="shared" si="12"/>
        <v>282</v>
      </c>
      <c r="AT294" s="254">
        <f t="shared" si="13"/>
        <v>282</v>
      </c>
      <c r="AU294" s="376">
        <v>282</v>
      </c>
      <c r="AV294" s="376">
        <v>1389163.02</v>
      </c>
    </row>
    <row r="295" spans="22:48">
      <c r="V295" s="30"/>
      <c r="W295" s="29"/>
      <c r="X295" s="30"/>
      <c r="Y295" s="30"/>
      <c r="Z295" s="29"/>
      <c r="AA295" s="30"/>
      <c r="AB295" s="30"/>
      <c r="AC295" s="29"/>
      <c r="AD295" s="30"/>
      <c r="AE295" s="30">
        <v>283</v>
      </c>
      <c r="AF295" s="383">
        <v>773074.64</v>
      </c>
      <c r="AG295" s="30"/>
      <c r="AH295" s="30"/>
      <c r="AI295" s="29"/>
      <c r="AJ295" s="30"/>
      <c r="AK295" s="30"/>
      <c r="AL295" s="29"/>
      <c r="AM295" s="30"/>
      <c r="AN295" s="30"/>
      <c r="AO295" s="29"/>
      <c r="AP295" s="30"/>
      <c r="AQ295" s="30">
        <v>283</v>
      </c>
      <c r="AR295" s="383">
        <v>1390882.41</v>
      </c>
      <c r="AS295" s="253">
        <f t="shared" si="12"/>
        <v>283</v>
      </c>
      <c r="AT295" s="254">
        <f t="shared" si="13"/>
        <v>283</v>
      </c>
      <c r="AU295" s="376">
        <v>283</v>
      </c>
      <c r="AV295" s="376">
        <v>1394007.18</v>
      </c>
    </row>
    <row r="296" spans="22:48">
      <c r="V296" s="30"/>
      <c r="W296" s="29"/>
      <c r="X296" s="30"/>
      <c r="Y296" s="30"/>
      <c r="Z296" s="29"/>
      <c r="AA296" s="30"/>
      <c r="AB296" s="30"/>
      <c r="AC296" s="29"/>
      <c r="AD296" s="30"/>
      <c r="AE296" s="30">
        <v>284</v>
      </c>
      <c r="AF296" s="383">
        <v>775702.02</v>
      </c>
      <c r="AG296" s="30"/>
      <c r="AH296" s="30"/>
      <c r="AI296" s="29"/>
      <c r="AJ296" s="30"/>
      <c r="AK296" s="30"/>
      <c r="AL296" s="29"/>
      <c r="AM296" s="30"/>
      <c r="AN296" s="30"/>
      <c r="AO296" s="29"/>
      <c r="AP296" s="30"/>
      <c r="AQ296" s="30">
        <v>284</v>
      </c>
      <c r="AR296" s="383">
        <v>1395725.98</v>
      </c>
      <c r="AS296" s="253">
        <f t="shared" si="12"/>
        <v>284</v>
      </c>
      <c r="AT296" s="254">
        <f t="shared" si="13"/>
        <v>284</v>
      </c>
      <c r="AU296" s="376">
        <v>284</v>
      </c>
      <c r="AV296" s="376">
        <v>1398851.34</v>
      </c>
    </row>
    <row r="297" spans="22:48">
      <c r="V297" s="30"/>
      <c r="W297" s="29"/>
      <c r="X297" s="30"/>
      <c r="Y297" s="30"/>
      <c r="Z297" s="29"/>
      <c r="AA297" s="30"/>
      <c r="AB297" s="30"/>
      <c r="AC297" s="29"/>
      <c r="AD297" s="30"/>
      <c r="AE297" s="30">
        <v>285</v>
      </c>
      <c r="AF297" s="383">
        <v>778329.4</v>
      </c>
      <c r="AG297" s="30"/>
      <c r="AH297" s="30"/>
      <c r="AI297" s="29"/>
      <c r="AJ297" s="30"/>
      <c r="AK297" s="30"/>
      <c r="AL297" s="29"/>
      <c r="AM297" s="30"/>
      <c r="AN297" s="30"/>
      <c r="AO297" s="29"/>
      <c r="AP297" s="30"/>
      <c r="AQ297" s="30">
        <v>285</v>
      </c>
      <c r="AR297" s="383">
        <v>1400569.55</v>
      </c>
      <c r="AS297" s="253">
        <f t="shared" si="12"/>
        <v>285</v>
      </c>
      <c r="AT297" s="254">
        <f t="shared" si="13"/>
        <v>285</v>
      </c>
      <c r="AU297" s="376">
        <v>285</v>
      </c>
      <c r="AV297" s="376">
        <v>1403695.5</v>
      </c>
    </row>
    <row r="298" spans="22:48">
      <c r="V298" s="30"/>
      <c r="W298" s="29"/>
      <c r="X298" s="30"/>
      <c r="Y298" s="30"/>
      <c r="Z298" s="29"/>
      <c r="AA298" s="30"/>
      <c r="AB298" s="30"/>
      <c r="AC298" s="29"/>
      <c r="AD298" s="30"/>
      <c r="AE298" s="30">
        <v>286</v>
      </c>
      <c r="AF298" s="383">
        <v>780956.78</v>
      </c>
      <c r="AG298" s="30"/>
      <c r="AH298" s="30"/>
      <c r="AI298" s="29"/>
      <c r="AJ298" s="30"/>
      <c r="AK298" s="30"/>
      <c r="AL298" s="29"/>
      <c r="AM298" s="30"/>
      <c r="AN298" s="30"/>
      <c r="AO298" s="29"/>
      <c r="AP298" s="30"/>
      <c r="AQ298" s="30">
        <v>286</v>
      </c>
      <c r="AR298" s="383">
        <v>1405413.12</v>
      </c>
      <c r="AS298" s="253">
        <f t="shared" si="12"/>
        <v>286</v>
      </c>
      <c r="AT298" s="254">
        <f t="shared" si="13"/>
        <v>286</v>
      </c>
      <c r="AU298" s="376">
        <v>286</v>
      </c>
      <c r="AV298" s="376">
        <v>1408539.66</v>
      </c>
    </row>
    <row r="299" spans="22:48">
      <c r="V299" s="30"/>
      <c r="W299" s="29"/>
      <c r="X299" s="30"/>
      <c r="Y299" s="30"/>
      <c r="Z299" s="29"/>
      <c r="AA299" s="30"/>
      <c r="AB299" s="30"/>
      <c r="AC299" s="29"/>
      <c r="AD299" s="30"/>
      <c r="AE299" s="30">
        <v>287</v>
      </c>
      <c r="AF299" s="383">
        <v>783584.16</v>
      </c>
      <c r="AG299" s="30"/>
      <c r="AH299" s="30"/>
      <c r="AI299" s="29"/>
      <c r="AJ299" s="30"/>
      <c r="AK299" s="30"/>
      <c r="AL299" s="29"/>
      <c r="AM299" s="30"/>
      <c r="AN299" s="30"/>
      <c r="AO299" s="29"/>
      <c r="AP299" s="30"/>
      <c r="AQ299" s="30">
        <v>287</v>
      </c>
      <c r="AR299" s="383">
        <v>1410256.69</v>
      </c>
      <c r="AS299" s="253">
        <f t="shared" si="12"/>
        <v>287</v>
      </c>
      <c r="AT299" s="254">
        <f t="shared" si="13"/>
        <v>287</v>
      </c>
      <c r="AU299" s="376">
        <v>287</v>
      </c>
      <c r="AV299" s="376">
        <v>1413383.82</v>
      </c>
    </row>
    <row r="300" spans="22:48">
      <c r="V300" s="30"/>
      <c r="W300" s="29"/>
      <c r="X300" s="30"/>
      <c r="Y300" s="30"/>
      <c r="Z300" s="29"/>
      <c r="AA300" s="30"/>
      <c r="AB300" s="30"/>
      <c r="AC300" s="29"/>
      <c r="AD300" s="30"/>
      <c r="AE300" s="30">
        <v>288</v>
      </c>
      <c r="AF300" s="383">
        <v>786211.54</v>
      </c>
      <c r="AG300" s="30"/>
      <c r="AH300" s="30"/>
      <c r="AI300" s="29"/>
      <c r="AJ300" s="30"/>
      <c r="AK300" s="30"/>
      <c r="AL300" s="29"/>
      <c r="AM300" s="30"/>
      <c r="AN300" s="30"/>
      <c r="AO300" s="29"/>
      <c r="AP300" s="30"/>
      <c r="AQ300" s="30">
        <v>288</v>
      </c>
      <c r="AR300" s="383">
        <v>1415100.26</v>
      </c>
      <c r="AS300" s="253">
        <f t="shared" si="12"/>
        <v>288</v>
      </c>
      <c r="AT300" s="254">
        <f t="shared" si="13"/>
        <v>288</v>
      </c>
      <c r="AU300" s="376">
        <v>288</v>
      </c>
      <c r="AV300" s="376">
        <v>1418227.98</v>
      </c>
    </row>
    <row r="301" spans="22:48">
      <c r="V301" s="30"/>
      <c r="W301" s="29"/>
      <c r="X301" s="30"/>
      <c r="Y301" s="30"/>
      <c r="Z301" s="29"/>
      <c r="AA301" s="30"/>
      <c r="AB301" s="30"/>
      <c r="AC301" s="29"/>
      <c r="AD301" s="30"/>
      <c r="AE301" s="30">
        <v>289</v>
      </c>
      <c r="AF301" s="383">
        <v>788838.92</v>
      </c>
      <c r="AG301" s="30"/>
      <c r="AH301" s="30"/>
      <c r="AI301" s="29"/>
      <c r="AJ301" s="30"/>
      <c r="AK301" s="30"/>
      <c r="AL301" s="29"/>
      <c r="AM301" s="30"/>
      <c r="AN301" s="30"/>
      <c r="AO301" s="29"/>
      <c r="AP301" s="30"/>
      <c r="AQ301" s="30">
        <v>289</v>
      </c>
      <c r="AR301" s="383">
        <v>1419943.83</v>
      </c>
      <c r="AS301" s="253">
        <f t="shared" si="12"/>
        <v>289</v>
      </c>
      <c r="AT301" s="254">
        <f t="shared" si="13"/>
        <v>289</v>
      </c>
      <c r="AU301" s="376">
        <v>289</v>
      </c>
      <c r="AV301" s="376">
        <v>1423072.14</v>
      </c>
    </row>
    <row r="302" spans="22:48">
      <c r="V302" s="30"/>
      <c r="W302" s="29"/>
      <c r="X302" s="30"/>
      <c r="Y302" s="30"/>
      <c r="Z302" s="29"/>
      <c r="AA302" s="30"/>
      <c r="AB302" s="30"/>
      <c r="AC302" s="29"/>
      <c r="AD302" s="30"/>
      <c r="AE302" s="30">
        <v>290</v>
      </c>
      <c r="AF302" s="383">
        <v>791466.3</v>
      </c>
      <c r="AG302" s="30"/>
      <c r="AH302" s="30"/>
      <c r="AI302" s="29"/>
      <c r="AJ302" s="30"/>
      <c r="AK302" s="30"/>
      <c r="AL302" s="29"/>
      <c r="AM302" s="30"/>
      <c r="AN302" s="30"/>
      <c r="AO302" s="29"/>
      <c r="AP302" s="30"/>
      <c r="AQ302" s="30">
        <v>290</v>
      </c>
      <c r="AR302" s="383">
        <v>1424787.4</v>
      </c>
      <c r="AS302" s="253">
        <f t="shared" si="12"/>
        <v>290</v>
      </c>
      <c r="AT302" s="254">
        <f t="shared" si="13"/>
        <v>290</v>
      </c>
      <c r="AU302" s="376">
        <v>290</v>
      </c>
      <c r="AV302" s="376">
        <v>1427916.3</v>
      </c>
    </row>
    <row r="303" spans="22:48">
      <c r="V303" s="30"/>
      <c r="W303" s="29"/>
      <c r="X303" s="30"/>
      <c r="Y303" s="30"/>
      <c r="Z303" s="29"/>
      <c r="AA303" s="30"/>
      <c r="AB303" s="30"/>
      <c r="AC303" s="29"/>
      <c r="AD303" s="30"/>
      <c r="AE303" s="30">
        <v>291</v>
      </c>
      <c r="AF303" s="383">
        <v>794093.68</v>
      </c>
      <c r="AG303" s="30"/>
      <c r="AH303" s="30"/>
      <c r="AI303" s="29"/>
      <c r="AJ303" s="30"/>
      <c r="AK303" s="30"/>
      <c r="AL303" s="29"/>
      <c r="AM303" s="30"/>
      <c r="AN303" s="30"/>
      <c r="AO303" s="29"/>
      <c r="AP303" s="30"/>
      <c r="AQ303" s="30">
        <v>291</v>
      </c>
      <c r="AR303" s="383">
        <v>1429630.97</v>
      </c>
      <c r="AS303" s="253">
        <f t="shared" si="12"/>
        <v>291</v>
      </c>
      <c r="AT303" s="254">
        <f t="shared" si="13"/>
        <v>291</v>
      </c>
      <c r="AU303" s="376">
        <v>291</v>
      </c>
      <c r="AV303" s="376">
        <v>1432760.46</v>
      </c>
    </row>
    <row r="304" spans="22:48">
      <c r="V304" s="30"/>
      <c r="W304" s="29"/>
      <c r="X304" s="30"/>
      <c r="Y304" s="30"/>
      <c r="Z304" s="29"/>
      <c r="AA304" s="30"/>
      <c r="AB304" s="30"/>
      <c r="AC304" s="29"/>
      <c r="AD304" s="30"/>
      <c r="AE304" s="30">
        <v>292</v>
      </c>
      <c r="AF304" s="383">
        <v>796721.06</v>
      </c>
      <c r="AG304" s="30"/>
      <c r="AH304" s="30"/>
      <c r="AI304" s="29"/>
      <c r="AJ304" s="30"/>
      <c r="AK304" s="30"/>
      <c r="AL304" s="29"/>
      <c r="AM304" s="30"/>
      <c r="AN304" s="30"/>
      <c r="AO304" s="29"/>
      <c r="AP304" s="30"/>
      <c r="AQ304" s="30">
        <v>292</v>
      </c>
      <c r="AR304" s="383">
        <v>1434474.54</v>
      </c>
      <c r="AS304" s="253">
        <f t="shared" si="12"/>
        <v>292</v>
      </c>
      <c r="AT304" s="254">
        <f t="shared" si="13"/>
        <v>292</v>
      </c>
      <c r="AU304" s="376">
        <v>292</v>
      </c>
      <c r="AV304" s="376">
        <v>1437604.62</v>
      </c>
    </row>
    <row r="305" spans="22:48">
      <c r="V305" s="30"/>
      <c r="W305" s="29"/>
      <c r="X305" s="30"/>
      <c r="Y305" s="30"/>
      <c r="Z305" s="29"/>
      <c r="AA305" s="30"/>
      <c r="AB305" s="30"/>
      <c r="AC305" s="29"/>
      <c r="AD305" s="30"/>
      <c r="AE305" s="30">
        <v>293</v>
      </c>
      <c r="AF305" s="383">
        <v>799348.44</v>
      </c>
      <c r="AG305" s="30"/>
      <c r="AH305" s="30"/>
      <c r="AI305" s="29"/>
      <c r="AJ305" s="30"/>
      <c r="AK305" s="30"/>
      <c r="AL305" s="29"/>
      <c r="AM305" s="30"/>
      <c r="AN305" s="30"/>
      <c r="AO305" s="29"/>
      <c r="AP305" s="30"/>
      <c r="AQ305" s="30">
        <v>293</v>
      </c>
      <c r="AR305" s="383">
        <v>1439318.11</v>
      </c>
      <c r="AS305" s="253">
        <f t="shared" si="12"/>
        <v>293</v>
      </c>
      <c r="AT305" s="254">
        <f t="shared" si="13"/>
        <v>293</v>
      </c>
      <c r="AU305" s="376">
        <v>293</v>
      </c>
      <c r="AV305" s="376">
        <v>1442448.78</v>
      </c>
    </row>
    <row r="306" spans="22:48">
      <c r="V306" s="30"/>
      <c r="W306" s="29"/>
      <c r="X306" s="30"/>
      <c r="Y306" s="30"/>
      <c r="Z306" s="29"/>
      <c r="AA306" s="30"/>
      <c r="AB306" s="30"/>
      <c r="AC306" s="29"/>
      <c r="AD306" s="30"/>
      <c r="AE306" s="30">
        <v>294</v>
      </c>
      <c r="AF306" s="383">
        <v>801975.82</v>
      </c>
      <c r="AG306" s="30"/>
      <c r="AH306" s="30"/>
      <c r="AI306" s="29"/>
      <c r="AJ306" s="30"/>
      <c r="AK306" s="30"/>
      <c r="AL306" s="29"/>
      <c r="AM306" s="30"/>
      <c r="AN306" s="30"/>
      <c r="AO306" s="29"/>
      <c r="AP306" s="30"/>
      <c r="AQ306" s="30">
        <v>294</v>
      </c>
      <c r="AR306" s="383">
        <v>1444161.68</v>
      </c>
      <c r="AS306" s="253">
        <f t="shared" si="12"/>
        <v>294</v>
      </c>
      <c r="AT306" s="254">
        <f t="shared" si="13"/>
        <v>294</v>
      </c>
      <c r="AU306" s="376">
        <v>294</v>
      </c>
      <c r="AV306" s="376">
        <v>1447292.94</v>
      </c>
    </row>
    <row r="307" spans="22:48">
      <c r="V307" s="30"/>
      <c r="W307" s="29"/>
      <c r="X307" s="30"/>
      <c r="Y307" s="30"/>
      <c r="Z307" s="29"/>
      <c r="AA307" s="30"/>
      <c r="AB307" s="30"/>
      <c r="AC307" s="29"/>
      <c r="AD307" s="30"/>
      <c r="AE307" s="30">
        <v>295</v>
      </c>
      <c r="AF307" s="383">
        <v>804603.2</v>
      </c>
      <c r="AG307" s="30"/>
      <c r="AH307" s="30"/>
      <c r="AI307" s="29"/>
      <c r="AJ307" s="30"/>
      <c r="AK307" s="30"/>
      <c r="AL307" s="29"/>
      <c r="AM307" s="30"/>
      <c r="AN307" s="30"/>
      <c r="AO307" s="29"/>
      <c r="AP307" s="30"/>
      <c r="AQ307" s="30">
        <v>295</v>
      </c>
      <c r="AR307" s="383">
        <v>1449005.25</v>
      </c>
      <c r="AS307" s="253">
        <f t="shared" si="12"/>
        <v>295</v>
      </c>
      <c r="AT307" s="254">
        <f t="shared" si="13"/>
        <v>295</v>
      </c>
      <c r="AU307" s="376">
        <v>295</v>
      </c>
      <c r="AV307" s="376">
        <v>1452137.1</v>
      </c>
    </row>
    <row r="308" spans="22:48">
      <c r="V308" s="30"/>
      <c r="W308" s="29"/>
      <c r="X308" s="30"/>
      <c r="Y308" s="30"/>
      <c r="Z308" s="29"/>
      <c r="AA308" s="30"/>
      <c r="AB308" s="30"/>
      <c r="AC308" s="29"/>
      <c r="AD308" s="30"/>
      <c r="AE308" s="30">
        <v>296</v>
      </c>
      <c r="AF308" s="383">
        <v>807230.58</v>
      </c>
      <c r="AG308" s="30"/>
      <c r="AH308" s="30"/>
      <c r="AI308" s="29"/>
      <c r="AJ308" s="30"/>
      <c r="AK308" s="30"/>
      <c r="AL308" s="29"/>
      <c r="AM308" s="30"/>
      <c r="AN308" s="30"/>
      <c r="AO308" s="29"/>
      <c r="AP308" s="30"/>
      <c r="AQ308" s="30">
        <v>296</v>
      </c>
      <c r="AR308" s="383">
        <v>1453848.82</v>
      </c>
      <c r="AS308" s="253">
        <f t="shared" si="12"/>
        <v>296</v>
      </c>
      <c r="AT308" s="254">
        <f t="shared" si="13"/>
        <v>296</v>
      </c>
      <c r="AU308" s="376">
        <v>296</v>
      </c>
      <c r="AV308" s="376">
        <v>1456981.26</v>
      </c>
    </row>
    <row r="309" spans="22:48">
      <c r="V309" s="30"/>
      <c r="W309" s="29"/>
      <c r="X309" s="30"/>
      <c r="Y309" s="30"/>
      <c r="Z309" s="29"/>
      <c r="AA309" s="30"/>
      <c r="AB309" s="30"/>
      <c r="AC309" s="29"/>
      <c r="AD309" s="30"/>
      <c r="AE309" s="30">
        <v>297</v>
      </c>
      <c r="AF309" s="383">
        <v>809857.96</v>
      </c>
      <c r="AG309" s="30"/>
      <c r="AH309" s="30"/>
      <c r="AI309" s="29"/>
      <c r="AJ309" s="30"/>
      <c r="AK309" s="30"/>
      <c r="AL309" s="29"/>
      <c r="AM309" s="30"/>
      <c r="AN309" s="30"/>
      <c r="AO309" s="29"/>
      <c r="AP309" s="30"/>
      <c r="AQ309" s="30">
        <v>297</v>
      </c>
      <c r="AR309" s="383">
        <v>1458692.39</v>
      </c>
      <c r="AS309" s="253">
        <f t="shared" si="12"/>
        <v>297</v>
      </c>
      <c r="AT309" s="254">
        <f t="shared" si="13"/>
        <v>297</v>
      </c>
      <c r="AU309" s="376">
        <v>297</v>
      </c>
      <c r="AV309" s="376">
        <v>1461825.42</v>
      </c>
    </row>
    <row r="310" spans="22:48">
      <c r="V310" s="30"/>
      <c r="W310" s="29"/>
      <c r="X310" s="30"/>
      <c r="Y310" s="30"/>
      <c r="Z310" s="29"/>
      <c r="AA310" s="30"/>
      <c r="AB310" s="30"/>
      <c r="AC310" s="29"/>
      <c r="AD310" s="30"/>
      <c r="AE310" s="30">
        <v>298</v>
      </c>
      <c r="AF310" s="383">
        <v>812485.34</v>
      </c>
      <c r="AG310" s="30"/>
      <c r="AH310" s="30"/>
      <c r="AI310" s="29"/>
      <c r="AJ310" s="30"/>
      <c r="AK310" s="30"/>
      <c r="AL310" s="29"/>
      <c r="AM310" s="30"/>
      <c r="AN310" s="30"/>
      <c r="AO310" s="29"/>
      <c r="AP310" s="30"/>
      <c r="AQ310" s="30">
        <v>298</v>
      </c>
      <c r="AR310" s="383">
        <v>1463535.96</v>
      </c>
      <c r="AS310" s="253">
        <f t="shared" si="12"/>
        <v>298</v>
      </c>
      <c r="AT310" s="254">
        <f t="shared" si="13"/>
        <v>298</v>
      </c>
      <c r="AU310" s="376">
        <v>298</v>
      </c>
      <c r="AV310" s="376">
        <v>1466669.58</v>
      </c>
    </row>
    <row r="311" spans="22:48">
      <c r="V311" s="30"/>
      <c r="W311" s="29"/>
      <c r="X311" s="30"/>
      <c r="Y311" s="30"/>
      <c r="Z311" s="29"/>
      <c r="AA311" s="30"/>
      <c r="AB311" s="30"/>
      <c r="AC311" s="29"/>
      <c r="AD311" s="30"/>
      <c r="AE311" s="30">
        <v>299</v>
      </c>
      <c r="AF311" s="383">
        <v>815112.72</v>
      </c>
      <c r="AG311" s="30"/>
      <c r="AH311" s="30"/>
      <c r="AI311" s="29"/>
      <c r="AJ311" s="30"/>
      <c r="AK311" s="30"/>
      <c r="AL311" s="29"/>
      <c r="AM311" s="30"/>
      <c r="AN311" s="30"/>
      <c r="AO311" s="29"/>
      <c r="AP311" s="30"/>
      <c r="AQ311" s="30">
        <v>299</v>
      </c>
      <c r="AR311" s="383">
        <v>1468379.53</v>
      </c>
      <c r="AS311" s="253">
        <f t="shared" si="12"/>
        <v>299</v>
      </c>
      <c r="AT311" s="254">
        <f t="shared" si="13"/>
        <v>299</v>
      </c>
      <c r="AU311" s="376">
        <v>299</v>
      </c>
      <c r="AV311" s="376">
        <v>1471513.74</v>
      </c>
    </row>
    <row r="312" spans="22:48">
      <c r="V312" s="30"/>
      <c r="W312" s="29"/>
      <c r="X312" s="30"/>
      <c r="Y312" s="30"/>
      <c r="Z312" s="29"/>
      <c r="AA312" s="30"/>
      <c r="AB312" s="30"/>
      <c r="AC312" s="29"/>
      <c r="AD312" s="30"/>
      <c r="AE312" s="30">
        <v>300</v>
      </c>
      <c r="AF312" s="383">
        <v>817740.1</v>
      </c>
      <c r="AG312" s="30"/>
      <c r="AH312" s="30"/>
      <c r="AI312" s="29"/>
      <c r="AJ312" s="30"/>
      <c r="AK312" s="30"/>
      <c r="AL312" s="29"/>
      <c r="AM312" s="30"/>
      <c r="AN312" s="30"/>
      <c r="AO312" s="29"/>
      <c r="AP312" s="30"/>
      <c r="AQ312" s="30">
        <v>300</v>
      </c>
      <c r="AR312" s="383">
        <v>1473223.1</v>
      </c>
      <c r="AS312" s="253">
        <f t="shared" si="12"/>
        <v>300</v>
      </c>
      <c r="AT312" s="254">
        <f t="shared" si="13"/>
        <v>300</v>
      </c>
      <c r="AU312" s="376">
        <v>300</v>
      </c>
      <c r="AV312" s="376">
        <v>1476357.9</v>
      </c>
    </row>
    <row r="313" spans="22:48">
      <c r="V313" s="30"/>
      <c r="W313" s="29"/>
      <c r="X313" s="30"/>
      <c r="Y313" s="30"/>
      <c r="Z313" s="29"/>
      <c r="AA313" s="30"/>
      <c r="AB313" s="30"/>
      <c r="AC313" s="29"/>
      <c r="AD313" s="30"/>
      <c r="AE313" s="30">
        <v>301</v>
      </c>
      <c r="AF313" s="383">
        <v>820367.48</v>
      </c>
      <c r="AG313" s="30"/>
      <c r="AH313" s="30"/>
      <c r="AI313" s="29"/>
      <c r="AJ313" s="30"/>
      <c r="AK313" s="30"/>
      <c r="AL313" s="29"/>
      <c r="AM313" s="30"/>
      <c r="AN313" s="30"/>
      <c r="AO313" s="29"/>
      <c r="AP313" s="30"/>
      <c r="AQ313" s="30">
        <v>301</v>
      </c>
      <c r="AR313" s="383">
        <v>1478066.67</v>
      </c>
      <c r="AS313" s="253">
        <f t="shared" si="12"/>
        <v>301</v>
      </c>
      <c r="AT313" s="254">
        <f t="shared" si="13"/>
        <v>301</v>
      </c>
      <c r="AU313" s="376">
        <v>301</v>
      </c>
      <c r="AV313" s="376">
        <v>1481202.06</v>
      </c>
    </row>
    <row r="314" spans="22:48">
      <c r="V314" s="30"/>
      <c r="W314" s="29"/>
      <c r="X314" s="30"/>
      <c r="Y314" s="30"/>
      <c r="Z314" s="29"/>
      <c r="AA314" s="30"/>
      <c r="AB314" s="30"/>
      <c r="AC314" s="29"/>
      <c r="AD314" s="30"/>
      <c r="AE314" s="30">
        <v>302</v>
      </c>
      <c r="AF314" s="383">
        <v>822994.86</v>
      </c>
      <c r="AG314" s="30"/>
      <c r="AH314" s="30"/>
      <c r="AI314" s="29"/>
      <c r="AJ314" s="30"/>
      <c r="AK314" s="30"/>
      <c r="AL314" s="29"/>
      <c r="AM314" s="30"/>
      <c r="AN314" s="30"/>
      <c r="AO314" s="29"/>
      <c r="AP314" s="30"/>
      <c r="AQ314" s="30">
        <v>302</v>
      </c>
      <c r="AR314" s="383">
        <v>1482910.24</v>
      </c>
      <c r="AS314" s="253">
        <f t="shared" si="12"/>
        <v>302</v>
      </c>
      <c r="AT314" s="254">
        <f t="shared" si="13"/>
        <v>302</v>
      </c>
      <c r="AU314" s="376">
        <v>302</v>
      </c>
      <c r="AV314" s="376">
        <v>1486046.22</v>
      </c>
    </row>
    <row r="315" spans="22:48">
      <c r="V315" s="30"/>
      <c r="W315" s="29"/>
      <c r="X315" s="30"/>
      <c r="Y315" s="30"/>
      <c r="Z315" s="29"/>
      <c r="AA315" s="30"/>
      <c r="AB315" s="30"/>
      <c r="AC315" s="29"/>
      <c r="AD315" s="30"/>
      <c r="AE315" s="30">
        <v>303</v>
      </c>
      <c r="AF315" s="383">
        <v>825622.24</v>
      </c>
      <c r="AG315" s="30"/>
      <c r="AH315" s="30"/>
      <c r="AI315" s="29"/>
      <c r="AJ315" s="30"/>
      <c r="AK315" s="30"/>
      <c r="AL315" s="29"/>
      <c r="AM315" s="30"/>
      <c r="AN315" s="30"/>
      <c r="AO315" s="29"/>
      <c r="AP315" s="30"/>
      <c r="AQ315" s="30">
        <v>303</v>
      </c>
      <c r="AR315" s="383">
        <v>1487753.81</v>
      </c>
      <c r="AS315" s="253">
        <f t="shared" si="12"/>
        <v>303</v>
      </c>
      <c r="AT315" s="254">
        <f t="shared" si="13"/>
        <v>303</v>
      </c>
      <c r="AU315" s="376">
        <v>303</v>
      </c>
      <c r="AV315" s="376">
        <v>1490890.38</v>
      </c>
    </row>
    <row r="316" spans="22:48">
      <c r="V316" s="30"/>
      <c r="W316" s="29"/>
      <c r="X316" s="30"/>
      <c r="Y316" s="30"/>
      <c r="Z316" s="29"/>
      <c r="AA316" s="30"/>
      <c r="AB316" s="30"/>
      <c r="AC316" s="29"/>
      <c r="AD316" s="30"/>
      <c r="AE316" s="30">
        <v>304</v>
      </c>
      <c r="AF316" s="383">
        <v>828249.62</v>
      </c>
      <c r="AG316" s="30"/>
      <c r="AH316" s="30"/>
      <c r="AI316" s="29"/>
      <c r="AJ316" s="30"/>
      <c r="AK316" s="30"/>
      <c r="AL316" s="29"/>
      <c r="AM316" s="30"/>
      <c r="AN316" s="30"/>
      <c r="AO316" s="29"/>
      <c r="AP316" s="30"/>
      <c r="AQ316" s="30">
        <v>304</v>
      </c>
      <c r="AR316" s="383">
        <v>1492597.38</v>
      </c>
      <c r="AS316" s="253">
        <f t="shared" si="12"/>
        <v>304</v>
      </c>
      <c r="AT316" s="254">
        <f t="shared" si="13"/>
        <v>304</v>
      </c>
      <c r="AU316" s="376">
        <v>304</v>
      </c>
      <c r="AV316" s="376">
        <v>1495734.54</v>
      </c>
    </row>
    <row r="317" spans="22:48">
      <c r="V317" s="30"/>
      <c r="W317" s="29"/>
      <c r="X317" s="30"/>
      <c r="Y317" s="30"/>
      <c r="Z317" s="29"/>
      <c r="AA317" s="30"/>
      <c r="AB317" s="30"/>
      <c r="AC317" s="29"/>
      <c r="AD317" s="30"/>
      <c r="AE317" s="30">
        <v>305</v>
      </c>
      <c r="AF317" s="383">
        <v>830877</v>
      </c>
      <c r="AG317" s="30"/>
      <c r="AH317" s="30"/>
      <c r="AI317" s="29"/>
      <c r="AJ317" s="30"/>
      <c r="AK317" s="30"/>
      <c r="AL317" s="29"/>
      <c r="AM317" s="30"/>
      <c r="AN317" s="30"/>
      <c r="AO317" s="29"/>
      <c r="AP317" s="30"/>
      <c r="AQ317" s="30">
        <v>305</v>
      </c>
      <c r="AR317" s="383">
        <v>1497440.95</v>
      </c>
      <c r="AS317" s="253">
        <f t="shared" si="12"/>
        <v>305</v>
      </c>
      <c r="AT317" s="254">
        <f t="shared" si="13"/>
        <v>305</v>
      </c>
      <c r="AU317" s="376">
        <v>305</v>
      </c>
      <c r="AV317" s="376">
        <v>1500578.7</v>
      </c>
    </row>
    <row r="318" spans="22:48">
      <c r="V318" s="30"/>
      <c r="W318" s="29"/>
      <c r="X318" s="30"/>
      <c r="Y318" s="30"/>
      <c r="Z318" s="29"/>
      <c r="AA318" s="30"/>
      <c r="AB318" s="30"/>
      <c r="AC318" s="29"/>
      <c r="AD318" s="30"/>
      <c r="AE318" s="30">
        <v>306</v>
      </c>
      <c r="AF318" s="383">
        <v>833504.38</v>
      </c>
      <c r="AG318" s="30"/>
      <c r="AH318" s="30"/>
      <c r="AI318" s="29"/>
      <c r="AJ318" s="30"/>
      <c r="AK318" s="30"/>
      <c r="AL318" s="29"/>
      <c r="AM318" s="30"/>
      <c r="AN318" s="30"/>
      <c r="AO318" s="29"/>
      <c r="AP318" s="30"/>
      <c r="AQ318" s="30">
        <v>306</v>
      </c>
      <c r="AR318" s="383">
        <v>1502284.52</v>
      </c>
      <c r="AS318" s="253">
        <f t="shared" si="12"/>
        <v>306</v>
      </c>
      <c r="AT318" s="254">
        <f t="shared" si="13"/>
        <v>306</v>
      </c>
      <c r="AU318" s="376">
        <v>306</v>
      </c>
      <c r="AV318" s="376">
        <v>1505422.86</v>
      </c>
    </row>
    <row r="319" spans="22:48">
      <c r="V319" s="30"/>
      <c r="W319" s="29"/>
      <c r="X319" s="30"/>
      <c r="Y319" s="30"/>
      <c r="Z319" s="29"/>
      <c r="AA319" s="30"/>
      <c r="AB319" s="30"/>
      <c r="AC319" s="29"/>
      <c r="AD319" s="30"/>
      <c r="AE319" s="30">
        <v>307</v>
      </c>
      <c r="AF319" s="383">
        <v>836131.76</v>
      </c>
      <c r="AG319" s="30"/>
      <c r="AH319" s="30"/>
      <c r="AI319" s="29"/>
      <c r="AJ319" s="30"/>
      <c r="AK319" s="30"/>
      <c r="AL319" s="29"/>
      <c r="AM319" s="30"/>
      <c r="AN319" s="30"/>
      <c r="AO319" s="29"/>
      <c r="AP319" s="30"/>
      <c r="AQ319" s="30">
        <v>307</v>
      </c>
      <c r="AR319" s="383">
        <v>1507128.09</v>
      </c>
      <c r="AS319" s="253">
        <f t="shared" si="12"/>
        <v>307</v>
      </c>
      <c r="AT319" s="254">
        <f t="shared" si="13"/>
        <v>307</v>
      </c>
      <c r="AU319" s="376">
        <v>307</v>
      </c>
      <c r="AV319" s="376">
        <v>1510267.02</v>
      </c>
    </row>
    <row r="320" spans="22:48">
      <c r="V320" s="30"/>
      <c r="W320" s="29"/>
      <c r="X320" s="30"/>
      <c r="Y320" s="30"/>
      <c r="Z320" s="29"/>
      <c r="AA320" s="30"/>
      <c r="AB320" s="30"/>
      <c r="AC320" s="29"/>
      <c r="AD320" s="30"/>
      <c r="AE320" s="30">
        <v>308</v>
      </c>
      <c r="AF320" s="383">
        <v>838759.14</v>
      </c>
      <c r="AG320" s="30"/>
      <c r="AH320" s="30"/>
      <c r="AI320" s="29"/>
      <c r="AJ320" s="30"/>
      <c r="AK320" s="30"/>
      <c r="AL320" s="29"/>
      <c r="AM320" s="30"/>
      <c r="AN320" s="30"/>
      <c r="AO320" s="29"/>
      <c r="AP320" s="30"/>
      <c r="AQ320" s="30">
        <v>308</v>
      </c>
      <c r="AR320" s="383">
        <v>1511971.66</v>
      </c>
      <c r="AS320" s="253">
        <f t="shared" si="12"/>
        <v>308</v>
      </c>
      <c r="AT320" s="254">
        <f t="shared" si="13"/>
        <v>308</v>
      </c>
      <c r="AU320" s="376">
        <v>308</v>
      </c>
      <c r="AV320" s="376">
        <v>1515111.18</v>
      </c>
    </row>
    <row r="321" spans="22:48">
      <c r="V321" s="30"/>
      <c r="W321" s="29"/>
      <c r="X321" s="30"/>
      <c r="Y321" s="30"/>
      <c r="Z321" s="29"/>
      <c r="AA321" s="30"/>
      <c r="AB321" s="30"/>
      <c r="AC321" s="29"/>
      <c r="AD321" s="30"/>
      <c r="AE321" s="30">
        <v>309</v>
      </c>
      <c r="AF321" s="383">
        <v>841386.52</v>
      </c>
      <c r="AG321" s="30"/>
      <c r="AH321" s="30"/>
      <c r="AI321" s="29"/>
      <c r="AJ321" s="30"/>
      <c r="AK321" s="30"/>
      <c r="AL321" s="29"/>
      <c r="AM321" s="30"/>
      <c r="AN321" s="30"/>
      <c r="AO321" s="29"/>
      <c r="AP321" s="30"/>
      <c r="AQ321" s="30">
        <v>309</v>
      </c>
      <c r="AR321" s="383">
        <v>1516815.23</v>
      </c>
      <c r="AS321" s="253">
        <f t="shared" si="12"/>
        <v>309</v>
      </c>
      <c r="AT321" s="254">
        <f t="shared" si="13"/>
        <v>309</v>
      </c>
      <c r="AU321" s="376">
        <v>309</v>
      </c>
      <c r="AV321" s="376">
        <v>1519955.34</v>
      </c>
    </row>
    <row r="322" spans="22:48">
      <c r="V322" s="30"/>
      <c r="W322" s="29"/>
      <c r="X322" s="30"/>
      <c r="Y322" s="30"/>
      <c r="Z322" s="29"/>
      <c r="AA322" s="30"/>
      <c r="AB322" s="30"/>
      <c r="AC322" s="29"/>
      <c r="AD322" s="30"/>
      <c r="AE322" s="30">
        <v>310</v>
      </c>
      <c r="AF322" s="383">
        <v>844013.9</v>
      </c>
      <c r="AG322" s="30"/>
      <c r="AH322" s="30"/>
      <c r="AI322" s="29"/>
      <c r="AJ322" s="30"/>
      <c r="AK322" s="30"/>
      <c r="AL322" s="29"/>
      <c r="AM322" s="30"/>
      <c r="AN322" s="30"/>
      <c r="AO322" s="29"/>
      <c r="AP322" s="30"/>
      <c r="AQ322" s="30">
        <v>310</v>
      </c>
      <c r="AR322" s="383">
        <v>1521658.8</v>
      </c>
      <c r="AS322" s="253">
        <f t="shared" si="12"/>
        <v>310</v>
      </c>
      <c r="AT322" s="254">
        <f t="shared" si="13"/>
        <v>310</v>
      </c>
      <c r="AU322" s="376">
        <v>310</v>
      </c>
      <c r="AV322" s="376">
        <v>1524799.5</v>
      </c>
    </row>
    <row r="323" spans="22:48">
      <c r="V323" s="30"/>
      <c r="W323" s="29"/>
      <c r="X323" s="30"/>
      <c r="Y323" s="30"/>
      <c r="Z323" s="29"/>
      <c r="AA323" s="30"/>
      <c r="AB323" s="30"/>
      <c r="AC323" s="29"/>
      <c r="AD323" s="30"/>
      <c r="AE323" s="30">
        <v>311</v>
      </c>
      <c r="AF323" s="383">
        <v>846641.28</v>
      </c>
      <c r="AG323" s="30"/>
      <c r="AH323" s="30"/>
      <c r="AI323" s="29"/>
      <c r="AJ323" s="30"/>
      <c r="AK323" s="30"/>
      <c r="AL323" s="29"/>
      <c r="AM323" s="30"/>
      <c r="AN323" s="30"/>
      <c r="AO323" s="29"/>
      <c r="AP323" s="30"/>
      <c r="AQ323" s="30">
        <v>311</v>
      </c>
      <c r="AR323" s="383">
        <v>1526502.37</v>
      </c>
      <c r="AS323" s="253">
        <f t="shared" si="12"/>
        <v>311</v>
      </c>
      <c r="AT323" s="254">
        <f t="shared" si="13"/>
        <v>311</v>
      </c>
      <c r="AU323" s="376">
        <v>311</v>
      </c>
      <c r="AV323" s="376">
        <v>1529643.66</v>
      </c>
    </row>
    <row r="324" spans="22:48">
      <c r="V324" s="30"/>
      <c r="W324" s="29"/>
      <c r="X324" s="30"/>
      <c r="Y324" s="30"/>
      <c r="Z324" s="29"/>
      <c r="AA324" s="30"/>
      <c r="AB324" s="30"/>
      <c r="AC324" s="29"/>
      <c r="AD324" s="30"/>
      <c r="AE324" s="30">
        <v>312</v>
      </c>
      <c r="AF324" s="383">
        <v>849268.66</v>
      </c>
      <c r="AG324" s="30"/>
      <c r="AH324" s="30"/>
      <c r="AI324" s="29"/>
      <c r="AJ324" s="30"/>
      <c r="AK324" s="30"/>
      <c r="AL324" s="29"/>
      <c r="AM324" s="30"/>
      <c r="AN324" s="30"/>
      <c r="AO324" s="29"/>
      <c r="AP324" s="30"/>
      <c r="AQ324" s="30">
        <v>312</v>
      </c>
      <c r="AR324" s="383">
        <v>1531345.94</v>
      </c>
      <c r="AS324" s="253">
        <f t="shared" si="12"/>
        <v>312</v>
      </c>
      <c r="AT324" s="254">
        <f t="shared" si="13"/>
        <v>312</v>
      </c>
      <c r="AU324" s="376">
        <v>312</v>
      </c>
      <c r="AV324" s="376">
        <v>1534487.82</v>
      </c>
    </row>
    <row r="325" spans="22:48">
      <c r="V325" s="30"/>
      <c r="W325" s="29"/>
      <c r="X325" s="30"/>
      <c r="Y325" s="30"/>
      <c r="Z325" s="29"/>
      <c r="AA325" s="30"/>
      <c r="AB325" s="30"/>
      <c r="AC325" s="29"/>
      <c r="AD325" s="30"/>
      <c r="AE325" s="30">
        <v>313</v>
      </c>
      <c r="AF325" s="383">
        <v>851896.04</v>
      </c>
      <c r="AG325" s="30"/>
      <c r="AH325" s="30"/>
      <c r="AI325" s="29"/>
      <c r="AJ325" s="30"/>
      <c r="AK325" s="30"/>
      <c r="AL325" s="29"/>
      <c r="AM325" s="30"/>
      <c r="AN325" s="30"/>
      <c r="AO325" s="29"/>
      <c r="AP325" s="30"/>
      <c r="AQ325" s="30">
        <v>313</v>
      </c>
      <c r="AR325" s="383">
        <v>1536189.51</v>
      </c>
      <c r="AS325" s="253">
        <f t="shared" si="12"/>
        <v>313</v>
      </c>
      <c r="AT325" s="254">
        <f t="shared" si="13"/>
        <v>313</v>
      </c>
      <c r="AU325" s="376">
        <v>313</v>
      </c>
      <c r="AV325" s="376">
        <v>1539331.98</v>
      </c>
    </row>
    <row r="326" spans="22:48">
      <c r="V326" s="30"/>
      <c r="W326" s="29"/>
      <c r="X326" s="30"/>
      <c r="Y326" s="30"/>
      <c r="Z326" s="29"/>
      <c r="AA326" s="30"/>
      <c r="AB326" s="30"/>
      <c r="AC326" s="29"/>
      <c r="AD326" s="30"/>
      <c r="AE326" s="30">
        <v>314</v>
      </c>
      <c r="AF326" s="383">
        <v>854523.42</v>
      </c>
      <c r="AG326" s="30"/>
      <c r="AH326" s="30"/>
      <c r="AI326" s="29"/>
      <c r="AJ326" s="30"/>
      <c r="AK326" s="30"/>
      <c r="AL326" s="29"/>
      <c r="AM326" s="30"/>
      <c r="AN326" s="30"/>
      <c r="AO326" s="29"/>
      <c r="AP326" s="30"/>
      <c r="AQ326" s="30">
        <v>314</v>
      </c>
      <c r="AR326" s="383">
        <v>1541033.08</v>
      </c>
      <c r="AS326" s="253">
        <f t="shared" si="12"/>
        <v>314</v>
      </c>
      <c r="AT326" s="254">
        <f t="shared" si="13"/>
        <v>314</v>
      </c>
      <c r="AU326" s="376">
        <v>314</v>
      </c>
      <c r="AV326" s="376">
        <v>1544176.14</v>
      </c>
    </row>
    <row r="327" spans="22:48">
      <c r="V327" s="30"/>
      <c r="W327" s="29"/>
      <c r="X327" s="30"/>
      <c r="Y327" s="30"/>
      <c r="Z327" s="29"/>
      <c r="AA327" s="30"/>
      <c r="AB327" s="30"/>
      <c r="AC327" s="29"/>
      <c r="AD327" s="30"/>
      <c r="AE327" s="30">
        <v>315</v>
      </c>
      <c r="AF327" s="383">
        <v>857150.8</v>
      </c>
      <c r="AG327" s="30"/>
      <c r="AH327" s="30"/>
      <c r="AI327" s="29"/>
      <c r="AJ327" s="30"/>
      <c r="AK327" s="30"/>
      <c r="AL327" s="29"/>
      <c r="AM327" s="30"/>
      <c r="AN327" s="30"/>
      <c r="AO327" s="29"/>
      <c r="AP327" s="30"/>
      <c r="AQ327" s="30">
        <v>315</v>
      </c>
      <c r="AR327" s="383">
        <v>1545876.65</v>
      </c>
      <c r="AS327" s="253">
        <f t="shared" si="12"/>
        <v>315</v>
      </c>
      <c r="AT327" s="254">
        <f t="shared" si="13"/>
        <v>315</v>
      </c>
      <c r="AU327" s="376">
        <v>315</v>
      </c>
      <c r="AV327" s="376">
        <v>1549020.3</v>
      </c>
    </row>
    <row r="328" spans="22:48">
      <c r="V328" s="30"/>
      <c r="W328" s="29"/>
      <c r="X328" s="30"/>
      <c r="Y328" s="30"/>
      <c r="Z328" s="29"/>
      <c r="AA328" s="30"/>
      <c r="AB328" s="30"/>
      <c r="AC328" s="29"/>
      <c r="AD328" s="30"/>
      <c r="AE328" s="30">
        <v>316</v>
      </c>
      <c r="AF328" s="383">
        <v>859778.18</v>
      </c>
      <c r="AG328" s="30"/>
      <c r="AH328" s="30"/>
      <c r="AI328" s="29"/>
      <c r="AJ328" s="30"/>
      <c r="AK328" s="30"/>
      <c r="AL328" s="29"/>
      <c r="AM328" s="30"/>
      <c r="AN328" s="30"/>
      <c r="AO328" s="29"/>
      <c r="AP328" s="30"/>
      <c r="AQ328" s="30">
        <v>316</v>
      </c>
      <c r="AR328" s="383">
        <v>1550720.22</v>
      </c>
      <c r="AS328" s="253">
        <f t="shared" si="12"/>
        <v>316</v>
      </c>
      <c r="AT328" s="254">
        <f t="shared" si="13"/>
        <v>316</v>
      </c>
      <c r="AU328" s="376">
        <v>316</v>
      </c>
      <c r="AV328" s="376">
        <v>1553864.46</v>
      </c>
    </row>
    <row r="329" spans="22:48">
      <c r="V329" s="30"/>
      <c r="W329" s="29"/>
      <c r="X329" s="30"/>
      <c r="Y329" s="30"/>
      <c r="Z329" s="29"/>
      <c r="AA329" s="30"/>
      <c r="AB329" s="30"/>
      <c r="AC329" s="29"/>
      <c r="AD329" s="30"/>
      <c r="AE329" s="30">
        <v>317</v>
      </c>
      <c r="AF329" s="383">
        <v>862405.56</v>
      </c>
      <c r="AG329" s="30"/>
      <c r="AH329" s="30"/>
      <c r="AI329" s="29"/>
      <c r="AJ329" s="30"/>
      <c r="AK329" s="30"/>
      <c r="AL329" s="29"/>
      <c r="AM329" s="30"/>
      <c r="AN329" s="30"/>
      <c r="AO329" s="29"/>
      <c r="AP329" s="30"/>
      <c r="AQ329" s="30">
        <v>317</v>
      </c>
      <c r="AR329" s="383">
        <v>1555563.79</v>
      </c>
      <c r="AS329" s="253">
        <f t="shared" si="12"/>
        <v>317</v>
      </c>
      <c r="AT329" s="254">
        <f t="shared" si="13"/>
        <v>317</v>
      </c>
      <c r="AU329" s="376">
        <v>317</v>
      </c>
      <c r="AV329" s="376">
        <v>1558708.62</v>
      </c>
    </row>
    <row r="330" spans="22:48">
      <c r="V330" s="30"/>
      <c r="W330" s="29"/>
      <c r="X330" s="30"/>
      <c r="Y330" s="30"/>
      <c r="Z330" s="29"/>
      <c r="AA330" s="30"/>
      <c r="AB330" s="30"/>
      <c r="AC330" s="29"/>
      <c r="AD330" s="30"/>
      <c r="AE330" s="30">
        <v>318</v>
      </c>
      <c r="AF330" s="383">
        <v>865032.94</v>
      </c>
      <c r="AG330" s="30"/>
      <c r="AH330" s="30"/>
      <c r="AI330" s="29"/>
      <c r="AJ330" s="30"/>
      <c r="AK330" s="30"/>
      <c r="AL330" s="29"/>
      <c r="AM330" s="30"/>
      <c r="AN330" s="30"/>
      <c r="AO330" s="29"/>
      <c r="AP330" s="30"/>
      <c r="AQ330" s="30">
        <v>318</v>
      </c>
      <c r="AR330" s="383">
        <v>1560407.36</v>
      </c>
      <c r="AS330" s="253">
        <f t="shared" si="12"/>
        <v>318</v>
      </c>
      <c r="AT330" s="254">
        <f t="shared" si="13"/>
        <v>318</v>
      </c>
      <c r="AU330" s="376">
        <v>318</v>
      </c>
      <c r="AV330" s="376">
        <v>1563552.78</v>
      </c>
    </row>
    <row r="331" spans="22:48">
      <c r="V331" s="30"/>
      <c r="W331" s="29"/>
      <c r="X331" s="30"/>
      <c r="Y331" s="30"/>
      <c r="Z331" s="29"/>
      <c r="AA331" s="30"/>
      <c r="AB331" s="30"/>
      <c r="AC331" s="29"/>
      <c r="AD331" s="30"/>
      <c r="AE331" s="30">
        <v>319</v>
      </c>
      <c r="AF331" s="383">
        <v>867660.32</v>
      </c>
      <c r="AG331" s="30"/>
      <c r="AH331" s="30"/>
      <c r="AI331" s="29"/>
      <c r="AJ331" s="30"/>
      <c r="AK331" s="30"/>
      <c r="AL331" s="29"/>
      <c r="AM331" s="30"/>
      <c r="AN331" s="30"/>
      <c r="AO331" s="29"/>
      <c r="AP331" s="30"/>
      <c r="AQ331" s="30">
        <v>319</v>
      </c>
      <c r="AR331" s="383">
        <v>1565250.93</v>
      </c>
      <c r="AS331" s="253">
        <f t="shared" si="12"/>
        <v>319</v>
      </c>
      <c r="AT331" s="254">
        <f t="shared" si="13"/>
        <v>319</v>
      </c>
      <c r="AU331" s="376">
        <v>319</v>
      </c>
      <c r="AV331" s="376">
        <v>1568396.94</v>
      </c>
    </row>
    <row r="332" spans="22:48">
      <c r="V332" s="30"/>
      <c r="W332" s="29"/>
      <c r="X332" s="30"/>
      <c r="Y332" s="30"/>
      <c r="Z332" s="29"/>
      <c r="AA332" s="30"/>
      <c r="AB332" s="30"/>
      <c r="AC332" s="29"/>
      <c r="AD332" s="30"/>
      <c r="AE332" s="30">
        <v>320</v>
      </c>
      <c r="AF332" s="383">
        <v>870287.7</v>
      </c>
      <c r="AG332" s="30"/>
      <c r="AH332" s="30"/>
      <c r="AI332" s="29"/>
      <c r="AJ332" s="30"/>
      <c r="AK332" s="30"/>
      <c r="AL332" s="29"/>
      <c r="AM332" s="30"/>
      <c r="AN332" s="30"/>
      <c r="AO332" s="29"/>
      <c r="AP332" s="30"/>
      <c r="AQ332" s="30">
        <v>320</v>
      </c>
      <c r="AR332" s="383">
        <v>1570094.5</v>
      </c>
      <c r="AS332" s="253">
        <f t="shared" si="12"/>
        <v>320</v>
      </c>
      <c r="AT332" s="254">
        <f t="shared" si="13"/>
        <v>320</v>
      </c>
      <c r="AU332" s="376">
        <v>320</v>
      </c>
      <c r="AV332" s="376">
        <v>1573241.1</v>
      </c>
    </row>
    <row r="333" spans="22:48">
      <c r="V333" s="30"/>
      <c r="W333" s="29"/>
      <c r="X333" s="30"/>
      <c r="Y333" s="30"/>
      <c r="Z333" s="29"/>
      <c r="AA333" s="30"/>
      <c r="AB333" s="30"/>
      <c r="AC333" s="29"/>
      <c r="AD333" s="30"/>
      <c r="AE333" s="30">
        <v>321</v>
      </c>
      <c r="AF333" s="383">
        <v>872915.08</v>
      </c>
      <c r="AG333" s="30"/>
      <c r="AH333" s="30"/>
      <c r="AI333" s="29"/>
      <c r="AJ333" s="30"/>
      <c r="AK333" s="30"/>
      <c r="AL333" s="29"/>
      <c r="AM333" s="30"/>
      <c r="AN333" s="30"/>
      <c r="AO333" s="29"/>
      <c r="AP333" s="30"/>
      <c r="AQ333" s="30">
        <v>321</v>
      </c>
      <c r="AR333" s="383">
        <v>1574938.07</v>
      </c>
      <c r="AS333" s="253">
        <f t="shared" ref="AS333:AS396" si="14">AS332+1</f>
        <v>321</v>
      </c>
      <c r="AT333" s="254">
        <f t="shared" ref="AT333:AT396" si="15">AT332+1</f>
        <v>321</v>
      </c>
      <c r="AU333" s="376">
        <v>321</v>
      </c>
      <c r="AV333" s="376">
        <v>1578085.26</v>
      </c>
    </row>
    <row r="334" spans="22:48">
      <c r="V334" s="30"/>
      <c r="W334" s="29"/>
      <c r="X334" s="30"/>
      <c r="Y334" s="30"/>
      <c r="Z334" s="29"/>
      <c r="AA334" s="30"/>
      <c r="AB334" s="30"/>
      <c r="AC334" s="29"/>
      <c r="AD334" s="30"/>
      <c r="AE334" s="30">
        <v>322</v>
      </c>
      <c r="AF334" s="383">
        <v>875542.46</v>
      </c>
      <c r="AG334" s="30"/>
      <c r="AH334" s="30"/>
      <c r="AI334" s="29"/>
      <c r="AJ334" s="30"/>
      <c r="AK334" s="30"/>
      <c r="AL334" s="29"/>
      <c r="AM334" s="30"/>
      <c r="AN334" s="30"/>
      <c r="AO334" s="29"/>
      <c r="AP334" s="30"/>
      <c r="AQ334" s="30">
        <v>322</v>
      </c>
      <c r="AR334" s="383">
        <v>1579781.64</v>
      </c>
      <c r="AS334" s="253">
        <f t="shared" si="14"/>
        <v>322</v>
      </c>
      <c r="AT334" s="254">
        <f t="shared" si="15"/>
        <v>322</v>
      </c>
      <c r="AU334" s="376">
        <v>322</v>
      </c>
      <c r="AV334" s="376">
        <v>1582929.42</v>
      </c>
    </row>
    <row r="335" spans="22:48">
      <c r="V335" s="30"/>
      <c r="W335" s="29"/>
      <c r="X335" s="30"/>
      <c r="Y335" s="30"/>
      <c r="Z335" s="29"/>
      <c r="AA335" s="30"/>
      <c r="AB335" s="30"/>
      <c r="AC335" s="29"/>
      <c r="AD335" s="30"/>
      <c r="AE335" s="30">
        <v>323</v>
      </c>
      <c r="AF335" s="383">
        <v>878169.84</v>
      </c>
      <c r="AG335" s="30"/>
      <c r="AH335" s="30"/>
      <c r="AI335" s="29"/>
      <c r="AJ335" s="30"/>
      <c r="AK335" s="30"/>
      <c r="AL335" s="29"/>
      <c r="AM335" s="30"/>
      <c r="AN335" s="30"/>
      <c r="AO335" s="29"/>
      <c r="AP335" s="30"/>
      <c r="AQ335" s="30">
        <v>323</v>
      </c>
      <c r="AR335" s="383">
        <v>1584625.21</v>
      </c>
      <c r="AS335" s="253">
        <f t="shared" si="14"/>
        <v>323</v>
      </c>
      <c r="AT335" s="254">
        <f t="shared" si="15"/>
        <v>323</v>
      </c>
      <c r="AU335" s="376">
        <v>323</v>
      </c>
      <c r="AV335" s="376">
        <v>1587773.58</v>
      </c>
    </row>
    <row r="336" spans="22:48">
      <c r="V336" s="30"/>
      <c r="W336" s="29"/>
      <c r="X336" s="30"/>
      <c r="Y336" s="30"/>
      <c r="Z336" s="29"/>
      <c r="AA336" s="30"/>
      <c r="AB336" s="30"/>
      <c r="AC336" s="29"/>
      <c r="AD336" s="30"/>
      <c r="AE336" s="30">
        <v>324</v>
      </c>
      <c r="AF336" s="383">
        <v>880797.22</v>
      </c>
      <c r="AG336" s="30"/>
      <c r="AH336" s="30"/>
      <c r="AI336" s="29"/>
      <c r="AJ336" s="30"/>
      <c r="AK336" s="30"/>
      <c r="AL336" s="29"/>
      <c r="AM336" s="30"/>
      <c r="AN336" s="30"/>
      <c r="AO336" s="29"/>
      <c r="AP336" s="30"/>
      <c r="AQ336" s="30">
        <v>324</v>
      </c>
      <c r="AR336" s="383">
        <v>1589468.78</v>
      </c>
      <c r="AS336" s="253">
        <f t="shared" si="14"/>
        <v>324</v>
      </c>
      <c r="AT336" s="254">
        <f t="shared" si="15"/>
        <v>324</v>
      </c>
      <c r="AU336" s="376">
        <v>324</v>
      </c>
      <c r="AV336" s="376">
        <v>1592617.74</v>
      </c>
    </row>
    <row r="337" spans="22:48">
      <c r="V337" s="30"/>
      <c r="W337" s="29"/>
      <c r="X337" s="30"/>
      <c r="Y337" s="30"/>
      <c r="Z337" s="29"/>
      <c r="AA337" s="30"/>
      <c r="AB337" s="30"/>
      <c r="AC337" s="29"/>
      <c r="AD337" s="30"/>
      <c r="AE337" s="30">
        <v>325</v>
      </c>
      <c r="AF337" s="383">
        <v>883424.6</v>
      </c>
      <c r="AG337" s="30"/>
      <c r="AH337" s="30"/>
      <c r="AI337" s="29"/>
      <c r="AJ337" s="30"/>
      <c r="AK337" s="30"/>
      <c r="AL337" s="29"/>
      <c r="AM337" s="30"/>
      <c r="AN337" s="30"/>
      <c r="AO337" s="29"/>
      <c r="AP337" s="30"/>
      <c r="AQ337" s="30">
        <v>325</v>
      </c>
      <c r="AR337" s="383">
        <v>1594312.35</v>
      </c>
      <c r="AS337" s="253">
        <f t="shared" si="14"/>
        <v>325</v>
      </c>
      <c r="AT337" s="254">
        <f t="shared" si="15"/>
        <v>325</v>
      </c>
      <c r="AU337" s="376">
        <v>325</v>
      </c>
      <c r="AV337" s="376">
        <v>1597461.9</v>
      </c>
    </row>
    <row r="338" spans="22:48">
      <c r="V338" s="30"/>
      <c r="W338" s="29"/>
      <c r="X338" s="30"/>
      <c r="Y338" s="30"/>
      <c r="Z338" s="29"/>
      <c r="AA338" s="30"/>
      <c r="AB338" s="30"/>
      <c r="AC338" s="29"/>
      <c r="AD338" s="30"/>
      <c r="AE338" s="30">
        <v>326</v>
      </c>
      <c r="AF338" s="383">
        <v>886051.98</v>
      </c>
      <c r="AG338" s="30"/>
      <c r="AH338" s="30"/>
      <c r="AI338" s="29"/>
      <c r="AJ338" s="30"/>
      <c r="AK338" s="30"/>
      <c r="AL338" s="29"/>
      <c r="AM338" s="30"/>
      <c r="AN338" s="30"/>
      <c r="AO338" s="29"/>
      <c r="AP338" s="30"/>
      <c r="AQ338" s="30">
        <v>326</v>
      </c>
      <c r="AR338" s="383">
        <v>1599155.92</v>
      </c>
      <c r="AS338" s="253">
        <f t="shared" si="14"/>
        <v>326</v>
      </c>
      <c r="AT338" s="254">
        <f t="shared" si="15"/>
        <v>326</v>
      </c>
      <c r="AU338" s="376">
        <v>326</v>
      </c>
      <c r="AV338" s="376">
        <v>1602306.06</v>
      </c>
    </row>
    <row r="339" spans="22:48">
      <c r="V339" s="30"/>
      <c r="W339" s="29"/>
      <c r="X339" s="30"/>
      <c r="Y339" s="30"/>
      <c r="Z339" s="29"/>
      <c r="AA339" s="30"/>
      <c r="AB339" s="30"/>
      <c r="AC339" s="29"/>
      <c r="AD339" s="30"/>
      <c r="AE339" s="30">
        <v>327</v>
      </c>
      <c r="AF339" s="383">
        <v>888680.23</v>
      </c>
      <c r="AG339" s="30"/>
      <c r="AH339" s="30"/>
      <c r="AI339" s="29"/>
      <c r="AJ339" s="30"/>
      <c r="AK339" s="30"/>
      <c r="AL339" s="29"/>
      <c r="AM339" s="30"/>
      <c r="AN339" s="30"/>
      <c r="AO339" s="29"/>
      <c r="AP339" s="30"/>
      <c r="AQ339" s="30">
        <v>327</v>
      </c>
      <c r="AR339" s="383">
        <v>1603999.49</v>
      </c>
      <c r="AS339" s="253">
        <f t="shared" si="14"/>
        <v>327</v>
      </c>
      <c r="AT339" s="254">
        <f t="shared" si="15"/>
        <v>327</v>
      </c>
      <c r="AU339" s="376">
        <v>327</v>
      </c>
      <c r="AV339" s="376">
        <v>1607150.22</v>
      </c>
    </row>
    <row r="340" spans="22:48">
      <c r="V340" s="30"/>
      <c r="W340" s="29"/>
      <c r="X340" s="30"/>
      <c r="Y340" s="30"/>
      <c r="Z340" s="29"/>
      <c r="AA340" s="30"/>
      <c r="AB340" s="30"/>
      <c r="AC340" s="29"/>
      <c r="AD340" s="30"/>
      <c r="AE340" s="30">
        <v>328</v>
      </c>
      <c r="AF340" s="383">
        <v>891308.48</v>
      </c>
      <c r="AG340" s="30"/>
      <c r="AH340" s="30"/>
      <c r="AI340" s="29"/>
      <c r="AJ340" s="30"/>
      <c r="AK340" s="30"/>
      <c r="AL340" s="29"/>
      <c r="AM340" s="30"/>
      <c r="AN340" s="30"/>
      <c r="AO340" s="29"/>
      <c r="AP340" s="30"/>
      <c r="AQ340" s="30">
        <v>328</v>
      </c>
      <c r="AR340" s="383">
        <v>1608843.06</v>
      </c>
      <c r="AS340" s="253">
        <f t="shared" si="14"/>
        <v>328</v>
      </c>
      <c r="AT340" s="254">
        <f t="shared" si="15"/>
        <v>328</v>
      </c>
      <c r="AU340" s="376">
        <v>328</v>
      </c>
      <c r="AV340" s="376">
        <v>1611994.38</v>
      </c>
    </row>
    <row r="341" spans="22:48">
      <c r="V341" s="30"/>
      <c r="W341" s="29"/>
      <c r="X341" s="30"/>
      <c r="Y341" s="30"/>
      <c r="Z341" s="29"/>
      <c r="AA341" s="30"/>
      <c r="AB341" s="30"/>
      <c r="AC341" s="29"/>
      <c r="AD341" s="30"/>
      <c r="AE341" s="30">
        <v>329</v>
      </c>
      <c r="AF341" s="383">
        <v>893936.73</v>
      </c>
      <c r="AG341" s="30"/>
      <c r="AH341" s="30"/>
      <c r="AI341" s="29"/>
      <c r="AJ341" s="30"/>
      <c r="AK341" s="30"/>
      <c r="AL341" s="29"/>
      <c r="AM341" s="30"/>
      <c r="AN341" s="30"/>
      <c r="AO341" s="29"/>
      <c r="AP341" s="30"/>
      <c r="AQ341" s="30">
        <v>329</v>
      </c>
      <c r="AR341" s="383">
        <v>1613686.63</v>
      </c>
      <c r="AS341" s="253">
        <f t="shared" si="14"/>
        <v>329</v>
      </c>
      <c r="AT341" s="254">
        <f t="shared" si="15"/>
        <v>329</v>
      </c>
      <c r="AU341" s="376">
        <v>329</v>
      </c>
      <c r="AV341" s="376">
        <v>1616838.54</v>
      </c>
    </row>
    <row r="342" spans="22:48">
      <c r="V342" s="30"/>
      <c r="W342" s="29"/>
      <c r="X342" s="30"/>
      <c r="Y342" s="30"/>
      <c r="Z342" s="29"/>
      <c r="AA342" s="30"/>
      <c r="AB342" s="30"/>
      <c r="AC342" s="29"/>
      <c r="AD342" s="30"/>
      <c r="AE342" s="30">
        <v>330</v>
      </c>
      <c r="AF342" s="383">
        <v>896564.98</v>
      </c>
      <c r="AG342" s="30"/>
      <c r="AH342" s="30"/>
      <c r="AI342" s="29"/>
      <c r="AJ342" s="30"/>
      <c r="AK342" s="30"/>
      <c r="AL342" s="29"/>
      <c r="AM342" s="30"/>
      <c r="AN342" s="30"/>
      <c r="AO342" s="29"/>
      <c r="AP342" s="30"/>
      <c r="AQ342" s="30">
        <v>330</v>
      </c>
      <c r="AR342" s="383">
        <v>1618530.2</v>
      </c>
      <c r="AS342" s="253">
        <f t="shared" si="14"/>
        <v>330</v>
      </c>
      <c r="AT342" s="254">
        <f t="shared" si="15"/>
        <v>330</v>
      </c>
      <c r="AU342" s="376">
        <v>330</v>
      </c>
      <c r="AV342" s="376">
        <v>1621682.7</v>
      </c>
    </row>
    <row r="343" spans="22:48">
      <c r="V343" s="30"/>
      <c r="W343" s="29"/>
      <c r="X343" s="30"/>
      <c r="Y343" s="30"/>
      <c r="Z343" s="29"/>
      <c r="AA343" s="30"/>
      <c r="AB343" s="30"/>
      <c r="AC343" s="29"/>
      <c r="AD343" s="30"/>
      <c r="AE343" s="30">
        <v>331</v>
      </c>
      <c r="AF343" s="383">
        <v>899193.23</v>
      </c>
      <c r="AG343" s="30"/>
      <c r="AH343" s="30"/>
      <c r="AI343" s="29"/>
      <c r="AJ343" s="30"/>
      <c r="AK343" s="30"/>
      <c r="AL343" s="29"/>
      <c r="AM343" s="30"/>
      <c r="AN343" s="30"/>
      <c r="AO343" s="29"/>
      <c r="AP343" s="30"/>
      <c r="AQ343" s="30">
        <v>331</v>
      </c>
      <c r="AR343" s="383">
        <v>1623373.77</v>
      </c>
      <c r="AS343" s="253">
        <f t="shared" si="14"/>
        <v>331</v>
      </c>
      <c r="AT343" s="254">
        <f t="shared" si="15"/>
        <v>331</v>
      </c>
      <c r="AU343" s="376">
        <v>331</v>
      </c>
      <c r="AV343" s="376">
        <v>1626526.86</v>
      </c>
    </row>
    <row r="344" spans="22:48">
      <c r="V344" s="30"/>
      <c r="W344" s="29"/>
      <c r="X344" s="30"/>
      <c r="Y344" s="30"/>
      <c r="Z344" s="29"/>
      <c r="AA344" s="30"/>
      <c r="AB344" s="30"/>
      <c r="AC344" s="29"/>
      <c r="AD344" s="30"/>
      <c r="AE344" s="30">
        <v>332</v>
      </c>
      <c r="AF344" s="383">
        <v>901821.48</v>
      </c>
      <c r="AG344" s="30"/>
      <c r="AH344" s="30"/>
      <c r="AI344" s="29"/>
      <c r="AJ344" s="30"/>
      <c r="AK344" s="30"/>
      <c r="AL344" s="29"/>
      <c r="AM344" s="30"/>
      <c r="AN344" s="30"/>
      <c r="AO344" s="29"/>
      <c r="AP344" s="30"/>
      <c r="AQ344" s="30">
        <v>332</v>
      </c>
      <c r="AR344" s="383">
        <v>1628217.34</v>
      </c>
      <c r="AS344" s="253">
        <f t="shared" si="14"/>
        <v>332</v>
      </c>
      <c r="AT344" s="254">
        <f t="shared" si="15"/>
        <v>332</v>
      </c>
      <c r="AU344" s="376">
        <v>332</v>
      </c>
      <c r="AV344" s="376">
        <v>1631371.02</v>
      </c>
    </row>
    <row r="345" spans="22:48">
      <c r="V345" s="30"/>
      <c r="W345" s="29"/>
      <c r="X345" s="30"/>
      <c r="Y345" s="30"/>
      <c r="Z345" s="29"/>
      <c r="AA345" s="30"/>
      <c r="AB345" s="30"/>
      <c r="AC345" s="29"/>
      <c r="AD345" s="30"/>
      <c r="AE345" s="30">
        <v>333</v>
      </c>
      <c r="AF345" s="383">
        <v>904449.73</v>
      </c>
      <c r="AG345" s="30"/>
      <c r="AH345" s="30"/>
      <c r="AI345" s="29"/>
      <c r="AJ345" s="30"/>
      <c r="AK345" s="30"/>
      <c r="AL345" s="29"/>
      <c r="AM345" s="30"/>
      <c r="AN345" s="30"/>
      <c r="AO345" s="29"/>
      <c r="AP345" s="30"/>
      <c r="AQ345" s="30">
        <v>333</v>
      </c>
      <c r="AR345" s="383">
        <v>1633060.91</v>
      </c>
      <c r="AS345" s="253">
        <f t="shared" si="14"/>
        <v>333</v>
      </c>
      <c r="AT345" s="254">
        <f t="shared" si="15"/>
        <v>333</v>
      </c>
      <c r="AU345" s="376">
        <v>333</v>
      </c>
      <c r="AV345" s="376">
        <v>1636215.18</v>
      </c>
    </row>
    <row r="346" spans="22:48">
      <c r="V346" s="30"/>
      <c r="W346" s="29"/>
      <c r="X346" s="30"/>
      <c r="Y346" s="30"/>
      <c r="Z346" s="29"/>
      <c r="AA346" s="30"/>
      <c r="AB346" s="30"/>
      <c r="AC346" s="29"/>
      <c r="AD346" s="30"/>
      <c r="AE346" s="30">
        <v>334</v>
      </c>
      <c r="AF346" s="383">
        <v>907077.98</v>
      </c>
      <c r="AG346" s="30"/>
      <c r="AH346" s="30"/>
      <c r="AI346" s="29"/>
      <c r="AJ346" s="30"/>
      <c r="AK346" s="30"/>
      <c r="AL346" s="29"/>
      <c r="AM346" s="30"/>
      <c r="AN346" s="30"/>
      <c r="AO346" s="29"/>
      <c r="AP346" s="30"/>
      <c r="AQ346" s="30">
        <v>334</v>
      </c>
      <c r="AR346" s="383">
        <v>1637904.48</v>
      </c>
      <c r="AS346" s="253">
        <f t="shared" si="14"/>
        <v>334</v>
      </c>
      <c r="AT346" s="254">
        <f t="shared" si="15"/>
        <v>334</v>
      </c>
      <c r="AU346" s="376">
        <v>334</v>
      </c>
      <c r="AV346" s="376">
        <v>1641059.34</v>
      </c>
    </row>
    <row r="347" spans="22:48">
      <c r="V347" s="30"/>
      <c r="W347" s="29"/>
      <c r="X347" s="30"/>
      <c r="Y347" s="30"/>
      <c r="Z347" s="29"/>
      <c r="AA347" s="30"/>
      <c r="AB347" s="30"/>
      <c r="AC347" s="29"/>
      <c r="AD347" s="30"/>
      <c r="AE347" s="30">
        <v>335</v>
      </c>
      <c r="AF347" s="383">
        <v>909706.23</v>
      </c>
      <c r="AG347" s="30"/>
      <c r="AH347" s="30"/>
      <c r="AI347" s="29"/>
      <c r="AJ347" s="30"/>
      <c r="AK347" s="30"/>
      <c r="AL347" s="29"/>
      <c r="AM347" s="30"/>
      <c r="AN347" s="30"/>
      <c r="AO347" s="29"/>
      <c r="AP347" s="30"/>
      <c r="AQ347" s="30">
        <v>335</v>
      </c>
      <c r="AR347" s="383">
        <v>1642748.05</v>
      </c>
      <c r="AS347" s="253">
        <f t="shared" si="14"/>
        <v>335</v>
      </c>
      <c r="AT347" s="254">
        <f t="shared" si="15"/>
        <v>335</v>
      </c>
      <c r="AU347" s="376">
        <v>335</v>
      </c>
      <c r="AV347" s="376">
        <v>1645903.5</v>
      </c>
    </row>
    <row r="348" spans="22:48">
      <c r="V348" s="30"/>
      <c r="W348" s="29"/>
      <c r="X348" s="30"/>
      <c r="Y348" s="30"/>
      <c r="Z348" s="29"/>
      <c r="AA348" s="30"/>
      <c r="AB348" s="30"/>
      <c r="AC348" s="29"/>
      <c r="AD348" s="30"/>
      <c r="AE348" s="30">
        <v>336</v>
      </c>
      <c r="AF348" s="383">
        <v>912334.48</v>
      </c>
      <c r="AG348" s="30"/>
      <c r="AH348" s="30"/>
      <c r="AI348" s="29"/>
      <c r="AJ348" s="30"/>
      <c r="AK348" s="30"/>
      <c r="AL348" s="29"/>
      <c r="AM348" s="30"/>
      <c r="AN348" s="30"/>
      <c r="AO348" s="29"/>
      <c r="AP348" s="30"/>
      <c r="AQ348" s="30">
        <v>336</v>
      </c>
      <c r="AR348" s="383">
        <v>1647591.62</v>
      </c>
      <c r="AS348" s="253">
        <f t="shared" si="14"/>
        <v>336</v>
      </c>
      <c r="AT348" s="254">
        <f t="shared" si="15"/>
        <v>336</v>
      </c>
      <c r="AU348" s="376">
        <v>336</v>
      </c>
      <c r="AV348" s="376">
        <v>1650747.66</v>
      </c>
    </row>
    <row r="349" spans="22:48">
      <c r="V349" s="30"/>
      <c r="W349" s="29"/>
      <c r="X349" s="30"/>
      <c r="Y349" s="30"/>
      <c r="Z349" s="29"/>
      <c r="AA349" s="30"/>
      <c r="AB349" s="30"/>
      <c r="AC349" s="29"/>
      <c r="AD349" s="30"/>
      <c r="AE349" s="30">
        <v>337</v>
      </c>
      <c r="AF349" s="383">
        <v>914962.73</v>
      </c>
      <c r="AG349" s="30"/>
      <c r="AH349" s="30"/>
      <c r="AI349" s="29"/>
      <c r="AJ349" s="30"/>
      <c r="AK349" s="30"/>
      <c r="AL349" s="29"/>
      <c r="AM349" s="30"/>
      <c r="AN349" s="30"/>
      <c r="AO349" s="29"/>
      <c r="AP349" s="30"/>
      <c r="AQ349" s="30">
        <v>337</v>
      </c>
      <c r="AR349" s="383">
        <v>1652435.19</v>
      </c>
      <c r="AS349" s="253">
        <f t="shared" si="14"/>
        <v>337</v>
      </c>
      <c r="AT349" s="254">
        <f t="shared" si="15"/>
        <v>337</v>
      </c>
      <c r="AU349" s="376">
        <v>337</v>
      </c>
      <c r="AV349" s="376">
        <v>1655591.82</v>
      </c>
    </row>
    <row r="350" spans="22:48">
      <c r="V350" s="30"/>
      <c r="W350" s="29"/>
      <c r="X350" s="30"/>
      <c r="Y350" s="30"/>
      <c r="Z350" s="29"/>
      <c r="AA350" s="30"/>
      <c r="AB350" s="30"/>
      <c r="AC350" s="29"/>
      <c r="AD350" s="30"/>
      <c r="AE350" s="30">
        <v>338</v>
      </c>
      <c r="AF350" s="383">
        <v>917590.98</v>
      </c>
      <c r="AG350" s="30"/>
      <c r="AH350" s="30"/>
      <c r="AI350" s="29"/>
      <c r="AJ350" s="30"/>
      <c r="AK350" s="30"/>
      <c r="AL350" s="29"/>
      <c r="AM350" s="30"/>
      <c r="AN350" s="30"/>
      <c r="AO350" s="29"/>
      <c r="AP350" s="30"/>
      <c r="AQ350" s="30">
        <v>338</v>
      </c>
      <c r="AR350" s="383">
        <v>1657278.76</v>
      </c>
      <c r="AS350" s="253">
        <f t="shared" si="14"/>
        <v>338</v>
      </c>
      <c r="AT350" s="254">
        <f t="shared" si="15"/>
        <v>338</v>
      </c>
      <c r="AU350" s="376">
        <v>338</v>
      </c>
      <c r="AV350" s="376">
        <v>1660435.98</v>
      </c>
    </row>
    <row r="351" spans="22:48">
      <c r="V351" s="30"/>
      <c r="W351" s="29"/>
      <c r="X351" s="30"/>
      <c r="Y351" s="30"/>
      <c r="Z351" s="29"/>
      <c r="AA351" s="30"/>
      <c r="AB351" s="30"/>
      <c r="AC351" s="29"/>
      <c r="AD351" s="30"/>
      <c r="AE351" s="30">
        <v>339</v>
      </c>
      <c r="AF351" s="383">
        <v>920219.23</v>
      </c>
      <c r="AG351" s="30"/>
      <c r="AH351" s="30"/>
      <c r="AI351" s="29"/>
      <c r="AJ351" s="30"/>
      <c r="AK351" s="30"/>
      <c r="AL351" s="29"/>
      <c r="AM351" s="30"/>
      <c r="AN351" s="30"/>
      <c r="AO351" s="29"/>
      <c r="AP351" s="30"/>
      <c r="AQ351" s="30">
        <v>339</v>
      </c>
      <c r="AR351" s="383">
        <v>1662122.33</v>
      </c>
      <c r="AS351" s="253">
        <f t="shared" si="14"/>
        <v>339</v>
      </c>
      <c r="AT351" s="254">
        <f t="shared" si="15"/>
        <v>339</v>
      </c>
      <c r="AU351" s="376">
        <v>339</v>
      </c>
      <c r="AV351" s="376">
        <v>1665280.14</v>
      </c>
    </row>
    <row r="352" spans="22:48">
      <c r="V352" s="30"/>
      <c r="W352" s="29"/>
      <c r="X352" s="30"/>
      <c r="Y352" s="30"/>
      <c r="Z352" s="29"/>
      <c r="AA352" s="30"/>
      <c r="AB352" s="30"/>
      <c r="AC352" s="29"/>
      <c r="AD352" s="30"/>
      <c r="AE352" s="30">
        <v>340</v>
      </c>
      <c r="AF352" s="383">
        <v>922847.48</v>
      </c>
      <c r="AG352" s="30"/>
      <c r="AH352" s="30"/>
      <c r="AI352" s="29"/>
      <c r="AJ352" s="30"/>
      <c r="AK352" s="30"/>
      <c r="AL352" s="29"/>
      <c r="AM352" s="30"/>
      <c r="AN352" s="30"/>
      <c r="AO352" s="29"/>
      <c r="AP352" s="30"/>
      <c r="AQ352" s="30">
        <v>340</v>
      </c>
      <c r="AR352" s="383">
        <v>1666965.9</v>
      </c>
      <c r="AS352" s="253">
        <f t="shared" si="14"/>
        <v>340</v>
      </c>
      <c r="AT352" s="254">
        <f t="shared" si="15"/>
        <v>340</v>
      </c>
      <c r="AU352" s="376">
        <v>340</v>
      </c>
      <c r="AV352" s="376">
        <v>1670124.3</v>
      </c>
    </row>
    <row r="353" spans="22:48">
      <c r="V353" s="30"/>
      <c r="W353" s="29"/>
      <c r="X353" s="30"/>
      <c r="Y353" s="30"/>
      <c r="Z353" s="29"/>
      <c r="AA353" s="30"/>
      <c r="AB353" s="30"/>
      <c r="AC353" s="29"/>
      <c r="AD353" s="30"/>
      <c r="AE353" s="30">
        <v>341</v>
      </c>
      <c r="AF353" s="383">
        <v>925475.73</v>
      </c>
      <c r="AG353" s="30"/>
      <c r="AH353" s="30"/>
      <c r="AI353" s="29"/>
      <c r="AJ353" s="30"/>
      <c r="AK353" s="30"/>
      <c r="AL353" s="29"/>
      <c r="AM353" s="30"/>
      <c r="AN353" s="30"/>
      <c r="AO353" s="29"/>
      <c r="AP353" s="30"/>
      <c r="AQ353" s="30">
        <v>341</v>
      </c>
      <c r="AR353" s="383">
        <v>1671809.47</v>
      </c>
      <c r="AS353" s="253">
        <f t="shared" si="14"/>
        <v>341</v>
      </c>
      <c r="AT353" s="254">
        <f t="shared" si="15"/>
        <v>341</v>
      </c>
      <c r="AU353" s="376">
        <v>341</v>
      </c>
      <c r="AV353" s="376">
        <v>1674968.46</v>
      </c>
    </row>
    <row r="354" spans="22:48">
      <c r="V354" s="30"/>
      <c r="W354" s="29"/>
      <c r="X354" s="30"/>
      <c r="Y354" s="30"/>
      <c r="Z354" s="29"/>
      <c r="AA354" s="30"/>
      <c r="AB354" s="30"/>
      <c r="AC354" s="29"/>
      <c r="AD354" s="30"/>
      <c r="AE354" s="30">
        <v>342</v>
      </c>
      <c r="AF354" s="383">
        <v>928103.98</v>
      </c>
      <c r="AG354" s="30"/>
      <c r="AH354" s="30"/>
      <c r="AI354" s="29"/>
      <c r="AJ354" s="30"/>
      <c r="AK354" s="30"/>
      <c r="AL354" s="29"/>
      <c r="AM354" s="30"/>
      <c r="AN354" s="30"/>
      <c r="AO354" s="29"/>
      <c r="AP354" s="30"/>
      <c r="AQ354" s="30">
        <v>342</v>
      </c>
      <c r="AR354" s="383">
        <v>1676653.04</v>
      </c>
      <c r="AS354" s="253">
        <f t="shared" si="14"/>
        <v>342</v>
      </c>
      <c r="AT354" s="254">
        <f t="shared" si="15"/>
        <v>342</v>
      </c>
      <c r="AU354" s="376">
        <v>342</v>
      </c>
      <c r="AV354" s="376">
        <v>1679812.62</v>
      </c>
    </row>
    <row r="355" spans="22:48">
      <c r="V355" s="30"/>
      <c r="W355" s="29"/>
      <c r="X355" s="30"/>
      <c r="Y355" s="30"/>
      <c r="Z355" s="29"/>
      <c r="AA355" s="30"/>
      <c r="AB355" s="30"/>
      <c r="AC355" s="29"/>
      <c r="AD355" s="30"/>
      <c r="AE355" s="30">
        <v>343</v>
      </c>
      <c r="AF355" s="383">
        <v>930732.23</v>
      </c>
      <c r="AG355" s="30"/>
      <c r="AH355" s="30"/>
      <c r="AI355" s="29"/>
      <c r="AJ355" s="30"/>
      <c r="AK355" s="30"/>
      <c r="AL355" s="29"/>
      <c r="AM355" s="30"/>
      <c r="AN355" s="30"/>
      <c r="AO355" s="29"/>
      <c r="AP355" s="30"/>
      <c r="AQ355" s="30">
        <v>343</v>
      </c>
      <c r="AR355" s="383">
        <v>1681496.61</v>
      </c>
      <c r="AS355" s="253">
        <f t="shared" si="14"/>
        <v>343</v>
      </c>
      <c r="AT355" s="254">
        <f t="shared" si="15"/>
        <v>343</v>
      </c>
      <c r="AU355" s="376">
        <v>343</v>
      </c>
      <c r="AV355" s="376">
        <v>1684656.78</v>
      </c>
    </row>
    <row r="356" spans="22:48">
      <c r="V356" s="30"/>
      <c r="W356" s="29"/>
      <c r="X356" s="30"/>
      <c r="Y356" s="30"/>
      <c r="Z356" s="29"/>
      <c r="AA356" s="30"/>
      <c r="AB356" s="30"/>
      <c r="AC356" s="29"/>
      <c r="AD356" s="30"/>
      <c r="AE356" s="30">
        <v>344</v>
      </c>
      <c r="AF356" s="383">
        <v>933360.48</v>
      </c>
      <c r="AG356" s="30"/>
      <c r="AH356" s="30"/>
      <c r="AI356" s="29"/>
      <c r="AJ356" s="30"/>
      <c r="AK356" s="30"/>
      <c r="AL356" s="29"/>
      <c r="AM356" s="30"/>
      <c r="AN356" s="30"/>
      <c r="AO356" s="29"/>
      <c r="AP356" s="30"/>
      <c r="AQ356" s="30">
        <v>344</v>
      </c>
      <c r="AR356" s="383">
        <v>1686340.18</v>
      </c>
      <c r="AS356" s="253">
        <f t="shared" si="14"/>
        <v>344</v>
      </c>
      <c r="AT356" s="254">
        <f t="shared" si="15"/>
        <v>344</v>
      </c>
      <c r="AU356" s="376">
        <v>344</v>
      </c>
      <c r="AV356" s="376">
        <v>1689500.94</v>
      </c>
    </row>
    <row r="357" spans="22:48">
      <c r="V357" s="30"/>
      <c r="W357" s="29"/>
      <c r="X357" s="30"/>
      <c r="Y357" s="30"/>
      <c r="Z357" s="29"/>
      <c r="AA357" s="30"/>
      <c r="AB357" s="30"/>
      <c r="AC357" s="29"/>
      <c r="AD357" s="30"/>
      <c r="AE357" s="30">
        <v>345</v>
      </c>
      <c r="AF357" s="383">
        <v>935988.73</v>
      </c>
      <c r="AG357" s="30"/>
      <c r="AH357" s="30"/>
      <c r="AI357" s="29"/>
      <c r="AJ357" s="30"/>
      <c r="AK357" s="30"/>
      <c r="AL357" s="29"/>
      <c r="AM357" s="30"/>
      <c r="AN357" s="30"/>
      <c r="AO357" s="29"/>
      <c r="AP357" s="30"/>
      <c r="AQ357" s="30">
        <v>345</v>
      </c>
      <c r="AR357" s="383">
        <v>1691183.75</v>
      </c>
      <c r="AS357" s="253">
        <f t="shared" si="14"/>
        <v>345</v>
      </c>
      <c r="AT357" s="254">
        <f t="shared" si="15"/>
        <v>345</v>
      </c>
      <c r="AU357" s="376">
        <v>345</v>
      </c>
      <c r="AV357" s="376">
        <v>1694345.1</v>
      </c>
    </row>
    <row r="358" spans="22:48">
      <c r="V358" s="30"/>
      <c r="W358" s="29"/>
      <c r="X358" s="30"/>
      <c r="Y358" s="30"/>
      <c r="Z358" s="29"/>
      <c r="AA358" s="30"/>
      <c r="AB358" s="30"/>
      <c r="AC358" s="29"/>
      <c r="AD358" s="30"/>
      <c r="AE358" s="30">
        <v>346</v>
      </c>
      <c r="AF358" s="383">
        <v>938616.98</v>
      </c>
      <c r="AG358" s="30"/>
      <c r="AH358" s="30"/>
      <c r="AI358" s="29"/>
      <c r="AJ358" s="30"/>
      <c r="AK358" s="30"/>
      <c r="AL358" s="29"/>
      <c r="AM358" s="30"/>
      <c r="AN358" s="30"/>
      <c r="AO358" s="29"/>
      <c r="AP358" s="30"/>
      <c r="AQ358" s="30">
        <v>346</v>
      </c>
      <c r="AR358" s="383">
        <v>1696027.32</v>
      </c>
      <c r="AS358" s="253">
        <f t="shared" si="14"/>
        <v>346</v>
      </c>
      <c r="AT358" s="254">
        <f t="shared" si="15"/>
        <v>346</v>
      </c>
      <c r="AU358" s="376">
        <v>346</v>
      </c>
      <c r="AV358" s="376">
        <v>1699189.26</v>
      </c>
    </row>
    <row r="359" spans="22:48">
      <c r="V359" s="30"/>
      <c r="W359" s="29"/>
      <c r="X359" s="30"/>
      <c r="Y359" s="30"/>
      <c r="Z359" s="29"/>
      <c r="AA359" s="30"/>
      <c r="AB359" s="30"/>
      <c r="AC359" s="29"/>
      <c r="AD359" s="30"/>
      <c r="AE359" s="30">
        <v>347</v>
      </c>
      <c r="AF359" s="383">
        <v>941245.23</v>
      </c>
      <c r="AG359" s="30"/>
      <c r="AH359" s="30"/>
      <c r="AI359" s="29"/>
      <c r="AJ359" s="30"/>
      <c r="AK359" s="30"/>
      <c r="AL359" s="29"/>
      <c r="AM359" s="30"/>
      <c r="AN359" s="30"/>
      <c r="AO359" s="29"/>
      <c r="AP359" s="30"/>
      <c r="AQ359" s="30">
        <v>347</v>
      </c>
      <c r="AR359" s="383">
        <v>1700870.89</v>
      </c>
      <c r="AS359" s="253">
        <f t="shared" si="14"/>
        <v>347</v>
      </c>
      <c r="AT359" s="254">
        <f t="shared" si="15"/>
        <v>347</v>
      </c>
      <c r="AU359" s="376">
        <v>347</v>
      </c>
      <c r="AV359" s="376">
        <v>1704033.42</v>
      </c>
    </row>
    <row r="360" spans="22:48">
      <c r="V360" s="30"/>
      <c r="W360" s="29"/>
      <c r="X360" s="30"/>
      <c r="Y360" s="30"/>
      <c r="Z360" s="29"/>
      <c r="AA360" s="30"/>
      <c r="AB360" s="30"/>
      <c r="AC360" s="29"/>
      <c r="AD360" s="30"/>
      <c r="AE360" s="30">
        <v>348</v>
      </c>
      <c r="AF360" s="383">
        <v>943873.48</v>
      </c>
      <c r="AG360" s="30"/>
      <c r="AH360" s="30"/>
      <c r="AI360" s="29"/>
      <c r="AJ360" s="30"/>
      <c r="AK360" s="30"/>
      <c r="AL360" s="29"/>
      <c r="AM360" s="30"/>
      <c r="AN360" s="30"/>
      <c r="AO360" s="29"/>
      <c r="AP360" s="30"/>
      <c r="AQ360" s="30">
        <v>348</v>
      </c>
      <c r="AR360" s="383">
        <v>1705714.46</v>
      </c>
      <c r="AS360" s="253">
        <f t="shared" si="14"/>
        <v>348</v>
      </c>
      <c r="AT360" s="254">
        <f t="shared" si="15"/>
        <v>348</v>
      </c>
      <c r="AU360" s="376">
        <v>348</v>
      </c>
      <c r="AV360" s="376">
        <v>1708877.58</v>
      </c>
    </row>
    <row r="361" spans="22:48">
      <c r="V361" s="30"/>
      <c r="W361" s="29"/>
      <c r="X361" s="30"/>
      <c r="Y361" s="30"/>
      <c r="Z361" s="29"/>
      <c r="AA361" s="30"/>
      <c r="AB361" s="30"/>
      <c r="AC361" s="29"/>
      <c r="AD361" s="30"/>
      <c r="AE361" s="30">
        <v>349</v>
      </c>
      <c r="AF361" s="383">
        <v>946501.73</v>
      </c>
      <c r="AG361" s="30"/>
      <c r="AH361" s="30"/>
      <c r="AI361" s="29"/>
      <c r="AJ361" s="30"/>
      <c r="AK361" s="30"/>
      <c r="AL361" s="29"/>
      <c r="AM361" s="30"/>
      <c r="AN361" s="30"/>
      <c r="AO361" s="29"/>
      <c r="AP361" s="30"/>
      <c r="AQ361" s="30">
        <v>349</v>
      </c>
      <c r="AR361" s="383">
        <v>1710558.03</v>
      </c>
      <c r="AS361" s="253">
        <f t="shared" si="14"/>
        <v>349</v>
      </c>
      <c r="AT361" s="254">
        <f t="shared" si="15"/>
        <v>349</v>
      </c>
      <c r="AU361" s="376">
        <v>349</v>
      </c>
      <c r="AV361" s="376">
        <v>1713721.74</v>
      </c>
    </row>
    <row r="362" spans="22:48">
      <c r="V362" s="30"/>
      <c r="W362" s="29"/>
      <c r="X362" s="30"/>
      <c r="Y362" s="30"/>
      <c r="Z362" s="29"/>
      <c r="AA362" s="30"/>
      <c r="AB362" s="30"/>
      <c r="AC362" s="29"/>
      <c r="AD362" s="30"/>
      <c r="AE362" s="30">
        <v>350</v>
      </c>
      <c r="AF362" s="383">
        <v>949129.98</v>
      </c>
      <c r="AG362" s="30"/>
      <c r="AH362" s="30"/>
      <c r="AI362" s="29"/>
      <c r="AJ362" s="30"/>
      <c r="AK362" s="30"/>
      <c r="AL362" s="29"/>
      <c r="AM362" s="30"/>
      <c r="AN362" s="30"/>
      <c r="AO362" s="29"/>
      <c r="AP362" s="30"/>
      <c r="AQ362" s="30">
        <v>350</v>
      </c>
      <c r="AR362" s="383">
        <v>1715401.6</v>
      </c>
      <c r="AS362" s="253">
        <f t="shared" si="14"/>
        <v>350</v>
      </c>
      <c r="AT362" s="254">
        <f t="shared" si="15"/>
        <v>350</v>
      </c>
      <c r="AU362" s="376">
        <v>350</v>
      </c>
      <c r="AV362" s="376">
        <v>1718565.9</v>
      </c>
    </row>
    <row r="363" spans="22:48">
      <c r="V363" s="30"/>
      <c r="W363" s="29"/>
      <c r="X363" s="30"/>
      <c r="Y363" s="30"/>
      <c r="Z363" s="29"/>
      <c r="AA363" s="30"/>
      <c r="AB363" s="30"/>
      <c r="AC363" s="29"/>
      <c r="AD363" s="30"/>
      <c r="AE363" s="30">
        <v>351</v>
      </c>
      <c r="AF363" s="383">
        <v>951758.23</v>
      </c>
      <c r="AG363" s="30"/>
      <c r="AH363" s="30"/>
      <c r="AI363" s="29"/>
      <c r="AJ363" s="30"/>
      <c r="AK363" s="30"/>
      <c r="AL363" s="29"/>
      <c r="AM363" s="30"/>
      <c r="AN363" s="30"/>
      <c r="AO363" s="29"/>
      <c r="AP363" s="30"/>
      <c r="AQ363" s="30">
        <v>351</v>
      </c>
      <c r="AR363" s="383">
        <v>1720245.17</v>
      </c>
      <c r="AS363" s="253">
        <f t="shared" si="14"/>
        <v>351</v>
      </c>
      <c r="AT363" s="254">
        <f t="shared" si="15"/>
        <v>351</v>
      </c>
      <c r="AU363" s="376">
        <v>351</v>
      </c>
      <c r="AV363" s="376">
        <v>1723410.06</v>
      </c>
    </row>
    <row r="364" spans="22:48">
      <c r="V364" s="30"/>
      <c r="W364" s="29"/>
      <c r="X364" s="30"/>
      <c r="Y364" s="30"/>
      <c r="Z364" s="29"/>
      <c r="AA364" s="30"/>
      <c r="AB364" s="30"/>
      <c r="AC364" s="29"/>
      <c r="AD364" s="30"/>
      <c r="AE364" s="30">
        <v>352</v>
      </c>
      <c r="AF364" s="383">
        <v>954386.48</v>
      </c>
      <c r="AG364" s="30"/>
      <c r="AH364" s="30"/>
      <c r="AI364" s="29"/>
      <c r="AJ364" s="30"/>
      <c r="AK364" s="30"/>
      <c r="AL364" s="29"/>
      <c r="AM364" s="30"/>
      <c r="AN364" s="30"/>
      <c r="AO364" s="29"/>
      <c r="AP364" s="30"/>
      <c r="AQ364" s="30">
        <v>352</v>
      </c>
      <c r="AR364" s="383">
        <v>1725088.74</v>
      </c>
      <c r="AS364" s="253">
        <f t="shared" si="14"/>
        <v>352</v>
      </c>
      <c r="AT364" s="254">
        <f t="shared" si="15"/>
        <v>352</v>
      </c>
      <c r="AU364" s="376">
        <v>352</v>
      </c>
      <c r="AV364" s="376">
        <v>1728254.22</v>
      </c>
    </row>
    <row r="365" spans="22:48">
      <c r="V365" s="30"/>
      <c r="W365" s="29"/>
      <c r="X365" s="30"/>
      <c r="Y365" s="30"/>
      <c r="Z365" s="29"/>
      <c r="AA365" s="30"/>
      <c r="AB365" s="30"/>
      <c r="AC365" s="29"/>
      <c r="AD365" s="30"/>
      <c r="AE365" s="30">
        <v>353</v>
      </c>
      <c r="AF365" s="383">
        <v>957014.73</v>
      </c>
      <c r="AG365" s="30"/>
      <c r="AH365" s="30"/>
      <c r="AI365" s="29"/>
      <c r="AJ365" s="30"/>
      <c r="AK365" s="30"/>
      <c r="AL365" s="29"/>
      <c r="AM365" s="30"/>
      <c r="AN365" s="30"/>
      <c r="AO365" s="29"/>
      <c r="AP365" s="30"/>
      <c r="AQ365" s="30">
        <v>353</v>
      </c>
      <c r="AR365" s="383">
        <v>1729932.31</v>
      </c>
      <c r="AS365" s="253">
        <f t="shared" si="14"/>
        <v>353</v>
      </c>
      <c r="AT365" s="254">
        <f t="shared" si="15"/>
        <v>353</v>
      </c>
      <c r="AU365" s="376">
        <v>353</v>
      </c>
      <c r="AV365" s="376">
        <v>1733098.38</v>
      </c>
    </row>
    <row r="366" spans="22:48">
      <c r="V366" s="30"/>
      <c r="W366" s="29"/>
      <c r="X366" s="30"/>
      <c r="Y366" s="30"/>
      <c r="Z366" s="29"/>
      <c r="AA366" s="30"/>
      <c r="AB366" s="30"/>
      <c r="AC366" s="29"/>
      <c r="AD366" s="30"/>
      <c r="AE366" s="30">
        <v>354</v>
      </c>
      <c r="AF366" s="383">
        <v>959642.98</v>
      </c>
      <c r="AG366" s="30"/>
      <c r="AH366" s="30"/>
      <c r="AI366" s="29"/>
      <c r="AJ366" s="30"/>
      <c r="AK366" s="30"/>
      <c r="AL366" s="29"/>
      <c r="AM366" s="30"/>
      <c r="AN366" s="30"/>
      <c r="AO366" s="29"/>
      <c r="AP366" s="30"/>
      <c r="AQ366" s="30">
        <v>354</v>
      </c>
      <c r="AR366" s="383">
        <v>1734775.88</v>
      </c>
      <c r="AS366" s="253">
        <f t="shared" si="14"/>
        <v>354</v>
      </c>
      <c r="AT366" s="254">
        <f t="shared" si="15"/>
        <v>354</v>
      </c>
      <c r="AU366" s="376">
        <v>354</v>
      </c>
      <c r="AV366" s="376">
        <v>1737942.54</v>
      </c>
    </row>
    <row r="367" spans="22:48">
      <c r="V367" s="30"/>
      <c r="W367" s="29"/>
      <c r="X367" s="30"/>
      <c r="Y367" s="30"/>
      <c r="Z367" s="29"/>
      <c r="AA367" s="30"/>
      <c r="AB367" s="30"/>
      <c r="AC367" s="29"/>
      <c r="AD367" s="30"/>
      <c r="AE367" s="30">
        <v>355</v>
      </c>
      <c r="AF367" s="383">
        <v>962271.23</v>
      </c>
      <c r="AG367" s="30"/>
      <c r="AH367" s="30"/>
      <c r="AI367" s="29"/>
      <c r="AJ367" s="30"/>
      <c r="AK367" s="30"/>
      <c r="AL367" s="29"/>
      <c r="AM367" s="30"/>
      <c r="AN367" s="30"/>
      <c r="AO367" s="29"/>
      <c r="AP367" s="30"/>
      <c r="AQ367" s="30">
        <v>355</v>
      </c>
      <c r="AR367" s="383">
        <v>1739619.45</v>
      </c>
      <c r="AS367" s="253">
        <f t="shared" si="14"/>
        <v>355</v>
      </c>
      <c r="AT367" s="254">
        <f t="shared" si="15"/>
        <v>355</v>
      </c>
      <c r="AU367" s="376">
        <v>355</v>
      </c>
      <c r="AV367" s="376">
        <v>1742786.7</v>
      </c>
    </row>
    <row r="368" spans="22:48">
      <c r="V368" s="30"/>
      <c r="W368" s="29"/>
      <c r="X368" s="30"/>
      <c r="Y368" s="30"/>
      <c r="Z368" s="29"/>
      <c r="AA368" s="30"/>
      <c r="AB368" s="30"/>
      <c r="AC368" s="29"/>
      <c r="AD368" s="30"/>
      <c r="AE368" s="30">
        <v>356</v>
      </c>
      <c r="AF368" s="383">
        <v>964899.48</v>
      </c>
      <c r="AG368" s="30"/>
      <c r="AH368" s="30"/>
      <c r="AI368" s="29"/>
      <c r="AJ368" s="30"/>
      <c r="AK368" s="30"/>
      <c r="AL368" s="29"/>
      <c r="AM368" s="30"/>
      <c r="AN368" s="30"/>
      <c r="AO368" s="29"/>
      <c r="AP368" s="30"/>
      <c r="AQ368" s="30">
        <v>356</v>
      </c>
      <c r="AR368" s="383">
        <v>1744463.02</v>
      </c>
      <c r="AS368" s="253">
        <f t="shared" si="14"/>
        <v>356</v>
      </c>
      <c r="AT368" s="254">
        <f t="shared" si="15"/>
        <v>356</v>
      </c>
      <c r="AU368" s="376">
        <v>356</v>
      </c>
      <c r="AV368" s="376">
        <v>1747630.86</v>
      </c>
    </row>
    <row r="369" spans="22:48">
      <c r="V369" s="30"/>
      <c r="W369" s="29"/>
      <c r="X369" s="30"/>
      <c r="Y369" s="30"/>
      <c r="Z369" s="29"/>
      <c r="AA369" s="30"/>
      <c r="AB369" s="30"/>
      <c r="AC369" s="29"/>
      <c r="AD369" s="30"/>
      <c r="AE369" s="30">
        <v>357</v>
      </c>
      <c r="AF369" s="383">
        <v>967527.73</v>
      </c>
      <c r="AG369" s="30"/>
      <c r="AH369" s="30"/>
      <c r="AI369" s="29"/>
      <c r="AJ369" s="30"/>
      <c r="AK369" s="30"/>
      <c r="AL369" s="29"/>
      <c r="AM369" s="30"/>
      <c r="AN369" s="30"/>
      <c r="AO369" s="29"/>
      <c r="AP369" s="30"/>
      <c r="AQ369" s="30">
        <v>357</v>
      </c>
      <c r="AR369" s="383">
        <v>1749306.59</v>
      </c>
      <c r="AS369" s="253">
        <f t="shared" si="14"/>
        <v>357</v>
      </c>
      <c r="AT369" s="254">
        <f t="shared" si="15"/>
        <v>357</v>
      </c>
      <c r="AU369" s="376">
        <v>357</v>
      </c>
      <c r="AV369" s="376">
        <v>1752475.02</v>
      </c>
    </row>
    <row r="370" spans="22:48">
      <c r="V370" s="30"/>
      <c r="W370" s="29"/>
      <c r="X370" s="30"/>
      <c r="Y370" s="30"/>
      <c r="Z370" s="29"/>
      <c r="AA370" s="30"/>
      <c r="AB370" s="30"/>
      <c r="AC370" s="29"/>
      <c r="AD370" s="30"/>
      <c r="AE370" s="30">
        <v>358</v>
      </c>
      <c r="AF370" s="383">
        <v>970155.98</v>
      </c>
      <c r="AG370" s="30"/>
      <c r="AH370" s="30"/>
      <c r="AI370" s="29"/>
      <c r="AJ370" s="30"/>
      <c r="AK370" s="30"/>
      <c r="AL370" s="29"/>
      <c r="AM370" s="30"/>
      <c r="AN370" s="30"/>
      <c r="AO370" s="29"/>
      <c r="AP370" s="30"/>
      <c r="AQ370" s="30">
        <v>358</v>
      </c>
      <c r="AR370" s="383">
        <v>1754150.16</v>
      </c>
      <c r="AS370" s="253">
        <f t="shared" si="14"/>
        <v>358</v>
      </c>
      <c r="AT370" s="254">
        <f t="shared" si="15"/>
        <v>358</v>
      </c>
      <c r="AU370" s="376">
        <v>358</v>
      </c>
      <c r="AV370" s="376">
        <v>1757319.18</v>
      </c>
    </row>
    <row r="371" spans="22:48">
      <c r="V371" s="30"/>
      <c r="W371" s="29"/>
      <c r="X371" s="30"/>
      <c r="Y371" s="30"/>
      <c r="Z371" s="29"/>
      <c r="AA371" s="30"/>
      <c r="AB371" s="30"/>
      <c r="AC371" s="29"/>
      <c r="AD371" s="30"/>
      <c r="AE371" s="30">
        <v>359</v>
      </c>
      <c r="AF371" s="383">
        <v>972784.23</v>
      </c>
      <c r="AG371" s="30"/>
      <c r="AH371" s="30"/>
      <c r="AI371" s="29"/>
      <c r="AJ371" s="30"/>
      <c r="AK371" s="30"/>
      <c r="AL371" s="29"/>
      <c r="AM371" s="30"/>
      <c r="AN371" s="30"/>
      <c r="AO371" s="29"/>
      <c r="AP371" s="30"/>
      <c r="AQ371" s="30">
        <v>359</v>
      </c>
      <c r="AR371" s="383">
        <v>1758993.73</v>
      </c>
      <c r="AS371" s="253">
        <f t="shared" si="14"/>
        <v>359</v>
      </c>
      <c r="AT371" s="254">
        <f t="shared" si="15"/>
        <v>359</v>
      </c>
      <c r="AU371" s="376">
        <v>359</v>
      </c>
      <c r="AV371" s="376">
        <v>1762163.34</v>
      </c>
    </row>
    <row r="372" spans="22:48">
      <c r="V372" s="30"/>
      <c r="W372" s="29"/>
      <c r="X372" s="30"/>
      <c r="Y372" s="30"/>
      <c r="Z372" s="29"/>
      <c r="AA372" s="30"/>
      <c r="AB372" s="30"/>
      <c r="AC372" s="29"/>
      <c r="AD372" s="30"/>
      <c r="AE372" s="30">
        <v>360</v>
      </c>
      <c r="AF372" s="383">
        <v>975412.48</v>
      </c>
      <c r="AG372" s="30"/>
      <c r="AH372" s="30"/>
      <c r="AI372" s="29"/>
      <c r="AJ372" s="30"/>
      <c r="AK372" s="30"/>
      <c r="AL372" s="29"/>
      <c r="AM372" s="30"/>
      <c r="AN372" s="30"/>
      <c r="AO372" s="29"/>
      <c r="AP372" s="30"/>
      <c r="AQ372" s="30">
        <v>360</v>
      </c>
      <c r="AR372" s="383">
        <v>1763837.3</v>
      </c>
      <c r="AS372" s="253">
        <f t="shared" si="14"/>
        <v>360</v>
      </c>
      <c r="AT372" s="254">
        <f t="shared" si="15"/>
        <v>360</v>
      </c>
      <c r="AU372" s="376">
        <v>360</v>
      </c>
      <c r="AV372" s="376">
        <v>1767007.5</v>
      </c>
    </row>
    <row r="373" spans="22:48">
      <c r="V373" s="30"/>
      <c r="W373" s="29"/>
      <c r="X373" s="30"/>
      <c r="Y373" s="30"/>
      <c r="Z373" s="29"/>
      <c r="AA373" s="30"/>
      <c r="AB373" s="30"/>
      <c r="AC373" s="29"/>
      <c r="AD373" s="30"/>
      <c r="AE373" s="30">
        <v>361</v>
      </c>
      <c r="AF373" s="383">
        <v>978040.73</v>
      </c>
      <c r="AG373" s="30"/>
      <c r="AH373" s="30"/>
      <c r="AI373" s="29"/>
      <c r="AJ373" s="30"/>
      <c r="AK373" s="30"/>
      <c r="AL373" s="29"/>
      <c r="AM373" s="30"/>
      <c r="AN373" s="30"/>
      <c r="AO373" s="29"/>
      <c r="AP373" s="30"/>
      <c r="AQ373" s="30">
        <v>361</v>
      </c>
      <c r="AR373" s="383">
        <v>1768680.87</v>
      </c>
      <c r="AS373" s="253">
        <f t="shared" si="14"/>
        <v>361</v>
      </c>
      <c r="AT373" s="254">
        <f t="shared" si="15"/>
        <v>361</v>
      </c>
      <c r="AU373" s="376">
        <v>361</v>
      </c>
      <c r="AV373" s="376">
        <v>1771851.66</v>
      </c>
    </row>
    <row r="374" spans="22:48">
      <c r="V374" s="30"/>
      <c r="W374" s="29"/>
      <c r="X374" s="30"/>
      <c r="Y374" s="30"/>
      <c r="Z374" s="29"/>
      <c r="AA374" s="30"/>
      <c r="AB374" s="30"/>
      <c r="AC374" s="29"/>
      <c r="AD374" s="30"/>
      <c r="AE374" s="30">
        <v>362</v>
      </c>
      <c r="AF374" s="383">
        <v>980668.98</v>
      </c>
      <c r="AG374" s="30"/>
      <c r="AH374" s="30"/>
      <c r="AI374" s="29"/>
      <c r="AJ374" s="30"/>
      <c r="AK374" s="30"/>
      <c r="AL374" s="29"/>
      <c r="AM374" s="30"/>
      <c r="AN374" s="30"/>
      <c r="AO374" s="29"/>
      <c r="AP374" s="30"/>
      <c r="AQ374" s="30">
        <v>362</v>
      </c>
      <c r="AR374" s="383">
        <v>1773524.44</v>
      </c>
      <c r="AS374" s="253">
        <f t="shared" si="14"/>
        <v>362</v>
      </c>
      <c r="AT374" s="254">
        <f t="shared" si="15"/>
        <v>362</v>
      </c>
      <c r="AU374" s="376">
        <v>362</v>
      </c>
      <c r="AV374" s="376">
        <v>1776695.82</v>
      </c>
    </row>
    <row r="375" spans="22:48">
      <c r="V375" s="30"/>
      <c r="W375" s="29"/>
      <c r="X375" s="30"/>
      <c r="Y375" s="30"/>
      <c r="Z375" s="29"/>
      <c r="AA375" s="30"/>
      <c r="AB375" s="30"/>
      <c r="AC375" s="29"/>
      <c r="AD375" s="30"/>
      <c r="AE375" s="30">
        <v>363</v>
      </c>
      <c r="AF375" s="383">
        <v>983297.23</v>
      </c>
      <c r="AG375" s="30"/>
      <c r="AH375" s="30"/>
      <c r="AI375" s="29"/>
      <c r="AJ375" s="30"/>
      <c r="AK375" s="30"/>
      <c r="AL375" s="29"/>
      <c r="AM375" s="30"/>
      <c r="AN375" s="30"/>
      <c r="AO375" s="29"/>
      <c r="AP375" s="30"/>
      <c r="AQ375" s="30">
        <v>363</v>
      </c>
      <c r="AR375" s="383">
        <v>1778368.01</v>
      </c>
      <c r="AS375" s="253">
        <f t="shared" si="14"/>
        <v>363</v>
      </c>
      <c r="AT375" s="254">
        <f t="shared" si="15"/>
        <v>363</v>
      </c>
      <c r="AU375" s="376">
        <v>363</v>
      </c>
      <c r="AV375" s="376">
        <v>1781539.98</v>
      </c>
    </row>
    <row r="376" spans="22:48">
      <c r="V376" s="30"/>
      <c r="W376" s="29"/>
      <c r="X376" s="30"/>
      <c r="Y376" s="30"/>
      <c r="Z376" s="29"/>
      <c r="AA376" s="30"/>
      <c r="AB376" s="30"/>
      <c r="AC376" s="29"/>
      <c r="AD376" s="30"/>
      <c r="AE376" s="30">
        <v>364</v>
      </c>
      <c r="AF376" s="383">
        <v>985925.48</v>
      </c>
      <c r="AG376" s="30"/>
      <c r="AH376" s="30"/>
      <c r="AI376" s="29"/>
      <c r="AJ376" s="30"/>
      <c r="AK376" s="30"/>
      <c r="AL376" s="29"/>
      <c r="AM376" s="30"/>
      <c r="AN376" s="30"/>
      <c r="AO376" s="29"/>
      <c r="AP376" s="30"/>
      <c r="AQ376" s="30">
        <v>364</v>
      </c>
      <c r="AR376" s="383">
        <v>1783211.58</v>
      </c>
      <c r="AS376" s="253">
        <f t="shared" si="14"/>
        <v>364</v>
      </c>
      <c r="AT376" s="254">
        <f t="shared" si="15"/>
        <v>364</v>
      </c>
      <c r="AU376" s="376">
        <v>364</v>
      </c>
      <c r="AV376" s="376">
        <v>1786384.14</v>
      </c>
    </row>
    <row r="377" spans="22:48">
      <c r="V377" s="30"/>
      <c r="W377" s="29"/>
      <c r="X377" s="30"/>
      <c r="Y377" s="30"/>
      <c r="Z377" s="29"/>
      <c r="AA377" s="30"/>
      <c r="AB377" s="30"/>
      <c r="AC377" s="29"/>
      <c r="AD377" s="30"/>
      <c r="AE377" s="30">
        <v>365</v>
      </c>
      <c r="AF377" s="383">
        <v>988553.73</v>
      </c>
      <c r="AG377" s="30"/>
      <c r="AH377" s="30"/>
      <c r="AI377" s="29"/>
      <c r="AJ377" s="30"/>
      <c r="AK377" s="30"/>
      <c r="AL377" s="29"/>
      <c r="AM377" s="30"/>
      <c r="AN377" s="30"/>
      <c r="AO377" s="29"/>
      <c r="AP377" s="30"/>
      <c r="AQ377" s="30">
        <v>365</v>
      </c>
      <c r="AR377" s="383">
        <v>1788055.15</v>
      </c>
      <c r="AS377" s="253">
        <f t="shared" si="14"/>
        <v>365</v>
      </c>
      <c r="AT377" s="254">
        <f t="shared" si="15"/>
        <v>365</v>
      </c>
      <c r="AU377" s="376">
        <v>365</v>
      </c>
      <c r="AV377" s="376">
        <v>1791228.3</v>
      </c>
    </row>
    <row r="378" spans="22:48">
      <c r="V378" s="30"/>
      <c r="W378" s="29"/>
      <c r="X378" s="30"/>
      <c r="Y378" s="30"/>
      <c r="Z378" s="29"/>
      <c r="AA378" s="30"/>
      <c r="AB378" s="30"/>
      <c r="AC378" s="29"/>
      <c r="AD378" s="30"/>
      <c r="AE378" s="30">
        <v>366</v>
      </c>
      <c r="AF378" s="383">
        <v>991181.98</v>
      </c>
      <c r="AG378" s="30"/>
      <c r="AH378" s="30"/>
      <c r="AI378" s="29"/>
      <c r="AJ378" s="30"/>
      <c r="AK378" s="30"/>
      <c r="AL378" s="29"/>
      <c r="AM378" s="30"/>
      <c r="AN378" s="30"/>
      <c r="AO378" s="29"/>
      <c r="AP378" s="30"/>
      <c r="AQ378" s="30">
        <v>366</v>
      </c>
      <c r="AR378" s="383">
        <v>1792898.72</v>
      </c>
      <c r="AS378" s="253">
        <f t="shared" si="14"/>
        <v>366</v>
      </c>
      <c r="AT378" s="254">
        <f t="shared" si="15"/>
        <v>366</v>
      </c>
      <c r="AU378" s="376">
        <v>366</v>
      </c>
      <c r="AV378" s="376">
        <v>1796072.46</v>
      </c>
    </row>
    <row r="379" spans="22:48">
      <c r="V379" s="30"/>
      <c r="W379" s="29"/>
      <c r="X379" s="30"/>
      <c r="Y379" s="30"/>
      <c r="Z379" s="29"/>
      <c r="AA379" s="30"/>
      <c r="AB379" s="30"/>
      <c r="AC379" s="29"/>
      <c r="AD379" s="30"/>
      <c r="AE379" s="30">
        <v>367</v>
      </c>
      <c r="AF379" s="383">
        <v>993810.23</v>
      </c>
      <c r="AG379" s="30"/>
      <c r="AH379" s="30"/>
      <c r="AI379" s="29"/>
      <c r="AJ379" s="30"/>
      <c r="AK379" s="30"/>
      <c r="AL379" s="29"/>
      <c r="AM379" s="30"/>
      <c r="AN379" s="30"/>
      <c r="AO379" s="29"/>
      <c r="AP379" s="30"/>
      <c r="AQ379" s="30">
        <v>367</v>
      </c>
      <c r="AR379" s="383">
        <v>1797742.29</v>
      </c>
      <c r="AS379" s="253">
        <f t="shared" si="14"/>
        <v>367</v>
      </c>
      <c r="AT379" s="254">
        <f t="shared" si="15"/>
        <v>367</v>
      </c>
      <c r="AU379" s="376">
        <v>367</v>
      </c>
      <c r="AV379" s="376">
        <v>1800916.62</v>
      </c>
    </row>
    <row r="380" spans="22:48">
      <c r="V380" s="30"/>
      <c r="W380" s="29"/>
      <c r="X380" s="30"/>
      <c r="Y380" s="30"/>
      <c r="Z380" s="29"/>
      <c r="AA380" s="30"/>
      <c r="AB380" s="30"/>
      <c r="AC380" s="29"/>
      <c r="AD380" s="30"/>
      <c r="AE380" s="30">
        <v>368</v>
      </c>
      <c r="AF380" s="383">
        <v>996438.48</v>
      </c>
      <c r="AG380" s="30"/>
      <c r="AH380" s="30"/>
      <c r="AI380" s="29"/>
      <c r="AJ380" s="30"/>
      <c r="AK380" s="30"/>
      <c r="AL380" s="29"/>
      <c r="AM380" s="30"/>
      <c r="AN380" s="30"/>
      <c r="AO380" s="29"/>
      <c r="AP380" s="30"/>
      <c r="AQ380" s="30">
        <v>368</v>
      </c>
      <c r="AR380" s="383">
        <v>1802585.86</v>
      </c>
      <c r="AS380" s="253">
        <f t="shared" si="14"/>
        <v>368</v>
      </c>
      <c r="AT380" s="254">
        <f t="shared" si="15"/>
        <v>368</v>
      </c>
      <c r="AU380" s="376">
        <v>368</v>
      </c>
      <c r="AV380" s="376">
        <v>1805760.78</v>
      </c>
    </row>
    <row r="381" spans="22:48">
      <c r="V381" s="30"/>
      <c r="W381" s="29"/>
      <c r="X381" s="30"/>
      <c r="Y381" s="30"/>
      <c r="Z381" s="29"/>
      <c r="AA381" s="30"/>
      <c r="AB381" s="30"/>
      <c r="AC381" s="29"/>
      <c r="AD381" s="30"/>
      <c r="AE381" s="30">
        <v>369</v>
      </c>
      <c r="AF381" s="383">
        <v>999066.73</v>
      </c>
      <c r="AG381" s="30"/>
      <c r="AH381" s="30"/>
      <c r="AI381" s="29"/>
      <c r="AJ381" s="30"/>
      <c r="AK381" s="30"/>
      <c r="AL381" s="29"/>
      <c r="AM381" s="30"/>
      <c r="AN381" s="30"/>
      <c r="AO381" s="29"/>
      <c r="AP381" s="30"/>
      <c r="AQ381" s="30">
        <v>369</v>
      </c>
      <c r="AR381" s="383">
        <v>1807429.43</v>
      </c>
      <c r="AS381" s="253">
        <f t="shared" si="14"/>
        <v>369</v>
      </c>
      <c r="AT381" s="254">
        <f t="shared" si="15"/>
        <v>369</v>
      </c>
      <c r="AU381" s="376">
        <v>369</v>
      </c>
      <c r="AV381" s="376">
        <v>1810604.94</v>
      </c>
    </row>
    <row r="382" spans="22:48">
      <c r="V382" s="30"/>
      <c r="W382" s="29"/>
      <c r="X382" s="30"/>
      <c r="Y382" s="30"/>
      <c r="Z382" s="29"/>
      <c r="AA382" s="30"/>
      <c r="AB382" s="30"/>
      <c r="AC382" s="29"/>
      <c r="AD382" s="30"/>
      <c r="AE382" s="30">
        <v>370</v>
      </c>
      <c r="AF382" s="383">
        <v>1001694.98</v>
      </c>
      <c r="AG382" s="30"/>
      <c r="AH382" s="30"/>
      <c r="AI382" s="29"/>
      <c r="AJ382" s="30"/>
      <c r="AK382" s="30"/>
      <c r="AL382" s="29"/>
      <c r="AM382" s="30"/>
      <c r="AN382" s="30"/>
      <c r="AO382" s="29"/>
      <c r="AP382" s="30"/>
      <c r="AQ382" s="30">
        <v>370</v>
      </c>
      <c r="AR382" s="383">
        <v>1812273</v>
      </c>
      <c r="AS382" s="253">
        <f t="shared" si="14"/>
        <v>370</v>
      </c>
      <c r="AT382" s="254">
        <f t="shared" si="15"/>
        <v>370</v>
      </c>
      <c r="AU382" s="376">
        <v>370</v>
      </c>
      <c r="AV382" s="376">
        <v>1815449.1</v>
      </c>
    </row>
    <row r="383" spans="22:48">
      <c r="V383" s="30"/>
      <c r="W383" s="29"/>
      <c r="X383" s="30"/>
      <c r="Y383" s="30"/>
      <c r="Z383" s="29"/>
      <c r="AA383" s="30"/>
      <c r="AB383" s="30"/>
      <c r="AC383" s="29"/>
      <c r="AD383" s="30"/>
      <c r="AE383" s="30">
        <v>371</v>
      </c>
      <c r="AF383" s="383">
        <v>1004323.23</v>
      </c>
      <c r="AG383" s="30"/>
      <c r="AH383" s="30"/>
      <c r="AI383" s="29"/>
      <c r="AJ383" s="30"/>
      <c r="AK383" s="30"/>
      <c r="AL383" s="29"/>
      <c r="AM383" s="30"/>
      <c r="AN383" s="30"/>
      <c r="AO383" s="29"/>
      <c r="AP383" s="30"/>
      <c r="AQ383" s="30">
        <v>371</v>
      </c>
      <c r="AR383" s="383">
        <v>1817116.57</v>
      </c>
      <c r="AS383" s="253">
        <f t="shared" si="14"/>
        <v>371</v>
      </c>
      <c r="AT383" s="254">
        <f t="shared" si="15"/>
        <v>371</v>
      </c>
      <c r="AU383" s="376">
        <v>371</v>
      </c>
      <c r="AV383" s="376">
        <v>1820293.26</v>
      </c>
    </row>
    <row r="384" spans="22:48">
      <c r="V384" s="30"/>
      <c r="W384" s="29"/>
      <c r="X384" s="30"/>
      <c r="Y384" s="30"/>
      <c r="Z384" s="29"/>
      <c r="AA384" s="30"/>
      <c r="AB384" s="30"/>
      <c r="AC384" s="29"/>
      <c r="AD384" s="30"/>
      <c r="AE384" s="30">
        <v>372</v>
      </c>
      <c r="AF384" s="383">
        <v>1006951.48</v>
      </c>
      <c r="AG384" s="30"/>
      <c r="AH384" s="30"/>
      <c r="AI384" s="29"/>
      <c r="AJ384" s="30"/>
      <c r="AK384" s="30"/>
      <c r="AL384" s="29"/>
      <c r="AM384" s="30"/>
      <c r="AN384" s="30"/>
      <c r="AO384" s="29"/>
      <c r="AP384" s="30"/>
      <c r="AQ384" s="30">
        <v>372</v>
      </c>
      <c r="AR384" s="383">
        <v>1821960.14</v>
      </c>
      <c r="AS384" s="253">
        <f t="shared" si="14"/>
        <v>372</v>
      </c>
      <c r="AT384" s="254">
        <f t="shared" si="15"/>
        <v>372</v>
      </c>
      <c r="AU384" s="376">
        <v>372</v>
      </c>
      <c r="AV384" s="376">
        <v>1825137.42</v>
      </c>
    </row>
    <row r="385" spans="22:48">
      <c r="V385" s="30"/>
      <c r="W385" s="29"/>
      <c r="X385" s="30"/>
      <c r="Y385" s="30"/>
      <c r="Z385" s="29"/>
      <c r="AA385" s="30"/>
      <c r="AB385" s="30"/>
      <c r="AC385" s="29"/>
      <c r="AD385" s="30"/>
      <c r="AE385" s="30">
        <v>373</v>
      </c>
      <c r="AF385" s="383">
        <v>1009579.73</v>
      </c>
      <c r="AG385" s="30"/>
      <c r="AH385" s="30"/>
      <c r="AI385" s="29"/>
      <c r="AJ385" s="30"/>
      <c r="AK385" s="30"/>
      <c r="AL385" s="29"/>
      <c r="AM385" s="30"/>
      <c r="AN385" s="30"/>
      <c r="AO385" s="29"/>
      <c r="AP385" s="30"/>
      <c r="AQ385" s="30">
        <v>373</v>
      </c>
      <c r="AR385" s="383">
        <v>1826803.71</v>
      </c>
      <c r="AS385" s="253">
        <f t="shared" si="14"/>
        <v>373</v>
      </c>
      <c r="AT385" s="254">
        <f t="shared" si="15"/>
        <v>373</v>
      </c>
      <c r="AU385" s="376">
        <v>373</v>
      </c>
      <c r="AV385" s="376">
        <v>1829981.58</v>
      </c>
    </row>
    <row r="386" spans="22:48">
      <c r="V386" s="30"/>
      <c r="W386" s="29"/>
      <c r="X386" s="30"/>
      <c r="Y386" s="30"/>
      <c r="Z386" s="29"/>
      <c r="AA386" s="30"/>
      <c r="AB386" s="30"/>
      <c r="AC386" s="29"/>
      <c r="AD386" s="30"/>
      <c r="AE386" s="30">
        <v>374</v>
      </c>
      <c r="AF386" s="383">
        <v>1012207.98</v>
      </c>
      <c r="AG386" s="30"/>
      <c r="AH386" s="30"/>
      <c r="AI386" s="29"/>
      <c r="AJ386" s="30"/>
      <c r="AK386" s="30"/>
      <c r="AL386" s="29"/>
      <c r="AM386" s="30"/>
      <c r="AN386" s="30"/>
      <c r="AO386" s="29"/>
      <c r="AP386" s="30"/>
      <c r="AQ386" s="30">
        <v>374</v>
      </c>
      <c r="AR386" s="383">
        <v>1831647.28</v>
      </c>
      <c r="AS386" s="253">
        <f t="shared" si="14"/>
        <v>374</v>
      </c>
      <c r="AT386" s="254">
        <f t="shared" si="15"/>
        <v>374</v>
      </c>
      <c r="AU386" s="376">
        <v>374</v>
      </c>
      <c r="AV386" s="376">
        <v>1834825.74</v>
      </c>
    </row>
    <row r="387" spans="22:48">
      <c r="V387" s="30"/>
      <c r="W387" s="29"/>
      <c r="X387" s="30"/>
      <c r="Y387" s="30"/>
      <c r="Z387" s="29"/>
      <c r="AA387" s="30"/>
      <c r="AB387" s="30"/>
      <c r="AC387" s="29"/>
      <c r="AD387" s="30"/>
      <c r="AE387" s="30">
        <v>375</v>
      </c>
      <c r="AF387" s="383">
        <v>1014836.23</v>
      </c>
      <c r="AG387" s="30"/>
      <c r="AH387" s="30"/>
      <c r="AI387" s="29"/>
      <c r="AJ387" s="30"/>
      <c r="AK387" s="30"/>
      <c r="AL387" s="29"/>
      <c r="AM387" s="30"/>
      <c r="AN387" s="30"/>
      <c r="AO387" s="29"/>
      <c r="AP387" s="30"/>
      <c r="AQ387" s="30">
        <v>375</v>
      </c>
      <c r="AR387" s="383">
        <v>1836490.85</v>
      </c>
      <c r="AS387" s="253">
        <f t="shared" si="14"/>
        <v>375</v>
      </c>
      <c r="AT387" s="254">
        <f t="shared" si="15"/>
        <v>375</v>
      </c>
      <c r="AU387" s="376">
        <v>375</v>
      </c>
      <c r="AV387" s="376">
        <v>1839669.9</v>
      </c>
    </row>
    <row r="388" spans="22:48">
      <c r="V388" s="30"/>
      <c r="W388" s="29"/>
      <c r="X388" s="30"/>
      <c r="Y388" s="30"/>
      <c r="Z388" s="29"/>
      <c r="AA388" s="30"/>
      <c r="AB388" s="30"/>
      <c r="AC388" s="29"/>
      <c r="AD388" s="30"/>
      <c r="AE388" s="30">
        <v>376</v>
      </c>
      <c r="AF388" s="383">
        <v>1017464.48</v>
      </c>
      <c r="AG388" s="30"/>
      <c r="AH388" s="30"/>
      <c r="AI388" s="29"/>
      <c r="AJ388" s="30"/>
      <c r="AK388" s="30"/>
      <c r="AL388" s="29"/>
      <c r="AM388" s="30"/>
      <c r="AN388" s="30"/>
      <c r="AO388" s="29"/>
      <c r="AP388" s="30"/>
      <c r="AQ388" s="30">
        <v>376</v>
      </c>
      <c r="AR388" s="383">
        <v>1841334.42</v>
      </c>
      <c r="AS388" s="253">
        <f t="shared" si="14"/>
        <v>376</v>
      </c>
      <c r="AT388" s="254">
        <f t="shared" si="15"/>
        <v>376</v>
      </c>
      <c r="AU388" s="376">
        <v>376</v>
      </c>
      <c r="AV388" s="376">
        <v>1844514.06</v>
      </c>
    </row>
    <row r="389" spans="22:48">
      <c r="V389" s="30"/>
      <c r="W389" s="29"/>
      <c r="X389" s="30"/>
      <c r="Y389" s="30"/>
      <c r="Z389" s="29"/>
      <c r="AA389" s="30"/>
      <c r="AB389" s="30"/>
      <c r="AC389" s="29"/>
      <c r="AD389" s="30"/>
      <c r="AE389" s="30">
        <v>377</v>
      </c>
      <c r="AF389" s="383">
        <v>1020092.73</v>
      </c>
      <c r="AG389" s="30"/>
      <c r="AH389" s="30"/>
      <c r="AI389" s="29"/>
      <c r="AJ389" s="30"/>
      <c r="AK389" s="30"/>
      <c r="AL389" s="29"/>
      <c r="AM389" s="30"/>
      <c r="AN389" s="30"/>
      <c r="AO389" s="29"/>
      <c r="AP389" s="30"/>
      <c r="AQ389" s="30">
        <v>377</v>
      </c>
      <c r="AR389" s="383">
        <v>1846177.99</v>
      </c>
      <c r="AS389" s="253">
        <f t="shared" si="14"/>
        <v>377</v>
      </c>
      <c r="AT389" s="254">
        <f t="shared" si="15"/>
        <v>377</v>
      </c>
      <c r="AU389" s="376">
        <v>377</v>
      </c>
      <c r="AV389" s="376">
        <v>1849358.22</v>
      </c>
    </row>
    <row r="390" spans="22:48">
      <c r="V390" s="30"/>
      <c r="W390" s="29"/>
      <c r="X390" s="30"/>
      <c r="Y390" s="30"/>
      <c r="Z390" s="29"/>
      <c r="AA390" s="30"/>
      <c r="AB390" s="30"/>
      <c r="AC390" s="29"/>
      <c r="AD390" s="30"/>
      <c r="AE390" s="30">
        <v>378</v>
      </c>
      <c r="AF390" s="383">
        <v>1022720.98</v>
      </c>
      <c r="AG390" s="30"/>
      <c r="AH390" s="30"/>
      <c r="AI390" s="29"/>
      <c r="AJ390" s="30"/>
      <c r="AK390" s="30"/>
      <c r="AL390" s="29"/>
      <c r="AM390" s="30"/>
      <c r="AN390" s="30"/>
      <c r="AO390" s="29"/>
      <c r="AP390" s="30"/>
      <c r="AQ390" s="30">
        <v>378</v>
      </c>
      <c r="AR390" s="383">
        <v>1851021.56</v>
      </c>
      <c r="AS390" s="253">
        <f t="shared" si="14"/>
        <v>378</v>
      </c>
      <c r="AT390" s="254">
        <f t="shared" si="15"/>
        <v>378</v>
      </c>
      <c r="AU390" s="376">
        <v>378</v>
      </c>
      <c r="AV390" s="376">
        <v>1854202.38</v>
      </c>
    </row>
    <row r="391" spans="22:48">
      <c r="V391" s="30"/>
      <c r="W391" s="29"/>
      <c r="X391" s="30"/>
      <c r="Y391" s="30"/>
      <c r="Z391" s="29"/>
      <c r="AA391" s="30"/>
      <c r="AB391" s="30"/>
      <c r="AC391" s="29"/>
      <c r="AD391" s="30"/>
      <c r="AE391" s="30">
        <v>379</v>
      </c>
      <c r="AF391" s="383">
        <v>1025349.23</v>
      </c>
      <c r="AG391" s="30"/>
      <c r="AH391" s="30"/>
      <c r="AI391" s="29"/>
      <c r="AJ391" s="30"/>
      <c r="AK391" s="30"/>
      <c r="AL391" s="29"/>
      <c r="AM391" s="30"/>
      <c r="AN391" s="30"/>
      <c r="AO391" s="29"/>
      <c r="AP391" s="30"/>
      <c r="AQ391" s="30">
        <v>379</v>
      </c>
      <c r="AR391" s="383">
        <v>1855865.13</v>
      </c>
      <c r="AS391" s="253">
        <f t="shared" si="14"/>
        <v>379</v>
      </c>
      <c r="AT391" s="254">
        <f t="shared" si="15"/>
        <v>379</v>
      </c>
      <c r="AU391" s="376">
        <v>379</v>
      </c>
      <c r="AV391" s="376">
        <v>1859046.54</v>
      </c>
    </row>
    <row r="392" spans="22:48">
      <c r="V392" s="30"/>
      <c r="W392" s="29"/>
      <c r="X392" s="30"/>
      <c r="Y392" s="30"/>
      <c r="Z392" s="29"/>
      <c r="AA392" s="30"/>
      <c r="AB392" s="30"/>
      <c r="AC392" s="29"/>
      <c r="AD392" s="30"/>
      <c r="AE392" s="30">
        <v>380</v>
      </c>
      <c r="AF392" s="383">
        <v>1027977.48</v>
      </c>
      <c r="AG392" s="30"/>
      <c r="AH392" s="30"/>
      <c r="AI392" s="29"/>
      <c r="AJ392" s="30"/>
      <c r="AK392" s="30"/>
      <c r="AL392" s="29"/>
      <c r="AM392" s="30"/>
      <c r="AN392" s="30"/>
      <c r="AO392" s="29"/>
      <c r="AP392" s="30"/>
      <c r="AQ392" s="30">
        <v>380</v>
      </c>
      <c r="AR392" s="383">
        <v>1860708.7</v>
      </c>
      <c r="AS392" s="253">
        <f t="shared" si="14"/>
        <v>380</v>
      </c>
      <c r="AT392" s="254">
        <f t="shared" si="15"/>
        <v>380</v>
      </c>
      <c r="AU392" s="376">
        <v>380</v>
      </c>
      <c r="AV392" s="376">
        <v>1863890.7</v>
      </c>
    </row>
    <row r="393" spans="22:48">
      <c r="V393" s="30"/>
      <c r="W393" s="29"/>
      <c r="X393" s="30"/>
      <c r="Y393" s="30"/>
      <c r="Z393" s="29"/>
      <c r="AA393" s="30"/>
      <c r="AB393" s="30"/>
      <c r="AC393" s="29"/>
      <c r="AD393" s="30"/>
      <c r="AE393" s="30">
        <v>381</v>
      </c>
      <c r="AF393" s="383">
        <v>1030605.73</v>
      </c>
      <c r="AG393" s="30"/>
      <c r="AH393" s="30"/>
      <c r="AI393" s="29"/>
      <c r="AJ393" s="30"/>
      <c r="AK393" s="30"/>
      <c r="AL393" s="29"/>
      <c r="AM393" s="30"/>
      <c r="AN393" s="30"/>
      <c r="AO393" s="29"/>
      <c r="AP393" s="30"/>
      <c r="AQ393" s="30">
        <v>381</v>
      </c>
      <c r="AR393" s="383">
        <v>1865552.27</v>
      </c>
      <c r="AS393" s="253">
        <f t="shared" si="14"/>
        <v>381</v>
      </c>
      <c r="AT393" s="254">
        <f t="shared" si="15"/>
        <v>381</v>
      </c>
      <c r="AU393" s="376">
        <v>381</v>
      </c>
      <c r="AV393" s="376">
        <v>1868734.86</v>
      </c>
    </row>
    <row r="394" spans="22:48">
      <c r="V394" s="30"/>
      <c r="W394" s="29"/>
      <c r="X394" s="30"/>
      <c r="Y394" s="30"/>
      <c r="Z394" s="29"/>
      <c r="AA394" s="30"/>
      <c r="AB394" s="30"/>
      <c r="AC394" s="29"/>
      <c r="AD394" s="30"/>
      <c r="AE394" s="30">
        <v>382</v>
      </c>
      <c r="AF394" s="383">
        <v>1033233.98</v>
      </c>
      <c r="AG394" s="30"/>
      <c r="AH394" s="30"/>
      <c r="AI394" s="29"/>
      <c r="AJ394" s="30"/>
      <c r="AK394" s="30"/>
      <c r="AL394" s="29"/>
      <c r="AM394" s="30"/>
      <c r="AN394" s="30"/>
      <c r="AO394" s="29"/>
      <c r="AP394" s="30"/>
      <c r="AQ394" s="30">
        <v>382</v>
      </c>
      <c r="AR394" s="383">
        <v>1870395.84</v>
      </c>
      <c r="AS394" s="253">
        <f t="shared" si="14"/>
        <v>382</v>
      </c>
      <c r="AT394" s="254">
        <f t="shared" si="15"/>
        <v>382</v>
      </c>
      <c r="AU394" s="376">
        <v>382</v>
      </c>
      <c r="AV394" s="376">
        <v>1873579.02</v>
      </c>
    </row>
    <row r="395" spans="22:48">
      <c r="V395" s="30"/>
      <c r="W395" s="29"/>
      <c r="X395" s="30"/>
      <c r="Y395" s="30"/>
      <c r="Z395" s="29"/>
      <c r="AA395" s="30"/>
      <c r="AB395" s="30"/>
      <c r="AC395" s="29"/>
      <c r="AD395" s="30"/>
      <c r="AE395" s="30">
        <v>383</v>
      </c>
      <c r="AF395" s="383">
        <v>1035862.23</v>
      </c>
      <c r="AG395" s="30"/>
      <c r="AH395" s="30"/>
      <c r="AI395" s="29"/>
      <c r="AJ395" s="30"/>
      <c r="AK395" s="30"/>
      <c r="AL395" s="29"/>
      <c r="AM395" s="30"/>
      <c r="AN395" s="30"/>
      <c r="AO395" s="29"/>
      <c r="AP395" s="30"/>
      <c r="AQ395" s="30">
        <v>383</v>
      </c>
      <c r="AR395" s="383">
        <v>1875239.41</v>
      </c>
      <c r="AS395" s="253">
        <f t="shared" si="14"/>
        <v>383</v>
      </c>
      <c r="AT395" s="254">
        <f t="shared" si="15"/>
        <v>383</v>
      </c>
      <c r="AU395" s="376">
        <v>383</v>
      </c>
      <c r="AV395" s="376">
        <v>1878423.18</v>
      </c>
    </row>
    <row r="396" spans="22:48">
      <c r="V396" s="30"/>
      <c r="W396" s="29"/>
      <c r="X396" s="30"/>
      <c r="Y396" s="30"/>
      <c r="Z396" s="29"/>
      <c r="AA396" s="30"/>
      <c r="AB396" s="30"/>
      <c r="AC396" s="29"/>
      <c r="AD396" s="30"/>
      <c r="AE396" s="30">
        <v>384</v>
      </c>
      <c r="AF396" s="383">
        <v>1038490.48</v>
      </c>
      <c r="AG396" s="30"/>
      <c r="AH396" s="30"/>
      <c r="AI396" s="29"/>
      <c r="AJ396" s="30"/>
      <c r="AK396" s="30"/>
      <c r="AL396" s="29"/>
      <c r="AM396" s="30"/>
      <c r="AN396" s="30"/>
      <c r="AO396" s="29"/>
      <c r="AP396" s="30"/>
      <c r="AQ396" s="30">
        <v>384</v>
      </c>
      <c r="AR396" s="383">
        <v>1880082.98</v>
      </c>
      <c r="AS396" s="253">
        <f t="shared" si="14"/>
        <v>384</v>
      </c>
      <c r="AT396" s="254">
        <f t="shared" si="15"/>
        <v>384</v>
      </c>
      <c r="AU396" s="376">
        <v>384</v>
      </c>
      <c r="AV396" s="376">
        <v>1883267.34</v>
      </c>
    </row>
    <row r="397" spans="22:48">
      <c r="V397" s="30"/>
      <c r="W397" s="29"/>
      <c r="X397" s="30"/>
      <c r="Y397" s="30"/>
      <c r="Z397" s="29"/>
      <c r="AA397" s="30"/>
      <c r="AB397" s="30"/>
      <c r="AC397" s="29"/>
      <c r="AD397" s="30"/>
      <c r="AE397" s="30">
        <v>385</v>
      </c>
      <c r="AF397" s="383">
        <v>1041118.73</v>
      </c>
      <c r="AG397" s="30"/>
      <c r="AH397" s="30"/>
      <c r="AI397" s="29"/>
      <c r="AJ397" s="30"/>
      <c r="AK397" s="30"/>
      <c r="AL397" s="29"/>
      <c r="AM397" s="30"/>
      <c r="AN397" s="30"/>
      <c r="AO397" s="29"/>
      <c r="AP397" s="30"/>
      <c r="AQ397" s="30">
        <v>385</v>
      </c>
      <c r="AR397" s="383">
        <v>1884926.55</v>
      </c>
      <c r="AS397" s="253">
        <f t="shared" ref="AS397:AS460" si="16">AS396+1</f>
        <v>385</v>
      </c>
      <c r="AT397" s="254">
        <f t="shared" ref="AT397:AT460" si="17">AT396+1</f>
        <v>385</v>
      </c>
      <c r="AU397" s="376">
        <v>385</v>
      </c>
      <c r="AV397" s="376">
        <v>1888111.5</v>
      </c>
    </row>
    <row r="398" spans="22:48">
      <c r="V398" s="30"/>
      <c r="W398" s="29"/>
      <c r="X398" s="30"/>
      <c r="Y398" s="30"/>
      <c r="Z398" s="29"/>
      <c r="AA398" s="30"/>
      <c r="AB398" s="30"/>
      <c r="AC398" s="29"/>
      <c r="AD398" s="30"/>
      <c r="AE398" s="30">
        <v>386</v>
      </c>
      <c r="AF398" s="383">
        <v>1043746.98</v>
      </c>
      <c r="AG398" s="30"/>
      <c r="AH398" s="30"/>
      <c r="AI398" s="29"/>
      <c r="AJ398" s="30"/>
      <c r="AK398" s="30"/>
      <c r="AL398" s="29"/>
      <c r="AM398" s="30"/>
      <c r="AN398" s="30"/>
      <c r="AO398" s="29"/>
      <c r="AP398" s="30"/>
      <c r="AQ398" s="30">
        <v>386</v>
      </c>
      <c r="AR398" s="383">
        <v>1889770.12</v>
      </c>
      <c r="AS398" s="253">
        <f t="shared" si="16"/>
        <v>386</v>
      </c>
      <c r="AT398" s="254">
        <f t="shared" si="17"/>
        <v>386</v>
      </c>
      <c r="AU398" s="376">
        <v>386</v>
      </c>
      <c r="AV398" s="376">
        <v>1892955.66</v>
      </c>
    </row>
    <row r="399" spans="22:48">
      <c r="V399" s="30"/>
      <c r="W399" s="29"/>
      <c r="X399" s="30"/>
      <c r="Y399" s="30"/>
      <c r="Z399" s="29"/>
      <c r="AA399" s="30"/>
      <c r="AB399" s="30"/>
      <c r="AC399" s="29"/>
      <c r="AD399" s="30"/>
      <c r="AE399" s="30">
        <v>387</v>
      </c>
      <c r="AF399" s="383">
        <v>1046375.23</v>
      </c>
      <c r="AG399" s="30"/>
      <c r="AH399" s="30"/>
      <c r="AI399" s="29"/>
      <c r="AJ399" s="30"/>
      <c r="AK399" s="30"/>
      <c r="AL399" s="29"/>
      <c r="AM399" s="30"/>
      <c r="AN399" s="30"/>
      <c r="AO399" s="29"/>
      <c r="AP399" s="30"/>
      <c r="AQ399" s="30">
        <v>387</v>
      </c>
      <c r="AR399" s="383">
        <v>1894613.69</v>
      </c>
      <c r="AS399" s="253">
        <f t="shared" si="16"/>
        <v>387</v>
      </c>
      <c r="AT399" s="254">
        <f t="shared" si="17"/>
        <v>387</v>
      </c>
      <c r="AU399" s="376">
        <v>387</v>
      </c>
      <c r="AV399" s="376">
        <v>1897799.82</v>
      </c>
    </row>
    <row r="400" spans="22:48">
      <c r="V400" s="30"/>
      <c r="W400" s="29"/>
      <c r="X400" s="30"/>
      <c r="Y400" s="30"/>
      <c r="Z400" s="29"/>
      <c r="AA400" s="30"/>
      <c r="AB400" s="30"/>
      <c r="AC400" s="29"/>
      <c r="AD400" s="30"/>
      <c r="AE400" s="30">
        <v>388</v>
      </c>
      <c r="AF400" s="383">
        <v>1049003.48</v>
      </c>
      <c r="AG400" s="30"/>
      <c r="AH400" s="30"/>
      <c r="AI400" s="29"/>
      <c r="AJ400" s="30"/>
      <c r="AK400" s="30"/>
      <c r="AL400" s="29"/>
      <c r="AM400" s="30"/>
      <c r="AN400" s="30"/>
      <c r="AO400" s="29"/>
      <c r="AP400" s="30"/>
      <c r="AQ400" s="30">
        <v>388</v>
      </c>
      <c r="AR400" s="383">
        <v>1899457.26</v>
      </c>
      <c r="AS400" s="253">
        <f t="shared" si="16"/>
        <v>388</v>
      </c>
      <c r="AT400" s="254">
        <f t="shared" si="17"/>
        <v>388</v>
      </c>
      <c r="AU400" s="376">
        <v>388</v>
      </c>
      <c r="AV400" s="376">
        <v>1902643.98</v>
      </c>
    </row>
    <row r="401" spans="22:48">
      <c r="V401" s="30"/>
      <c r="W401" s="29"/>
      <c r="X401" s="30"/>
      <c r="Y401" s="30"/>
      <c r="Z401" s="29"/>
      <c r="AA401" s="30"/>
      <c r="AB401" s="30"/>
      <c r="AC401" s="29"/>
      <c r="AD401" s="30"/>
      <c r="AE401" s="30">
        <v>389</v>
      </c>
      <c r="AF401" s="383">
        <v>1051631.73</v>
      </c>
      <c r="AG401" s="30"/>
      <c r="AH401" s="30"/>
      <c r="AI401" s="29"/>
      <c r="AJ401" s="30"/>
      <c r="AK401" s="30"/>
      <c r="AL401" s="29"/>
      <c r="AM401" s="30"/>
      <c r="AN401" s="30"/>
      <c r="AO401" s="29"/>
      <c r="AP401" s="30"/>
      <c r="AQ401" s="30">
        <v>389</v>
      </c>
      <c r="AR401" s="383">
        <v>1904300.83</v>
      </c>
      <c r="AS401" s="253">
        <f t="shared" si="16"/>
        <v>389</v>
      </c>
      <c r="AT401" s="254">
        <f t="shared" si="17"/>
        <v>389</v>
      </c>
      <c r="AU401" s="376">
        <v>389</v>
      </c>
      <c r="AV401" s="376">
        <v>1907488.14</v>
      </c>
    </row>
    <row r="402" spans="22:48">
      <c r="V402" s="30"/>
      <c r="W402" s="29"/>
      <c r="X402" s="30"/>
      <c r="Y402" s="30"/>
      <c r="Z402" s="29"/>
      <c r="AA402" s="30"/>
      <c r="AB402" s="30"/>
      <c r="AC402" s="29"/>
      <c r="AD402" s="30"/>
      <c r="AE402" s="30">
        <v>390</v>
      </c>
      <c r="AF402" s="383">
        <v>1054259.98</v>
      </c>
      <c r="AG402" s="30"/>
      <c r="AH402" s="30"/>
      <c r="AI402" s="29"/>
      <c r="AJ402" s="30"/>
      <c r="AK402" s="30"/>
      <c r="AL402" s="29"/>
      <c r="AM402" s="30"/>
      <c r="AN402" s="30"/>
      <c r="AO402" s="29"/>
      <c r="AP402" s="30"/>
      <c r="AQ402" s="30">
        <v>390</v>
      </c>
      <c r="AR402" s="383">
        <v>1909144.4</v>
      </c>
      <c r="AS402" s="253">
        <f t="shared" si="16"/>
        <v>390</v>
      </c>
      <c r="AT402" s="254">
        <f t="shared" si="17"/>
        <v>390</v>
      </c>
      <c r="AU402" s="376">
        <v>390</v>
      </c>
      <c r="AV402" s="376">
        <v>1912332.3</v>
      </c>
    </row>
    <row r="403" spans="22:48">
      <c r="V403" s="30"/>
      <c r="W403" s="29"/>
      <c r="X403" s="30"/>
      <c r="Y403" s="30"/>
      <c r="Z403" s="29"/>
      <c r="AA403" s="30"/>
      <c r="AB403" s="30"/>
      <c r="AC403" s="29"/>
      <c r="AD403" s="30"/>
      <c r="AE403" s="30">
        <v>391</v>
      </c>
      <c r="AF403" s="383">
        <v>1056888.23</v>
      </c>
      <c r="AG403" s="30"/>
      <c r="AH403" s="30"/>
      <c r="AI403" s="29"/>
      <c r="AJ403" s="30"/>
      <c r="AK403" s="30"/>
      <c r="AL403" s="29"/>
      <c r="AM403" s="30"/>
      <c r="AN403" s="30"/>
      <c r="AO403" s="29"/>
      <c r="AP403" s="30"/>
      <c r="AQ403" s="30">
        <v>391</v>
      </c>
      <c r="AR403" s="383">
        <v>1913987.97</v>
      </c>
      <c r="AS403" s="253">
        <f t="shared" si="16"/>
        <v>391</v>
      </c>
      <c r="AT403" s="254">
        <f t="shared" si="17"/>
        <v>391</v>
      </c>
      <c r="AU403" s="376">
        <v>391</v>
      </c>
      <c r="AV403" s="376">
        <v>1917176.46</v>
      </c>
    </row>
    <row r="404" spans="22:48">
      <c r="V404" s="30"/>
      <c r="W404" s="29"/>
      <c r="X404" s="30"/>
      <c r="Y404" s="30"/>
      <c r="Z404" s="29"/>
      <c r="AA404" s="30"/>
      <c r="AB404" s="30"/>
      <c r="AC404" s="29"/>
      <c r="AD404" s="30"/>
      <c r="AE404" s="30">
        <v>392</v>
      </c>
      <c r="AF404" s="383">
        <v>1059516.48</v>
      </c>
      <c r="AG404" s="30"/>
      <c r="AH404" s="30"/>
      <c r="AI404" s="29"/>
      <c r="AJ404" s="30"/>
      <c r="AK404" s="30"/>
      <c r="AL404" s="29"/>
      <c r="AM404" s="30"/>
      <c r="AN404" s="30"/>
      <c r="AO404" s="29"/>
      <c r="AP404" s="30"/>
      <c r="AQ404" s="30">
        <v>392</v>
      </c>
      <c r="AR404" s="383">
        <v>1918831.54</v>
      </c>
      <c r="AS404" s="253">
        <f t="shared" si="16"/>
        <v>392</v>
      </c>
      <c r="AT404" s="254">
        <f t="shared" si="17"/>
        <v>392</v>
      </c>
      <c r="AU404" s="376">
        <v>392</v>
      </c>
      <c r="AV404" s="376">
        <v>1922020.62</v>
      </c>
    </row>
    <row r="405" spans="22:48">
      <c r="V405" s="30"/>
      <c r="W405" s="29"/>
      <c r="X405" s="30"/>
      <c r="Y405" s="30"/>
      <c r="Z405" s="29"/>
      <c r="AA405" s="30"/>
      <c r="AB405" s="30"/>
      <c r="AC405" s="29"/>
      <c r="AD405" s="30"/>
      <c r="AE405" s="30">
        <v>393</v>
      </c>
      <c r="AF405" s="383">
        <v>1062144.73</v>
      </c>
      <c r="AG405" s="30"/>
      <c r="AH405" s="30"/>
      <c r="AI405" s="29"/>
      <c r="AJ405" s="30"/>
      <c r="AK405" s="30"/>
      <c r="AL405" s="29"/>
      <c r="AM405" s="30"/>
      <c r="AN405" s="30"/>
      <c r="AO405" s="29"/>
      <c r="AP405" s="30"/>
      <c r="AQ405" s="30">
        <v>393</v>
      </c>
      <c r="AR405" s="383">
        <v>1923675.11</v>
      </c>
      <c r="AS405" s="253">
        <f t="shared" si="16"/>
        <v>393</v>
      </c>
      <c r="AT405" s="254">
        <f t="shared" si="17"/>
        <v>393</v>
      </c>
      <c r="AU405" s="376">
        <v>393</v>
      </c>
      <c r="AV405" s="376">
        <v>1926864.78</v>
      </c>
    </row>
    <row r="406" spans="22:48">
      <c r="V406" s="30"/>
      <c r="W406" s="29"/>
      <c r="X406" s="30"/>
      <c r="Y406" s="30"/>
      <c r="Z406" s="29"/>
      <c r="AA406" s="30"/>
      <c r="AB406" s="30"/>
      <c r="AC406" s="29"/>
      <c r="AD406" s="30"/>
      <c r="AE406" s="30">
        <v>394</v>
      </c>
      <c r="AF406" s="383">
        <v>1064772.98</v>
      </c>
      <c r="AG406" s="30"/>
      <c r="AH406" s="30"/>
      <c r="AI406" s="29"/>
      <c r="AJ406" s="30"/>
      <c r="AK406" s="30"/>
      <c r="AL406" s="29"/>
      <c r="AM406" s="30"/>
      <c r="AN406" s="30"/>
      <c r="AO406" s="29"/>
      <c r="AP406" s="30"/>
      <c r="AQ406" s="30">
        <v>394</v>
      </c>
      <c r="AR406" s="383">
        <v>1928518.68</v>
      </c>
      <c r="AS406" s="253">
        <f t="shared" si="16"/>
        <v>394</v>
      </c>
      <c r="AT406" s="254">
        <f t="shared" si="17"/>
        <v>394</v>
      </c>
      <c r="AU406" s="376">
        <v>394</v>
      </c>
      <c r="AV406" s="376">
        <v>1931708.94</v>
      </c>
    </row>
    <row r="407" spans="22:48">
      <c r="V407" s="30"/>
      <c r="W407" s="29"/>
      <c r="X407" s="30"/>
      <c r="Y407" s="30"/>
      <c r="Z407" s="29"/>
      <c r="AA407" s="30"/>
      <c r="AB407" s="30"/>
      <c r="AC407" s="29"/>
      <c r="AD407" s="30"/>
      <c r="AE407" s="30">
        <v>395</v>
      </c>
      <c r="AF407" s="383">
        <v>1067401.23</v>
      </c>
      <c r="AG407" s="30"/>
      <c r="AH407" s="30"/>
      <c r="AI407" s="29"/>
      <c r="AJ407" s="30"/>
      <c r="AK407" s="30"/>
      <c r="AL407" s="29"/>
      <c r="AM407" s="30"/>
      <c r="AN407" s="30"/>
      <c r="AO407" s="29"/>
      <c r="AP407" s="30"/>
      <c r="AQ407" s="30">
        <v>395</v>
      </c>
      <c r="AR407" s="383">
        <v>1933362.25</v>
      </c>
      <c r="AS407" s="253">
        <f t="shared" si="16"/>
        <v>395</v>
      </c>
      <c r="AT407" s="254">
        <f t="shared" si="17"/>
        <v>395</v>
      </c>
      <c r="AU407" s="376">
        <v>395</v>
      </c>
      <c r="AV407" s="376">
        <v>1936553.1</v>
      </c>
    </row>
    <row r="408" spans="22:48">
      <c r="V408" s="30"/>
      <c r="W408" s="29"/>
      <c r="X408" s="30"/>
      <c r="Y408" s="30"/>
      <c r="Z408" s="29"/>
      <c r="AA408" s="30"/>
      <c r="AB408" s="30"/>
      <c r="AC408" s="29"/>
      <c r="AD408" s="30"/>
      <c r="AE408" s="30">
        <v>396</v>
      </c>
      <c r="AF408" s="383">
        <v>1070029.48</v>
      </c>
      <c r="AG408" s="30"/>
      <c r="AH408" s="30"/>
      <c r="AI408" s="29"/>
      <c r="AJ408" s="30"/>
      <c r="AK408" s="30"/>
      <c r="AL408" s="29"/>
      <c r="AM408" s="30"/>
      <c r="AN408" s="30"/>
      <c r="AO408" s="29"/>
      <c r="AP408" s="30"/>
      <c r="AQ408" s="30">
        <v>396</v>
      </c>
      <c r="AR408" s="383">
        <v>1938205.82</v>
      </c>
      <c r="AS408" s="253">
        <f t="shared" si="16"/>
        <v>396</v>
      </c>
      <c r="AT408" s="254">
        <f t="shared" si="17"/>
        <v>396</v>
      </c>
      <c r="AU408" s="376">
        <v>396</v>
      </c>
      <c r="AV408" s="376">
        <v>1941397.26</v>
      </c>
    </row>
    <row r="409" spans="22:48">
      <c r="V409" s="30"/>
      <c r="W409" s="29"/>
      <c r="X409" s="30"/>
      <c r="Y409" s="30"/>
      <c r="Z409" s="29"/>
      <c r="AA409" s="30"/>
      <c r="AB409" s="30"/>
      <c r="AC409" s="29"/>
      <c r="AD409" s="30"/>
      <c r="AE409" s="30">
        <v>397</v>
      </c>
      <c r="AF409" s="383">
        <v>1072657.73</v>
      </c>
      <c r="AG409" s="30"/>
      <c r="AH409" s="30"/>
      <c r="AI409" s="29"/>
      <c r="AJ409" s="30"/>
      <c r="AK409" s="30"/>
      <c r="AL409" s="29"/>
      <c r="AM409" s="30"/>
      <c r="AN409" s="30"/>
      <c r="AO409" s="29"/>
      <c r="AP409" s="30"/>
      <c r="AQ409" s="30">
        <v>397</v>
      </c>
      <c r="AR409" s="383">
        <v>1943049.39</v>
      </c>
      <c r="AS409" s="253">
        <f t="shared" si="16"/>
        <v>397</v>
      </c>
      <c r="AT409" s="254">
        <f t="shared" si="17"/>
        <v>397</v>
      </c>
      <c r="AU409" s="376">
        <v>397</v>
      </c>
      <c r="AV409" s="376">
        <v>1946241.42</v>
      </c>
    </row>
    <row r="410" spans="22:48">
      <c r="V410" s="30"/>
      <c r="W410" s="29"/>
      <c r="X410" s="30"/>
      <c r="Y410" s="30"/>
      <c r="Z410" s="29"/>
      <c r="AA410" s="30"/>
      <c r="AB410" s="30"/>
      <c r="AC410" s="29"/>
      <c r="AD410" s="30"/>
      <c r="AE410" s="30">
        <v>398</v>
      </c>
      <c r="AF410" s="383">
        <v>1075285.98</v>
      </c>
      <c r="AG410" s="30"/>
      <c r="AH410" s="30"/>
      <c r="AI410" s="29"/>
      <c r="AJ410" s="30"/>
      <c r="AK410" s="30"/>
      <c r="AL410" s="29"/>
      <c r="AM410" s="30"/>
      <c r="AN410" s="30"/>
      <c r="AO410" s="29"/>
      <c r="AP410" s="30"/>
      <c r="AQ410" s="30">
        <v>398</v>
      </c>
      <c r="AR410" s="383">
        <v>1947892.96</v>
      </c>
      <c r="AS410" s="253">
        <f t="shared" si="16"/>
        <v>398</v>
      </c>
      <c r="AT410" s="254">
        <f t="shared" si="17"/>
        <v>398</v>
      </c>
      <c r="AU410" s="376">
        <v>398</v>
      </c>
      <c r="AV410" s="376">
        <v>1951085.58</v>
      </c>
    </row>
    <row r="411" spans="22:48">
      <c r="V411" s="30"/>
      <c r="W411" s="29"/>
      <c r="X411" s="30"/>
      <c r="Y411" s="30"/>
      <c r="Z411" s="29"/>
      <c r="AA411" s="30"/>
      <c r="AB411" s="30"/>
      <c r="AC411" s="29"/>
      <c r="AD411" s="30"/>
      <c r="AE411" s="30">
        <v>399</v>
      </c>
      <c r="AF411" s="383">
        <v>1077914.23</v>
      </c>
      <c r="AG411" s="30"/>
      <c r="AH411" s="30"/>
      <c r="AI411" s="29"/>
      <c r="AJ411" s="30"/>
      <c r="AK411" s="30"/>
      <c r="AL411" s="29"/>
      <c r="AM411" s="30"/>
      <c r="AN411" s="30"/>
      <c r="AO411" s="29"/>
      <c r="AP411" s="30"/>
      <c r="AQ411" s="30">
        <v>399</v>
      </c>
      <c r="AR411" s="383">
        <v>1952736.53</v>
      </c>
      <c r="AS411" s="253">
        <f t="shared" si="16"/>
        <v>399</v>
      </c>
      <c r="AT411" s="254">
        <f t="shared" si="17"/>
        <v>399</v>
      </c>
      <c r="AU411" s="376">
        <v>399</v>
      </c>
      <c r="AV411" s="376">
        <v>1955929.74</v>
      </c>
    </row>
    <row r="412" spans="22:48">
      <c r="V412" s="30"/>
      <c r="W412" s="29"/>
      <c r="X412" s="30"/>
      <c r="Y412" s="30"/>
      <c r="Z412" s="29"/>
      <c r="AA412" s="30"/>
      <c r="AB412" s="30"/>
      <c r="AC412" s="29"/>
      <c r="AD412" s="30"/>
      <c r="AE412" s="30">
        <v>400</v>
      </c>
      <c r="AF412" s="383">
        <v>1080542.48</v>
      </c>
      <c r="AG412" s="30"/>
      <c r="AH412" s="30"/>
      <c r="AI412" s="29"/>
      <c r="AJ412" s="30"/>
      <c r="AK412" s="30"/>
      <c r="AL412" s="29"/>
      <c r="AM412" s="30"/>
      <c r="AN412" s="30"/>
      <c r="AO412" s="29"/>
      <c r="AP412" s="30"/>
      <c r="AQ412" s="30">
        <v>400</v>
      </c>
      <c r="AR412" s="383">
        <v>1957580.1</v>
      </c>
      <c r="AS412" s="253">
        <f t="shared" si="16"/>
        <v>400</v>
      </c>
      <c r="AT412" s="254">
        <f t="shared" si="17"/>
        <v>400</v>
      </c>
      <c r="AU412" s="376">
        <v>400</v>
      </c>
      <c r="AV412" s="376">
        <v>1960773.9</v>
      </c>
    </row>
    <row r="413" spans="22:48">
      <c r="V413" s="30"/>
      <c r="W413" s="29"/>
      <c r="X413" s="30"/>
      <c r="Y413" s="30"/>
      <c r="Z413" s="29"/>
      <c r="AA413" s="30"/>
      <c r="AB413" s="30"/>
      <c r="AC413" s="29"/>
      <c r="AD413" s="30"/>
      <c r="AE413" s="30">
        <v>401</v>
      </c>
      <c r="AF413" s="383">
        <v>1083170.73</v>
      </c>
      <c r="AG413" s="30"/>
      <c r="AH413" s="30"/>
      <c r="AI413" s="29"/>
      <c r="AJ413" s="30"/>
      <c r="AK413" s="30"/>
      <c r="AL413" s="29"/>
      <c r="AM413" s="30"/>
      <c r="AN413" s="30"/>
      <c r="AO413" s="29"/>
      <c r="AP413" s="30"/>
      <c r="AQ413" s="30">
        <v>401</v>
      </c>
      <c r="AR413" s="383">
        <v>1962423.67</v>
      </c>
      <c r="AS413" s="253">
        <f t="shared" si="16"/>
        <v>401</v>
      </c>
      <c r="AT413" s="254">
        <f t="shared" si="17"/>
        <v>401</v>
      </c>
      <c r="AU413" s="376">
        <v>401</v>
      </c>
      <c r="AV413" s="376">
        <v>1965618.06</v>
      </c>
    </row>
    <row r="414" spans="22:48">
      <c r="V414" s="30"/>
      <c r="W414" s="29"/>
      <c r="X414" s="30"/>
      <c r="Y414" s="30"/>
      <c r="Z414" s="29"/>
      <c r="AA414" s="30"/>
      <c r="AB414" s="30"/>
      <c r="AC414" s="29"/>
      <c r="AD414" s="30"/>
      <c r="AE414" s="30">
        <v>402</v>
      </c>
      <c r="AF414" s="383">
        <v>1085798.98</v>
      </c>
      <c r="AG414" s="30"/>
      <c r="AH414" s="30"/>
      <c r="AI414" s="29"/>
      <c r="AJ414" s="30"/>
      <c r="AK414" s="30"/>
      <c r="AL414" s="29"/>
      <c r="AM414" s="30"/>
      <c r="AN414" s="30"/>
      <c r="AO414" s="29"/>
      <c r="AP414" s="30"/>
      <c r="AQ414" s="30">
        <v>402</v>
      </c>
      <c r="AR414" s="383">
        <v>1967267.24</v>
      </c>
      <c r="AS414" s="253">
        <f t="shared" si="16"/>
        <v>402</v>
      </c>
      <c r="AT414" s="254">
        <f t="shared" si="17"/>
        <v>402</v>
      </c>
      <c r="AU414" s="376">
        <v>402</v>
      </c>
      <c r="AV414" s="376">
        <v>1970462.22</v>
      </c>
    </row>
    <row r="415" spans="22:48">
      <c r="V415" s="30"/>
      <c r="W415" s="29"/>
      <c r="X415" s="30"/>
      <c r="Y415" s="30"/>
      <c r="Z415" s="29"/>
      <c r="AA415" s="30"/>
      <c r="AB415" s="30"/>
      <c r="AC415" s="29"/>
      <c r="AD415" s="30"/>
      <c r="AE415" s="30">
        <v>403</v>
      </c>
      <c r="AF415" s="383">
        <v>1088427.23</v>
      </c>
      <c r="AG415" s="30"/>
      <c r="AH415" s="30"/>
      <c r="AI415" s="29"/>
      <c r="AJ415" s="30"/>
      <c r="AK415" s="30"/>
      <c r="AL415" s="29"/>
      <c r="AM415" s="30"/>
      <c r="AN415" s="30"/>
      <c r="AO415" s="29"/>
      <c r="AP415" s="30"/>
      <c r="AQ415" s="30">
        <v>403</v>
      </c>
      <c r="AR415" s="383">
        <v>1972110.81</v>
      </c>
      <c r="AS415" s="253">
        <f t="shared" si="16"/>
        <v>403</v>
      </c>
      <c r="AT415" s="254">
        <f t="shared" si="17"/>
        <v>403</v>
      </c>
      <c r="AU415" s="376">
        <v>403</v>
      </c>
      <c r="AV415" s="376">
        <v>1975306.38</v>
      </c>
    </row>
    <row r="416" spans="22:48">
      <c r="V416" s="30"/>
      <c r="W416" s="29"/>
      <c r="X416" s="30"/>
      <c r="Y416" s="30"/>
      <c r="Z416" s="29"/>
      <c r="AA416" s="30"/>
      <c r="AB416" s="30"/>
      <c r="AC416" s="29"/>
      <c r="AD416" s="30"/>
      <c r="AE416" s="30">
        <v>404</v>
      </c>
      <c r="AF416" s="383">
        <v>1091055.48</v>
      </c>
      <c r="AG416" s="30"/>
      <c r="AH416" s="30"/>
      <c r="AI416" s="29"/>
      <c r="AJ416" s="30"/>
      <c r="AK416" s="30"/>
      <c r="AL416" s="29"/>
      <c r="AM416" s="30"/>
      <c r="AN416" s="30"/>
      <c r="AO416" s="29"/>
      <c r="AP416" s="30"/>
      <c r="AQ416" s="30">
        <v>404</v>
      </c>
      <c r="AR416" s="383">
        <v>1976954.38</v>
      </c>
      <c r="AS416" s="253">
        <f t="shared" si="16"/>
        <v>404</v>
      </c>
      <c r="AT416" s="254">
        <f t="shared" si="17"/>
        <v>404</v>
      </c>
      <c r="AU416" s="376">
        <v>404</v>
      </c>
      <c r="AV416" s="376">
        <v>1980150.54</v>
      </c>
    </row>
    <row r="417" spans="22:48">
      <c r="V417" s="30"/>
      <c r="W417" s="29"/>
      <c r="X417" s="30"/>
      <c r="Y417" s="30"/>
      <c r="Z417" s="29"/>
      <c r="AA417" s="30"/>
      <c r="AB417" s="30"/>
      <c r="AC417" s="29"/>
      <c r="AD417" s="30"/>
      <c r="AE417" s="30">
        <v>405</v>
      </c>
      <c r="AF417" s="383">
        <v>1093683.73</v>
      </c>
      <c r="AG417" s="30"/>
      <c r="AH417" s="30"/>
      <c r="AI417" s="29"/>
      <c r="AJ417" s="30"/>
      <c r="AK417" s="30"/>
      <c r="AL417" s="29"/>
      <c r="AM417" s="30"/>
      <c r="AN417" s="30"/>
      <c r="AO417" s="29"/>
      <c r="AP417" s="30"/>
      <c r="AQ417" s="30">
        <v>405</v>
      </c>
      <c r="AR417" s="383">
        <v>1981797.95</v>
      </c>
      <c r="AS417" s="253">
        <f t="shared" si="16"/>
        <v>405</v>
      </c>
      <c r="AT417" s="254">
        <f t="shared" si="17"/>
        <v>405</v>
      </c>
      <c r="AU417" s="376">
        <v>405</v>
      </c>
      <c r="AV417" s="376">
        <v>1984994.7</v>
      </c>
    </row>
    <row r="418" spans="22:48">
      <c r="V418" s="30"/>
      <c r="W418" s="29"/>
      <c r="X418" s="30"/>
      <c r="Y418" s="30"/>
      <c r="Z418" s="29"/>
      <c r="AA418" s="30"/>
      <c r="AB418" s="30"/>
      <c r="AC418" s="29"/>
      <c r="AD418" s="30"/>
      <c r="AE418" s="30">
        <v>406</v>
      </c>
      <c r="AF418" s="383">
        <v>1096311.98</v>
      </c>
      <c r="AG418" s="30"/>
      <c r="AH418" s="30"/>
      <c r="AI418" s="29"/>
      <c r="AJ418" s="30"/>
      <c r="AK418" s="30"/>
      <c r="AL418" s="29"/>
      <c r="AM418" s="30"/>
      <c r="AN418" s="30"/>
      <c r="AO418" s="29"/>
      <c r="AP418" s="30"/>
      <c r="AQ418" s="30">
        <v>406</v>
      </c>
      <c r="AR418" s="383">
        <v>1986641.52</v>
      </c>
      <c r="AS418" s="253">
        <f t="shared" si="16"/>
        <v>406</v>
      </c>
      <c r="AT418" s="254">
        <f t="shared" si="17"/>
        <v>406</v>
      </c>
      <c r="AU418" s="376">
        <v>406</v>
      </c>
      <c r="AV418" s="376">
        <v>1989838.86</v>
      </c>
    </row>
    <row r="419" spans="22:48">
      <c r="V419" s="30"/>
      <c r="W419" s="29"/>
      <c r="X419" s="30"/>
      <c r="Y419" s="30"/>
      <c r="Z419" s="29"/>
      <c r="AA419" s="30"/>
      <c r="AB419" s="30"/>
      <c r="AC419" s="29"/>
      <c r="AD419" s="30"/>
      <c r="AE419" s="30">
        <v>407</v>
      </c>
      <c r="AF419" s="383">
        <v>1098940.23</v>
      </c>
      <c r="AG419" s="30"/>
      <c r="AH419" s="30"/>
      <c r="AI419" s="29"/>
      <c r="AJ419" s="30"/>
      <c r="AK419" s="30"/>
      <c r="AL419" s="29"/>
      <c r="AM419" s="30"/>
      <c r="AN419" s="30"/>
      <c r="AO419" s="29"/>
      <c r="AP419" s="30"/>
      <c r="AQ419" s="30">
        <v>407</v>
      </c>
      <c r="AR419" s="383">
        <v>1991485.09</v>
      </c>
      <c r="AS419" s="253">
        <f t="shared" si="16"/>
        <v>407</v>
      </c>
      <c r="AT419" s="254">
        <f t="shared" si="17"/>
        <v>407</v>
      </c>
      <c r="AU419" s="376">
        <v>407</v>
      </c>
      <c r="AV419" s="376">
        <v>1994683.02</v>
      </c>
    </row>
    <row r="420" spans="22:48">
      <c r="V420" s="30"/>
      <c r="W420" s="29"/>
      <c r="X420" s="30"/>
      <c r="Y420" s="30"/>
      <c r="Z420" s="29"/>
      <c r="AA420" s="30"/>
      <c r="AB420" s="30"/>
      <c r="AC420" s="29"/>
      <c r="AD420" s="30"/>
      <c r="AE420" s="30">
        <v>408</v>
      </c>
      <c r="AF420" s="383">
        <v>1101568.48</v>
      </c>
      <c r="AG420" s="30"/>
      <c r="AH420" s="30"/>
      <c r="AI420" s="29"/>
      <c r="AJ420" s="30"/>
      <c r="AK420" s="30"/>
      <c r="AL420" s="29"/>
      <c r="AM420" s="30"/>
      <c r="AN420" s="30"/>
      <c r="AO420" s="29"/>
      <c r="AP420" s="30"/>
      <c r="AQ420" s="30">
        <v>408</v>
      </c>
      <c r="AR420" s="383">
        <v>1996328.66</v>
      </c>
      <c r="AS420" s="253">
        <f t="shared" si="16"/>
        <v>408</v>
      </c>
      <c r="AT420" s="254">
        <f t="shared" si="17"/>
        <v>408</v>
      </c>
      <c r="AU420" s="376">
        <v>408</v>
      </c>
      <c r="AV420" s="376">
        <v>1999527.18</v>
      </c>
    </row>
    <row r="421" spans="22:48">
      <c r="V421" s="30"/>
      <c r="W421" s="29"/>
      <c r="X421" s="30"/>
      <c r="Y421" s="30"/>
      <c r="Z421" s="29"/>
      <c r="AA421" s="30"/>
      <c r="AB421" s="30"/>
      <c r="AC421" s="29"/>
      <c r="AD421" s="30"/>
      <c r="AE421" s="30">
        <v>409</v>
      </c>
      <c r="AF421" s="383">
        <v>1104196.73</v>
      </c>
      <c r="AG421" s="30"/>
      <c r="AH421" s="30"/>
      <c r="AI421" s="29"/>
      <c r="AJ421" s="30"/>
      <c r="AK421" s="30"/>
      <c r="AL421" s="29"/>
      <c r="AM421" s="30"/>
      <c r="AN421" s="30"/>
      <c r="AO421" s="29"/>
      <c r="AP421" s="30"/>
      <c r="AQ421" s="30">
        <v>409</v>
      </c>
      <c r="AR421" s="383">
        <v>2001172.23</v>
      </c>
      <c r="AS421" s="253">
        <f t="shared" si="16"/>
        <v>409</v>
      </c>
      <c r="AT421" s="254">
        <f t="shared" si="17"/>
        <v>409</v>
      </c>
      <c r="AU421" s="376">
        <v>409</v>
      </c>
      <c r="AV421" s="376">
        <v>2004371.34</v>
      </c>
    </row>
    <row r="422" spans="22:48">
      <c r="V422" s="30"/>
      <c r="W422" s="29"/>
      <c r="X422" s="30"/>
      <c r="Y422" s="30"/>
      <c r="Z422" s="29"/>
      <c r="AA422" s="30"/>
      <c r="AB422" s="30"/>
      <c r="AC422" s="29"/>
      <c r="AD422" s="30"/>
      <c r="AE422" s="30">
        <v>410</v>
      </c>
      <c r="AF422" s="383">
        <v>1106824.98</v>
      </c>
      <c r="AG422" s="30"/>
      <c r="AH422" s="30"/>
      <c r="AI422" s="29"/>
      <c r="AJ422" s="30"/>
      <c r="AK422" s="30"/>
      <c r="AL422" s="29"/>
      <c r="AM422" s="30"/>
      <c r="AN422" s="30"/>
      <c r="AO422" s="29"/>
      <c r="AP422" s="30"/>
      <c r="AQ422" s="30">
        <v>410</v>
      </c>
      <c r="AR422" s="383">
        <v>2006015.8</v>
      </c>
      <c r="AS422" s="253">
        <f t="shared" si="16"/>
        <v>410</v>
      </c>
      <c r="AT422" s="254">
        <f t="shared" si="17"/>
        <v>410</v>
      </c>
      <c r="AU422" s="376">
        <v>410</v>
      </c>
      <c r="AV422" s="376">
        <v>2009215.5</v>
      </c>
    </row>
    <row r="423" spans="22:48">
      <c r="V423" s="30"/>
      <c r="W423" s="29"/>
      <c r="X423" s="30"/>
      <c r="Y423" s="30"/>
      <c r="Z423" s="29"/>
      <c r="AA423" s="30"/>
      <c r="AB423" s="30"/>
      <c r="AC423" s="29"/>
      <c r="AD423" s="30"/>
      <c r="AE423" s="30">
        <v>411</v>
      </c>
      <c r="AF423" s="383">
        <v>1109453.23</v>
      </c>
      <c r="AG423" s="30"/>
      <c r="AH423" s="30"/>
      <c r="AI423" s="29"/>
      <c r="AJ423" s="30"/>
      <c r="AK423" s="30"/>
      <c r="AL423" s="29"/>
      <c r="AM423" s="30"/>
      <c r="AN423" s="30"/>
      <c r="AO423" s="29"/>
      <c r="AP423" s="30"/>
      <c r="AQ423" s="30">
        <v>411</v>
      </c>
      <c r="AR423" s="383">
        <v>2010859.37</v>
      </c>
      <c r="AS423" s="253">
        <f t="shared" si="16"/>
        <v>411</v>
      </c>
      <c r="AT423" s="254">
        <f t="shared" si="17"/>
        <v>411</v>
      </c>
      <c r="AU423" s="376">
        <v>411</v>
      </c>
      <c r="AV423" s="376">
        <v>2014059.66</v>
      </c>
    </row>
    <row r="424" spans="22:48">
      <c r="V424" s="30"/>
      <c r="W424" s="29"/>
      <c r="X424" s="30"/>
      <c r="Y424" s="30"/>
      <c r="Z424" s="29"/>
      <c r="AA424" s="30"/>
      <c r="AB424" s="30"/>
      <c r="AC424" s="29"/>
      <c r="AD424" s="30"/>
      <c r="AE424" s="30">
        <v>412</v>
      </c>
      <c r="AF424" s="383">
        <v>1112081.48</v>
      </c>
      <c r="AG424" s="30"/>
      <c r="AH424" s="30"/>
      <c r="AI424" s="29"/>
      <c r="AJ424" s="30"/>
      <c r="AK424" s="30"/>
      <c r="AL424" s="29"/>
      <c r="AM424" s="30"/>
      <c r="AN424" s="30"/>
      <c r="AO424" s="29"/>
      <c r="AP424" s="30"/>
      <c r="AQ424" s="30">
        <v>412</v>
      </c>
      <c r="AR424" s="383">
        <v>2015702.94</v>
      </c>
      <c r="AS424" s="253">
        <f t="shared" si="16"/>
        <v>412</v>
      </c>
      <c r="AT424" s="254">
        <f t="shared" si="17"/>
        <v>412</v>
      </c>
      <c r="AU424" s="376">
        <v>412</v>
      </c>
      <c r="AV424" s="376">
        <v>2018903.82</v>
      </c>
    </row>
    <row r="425" spans="22:48">
      <c r="V425" s="30"/>
      <c r="W425" s="29"/>
      <c r="X425" s="30"/>
      <c r="Y425" s="30"/>
      <c r="Z425" s="29"/>
      <c r="AA425" s="30"/>
      <c r="AB425" s="30"/>
      <c r="AC425" s="29"/>
      <c r="AD425" s="30"/>
      <c r="AE425" s="30">
        <v>413</v>
      </c>
      <c r="AF425" s="383">
        <v>1114709.73</v>
      </c>
      <c r="AG425" s="30"/>
      <c r="AH425" s="30"/>
      <c r="AI425" s="29"/>
      <c r="AJ425" s="30"/>
      <c r="AK425" s="30"/>
      <c r="AL425" s="29"/>
      <c r="AM425" s="30"/>
      <c r="AN425" s="30"/>
      <c r="AO425" s="29"/>
      <c r="AP425" s="30"/>
      <c r="AQ425" s="30">
        <v>413</v>
      </c>
      <c r="AR425" s="383">
        <v>2020546.51</v>
      </c>
      <c r="AS425" s="253">
        <f t="shared" si="16"/>
        <v>413</v>
      </c>
      <c r="AT425" s="254">
        <f t="shared" si="17"/>
        <v>413</v>
      </c>
      <c r="AU425" s="376">
        <v>413</v>
      </c>
      <c r="AV425" s="376">
        <v>2023747.98</v>
      </c>
    </row>
    <row r="426" spans="22:48">
      <c r="V426" s="30"/>
      <c r="W426" s="29"/>
      <c r="X426" s="30"/>
      <c r="Y426" s="30"/>
      <c r="Z426" s="29"/>
      <c r="AA426" s="30"/>
      <c r="AB426" s="30"/>
      <c r="AC426" s="29"/>
      <c r="AD426" s="30"/>
      <c r="AE426" s="30">
        <v>414</v>
      </c>
      <c r="AF426" s="383">
        <v>1117337.98</v>
      </c>
      <c r="AG426" s="30"/>
      <c r="AH426" s="30"/>
      <c r="AI426" s="29"/>
      <c r="AJ426" s="30"/>
      <c r="AK426" s="30"/>
      <c r="AL426" s="29"/>
      <c r="AM426" s="30"/>
      <c r="AN426" s="30"/>
      <c r="AO426" s="29"/>
      <c r="AP426" s="30"/>
      <c r="AQ426" s="30">
        <v>414</v>
      </c>
      <c r="AR426" s="383">
        <v>2025390.0800000001</v>
      </c>
      <c r="AS426" s="253">
        <f t="shared" si="16"/>
        <v>414</v>
      </c>
      <c r="AT426" s="254">
        <f t="shared" si="17"/>
        <v>414</v>
      </c>
      <c r="AU426" s="376">
        <v>414</v>
      </c>
      <c r="AV426" s="376">
        <v>2028592.14</v>
      </c>
    </row>
    <row r="427" spans="22:48">
      <c r="V427" s="30"/>
      <c r="W427" s="29"/>
      <c r="X427" s="30"/>
      <c r="Y427" s="30"/>
      <c r="Z427" s="29"/>
      <c r="AA427" s="30"/>
      <c r="AB427" s="30"/>
      <c r="AC427" s="29"/>
      <c r="AD427" s="30"/>
      <c r="AE427" s="30">
        <v>415</v>
      </c>
      <c r="AF427" s="383">
        <v>1119966.23</v>
      </c>
      <c r="AG427" s="30"/>
      <c r="AH427" s="30"/>
      <c r="AI427" s="29"/>
      <c r="AJ427" s="30"/>
      <c r="AK427" s="30"/>
      <c r="AL427" s="29"/>
      <c r="AM427" s="30"/>
      <c r="AN427" s="30"/>
      <c r="AO427" s="29"/>
      <c r="AP427" s="30"/>
      <c r="AQ427" s="30">
        <v>415</v>
      </c>
      <c r="AR427" s="383">
        <v>2030233.65</v>
      </c>
      <c r="AS427" s="253">
        <f t="shared" si="16"/>
        <v>415</v>
      </c>
      <c r="AT427" s="254">
        <f t="shared" si="17"/>
        <v>415</v>
      </c>
      <c r="AU427" s="376">
        <v>415</v>
      </c>
      <c r="AV427" s="376">
        <v>2033436.3</v>
      </c>
    </row>
    <row r="428" spans="22:48">
      <c r="V428" s="30"/>
      <c r="W428" s="29"/>
      <c r="X428" s="30"/>
      <c r="Y428" s="30"/>
      <c r="Z428" s="29"/>
      <c r="AA428" s="30"/>
      <c r="AB428" s="30"/>
      <c r="AC428" s="29"/>
      <c r="AD428" s="30"/>
      <c r="AE428" s="30">
        <v>416</v>
      </c>
      <c r="AF428" s="383">
        <v>1122594.48</v>
      </c>
      <c r="AG428" s="30"/>
      <c r="AH428" s="30"/>
      <c r="AI428" s="29"/>
      <c r="AJ428" s="30"/>
      <c r="AK428" s="30"/>
      <c r="AL428" s="29"/>
      <c r="AM428" s="30"/>
      <c r="AN428" s="30"/>
      <c r="AO428" s="29"/>
      <c r="AP428" s="30"/>
      <c r="AQ428" s="30">
        <v>416</v>
      </c>
      <c r="AR428" s="383">
        <v>2035077.22</v>
      </c>
      <c r="AS428" s="253">
        <f t="shared" si="16"/>
        <v>416</v>
      </c>
      <c r="AT428" s="254">
        <f t="shared" si="17"/>
        <v>416</v>
      </c>
      <c r="AU428" s="376">
        <v>416</v>
      </c>
      <c r="AV428" s="376">
        <v>2038280.46</v>
      </c>
    </row>
    <row r="429" spans="22:48">
      <c r="V429" s="30"/>
      <c r="W429" s="29"/>
      <c r="X429" s="30"/>
      <c r="Y429" s="30"/>
      <c r="Z429" s="29"/>
      <c r="AA429" s="30"/>
      <c r="AB429" s="30"/>
      <c r="AC429" s="29"/>
      <c r="AD429" s="30"/>
      <c r="AE429" s="30">
        <v>417</v>
      </c>
      <c r="AF429" s="383">
        <v>1125222.73</v>
      </c>
      <c r="AG429" s="30"/>
      <c r="AH429" s="30"/>
      <c r="AI429" s="29"/>
      <c r="AJ429" s="30"/>
      <c r="AK429" s="30"/>
      <c r="AL429" s="29"/>
      <c r="AM429" s="30"/>
      <c r="AN429" s="30"/>
      <c r="AO429" s="29"/>
      <c r="AP429" s="30"/>
      <c r="AQ429" s="30">
        <v>417</v>
      </c>
      <c r="AR429" s="383">
        <v>2039920.79</v>
      </c>
      <c r="AS429" s="253">
        <f t="shared" si="16"/>
        <v>417</v>
      </c>
      <c r="AT429" s="254">
        <f t="shared" si="17"/>
        <v>417</v>
      </c>
      <c r="AU429" s="376">
        <v>417</v>
      </c>
      <c r="AV429" s="376">
        <v>2043124.62</v>
      </c>
    </row>
    <row r="430" spans="22:48">
      <c r="V430" s="30"/>
      <c r="W430" s="29"/>
      <c r="X430" s="30"/>
      <c r="Y430" s="30"/>
      <c r="Z430" s="29"/>
      <c r="AA430" s="30"/>
      <c r="AB430" s="30"/>
      <c r="AC430" s="29"/>
      <c r="AD430" s="30"/>
      <c r="AE430" s="30">
        <v>418</v>
      </c>
      <c r="AF430" s="383">
        <v>1127850.98</v>
      </c>
      <c r="AG430" s="30"/>
      <c r="AH430" s="30"/>
      <c r="AI430" s="29"/>
      <c r="AJ430" s="30"/>
      <c r="AK430" s="30"/>
      <c r="AL430" s="29"/>
      <c r="AM430" s="30"/>
      <c r="AN430" s="30"/>
      <c r="AO430" s="29"/>
      <c r="AP430" s="30"/>
      <c r="AQ430" s="30">
        <v>418</v>
      </c>
      <c r="AR430" s="383">
        <v>2044764.36</v>
      </c>
      <c r="AS430" s="253">
        <f t="shared" si="16"/>
        <v>418</v>
      </c>
      <c r="AT430" s="254">
        <f t="shared" si="17"/>
        <v>418</v>
      </c>
      <c r="AU430" s="376">
        <v>418</v>
      </c>
      <c r="AV430" s="376">
        <v>2047968.78</v>
      </c>
    </row>
    <row r="431" spans="22:48">
      <c r="V431" s="30"/>
      <c r="W431" s="29"/>
      <c r="X431" s="30"/>
      <c r="Y431" s="30"/>
      <c r="Z431" s="29"/>
      <c r="AA431" s="30"/>
      <c r="AB431" s="30"/>
      <c r="AC431" s="29"/>
      <c r="AD431" s="30"/>
      <c r="AE431" s="30">
        <v>419</v>
      </c>
      <c r="AF431" s="383">
        <v>1130479.23</v>
      </c>
      <c r="AG431" s="30"/>
      <c r="AH431" s="30"/>
      <c r="AI431" s="29"/>
      <c r="AJ431" s="30"/>
      <c r="AK431" s="30"/>
      <c r="AL431" s="29"/>
      <c r="AM431" s="30"/>
      <c r="AN431" s="30"/>
      <c r="AO431" s="29"/>
      <c r="AP431" s="30"/>
      <c r="AQ431" s="30">
        <v>419</v>
      </c>
      <c r="AR431" s="383">
        <v>2049607.93</v>
      </c>
      <c r="AS431" s="253">
        <f t="shared" si="16"/>
        <v>419</v>
      </c>
      <c r="AT431" s="254">
        <f t="shared" si="17"/>
        <v>419</v>
      </c>
      <c r="AU431" s="376">
        <v>419</v>
      </c>
      <c r="AV431" s="376">
        <v>2052812.94</v>
      </c>
    </row>
    <row r="432" spans="22:48">
      <c r="V432" s="30"/>
      <c r="W432" s="29"/>
      <c r="X432" s="30"/>
      <c r="Y432" s="30"/>
      <c r="Z432" s="29"/>
      <c r="AA432" s="30"/>
      <c r="AB432" s="30"/>
      <c r="AC432" s="29"/>
      <c r="AD432" s="30"/>
      <c r="AE432" s="30">
        <v>420</v>
      </c>
      <c r="AF432" s="383">
        <v>1133107.48</v>
      </c>
      <c r="AG432" s="30"/>
      <c r="AH432" s="30"/>
      <c r="AI432" s="29"/>
      <c r="AJ432" s="30"/>
      <c r="AK432" s="30"/>
      <c r="AL432" s="29"/>
      <c r="AM432" s="30"/>
      <c r="AN432" s="30"/>
      <c r="AO432" s="29"/>
      <c r="AP432" s="30"/>
      <c r="AQ432" s="30">
        <v>420</v>
      </c>
      <c r="AR432" s="383">
        <v>2054451.5</v>
      </c>
      <c r="AS432" s="253">
        <f t="shared" si="16"/>
        <v>420</v>
      </c>
      <c r="AT432" s="254">
        <f t="shared" si="17"/>
        <v>420</v>
      </c>
      <c r="AU432" s="376">
        <v>420</v>
      </c>
      <c r="AV432" s="376">
        <v>2057657.1</v>
      </c>
    </row>
    <row r="433" spans="22:48">
      <c r="V433" s="30"/>
      <c r="W433" s="29"/>
      <c r="X433" s="30"/>
      <c r="Y433" s="30"/>
      <c r="Z433" s="29"/>
      <c r="AA433" s="30"/>
      <c r="AB433" s="30"/>
      <c r="AC433" s="29"/>
      <c r="AD433" s="30"/>
      <c r="AE433" s="30">
        <v>421</v>
      </c>
      <c r="AF433" s="383">
        <v>1135735.73</v>
      </c>
      <c r="AG433" s="30"/>
      <c r="AH433" s="30"/>
      <c r="AI433" s="29"/>
      <c r="AJ433" s="30"/>
      <c r="AK433" s="30"/>
      <c r="AL433" s="29"/>
      <c r="AM433" s="30"/>
      <c r="AN433" s="30"/>
      <c r="AO433" s="29"/>
      <c r="AP433" s="30"/>
      <c r="AQ433" s="30">
        <v>421</v>
      </c>
      <c r="AR433" s="383">
        <v>2059295.07</v>
      </c>
      <c r="AS433" s="253">
        <f t="shared" si="16"/>
        <v>421</v>
      </c>
      <c r="AT433" s="254">
        <f t="shared" si="17"/>
        <v>421</v>
      </c>
      <c r="AU433" s="376">
        <v>421</v>
      </c>
      <c r="AV433" s="376">
        <v>2062501.26</v>
      </c>
    </row>
    <row r="434" spans="22:48">
      <c r="V434" s="30"/>
      <c r="W434" s="29"/>
      <c r="X434" s="30"/>
      <c r="Y434" s="30"/>
      <c r="Z434" s="29"/>
      <c r="AA434" s="30"/>
      <c r="AB434" s="30"/>
      <c r="AC434" s="29"/>
      <c r="AD434" s="30"/>
      <c r="AE434" s="30">
        <v>422</v>
      </c>
      <c r="AF434" s="383">
        <v>1138363.98</v>
      </c>
      <c r="AG434" s="30"/>
      <c r="AH434" s="30"/>
      <c r="AI434" s="29"/>
      <c r="AJ434" s="30"/>
      <c r="AK434" s="30"/>
      <c r="AL434" s="29"/>
      <c r="AM434" s="30"/>
      <c r="AN434" s="30"/>
      <c r="AO434" s="29"/>
      <c r="AP434" s="30"/>
      <c r="AQ434" s="30">
        <v>422</v>
      </c>
      <c r="AR434" s="383">
        <v>2064138.64</v>
      </c>
      <c r="AS434" s="253">
        <f t="shared" si="16"/>
        <v>422</v>
      </c>
      <c r="AT434" s="254">
        <f t="shared" si="17"/>
        <v>422</v>
      </c>
      <c r="AU434" s="376">
        <v>422</v>
      </c>
      <c r="AV434" s="376">
        <v>2067345.42</v>
      </c>
    </row>
    <row r="435" spans="22:48">
      <c r="V435" s="30"/>
      <c r="W435" s="29"/>
      <c r="X435" s="30"/>
      <c r="Y435" s="30"/>
      <c r="Z435" s="29"/>
      <c r="AA435" s="30"/>
      <c r="AB435" s="30"/>
      <c r="AC435" s="29"/>
      <c r="AD435" s="30"/>
      <c r="AE435" s="30">
        <v>423</v>
      </c>
      <c r="AF435" s="383">
        <v>1140992.23</v>
      </c>
      <c r="AG435" s="30"/>
      <c r="AH435" s="30"/>
      <c r="AI435" s="29"/>
      <c r="AJ435" s="30"/>
      <c r="AK435" s="30"/>
      <c r="AL435" s="29"/>
      <c r="AM435" s="30"/>
      <c r="AN435" s="30"/>
      <c r="AO435" s="29"/>
      <c r="AP435" s="30"/>
      <c r="AQ435" s="30">
        <v>423</v>
      </c>
      <c r="AR435" s="383">
        <v>2068982.21</v>
      </c>
      <c r="AS435" s="253">
        <f t="shared" si="16"/>
        <v>423</v>
      </c>
      <c r="AT435" s="254">
        <f t="shared" si="17"/>
        <v>423</v>
      </c>
      <c r="AU435" s="376">
        <v>423</v>
      </c>
      <c r="AV435" s="376">
        <v>2072189.58</v>
      </c>
    </row>
    <row r="436" spans="22:48">
      <c r="V436" s="30"/>
      <c r="W436" s="29"/>
      <c r="X436" s="30"/>
      <c r="Y436" s="30"/>
      <c r="Z436" s="29"/>
      <c r="AA436" s="30"/>
      <c r="AB436" s="30"/>
      <c r="AC436" s="29"/>
      <c r="AD436" s="30"/>
      <c r="AE436" s="30">
        <v>424</v>
      </c>
      <c r="AF436" s="383">
        <v>1143620.48</v>
      </c>
      <c r="AG436" s="30"/>
      <c r="AH436" s="30"/>
      <c r="AI436" s="29"/>
      <c r="AJ436" s="30"/>
      <c r="AK436" s="30"/>
      <c r="AL436" s="29"/>
      <c r="AM436" s="30"/>
      <c r="AN436" s="30"/>
      <c r="AO436" s="29"/>
      <c r="AP436" s="30"/>
      <c r="AQ436" s="30">
        <v>424</v>
      </c>
      <c r="AR436" s="383">
        <v>2073825.78</v>
      </c>
      <c r="AS436" s="253">
        <f t="shared" si="16"/>
        <v>424</v>
      </c>
      <c r="AT436" s="254">
        <f t="shared" si="17"/>
        <v>424</v>
      </c>
      <c r="AU436" s="376">
        <v>424</v>
      </c>
      <c r="AV436" s="376">
        <v>2077033.74</v>
      </c>
    </row>
    <row r="437" spans="22:48">
      <c r="V437" s="30"/>
      <c r="W437" s="29"/>
      <c r="X437" s="30"/>
      <c r="Y437" s="30"/>
      <c r="Z437" s="29"/>
      <c r="AA437" s="30"/>
      <c r="AB437" s="30"/>
      <c r="AC437" s="29"/>
      <c r="AD437" s="30"/>
      <c r="AE437" s="30">
        <v>425</v>
      </c>
      <c r="AF437" s="383">
        <v>1146248.73</v>
      </c>
      <c r="AG437" s="30"/>
      <c r="AH437" s="30"/>
      <c r="AI437" s="29"/>
      <c r="AJ437" s="30"/>
      <c r="AK437" s="30"/>
      <c r="AL437" s="29"/>
      <c r="AM437" s="30"/>
      <c r="AN437" s="30"/>
      <c r="AO437" s="29"/>
      <c r="AP437" s="30"/>
      <c r="AQ437" s="30">
        <v>425</v>
      </c>
      <c r="AR437" s="383">
        <v>2078669.35</v>
      </c>
      <c r="AS437" s="253">
        <f t="shared" si="16"/>
        <v>425</v>
      </c>
      <c r="AT437" s="254">
        <f t="shared" si="17"/>
        <v>425</v>
      </c>
      <c r="AU437" s="376">
        <v>425</v>
      </c>
      <c r="AV437" s="376">
        <v>2081877.9</v>
      </c>
    </row>
    <row r="438" spans="22:48">
      <c r="V438" s="30"/>
      <c r="W438" s="29"/>
      <c r="X438" s="30"/>
      <c r="Y438" s="30"/>
      <c r="Z438" s="29"/>
      <c r="AA438" s="30"/>
      <c r="AB438" s="30"/>
      <c r="AC438" s="29"/>
      <c r="AD438" s="30"/>
      <c r="AE438" s="30">
        <v>426</v>
      </c>
      <c r="AF438" s="383">
        <v>1148876.98</v>
      </c>
      <c r="AG438" s="30"/>
      <c r="AH438" s="30"/>
      <c r="AI438" s="29"/>
      <c r="AJ438" s="30"/>
      <c r="AK438" s="30"/>
      <c r="AL438" s="29"/>
      <c r="AM438" s="30"/>
      <c r="AN438" s="30"/>
      <c r="AO438" s="29"/>
      <c r="AP438" s="30"/>
      <c r="AQ438" s="30">
        <v>426</v>
      </c>
      <c r="AR438" s="383">
        <v>2083512.92</v>
      </c>
      <c r="AS438" s="253">
        <f t="shared" si="16"/>
        <v>426</v>
      </c>
      <c r="AT438" s="254">
        <f t="shared" si="17"/>
        <v>426</v>
      </c>
      <c r="AU438" s="376">
        <v>426</v>
      </c>
      <c r="AV438" s="376">
        <v>2086722.06</v>
      </c>
    </row>
    <row r="439" spans="22:48">
      <c r="V439" s="30"/>
      <c r="W439" s="29"/>
      <c r="X439" s="30"/>
      <c r="Y439" s="30"/>
      <c r="Z439" s="29"/>
      <c r="AA439" s="30"/>
      <c r="AB439" s="30"/>
      <c r="AC439" s="29"/>
      <c r="AD439" s="30"/>
      <c r="AE439" s="30">
        <v>427</v>
      </c>
      <c r="AF439" s="383">
        <v>1151505.23</v>
      </c>
      <c r="AG439" s="30"/>
      <c r="AH439" s="30"/>
      <c r="AI439" s="29"/>
      <c r="AJ439" s="30"/>
      <c r="AK439" s="30"/>
      <c r="AL439" s="29"/>
      <c r="AM439" s="30"/>
      <c r="AN439" s="30"/>
      <c r="AO439" s="29"/>
      <c r="AP439" s="30"/>
      <c r="AQ439" s="30">
        <v>427</v>
      </c>
      <c r="AR439" s="383">
        <v>2088356.49</v>
      </c>
      <c r="AS439" s="253">
        <f t="shared" si="16"/>
        <v>427</v>
      </c>
      <c r="AT439" s="254">
        <f t="shared" si="17"/>
        <v>427</v>
      </c>
      <c r="AU439" s="376">
        <v>427</v>
      </c>
      <c r="AV439" s="376">
        <v>2091566.22</v>
      </c>
    </row>
    <row r="440" spans="22:48">
      <c r="V440" s="30"/>
      <c r="W440" s="29"/>
      <c r="X440" s="30"/>
      <c r="Y440" s="30"/>
      <c r="Z440" s="29"/>
      <c r="AA440" s="30"/>
      <c r="AB440" s="30"/>
      <c r="AC440" s="29"/>
      <c r="AD440" s="30"/>
      <c r="AE440" s="30">
        <v>428</v>
      </c>
      <c r="AF440" s="383">
        <v>1154133.48</v>
      </c>
      <c r="AG440" s="30"/>
      <c r="AH440" s="30"/>
      <c r="AI440" s="29"/>
      <c r="AJ440" s="30"/>
      <c r="AK440" s="30"/>
      <c r="AL440" s="29"/>
      <c r="AM440" s="30"/>
      <c r="AN440" s="30"/>
      <c r="AO440" s="29"/>
      <c r="AP440" s="30"/>
      <c r="AQ440" s="30">
        <v>428</v>
      </c>
      <c r="AR440" s="383">
        <v>2093200.06</v>
      </c>
      <c r="AS440" s="253">
        <f t="shared" si="16"/>
        <v>428</v>
      </c>
      <c r="AT440" s="254">
        <f t="shared" si="17"/>
        <v>428</v>
      </c>
      <c r="AU440" s="376">
        <v>428</v>
      </c>
      <c r="AV440" s="376">
        <v>2096410.38</v>
      </c>
    </row>
    <row r="441" spans="22:48">
      <c r="V441" s="30"/>
      <c r="W441" s="29"/>
      <c r="X441" s="30"/>
      <c r="Y441" s="30"/>
      <c r="Z441" s="29"/>
      <c r="AA441" s="30"/>
      <c r="AB441" s="30"/>
      <c r="AC441" s="29"/>
      <c r="AD441" s="30"/>
      <c r="AE441" s="30">
        <v>429</v>
      </c>
      <c r="AF441" s="383">
        <v>1156761.73</v>
      </c>
      <c r="AG441" s="30"/>
      <c r="AH441" s="30"/>
      <c r="AI441" s="29"/>
      <c r="AJ441" s="30"/>
      <c r="AK441" s="30"/>
      <c r="AL441" s="29"/>
      <c r="AM441" s="30"/>
      <c r="AN441" s="30"/>
      <c r="AO441" s="29"/>
      <c r="AP441" s="30"/>
      <c r="AQ441" s="30">
        <v>429</v>
      </c>
      <c r="AR441" s="383">
        <v>2098043.63</v>
      </c>
      <c r="AS441" s="253">
        <f t="shared" si="16"/>
        <v>429</v>
      </c>
      <c r="AT441" s="254">
        <f t="shared" si="17"/>
        <v>429</v>
      </c>
      <c r="AU441" s="376">
        <v>429</v>
      </c>
      <c r="AV441" s="376">
        <v>2101254.54</v>
      </c>
    </row>
    <row r="442" spans="22:48">
      <c r="V442" s="30"/>
      <c r="W442" s="29"/>
      <c r="X442" s="30"/>
      <c r="Y442" s="30"/>
      <c r="Z442" s="29"/>
      <c r="AA442" s="30"/>
      <c r="AB442" s="30"/>
      <c r="AC442" s="29"/>
      <c r="AD442" s="30"/>
      <c r="AE442" s="30">
        <v>430</v>
      </c>
      <c r="AF442" s="383">
        <v>1159389.98</v>
      </c>
      <c r="AG442" s="30"/>
      <c r="AH442" s="30"/>
      <c r="AI442" s="29"/>
      <c r="AJ442" s="30"/>
      <c r="AK442" s="30"/>
      <c r="AL442" s="29"/>
      <c r="AM442" s="30"/>
      <c r="AN442" s="30"/>
      <c r="AO442" s="29"/>
      <c r="AP442" s="30"/>
      <c r="AQ442" s="30">
        <v>430</v>
      </c>
      <c r="AR442" s="383">
        <v>2102887.2000000002</v>
      </c>
      <c r="AS442" s="253">
        <f t="shared" si="16"/>
        <v>430</v>
      </c>
      <c r="AT442" s="254">
        <f t="shared" si="17"/>
        <v>430</v>
      </c>
      <c r="AU442" s="376">
        <v>430</v>
      </c>
      <c r="AV442" s="376">
        <v>2106098.7000000002</v>
      </c>
    </row>
    <row r="443" spans="22:48">
      <c r="V443" s="30"/>
      <c r="W443" s="29"/>
      <c r="X443" s="30"/>
      <c r="Y443" s="30"/>
      <c r="Z443" s="29"/>
      <c r="AA443" s="30"/>
      <c r="AB443" s="30"/>
      <c r="AC443" s="29"/>
      <c r="AD443" s="30"/>
      <c r="AE443" s="30">
        <v>431</v>
      </c>
      <c r="AF443" s="383">
        <v>1162018.23</v>
      </c>
      <c r="AG443" s="30"/>
      <c r="AH443" s="30"/>
      <c r="AI443" s="29"/>
      <c r="AJ443" s="30"/>
      <c r="AK443" s="30"/>
      <c r="AL443" s="29"/>
      <c r="AM443" s="30"/>
      <c r="AN443" s="30"/>
      <c r="AO443" s="29"/>
      <c r="AP443" s="30"/>
      <c r="AQ443" s="30">
        <v>431</v>
      </c>
      <c r="AR443" s="383">
        <v>2107730.77</v>
      </c>
      <c r="AS443" s="253">
        <f t="shared" si="16"/>
        <v>431</v>
      </c>
      <c r="AT443" s="254">
        <f t="shared" si="17"/>
        <v>431</v>
      </c>
      <c r="AU443" s="376">
        <v>431</v>
      </c>
      <c r="AV443" s="376">
        <v>2110942.86</v>
      </c>
    </row>
    <row r="444" spans="22:48">
      <c r="V444" s="30"/>
      <c r="W444" s="29"/>
      <c r="X444" s="30"/>
      <c r="Y444" s="30"/>
      <c r="Z444" s="29"/>
      <c r="AA444" s="30"/>
      <c r="AB444" s="30"/>
      <c r="AC444" s="29"/>
      <c r="AD444" s="30"/>
      <c r="AE444" s="30">
        <v>432</v>
      </c>
      <c r="AF444" s="383">
        <v>1164646.48</v>
      </c>
      <c r="AG444" s="30"/>
      <c r="AH444" s="30"/>
      <c r="AI444" s="29"/>
      <c r="AJ444" s="30"/>
      <c r="AK444" s="30"/>
      <c r="AL444" s="29"/>
      <c r="AM444" s="30"/>
      <c r="AN444" s="30"/>
      <c r="AO444" s="29"/>
      <c r="AP444" s="30"/>
      <c r="AQ444" s="30">
        <v>432</v>
      </c>
      <c r="AR444" s="383">
        <v>2112574.34</v>
      </c>
      <c r="AS444" s="253">
        <f t="shared" si="16"/>
        <v>432</v>
      </c>
      <c r="AT444" s="254">
        <f t="shared" si="17"/>
        <v>432</v>
      </c>
      <c r="AU444" s="376">
        <v>432</v>
      </c>
      <c r="AV444" s="376">
        <v>2115787.02</v>
      </c>
    </row>
    <row r="445" spans="22:48">
      <c r="V445" s="30"/>
      <c r="W445" s="29"/>
      <c r="X445" s="30"/>
      <c r="Y445" s="30"/>
      <c r="Z445" s="29"/>
      <c r="AA445" s="30"/>
      <c r="AB445" s="30"/>
      <c r="AC445" s="29"/>
      <c r="AD445" s="30"/>
      <c r="AE445" s="30">
        <v>433</v>
      </c>
      <c r="AF445" s="383">
        <v>1167274.73</v>
      </c>
      <c r="AG445" s="30"/>
      <c r="AH445" s="30"/>
      <c r="AI445" s="29"/>
      <c r="AJ445" s="30"/>
      <c r="AK445" s="30"/>
      <c r="AL445" s="29"/>
      <c r="AM445" s="30"/>
      <c r="AN445" s="30"/>
      <c r="AO445" s="29"/>
      <c r="AP445" s="30"/>
      <c r="AQ445" s="30">
        <v>433</v>
      </c>
      <c r="AR445" s="383">
        <v>2117417.91</v>
      </c>
      <c r="AS445" s="253">
        <f t="shared" si="16"/>
        <v>433</v>
      </c>
      <c r="AT445" s="254">
        <f t="shared" si="17"/>
        <v>433</v>
      </c>
      <c r="AU445" s="376">
        <v>433</v>
      </c>
      <c r="AV445" s="376">
        <v>2120631.1800000002</v>
      </c>
    </row>
    <row r="446" spans="22:48">
      <c r="V446" s="30"/>
      <c r="W446" s="29"/>
      <c r="X446" s="30"/>
      <c r="Y446" s="30"/>
      <c r="Z446" s="29"/>
      <c r="AA446" s="30"/>
      <c r="AB446" s="30"/>
      <c r="AC446" s="29"/>
      <c r="AD446" s="30"/>
      <c r="AE446" s="30">
        <v>434</v>
      </c>
      <c r="AF446" s="383">
        <v>1169902.98</v>
      </c>
      <c r="AG446" s="30"/>
      <c r="AH446" s="30"/>
      <c r="AI446" s="29"/>
      <c r="AJ446" s="30"/>
      <c r="AK446" s="30"/>
      <c r="AL446" s="29"/>
      <c r="AM446" s="30"/>
      <c r="AN446" s="30"/>
      <c r="AO446" s="29"/>
      <c r="AP446" s="30"/>
      <c r="AQ446" s="30">
        <v>434</v>
      </c>
      <c r="AR446" s="383">
        <v>2122261.48</v>
      </c>
      <c r="AS446" s="253">
        <f t="shared" si="16"/>
        <v>434</v>
      </c>
      <c r="AT446" s="254">
        <f t="shared" si="17"/>
        <v>434</v>
      </c>
      <c r="AU446" s="376">
        <v>434</v>
      </c>
      <c r="AV446" s="376">
        <v>2125475.34</v>
      </c>
    </row>
    <row r="447" spans="22:48">
      <c r="V447" s="30"/>
      <c r="W447" s="29"/>
      <c r="X447" s="30"/>
      <c r="Y447" s="30"/>
      <c r="Z447" s="29"/>
      <c r="AA447" s="30"/>
      <c r="AB447" s="30"/>
      <c r="AC447" s="29"/>
      <c r="AD447" s="30"/>
      <c r="AE447" s="30">
        <v>435</v>
      </c>
      <c r="AF447" s="383">
        <v>1172531.23</v>
      </c>
      <c r="AG447" s="30"/>
      <c r="AH447" s="30"/>
      <c r="AI447" s="29"/>
      <c r="AJ447" s="30"/>
      <c r="AK447" s="30"/>
      <c r="AL447" s="29"/>
      <c r="AM447" s="30"/>
      <c r="AN447" s="30"/>
      <c r="AO447" s="29"/>
      <c r="AP447" s="30"/>
      <c r="AQ447" s="30">
        <v>435</v>
      </c>
      <c r="AR447" s="383">
        <v>2127105.0499999998</v>
      </c>
      <c r="AS447" s="253">
        <f t="shared" si="16"/>
        <v>435</v>
      </c>
      <c r="AT447" s="254">
        <f t="shared" si="17"/>
        <v>435</v>
      </c>
      <c r="AU447" s="376">
        <v>435</v>
      </c>
      <c r="AV447" s="376">
        <v>2130319.5</v>
      </c>
    </row>
    <row r="448" spans="22:48">
      <c r="V448" s="30"/>
      <c r="W448" s="29"/>
      <c r="X448" s="30"/>
      <c r="Y448" s="30"/>
      <c r="Z448" s="29"/>
      <c r="AA448" s="30"/>
      <c r="AB448" s="30"/>
      <c r="AC448" s="29"/>
      <c r="AD448" s="30"/>
      <c r="AE448" s="30">
        <v>436</v>
      </c>
      <c r="AF448" s="383">
        <v>1175159.48</v>
      </c>
      <c r="AG448" s="30"/>
      <c r="AH448" s="30"/>
      <c r="AI448" s="29"/>
      <c r="AJ448" s="30"/>
      <c r="AK448" s="30"/>
      <c r="AL448" s="29"/>
      <c r="AM448" s="30"/>
      <c r="AN448" s="30"/>
      <c r="AO448" s="29"/>
      <c r="AP448" s="30"/>
      <c r="AQ448" s="30">
        <v>436</v>
      </c>
      <c r="AR448" s="383">
        <v>2131948.62</v>
      </c>
      <c r="AS448" s="253">
        <f t="shared" si="16"/>
        <v>436</v>
      </c>
      <c r="AT448" s="254">
        <f t="shared" si="17"/>
        <v>436</v>
      </c>
      <c r="AU448" s="376">
        <v>436</v>
      </c>
      <c r="AV448" s="376">
        <v>2135163.66</v>
      </c>
    </row>
    <row r="449" spans="22:48">
      <c r="V449" s="30"/>
      <c r="W449" s="29"/>
      <c r="X449" s="30"/>
      <c r="Y449" s="30"/>
      <c r="Z449" s="29"/>
      <c r="AA449" s="30"/>
      <c r="AB449" s="30"/>
      <c r="AC449" s="29"/>
      <c r="AD449" s="30"/>
      <c r="AE449" s="30">
        <v>437</v>
      </c>
      <c r="AF449" s="383">
        <v>1177787.73</v>
      </c>
      <c r="AG449" s="30"/>
      <c r="AH449" s="30"/>
      <c r="AI449" s="29"/>
      <c r="AJ449" s="30"/>
      <c r="AK449" s="30"/>
      <c r="AL449" s="29"/>
      <c r="AM449" s="30"/>
      <c r="AN449" s="30"/>
      <c r="AO449" s="29"/>
      <c r="AP449" s="30"/>
      <c r="AQ449" s="30">
        <v>437</v>
      </c>
      <c r="AR449" s="383">
        <v>2136792.19</v>
      </c>
      <c r="AS449" s="253">
        <f t="shared" si="16"/>
        <v>437</v>
      </c>
      <c r="AT449" s="254">
        <f t="shared" si="17"/>
        <v>437</v>
      </c>
      <c r="AU449" s="376">
        <v>437</v>
      </c>
      <c r="AV449" s="376">
        <v>2140007.8199999998</v>
      </c>
    </row>
    <row r="450" spans="22:48">
      <c r="V450" s="30"/>
      <c r="W450" s="29"/>
      <c r="X450" s="30"/>
      <c r="Y450" s="30"/>
      <c r="Z450" s="29"/>
      <c r="AA450" s="30"/>
      <c r="AB450" s="30"/>
      <c r="AC450" s="29"/>
      <c r="AD450" s="30"/>
      <c r="AE450" s="30">
        <v>438</v>
      </c>
      <c r="AF450" s="383">
        <v>1180415.98</v>
      </c>
      <c r="AG450" s="30"/>
      <c r="AH450" s="30"/>
      <c r="AI450" s="29"/>
      <c r="AJ450" s="30"/>
      <c r="AK450" s="30"/>
      <c r="AL450" s="29"/>
      <c r="AM450" s="30"/>
      <c r="AN450" s="30"/>
      <c r="AO450" s="29"/>
      <c r="AP450" s="30"/>
      <c r="AQ450" s="30">
        <v>438</v>
      </c>
      <c r="AR450" s="383">
        <v>2141635.7599999998</v>
      </c>
      <c r="AS450" s="253">
        <f t="shared" si="16"/>
        <v>438</v>
      </c>
      <c r="AT450" s="254">
        <f t="shared" si="17"/>
        <v>438</v>
      </c>
      <c r="AU450" s="376">
        <v>438</v>
      </c>
      <c r="AV450" s="376">
        <v>2144851.98</v>
      </c>
    </row>
    <row r="451" spans="22:48">
      <c r="V451" s="30"/>
      <c r="W451" s="29"/>
      <c r="X451" s="30"/>
      <c r="Y451" s="30"/>
      <c r="Z451" s="29"/>
      <c r="AA451" s="30"/>
      <c r="AB451" s="30"/>
      <c r="AC451" s="29"/>
      <c r="AD451" s="30"/>
      <c r="AE451" s="30">
        <v>439</v>
      </c>
      <c r="AF451" s="383">
        <v>1183044.23</v>
      </c>
      <c r="AG451" s="30"/>
      <c r="AH451" s="30"/>
      <c r="AI451" s="29"/>
      <c r="AJ451" s="30"/>
      <c r="AK451" s="30"/>
      <c r="AL451" s="29"/>
      <c r="AM451" s="30"/>
      <c r="AN451" s="30"/>
      <c r="AO451" s="29"/>
      <c r="AP451" s="30"/>
      <c r="AQ451" s="30">
        <v>439</v>
      </c>
      <c r="AR451" s="383">
        <v>2146479.33</v>
      </c>
      <c r="AS451" s="253">
        <f t="shared" si="16"/>
        <v>439</v>
      </c>
      <c r="AT451" s="254">
        <f t="shared" si="17"/>
        <v>439</v>
      </c>
      <c r="AU451" s="376">
        <v>439</v>
      </c>
      <c r="AV451" s="376">
        <v>2149696.14</v>
      </c>
    </row>
    <row r="452" spans="22:48">
      <c r="V452" s="30"/>
      <c r="W452" s="29"/>
      <c r="X452" s="30"/>
      <c r="Y452" s="30"/>
      <c r="Z452" s="29"/>
      <c r="AA452" s="30"/>
      <c r="AB452" s="30"/>
      <c r="AC452" s="29"/>
      <c r="AD452" s="30"/>
      <c r="AE452" s="30">
        <v>440</v>
      </c>
      <c r="AF452" s="383">
        <v>1185672.48</v>
      </c>
      <c r="AG452" s="30"/>
      <c r="AH452" s="30"/>
      <c r="AI452" s="29"/>
      <c r="AJ452" s="30"/>
      <c r="AK452" s="30"/>
      <c r="AL452" s="29"/>
      <c r="AM452" s="30"/>
      <c r="AN452" s="30"/>
      <c r="AO452" s="29"/>
      <c r="AP452" s="30"/>
      <c r="AQ452" s="30">
        <v>440</v>
      </c>
      <c r="AR452" s="383">
        <v>2151322.9</v>
      </c>
      <c r="AS452" s="253">
        <f t="shared" si="16"/>
        <v>440</v>
      </c>
      <c r="AT452" s="254">
        <f t="shared" si="17"/>
        <v>440</v>
      </c>
      <c r="AU452" s="376">
        <v>440</v>
      </c>
      <c r="AV452" s="376">
        <v>2154540.2999999998</v>
      </c>
    </row>
    <row r="453" spans="22:48">
      <c r="V453" s="30"/>
      <c r="W453" s="29"/>
      <c r="X453" s="30"/>
      <c r="Y453" s="30"/>
      <c r="Z453" s="29"/>
      <c r="AA453" s="30"/>
      <c r="AB453" s="30"/>
      <c r="AC453" s="29"/>
      <c r="AD453" s="30"/>
      <c r="AE453" s="30">
        <v>441</v>
      </c>
      <c r="AF453" s="383">
        <v>1188300.73</v>
      </c>
      <c r="AG453" s="30"/>
      <c r="AH453" s="30"/>
      <c r="AI453" s="29"/>
      <c r="AJ453" s="30"/>
      <c r="AK453" s="30"/>
      <c r="AL453" s="29"/>
      <c r="AM453" s="30"/>
      <c r="AN453" s="30"/>
      <c r="AO453" s="29"/>
      <c r="AP453" s="30"/>
      <c r="AQ453" s="30">
        <v>441</v>
      </c>
      <c r="AR453" s="383">
        <v>2156166.4700000002</v>
      </c>
      <c r="AS453" s="253">
        <f t="shared" si="16"/>
        <v>441</v>
      </c>
      <c r="AT453" s="254">
        <f t="shared" si="17"/>
        <v>441</v>
      </c>
      <c r="AU453" s="376">
        <v>441</v>
      </c>
      <c r="AV453" s="376">
        <v>2159384.46</v>
      </c>
    </row>
    <row r="454" spans="22:48">
      <c r="V454" s="30"/>
      <c r="W454" s="29"/>
      <c r="X454" s="30"/>
      <c r="Y454" s="30"/>
      <c r="Z454" s="29"/>
      <c r="AA454" s="30"/>
      <c r="AB454" s="30"/>
      <c r="AC454" s="29"/>
      <c r="AD454" s="30"/>
      <c r="AE454" s="30">
        <v>442</v>
      </c>
      <c r="AF454" s="383">
        <v>1190928.98</v>
      </c>
      <c r="AG454" s="30"/>
      <c r="AH454" s="30"/>
      <c r="AI454" s="29"/>
      <c r="AJ454" s="30"/>
      <c r="AK454" s="30"/>
      <c r="AL454" s="29"/>
      <c r="AM454" s="30"/>
      <c r="AN454" s="30"/>
      <c r="AO454" s="29"/>
      <c r="AP454" s="30"/>
      <c r="AQ454" s="30">
        <v>442</v>
      </c>
      <c r="AR454" s="383">
        <v>2161010.04</v>
      </c>
      <c r="AS454" s="253">
        <f t="shared" si="16"/>
        <v>442</v>
      </c>
      <c r="AT454" s="254">
        <f t="shared" si="17"/>
        <v>442</v>
      </c>
      <c r="AU454" s="376">
        <v>442</v>
      </c>
      <c r="AV454" s="376">
        <v>2164228.62</v>
      </c>
    </row>
    <row r="455" spans="22:48">
      <c r="V455" s="30"/>
      <c r="W455" s="29"/>
      <c r="X455" s="30"/>
      <c r="Y455" s="30"/>
      <c r="Z455" s="29"/>
      <c r="AA455" s="30"/>
      <c r="AB455" s="30"/>
      <c r="AC455" s="29"/>
      <c r="AD455" s="30"/>
      <c r="AE455" s="30">
        <v>443</v>
      </c>
      <c r="AF455" s="383">
        <v>1193557.23</v>
      </c>
      <c r="AG455" s="30"/>
      <c r="AH455" s="30"/>
      <c r="AI455" s="29"/>
      <c r="AJ455" s="30"/>
      <c r="AK455" s="30"/>
      <c r="AL455" s="29"/>
      <c r="AM455" s="30"/>
      <c r="AN455" s="30"/>
      <c r="AO455" s="29"/>
      <c r="AP455" s="30"/>
      <c r="AQ455" s="30">
        <v>443</v>
      </c>
      <c r="AR455" s="383">
        <v>2165853.61</v>
      </c>
      <c r="AS455" s="253">
        <f t="shared" si="16"/>
        <v>443</v>
      </c>
      <c r="AT455" s="254">
        <f t="shared" si="17"/>
        <v>443</v>
      </c>
      <c r="AU455" s="376">
        <v>443</v>
      </c>
      <c r="AV455" s="376">
        <v>2169072.7799999998</v>
      </c>
    </row>
    <row r="456" spans="22:48">
      <c r="V456" s="30"/>
      <c r="W456" s="29"/>
      <c r="X456" s="30"/>
      <c r="Y456" s="30"/>
      <c r="Z456" s="29"/>
      <c r="AA456" s="30"/>
      <c r="AB456" s="30"/>
      <c r="AC456" s="29"/>
      <c r="AD456" s="30"/>
      <c r="AE456" s="30">
        <v>444</v>
      </c>
      <c r="AF456" s="383">
        <v>1196185.48</v>
      </c>
      <c r="AG456" s="30"/>
      <c r="AH456" s="30"/>
      <c r="AI456" s="29"/>
      <c r="AJ456" s="30"/>
      <c r="AK456" s="30"/>
      <c r="AL456" s="29"/>
      <c r="AM456" s="30"/>
      <c r="AN456" s="30"/>
      <c r="AO456" s="29"/>
      <c r="AP456" s="30"/>
      <c r="AQ456" s="30">
        <v>444</v>
      </c>
      <c r="AR456" s="383">
        <v>2170697.1800000002</v>
      </c>
      <c r="AS456" s="253">
        <f t="shared" si="16"/>
        <v>444</v>
      </c>
      <c r="AT456" s="254">
        <f t="shared" si="17"/>
        <v>444</v>
      </c>
      <c r="AU456" s="376">
        <v>444</v>
      </c>
      <c r="AV456" s="376">
        <v>2173916.94</v>
      </c>
    </row>
    <row r="457" spans="22:48">
      <c r="V457" s="30"/>
      <c r="W457" s="29"/>
      <c r="X457" s="30"/>
      <c r="Y457" s="30"/>
      <c r="Z457" s="29"/>
      <c r="AA457" s="30"/>
      <c r="AB457" s="30"/>
      <c r="AC457" s="29"/>
      <c r="AD457" s="30"/>
      <c r="AE457" s="30">
        <v>445</v>
      </c>
      <c r="AF457" s="383">
        <v>1198813.73</v>
      </c>
      <c r="AG457" s="30"/>
      <c r="AH457" s="30"/>
      <c r="AI457" s="29"/>
      <c r="AJ457" s="30"/>
      <c r="AK457" s="30"/>
      <c r="AL457" s="29"/>
      <c r="AM457" s="30"/>
      <c r="AN457" s="30"/>
      <c r="AO457" s="29"/>
      <c r="AP457" s="30"/>
      <c r="AQ457" s="30">
        <v>445</v>
      </c>
      <c r="AR457" s="383">
        <v>2175540.75</v>
      </c>
      <c r="AS457" s="253">
        <f t="shared" si="16"/>
        <v>445</v>
      </c>
      <c r="AT457" s="254">
        <f t="shared" si="17"/>
        <v>445</v>
      </c>
      <c r="AU457" s="376">
        <v>445</v>
      </c>
      <c r="AV457" s="376">
        <v>2178761.1</v>
      </c>
    </row>
    <row r="458" spans="22:48">
      <c r="V458" s="30"/>
      <c r="W458" s="29"/>
      <c r="X458" s="30"/>
      <c r="Y458" s="30"/>
      <c r="Z458" s="29"/>
      <c r="AA458" s="30"/>
      <c r="AB458" s="30"/>
      <c r="AC458" s="29"/>
      <c r="AD458" s="30"/>
      <c r="AE458" s="30">
        <v>446</v>
      </c>
      <c r="AF458" s="383">
        <v>1201441.98</v>
      </c>
      <c r="AG458" s="30"/>
      <c r="AH458" s="30"/>
      <c r="AI458" s="29"/>
      <c r="AJ458" s="30"/>
      <c r="AK458" s="30"/>
      <c r="AL458" s="29"/>
      <c r="AM458" s="30"/>
      <c r="AN458" s="30"/>
      <c r="AO458" s="29"/>
      <c r="AP458" s="30"/>
      <c r="AQ458" s="30">
        <v>446</v>
      </c>
      <c r="AR458" s="383">
        <v>2180384.3199999998</v>
      </c>
      <c r="AS458" s="253">
        <f t="shared" si="16"/>
        <v>446</v>
      </c>
      <c r="AT458" s="254">
        <f t="shared" si="17"/>
        <v>446</v>
      </c>
      <c r="AU458" s="376">
        <v>446</v>
      </c>
      <c r="AV458" s="376">
        <v>2183605.2599999998</v>
      </c>
    </row>
    <row r="459" spans="22:48">
      <c r="V459" s="30"/>
      <c r="W459" s="29"/>
      <c r="X459" s="30"/>
      <c r="Y459" s="30"/>
      <c r="Z459" s="29"/>
      <c r="AA459" s="30"/>
      <c r="AB459" s="30"/>
      <c r="AC459" s="29"/>
      <c r="AD459" s="30"/>
      <c r="AE459" s="30">
        <v>447</v>
      </c>
      <c r="AF459" s="383">
        <v>1204070.23</v>
      </c>
      <c r="AG459" s="30"/>
      <c r="AH459" s="30"/>
      <c r="AI459" s="29"/>
      <c r="AJ459" s="30"/>
      <c r="AK459" s="30"/>
      <c r="AL459" s="29"/>
      <c r="AM459" s="30"/>
      <c r="AN459" s="30"/>
      <c r="AO459" s="29"/>
      <c r="AP459" s="30"/>
      <c r="AQ459" s="30">
        <v>447</v>
      </c>
      <c r="AR459" s="383">
        <v>2185227.89</v>
      </c>
      <c r="AS459" s="253">
        <f t="shared" si="16"/>
        <v>447</v>
      </c>
      <c r="AT459" s="254">
        <f t="shared" si="17"/>
        <v>447</v>
      </c>
      <c r="AU459" s="376">
        <v>447</v>
      </c>
      <c r="AV459" s="376">
        <v>2188449.42</v>
      </c>
    </row>
    <row r="460" spans="22:48">
      <c r="V460" s="30"/>
      <c r="W460" s="29"/>
      <c r="X460" s="30"/>
      <c r="Y460" s="30"/>
      <c r="Z460" s="29"/>
      <c r="AA460" s="30"/>
      <c r="AB460" s="30"/>
      <c r="AC460" s="29"/>
      <c r="AD460" s="30"/>
      <c r="AE460" s="30">
        <v>448</v>
      </c>
      <c r="AF460" s="383">
        <v>1206698.45</v>
      </c>
      <c r="AG460" s="30"/>
      <c r="AH460" s="30"/>
      <c r="AI460" s="29"/>
      <c r="AJ460" s="30"/>
      <c r="AK460" s="30"/>
      <c r="AL460" s="29"/>
      <c r="AM460" s="30"/>
      <c r="AN460" s="30"/>
      <c r="AO460" s="29"/>
      <c r="AP460" s="30"/>
      <c r="AQ460" s="30">
        <v>448</v>
      </c>
      <c r="AR460" s="383">
        <v>2190071.46</v>
      </c>
      <c r="AS460" s="253">
        <f t="shared" si="16"/>
        <v>448</v>
      </c>
      <c r="AT460" s="254">
        <f t="shared" si="17"/>
        <v>448</v>
      </c>
      <c r="AU460" s="376">
        <v>448</v>
      </c>
      <c r="AV460" s="376">
        <v>2193293.58</v>
      </c>
    </row>
    <row r="461" spans="22:48">
      <c r="V461" s="30"/>
      <c r="W461" s="29"/>
      <c r="X461" s="30"/>
      <c r="Y461" s="30"/>
      <c r="Z461" s="29"/>
      <c r="AA461" s="30"/>
      <c r="AB461" s="30"/>
      <c r="AC461" s="29"/>
      <c r="AD461" s="30"/>
      <c r="AE461" s="30">
        <v>449</v>
      </c>
      <c r="AF461" s="383">
        <v>1209326.67</v>
      </c>
      <c r="AG461" s="30"/>
      <c r="AH461" s="30"/>
      <c r="AI461" s="29"/>
      <c r="AJ461" s="30"/>
      <c r="AK461" s="30"/>
      <c r="AL461" s="29"/>
      <c r="AM461" s="30"/>
      <c r="AN461" s="30"/>
      <c r="AO461" s="29"/>
      <c r="AP461" s="30"/>
      <c r="AQ461" s="30">
        <v>449</v>
      </c>
      <c r="AR461" s="383">
        <v>2194915.0299999998</v>
      </c>
      <c r="AS461" s="253">
        <f t="shared" ref="AS461:AS524" si="18">AS460+1</f>
        <v>449</v>
      </c>
      <c r="AT461" s="254">
        <f t="shared" ref="AT461:AT524" si="19">AT460+1</f>
        <v>449</v>
      </c>
      <c r="AU461" s="376">
        <v>449</v>
      </c>
      <c r="AV461" s="376">
        <v>2198137.7400000002</v>
      </c>
    </row>
    <row r="462" spans="22:48">
      <c r="V462" s="30"/>
      <c r="W462" s="29"/>
      <c r="X462" s="30"/>
      <c r="Y462" s="30"/>
      <c r="Z462" s="29"/>
      <c r="AA462" s="30"/>
      <c r="AB462" s="30"/>
      <c r="AC462" s="29"/>
      <c r="AD462" s="30"/>
      <c r="AE462" s="30">
        <v>450</v>
      </c>
      <c r="AF462" s="383">
        <v>1211954.8899999999</v>
      </c>
      <c r="AG462" s="30"/>
      <c r="AH462" s="30"/>
      <c r="AI462" s="29"/>
      <c r="AJ462" s="30"/>
      <c r="AK462" s="30"/>
      <c r="AL462" s="29"/>
      <c r="AM462" s="30"/>
      <c r="AN462" s="30"/>
      <c r="AO462" s="29"/>
      <c r="AP462" s="30"/>
      <c r="AQ462" s="30">
        <v>450</v>
      </c>
      <c r="AR462" s="383">
        <v>2199758.6</v>
      </c>
      <c r="AS462" s="253">
        <f t="shared" si="18"/>
        <v>450</v>
      </c>
      <c r="AT462" s="254">
        <f t="shared" si="19"/>
        <v>450</v>
      </c>
      <c r="AU462" s="376">
        <v>450</v>
      </c>
      <c r="AV462" s="376">
        <v>2202981.9</v>
      </c>
    </row>
    <row r="463" spans="22:48">
      <c r="V463" s="30"/>
      <c r="W463" s="29"/>
      <c r="X463" s="30"/>
      <c r="Y463" s="30"/>
      <c r="Z463" s="29"/>
      <c r="AA463" s="30"/>
      <c r="AB463" s="30"/>
      <c r="AC463" s="29"/>
      <c r="AD463" s="30"/>
      <c r="AE463" s="30">
        <v>451</v>
      </c>
      <c r="AF463" s="383">
        <v>1214583.1100000001</v>
      </c>
      <c r="AG463" s="30"/>
      <c r="AH463" s="30"/>
      <c r="AI463" s="29"/>
      <c r="AJ463" s="30"/>
      <c r="AK463" s="30"/>
      <c r="AL463" s="29"/>
      <c r="AM463" s="30"/>
      <c r="AN463" s="30"/>
      <c r="AO463" s="29"/>
      <c r="AP463" s="30"/>
      <c r="AQ463" s="30">
        <v>451</v>
      </c>
      <c r="AR463" s="383">
        <v>2204602.17</v>
      </c>
      <c r="AS463" s="253">
        <f t="shared" si="18"/>
        <v>451</v>
      </c>
      <c r="AT463" s="254">
        <f t="shared" si="19"/>
        <v>451</v>
      </c>
      <c r="AU463" s="376">
        <v>451</v>
      </c>
      <c r="AV463" s="376">
        <v>2207826.06</v>
      </c>
    </row>
    <row r="464" spans="22:48">
      <c r="V464" s="30"/>
      <c r="W464" s="29"/>
      <c r="X464" s="30"/>
      <c r="Y464" s="30"/>
      <c r="Z464" s="29"/>
      <c r="AA464" s="30"/>
      <c r="AB464" s="30"/>
      <c r="AC464" s="29"/>
      <c r="AD464" s="30"/>
      <c r="AE464" s="30">
        <v>452</v>
      </c>
      <c r="AF464" s="383">
        <v>1217211.33</v>
      </c>
      <c r="AG464" s="30"/>
      <c r="AH464" s="30"/>
      <c r="AI464" s="29"/>
      <c r="AJ464" s="30"/>
      <c r="AK464" s="30"/>
      <c r="AL464" s="29"/>
      <c r="AM464" s="30"/>
      <c r="AN464" s="30"/>
      <c r="AO464" s="29"/>
      <c r="AP464" s="30"/>
      <c r="AQ464" s="30">
        <v>452</v>
      </c>
      <c r="AR464" s="383">
        <v>2209445.7400000002</v>
      </c>
      <c r="AS464" s="253">
        <f t="shared" si="18"/>
        <v>452</v>
      </c>
      <c r="AT464" s="254">
        <f t="shared" si="19"/>
        <v>452</v>
      </c>
      <c r="AU464" s="376">
        <v>452</v>
      </c>
      <c r="AV464" s="376">
        <v>2212670.2200000002</v>
      </c>
    </row>
    <row r="465" spans="22:48">
      <c r="V465" s="30"/>
      <c r="W465" s="29"/>
      <c r="X465" s="30"/>
      <c r="Y465" s="30"/>
      <c r="Z465" s="29"/>
      <c r="AA465" s="30"/>
      <c r="AB465" s="30"/>
      <c r="AC465" s="29"/>
      <c r="AD465" s="30"/>
      <c r="AE465" s="30">
        <v>453</v>
      </c>
      <c r="AF465" s="383">
        <v>1219839.55</v>
      </c>
      <c r="AG465" s="30"/>
      <c r="AH465" s="30"/>
      <c r="AI465" s="29"/>
      <c r="AJ465" s="30"/>
      <c r="AK465" s="30"/>
      <c r="AL465" s="29"/>
      <c r="AM465" s="30"/>
      <c r="AN465" s="30"/>
      <c r="AO465" s="29"/>
      <c r="AP465" s="30"/>
      <c r="AQ465" s="30">
        <v>453</v>
      </c>
      <c r="AR465" s="383">
        <v>2214289.31</v>
      </c>
      <c r="AS465" s="253">
        <f t="shared" si="18"/>
        <v>453</v>
      </c>
      <c r="AT465" s="254">
        <f t="shared" si="19"/>
        <v>453</v>
      </c>
      <c r="AU465" s="376">
        <v>453</v>
      </c>
      <c r="AV465" s="376">
        <v>2217514.38</v>
      </c>
    </row>
    <row r="466" spans="22:48">
      <c r="V466" s="30"/>
      <c r="W466" s="29"/>
      <c r="X466" s="30"/>
      <c r="Y466" s="30"/>
      <c r="Z466" s="29"/>
      <c r="AA466" s="30"/>
      <c r="AB466" s="30"/>
      <c r="AC466" s="29"/>
      <c r="AD466" s="30"/>
      <c r="AE466" s="30">
        <v>454</v>
      </c>
      <c r="AF466" s="383">
        <v>1222467.77</v>
      </c>
      <c r="AG466" s="30"/>
      <c r="AH466" s="30"/>
      <c r="AI466" s="29"/>
      <c r="AJ466" s="30"/>
      <c r="AK466" s="30"/>
      <c r="AL466" s="29"/>
      <c r="AM466" s="30"/>
      <c r="AN466" s="30"/>
      <c r="AO466" s="29"/>
      <c r="AP466" s="30"/>
      <c r="AQ466" s="30">
        <v>454</v>
      </c>
      <c r="AR466" s="383">
        <v>2219132.88</v>
      </c>
      <c r="AS466" s="253">
        <f t="shared" si="18"/>
        <v>454</v>
      </c>
      <c r="AT466" s="254">
        <f t="shared" si="19"/>
        <v>454</v>
      </c>
      <c r="AU466" s="376">
        <v>454</v>
      </c>
      <c r="AV466" s="376">
        <v>2222358.54</v>
      </c>
    </row>
    <row r="467" spans="22:48">
      <c r="V467" s="30"/>
      <c r="W467" s="29"/>
      <c r="X467" s="30"/>
      <c r="Y467" s="30"/>
      <c r="Z467" s="29"/>
      <c r="AA467" s="30"/>
      <c r="AB467" s="30"/>
      <c r="AC467" s="29"/>
      <c r="AD467" s="30"/>
      <c r="AE467" s="30">
        <v>455</v>
      </c>
      <c r="AF467" s="383">
        <v>1225095.99</v>
      </c>
      <c r="AG467" s="30"/>
      <c r="AH467" s="30"/>
      <c r="AI467" s="29"/>
      <c r="AJ467" s="30"/>
      <c r="AK467" s="30"/>
      <c r="AL467" s="29"/>
      <c r="AM467" s="30"/>
      <c r="AN467" s="30"/>
      <c r="AO467" s="29"/>
      <c r="AP467" s="30"/>
      <c r="AQ467" s="30">
        <v>455</v>
      </c>
      <c r="AR467" s="383">
        <v>2223976.4500000002</v>
      </c>
      <c r="AS467" s="253">
        <f t="shared" si="18"/>
        <v>455</v>
      </c>
      <c r="AT467" s="254">
        <f t="shared" si="19"/>
        <v>455</v>
      </c>
      <c r="AU467" s="376">
        <v>455</v>
      </c>
      <c r="AV467" s="376">
        <v>2227202.7000000002</v>
      </c>
    </row>
    <row r="468" spans="22:48">
      <c r="V468" s="30"/>
      <c r="W468" s="29"/>
      <c r="X468" s="30"/>
      <c r="Y468" s="30"/>
      <c r="Z468" s="29"/>
      <c r="AA468" s="30"/>
      <c r="AB468" s="30"/>
      <c r="AC468" s="29"/>
      <c r="AD468" s="30"/>
      <c r="AE468" s="30">
        <v>456</v>
      </c>
      <c r="AF468" s="383">
        <v>1227724.21</v>
      </c>
      <c r="AG468" s="30"/>
      <c r="AH468" s="30"/>
      <c r="AI468" s="29"/>
      <c r="AJ468" s="30"/>
      <c r="AK468" s="30"/>
      <c r="AL468" s="29"/>
      <c r="AM468" s="30"/>
      <c r="AN468" s="30"/>
      <c r="AO468" s="29"/>
      <c r="AP468" s="30"/>
      <c r="AQ468" s="30">
        <v>456</v>
      </c>
      <c r="AR468" s="383">
        <v>2228820.02</v>
      </c>
      <c r="AS468" s="253">
        <f t="shared" si="18"/>
        <v>456</v>
      </c>
      <c r="AT468" s="254">
        <f t="shared" si="19"/>
        <v>456</v>
      </c>
      <c r="AU468" s="376">
        <v>456</v>
      </c>
      <c r="AV468" s="376">
        <v>2232046.86</v>
      </c>
    </row>
    <row r="469" spans="22:48">
      <c r="V469" s="30"/>
      <c r="W469" s="29"/>
      <c r="X469" s="30"/>
      <c r="Y469" s="30"/>
      <c r="Z469" s="29"/>
      <c r="AA469" s="30"/>
      <c r="AB469" s="30"/>
      <c r="AC469" s="29"/>
      <c r="AD469" s="30"/>
      <c r="AE469" s="30">
        <v>457</v>
      </c>
      <c r="AF469" s="383">
        <v>1230352.43</v>
      </c>
      <c r="AG469" s="30"/>
      <c r="AH469" s="30"/>
      <c r="AI469" s="29"/>
      <c r="AJ469" s="30"/>
      <c r="AK469" s="30"/>
      <c r="AL469" s="29"/>
      <c r="AM469" s="30"/>
      <c r="AN469" s="30"/>
      <c r="AO469" s="29"/>
      <c r="AP469" s="30"/>
      <c r="AQ469" s="30">
        <v>457</v>
      </c>
      <c r="AR469" s="383">
        <v>2233663.59</v>
      </c>
      <c r="AS469" s="253">
        <f t="shared" si="18"/>
        <v>457</v>
      </c>
      <c r="AT469" s="254">
        <f t="shared" si="19"/>
        <v>457</v>
      </c>
      <c r="AU469" s="376">
        <v>457</v>
      </c>
      <c r="AV469" s="376">
        <v>2236891.02</v>
      </c>
    </row>
    <row r="470" spans="22:48">
      <c r="V470" s="30"/>
      <c r="W470" s="29"/>
      <c r="X470" s="30"/>
      <c r="Y470" s="30"/>
      <c r="Z470" s="29"/>
      <c r="AA470" s="30"/>
      <c r="AB470" s="30"/>
      <c r="AC470" s="29"/>
      <c r="AD470" s="30"/>
      <c r="AE470" s="30">
        <v>458</v>
      </c>
      <c r="AF470" s="383">
        <v>1232980.6499999999</v>
      </c>
      <c r="AG470" s="30"/>
      <c r="AH470" s="30"/>
      <c r="AI470" s="29"/>
      <c r="AJ470" s="30"/>
      <c r="AK470" s="30"/>
      <c r="AL470" s="29"/>
      <c r="AM470" s="30"/>
      <c r="AN470" s="30"/>
      <c r="AO470" s="29"/>
      <c r="AP470" s="30"/>
      <c r="AQ470" s="30">
        <v>458</v>
      </c>
      <c r="AR470" s="383">
        <v>2238507.16</v>
      </c>
      <c r="AS470" s="253">
        <f t="shared" si="18"/>
        <v>458</v>
      </c>
      <c r="AT470" s="254">
        <f t="shared" si="19"/>
        <v>458</v>
      </c>
      <c r="AU470" s="376">
        <v>458</v>
      </c>
      <c r="AV470" s="376">
        <v>2241735.1800000002</v>
      </c>
    </row>
    <row r="471" spans="22:48">
      <c r="V471" s="30"/>
      <c r="W471" s="29"/>
      <c r="X471" s="30"/>
      <c r="Y471" s="30"/>
      <c r="Z471" s="29"/>
      <c r="AA471" s="30"/>
      <c r="AB471" s="30"/>
      <c r="AC471" s="29"/>
      <c r="AD471" s="30"/>
      <c r="AE471" s="30">
        <v>459</v>
      </c>
      <c r="AF471" s="383">
        <v>1235608.8700000001</v>
      </c>
      <c r="AG471" s="30"/>
      <c r="AH471" s="30"/>
      <c r="AI471" s="29"/>
      <c r="AJ471" s="30"/>
      <c r="AK471" s="30"/>
      <c r="AL471" s="29"/>
      <c r="AM471" s="30"/>
      <c r="AN471" s="30"/>
      <c r="AO471" s="29"/>
      <c r="AP471" s="30"/>
      <c r="AQ471" s="30">
        <v>459</v>
      </c>
      <c r="AR471" s="383">
        <v>2243350.73</v>
      </c>
      <c r="AS471" s="253">
        <f t="shared" si="18"/>
        <v>459</v>
      </c>
      <c r="AT471" s="254">
        <f t="shared" si="19"/>
        <v>459</v>
      </c>
      <c r="AU471" s="376">
        <v>459</v>
      </c>
      <c r="AV471" s="376">
        <v>2246579.34</v>
      </c>
    </row>
    <row r="472" spans="22:48">
      <c r="V472" s="30"/>
      <c r="W472" s="29"/>
      <c r="X472" s="30"/>
      <c r="Y472" s="30"/>
      <c r="Z472" s="29"/>
      <c r="AA472" s="30"/>
      <c r="AB472" s="30"/>
      <c r="AC472" s="29"/>
      <c r="AD472" s="30"/>
      <c r="AE472" s="30">
        <v>460</v>
      </c>
      <c r="AF472" s="383">
        <v>1238237.0900000001</v>
      </c>
      <c r="AG472" s="30"/>
      <c r="AH472" s="30"/>
      <c r="AI472" s="29"/>
      <c r="AJ472" s="30"/>
      <c r="AK472" s="30"/>
      <c r="AL472" s="29"/>
      <c r="AM472" s="30"/>
      <c r="AN472" s="30"/>
      <c r="AO472" s="29"/>
      <c r="AP472" s="30"/>
      <c r="AQ472" s="30">
        <v>460</v>
      </c>
      <c r="AR472" s="383">
        <v>2248194.2999999998</v>
      </c>
      <c r="AS472" s="253">
        <f t="shared" si="18"/>
        <v>460</v>
      </c>
      <c r="AT472" s="254">
        <f t="shared" si="19"/>
        <v>460</v>
      </c>
      <c r="AU472" s="376">
        <v>460</v>
      </c>
      <c r="AV472" s="376">
        <v>2251423.5</v>
      </c>
    </row>
    <row r="473" spans="22:48">
      <c r="V473" s="30"/>
      <c r="W473" s="29"/>
      <c r="X473" s="30"/>
      <c r="Y473" s="30"/>
      <c r="Z473" s="29"/>
      <c r="AA473" s="30"/>
      <c r="AB473" s="30"/>
      <c r="AC473" s="29"/>
      <c r="AD473" s="30"/>
      <c r="AE473" s="30">
        <v>461</v>
      </c>
      <c r="AF473" s="383">
        <v>1240865.31</v>
      </c>
      <c r="AG473" s="30"/>
      <c r="AH473" s="30"/>
      <c r="AI473" s="29"/>
      <c r="AJ473" s="30"/>
      <c r="AK473" s="30"/>
      <c r="AL473" s="29"/>
      <c r="AM473" s="30"/>
      <c r="AN473" s="30"/>
      <c r="AO473" s="29"/>
      <c r="AP473" s="30"/>
      <c r="AQ473" s="30">
        <v>461</v>
      </c>
      <c r="AR473" s="383">
        <v>2253037.87</v>
      </c>
      <c r="AS473" s="253">
        <f t="shared" si="18"/>
        <v>461</v>
      </c>
      <c r="AT473" s="254">
        <f t="shared" si="19"/>
        <v>461</v>
      </c>
      <c r="AU473" s="376">
        <v>461</v>
      </c>
      <c r="AV473" s="376">
        <v>2256267.66</v>
      </c>
    </row>
    <row r="474" spans="22:48">
      <c r="V474" s="30"/>
      <c r="W474" s="29"/>
      <c r="X474" s="30"/>
      <c r="Y474" s="30"/>
      <c r="Z474" s="29"/>
      <c r="AA474" s="30"/>
      <c r="AB474" s="30"/>
      <c r="AC474" s="29"/>
      <c r="AD474" s="30"/>
      <c r="AE474" s="30">
        <v>462</v>
      </c>
      <c r="AF474" s="383">
        <v>1243493.53</v>
      </c>
      <c r="AG474" s="30"/>
      <c r="AH474" s="30"/>
      <c r="AI474" s="29"/>
      <c r="AJ474" s="30"/>
      <c r="AK474" s="30"/>
      <c r="AL474" s="29"/>
      <c r="AM474" s="30"/>
      <c r="AN474" s="30"/>
      <c r="AO474" s="29"/>
      <c r="AP474" s="30"/>
      <c r="AQ474" s="30">
        <v>462</v>
      </c>
      <c r="AR474" s="383">
        <v>2257881.44</v>
      </c>
      <c r="AS474" s="253">
        <f t="shared" si="18"/>
        <v>462</v>
      </c>
      <c r="AT474" s="254">
        <f t="shared" si="19"/>
        <v>462</v>
      </c>
      <c r="AU474" s="376">
        <v>462</v>
      </c>
      <c r="AV474" s="376">
        <v>2261111.8199999998</v>
      </c>
    </row>
    <row r="475" spans="22:48">
      <c r="V475" s="30"/>
      <c r="W475" s="29"/>
      <c r="X475" s="30"/>
      <c r="Y475" s="30"/>
      <c r="Z475" s="29"/>
      <c r="AA475" s="30"/>
      <c r="AB475" s="30"/>
      <c r="AC475" s="29"/>
      <c r="AD475" s="30"/>
      <c r="AE475" s="30">
        <v>463</v>
      </c>
      <c r="AF475" s="383">
        <v>1246121.75</v>
      </c>
      <c r="AG475" s="30"/>
      <c r="AH475" s="30"/>
      <c r="AI475" s="29"/>
      <c r="AJ475" s="30"/>
      <c r="AK475" s="30"/>
      <c r="AL475" s="29"/>
      <c r="AM475" s="30"/>
      <c r="AN475" s="30"/>
      <c r="AO475" s="29"/>
      <c r="AP475" s="30"/>
      <c r="AQ475" s="30">
        <v>463</v>
      </c>
      <c r="AR475" s="383">
        <v>2262725.0099999998</v>
      </c>
      <c r="AS475" s="253">
        <f t="shared" si="18"/>
        <v>463</v>
      </c>
      <c r="AT475" s="254">
        <f t="shared" si="19"/>
        <v>463</v>
      </c>
      <c r="AU475" s="376">
        <v>463</v>
      </c>
      <c r="AV475" s="376">
        <v>2265955.98</v>
      </c>
    </row>
    <row r="476" spans="22:48">
      <c r="V476" s="30"/>
      <c r="W476" s="29"/>
      <c r="X476" s="30"/>
      <c r="Y476" s="30"/>
      <c r="Z476" s="29"/>
      <c r="AA476" s="30"/>
      <c r="AB476" s="30"/>
      <c r="AC476" s="29"/>
      <c r="AD476" s="30"/>
      <c r="AE476" s="30">
        <v>464</v>
      </c>
      <c r="AF476" s="383">
        <v>1248749.97</v>
      </c>
      <c r="AG476" s="30"/>
      <c r="AH476" s="30"/>
      <c r="AI476" s="29"/>
      <c r="AJ476" s="30"/>
      <c r="AK476" s="30"/>
      <c r="AL476" s="29"/>
      <c r="AM476" s="30"/>
      <c r="AN476" s="30"/>
      <c r="AO476" s="29"/>
      <c r="AP476" s="30"/>
      <c r="AQ476" s="30">
        <v>464</v>
      </c>
      <c r="AR476" s="383">
        <v>2267568.58</v>
      </c>
      <c r="AS476" s="253">
        <f t="shared" si="18"/>
        <v>464</v>
      </c>
      <c r="AT476" s="254">
        <f t="shared" si="19"/>
        <v>464</v>
      </c>
      <c r="AU476" s="376">
        <v>464</v>
      </c>
      <c r="AV476" s="376">
        <v>2270800.14</v>
      </c>
    </row>
    <row r="477" spans="22:48">
      <c r="V477" s="30"/>
      <c r="W477" s="29"/>
      <c r="X477" s="30"/>
      <c r="Y477" s="30"/>
      <c r="Z477" s="29"/>
      <c r="AA477" s="30"/>
      <c r="AB477" s="30"/>
      <c r="AC477" s="29"/>
      <c r="AD477" s="30"/>
      <c r="AE477" s="30">
        <v>465</v>
      </c>
      <c r="AF477" s="383">
        <v>1251378.19</v>
      </c>
      <c r="AG477" s="30"/>
      <c r="AH477" s="30"/>
      <c r="AI477" s="29"/>
      <c r="AJ477" s="30"/>
      <c r="AK477" s="30"/>
      <c r="AL477" s="29"/>
      <c r="AM477" s="30"/>
      <c r="AN477" s="30"/>
      <c r="AO477" s="29"/>
      <c r="AP477" s="30"/>
      <c r="AQ477" s="30">
        <v>465</v>
      </c>
      <c r="AR477" s="383">
        <v>2272412.15</v>
      </c>
      <c r="AS477" s="253">
        <f t="shared" si="18"/>
        <v>465</v>
      </c>
      <c r="AT477" s="254">
        <f t="shared" si="19"/>
        <v>465</v>
      </c>
      <c r="AU477" s="376">
        <v>465</v>
      </c>
      <c r="AV477" s="376">
        <v>2275644.2999999998</v>
      </c>
    </row>
    <row r="478" spans="22:48">
      <c r="V478" s="30"/>
      <c r="W478" s="29"/>
      <c r="X478" s="30"/>
      <c r="Y478" s="30"/>
      <c r="Z478" s="29"/>
      <c r="AA478" s="30"/>
      <c r="AB478" s="30"/>
      <c r="AC478" s="29"/>
      <c r="AD478" s="30"/>
      <c r="AE478" s="30">
        <v>466</v>
      </c>
      <c r="AF478" s="383">
        <v>1254006.4099999999</v>
      </c>
      <c r="AG478" s="30"/>
      <c r="AH478" s="30"/>
      <c r="AI478" s="29"/>
      <c r="AJ478" s="30"/>
      <c r="AK478" s="30"/>
      <c r="AL478" s="29"/>
      <c r="AM478" s="30"/>
      <c r="AN478" s="30"/>
      <c r="AO478" s="29"/>
      <c r="AP478" s="30"/>
      <c r="AQ478" s="30">
        <v>466</v>
      </c>
      <c r="AR478" s="383">
        <v>2277255.7200000002</v>
      </c>
      <c r="AS478" s="253">
        <f t="shared" si="18"/>
        <v>466</v>
      </c>
      <c r="AT478" s="254">
        <f t="shared" si="19"/>
        <v>466</v>
      </c>
      <c r="AU478" s="376">
        <v>466</v>
      </c>
      <c r="AV478" s="376">
        <v>2280488.46</v>
      </c>
    </row>
    <row r="479" spans="22:48">
      <c r="V479" s="30"/>
      <c r="W479" s="29"/>
      <c r="X479" s="30"/>
      <c r="Y479" s="30"/>
      <c r="Z479" s="29"/>
      <c r="AA479" s="30"/>
      <c r="AB479" s="30"/>
      <c r="AC479" s="29"/>
      <c r="AD479" s="30"/>
      <c r="AE479" s="30">
        <v>467</v>
      </c>
      <c r="AF479" s="383">
        <v>1256634.6299999999</v>
      </c>
      <c r="AG479" s="30"/>
      <c r="AH479" s="30"/>
      <c r="AI479" s="29"/>
      <c r="AJ479" s="30"/>
      <c r="AK479" s="30"/>
      <c r="AL479" s="29"/>
      <c r="AM479" s="30"/>
      <c r="AN479" s="30"/>
      <c r="AO479" s="29"/>
      <c r="AP479" s="30"/>
      <c r="AQ479" s="30">
        <v>467</v>
      </c>
      <c r="AR479" s="383">
        <v>2282099.29</v>
      </c>
      <c r="AS479" s="253">
        <f t="shared" si="18"/>
        <v>467</v>
      </c>
      <c r="AT479" s="254">
        <f t="shared" si="19"/>
        <v>467</v>
      </c>
      <c r="AU479" s="376">
        <v>467</v>
      </c>
      <c r="AV479" s="376">
        <v>2285332.62</v>
      </c>
    </row>
    <row r="480" spans="22:48">
      <c r="V480" s="30"/>
      <c r="W480" s="29"/>
      <c r="X480" s="30"/>
      <c r="Y480" s="30"/>
      <c r="Z480" s="29"/>
      <c r="AA480" s="30"/>
      <c r="AB480" s="30"/>
      <c r="AC480" s="29"/>
      <c r="AD480" s="30"/>
      <c r="AE480" s="30">
        <v>468</v>
      </c>
      <c r="AF480" s="383">
        <v>1259262.8500000001</v>
      </c>
      <c r="AG480" s="30"/>
      <c r="AH480" s="30"/>
      <c r="AI480" s="29"/>
      <c r="AJ480" s="30"/>
      <c r="AK480" s="30"/>
      <c r="AL480" s="29"/>
      <c r="AM480" s="30"/>
      <c r="AN480" s="30"/>
      <c r="AO480" s="29"/>
      <c r="AP480" s="30"/>
      <c r="AQ480" s="30">
        <v>468</v>
      </c>
      <c r="AR480" s="383">
        <v>2286942.86</v>
      </c>
      <c r="AS480" s="253">
        <f t="shared" si="18"/>
        <v>468</v>
      </c>
      <c r="AT480" s="254">
        <f t="shared" si="19"/>
        <v>468</v>
      </c>
      <c r="AU480" s="376">
        <v>468</v>
      </c>
      <c r="AV480" s="376">
        <v>2290176.7799999998</v>
      </c>
    </row>
    <row r="481" spans="22:48">
      <c r="V481" s="30"/>
      <c r="W481" s="29"/>
      <c r="X481" s="30"/>
      <c r="Y481" s="30"/>
      <c r="Z481" s="29"/>
      <c r="AA481" s="30"/>
      <c r="AB481" s="30"/>
      <c r="AC481" s="29"/>
      <c r="AD481" s="30"/>
      <c r="AE481" s="30">
        <v>469</v>
      </c>
      <c r="AF481" s="383">
        <v>1261891.07</v>
      </c>
      <c r="AG481" s="30"/>
      <c r="AH481" s="30"/>
      <c r="AI481" s="29"/>
      <c r="AJ481" s="30"/>
      <c r="AK481" s="30"/>
      <c r="AL481" s="29"/>
      <c r="AM481" s="30"/>
      <c r="AN481" s="30"/>
      <c r="AO481" s="29"/>
      <c r="AP481" s="30"/>
      <c r="AQ481" s="30">
        <v>469</v>
      </c>
      <c r="AR481" s="383">
        <v>2291786.4300000002</v>
      </c>
      <c r="AS481" s="253">
        <f t="shared" si="18"/>
        <v>469</v>
      </c>
      <c r="AT481" s="254">
        <f t="shared" si="19"/>
        <v>469</v>
      </c>
      <c r="AU481" s="376">
        <v>469</v>
      </c>
      <c r="AV481" s="376">
        <v>2295020.94</v>
      </c>
    </row>
    <row r="482" spans="22:48">
      <c r="V482" s="30"/>
      <c r="W482" s="29"/>
      <c r="X482" s="30"/>
      <c r="Y482" s="30"/>
      <c r="Z482" s="29"/>
      <c r="AA482" s="30"/>
      <c r="AB482" s="30"/>
      <c r="AC482" s="29"/>
      <c r="AD482" s="30"/>
      <c r="AE482" s="30">
        <v>470</v>
      </c>
      <c r="AF482" s="383">
        <v>1264519.29</v>
      </c>
      <c r="AG482" s="30"/>
      <c r="AH482" s="30"/>
      <c r="AI482" s="29"/>
      <c r="AJ482" s="30"/>
      <c r="AK482" s="30"/>
      <c r="AL482" s="29"/>
      <c r="AM482" s="30"/>
      <c r="AN482" s="30"/>
      <c r="AO482" s="29"/>
      <c r="AP482" s="30"/>
      <c r="AQ482" s="30">
        <v>470</v>
      </c>
      <c r="AR482" s="383">
        <v>2296630</v>
      </c>
      <c r="AS482" s="253">
        <f t="shared" si="18"/>
        <v>470</v>
      </c>
      <c r="AT482" s="254">
        <f t="shared" si="19"/>
        <v>470</v>
      </c>
      <c r="AU482" s="376">
        <v>470</v>
      </c>
      <c r="AV482" s="376">
        <v>2299865.1</v>
      </c>
    </row>
    <row r="483" spans="22:48">
      <c r="V483" s="30"/>
      <c r="W483" s="29"/>
      <c r="X483" s="30"/>
      <c r="Y483" s="30"/>
      <c r="Z483" s="29"/>
      <c r="AA483" s="30"/>
      <c r="AB483" s="30"/>
      <c r="AC483" s="29"/>
      <c r="AD483" s="30"/>
      <c r="AE483" s="30">
        <v>471</v>
      </c>
      <c r="AF483" s="383">
        <v>1267147.51</v>
      </c>
      <c r="AG483" s="30"/>
      <c r="AH483" s="30"/>
      <c r="AI483" s="29"/>
      <c r="AJ483" s="30"/>
      <c r="AK483" s="30"/>
      <c r="AL483" s="29"/>
      <c r="AM483" s="30"/>
      <c r="AN483" s="30"/>
      <c r="AO483" s="29"/>
      <c r="AP483" s="30"/>
      <c r="AQ483" s="30">
        <v>471</v>
      </c>
      <c r="AR483" s="383">
        <v>2301473.5699999998</v>
      </c>
      <c r="AS483" s="253">
        <f t="shared" si="18"/>
        <v>471</v>
      </c>
      <c r="AT483" s="254">
        <f t="shared" si="19"/>
        <v>471</v>
      </c>
      <c r="AU483" s="376">
        <v>471</v>
      </c>
      <c r="AV483" s="376">
        <v>2304709.2599999998</v>
      </c>
    </row>
    <row r="484" spans="22:48">
      <c r="V484" s="30"/>
      <c r="W484" s="29"/>
      <c r="X484" s="30"/>
      <c r="Y484" s="30"/>
      <c r="Z484" s="29"/>
      <c r="AA484" s="30"/>
      <c r="AB484" s="30"/>
      <c r="AC484" s="29"/>
      <c r="AD484" s="30"/>
      <c r="AE484" s="30">
        <v>472</v>
      </c>
      <c r="AF484" s="383">
        <v>1269775.73</v>
      </c>
      <c r="AG484" s="30"/>
      <c r="AH484" s="30"/>
      <c r="AI484" s="29"/>
      <c r="AJ484" s="30"/>
      <c r="AK484" s="30"/>
      <c r="AL484" s="29"/>
      <c r="AM484" s="30"/>
      <c r="AN484" s="30"/>
      <c r="AO484" s="29"/>
      <c r="AP484" s="30"/>
      <c r="AQ484" s="30">
        <v>472</v>
      </c>
      <c r="AR484" s="383">
        <v>2306317.14</v>
      </c>
      <c r="AS484" s="253">
        <f t="shared" si="18"/>
        <v>472</v>
      </c>
      <c r="AT484" s="254">
        <f t="shared" si="19"/>
        <v>472</v>
      </c>
      <c r="AU484" s="376">
        <v>472</v>
      </c>
      <c r="AV484" s="376">
        <v>2309553.42</v>
      </c>
    </row>
    <row r="485" spans="22:48">
      <c r="V485" s="30"/>
      <c r="W485" s="29"/>
      <c r="X485" s="30"/>
      <c r="Y485" s="30"/>
      <c r="Z485" s="29"/>
      <c r="AA485" s="30"/>
      <c r="AB485" s="30"/>
      <c r="AC485" s="29"/>
      <c r="AD485" s="30"/>
      <c r="AE485" s="30">
        <v>473</v>
      </c>
      <c r="AF485" s="383">
        <v>1272403.95</v>
      </c>
      <c r="AG485" s="30"/>
      <c r="AH485" s="30"/>
      <c r="AI485" s="29"/>
      <c r="AJ485" s="30"/>
      <c r="AK485" s="30"/>
      <c r="AL485" s="29"/>
      <c r="AM485" s="30"/>
      <c r="AN485" s="30"/>
      <c r="AO485" s="29"/>
      <c r="AP485" s="30"/>
      <c r="AQ485" s="30">
        <v>473</v>
      </c>
      <c r="AR485" s="383">
        <v>2311160.71</v>
      </c>
      <c r="AS485" s="253">
        <f t="shared" si="18"/>
        <v>473</v>
      </c>
      <c r="AT485" s="254">
        <f t="shared" si="19"/>
        <v>473</v>
      </c>
      <c r="AU485" s="376">
        <v>473</v>
      </c>
      <c r="AV485" s="376">
        <v>2314397.58</v>
      </c>
    </row>
    <row r="486" spans="22:48">
      <c r="V486" s="30"/>
      <c r="W486" s="29"/>
      <c r="X486" s="30"/>
      <c r="Y486" s="30"/>
      <c r="Z486" s="29"/>
      <c r="AA486" s="30"/>
      <c r="AB486" s="30"/>
      <c r="AC486" s="29"/>
      <c r="AD486" s="30"/>
      <c r="AE486" s="30">
        <v>474</v>
      </c>
      <c r="AF486" s="383">
        <v>1275032.17</v>
      </c>
      <c r="AG486" s="30"/>
      <c r="AH486" s="30"/>
      <c r="AI486" s="29"/>
      <c r="AJ486" s="30"/>
      <c r="AK486" s="30"/>
      <c r="AL486" s="29"/>
      <c r="AM486" s="30"/>
      <c r="AN486" s="30"/>
      <c r="AO486" s="29"/>
      <c r="AP486" s="30"/>
      <c r="AQ486" s="30">
        <v>474</v>
      </c>
      <c r="AR486" s="383">
        <v>2316004.2799999998</v>
      </c>
      <c r="AS486" s="253">
        <f t="shared" si="18"/>
        <v>474</v>
      </c>
      <c r="AT486" s="254">
        <f t="shared" si="19"/>
        <v>474</v>
      </c>
      <c r="AU486" s="376">
        <v>474</v>
      </c>
      <c r="AV486" s="376">
        <v>2319241.7400000002</v>
      </c>
    </row>
    <row r="487" spans="22:48">
      <c r="V487" s="30"/>
      <c r="W487" s="29"/>
      <c r="X487" s="30"/>
      <c r="Y487" s="30"/>
      <c r="Z487" s="29"/>
      <c r="AA487" s="30"/>
      <c r="AB487" s="30"/>
      <c r="AC487" s="29"/>
      <c r="AD487" s="30"/>
      <c r="AE487" s="30">
        <v>475</v>
      </c>
      <c r="AF487" s="383">
        <v>1277660.3899999999</v>
      </c>
      <c r="AG487" s="30"/>
      <c r="AH487" s="30"/>
      <c r="AI487" s="29"/>
      <c r="AJ487" s="30"/>
      <c r="AK487" s="30"/>
      <c r="AL487" s="29"/>
      <c r="AM487" s="30"/>
      <c r="AN487" s="30"/>
      <c r="AO487" s="29"/>
      <c r="AP487" s="30"/>
      <c r="AQ487" s="30">
        <v>475</v>
      </c>
      <c r="AR487" s="383">
        <v>2320847.85</v>
      </c>
      <c r="AS487" s="253">
        <f t="shared" si="18"/>
        <v>475</v>
      </c>
      <c r="AT487" s="254">
        <f t="shared" si="19"/>
        <v>475</v>
      </c>
      <c r="AU487" s="376">
        <v>475</v>
      </c>
      <c r="AV487" s="376">
        <v>2324085.9</v>
      </c>
    </row>
    <row r="488" spans="22:48">
      <c r="V488" s="30"/>
      <c r="W488" s="29"/>
      <c r="X488" s="30"/>
      <c r="Y488" s="30"/>
      <c r="Z488" s="29"/>
      <c r="AA488" s="30"/>
      <c r="AB488" s="30"/>
      <c r="AC488" s="29"/>
      <c r="AD488" s="30"/>
      <c r="AE488" s="30">
        <v>476</v>
      </c>
      <c r="AF488" s="383">
        <v>1280288.6100000001</v>
      </c>
      <c r="AG488" s="30"/>
      <c r="AH488" s="30"/>
      <c r="AI488" s="29"/>
      <c r="AJ488" s="30"/>
      <c r="AK488" s="30"/>
      <c r="AL488" s="29"/>
      <c r="AM488" s="30"/>
      <c r="AN488" s="30"/>
      <c r="AO488" s="29"/>
      <c r="AP488" s="30"/>
      <c r="AQ488" s="30">
        <v>476</v>
      </c>
      <c r="AR488" s="383">
        <v>2325691.42</v>
      </c>
      <c r="AS488" s="253">
        <f t="shared" si="18"/>
        <v>476</v>
      </c>
      <c r="AT488" s="254">
        <f t="shared" si="19"/>
        <v>476</v>
      </c>
      <c r="AU488" s="376">
        <v>476</v>
      </c>
      <c r="AV488" s="376">
        <v>2328930.06</v>
      </c>
    </row>
    <row r="489" spans="22:48">
      <c r="V489" s="30"/>
      <c r="W489" s="29"/>
      <c r="X489" s="30"/>
      <c r="Y489" s="30"/>
      <c r="Z489" s="29"/>
      <c r="AA489" s="30"/>
      <c r="AB489" s="30"/>
      <c r="AC489" s="29"/>
      <c r="AD489" s="30"/>
      <c r="AE489" s="30">
        <v>477</v>
      </c>
      <c r="AF489" s="383">
        <v>1282916.83</v>
      </c>
      <c r="AG489" s="30"/>
      <c r="AH489" s="30"/>
      <c r="AI489" s="29"/>
      <c r="AJ489" s="30"/>
      <c r="AK489" s="30"/>
      <c r="AL489" s="29"/>
      <c r="AM489" s="30"/>
      <c r="AN489" s="30"/>
      <c r="AO489" s="29"/>
      <c r="AP489" s="30"/>
      <c r="AQ489" s="30">
        <v>477</v>
      </c>
      <c r="AR489" s="383">
        <v>2330534.9900000002</v>
      </c>
      <c r="AS489" s="253">
        <f t="shared" si="18"/>
        <v>477</v>
      </c>
      <c r="AT489" s="254">
        <f t="shared" si="19"/>
        <v>477</v>
      </c>
      <c r="AU489" s="376">
        <v>477</v>
      </c>
      <c r="AV489" s="376">
        <v>2333774.2200000002</v>
      </c>
    </row>
    <row r="490" spans="22:48">
      <c r="V490" s="30"/>
      <c r="W490" s="29"/>
      <c r="X490" s="30"/>
      <c r="Y490" s="30"/>
      <c r="Z490" s="29"/>
      <c r="AA490" s="30"/>
      <c r="AB490" s="30"/>
      <c r="AC490" s="29"/>
      <c r="AD490" s="30"/>
      <c r="AE490" s="30">
        <v>478</v>
      </c>
      <c r="AF490" s="383">
        <v>1285545.05</v>
      </c>
      <c r="AG490" s="30"/>
      <c r="AH490" s="30"/>
      <c r="AI490" s="29"/>
      <c r="AJ490" s="30"/>
      <c r="AK490" s="30"/>
      <c r="AL490" s="29"/>
      <c r="AM490" s="30"/>
      <c r="AN490" s="30"/>
      <c r="AO490" s="29"/>
      <c r="AP490" s="30"/>
      <c r="AQ490" s="30">
        <v>478</v>
      </c>
      <c r="AR490" s="383">
        <v>2335378.56</v>
      </c>
      <c r="AS490" s="253">
        <f t="shared" si="18"/>
        <v>478</v>
      </c>
      <c r="AT490" s="254">
        <f t="shared" si="19"/>
        <v>478</v>
      </c>
      <c r="AU490" s="376">
        <v>478</v>
      </c>
      <c r="AV490" s="376">
        <v>2338618.38</v>
      </c>
    </row>
    <row r="491" spans="22:48">
      <c r="V491" s="30"/>
      <c r="W491" s="29"/>
      <c r="X491" s="30"/>
      <c r="Y491" s="30"/>
      <c r="Z491" s="29"/>
      <c r="AA491" s="30"/>
      <c r="AB491" s="30"/>
      <c r="AC491" s="29"/>
      <c r="AD491" s="30"/>
      <c r="AE491" s="30">
        <v>479</v>
      </c>
      <c r="AF491" s="383">
        <v>1288173.27</v>
      </c>
      <c r="AG491" s="30"/>
      <c r="AH491" s="30"/>
      <c r="AI491" s="29"/>
      <c r="AJ491" s="30"/>
      <c r="AK491" s="30"/>
      <c r="AL491" s="29"/>
      <c r="AM491" s="30"/>
      <c r="AN491" s="30"/>
      <c r="AO491" s="29"/>
      <c r="AP491" s="30"/>
      <c r="AQ491" s="30">
        <v>479</v>
      </c>
      <c r="AR491" s="383">
        <v>2340222.13</v>
      </c>
      <c r="AS491" s="253">
        <f t="shared" si="18"/>
        <v>479</v>
      </c>
      <c r="AT491" s="254">
        <f t="shared" si="19"/>
        <v>479</v>
      </c>
      <c r="AU491" s="376">
        <v>479</v>
      </c>
      <c r="AV491" s="376">
        <v>2343462.54</v>
      </c>
    </row>
    <row r="492" spans="22:48">
      <c r="V492" s="30"/>
      <c r="W492" s="29"/>
      <c r="X492" s="30"/>
      <c r="Y492" s="30"/>
      <c r="Z492" s="29"/>
      <c r="AA492" s="30"/>
      <c r="AB492" s="30"/>
      <c r="AC492" s="29"/>
      <c r="AD492" s="30"/>
      <c r="AE492" s="30">
        <v>480</v>
      </c>
      <c r="AF492" s="383">
        <v>1290801.49</v>
      </c>
      <c r="AG492" s="30"/>
      <c r="AH492" s="30"/>
      <c r="AI492" s="29"/>
      <c r="AJ492" s="30"/>
      <c r="AK492" s="30"/>
      <c r="AL492" s="29"/>
      <c r="AM492" s="30"/>
      <c r="AN492" s="30"/>
      <c r="AO492" s="29"/>
      <c r="AP492" s="30"/>
      <c r="AQ492" s="30">
        <v>480</v>
      </c>
      <c r="AR492" s="383">
        <v>2345065.7000000002</v>
      </c>
      <c r="AS492" s="253">
        <f t="shared" si="18"/>
        <v>480</v>
      </c>
      <c r="AT492" s="254">
        <f t="shared" si="19"/>
        <v>480</v>
      </c>
      <c r="AU492" s="376">
        <v>480</v>
      </c>
      <c r="AV492" s="376">
        <v>2348306.7000000002</v>
      </c>
    </row>
    <row r="493" spans="22:48">
      <c r="V493" s="30"/>
      <c r="W493" s="29"/>
      <c r="X493" s="30"/>
      <c r="Y493" s="30"/>
      <c r="Z493" s="29"/>
      <c r="AA493" s="30"/>
      <c r="AB493" s="30"/>
      <c r="AC493" s="29"/>
      <c r="AD493" s="30"/>
      <c r="AE493" s="30">
        <v>481</v>
      </c>
      <c r="AF493" s="383">
        <v>1293429.71</v>
      </c>
      <c r="AG493" s="30"/>
      <c r="AH493" s="30"/>
      <c r="AI493" s="29"/>
      <c r="AJ493" s="30"/>
      <c r="AK493" s="30"/>
      <c r="AL493" s="29"/>
      <c r="AM493" s="30"/>
      <c r="AN493" s="30"/>
      <c r="AO493" s="29"/>
      <c r="AP493" s="30"/>
      <c r="AQ493" s="30">
        <v>481</v>
      </c>
      <c r="AR493" s="383">
        <v>2349910.13</v>
      </c>
      <c r="AS493" s="253">
        <f t="shared" si="18"/>
        <v>481</v>
      </c>
      <c r="AT493" s="254">
        <f t="shared" si="19"/>
        <v>481</v>
      </c>
      <c r="AU493" s="376">
        <v>481</v>
      </c>
      <c r="AV493" s="376">
        <v>2353151.3199999998</v>
      </c>
    </row>
    <row r="494" spans="22:48">
      <c r="V494" s="30"/>
      <c r="W494" s="29"/>
      <c r="X494" s="30"/>
      <c r="Y494" s="30"/>
      <c r="Z494" s="29"/>
      <c r="AA494" s="30"/>
      <c r="AB494" s="30"/>
      <c r="AC494" s="29"/>
      <c r="AD494" s="30"/>
      <c r="AE494" s="30">
        <v>482</v>
      </c>
      <c r="AF494" s="383">
        <v>1296057.93</v>
      </c>
      <c r="AG494" s="30"/>
      <c r="AH494" s="30"/>
      <c r="AI494" s="29"/>
      <c r="AJ494" s="30"/>
      <c r="AK494" s="30"/>
      <c r="AL494" s="29"/>
      <c r="AM494" s="30"/>
      <c r="AN494" s="30"/>
      <c r="AO494" s="29"/>
      <c r="AP494" s="30"/>
      <c r="AQ494" s="30">
        <v>482</v>
      </c>
      <c r="AR494" s="383">
        <v>2354754.5600000001</v>
      </c>
      <c r="AS494" s="253">
        <f t="shared" si="18"/>
        <v>482</v>
      </c>
      <c r="AT494" s="254">
        <f t="shared" si="19"/>
        <v>482</v>
      </c>
      <c r="AU494" s="376">
        <v>482</v>
      </c>
      <c r="AV494" s="376">
        <v>2357995.94</v>
      </c>
    </row>
    <row r="495" spans="22:48">
      <c r="V495" s="30"/>
      <c r="W495" s="29"/>
      <c r="X495" s="30"/>
      <c r="Y495" s="30"/>
      <c r="Z495" s="29"/>
      <c r="AA495" s="30"/>
      <c r="AB495" s="30"/>
      <c r="AC495" s="29"/>
      <c r="AD495" s="30"/>
      <c r="AE495" s="30">
        <v>483</v>
      </c>
      <c r="AF495" s="383">
        <v>1298686.1499999999</v>
      </c>
      <c r="AG495" s="30"/>
      <c r="AH495" s="30"/>
      <c r="AI495" s="29"/>
      <c r="AJ495" s="30"/>
      <c r="AK495" s="30"/>
      <c r="AL495" s="29"/>
      <c r="AM495" s="30"/>
      <c r="AN495" s="30"/>
      <c r="AO495" s="29"/>
      <c r="AP495" s="30"/>
      <c r="AQ495" s="30">
        <v>483</v>
      </c>
      <c r="AR495" s="383">
        <v>2359598.9900000002</v>
      </c>
      <c r="AS495" s="253">
        <f t="shared" si="18"/>
        <v>483</v>
      </c>
      <c r="AT495" s="254">
        <f t="shared" si="19"/>
        <v>483</v>
      </c>
      <c r="AU495" s="376">
        <v>483</v>
      </c>
      <c r="AV495" s="376">
        <v>2362840.56</v>
      </c>
    </row>
    <row r="496" spans="22:48">
      <c r="V496" s="30"/>
      <c r="W496" s="29"/>
      <c r="X496" s="30"/>
      <c r="Y496" s="30"/>
      <c r="Z496" s="29"/>
      <c r="AA496" s="30"/>
      <c r="AB496" s="30"/>
      <c r="AC496" s="29"/>
      <c r="AD496" s="30"/>
      <c r="AE496" s="30">
        <v>484</v>
      </c>
      <c r="AF496" s="383">
        <v>1301314.3700000001</v>
      </c>
      <c r="AG496" s="30"/>
      <c r="AH496" s="30"/>
      <c r="AI496" s="29"/>
      <c r="AJ496" s="30"/>
      <c r="AK496" s="30"/>
      <c r="AL496" s="29"/>
      <c r="AM496" s="30"/>
      <c r="AN496" s="30"/>
      <c r="AO496" s="29"/>
      <c r="AP496" s="30"/>
      <c r="AQ496" s="30">
        <v>484</v>
      </c>
      <c r="AR496" s="383">
        <v>2364443.42</v>
      </c>
      <c r="AS496" s="253">
        <f t="shared" si="18"/>
        <v>484</v>
      </c>
      <c r="AT496" s="254">
        <f t="shared" si="19"/>
        <v>484</v>
      </c>
      <c r="AU496" s="376">
        <v>484</v>
      </c>
      <c r="AV496" s="376">
        <v>2367685.1800000002</v>
      </c>
    </row>
    <row r="497" spans="22:48">
      <c r="V497" s="30"/>
      <c r="W497" s="29"/>
      <c r="X497" s="30"/>
      <c r="Y497" s="30"/>
      <c r="Z497" s="29"/>
      <c r="AA497" s="30"/>
      <c r="AB497" s="30"/>
      <c r="AC497" s="29"/>
      <c r="AD497" s="30"/>
      <c r="AE497" s="30">
        <v>485</v>
      </c>
      <c r="AF497" s="383">
        <v>1303942.5900000001</v>
      </c>
      <c r="AG497" s="30"/>
      <c r="AH497" s="30"/>
      <c r="AI497" s="29"/>
      <c r="AJ497" s="30"/>
      <c r="AK497" s="30"/>
      <c r="AL497" s="29"/>
      <c r="AM497" s="30"/>
      <c r="AN497" s="30"/>
      <c r="AO497" s="29"/>
      <c r="AP497" s="30"/>
      <c r="AQ497" s="30">
        <v>485</v>
      </c>
      <c r="AR497" s="383">
        <v>2369287.85</v>
      </c>
      <c r="AS497" s="253">
        <f t="shared" si="18"/>
        <v>485</v>
      </c>
      <c r="AT497" s="254">
        <f t="shared" si="19"/>
        <v>485</v>
      </c>
      <c r="AU497" s="376">
        <v>485</v>
      </c>
      <c r="AV497" s="376">
        <v>2372529.7999999998</v>
      </c>
    </row>
    <row r="498" spans="22:48">
      <c r="V498" s="30"/>
      <c r="W498" s="29"/>
      <c r="X498" s="30"/>
      <c r="Y498" s="30"/>
      <c r="Z498" s="29"/>
      <c r="AA498" s="30"/>
      <c r="AB498" s="30"/>
      <c r="AC498" s="29"/>
      <c r="AD498" s="30"/>
      <c r="AE498" s="30">
        <v>486</v>
      </c>
      <c r="AF498" s="383">
        <v>1306570.81</v>
      </c>
      <c r="AG498" s="30"/>
      <c r="AH498" s="30"/>
      <c r="AI498" s="29"/>
      <c r="AJ498" s="30"/>
      <c r="AK498" s="30"/>
      <c r="AL498" s="29"/>
      <c r="AM498" s="30"/>
      <c r="AN498" s="30"/>
      <c r="AO498" s="29"/>
      <c r="AP498" s="30"/>
      <c r="AQ498" s="30">
        <v>486</v>
      </c>
      <c r="AR498" s="383">
        <v>2374132.2799999998</v>
      </c>
      <c r="AS498" s="253">
        <f t="shared" si="18"/>
        <v>486</v>
      </c>
      <c r="AT498" s="254">
        <f t="shared" si="19"/>
        <v>486</v>
      </c>
      <c r="AU498" s="376">
        <v>486</v>
      </c>
      <c r="AV498" s="376">
        <v>2377374.42</v>
      </c>
    </row>
    <row r="499" spans="22:48">
      <c r="V499" s="30"/>
      <c r="W499" s="29"/>
      <c r="X499" s="30"/>
      <c r="Y499" s="30"/>
      <c r="Z499" s="29"/>
      <c r="AA499" s="30"/>
      <c r="AB499" s="30"/>
      <c r="AC499" s="29"/>
      <c r="AD499" s="30"/>
      <c r="AE499" s="30">
        <v>487</v>
      </c>
      <c r="AF499" s="383">
        <v>1309199.03</v>
      </c>
      <c r="AG499" s="30"/>
      <c r="AH499" s="30"/>
      <c r="AI499" s="29"/>
      <c r="AJ499" s="30"/>
      <c r="AK499" s="30"/>
      <c r="AL499" s="29"/>
      <c r="AM499" s="30"/>
      <c r="AN499" s="30"/>
      <c r="AO499" s="29"/>
      <c r="AP499" s="30"/>
      <c r="AQ499" s="30">
        <v>487</v>
      </c>
      <c r="AR499" s="383">
        <v>2378976.71</v>
      </c>
      <c r="AS499" s="253">
        <f t="shared" si="18"/>
        <v>487</v>
      </c>
      <c r="AT499" s="254">
        <f t="shared" si="19"/>
        <v>487</v>
      </c>
      <c r="AU499" s="376">
        <v>487</v>
      </c>
      <c r="AV499" s="376">
        <v>2382219.04</v>
      </c>
    </row>
    <row r="500" spans="22:48">
      <c r="V500" s="30"/>
      <c r="W500" s="29"/>
      <c r="X500" s="30"/>
      <c r="Y500" s="30"/>
      <c r="Z500" s="29"/>
      <c r="AA500" s="30"/>
      <c r="AB500" s="30"/>
      <c r="AC500" s="29"/>
      <c r="AD500" s="30"/>
      <c r="AE500" s="30">
        <v>488</v>
      </c>
      <c r="AF500" s="383">
        <v>1311827.25</v>
      </c>
      <c r="AG500" s="30"/>
      <c r="AH500" s="30"/>
      <c r="AI500" s="29"/>
      <c r="AJ500" s="30"/>
      <c r="AK500" s="30"/>
      <c r="AL500" s="29"/>
      <c r="AM500" s="30"/>
      <c r="AN500" s="30"/>
      <c r="AO500" s="29"/>
      <c r="AP500" s="30"/>
      <c r="AQ500" s="30">
        <v>488</v>
      </c>
      <c r="AR500" s="383">
        <v>2383821.14</v>
      </c>
      <c r="AS500" s="253">
        <f t="shared" si="18"/>
        <v>488</v>
      </c>
      <c r="AT500" s="254">
        <f t="shared" si="19"/>
        <v>488</v>
      </c>
      <c r="AU500" s="376">
        <v>488</v>
      </c>
      <c r="AV500" s="376">
        <v>2387063.66</v>
      </c>
    </row>
    <row r="501" spans="22:48">
      <c r="V501" s="30"/>
      <c r="W501" s="29"/>
      <c r="X501" s="30"/>
      <c r="Y501" s="30"/>
      <c r="Z501" s="29"/>
      <c r="AA501" s="30"/>
      <c r="AB501" s="30"/>
      <c r="AC501" s="29"/>
      <c r="AD501" s="30"/>
      <c r="AE501" s="30">
        <v>489</v>
      </c>
      <c r="AF501" s="383">
        <v>1314455.47</v>
      </c>
      <c r="AG501" s="30"/>
      <c r="AH501" s="30"/>
      <c r="AI501" s="29"/>
      <c r="AJ501" s="30"/>
      <c r="AK501" s="30"/>
      <c r="AL501" s="29"/>
      <c r="AM501" s="30"/>
      <c r="AN501" s="30"/>
      <c r="AO501" s="29"/>
      <c r="AP501" s="30"/>
      <c r="AQ501" s="30">
        <v>489</v>
      </c>
      <c r="AR501" s="383">
        <v>2388665.5699999998</v>
      </c>
      <c r="AS501" s="253">
        <f t="shared" si="18"/>
        <v>489</v>
      </c>
      <c r="AT501" s="254">
        <f t="shared" si="19"/>
        <v>489</v>
      </c>
      <c r="AU501" s="376">
        <v>489</v>
      </c>
      <c r="AV501" s="376">
        <v>2391908.2799999998</v>
      </c>
    </row>
    <row r="502" spans="22:48">
      <c r="V502" s="30"/>
      <c r="W502" s="29"/>
      <c r="X502" s="30"/>
      <c r="Y502" s="30"/>
      <c r="Z502" s="29"/>
      <c r="AA502" s="30"/>
      <c r="AB502" s="30"/>
      <c r="AC502" s="29"/>
      <c r="AD502" s="30"/>
      <c r="AE502" s="30">
        <v>490</v>
      </c>
      <c r="AF502" s="383">
        <v>1317083.69</v>
      </c>
      <c r="AG502" s="30"/>
      <c r="AH502" s="30"/>
      <c r="AI502" s="29"/>
      <c r="AJ502" s="30"/>
      <c r="AK502" s="30"/>
      <c r="AL502" s="29"/>
      <c r="AM502" s="30"/>
      <c r="AN502" s="30"/>
      <c r="AO502" s="29"/>
      <c r="AP502" s="30"/>
      <c r="AQ502" s="30">
        <v>490</v>
      </c>
      <c r="AR502" s="383">
        <v>2393510</v>
      </c>
      <c r="AS502" s="253">
        <f t="shared" si="18"/>
        <v>490</v>
      </c>
      <c r="AT502" s="254">
        <f t="shared" si="19"/>
        <v>490</v>
      </c>
      <c r="AU502" s="376">
        <v>490</v>
      </c>
      <c r="AV502" s="376">
        <v>2396752.9</v>
      </c>
    </row>
    <row r="503" spans="22:48">
      <c r="V503" s="30"/>
      <c r="W503" s="29"/>
      <c r="X503" s="30"/>
      <c r="Y503" s="30"/>
      <c r="Z503" s="29"/>
      <c r="AA503" s="30"/>
      <c r="AB503" s="30"/>
      <c r="AC503" s="29"/>
      <c r="AD503" s="30"/>
      <c r="AE503" s="30">
        <v>491</v>
      </c>
      <c r="AF503" s="383">
        <v>1319711.9099999999</v>
      </c>
      <c r="AG503" s="30"/>
      <c r="AH503" s="30"/>
      <c r="AI503" s="29"/>
      <c r="AJ503" s="30"/>
      <c r="AK503" s="30"/>
      <c r="AL503" s="29"/>
      <c r="AM503" s="30"/>
      <c r="AN503" s="30"/>
      <c r="AO503" s="29"/>
      <c r="AP503" s="30"/>
      <c r="AQ503" s="30">
        <v>491</v>
      </c>
      <c r="AR503" s="383">
        <v>2398354.4300000002</v>
      </c>
      <c r="AS503" s="253">
        <f t="shared" si="18"/>
        <v>491</v>
      </c>
      <c r="AT503" s="254">
        <f t="shared" si="19"/>
        <v>491</v>
      </c>
      <c r="AU503" s="376">
        <v>491</v>
      </c>
      <c r="AV503" s="376">
        <v>2401597.52</v>
      </c>
    </row>
    <row r="504" spans="22:48">
      <c r="V504" s="30"/>
      <c r="W504" s="29"/>
      <c r="X504" s="30"/>
      <c r="Y504" s="30"/>
      <c r="Z504" s="29"/>
      <c r="AA504" s="30"/>
      <c r="AB504" s="30"/>
      <c r="AC504" s="29"/>
      <c r="AD504" s="30"/>
      <c r="AE504" s="30">
        <v>492</v>
      </c>
      <c r="AF504" s="383">
        <v>1322340.1299999999</v>
      </c>
      <c r="AG504" s="30"/>
      <c r="AH504" s="30"/>
      <c r="AI504" s="29"/>
      <c r="AJ504" s="30"/>
      <c r="AK504" s="30"/>
      <c r="AL504" s="29"/>
      <c r="AM504" s="30"/>
      <c r="AN504" s="30"/>
      <c r="AO504" s="29"/>
      <c r="AP504" s="30"/>
      <c r="AQ504" s="30">
        <v>492</v>
      </c>
      <c r="AR504" s="383">
        <v>2403198.86</v>
      </c>
      <c r="AS504" s="253">
        <f t="shared" si="18"/>
        <v>492</v>
      </c>
      <c r="AT504" s="254">
        <f t="shared" si="19"/>
        <v>492</v>
      </c>
      <c r="AU504" s="376">
        <v>492</v>
      </c>
      <c r="AV504" s="376">
        <v>2406442.14</v>
      </c>
    </row>
    <row r="505" spans="22:48">
      <c r="V505" s="30"/>
      <c r="W505" s="29"/>
      <c r="X505" s="30"/>
      <c r="Y505" s="30"/>
      <c r="Z505" s="29"/>
      <c r="AA505" s="30"/>
      <c r="AB505" s="30"/>
      <c r="AC505" s="29"/>
      <c r="AD505" s="30"/>
      <c r="AE505" s="30">
        <v>493</v>
      </c>
      <c r="AF505" s="383">
        <v>1324968.3500000001</v>
      </c>
      <c r="AG505" s="30"/>
      <c r="AH505" s="30"/>
      <c r="AI505" s="29"/>
      <c r="AJ505" s="30"/>
      <c r="AK505" s="30"/>
      <c r="AL505" s="29"/>
      <c r="AM505" s="30"/>
      <c r="AN505" s="30"/>
      <c r="AO505" s="29"/>
      <c r="AP505" s="30"/>
      <c r="AQ505" s="30">
        <v>493</v>
      </c>
      <c r="AR505" s="383">
        <v>2408043.29</v>
      </c>
      <c r="AS505" s="253">
        <f t="shared" si="18"/>
        <v>493</v>
      </c>
      <c r="AT505" s="254">
        <f t="shared" si="19"/>
        <v>493</v>
      </c>
      <c r="AU505" s="376">
        <v>493</v>
      </c>
      <c r="AV505" s="376">
        <v>2411286.7599999998</v>
      </c>
    </row>
    <row r="506" spans="22:48">
      <c r="V506" s="30"/>
      <c r="W506" s="29"/>
      <c r="X506" s="30"/>
      <c r="Y506" s="30"/>
      <c r="Z506" s="29"/>
      <c r="AA506" s="30"/>
      <c r="AB506" s="30"/>
      <c r="AC506" s="29"/>
      <c r="AD506" s="30"/>
      <c r="AE506" s="30">
        <v>494</v>
      </c>
      <c r="AF506" s="383">
        <v>1327596.57</v>
      </c>
      <c r="AG506" s="30"/>
      <c r="AH506" s="30"/>
      <c r="AI506" s="29"/>
      <c r="AJ506" s="30"/>
      <c r="AK506" s="30"/>
      <c r="AL506" s="29"/>
      <c r="AM506" s="30"/>
      <c r="AN506" s="30"/>
      <c r="AO506" s="29"/>
      <c r="AP506" s="30"/>
      <c r="AQ506" s="30">
        <v>494</v>
      </c>
      <c r="AR506" s="383">
        <v>2412887.7200000002</v>
      </c>
      <c r="AS506" s="253">
        <f t="shared" si="18"/>
        <v>494</v>
      </c>
      <c r="AT506" s="254">
        <f t="shared" si="19"/>
        <v>494</v>
      </c>
      <c r="AU506" s="376">
        <v>494</v>
      </c>
      <c r="AV506" s="376">
        <v>2416131.38</v>
      </c>
    </row>
    <row r="507" spans="22:48">
      <c r="V507" s="30"/>
      <c r="W507" s="29"/>
      <c r="X507" s="30"/>
      <c r="Y507" s="30"/>
      <c r="Z507" s="29"/>
      <c r="AA507" s="30"/>
      <c r="AB507" s="30"/>
      <c r="AC507" s="29"/>
      <c r="AD507" s="30"/>
      <c r="AE507" s="30">
        <v>495</v>
      </c>
      <c r="AF507" s="383">
        <v>1330224.79</v>
      </c>
      <c r="AG507" s="30"/>
      <c r="AH507" s="30"/>
      <c r="AI507" s="29"/>
      <c r="AJ507" s="30"/>
      <c r="AK507" s="30"/>
      <c r="AL507" s="29"/>
      <c r="AM507" s="30"/>
      <c r="AN507" s="30"/>
      <c r="AO507" s="29"/>
      <c r="AP507" s="30"/>
      <c r="AQ507" s="30">
        <v>495</v>
      </c>
      <c r="AR507" s="383">
        <v>2417732.15</v>
      </c>
      <c r="AS507" s="253">
        <f t="shared" si="18"/>
        <v>495</v>
      </c>
      <c r="AT507" s="254">
        <f t="shared" si="19"/>
        <v>495</v>
      </c>
      <c r="AU507" s="376">
        <v>495</v>
      </c>
      <c r="AV507" s="376">
        <v>2420976</v>
      </c>
    </row>
    <row r="508" spans="22:48">
      <c r="V508" s="30"/>
      <c r="W508" s="29"/>
      <c r="X508" s="30"/>
      <c r="Y508" s="30"/>
      <c r="Z508" s="29"/>
      <c r="AA508" s="30"/>
      <c r="AB508" s="30"/>
      <c r="AC508" s="29"/>
      <c r="AD508" s="30"/>
      <c r="AE508" s="30">
        <v>496</v>
      </c>
      <c r="AF508" s="383">
        <v>1332853.01</v>
      </c>
      <c r="AG508" s="30"/>
      <c r="AH508" s="30"/>
      <c r="AI508" s="29"/>
      <c r="AJ508" s="30"/>
      <c r="AK508" s="30"/>
      <c r="AL508" s="29"/>
      <c r="AM508" s="30"/>
      <c r="AN508" s="30"/>
      <c r="AO508" s="29"/>
      <c r="AP508" s="30"/>
      <c r="AQ508" s="30">
        <v>496</v>
      </c>
      <c r="AR508" s="383">
        <v>2422576.58</v>
      </c>
      <c r="AS508" s="253">
        <f t="shared" si="18"/>
        <v>496</v>
      </c>
      <c r="AT508" s="254">
        <f t="shared" si="19"/>
        <v>496</v>
      </c>
      <c r="AU508" s="376">
        <v>496</v>
      </c>
      <c r="AV508" s="376">
        <v>2425820.62</v>
      </c>
    </row>
    <row r="509" spans="22:48">
      <c r="V509" s="30"/>
      <c r="W509" s="29"/>
      <c r="X509" s="30"/>
      <c r="Y509" s="30"/>
      <c r="Z509" s="29"/>
      <c r="AA509" s="30"/>
      <c r="AB509" s="30"/>
      <c r="AC509" s="29"/>
      <c r="AD509" s="30"/>
      <c r="AE509" s="30">
        <v>497</v>
      </c>
      <c r="AF509" s="383">
        <v>1335481.23</v>
      </c>
      <c r="AG509" s="30"/>
      <c r="AH509" s="30"/>
      <c r="AI509" s="29"/>
      <c r="AJ509" s="30"/>
      <c r="AK509" s="30"/>
      <c r="AL509" s="29"/>
      <c r="AM509" s="30"/>
      <c r="AN509" s="30"/>
      <c r="AO509" s="29"/>
      <c r="AP509" s="30"/>
      <c r="AQ509" s="30">
        <v>497</v>
      </c>
      <c r="AR509" s="383">
        <v>2427421.0099999998</v>
      </c>
      <c r="AS509" s="253">
        <f t="shared" si="18"/>
        <v>497</v>
      </c>
      <c r="AT509" s="254">
        <f t="shared" si="19"/>
        <v>497</v>
      </c>
      <c r="AU509" s="376">
        <v>497</v>
      </c>
      <c r="AV509" s="376">
        <v>2430665.2400000002</v>
      </c>
    </row>
    <row r="510" spans="22:48">
      <c r="V510" s="30"/>
      <c r="W510" s="29"/>
      <c r="X510" s="30"/>
      <c r="Y510" s="30"/>
      <c r="Z510" s="29"/>
      <c r="AA510" s="30"/>
      <c r="AB510" s="30"/>
      <c r="AC510" s="29"/>
      <c r="AD510" s="30"/>
      <c r="AE510" s="30">
        <v>498</v>
      </c>
      <c r="AF510" s="383">
        <v>1338109.45</v>
      </c>
      <c r="AG510" s="30"/>
      <c r="AH510" s="30"/>
      <c r="AI510" s="29"/>
      <c r="AJ510" s="30"/>
      <c r="AK510" s="30"/>
      <c r="AL510" s="29"/>
      <c r="AM510" s="30"/>
      <c r="AN510" s="30"/>
      <c r="AO510" s="29"/>
      <c r="AP510" s="30"/>
      <c r="AQ510" s="30">
        <v>498</v>
      </c>
      <c r="AR510" s="383">
        <v>2432265.44</v>
      </c>
      <c r="AS510" s="253">
        <f t="shared" si="18"/>
        <v>498</v>
      </c>
      <c r="AT510" s="254">
        <f t="shared" si="19"/>
        <v>498</v>
      </c>
      <c r="AU510" s="376">
        <v>498</v>
      </c>
      <c r="AV510" s="376">
        <v>2435509.86</v>
      </c>
    </row>
    <row r="511" spans="22:48">
      <c r="V511" s="30"/>
      <c r="W511" s="29"/>
      <c r="X511" s="30"/>
      <c r="Y511" s="30"/>
      <c r="Z511" s="29"/>
      <c r="AA511" s="30"/>
      <c r="AB511" s="30"/>
      <c r="AC511" s="29"/>
      <c r="AD511" s="30"/>
      <c r="AE511" s="30">
        <v>499</v>
      </c>
      <c r="AF511" s="383">
        <v>1340737.67</v>
      </c>
      <c r="AG511" s="30"/>
      <c r="AH511" s="30"/>
      <c r="AI511" s="29"/>
      <c r="AJ511" s="30"/>
      <c r="AK511" s="30"/>
      <c r="AL511" s="29"/>
      <c r="AM511" s="30"/>
      <c r="AN511" s="30"/>
      <c r="AO511" s="29"/>
      <c r="AP511" s="30"/>
      <c r="AQ511" s="30">
        <v>499</v>
      </c>
      <c r="AR511" s="383">
        <v>2437109.87</v>
      </c>
      <c r="AS511" s="253">
        <f t="shared" si="18"/>
        <v>499</v>
      </c>
      <c r="AT511" s="254">
        <f t="shared" si="19"/>
        <v>499</v>
      </c>
      <c r="AU511" s="376">
        <v>499</v>
      </c>
      <c r="AV511" s="376">
        <v>2440354.48</v>
      </c>
    </row>
    <row r="512" spans="22:48">
      <c r="V512" s="30"/>
      <c r="W512" s="29"/>
      <c r="X512" s="30"/>
      <c r="Y512" s="30"/>
      <c r="Z512" s="29"/>
      <c r="AA512" s="30"/>
      <c r="AB512" s="30"/>
      <c r="AC512" s="29"/>
      <c r="AD512" s="30"/>
      <c r="AE512" s="30">
        <v>500</v>
      </c>
      <c r="AF512" s="383">
        <v>1343365.89</v>
      </c>
      <c r="AG512" s="30"/>
      <c r="AH512" s="30"/>
      <c r="AI512" s="29"/>
      <c r="AJ512" s="30"/>
      <c r="AK512" s="30"/>
      <c r="AL512" s="29"/>
      <c r="AM512" s="30"/>
      <c r="AN512" s="30"/>
      <c r="AO512" s="29"/>
      <c r="AP512" s="30"/>
      <c r="AQ512" s="30">
        <v>500</v>
      </c>
      <c r="AR512" s="383">
        <v>2441954.2999999998</v>
      </c>
      <c r="AS512" s="253">
        <f t="shared" si="18"/>
        <v>500</v>
      </c>
      <c r="AT512" s="254">
        <f t="shared" si="19"/>
        <v>500</v>
      </c>
      <c r="AU512" s="376">
        <v>500</v>
      </c>
      <c r="AV512" s="376">
        <v>2445199.1</v>
      </c>
    </row>
    <row r="513" spans="22:48">
      <c r="V513" s="30"/>
      <c r="W513" s="29"/>
      <c r="X513" s="30"/>
      <c r="Y513" s="30"/>
      <c r="Z513" s="29"/>
      <c r="AA513" s="30"/>
      <c r="AB513" s="30"/>
      <c r="AC513" s="29"/>
      <c r="AD513" s="30"/>
      <c r="AE513" s="30">
        <v>501</v>
      </c>
      <c r="AF513" s="383">
        <v>1345994.11</v>
      </c>
      <c r="AG513" s="30"/>
      <c r="AH513" s="30"/>
      <c r="AI513" s="29"/>
      <c r="AJ513" s="30"/>
      <c r="AK513" s="30"/>
      <c r="AL513" s="29"/>
      <c r="AM513" s="30"/>
      <c r="AN513" s="30"/>
      <c r="AO513" s="29"/>
      <c r="AP513" s="30"/>
      <c r="AQ513" s="30">
        <v>501</v>
      </c>
      <c r="AR513" s="383">
        <v>2446798.73</v>
      </c>
      <c r="AS513" s="253">
        <f t="shared" si="18"/>
        <v>501</v>
      </c>
      <c r="AT513" s="254">
        <f t="shared" si="19"/>
        <v>501</v>
      </c>
      <c r="AU513" s="376">
        <v>501</v>
      </c>
      <c r="AV513" s="376">
        <v>2450043.7200000002</v>
      </c>
    </row>
    <row r="514" spans="22:48">
      <c r="V514" s="30"/>
      <c r="W514" s="29"/>
      <c r="X514" s="30"/>
      <c r="Y514" s="30"/>
      <c r="Z514" s="29"/>
      <c r="AA514" s="30"/>
      <c r="AB514" s="30"/>
      <c r="AC514" s="29"/>
      <c r="AD514" s="30"/>
      <c r="AE514" s="30">
        <v>502</v>
      </c>
      <c r="AF514" s="383">
        <v>1348622.33</v>
      </c>
      <c r="AG514" s="30"/>
      <c r="AH514" s="30"/>
      <c r="AI514" s="29"/>
      <c r="AJ514" s="30"/>
      <c r="AK514" s="30"/>
      <c r="AL514" s="29"/>
      <c r="AM514" s="30"/>
      <c r="AN514" s="30"/>
      <c r="AO514" s="29"/>
      <c r="AP514" s="30"/>
      <c r="AQ514" s="30">
        <v>502</v>
      </c>
      <c r="AR514" s="383">
        <v>2451643.16</v>
      </c>
      <c r="AS514" s="253">
        <f t="shared" si="18"/>
        <v>502</v>
      </c>
      <c r="AT514" s="254">
        <f t="shared" si="19"/>
        <v>502</v>
      </c>
      <c r="AU514" s="376">
        <v>502</v>
      </c>
      <c r="AV514" s="376">
        <v>2454888.34</v>
      </c>
    </row>
    <row r="515" spans="22:48">
      <c r="V515" s="30"/>
      <c r="W515" s="29"/>
      <c r="X515" s="30"/>
      <c r="Y515" s="30"/>
      <c r="Z515" s="29"/>
      <c r="AA515" s="30"/>
      <c r="AB515" s="30"/>
      <c r="AC515" s="29"/>
      <c r="AD515" s="30"/>
      <c r="AE515" s="30">
        <v>503</v>
      </c>
      <c r="AF515" s="383">
        <v>1351250.55</v>
      </c>
      <c r="AG515" s="30"/>
      <c r="AH515" s="30"/>
      <c r="AI515" s="29"/>
      <c r="AJ515" s="30"/>
      <c r="AK515" s="30"/>
      <c r="AL515" s="29"/>
      <c r="AM515" s="30"/>
      <c r="AN515" s="30"/>
      <c r="AO515" s="29"/>
      <c r="AP515" s="30"/>
      <c r="AQ515" s="30">
        <v>503</v>
      </c>
      <c r="AR515" s="383">
        <v>2456487.59</v>
      </c>
      <c r="AS515" s="253">
        <f t="shared" si="18"/>
        <v>503</v>
      </c>
      <c r="AT515" s="254">
        <f t="shared" si="19"/>
        <v>503</v>
      </c>
      <c r="AU515" s="376">
        <v>503</v>
      </c>
      <c r="AV515" s="376">
        <v>2459732.96</v>
      </c>
    </row>
    <row r="516" spans="22:48">
      <c r="V516" s="30"/>
      <c r="W516" s="29"/>
      <c r="X516" s="30"/>
      <c r="Y516" s="30"/>
      <c r="Z516" s="29"/>
      <c r="AA516" s="30"/>
      <c r="AB516" s="30"/>
      <c r="AC516" s="29"/>
      <c r="AD516" s="30"/>
      <c r="AE516" s="30">
        <v>504</v>
      </c>
      <c r="AF516" s="383">
        <v>1353878.77</v>
      </c>
      <c r="AG516" s="30"/>
      <c r="AH516" s="30"/>
      <c r="AI516" s="29"/>
      <c r="AJ516" s="30"/>
      <c r="AK516" s="30"/>
      <c r="AL516" s="29"/>
      <c r="AM516" s="30"/>
      <c r="AN516" s="30"/>
      <c r="AO516" s="29"/>
      <c r="AP516" s="30"/>
      <c r="AQ516" s="30">
        <v>504</v>
      </c>
      <c r="AR516" s="383">
        <v>2461332.02</v>
      </c>
      <c r="AS516" s="253">
        <f t="shared" si="18"/>
        <v>504</v>
      </c>
      <c r="AT516" s="254">
        <f t="shared" si="19"/>
        <v>504</v>
      </c>
      <c r="AU516" s="376">
        <v>504</v>
      </c>
      <c r="AV516" s="376">
        <v>2464577.58</v>
      </c>
    </row>
    <row r="517" spans="22:48">
      <c r="V517" s="30"/>
      <c r="W517" s="29"/>
      <c r="X517" s="30"/>
      <c r="Y517" s="30"/>
      <c r="Z517" s="29"/>
      <c r="AA517" s="30"/>
      <c r="AB517" s="30"/>
      <c r="AC517" s="29"/>
      <c r="AD517" s="30"/>
      <c r="AE517" s="30">
        <v>505</v>
      </c>
      <c r="AF517" s="383">
        <v>1356506.99</v>
      </c>
      <c r="AG517" s="30"/>
      <c r="AH517" s="30"/>
      <c r="AI517" s="29"/>
      <c r="AJ517" s="30"/>
      <c r="AK517" s="30"/>
      <c r="AL517" s="29"/>
      <c r="AM517" s="30"/>
      <c r="AN517" s="30"/>
      <c r="AO517" s="29"/>
      <c r="AP517" s="30"/>
      <c r="AQ517" s="30">
        <v>505</v>
      </c>
      <c r="AR517" s="383">
        <v>2466176.4500000002</v>
      </c>
      <c r="AS517" s="253">
        <f t="shared" si="18"/>
        <v>505</v>
      </c>
      <c r="AT517" s="254">
        <f t="shared" si="19"/>
        <v>505</v>
      </c>
      <c r="AU517" s="376">
        <v>505</v>
      </c>
      <c r="AV517" s="376">
        <v>2469422.2000000002</v>
      </c>
    </row>
    <row r="518" spans="22:48">
      <c r="V518" s="30"/>
      <c r="W518" s="29"/>
      <c r="X518" s="30"/>
      <c r="Y518" s="30"/>
      <c r="Z518" s="29"/>
      <c r="AA518" s="30"/>
      <c r="AB518" s="30"/>
      <c r="AC518" s="29"/>
      <c r="AD518" s="30"/>
      <c r="AE518" s="30">
        <v>506</v>
      </c>
      <c r="AF518" s="383">
        <v>1359135.21</v>
      </c>
      <c r="AG518" s="30"/>
      <c r="AH518" s="30"/>
      <c r="AI518" s="29"/>
      <c r="AJ518" s="30"/>
      <c r="AK518" s="30"/>
      <c r="AL518" s="29"/>
      <c r="AM518" s="30"/>
      <c r="AN518" s="30"/>
      <c r="AO518" s="29"/>
      <c r="AP518" s="30"/>
      <c r="AQ518" s="30">
        <v>506</v>
      </c>
      <c r="AR518" s="383">
        <v>2471020.88</v>
      </c>
      <c r="AS518" s="253">
        <f t="shared" si="18"/>
        <v>506</v>
      </c>
      <c r="AT518" s="254">
        <f t="shared" si="19"/>
        <v>506</v>
      </c>
      <c r="AU518" s="376">
        <v>506</v>
      </c>
      <c r="AV518" s="376">
        <v>2474266.8199999998</v>
      </c>
    </row>
    <row r="519" spans="22:48">
      <c r="V519" s="30"/>
      <c r="W519" s="29"/>
      <c r="X519" s="30"/>
      <c r="Y519" s="30"/>
      <c r="Z519" s="29"/>
      <c r="AA519" s="30"/>
      <c r="AB519" s="30"/>
      <c r="AC519" s="29"/>
      <c r="AD519" s="30"/>
      <c r="AE519" s="30">
        <v>507</v>
      </c>
      <c r="AF519" s="383">
        <v>1361763.43</v>
      </c>
      <c r="AG519" s="30"/>
      <c r="AH519" s="30"/>
      <c r="AI519" s="29"/>
      <c r="AJ519" s="30"/>
      <c r="AK519" s="30"/>
      <c r="AL519" s="29"/>
      <c r="AM519" s="30"/>
      <c r="AN519" s="30"/>
      <c r="AO519" s="29"/>
      <c r="AP519" s="30"/>
      <c r="AQ519" s="30">
        <v>507</v>
      </c>
      <c r="AR519" s="383">
        <v>2475865.31</v>
      </c>
      <c r="AS519" s="253">
        <f t="shared" si="18"/>
        <v>507</v>
      </c>
      <c r="AT519" s="254">
        <f t="shared" si="19"/>
        <v>507</v>
      </c>
      <c r="AU519" s="376">
        <v>507</v>
      </c>
      <c r="AV519" s="376">
        <v>2479111.44</v>
      </c>
    </row>
    <row r="520" spans="22:48">
      <c r="V520" s="30"/>
      <c r="W520" s="29"/>
      <c r="X520" s="30"/>
      <c r="Y520" s="30"/>
      <c r="Z520" s="29"/>
      <c r="AA520" s="30"/>
      <c r="AB520" s="30"/>
      <c r="AC520" s="29"/>
      <c r="AD520" s="30"/>
      <c r="AE520" s="30">
        <v>508</v>
      </c>
      <c r="AF520" s="383">
        <v>1364391.65</v>
      </c>
      <c r="AG520" s="30"/>
      <c r="AH520" s="30"/>
      <c r="AI520" s="29"/>
      <c r="AJ520" s="30"/>
      <c r="AK520" s="30"/>
      <c r="AL520" s="29"/>
      <c r="AM520" s="30"/>
      <c r="AN520" s="30"/>
      <c r="AO520" s="29"/>
      <c r="AP520" s="30"/>
      <c r="AQ520" s="30">
        <v>508</v>
      </c>
      <c r="AR520" s="383">
        <v>2480709.7400000002</v>
      </c>
      <c r="AS520" s="253">
        <f t="shared" si="18"/>
        <v>508</v>
      </c>
      <c r="AT520" s="254">
        <f t="shared" si="19"/>
        <v>508</v>
      </c>
      <c r="AU520" s="376">
        <v>508</v>
      </c>
      <c r="AV520" s="376">
        <v>2483956.06</v>
      </c>
    </row>
    <row r="521" spans="22:48">
      <c r="V521" s="30"/>
      <c r="W521" s="29"/>
      <c r="X521" s="30"/>
      <c r="Y521" s="30"/>
      <c r="Z521" s="29"/>
      <c r="AA521" s="30"/>
      <c r="AB521" s="30"/>
      <c r="AC521" s="29"/>
      <c r="AD521" s="30"/>
      <c r="AE521" s="30">
        <v>509</v>
      </c>
      <c r="AF521" s="383">
        <v>1367019.87</v>
      </c>
      <c r="AG521" s="30"/>
      <c r="AH521" s="30"/>
      <c r="AI521" s="29"/>
      <c r="AJ521" s="30"/>
      <c r="AK521" s="30"/>
      <c r="AL521" s="29"/>
      <c r="AM521" s="30"/>
      <c r="AN521" s="30"/>
      <c r="AO521" s="29"/>
      <c r="AP521" s="30"/>
      <c r="AQ521" s="30">
        <v>509</v>
      </c>
      <c r="AR521" s="383">
        <v>2485554.17</v>
      </c>
      <c r="AS521" s="253">
        <f t="shared" si="18"/>
        <v>509</v>
      </c>
      <c r="AT521" s="254">
        <f t="shared" si="19"/>
        <v>509</v>
      </c>
      <c r="AU521" s="376">
        <v>509</v>
      </c>
      <c r="AV521" s="376">
        <v>2488800.6800000002</v>
      </c>
    </row>
    <row r="522" spans="22:48">
      <c r="V522" s="30"/>
      <c r="W522" s="29"/>
      <c r="X522" s="30"/>
      <c r="Y522" s="30"/>
      <c r="Z522" s="29"/>
      <c r="AA522" s="30"/>
      <c r="AB522" s="30"/>
      <c r="AC522" s="29"/>
      <c r="AD522" s="30"/>
      <c r="AE522" s="30">
        <v>510</v>
      </c>
      <c r="AF522" s="383">
        <v>1369648.09</v>
      </c>
      <c r="AG522" s="30"/>
      <c r="AH522" s="30"/>
      <c r="AI522" s="29"/>
      <c r="AJ522" s="30"/>
      <c r="AK522" s="30"/>
      <c r="AL522" s="29"/>
      <c r="AM522" s="30"/>
      <c r="AN522" s="30"/>
      <c r="AO522" s="29"/>
      <c r="AP522" s="30"/>
      <c r="AQ522" s="30">
        <v>510</v>
      </c>
      <c r="AR522" s="383">
        <v>2490398.6</v>
      </c>
      <c r="AS522" s="253">
        <f t="shared" si="18"/>
        <v>510</v>
      </c>
      <c r="AT522" s="254">
        <f t="shared" si="19"/>
        <v>510</v>
      </c>
      <c r="AU522" s="376">
        <v>510</v>
      </c>
      <c r="AV522" s="376">
        <v>2493645.2999999998</v>
      </c>
    </row>
    <row r="523" spans="22:48">
      <c r="V523" s="30"/>
      <c r="W523" s="29"/>
      <c r="X523" s="30"/>
      <c r="Y523" s="30"/>
      <c r="Z523" s="29"/>
      <c r="AA523" s="30"/>
      <c r="AB523" s="30"/>
      <c r="AC523" s="29"/>
      <c r="AD523" s="30"/>
      <c r="AE523" s="30">
        <v>511</v>
      </c>
      <c r="AF523" s="383">
        <v>1372276.31</v>
      </c>
      <c r="AG523" s="30"/>
      <c r="AH523" s="30"/>
      <c r="AI523" s="29"/>
      <c r="AJ523" s="30"/>
      <c r="AK523" s="30"/>
      <c r="AL523" s="29"/>
      <c r="AM523" s="30"/>
      <c r="AN523" s="30"/>
      <c r="AO523" s="29"/>
      <c r="AP523" s="30"/>
      <c r="AQ523" s="30">
        <v>511</v>
      </c>
      <c r="AR523" s="383">
        <v>2495243.0299999998</v>
      </c>
      <c r="AS523" s="253">
        <f t="shared" si="18"/>
        <v>511</v>
      </c>
      <c r="AT523" s="254">
        <f t="shared" si="19"/>
        <v>511</v>
      </c>
      <c r="AU523" s="376">
        <v>511</v>
      </c>
      <c r="AV523" s="376">
        <v>2498489.92</v>
      </c>
    </row>
    <row r="524" spans="22:48">
      <c r="V524" s="30"/>
      <c r="W524" s="29"/>
      <c r="X524" s="30"/>
      <c r="Y524" s="30"/>
      <c r="Z524" s="29"/>
      <c r="AA524" s="30"/>
      <c r="AB524" s="30"/>
      <c r="AC524" s="29"/>
      <c r="AD524" s="30"/>
      <c r="AE524" s="30">
        <v>512</v>
      </c>
      <c r="AF524" s="383">
        <v>1374904.53</v>
      </c>
      <c r="AG524" s="30"/>
      <c r="AH524" s="30"/>
      <c r="AI524" s="29"/>
      <c r="AJ524" s="30"/>
      <c r="AK524" s="30"/>
      <c r="AL524" s="29"/>
      <c r="AM524" s="30"/>
      <c r="AN524" s="30"/>
      <c r="AO524" s="29"/>
      <c r="AP524" s="30"/>
      <c r="AQ524" s="30">
        <v>512</v>
      </c>
      <c r="AR524" s="383">
        <v>2500087.46</v>
      </c>
      <c r="AS524" s="253">
        <f t="shared" si="18"/>
        <v>512</v>
      </c>
      <c r="AT524" s="254">
        <f t="shared" si="19"/>
        <v>512</v>
      </c>
      <c r="AU524" s="376">
        <v>512</v>
      </c>
      <c r="AV524" s="376">
        <v>2503334.54</v>
      </c>
    </row>
    <row r="525" spans="22:48">
      <c r="V525" s="30"/>
      <c r="W525" s="29"/>
      <c r="X525" s="30"/>
      <c r="Y525" s="30"/>
      <c r="Z525" s="29"/>
      <c r="AA525" s="30"/>
      <c r="AB525" s="30"/>
      <c r="AC525" s="29"/>
      <c r="AD525" s="30"/>
      <c r="AE525" s="30">
        <v>513</v>
      </c>
      <c r="AF525" s="383">
        <v>1377532.75</v>
      </c>
      <c r="AG525" s="30"/>
      <c r="AH525" s="30"/>
      <c r="AI525" s="29"/>
      <c r="AJ525" s="30"/>
      <c r="AK525" s="30"/>
      <c r="AL525" s="29"/>
      <c r="AM525" s="30"/>
      <c r="AN525" s="30"/>
      <c r="AO525" s="29"/>
      <c r="AP525" s="30"/>
      <c r="AQ525" s="30">
        <v>513</v>
      </c>
      <c r="AR525" s="383">
        <v>2504931.89</v>
      </c>
      <c r="AS525" s="253">
        <f t="shared" ref="AS525:AS588" si="20">AS524+1</f>
        <v>513</v>
      </c>
      <c r="AT525" s="254">
        <f t="shared" ref="AT525:AT588" si="21">AT524+1</f>
        <v>513</v>
      </c>
      <c r="AU525" s="376">
        <v>513</v>
      </c>
      <c r="AV525" s="376">
        <v>2508179.16</v>
      </c>
    </row>
    <row r="526" spans="22:48">
      <c r="V526" s="30"/>
      <c r="W526" s="29"/>
      <c r="X526" s="30"/>
      <c r="Y526" s="30"/>
      <c r="Z526" s="29"/>
      <c r="AA526" s="30"/>
      <c r="AB526" s="30"/>
      <c r="AC526" s="29"/>
      <c r="AD526" s="30"/>
      <c r="AE526" s="30">
        <v>514</v>
      </c>
      <c r="AF526" s="383">
        <v>1380160.97</v>
      </c>
      <c r="AG526" s="30"/>
      <c r="AH526" s="30"/>
      <c r="AI526" s="29"/>
      <c r="AJ526" s="30"/>
      <c r="AK526" s="30"/>
      <c r="AL526" s="29"/>
      <c r="AM526" s="30"/>
      <c r="AN526" s="30"/>
      <c r="AO526" s="29"/>
      <c r="AP526" s="30"/>
      <c r="AQ526" s="30">
        <v>514</v>
      </c>
      <c r="AR526" s="383">
        <v>2509776.3199999998</v>
      </c>
      <c r="AS526" s="253">
        <f t="shared" si="20"/>
        <v>514</v>
      </c>
      <c r="AT526" s="254">
        <f t="shared" si="21"/>
        <v>514</v>
      </c>
      <c r="AU526" s="376">
        <v>514</v>
      </c>
      <c r="AV526" s="376">
        <v>2513023.7799999998</v>
      </c>
    </row>
    <row r="527" spans="22:48">
      <c r="V527" s="30"/>
      <c r="W527" s="29"/>
      <c r="X527" s="30"/>
      <c r="Y527" s="30"/>
      <c r="Z527" s="29"/>
      <c r="AA527" s="30"/>
      <c r="AB527" s="30"/>
      <c r="AC527" s="29"/>
      <c r="AD527" s="30"/>
      <c r="AE527" s="30">
        <v>515</v>
      </c>
      <c r="AF527" s="383">
        <v>1382789.19</v>
      </c>
      <c r="AG527" s="30"/>
      <c r="AH527" s="30"/>
      <c r="AI527" s="29"/>
      <c r="AJ527" s="30"/>
      <c r="AK527" s="30"/>
      <c r="AL527" s="29"/>
      <c r="AM527" s="30"/>
      <c r="AN527" s="30"/>
      <c r="AO527" s="29"/>
      <c r="AP527" s="30"/>
      <c r="AQ527" s="30">
        <v>515</v>
      </c>
      <c r="AR527" s="383">
        <v>2514620.75</v>
      </c>
      <c r="AS527" s="253">
        <f t="shared" si="20"/>
        <v>515</v>
      </c>
      <c r="AT527" s="254">
        <f t="shared" si="21"/>
        <v>515</v>
      </c>
      <c r="AU527" s="376">
        <v>515</v>
      </c>
      <c r="AV527" s="376">
        <v>2517868.4</v>
      </c>
    </row>
    <row r="528" spans="22:48">
      <c r="V528" s="30"/>
      <c r="W528" s="29"/>
      <c r="X528" s="30"/>
      <c r="Y528" s="30"/>
      <c r="Z528" s="29"/>
      <c r="AA528" s="30"/>
      <c r="AB528" s="30"/>
      <c r="AC528" s="29"/>
      <c r="AD528" s="30"/>
      <c r="AE528" s="30">
        <v>516</v>
      </c>
      <c r="AF528" s="383">
        <v>1385417.41</v>
      </c>
      <c r="AG528" s="30"/>
      <c r="AH528" s="30"/>
      <c r="AI528" s="29"/>
      <c r="AJ528" s="30"/>
      <c r="AK528" s="30"/>
      <c r="AL528" s="29"/>
      <c r="AM528" s="30"/>
      <c r="AN528" s="30"/>
      <c r="AO528" s="29"/>
      <c r="AP528" s="30"/>
      <c r="AQ528" s="30">
        <v>516</v>
      </c>
      <c r="AR528" s="383">
        <v>2519465.1800000002</v>
      </c>
      <c r="AS528" s="253">
        <f t="shared" si="20"/>
        <v>516</v>
      </c>
      <c r="AT528" s="254">
        <f t="shared" si="21"/>
        <v>516</v>
      </c>
      <c r="AU528" s="376">
        <v>516</v>
      </c>
      <c r="AV528" s="376">
        <v>2522713.02</v>
      </c>
    </row>
    <row r="529" spans="22:48">
      <c r="V529" s="30"/>
      <c r="W529" s="29"/>
      <c r="X529" s="30"/>
      <c r="Y529" s="30"/>
      <c r="Z529" s="29"/>
      <c r="AA529" s="30"/>
      <c r="AB529" s="30"/>
      <c r="AC529" s="29"/>
      <c r="AD529" s="30"/>
      <c r="AE529" s="30">
        <v>517</v>
      </c>
      <c r="AF529" s="383">
        <v>1388045.63</v>
      </c>
      <c r="AG529" s="30"/>
      <c r="AH529" s="30"/>
      <c r="AI529" s="29"/>
      <c r="AJ529" s="30"/>
      <c r="AK529" s="30"/>
      <c r="AL529" s="29"/>
      <c r="AM529" s="30"/>
      <c r="AN529" s="30"/>
      <c r="AO529" s="29"/>
      <c r="AP529" s="30"/>
      <c r="AQ529" s="30">
        <v>517</v>
      </c>
      <c r="AR529" s="383">
        <v>2524309.61</v>
      </c>
      <c r="AS529" s="253">
        <f t="shared" si="20"/>
        <v>517</v>
      </c>
      <c r="AT529" s="254">
        <f t="shared" si="21"/>
        <v>517</v>
      </c>
      <c r="AU529" s="376">
        <v>517</v>
      </c>
      <c r="AV529" s="376">
        <v>2527557.64</v>
      </c>
    </row>
    <row r="530" spans="22:48">
      <c r="V530" s="30"/>
      <c r="W530" s="29"/>
      <c r="X530" s="30"/>
      <c r="Y530" s="30"/>
      <c r="Z530" s="29"/>
      <c r="AA530" s="30"/>
      <c r="AB530" s="30"/>
      <c r="AC530" s="29"/>
      <c r="AD530" s="30"/>
      <c r="AE530" s="30">
        <v>518</v>
      </c>
      <c r="AF530" s="383">
        <v>1390673.85</v>
      </c>
      <c r="AG530" s="30"/>
      <c r="AH530" s="30"/>
      <c r="AI530" s="29"/>
      <c r="AJ530" s="30"/>
      <c r="AK530" s="30"/>
      <c r="AL530" s="29"/>
      <c r="AM530" s="30"/>
      <c r="AN530" s="30"/>
      <c r="AO530" s="29"/>
      <c r="AP530" s="30"/>
      <c r="AQ530" s="30">
        <v>518</v>
      </c>
      <c r="AR530" s="383">
        <v>2529154.04</v>
      </c>
      <c r="AS530" s="253">
        <f t="shared" si="20"/>
        <v>518</v>
      </c>
      <c r="AT530" s="254">
        <f t="shared" si="21"/>
        <v>518</v>
      </c>
      <c r="AU530" s="376">
        <v>518</v>
      </c>
      <c r="AV530" s="376">
        <v>2532402.2599999998</v>
      </c>
    </row>
    <row r="531" spans="22:48">
      <c r="V531" s="30"/>
      <c r="W531" s="29"/>
      <c r="X531" s="30"/>
      <c r="Y531" s="30"/>
      <c r="Z531" s="29"/>
      <c r="AA531" s="30"/>
      <c r="AB531" s="30"/>
      <c r="AC531" s="29"/>
      <c r="AD531" s="30"/>
      <c r="AE531" s="30">
        <v>519</v>
      </c>
      <c r="AF531" s="383">
        <v>1393302.07</v>
      </c>
      <c r="AG531" s="30"/>
      <c r="AH531" s="30"/>
      <c r="AI531" s="29"/>
      <c r="AJ531" s="30"/>
      <c r="AK531" s="30"/>
      <c r="AL531" s="29"/>
      <c r="AM531" s="30"/>
      <c r="AN531" s="30"/>
      <c r="AO531" s="29"/>
      <c r="AP531" s="30"/>
      <c r="AQ531" s="30">
        <v>519</v>
      </c>
      <c r="AR531" s="383">
        <v>2533998.4700000002</v>
      </c>
      <c r="AS531" s="253">
        <f t="shared" si="20"/>
        <v>519</v>
      </c>
      <c r="AT531" s="254">
        <f t="shared" si="21"/>
        <v>519</v>
      </c>
      <c r="AU531" s="376">
        <v>519</v>
      </c>
      <c r="AV531" s="376">
        <v>2537246.88</v>
      </c>
    </row>
    <row r="532" spans="22:48">
      <c r="V532" s="30"/>
      <c r="W532" s="29"/>
      <c r="X532" s="30"/>
      <c r="Y532" s="30"/>
      <c r="Z532" s="29"/>
      <c r="AA532" s="30"/>
      <c r="AB532" s="30"/>
      <c r="AC532" s="29"/>
      <c r="AD532" s="30"/>
      <c r="AE532" s="30">
        <v>520</v>
      </c>
      <c r="AF532" s="383">
        <v>1395930.29</v>
      </c>
      <c r="AG532" s="30"/>
      <c r="AH532" s="30"/>
      <c r="AI532" s="29"/>
      <c r="AJ532" s="30"/>
      <c r="AK532" s="30"/>
      <c r="AL532" s="29"/>
      <c r="AM532" s="30"/>
      <c r="AN532" s="30"/>
      <c r="AO532" s="29"/>
      <c r="AP532" s="30"/>
      <c r="AQ532" s="30">
        <v>520</v>
      </c>
      <c r="AR532" s="383">
        <v>2538842.9</v>
      </c>
      <c r="AS532" s="253">
        <f t="shared" si="20"/>
        <v>520</v>
      </c>
      <c r="AT532" s="254">
        <f t="shared" si="21"/>
        <v>520</v>
      </c>
      <c r="AU532" s="376">
        <v>520</v>
      </c>
      <c r="AV532" s="376">
        <v>2542091.5</v>
      </c>
    </row>
    <row r="533" spans="22:48">
      <c r="V533" s="30"/>
      <c r="W533" s="29"/>
      <c r="X533" s="30"/>
      <c r="Y533" s="30"/>
      <c r="Z533" s="29"/>
      <c r="AA533" s="30"/>
      <c r="AB533" s="30"/>
      <c r="AC533" s="29"/>
      <c r="AD533" s="30"/>
      <c r="AE533" s="30">
        <v>521</v>
      </c>
      <c r="AF533" s="383">
        <v>1398558.51</v>
      </c>
      <c r="AG533" s="30"/>
      <c r="AH533" s="30"/>
      <c r="AI533" s="29"/>
      <c r="AJ533" s="30"/>
      <c r="AK533" s="30"/>
      <c r="AL533" s="29"/>
      <c r="AM533" s="30"/>
      <c r="AN533" s="30"/>
      <c r="AO533" s="29"/>
      <c r="AP533" s="30"/>
      <c r="AQ533" s="30">
        <v>521</v>
      </c>
      <c r="AR533" s="383">
        <v>2543687.33</v>
      </c>
      <c r="AS533" s="253">
        <f t="shared" si="20"/>
        <v>521</v>
      </c>
      <c r="AT533" s="254">
        <f t="shared" si="21"/>
        <v>521</v>
      </c>
      <c r="AU533" s="376">
        <v>521</v>
      </c>
      <c r="AV533" s="376">
        <v>2546936.12</v>
      </c>
    </row>
    <row r="534" spans="22:48">
      <c r="V534" s="30"/>
      <c r="W534" s="29"/>
      <c r="X534" s="30"/>
      <c r="Y534" s="30"/>
      <c r="Z534" s="29"/>
      <c r="AA534" s="30"/>
      <c r="AB534" s="30"/>
      <c r="AC534" s="29"/>
      <c r="AD534" s="30"/>
      <c r="AE534" s="30">
        <v>522</v>
      </c>
      <c r="AF534" s="383">
        <v>1401186.73</v>
      </c>
      <c r="AG534" s="30"/>
      <c r="AH534" s="30"/>
      <c r="AI534" s="29"/>
      <c r="AJ534" s="30"/>
      <c r="AK534" s="30"/>
      <c r="AL534" s="29"/>
      <c r="AM534" s="30"/>
      <c r="AN534" s="30"/>
      <c r="AO534" s="29"/>
      <c r="AP534" s="30"/>
      <c r="AQ534" s="30">
        <v>522</v>
      </c>
      <c r="AR534" s="383">
        <v>2548531.7599999998</v>
      </c>
      <c r="AS534" s="253">
        <f t="shared" si="20"/>
        <v>522</v>
      </c>
      <c r="AT534" s="254">
        <f t="shared" si="21"/>
        <v>522</v>
      </c>
      <c r="AU534" s="376">
        <v>522</v>
      </c>
      <c r="AV534" s="376">
        <v>2551780.7400000002</v>
      </c>
    </row>
    <row r="535" spans="22:48">
      <c r="V535" s="30"/>
      <c r="W535" s="29"/>
      <c r="X535" s="30"/>
      <c r="Y535" s="30"/>
      <c r="Z535" s="29"/>
      <c r="AA535" s="30"/>
      <c r="AB535" s="30"/>
      <c r="AC535" s="29"/>
      <c r="AD535" s="30"/>
      <c r="AE535" s="30">
        <v>523</v>
      </c>
      <c r="AF535" s="383">
        <v>1403814.95</v>
      </c>
      <c r="AG535" s="30"/>
      <c r="AH535" s="30"/>
      <c r="AI535" s="29"/>
      <c r="AJ535" s="30"/>
      <c r="AK535" s="30"/>
      <c r="AL535" s="29"/>
      <c r="AM535" s="30"/>
      <c r="AN535" s="30"/>
      <c r="AO535" s="29"/>
      <c r="AP535" s="30"/>
      <c r="AQ535" s="30">
        <v>523</v>
      </c>
      <c r="AR535" s="383">
        <v>2553376.19</v>
      </c>
      <c r="AS535" s="253">
        <f t="shared" si="20"/>
        <v>523</v>
      </c>
      <c r="AT535" s="254">
        <f t="shared" si="21"/>
        <v>523</v>
      </c>
      <c r="AU535" s="376">
        <v>523</v>
      </c>
      <c r="AV535" s="376">
        <v>2556625.36</v>
      </c>
    </row>
    <row r="536" spans="22:48">
      <c r="V536" s="30"/>
      <c r="W536" s="29"/>
      <c r="X536" s="30"/>
      <c r="Y536" s="30"/>
      <c r="Z536" s="29"/>
      <c r="AA536" s="30"/>
      <c r="AB536" s="30"/>
      <c r="AC536" s="29"/>
      <c r="AD536" s="30"/>
      <c r="AE536" s="30">
        <v>524</v>
      </c>
      <c r="AF536" s="383">
        <v>1406443.17</v>
      </c>
      <c r="AG536" s="30"/>
      <c r="AH536" s="30"/>
      <c r="AI536" s="29"/>
      <c r="AJ536" s="30"/>
      <c r="AK536" s="30"/>
      <c r="AL536" s="29"/>
      <c r="AM536" s="30"/>
      <c r="AN536" s="30"/>
      <c r="AO536" s="29"/>
      <c r="AP536" s="30"/>
      <c r="AQ536" s="30">
        <v>524</v>
      </c>
      <c r="AR536" s="383">
        <v>2558220.62</v>
      </c>
      <c r="AS536" s="253">
        <f t="shared" si="20"/>
        <v>524</v>
      </c>
      <c r="AT536" s="254">
        <f t="shared" si="21"/>
        <v>524</v>
      </c>
      <c r="AU536" s="376">
        <v>524</v>
      </c>
      <c r="AV536" s="376">
        <v>2561469.98</v>
      </c>
    </row>
    <row r="537" spans="22:48">
      <c r="V537" s="30"/>
      <c r="W537" s="29"/>
      <c r="X537" s="30"/>
      <c r="Y537" s="30"/>
      <c r="Z537" s="29"/>
      <c r="AA537" s="30"/>
      <c r="AB537" s="30"/>
      <c r="AC537" s="29"/>
      <c r="AD537" s="30"/>
      <c r="AE537" s="30">
        <v>525</v>
      </c>
      <c r="AF537" s="383">
        <v>1409071.39</v>
      </c>
      <c r="AG537" s="30"/>
      <c r="AH537" s="30"/>
      <c r="AI537" s="29"/>
      <c r="AJ537" s="30"/>
      <c r="AK537" s="30"/>
      <c r="AL537" s="29"/>
      <c r="AM537" s="30"/>
      <c r="AN537" s="30"/>
      <c r="AO537" s="29"/>
      <c r="AP537" s="30"/>
      <c r="AQ537" s="30">
        <v>525</v>
      </c>
      <c r="AR537" s="383">
        <v>2563065.0499999998</v>
      </c>
      <c r="AS537" s="253">
        <f t="shared" si="20"/>
        <v>525</v>
      </c>
      <c r="AT537" s="254">
        <f t="shared" si="21"/>
        <v>525</v>
      </c>
      <c r="AU537" s="376">
        <v>525</v>
      </c>
      <c r="AV537" s="376">
        <v>2566314.6</v>
      </c>
    </row>
    <row r="538" spans="22:48">
      <c r="V538" s="30"/>
      <c r="W538" s="29"/>
      <c r="X538" s="30"/>
      <c r="Y538" s="30"/>
      <c r="Z538" s="29"/>
      <c r="AA538" s="30"/>
      <c r="AB538" s="30"/>
      <c r="AC538" s="29"/>
      <c r="AD538" s="30"/>
      <c r="AE538" s="30">
        <v>526</v>
      </c>
      <c r="AF538" s="383">
        <v>1411699.61</v>
      </c>
      <c r="AG538" s="30"/>
      <c r="AH538" s="30"/>
      <c r="AI538" s="29"/>
      <c r="AJ538" s="30"/>
      <c r="AK538" s="30"/>
      <c r="AL538" s="29"/>
      <c r="AM538" s="30"/>
      <c r="AN538" s="30"/>
      <c r="AO538" s="29"/>
      <c r="AP538" s="30"/>
      <c r="AQ538" s="30">
        <v>526</v>
      </c>
      <c r="AR538" s="383">
        <v>2567909.48</v>
      </c>
      <c r="AS538" s="253">
        <f t="shared" si="20"/>
        <v>526</v>
      </c>
      <c r="AT538" s="254">
        <f t="shared" si="21"/>
        <v>526</v>
      </c>
      <c r="AU538" s="376">
        <v>526</v>
      </c>
      <c r="AV538" s="376">
        <v>2571159.2200000002</v>
      </c>
    </row>
    <row r="539" spans="22:48">
      <c r="V539" s="30"/>
      <c r="W539" s="29"/>
      <c r="X539" s="30"/>
      <c r="Y539" s="30"/>
      <c r="Z539" s="29"/>
      <c r="AA539" s="30"/>
      <c r="AB539" s="30"/>
      <c r="AC539" s="29"/>
      <c r="AD539" s="30"/>
      <c r="AE539" s="30">
        <v>527</v>
      </c>
      <c r="AF539" s="383">
        <v>1414327.83</v>
      </c>
      <c r="AG539" s="30"/>
      <c r="AH539" s="30"/>
      <c r="AI539" s="29"/>
      <c r="AJ539" s="30"/>
      <c r="AK539" s="30"/>
      <c r="AL539" s="29"/>
      <c r="AM539" s="30"/>
      <c r="AN539" s="30"/>
      <c r="AO539" s="29"/>
      <c r="AP539" s="30"/>
      <c r="AQ539" s="30">
        <v>527</v>
      </c>
      <c r="AR539" s="383">
        <v>2572753.91</v>
      </c>
      <c r="AS539" s="253">
        <f t="shared" si="20"/>
        <v>527</v>
      </c>
      <c r="AT539" s="254">
        <f t="shared" si="21"/>
        <v>527</v>
      </c>
      <c r="AU539" s="376">
        <v>527</v>
      </c>
      <c r="AV539" s="376">
        <v>2576003.84</v>
      </c>
    </row>
    <row r="540" spans="22:48">
      <c r="V540" s="30"/>
      <c r="W540" s="29"/>
      <c r="X540" s="30"/>
      <c r="Y540" s="30"/>
      <c r="Z540" s="29"/>
      <c r="AA540" s="30"/>
      <c r="AB540" s="30"/>
      <c r="AC540" s="29"/>
      <c r="AD540" s="30"/>
      <c r="AE540" s="30">
        <v>528</v>
      </c>
      <c r="AF540" s="383">
        <v>1416956.05</v>
      </c>
      <c r="AG540" s="30"/>
      <c r="AH540" s="30"/>
      <c r="AI540" s="29"/>
      <c r="AJ540" s="30"/>
      <c r="AK540" s="30"/>
      <c r="AL540" s="29"/>
      <c r="AM540" s="30"/>
      <c r="AN540" s="30"/>
      <c r="AO540" s="29"/>
      <c r="AP540" s="30"/>
      <c r="AQ540" s="30">
        <v>528</v>
      </c>
      <c r="AR540" s="383">
        <v>2577598.34</v>
      </c>
      <c r="AS540" s="253">
        <f t="shared" si="20"/>
        <v>528</v>
      </c>
      <c r="AT540" s="254">
        <f t="shared" si="21"/>
        <v>528</v>
      </c>
      <c r="AU540" s="376">
        <v>528</v>
      </c>
      <c r="AV540" s="376">
        <v>2580848.46</v>
      </c>
    </row>
    <row r="541" spans="22:48">
      <c r="V541" s="30"/>
      <c r="W541" s="29"/>
      <c r="X541" s="30"/>
      <c r="Y541" s="30"/>
      <c r="Z541" s="29"/>
      <c r="AA541" s="30"/>
      <c r="AB541" s="30"/>
      <c r="AC541" s="29"/>
      <c r="AD541" s="30"/>
      <c r="AE541" s="30">
        <v>529</v>
      </c>
      <c r="AF541" s="383">
        <v>1419584.27</v>
      </c>
      <c r="AG541" s="30"/>
      <c r="AH541" s="30"/>
      <c r="AI541" s="29"/>
      <c r="AJ541" s="30"/>
      <c r="AK541" s="30"/>
      <c r="AL541" s="29"/>
      <c r="AM541" s="30"/>
      <c r="AN541" s="30"/>
      <c r="AO541" s="29"/>
      <c r="AP541" s="30"/>
      <c r="AQ541" s="30">
        <v>529</v>
      </c>
      <c r="AR541" s="383">
        <v>2582442.77</v>
      </c>
      <c r="AS541" s="253">
        <f t="shared" si="20"/>
        <v>529</v>
      </c>
      <c r="AT541" s="254">
        <f t="shared" si="21"/>
        <v>529</v>
      </c>
      <c r="AU541" s="376">
        <v>529</v>
      </c>
      <c r="AV541" s="376">
        <v>2585693.08</v>
      </c>
    </row>
    <row r="542" spans="22:48">
      <c r="V542" s="30"/>
      <c r="W542" s="29"/>
      <c r="X542" s="30"/>
      <c r="Y542" s="30"/>
      <c r="Z542" s="29"/>
      <c r="AA542" s="30"/>
      <c r="AB542" s="30"/>
      <c r="AC542" s="29"/>
      <c r="AD542" s="30"/>
      <c r="AE542" s="30">
        <v>530</v>
      </c>
      <c r="AF542" s="383">
        <v>1422212.49</v>
      </c>
      <c r="AG542" s="30"/>
      <c r="AH542" s="30"/>
      <c r="AI542" s="29"/>
      <c r="AJ542" s="30"/>
      <c r="AK542" s="30"/>
      <c r="AL542" s="29"/>
      <c r="AM542" s="30"/>
      <c r="AN542" s="30"/>
      <c r="AO542" s="29"/>
      <c r="AP542" s="30"/>
      <c r="AQ542" s="30">
        <v>530</v>
      </c>
      <c r="AR542" s="383">
        <v>2587287.2000000002</v>
      </c>
      <c r="AS542" s="253">
        <f t="shared" si="20"/>
        <v>530</v>
      </c>
      <c r="AT542" s="254">
        <f t="shared" si="21"/>
        <v>530</v>
      </c>
      <c r="AU542" s="376">
        <v>530</v>
      </c>
      <c r="AV542" s="376">
        <v>2590537.7000000002</v>
      </c>
    </row>
    <row r="543" spans="22:48">
      <c r="V543" s="30"/>
      <c r="W543" s="29"/>
      <c r="X543" s="30"/>
      <c r="Y543" s="30"/>
      <c r="Z543" s="29"/>
      <c r="AA543" s="30"/>
      <c r="AB543" s="30"/>
      <c r="AC543" s="29"/>
      <c r="AD543" s="30"/>
      <c r="AE543" s="30">
        <v>531</v>
      </c>
      <c r="AF543" s="383">
        <v>1424840.71</v>
      </c>
      <c r="AG543" s="30"/>
      <c r="AH543" s="30"/>
      <c r="AI543" s="29"/>
      <c r="AJ543" s="30"/>
      <c r="AK543" s="30"/>
      <c r="AL543" s="29"/>
      <c r="AM543" s="30"/>
      <c r="AN543" s="30"/>
      <c r="AO543" s="29"/>
      <c r="AP543" s="30"/>
      <c r="AQ543" s="30">
        <v>531</v>
      </c>
      <c r="AR543" s="383">
        <v>2592131.63</v>
      </c>
      <c r="AS543" s="253">
        <f t="shared" si="20"/>
        <v>531</v>
      </c>
      <c r="AT543" s="254">
        <f t="shared" si="21"/>
        <v>531</v>
      </c>
      <c r="AU543" s="376">
        <v>531</v>
      </c>
      <c r="AV543" s="376">
        <v>2595382.3199999998</v>
      </c>
    </row>
    <row r="544" spans="22:48">
      <c r="V544" s="30"/>
      <c r="W544" s="29"/>
      <c r="X544" s="30"/>
      <c r="Y544" s="30"/>
      <c r="Z544" s="29"/>
      <c r="AA544" s="30"/>
      <c r="AB544" s="30"/>
      <c r="AC544" s="29"/>
      <c r="AD544" s="30"/>
      <c r="AE544" s="30">
        <v>532</v>
      </c>
      <c r="AF544" s="383">
        <v>1427468.93</v>
      </c>
      <c r="AG544" s="30"/>
      <c r="AH544" s="30"/>
      <c r="AI544" s="29"/>
      <c r="AJ544" s="30"/>
      <c r="AK544" s="30"/>
      <c r="AL544" s="29"/>
      <c r="AM544" s="30"/>
      <c r="AN544" s="30"/>
      <c r="AO544" s="29"/>
      <c r="AP544" s="30"/>
      <c r="AQ544" s="30">
        <v>532</v>
      </c>
      <c r="AR544" s="383">
        <v>2596976.06</v>
      </c>
      <c r="AS544" s="253">
        <f t="shared" si="20"/>
        <v>532</v>
      </c>
      <c r="AT544" s="254">
        <f t="shared" si="21"/>
        <v>532</v>
      </c>
      <c r="AU544" s="376">
        <v>532</v>
      </c>
      <c r="AV544" s="376">
        <v>2600226.94</v>
      </c>
    </row>
    <row r="545" spans="22:48">
      <c r="V545" s="30"/>
      <c r="W545" s="29"/>
      <c r="X545" s="30"/>
      <c r="Y545" s="30"/>
      <c r="Z545" s="29"/>
      <c r="AA545" s="30"/>
      <c r="AB545" s="30"/>
      <c r="AC545" s="29"/>
      <c r="AD545" s="30"/>
      <c r="AE545" s="30">
        <v>533</v>
      </c>
      <c r="AF545" s="383">
        <v>1430097.15</v>
      </c>
      <c r="AG545" s="30"/>
      <c r="AH545" s="30"/>
      <c r="AI545" s="29"/>
      <c r="AJ545" s="30"/>
      <c r="AK545" s="30"/>
      <c r="AL545" s="29"/>
      <c r="AM545" s="30"/>
      <c r="AN545" s="30"/>
      <c r="AO545" s="29"/>
      <c r="AP545" s="30"/>
      <c r="AQ545" s="30">
        <v>533</v>
      </c>
      <c r="AR545" s="383">
        <v>2601820.4900000002</v>
      </c>
      <c r="AS545" s="253">
        <f t="shared" si="20"/>
        <v>533</v>
      </c>
      <c r="AT545" s="254">
        <f t="shared" si="21"/>
        <v>533</v>
      </c>
      <c r="AU545" s="376">
        <v>533</v>
      </c>
      <c r="AV545" s="376">
        <v>2605071.56</v>
      </c>
    </row>
    <row r="546" spans="22:48">
      <c r="V546" s="30"/>
      <c r="W546" s="29"/>
      <c r="X546" s="30"/>
      <c r="Y546" s="30"/>
      <c r="Z546" s="29"/>
      <c r="AA546" s="30"/>
      <c r="AB546" s="30"/>
      <c r="AC546" s="29"/>
      <c r="AD546" s="30"/>
      <c r="AE546" s="30">
        <v>534</v>
      </c>
      <c r="AF546" s="383">
        <v>1432725.37</v>
      </c>
      <c r="AG546" s="30"/>
      <c r="AH546" s="30"/>
      <c r="AI546" s="29"/>
      <c r="AJ546" s="30"/>
      <c r="AK546" s="30"/>
      <c r="AL546" s="29"/>
      <c r="AM546" s="30"/>
      <c r="AN546" s="30"/>
      <c r="AO546" s="29"/>
      <c r="AP546" s="30"/>
      <c r="AQ546" s="30">
        <v>534</v>
      </c>
      <c r="AR546" s="383">
        <v>2606664.92</v>
      </c>
      <c r="AS546" s="253">
        <f t="shared" si="20"/>
        <v>534</v>
      </c>
      <c r="AT546" s="254">
        <f t="shared" si="21"/>
        <v>534</v>
      </c>
      <c r="AU546" s="376">
        <v>534</v>
      </c>
      <c r="AV546" s="376">
        <v>2609916.1800000002</v>
      </c>
    </row>
    <row r="547" spans="22:48">
      <c r="V547" s="30"/>
      <c r="W547" s="29"/>
      <c r="X547" s="30"/>
      <c r="Y547" s="30"/>
      <c r="Z547" s="29"/>
      <c r="AA547" s="30"/>
      <c r="AB547" s="30"/>
      <c r="AC547" s="29"/>
      <c r="AD547" s="30"/>
      <c r="AE547" s="30">
        <v>535</v>
      </c>
      <c r="AF547" s="383">
        <v>1435353.59</v>
      </c>
      <c r="AG547" s="30"/>
      <c r="AH547" s="30"/>
      <c r="AI547" s="29"/>
      <c r="AJ547" s="30"/>
      <c r="AK547" s="30"/>
      <c r="AL547" s="29"/>
      <c r="AM547" s="30"/>
      <c r="AN547" s="30"/>
      <c r="AO547" s="29"/>
      <c r="AP547" s="30"/>
      <c r="AQ547" s="30">
        <v>535</v>
      </c>
      <c r="AR547" s="383">
        <v>2611509.35</v>
      </c>
      <c r="AS547" s="253">
        <f t="shared" si="20"/>
        <v>535</v>
      </c>
      <c r="AT547" s="254">
        <f t="shared" si="21"/>
        <v>535</v>
      </c>
      <c r="AU547" s="376">
        <v>535</v>
      </c>
      <c r="AV547" s="376">
        <v>2614760.7999999998</v>
      </c>
    </row>
    <row r="548" spans="22:48">
      <c r="V548" s="30"/>
      <c r="W548" s="29"/>
      <c r="X548" s="30"/>
      <c r="Y548" s="30"/>
      <c r="Z548" s="29"/>
      <c r="AA548" s="30"/>
      <c r="AB548" s="30"/>
      <c r="AC548" s="29"/>
      <c r="AD548" s="30"/>
      <c r="AE548" s="30">
        <v>536</v>
      </c>
      <c r="AF548" s="383">
        <v>1437981.81</v>
      </c>
      <c r="AG548" s="30"/>
      <c r="AH548" s="30"/>
      <c r="AI548" s="29"/>
      <c r="AJ548" s="30"/>
      <c r="AK548" s="30"/>
      <c r="AL548" s="29"/>
      <c r="AM548" s="30"/>
      <c r="AN548" s="30"/>
      <c r="AO548" s="29"/>
      <c r="AP548" s="30"/>
      <c r="AQ548" s="30">
        <v>536</v>
      </c>
      <c r="AR548" s="383">
        <v>2616353.7799999998</v>
      </c>
      <c r="AS548" s="253">
        <f t="shared" si="20"/>
        <v>536</v>
      </c>
      <c r="AT548" s="254">
        <f t="shared" si="21"/>
        <v>536</v>
      </c>
      <c r="AU548" s="376">
        <v>536</v>
      </c>
      <c r="AV548" s="376">
        <v>2619605.42</v>
      </c>
    </row>
    <row r="549" spans="22:48">
      <c r="V549" s="30"/>
      <c r="W549" s="29"/>
      <c r="X549" s="30"/>
      <c r="Y549" s="30"/>
      <c r="Z549" s="29"/>
      <c r="AA549" s="30"/>
      <c r="AB549" s="30"/>
      <c r="AC549" s="29"/>
      <c r="AD549" s="30"/>
      <c r="AE549" s="30">
        <v>537</v>
      </c>
      <c r="AF549" s="383">
        <v>1440610.03</v>
      </c>
      <c r="AG549" s="30"/>
      <c r="AH549" s="30"/>
      <c r="AI549" s="29"/>
      <c r="AJ549" s="30"/>
      <c r="AK549" s="30"/>
      <c r="AL549" s="29"/>
      <c r="AM549" s="30"/>
      <c r="AN549" s="30"/>
      <c r="AO549" s="29"/>
      <c r="AP549" s="30"/>
      <c r="AQ549" s="30">
        <v>537</v>
      </c>
      <c r="AR549" s="383">
        <v>2621198.21</v>
      </c>
      <c r="AS549" s="253">
        <f t="shared" si="20"/>
        <v>537</v>
      </c>
      <c r="AT549" s="254">
        <f t="shared" si="21"/>
        <v>537</v>
      </c>
      <c r="AU549" s="376">
        <v>537</v>
      </c>
      <c r="AV549" s="376">
        <v>2624450.04</v>
      </c>
    </row>
    <row r="550" spans="22:48">
      <c r="V550" s="30"/>
      <c r="W550" s="29"/>
      <c r="X550" s="30"/>
      <c r="Y550" s="30"/>
      <c r="Z550" s="29"/>
      <c r="AA550" s="30"/>
      <c r="AB550" s="30"/>
      <c r="AC550" s="29"/>
      <c r="AD550" s="30"/>
      <c r="AE550" s="30">
        <v>538</v>
      </c>
      <c r="AF550" s="383">
        <v>1443238.25</v>
      </c>
      <c r="AG550" s="30"/>
      <c r="AH550" s="30"/>
      <c r="AI550" s="29"/>
      <c r="AJ550" s="30"/>
      <c r="AK550" s="30"/>
      <c r="AL550" s="29"/>
      <c r="AM550" s="30"/>
      <c r="AN550" s="30"/>
      <c r="AO550" s="29"/>
      <c r="AP550" s="30"/>
      <c r="AQ550" s="30">
        <v>538</v>
      </c>
      <c r="AR550" s="383">
        <v>2626042.64</v>
      </c>
      <c r="AS550" s="253">
        <f t="shared" si="20"/>
        <v>538</v>
      </c>
      <c r="AT550" s="254">
        <f t="shared" si="21"/>
        <v>538</v>
      </c>
      <c r="AU550" s="376">
        <v>538</v>
      </c>
      <c r="AV550" s="376">
        <v>2629294.66</v>
      </c>
    </row>
    <row r="551" spans="22:48">
      <c r="V551" s="30"/>
      <c r="W551" s="29"/>
      <c r="X551" s="30"/>
      <c r="Y551" s="30"/>
      <c r="Z551" s="29"/>
      <c r="AA551" s="30"/>
      <c r="AB551" s="30"/>
      <c r="AC551" s="29"/>
      <c r="AD551" s="30"/>
      <c r="AE551" s="30">
        <v>539</v>
      </c>
      <c r="AF551" s="383">
        <v>1445866.47</v>
      </c>
      <c r="AG551" s="30"/>
      <c r="AH551" s="30"/>
      <c r="AI551" s="29"/>
      <c r="AJ551" s="30"/>
      <c r="AK551" s="30"/>
      <c r="AL551" s="29"/>
      <c r="AM551" s="30"/>
      <c r="AN551" s="30"/>
      <c r="AO551" s="29"/>
      <c r="AP551" s="30"/>
      <c r="AQ551" s="30">
        <v>539</v>
      </c>
      <c r="AR551" s="383">
        <v>2630887.0699999998</v>
      </c>
      <c r="AS551" s="253">
        <f t="shared" si="20"/>
        <v>539</v>
      </c>
      <c r="AT551" s="254">
        <f t="shared" si="21"/>
        <v>539</v>
      </c>
      <c r="AU551" s="376">
        <v>539</v>
      </c>
      <c r="AV551" s="376">
        <v>2634139.2799999998</v>
      </c>
    </row>
    <row r="552" spans="22:48">
      <c r="V552" s="30"/>
      <c r="W552" s="29"/>
      <c r="X552" s="30"/>
      <c r="Y552" s="30"/>
      <c r="Z552" s="29"/>
      <c r="AA552" s="30"/>
      <c r="AB552" s="30"/>
      <c r="AC552" s="29"/>
      <c r="AD552" s="30"/>
      <c r="AE552" s="30">
        <v>540</v>
      </c>
      <c r="AF552" s="383">
        <v>1448494.69</v>
      </c>
      <c r="AG552" s="30"/>
      <c r="AH552" s="30"/>
      <c r="AI552" s="29"/>
      <c r="AJ552" s="30"/>
      <c r="AK552" s="30"/>
      <c r="AL552" s="29"/>
      <c r="AM552" s="30"/>
      <c r="AN552" s="30"/>
      <c r="AO552" s="29"/>
      <c r="AP552" s="30"/>
      <c r="AQ552" s="30">
        <v>540</v>
      </c>
      <c r="AR552" s="383">
        <v>2635731.5</v>
      </c>
      <c r="AS552" s="253">
        <f t="shared" si="20"/>
        <v>540</v>
      </c>
      <c r="AT552" s="254">
        <f t="shared" si="21"/>
        <v>540</v>
      </c>
      <c r="AU552" s="376">
        <v>540</v>
      </c>
      <c r="AV552" s="376">
        <v>2638983.9</v>
      </c>
    </row>
    <row r="553" spans="22:48">
      <c r="V553" s="30"/>
      <c r="W553" s="29"/>
      <c r="X553" s="30"/>
      <c r="Y553" s="30"/>
      <c r="Z553" s="29"/>
      <c r="AA553" s="30"/>
      <c r="AB553" s="30"/>
      <c r="AC553" s="29"/>
      <c r="AD553" s="30"/>
      <c r="AE553" s="30">
        <v>541</v>
      </c>
      <c r="AF553" s="383">
        <v>1451122.91</v>
      </c>
      <c r="AG553" s="30"/>
      <c r="AH553" s="30"/>
      <c r="AI553" s="29"/>
      <c r="AJ553" s="30"/>
      <c r="AK553" s="30"/>
      <c r="AL553" s="29"/>
      <c r="AM553" s="30"/>
      <c r="AN553" s="30"/>
      <c r="AO553" s="29"/>
      <c r="AP553" s="30"/>
      <c r="AQ553" s="30">
        <v>541</v>
      </c>
      <c r="AR553" s="383">
        <v>2640575.9300000002</v>
      </c>
      <c r="AS553" s="253">
        <f t="shared" si="20"/>
        <v>541</v>
      </c>
      <c r="AT553" s="254">
        <f t="shared" si="21"/>
        <v>541</v>
      </c>
      <c r="AU553" s="376">
        <v>541</v>
      </c>
      <c r="AV553" s="376">
        <v>2643828.52</v>
      </c>
    </row>
    <row r="554" spans="22:48">
      <c r="V554" s="30"/>
      <c r="W554" s="29"/>
      <c r="X554" s="30"/>
      <c r="Y554" s="30"/>
      <c r="Z554" s="29"/>
      <c r="AA554" s="30"/>
      <c r="AB554" s="30"/>
      <c r="AC554" s="29"/>
      <c r="AD554" s="30"/>
      <c r="AE554" s="30">
        <v>542</v>
      </c>
      <c r="AF554" s="383">
        <v>1453751.13</v>
      </c>
      <c r="AG554" s="30"/>
      <c r="AH554" s="30"/>
      <c r="AI554" s="29"/>
      <c r="AJ554" s="30"/>
      <c r="AK554" s="30"/>
      <c r="AL554" s="29"/>
      <c r="AM554" s="30"/>
      <c r="AN554" s="30"/>
      <c r="AO554" s="29"/>
      <c r="AP554" s="30"/>
      <c r="AQ554" s="30">
        <v>542</v>
      </c>
      <c r="AR554" s="383">
        <v>2645420.36</v>
      </c>
      <c r="AS554" s="253">
        <f t="shared" si="20"/>
        <v>542</v>
      </c>
      <c r="AT554" s="254">
        <f t="shared" si="21"/>
        <v>542</v>
      </c>
      <c r="AU554" s="376">
        <v>542</v>
      </c>
      <c r="AV554" s="376">
        <v>2648673.14</v>
      </c>
    </row>
    <row r="555" spans="22:48">
      <c r="V555" s="30"/>
      <c r="W555" s="29"/>
      <c r="X555" s="30"/>
      <c r="Y555" s="30"/>
      <c r="Z555" s="29"/>
      <c r="AA555" s="30"/>
      <c r="AB555" s="30"/>
      <c r="AC555" s="29"/>
      <c r="AD555" s="30"/>
      <c r="AE555" s="30">
        <v>543</v>
      </c>
      <c r="AF555" s="383">
        <v>1456379.35</v>
      </c>
      <c r="AG555" s="30"/>
      <c r="AH555" s="30"/>
      <c r="AI555" s="29"/>
      <c r="AJ555" s="30"/>
      <c r="AK555" s="30"/>
      <c r="AL555" s="29"/>
      <c r="AM555" s="30"/>
      <c r="AN555" s="30"/>
      <c r="AO555" s="29"/>
      <c r="AP555" s="30"/>
      <c r="AQ555" s="30">
        <v>543</v>
      </c>
      <c r="AR555" s="383">
        <v>2650264.79</v>
      </c>
      <c r="AS555" s="253">
        <f t="shared" si="20"/>
        <v>543</v>
      </c>
      <c r="AT555" s="254">
        <f t="shared" si="21"/>
        <v>543</v>
      </c>
      <c r="AU555" s="376">
        <v>543</v>
      </c>
      <c r="AV555" s="376">
        <v>2653517.7599999998</v>
      </c>
    </row>
    <row r="556" spans="22:48">
      <c r="V556" s="30"/>
      <c r="W556" s="29"/>
      <c r="X556" s="30"/>
      <c r="Y556" s="30"/>
      <c r="Z556" s="29"/>
      <c r="AA556" s="30"/>
      <c r="AB556" s="30"/>
      <c r="AC556" s="29"/>
      <c r="AD556" s="30"/>
      <c r="AE556" s="30">
        <v>544</v>
      </c>
      <c r="AF556" s="383">
        <v>1459007.57</v>
      </c>
      <c r="AG556" s="30"/>
      <c r="AH556" s="30"/>
      <c r="AI556" s="29"/>
      <c r="AJ556" s="30"/>
      <c r="AK556" s="30"/>
      <c r="AL556" s="29"/>
      <c r="AM556" s="30"/>
      <c r="AN556" s="30"/>
      <c r="AO556" s="29"/>
      <c r="AP556" s="30"/>
      <c r="AQ556" s="30">
        <v>544</v>
      </c>
      <c r="AR556" s="383">
        <v>2655109.2200000002</v>
      </c>
      <c r="AS556" s="253">
        <f t="shared" si="20"/>
        <v>544</v>
      </c>
      <c r="AT556" s="254">
        <f t="shared" si="21"/>
        <v>544</v>
      </c>
      <c r="AU556" s="376">
        <v>544</v>
      </c>
      <c r="AV556" s="376">
        <v>2658362.38</v>
      </c>
    </row>
    <row r="557" spans="22:48">
      <c r="V557" s="30"/>
      <c r="W557" s="29"/>
      <c r="X557" s="30"/>
      <c r="Y557" s="30"/>
      <c r="Z557" s="29"/>
      <c r="AA557" s="30"/>
      <c r="AB557" s="30"/>
      <c r="AC557" s="29"/>
      <c r="AD557" s="30"/>
      <c r="AE557" s="30">
        <v>545</v>
      </c>
      <c r="AF557" s="383">
        <v>1461635.79</v>
      </c>
      <c r="AG557" s="30"/>
      <c r="AH557" s="30"/>
      <c r="AI557" s="29"/>
      <c r="AJ557" s="30"/>
      <c r="AK557" s="30"/>
      <c r="AL557" s="29"/>
      <c r="AM557" s="30"/>
      <c r="AN557" s="30"/>
      <c r="AO557" s="29"/>
      <c r="AP557" s="30"/>
      <c r="AQ557" s="30">
        <v>545</v>
      </c>
      <c r="AR557" s="383">
        <v>2659953.65</v>
      </c>
      <c r="AS557" s="253">
        <f t="shared" si="20"/>
        <v>545</v>
      </c>
      <c r="AT557" s="254">
        <f t="shared" si="21"/>
        <v>545</v>
      </c>
      <c r="AU557" s="376">
        <v>545</v>
      </c>
      <c r="AV557" s="376">
        <v>2663207</v>
      </c>
    </row>
    <row r="558" spans="22:48">
      <c r="V558" s="30"/>
      <c r="W558" s="29"/>
      <c r="X558" s="30"/>
      <c r="Y558" s="30"/>
      <c r="Z558" s="29"/>
      <c r="AA558" s="30"/>
      <c r="AB558" s="30"/>
      <c r="AC558" s="29"/>
      <c r="AD558" s="30"/>
      <c r="AE558" s="30">
        <v>546</v>
      </c>
      <c r="AF558" s="383">
        <v>1464264.01</v>
      </c>
      <c r="AG558" s="30"/>
      <c r="AH558" s="30"/>
      <c r="AI558" s="29"/>
      <c r="AJ558" s="30"/>
      <c r="AK558" s="30"/>
      <c r="AL558" s="29"/>
      <c r="AM558" s="30"/>
      <c r="AN558" s="30"/>
      <c r="AO558" s="29"/>
      <c r="AP558" s="30"/>
      <c r="AQ558" s="30">
        <v>546</v>
      </c>
      <c r="AR558" s="383">
        <v>2664798.08</v>
      </c>
      <c r="AS558" s="253">
        <f t="shared" si="20"/>
        <v>546</v>
      </c>
      <c r="AT558" s="254">
        <f t="shared" si="21"/>
        <v>546</v>
      </c>
      <c r="AU558" s="376">
        <v>546</v>
      </c>
      <c r="AV558" s="376">
        <v>2668051.62</v>
      </c>
    </row>
    <row r="559" spans="22:48">
      <c r="V559" s="30"/>
      <c r="W559" s="29"/>
      <c r="X559" s="30"/>
      <c r="Y559" s="30"/>
      <c r="Z559" s="29"/>
      <c r="AA559" s="30"/>
      <c r="AB559" s="30"/>
      <c r="AC559" s="29"/>
      <c r="AD559" s="30"/>
      <c r="AE559" s="30">
        <v>547</v>
      </c>
      <c r="AF559" s="383">
        <v>1466892.23</v>
      </c>
      <c r="AG559" s="30"/>
      <c r="AH559" s="30"/>
      <c r="AI559" s="29"/>
      <c r="AJ559" s="30"/>
      <c r="AK559" s="30"/>
      <c r="AL559" s="29"/>
      <c r="AM559" s="30"/>
      <c r="AN559" s="30"/>
      <c r="AO559" s="29"/>
      <c r="AP559" s="30"/>
      <c r="AQ559" s="30">
        <v>547</v>
      </c>
      <c r="AR559" s="383">
        <v>2669642.5099999998</v>
      </c>
      <c r="AS559" s="253">
        <f t="shared" si="20"/>
        <v>547</v>
      </c>
      <c r="AT559" s="254">
        <f t="shared" si="21"/>
        <v>547</v>
      </c>
      <c r="AU559" s="376">
        <v>547</v>
      </c>
      <c r="AV559" s="376">
        <v>2672896.2400000002</v>
      </c>
    </row>
    <row r="560" spans="22:48">
      <c r="V560" s="30"/>
      <c r="W560" s="29"/>
      <c r="X560" s="30"/>
      <c r="Y560" s="30"/>
      <c r="Z560" s="29"/>
      <c r="AA560" s="30"/>
      <c r="AB560" s="30"/>
      <c r="AC560" s="29"/>
      <c r="AD560" s="30"/>
      <c r="AE560" s="30">
        <v>548</v>
      </c>
      <c r="AF560" s="383">
        <v>1469520.45</v>
      </c>
      <c r="AG560" s="30"/>
      <c r="AH560" s="30"/>
      <c r="AI560" s="29"/>
      <c r="AJ560" s="30"/>
      <c r="AK560" s="30"/>
      <c r="AL560" s="29"/>
      <c r="AM560" s="30"/>
      <c r="AN560" s="30"/>
      <c r="AO560" s="29"/>
      <c r="AP560" s="30"/>
      <c r="AQ560" s="30">
        <v>548</v>
      </c>
      <c r="AR560" s="383">
        <v>2674486.94</v>
      </c>
      <c r="AS560" s="253">
        <f t="shared" si="20"/>
        <v>548</v>
      </c>
      <c r="AT560" s="254">
        <f t="shared" si="21"/>
        <v>548</v>
      </c>
      <c r="AU560" s="376">
        <v>548</v>
      </c>
      <c r="AV560" s="376">
        <v>2677740.86</v>
      </c>
    </row>
    <row r="561" spans="22:48">
      <c r="V561" s="30"/>
      <c r="W561" s="29"/>
      <c r="X561" s="30"/>
      <c r="Y561" s="30"/>
      <c r="Z561" s="29"/>
      <c r="AA561" s="30"/>
      <c r="AB561" s="30"/>
      <c r="AC561" s="29"/>
      <c r="AD561" s="30"/>
      <c r="AE561" s="30">
        <v>549</v>
      </c>
      <c r="AF561" s="383">
        <v>1472148.67</v>
      </c>
      <c r="AG561" s="30"/>
      <c r="AH561" s="30"/>
      <c r="AI561" s="29"/>
      <c r="AJ561" s="30"/>
      <c r="AK561" s="30"/>
      <c r="AL561" s="29"/>
      <c r="AM561" s="30"/>
      <c r="AN561" s="30"/>
      <c r="AO561" s="29"/>
      <c r="AP561" s="30"/>
      <c r="AQ561" s="30">
        <v>549</v>
      </c>
      <c r="AR561" s="383">
        <v>2679331.37</v>
      </c>
      <c r="AS561" s="253">
        <f t="shared" si="20"/>
        <v>549</v>
      </c>
      <c r="AT561" s="254">
        <f t="shared" si="21"/>
        <v>549</v>
      </c>
      <c r="AU561" s="376">
        <v>549</v>
      </c>
      <c r="AV561" s="376">
        <v>2682585.48</v>
      </c>
    </row>
    <row r="562" spans="22:48">
      <c r="V562" s="30"/>
      <c r="W562" s="29"/>
      <c r="X562" s="30"/>
      <c r="Y562" s="30"/>
      <c r="Z562" s="29"/>
      <c r="AA562" s="30"/>
      <c r="AB562" s="30"/>
      <c r="AC562" s="29"/>
      <c r="AD562" s="30"/>
      <c r="AE562" s="30">
        <v>550</v>
      </c>
      <c r="AF562" s="383">
        <v>1474776.89</v>
      </c>
      <c r="AG562" s="30"/>
      <c r="AH562" s="30"/>
      <c r="AI562" s="29"/>
      <c r="AJ562" s="30"/>
      <c r="AK562" s="30"/>
      <c r="AL562" s="29"/>
      <c r="AM562" s="30"/>
      <c r="AN562" s="30"/>
      <c r="AO562" s="29"/>
      <c r="AP562" s="30"/>
      <c r="AQ562" s="30">
        <v>550</v>
      </c>
      <c r="AR562" s="383">
        <v>2684175.7999999998</v>
      </c>
      <c r="AS562" s="253">
        <f t="shared" si="20"/>
        <v>550</v>
      </c>
      <c r="AT562" s="254">
        <f t="shared" si="21"/>
        <v>550</v>
      </c>
      <c r="AU562" s="376">
        <v>550</v>
      </c>
      <c r="AV562" s="376">
        <v>2687430.1</v>
      </c>
    </row>
    <row r="563" spans="22:48">
      <c r="V563" s="30"/>
      <c r="W563" s="29"/>
      <c r="X563" s="30"/>
      <c r="Y563" s="30"/>
      <c r="Z563" s="29"/>
      <c r="AA563" s="30"/>
      <c r="AB563" s="30"/>
      <c r="AC563" s="29"/>
      <c r="AD563" s="30"/>
      <c r="AE563" s="30">
        <v>551</v>
      </c>
      <c r="AF563" s="383">
        <v>1477405.11</v>
      </c>
      <c r="AG563" s="30"/>
      <c r="AH563" s="30"/>
      <c r="AI563" s="29"/>
      <c r="AJ563" s="30"/>
      <c r="AK563" s="30"/>
      <c r="AL563" s="29"/>
      <c r="AM563" s="30"/>
      <c r="AN563" s="30"/>
      <c r="AO563" s="29"/>
      <c r="AP563" s="30"/>
      <c r="AQ563" s="30">
        <v>551</v>
      </c>
      <c r="AR563" s="383">
        <v>2689020.23</v>
      </c>
      <c r="AS563" s="253">
        <f t="shared" si="20"/>
        <v>551</v>
      </c>
      <c r="AT563" s="254">
        <f t="shared" si="21"/>
        <v>551</v>
      </c>
      <c r="AU563" s="376">
        <v>551</v>
      </c>
      <c r="AV563" s="376">
        <v>2692274.72</v>
      </c>
    </row>
    <row r="564" spans="22:48">
      <c r="V564" s="30"/>
      <c r="W564" s="29"/>
      <c r="X564" s="30"/>
      <c r="Y564" s="30"/>
      <c r="Z564" s="29"/>
      <c r="AA564" s="30"/>
      <c r="AB564" s="30"/>
      <c r="AC564" s="29"/>
      <c r="AD564" s="30"/>
      <c r="AE564" s="30">
        <v>552</v>
      </c>
      <c r="AF564" s="383">
        <v>1480033.33</v>
      </c>
      <c r="AG564" s="30"/>
      <c r="AH564" s="30"/>
      <c r="AI564" s="29"/>
      <c r="AJ564" s="30"/>
      <c r="AK564" s="30"/>
      <c r="AL564" s="29"/>
      <c r="AM564" s="30"/>
      <c r="AN564" s="30"/>
      <c r="AO564" s="29"/>
      <c r="AP564" s="30"/>
      <c r="AQ564" s="30">
        <v>552</v>
      </c>
      <c r="AR564" s="383">
        <v>2693864.66</v>
      </c>
      <c r="AS564" s="253">
        <f t="shared" si="20"/>
        <v>552</v>
      </c>
      <c r="AT564" s="254">
        <f t="shared" si="21"/>
        <v>552</v>
      </c>
      <c r="AU564" s="376">
        <v>552</v>
      </c>
      <c r="AV564" s="376">
        <v>2697119.34</v>
      </c>
    </row>
    <row r="565" spans="22:48">
      <c r="V565" s="30"/>
      <c r="W565" s="29"/>
      <c r="X565" s="30"/>
      <c r="Y565" s="30"/>
      <c r="Z565" s="29"/>
      <c r="AA565" s="30"/>
      <c r="AB565" s="30"/>
      <c r="AC565" s="29"/>
      <c r="AD565" s="30"/>
      <c r="AE565" s="30">
        <v>553</v>
      </c>
      <c r="AF565" s="383">
        <v>1482661.55</v>
      </c>
      <c r="AG565" s="30"/>
      <c r="AH565" s="30"/>
      <c r="AI565" s="29"/>
      <c r="AJ565" s="30"/>
      <c r="AK565" s="30"/>
      <c r="AL565" s="29"/>
      <c r="AM565" s="30"/>
      <c r="AN565" s="30"/>
      <c r="AO565" s="29"/>
      <c r="AP565" s="30"/>
      <c r="AQ565" s="30">
        <v>553</v>
      </c>
      <c r="AR565" s="383">
        <v>2698709.09</v>
      </c>
      <c r="AS565" s="253">
        <f t="shared" si="20"/>
        <v>553</v>
      </c>
      <c r="AT565" s="254">
        <f t="shared" si="21"/>
        <v>553</v>
      </c>
      <c r="AU565" s="376">
        <v>553</v>
      </c>
      <c r="AV565" s="376">
        <v>2701963.96</v>
      </c>
    </row>
    <row r="566" spans="22:48">
      <c r="V566" s="30"/>
      <c r="W566" s="29"/>
      <c r="X566" s="30"/>
      <c r="Y566" s="30"/>
      <c r="Z566" s="29"/>
      <c r="AA566" s="30"/>
      <c r="AB566" s="30"/>
      <c r="AC566" s="29"/>
      <c r="AD566" s="30"/>
      <c r="AE566" s="30">
        <v>554</v>
      </c>
      <c r="AF566" s="383">
        <v>1485289.77</v>
      </c>
      <c r="AG566" s="30"/>
      <c r="AH566" s="30"/>
      <c r="AI566" s="29"/>
      <c r="AJ566" s="30"/>
      <c r="AK566" s="30"/>
      <c r="AL566" s="29"/>
      <c r="AM566" s="30"/>
      <c r="AN566" s="30"/>
      <c r="AO566" s="29"/>
      <c r="AP566" s="30"/>
      <c r="AQ566" s="30">
        <v>554</v>
      </c>
      <c r="AR566" s="383">
        <v>2703553.52</v>
      </c>
      <c r="AS566" s="253">
        <f t="shared" si="20"/>
        <v>554</v>
      </c>
      <c r="AT566" s="254">
        <f t="shared" si="21"/>
        <v>554</v>
      </c>
      <c r="AU566" s="376">
        <v>554</v>
      </c>
      <c r="AV566" s="376">
        <v>2706808.58</v>
      </c>
    </row>
    <row r="567" spans="22:48">
      <c r="V567" s="30"/>
      <c r="W567" s="29"/>
      <c r="X567" s="30"/>
      <c r="Y567" s="30"/>
      <c r="Z567" s="29"/>
      <c r="AA567" s="30"/>
      <c r="AB567" s="30"/>
      <c r="AC567" s="29"/>
      <c r="AD567" s="30"/>
      <c r="AE567" s="30">
        <v>555</v>
      </c>
      <c r="AF567" s="383">
        <v>1487917.99</v>
      </c>
      <c r="AG567" s="30"/>
      <c r="AH567" s="30"/>
      <c r="AI567" s="29"/>
      <c r="AJ567" s="30"/>
      <c r="AK567" s="30"/>
      <c r="AL567" s="29"/>
      <c r="AM567" s="30"/>
      <c r="AN567" s="30"/>
      <c r="AO567" s="29"/>
      <c r="AP567" s="30"/>
      <c r="AQ567" s="30">
        <v>555</v>
      </c>
      <c r="AR567" s="383">
        <v>2708397.95</v>
      </c>
      <c r="AS567" s="253">
        <f t="shared" si="20"/>
        <v>555</v>
      </c>
      <c r="AT567" s="254">
        <f t="shared" si="21"/>
        <v>555</v>
      </c>
      <c r="AU567" s="376">
        <v>555</v>
      </c>
      <c r="AV567" s="376">
        <v>2711653.2</v>
      </c>
    </row>
    <row r="568" spans="22:48">
      <c r="V568" s="30"/>
      <c r="W568" s="29"/>
      <c r="X568" s="30"/>
      <c r="Y568" s="30"/>
      <c r="Z568" s="29"/>
      <c r="AA568" s="30"/>
      <c r="AB568" s="30"/>
      <c r="AC568" s="29"/>
      <c r="AD568" s="30"/>
      <c r="AE568" s="30">
        <v>556</v>
      </c>
      <c r="AF568" s="383">
        <v>1490546.21</v>
      </c>
      <c r="AG568" s="30"/>
      <c r="AH568" s="30"/>
      <c r="AI568" s="29"/>
      <c r="AJ568" s="30"/>
      <c r="AK568" s="30"/>
      <c r="AL568" s="29"/>
      <c r="AM568" s="30"/>
      <c r="AN568" s="30"/>
      <c r="AO568" s="29"/>
      <c r="AP568" s="30"/>
      <c r="AQ568" s="30">
        <v>556</v>
      </c>
      <c r="AR568" s="383">
        <v>2713242.38</v>
      </c>
      <c r="AS568" s="253">
        <f t="shared" si="20"/>
        <v>556</v>
      </c>
      <c r="AT568" s="254">
        <f t="shared" si="21"/>
        <v>556</v>
      </c>
      <c r="AU568" s="376">
        <v>556</v>
      </c>
      <c r="AV568" s="376">
        <v>2716497.82</v>
      </c>
    </row>
    <row r="569" spans="22:48">
      <c r="V569" s="30"/>
      <c r="W569" s="29"/>
      <c r="X569" s="30"/>
      <c r="Y569" s="30"/>
      <c r="Z569" s="29"/>
      <c r="AA569" s="30"/>
      <c r="AB569" s="30"/>
      <c r="AC569" s="29"/>
      <c r="AD569" s="30"/>
      <c r="AE569" s="30">
        <v>557</v>
      </c>
      <c r="AF569" s="383">
        <v>1493174.43</v>
      </c>
      <c r="AG569" s="30"/>
      <c r="AH569" s="30"/>
      <c r="AI569" s="29"/>
      <c r="AJ569" s="30"/>
      <c r="AK569" s="30"/>
      <c r="AL569" s="29"/>
      <c r="AM569" s="30"/>
      <c r="AN569" s="30"/>
      <c r="AO569" s="29"/>
      <c r="AP569" s="30"/>
      <c r="AQ569" s="30">
        <v>557</v>
      </c>
      <c r="AR569" s="383">
        <v>2718086.81</v>
      </c>
      <c r="AS569" s="253">
        <f t="shared" si="20"/>
        <v>557</v>
      </c>
      <c r="AT569" s="254">
        <f t="shared" si="21"/>
        <v>557</v>
      </c>
      <c r="AU569" s="376">
        <v>557</v>
      </c>
      <c r="AV569" s="376">
        <v>2721342.44</v>
      </c>
    </row>
    <row r="570" spans="22:48">
      <c r="V570" s="30"/>
      <c r="W570" s="29"/>
      <c r="X570" s="30"/>
      <c r="Y570" s="30"/>
      <c r="Z570" s="29"/>
      <c r="AA570" s="30"/>
      <c r="AB570" s="30"/>
      <c r="AC570" s="29"/>
      <c r="AD570" s="30"/>
      <c r="AE570" s="30">
        <v>558</v>
      </c>
      <c r="AF570" s="383">
        <v>1495802.65</v>
      </c>
      <c r="AG570" s="30"/>
      <c r="AH570" s="30"/>
      <c r="AI570" s="29"/>
      <c r="AJ570" s="30"/>
      <c r="AK570" s="30"/>
      <c r="AL570" s="29"/>
      <c r="AM570" s="30"/>
      <c r="AN570" s="30"/>
      <c r="AO570" s="29"/>
      <c r="AP570" s="30"/>
      <c r="AQ570" s="30">
        <v>558</v>
      </c>
      <c r="AR570" s="383">
        <v>2722931.24</v>
      </c>
      <c r="AS570" s="253">
        <f t="shared" si="20"/>
        <v>558</v>
      </c>
      <c r="AT570" s="254">
        <f t="shared" si="21"/>
        <v>558</v>
      </c>
      <c r="AU570" s="376">
        <v>558</v>
      </c>
      <c r="AV570" s="376">
        <v>2726187.06</v>
      </c>
    </row>
    <row r="571" spans="22:48">
      <c r="V571" s="30"/>
      <c r="W571" s="29"/>
      <c r="X571" s="30"/>
      <c r="Y571" s="30"/>
      <c r="Z571" s="29"/>
      <c r="AA571" s="30"/>
      <c r="AB571" s="30"/>
      <c r="AC571" s="29"/>
      <c r="AD571" s="30"/>
      <c r="AE571" s="30">
        <v>559</v>
      </c>
      <c r="AF571" s="383">
        <v>1498430.87</v>
      </c>
      <c r="AG571" s="30"/>
      <c r="AH571" s="30"/>
      <c r="AI571" s="29"/>
      <c r="AJ571" s="30"/>
      <c r="AK571" s="30"/>
      <c r="AL571" s="29"/>
      <c r="AM571" s="30"/>
      <c r="AN571" s="30"/>
      <c r="AO571" s="29"/>
      <c r="AP571" s="30"/>
      <c r="AQ571" s="30">
        <v>559</v>
      </c>
      <c r="AR571" s="383">
        <v>2727775.67</v>
      </c>
      <c r="AS571" s="253">
        <f t="shared" si="20"/>
        <v>559</v>
      </c>
      <c r="AT571" s="254">
        <f t="shared" si="21"/>
        <v>559</v>
      </c>
      <c r="AU571" s="376">
        <v>559</v>
      </c>
      <c r="AV571" s="376">
        <v>2731031.68</v>
      </c>
    </row>
    <row r="572" spans="22:48">
      <c r="V572" s="30"/>
      <c r="W572" s="29"/>
      <c r="X572" s="30"/>
      <c r="Y572" s="30"/>
      <c r="Z572" s="29"/>
      <c r="AA572" s="30"/>
      <c r="AB572" s="30"/>
      <c r="AC572" s="29"/>
      <c r="AD572" s="30"/>
      <c r="AE572" s="30">
        <v>560</v>
      </c>
      <c r="AF572" s="383">
        <v>1501059.09</v>
      </c>
      <c r="AG572" s="30"/>
      <c r="AH572" s="30"/>
      <c r="AI572" s="29"/>
      <c r="AJ572" s="30"/>
      <c r="AK572" s="30"/>
      <c r="AL572" s="29"/>
      <c r="AM572" s="30"/>
      <c r="AN572" s="30"/>
      <c r="AO572" s="29"/>
      <c r="AP572" s="30"/>
      <c r="AQ572" s="30">
        <v>560</v>
      </c>
      <c r="AR572" s="383">
        <v>2732620.1</v>
      </c>
      <c r="AS572" s="253">
        <f t="shared" si="20"/>
        <v>560</v>
      </c>
      <c r="AT572" s="254">
        <f t="shared" si="21"/>
        <v>560</v>
      </c>
      <c r="AU572" s="376">
        <v>560</v>
      </c>
      <c r="AV572" s="376">
        <v>2735876.3</v>
      </c>
    </row>
    <row r="573" spans="22:48">
      <c r="V573" s="30"/>
      <c r="W573" s="29"/>
      <c r="X573" s="30"/>
      <c r="Y573" s="30"/>
      <c r="Z573" s="29"/>
      <c r="AA573" s="30"/>
      <c r="AB573" s="30"/>
      <c r="AC573" s="29"/>
      <c r="AD573" s="30"/>
      <c r="AE573" s="30">
        <v>561</v>
      </c>
      <c r="AF573" s="383">
        <v>1503687.31</v>
      </c>
      <c r="AG573" s="30"/>
      <c r="AH573" s="30"/>
      <c r="AI573" s="29"/>
      <c r="AJ573" s="30"/>
      <c r="AK573" s="30"/>
      <c r="AL573" s="29"/>
      <c r="AM573" s="30"/>
      <c r="AN573" s="30"/>
      <c r="AO573" s="29"/>
      <c r="AP573" s="30"/>
      <c r="AQ573" s="30">
        <v>561</v>
      </c>
      <c r="AR573" s="383">
        <v>2737464.53</v>
      </c>
      <c r="AS573" s="253">
        <f t="shared" si="20"/>
        <v>561</v>
      </c>
      <c r="AT573" s="254">
        <f t="shared" si="21"/>
        <v>561</v>
      </c>
      <c r="AU573" s="376">
        <v>561</v>
      </c>
      <c r="AV573" s="376">
        <v>2740720.92</v>
      </c>
    </row>
    <row r="574" spans="22:48">
      <c r="V574" s="30"/>
      <c r="W574" s="29"/>
      <c r="X574" s="30"/>
      <c r="Y574" s="30"/>
      <c r="Z574" s="29"/>
      <c r="AA574" s="30"/>
      <c r="AB574" s="30"/>
      <c r="AC574" s="29"/>
      <c r="AD574" s="30"/>
      <c r="AE574" s="30">
        <v>562</v>
      </c>
      <c r="AF574" s="383">
        <v>1506315.53</v>
      </c>
      <c r="AG574" s="30"/>
      <c r="AH574" s="30"/>
      <c r="AI574" s="29"/>
      <c r="AJ574" s="30"/>
      <c r="AK574" s="30"/>
      <c r="AL574" s="29"/>
      <c r="AM574" s="30"/>
      <c r="AN574" s="30"/>
      <c r="AO574" s="29"/>
      <c r="AP574" s="30"/>
      <c r="AQ574" s="30">
        <v>562</v>
      </c>
      <c r="AR574" s="383">
        <v>2742308.96</v>
      </c>
      <c r="AS574" s="253">
        <f t="shared" si="20"/>
        <v>562</v>
      </c>
      <c r="AT574" s="254">
        <f t="shared" si="21"/>
        <v>562</v>
      </c>
      <c r="AU574" s="376">
        <v>562</v>
      </c>
      <c r="AV574" s="376">
        <v>2745565.54</v>
      </c>
    </row>
    <row r="575" spans="22:48">
      <c r="V575" s="30"/>
      <c r="W575" s="29"/>
      <c r="X575" s="30"/>
      <c r="Y575" s="30"/>
      <c r="Z575" s="29"/>
      <c r="AA575" s="30"/>
      <c r="AB575" s="30"/>
      <c r="AC575" s="29"/>
      <c r="AD575" s="30"/>
      <c r="AE575" s="30">
        <v>563</v>
      </c>
      <c r="AF575" s="383">
        <v>1508943.75</v>
      </c>
      <c r="AG575" s="30"/>
      <c r="AH575" s="30"/>
      <c r="AI575" s="29"/>
      <c r="AJ575" s="30"/>
      <c r="AK575" s="30"/>
      <c r="AL575" s="29"/>
      <c r="AM575" s="30"/>
      <c r="AN575" s="30"/>
      <c r="AO575" s="29"/>
      <c r="AP575" s="30"/>
      <c r="AQ575" s="30">
        <v>563</v>
      </c>
      <c r="AR575" s="383">
        <v>2747153.39</v>
      </c>
      <c r="AS575" s="253">
        <f t="shared" si="20"/>
        <v>563</v>
      </c>
      <c r="AT575" s="254">
        <f t="shared" si="21"/>
        <v>563</v>
      </c>
      <c r="AU575" s="376">
        <v>563</v>
      </c>
      <c r="AV575" s="376">
        <v>2750410.16</v>
      </c>
    </row>
    <row r="576" spans="22:48">
      <c r="V576" s="30"/>
      <c r="W576" s="29"/>
      <c r="X576" s="30"/>
      <c r="Y576" s="30"/>
      <c r="Z576" s="29"/>
      <c r="AA576" s="30"/>
      <c r="AB576" s="30"/>
      <c r="AC576" s="29"/>
      <c r="AD576" s="30"/>
      <c r="AE576" s="30">
        <v>564</v>
      </c>
      <c r="AF576" s="383">
        <v>1511571.97</v>
      </c>
      <c r="AG576" s="30"/>
      <c r="AH576" s="30"/>
      <c r="AI576" s="29"/>
      <c r="AJ576" s="30"/>
      <c r="AK576" s="30"/>
      <c r="AL576" s="29"/>
      <c r="AM576" s="30"/>
      <c r="AN576" s="30"/>
      <c r="AO576" s="29"/>
      <c r="AP576" s="30"/>
      <c r="AQ576" s="30">
        <v>564</v>
      </c>
      <c r="AR576" s="383">
        <v>2751997.82</v>
      </c>
      <c r="AS576" s="253">
        <f t="shared" si="20"/>
        <v>564</v>
      </c>
      <c r="AT576" s="254">
        <f t="shared" si="21"/>
        <v>564</v>
      </c>
      <c r="AU576" s="376">
        <v>564</v>
      </c>
      <c r="AV576" s="376">
        <v>2755254.78</v>
      </c>
    </row>
    <row r="577" spans="22:48">
      <c r="V577" s="30"/>
      <c r="W577" s="29"/>
      <c r="X577" s="30"/>
      <c r="Y577" s="30"/>
      <c r="Z577" s="29"/>
      <c r="AA577" s="30"/>
      <c r="AB577" s="30"/>
      <c r="AC577" s="29"/>
      <c r="AD577" s="30"/>
      <c r="AE577" s="30">
        <v>565</v>
      </c>
      <c r="AF577" s="383">
        <v>1514200.19</v>
      </c>
      <c r="AG577" s="30"/>
      <c r="AH577" s="30"/>
      <c r="AI577" s="29"/>
      <c r="AJ577" s="30"/>
      <c r="AK577" s="30"/>
      <c r="AL577" s="29"/>
      <c r="AM577" s="30"/>
      <c r="AN577" s="30"/>
      <c r="AO577" s="29"/>
      <c r="AP577" s="30"/>
      <c r="AQ577" s="30">
        <v>565</v>
      </c>
      <c r="AR577" s="383">
        <v>2756842.25</v>
      </c>
      <c r="AS577" s="253">
        <f t="shared" si="20"/>
        <v>565</v>
      </c>
      <c r="AT577" s="254">
        <f t="shared" si="21"/>
        <v>565</v>
      </c>
      <c r="AU577" s="376">
        <v>565</v>
      </c>
      <c r="AV577" s="376">
        <v>2760099.4</v>
      </c>
    </row>
    <row r="578" spans="22:48">
      <c r="V578" s="30"/>
      <c r="W578" s="29"/>
      <c r="X578" s="30"/>
      <c r="Y578" s="30"/>
      <c r="Z578" s="29"/>
      <c r="AA578" s="30"/>
      <c r="AB578" s="30"/>
      <c r="AC578" s="29"/>
      <c r="AD578" s="30"/>
      <c r="AE578" s="30">
        <v>566</v>
      </c>
      <c r="AF578" s="383">
        <v>1516828.41</v>
      </c>
      <c r="AG578" s="30"/>
      <c r="AH578" s="30"/>
      <c r="AI578" s="29"/>
      <c r="AJ578" s="30"/>
      <c r="AK578" s="30"/>
      <c r="AL578" s="29"/>
      <c r="AM578" s="30"/>
      <c r="AN578" s="30"/>
      <c r="AO578" s="29"/>
      <c r="AP578" s="30"/>
      <c r="AQ578" s="30">
        <v>566</v>
      </c>
      <c r="AR578" s="383">
        <v>2761686.68</v>
      </c>
      <c r="AS578" s="253">
        <f t="shared" si="20"/>
        <v>566</v>
      </c>
      <c r="AT578" s="254">
        <f t="shared" si="21"/>
        <v>566</v>
      </c>
      <c r="AU578" s="376">
        <v>566</v>
      </c>
      <c r="AV578" s="376">
        <v>2764944.02</v>
      </c>
    </row>
    <row r="579" spans="22:48">
      <c r="V579" s="30"/>
      <c r="W579" s="29"/>
      <c r="X579" s="30"/>
      <c r="Y579" s="30"/>
      <c r="Z579" s="29"/>
      <c r="AA579" s="30"/>
      <c r="AB579" s="30"/>
      <c r="AC579" s="29"/>
      <c r="AD579" s="30"/>
      <c r="AE579" s="30">
        <v>567</v>
      </c>
      <c r="AF579" s="383">
        <v>1519456.63</v>
      </c>
      <c r="AG579" s="30"/>
      <c r="AH579" s="30"/>
      <c r="AI579" s="29"/>
      <c r="AJ579" s="30"/>
      <c r="AK579" s="30"/>
      <c r="AL579" s="29"/>
      <c r="AM579" s="30"/>
      <c r="AN579" s="30"/>
      <c r="AO579" s="29"/>
      <c r="AP579" s="30"/>
      <c r="AQ579" s="30">
        <v>567</v>
      </c>
      <c r="AR579" s="383">
        <v>2766531.11</v>
      </c>
      <c r="AS579" s="253">
        <f t="shared" si="20"/>
        <v>567</v>
      </c>
      <c r="AT579" s="254">
        <f t="shared" si="21"/>
        <v>567</v>
      </c>
      <c r="AU579" s="376">
        <v>567</v>
      </c>
      <c r="AV579" s="376">
        <v>2769788.64</v>
      </c>
    </row>
    <row r="580" spans="22:48">
      <c r="V580" s="30"/>
      <c r="W580" s="29"/>
      <c r="X580" s="30"/>
      <c r="Y580" s="30"/>
      <c r="Z580" s="29"/>
      <c r="AA580" s="30"/>
      <c r="AB580" s="30"/>
      <c r="AC580" s="29"/>
      <c r="AD580" s="30"/>
      <c r="AE580" s="30">
        <v>568</v>
      </c>
      <c r="AF580" s="383">
        <v>1522084.85</v>
      </c>
      <c r="AG580" s="30"/>
      <c r="AH580" s="30"/>
      <c r="AI580" s="29"/>
      <c r="AJ580" s="30"/>
      <c r="AK580" s="30"/>
      <c r="AL580" s="29"/>
      <c r="AM580" s="30"/>
      <c r="AN580" s="30"/>
      <c r="AO580" s="29"/>
      <c r="AP580" s="30"/>
      <c r="AQ580" s="30">
        <v>568</v>
      </c>
      <c r="AR580" s="383">
        <v>2771375.54</v>
      </c>
      <c r="AS580" s="253">
        <f t="shared" si="20"/>
        <v>568</v>
      </c>
      <c r="AT580" s="254">
        <f t="shared" si="21"/>
        <v>568</v>
      </c>
      <c r="AU580" s="376">
        <v>568</v>
      </c>
      <c r="AV580" s="376">
        <v>2774633.26</v>
      </c>
    </row>
    <row r="581" spans="22:48">
      <c r="V581" s="30"/>
      <c r="W581" s="29"/>
      <c r="X581" s="30"/>
      <c r="Y581" s="30"/>
      <c r="Z581" s="29"/>
      <c r="AA581" s="30"/>
      <c r="AB581" s="30"/>
      <c r="AC581" s="29"/>
      <c r="AD581" s="30"/>
      <c r="AE581" s="30">
        <v>569</v>
      </c>
      <c r="AF581" s="383">
        <v>1524713.39</v>
      </c>
      <c r="AG581" s="30"/>
      <c r="AH581" s="30"/>
      <c r="AI581" s="29"/>
      <c r="AJ581" s="30"/>
      <c r="AK581" s="30"/>
      <c r="AL581" s="29"/>
      <c r="AM581" s="30"/>
      <c r="AN581" s="30"/>
      <c r="AO581" s="29"/>
      <c r="AP581" s="30"/>
      <c r="AQ581" s="30">
        <v>569</v>
      </c>
      <c r="AR581" s="383">
        <v>2776219.97</v>
      </c>
      <c r="AS581" s="253">
        <f t="shared" si="20"/>
        <v>569</v>
      </c>
      <c r="AT581" s="254">
        <f t="shared" si="21"/>
        <v>569</v>
      </c>
      <c r="AU581" s="376">
        <v>569</v>
      </c>
      <c r="AV581" s="376">
        <v>2779477.88</v>
      </c>
    </row>
    <row r="582" spans="22:48">
      <c r="V582" s="30"/>
      <c r="W582" s="29"/>
      <c r="X582" s="30"/>
      <c r="Y582" s="30"/>
      <c r="Z582" s="29"/>
      <c r="AA582" s="30"/>
      <c r="AB582" s="30"/>
      <c r="AC582" s="29"/>
      <c r="AD582" s="30"/>
      <c r="AE582" s="30">
        <v>570</v>
      </c>
      <c r="AF582" s="383">
        <v>1527341.93</v>
      </c>
      <c r="AG582" s="30"/>
      <c r="AH582" s="30"/>
      <c r="AI582" s="29"/>
      <c r="AJ582" s="30"/>
      <c r="AK582" s="30"/>
      <c r="AL582" s="29"/>
      <c r="AM582" s="30"/>
      <c r="AN582" s="30"/>
      <c r="AO582" s="29"/>
      <c r="AP582" s="30"/>
      <c r="AQ582" s="30">
        <v>570</v>
      </c>
      <c r="AR582" s="383">
        <v>2781064.4</v>
      </c>
      <c r="AS582" s="253">
        <f t="shared" si="20"/>
        <v>570</v>
      </c>
      <c r="AT582" s="254">
        <f t="shared" si="21"/>
        <v>570</v>
      </c>
      <c r="AU582" s="376">
        <v>570</v>
      </c>
      <c r="AV582" s="376">
        <v>2784322.5</v>
      </c>
    </row>
    <row r="583" spans="22:48">
      <c r="V583" s="30"/>
      <c r="W583" s="29"/>
      <c r="X583" s="30"/>
      <c r="Y583" s="30"/>
      <c r="Z583" s="29"/>
      <c r="AA583" s="30"/>
      <c r="AB583" s="30"/>
      <c r="AC583" s="29"/>
      <c r="AD583" s="30"/>
      <c r="AE583" s="30">
        <v>571</v>
      </c>
      <c r="AF583" s="383">
        <v>1529970.47</v>
      </c>
      <c r="AG583" s="30"/>
      <c r="AH583" s="30"/>
      <c r="AI583" s="29"/>
      <c r="AJ583" s="30"/>
      <c r="AK583" s="30"/>
      <c r="AL583" s="29"/>
      <c r="AM583" s="30"/>
      <c r="AN583" s="30"/>
      <c r="AO583" s="29"/>
      <c r="AP583" s="30"/>
      <c r="AQ583" s="30">
        <v>571</v>
      </c>
      <c r="AR583" s="383">
        <v>2785908.83</v>
      </c>
      <c r="AS583" s="253">
        <f t="shared" si="20"/>
        <v>571</v>
      </c>
      <c r="AT583" s="254">
        <f t="shared" si="21"/>
        <v>571</v>
      </c>
      <c r="AU583" s="376">
        <v>571</v>
      </c>
      <c r="AV583" s="376">
        <v>2789167.12</v>
      </c>
    </row>
    <row r="584" spans="22:48">
      <c r="V584" s="30"/>
      <c r="W584" s="29"/>
      <c r="X584" s="30"/>
      <c r="Y584" s="30"/>
      <c r="Z584" s="29"/>
      <c r="AA584" s="30"/>
      <c r="AB584" s="30"/>
      <c r="AC584" s="29"/>
      <c r="AD584" s="30"/>
      <c r="AE584" s="30">
        <v>572</v>
      </c>
      <c r="AF584" s="383">
        <v>1532599.01</v>
      </c>
      <c r="AG584" s="30"/>
      <c r="AH584" s="30"/>
      <c r="AI584" s="29"/>
      <c r="AJ584" s="30"/>
      <c r="AK584" s="30"/>
      <c r="AL584" s="29"/>
      <c r="AM584" s="30"/>
      <c r="AN584" s="30"/>
      <c r="AO584" s="29"/>
      <c r="AP584" s="30"/>
      <c r="AQ584" s="30">
        <v>572</v>
      </c>
      <c r="AR584" s="383">
        <v>2790753.26</v>
      </c>
      <c r="AS584" s="253">
        <f t="shared" si="20"/>
        <v>572</v>
      </c>
      <c r="AT584" s="254">
        <f t="shared" si="21"/>
        <v>572</v>
      </c>
      <c r="AU584" s="376">
        <v>572</v>
      </c>
      <c r="AV584" s="376">
        <v>2794011.74</v>
      </c>
    </row>
    <row r="585" spans="22:48">
      <c r="V585" s="30"/>
      <c r="W585" s="29"/>
      <c r="X585" s="30"/>
      <c r="Y585" s="30"/>
      <c r="Z585" s="29"/>
      <c r="AA585" s="30"/>
      <c r="AB585" s="30"/>
      <c r="AC585" s="29"/>
      <c r="AD585" s="30"/>
      <c r="AE585" s="30">
        <v>573</v>
      </c>
      <c r="AF585" s="383">
        <v>1535227.55</v>
      </c>
      <c r="AG585" s="30"/>
      <c r="AH585" s="30"/>
      <c r="AI585" s="29"/>
      <c r="AJ585" s="30"/>
      <c r="AK585" s="30"/>
      <c r="AL585" s="29"/>
      <c r="AM585" s="30"/>
      <c r="AN585" s="30"/>
      <c r="AO585" s="29"/>
      <c r="AP585" s="30"/>
      <c r="AQ585" s="30">
        <v>573</v>
      </c>
      <c r="AR585" s="383">
        <v>2795597.69</v>
      </c>
      <c r="AS585" s="253">
        <f t="shared" si="20"/>
        <v>573</v>
      </c>
      <c r="AT585" s="254">
        <f t="shared" si="21"/>
        <v>573</v>
      </c>
      <c r="AU585" s="376">
        <v>573</v>
      </c>
      <c r="AV585" s="376">
        <v>2798856.36</v>
      </c>
    </row>
    <row r="586" spans="22:48">
      <c r="V586" s="30"/>
      <c r="W586" s="29"/>
      <c r="X586" s="30"/>
      <c r="Y586" s="30"/>
      <c r="Z586" s="29"/>
      <c r="AA586" s="30"/>
      <c r="AB586" s="30"/>
      <c r="AC586" s="29"/>
      <c r="AD586" s="30"/>
      <c r="AE586" s="30">
        <v>574</v>
      </c>
      <c r="AF586" s="383">
        <v>1537856.09</v>
      </c>
      <c r="AG586" s="30"/>
      <c r="AH586" s="30"/>
      <c r="AI586" s="29"/>
      <c r="AJ586" s="30"/>
      <c r="AK586" s="30"/>
      <c r="AL586" s="29"/>
      <c r="AM586" s="30"/>
      <c r="AN586" s="30"/>
      <c r="AO586" s="29"/>
      <c r="AP586" s="30"/>
      <c r="AQ586" s="30">
        <v>574</v>
      </c>
      <c r="AR586" s="383">
        <v>2800442.12</v>
      </c>
      <c r="AS586" s="253">
        <f t="shared" si="20"/>
        <v>574</v>
      </c>
      <c r="AT586" s="254">
        <f t="shared" si="21"/>
        <v>574</v>
      </c>
      <c r="AU586" s="376">
        <v>574</v>
      </c>
      <c r="AV586" s="376">
        <v>2803700.98</v>
      </c>
    </row>
    <row r="587" spans="22:48">
      <c r="V587" s="30"/>
      <c r="W587" s="29"/>
      <c r="X587" s="30"/>
      <c r="Y587" s="30"/>
      <c r="Z587" s="29"/>
      <c r="AA587" s="30"/>
      <c r="AB587" s="30"/>
      <c r="AC587" s="29"/>
      <c r="AD587" s="30"/>
      <c r="AE587" s="30">
        <v>575</v>
      </c>
      <c r="AF587" s="383">
        <v>1540484.63</v>
      </c>
      <c r="AG587" s="30"/>
      <c r="AH587" s="30"/>
      <c r="AI587" s="29"/>
      <c r="AJ587" s="30"/>
      <c r="AK587" s="30"/>
      <c r="AL587" s="29"/>
      <c r="AM587" s="30"/>
      <c r="AN587" s="30"/>
      <c r="AO587" s="29"/>
      <c r="AP587" s="30"/>
      <c r="AQ587" s="30">
        <v>575</v>
      </c>
      <c r="AR587" s="383">
        <v>2805286.55</v>
      </c>
      <c r="AS587" s="253">
        <f t="shared" si="20"/>
        <v>575</v>
      </c>
      <c r="AT587" s="254">
        <f t="shared" si="21"/>
        <v>575</v>
      </c>
      <c r="AU587" s="376">
        <v>575</v>
      </c>
      <c r="AV587" s="376">
        <v>2808545.6</v>
      </c>
    </row>
    <row r="588" spans="22:48">
      <c r="V588" s="30"/>
      <c r="W588" s="29"/>
      <c r="X588" s="30"/>
      <c r="Y588" s="30"/>
      <c r="Z588" s="29"/>
      <c r="AA588" s="30"/>
      <c r="AB588" s="30"/>
      <c r="AC588" s="29"/>
      <c r="AD588" s="30"/>
      <c r="AE588" s="30">
        <v>576</v>
      </c>
      <c r="AF588" s="383">
        <v>1543113.17</v>
      </c>
      <c r="AG588" s="30"/>
      <c r="AH588" s="30"/>
      <c r="AI588" s="29"/>
      <c r="AJ588" s="30"/>
      <c r="AK588" s="30"/>
      <c r="AL588" s="29"/>
      <c r="AM588" s="30"/>
      <c r="AN588" s="30"/>
      <c r="AO588" s="29"/>
      <c r="AP588" s="30"/>
      <c r="AQ588" s="30">
        <v>576</v>
      </c>
      <c r="AR588" s="383">
        <v>2810130.98</v>
      </c>
      <c r="AS588" s="253">
        <f t="shared" si="20"/>
        <v>576</v>
      </c>
      <c r="AT588" s="254">
        <f t="shared" si="21"/>
        <v>576</v>
      </c>
      <c r="AU588" s="376">
        <v>576</v>
      </c>
      <c r="AV588" s="376">
        <v>2813390.22</v>
      </c>
    </row>
    <row r="589" spans="22:48">
      <c r="V589" s="30"/>
      <c r="W589" s="29"/>
      <c r="X589" s="30"/>
      <c r="Y589" s="30"/>
      <c r="Z589" s="29"/>
      <c r="AA589" s="30"/>
      <c r="AB589" s="30"/>
      <c r="AC589" s="29"/>
      <c r="AD589" s="30"/>
      <c r="AE589" s="30">
        <v>577</v>
      </c>
      <c r="AF589" s="383">
        <v>1545741.71</v>
      </c>
      <c r="AG589" s="30"/>
      <c r="AH589" s="30"/>
      <c r="AI589" s="29"/>
      <c r="AJ589" s="30"/>
      <c r="AK589" s="30"/>
      <c r="AL589" s="29"/>
      <c r="AM589" s="30"/>
      <c r="AN589" s="30"/>
      <c r="AO589" s="29"/>
      <c r="AP589" s="30"/>
      <c r="AQ589" s="30">
        <v>577</v>
      </c>
      <c r="AR589" s="383">
        <v>2814975.41</v>
      </c>
      <c r="AS589" s="253">
        <f t="shared" ref="AS589:AS652" si="22">AS588+1</f>
        <v>577</v>
      </c>
      <c r="AT589" s="254">
        <f t="shared" ref="AT589:AT652" si="23">AT588+1</f>
        <v>577</v>
      </c>
      <c r="AU589" s="376">
        <v>577</v>
      </c>
      <c r="AV589" s="376">
        <v>2818234.84</v>
      </c>
    </row>
    <row r="590" spans="22:48">
      <c r="V590" s="30"/>
      <c r="W590" s="29"/>
      <c r="X590" s="30"/>
      <c r="Y590" s="30"/>
      <c r="Z590" s="29"/>
      <c r="AA590" s="30"/>
      <c r="AB590" s="30"/>
      <c r="AC590" s="29"/>
      <c r="AD590" s="30"/>
      <c r="AE590" s="30">
        <v>578</v>
      </c>
      <c r="AF590" s="383">
        <v>1548370.25</v>
      </c>
      <c r="AG590" s="30"/>
      <c r="AH590" s="30"/>
      <c r="AI590" s="29"/>
      <c r="AJ590" s="30"/>
      <c r="AK590" s="30"/>
      <c r="AL590" s="29"/>
      <c r="AM590" s="30"/>
      <c r="AN590" s="30"/>
      <c r="AO590" s="29"/>
      <c r="AP590" s="30"/>
      <c r="AQ590" s="30">
        <v>578</v>
      </c>
      <c r="AR590" s="383">
        <v>2819819.84</v>
      </c>
      <c r="AS590" s="253">
        <f t="shared" si="22"/>
        <v>578</v>
      </c>
      <c r="AT590" s="254">
        <f t="shared" si="23"/>
        <v>578</v>
      </c>
      <c r="AU590" s="376">
        <v>578</v>
      </c>
      <c r="AV590" s="376">
        <v>2823079.46</v>
      </c>
    </row>
    <row r="591" spans="22:48">
      <c r="V591" s="30"/>
      <c r="W591" s="29"/>
      <c r="X591" s="30"/>
      <c r="Y591" s="30"/>
      <c r="Z591" s="29"/>
      <c r="AA591" s="30"/>
      <c r="AB591" s="30"/>
      <c r="AC591" s="29"/>
      <c r="AD591" s="30"/>
      <c r="AE591" s="30">
        <v>579</v>
      </c>
      <c r="AF591" s="383">
        <v>1550998.79</v>
      </c>
      <c r="AG591" s="30"/>
      <c r="AH591" s="30"/>
      <c r="AI591" s="29"/>
      <c r="AJ591" s="30"/>
      <c r="AK591" s="30"/>
      <c r="AL591" s="29"/>
      <c r="AM591" s="30"/>
      <c r="AN591" s="30"/>
      <c r="AO591" s="29"/>
      <c r="AP591" s="30"/>
      <c r="AQ591" s="30">
        <v>579</v>
      </c>
      <c r="AR591" s="383">
        <v>2824664.27</v>
      </c>
      <c r="AS591" s="253">
        <f t="shared" si="22"/>
        <v>579</v>
      </c>
      <c r="AT591" s="254">
        <f t="shared" si="23"/>
        <v>579</v>
      </c>
      <c r="AU591" s="376">
        <v>579</v>
      </c>
      <c r="AV591" s="376">
        <v>2827924.08</v>
      </c>
    </row>
    <row r="592" spans="22:48">
      <c r="V592" s="30"/>
      <c r="W592" s="29"/>
      <c r="X592" s="30"/>
      <c r="Y592" s="30"/>
      <c r="Z592" s="29"/>
      <c r="AA592" s="30"/>
      <c r="AB592" s="30"/>
      <c r="AC592" s="29"/>
      <c r="AD592" s="30"/>
      <c r="AE592" s="30">
        <v>580</v>
      </c>
      <c r="AF592" s="383">
        <v>1553627.33</v>
      </c>
      <c r="AG592" s="30"/>
      <c r="AH592" s="30"/>
      <c r="AI592" s="29"/>
      <c r="AJ592" s="30"/>
      <c r="AK592" s="30"/>
      <c r="AL592" s="29"/>
      <c r="AM592" s="30"/>
      <c r="AN592" s="30"/>
      <c r="AO592" s="29"/>
      <c r="AP592" s="30"/>
      <c r="AQ592" s="30">
        <v>580</v>
      </c>
      <c r="AR592" s="383">
        <v>2829508.7</v>
      </c>
      <c r="AS592" s="253">
        <f t="shared" si="22"/>
        <v>580</v>
      </c>
      <c r="AT592" s="254">
        <f t="shared" si="23"/>
        <v>580</v>
      </c>
      <c r="AU592" s="376">
        <v>580</v>
      </c>
      <c r="AV592" s="376">
        <v>2832768.7</v>
      </c>
    </row>
    <row r="593" spans="22:48">
      <c r="V593" s="30"/>
      <c r="W593" s="29"/>
      <c r="X593" s="30"/>
      <c r="Y593" s="30"/>
      <c r="Z593" s="29"/>
      <c r="AA593" s="30"/>
      <c r="AB593" s="30"/>
      <c r="AC593" s="29"/>
      <c r="AD593" s="30"/>
      <c r="AE593" s="30">
        <v>581</v>
      </c>
      <c r="AF593" s="383">
        <v>1556255.87</v>
      </c>
      <c r="AG593" s="30"/>
      <c r="AH593" s="30"/>
      <c r="AI593" s="29"/>
      <c r="AJ593" s="30"/>
      <c r="AK593" s="30"/>
      <c r="AL593" s="29"/>
      <c r="AM593" s="30"/>
      <c r="AN593" s="30"/>
      <c r="AO593" s="29"/>
      <c r="AP593" s="30"/>
      <c r="AQ593" s="30">
        <v>581</v>
      </c>
      <c r="AR593" s="383">
        <v>2834353.13</v>
      </c>
      <c r="AS593" s="253">
        <f t="shared" si="22"/>
        <v>581</v>
      </c>
      <c r="AT593" s="254">
        <f t="shared" si="23"/>
        <v>581</v>
      </c>
      <c r="AU593" s="376">
        <v>581</v>
      </c>
      <c r="AV593" s="376">
        <v>2837613.32</v>
      </c>
    </row>
    <row r="594" spans="22:48">
      <c r="V594" s="30"/>
      <c r="W594" s="29"/>
      <c r="X594" s="30"/>
      <c r="Y594" s="30"/>
      <c r="Z594" s="29"/>
      <c r="AA594" s="30"/>
      <c r="AB594" s="30"/>
      <c r="AC594" s="29"/>
      <c r="AD594" s="30"/>
      <c r="AE594" s="30">
        <v>582</v>
      </c>
      <c r="AF594" s="383">
        <v>1558884.41</v>
      </c>
      <c r="AG594" s="30"/>
      <c r="AH594" s="30"/>
      <c r="AI594" s="29"/>
      <c r="AJ594" s="30"/>
      <c r="AK594" s="30"/>
      <c r="AL594" s="29"/>
      <c r="AM594" s="30"/>
      <c r="AN594" s="30"/>
      <c r="AO594" s="29"/>
      <c r="AP594" s="30"/>
      <c r="AQ594" s="30">
        <v>582</v>
      </c>
      <c r="AR594" s="383">
        <v>2839197.56</v>
      </c>
      <c r="AS594" s="253">
        <f t="shared" si="22"/>
        <v>582</v>
      </c>
      <c r="AT594" s="254">
        <f t="shared" si="23"/>
        <v>582</v>
      </c>
      <c r="AU594" s="376">
        <v>582</v>
      </c>
      <c r="AV594" s="376">
        <v>2842457.94</v>
      </c>
    </row>
    <row r="595" spans="22:48">
      <c r="V595" s="30"/>
      <c r="W595" s="29"/>
      <c r="X595" s="30"/>
      <c r="Y595" s="30"/>
      <c r="Z595" s="29"/>
      <c r="AA595" s="30"/>
      <c r="AB595" s="30"/>
      <c r="AC595" s="29"/>
      <c r="AD595" s="30"/>
      <c r="AE595" s="30">
        <v>583</v>
      </c>
      <c r="AF595" s="383">
        <v>1561512.95</v>
      </c>
      <c r="AG595" s="30"/>
      <c r="AH595" s="30"/>
      <c r="AI595" s="29"/>
      <c r="AJ595" s="30"/>
      <c r="AK595" s="30"/>
      <c r="AL595" s="29"/>
      <c r="AM595" s="30"/>
      <c r="AN595" s="30"/>
      <c r="AO595" s="29"/>
      <c r="AP595" s="30"/>
      <c r="AQ595" s="30">
        <v>583</v>
      </c>
      <c r="AR595" s="383">
        <v>2844041.99</v>
      </c>
      <c r="AS595" s="253">
        <f t="shared" si="22"/>
        <v>583</v>
      </c>
      <c r="AT595" s="254">
        <f t="shared" si="23"/>
        <v>583</v>
      </c>
      <c r="AU595" s="376">
        <v>583</v>
      </c>
      <c r="AV595" s="376">
        <v>2847302.56</v>
      </c>
    </row>
    <row r="596" spans="22:48">
      <c r="V596" s="30"/>
      <c r="W596" s="29"/>
      <c r="X596" s="30"/>
      <c r="Y596" s="30"/>
      <c r="Z596" s="29"/>
      <c r="AA596" s="30"/>
      <c r="AB596" s="30"/>
      <c r="AC596" s="29"/>
      <c r="AD596" s="30"/>
      <c r="AE596" s="30">
        <v>584</v>
      </c>
      <c r="AF596" s="383">
        <v>1564141.49</v>
      </c>
      <c r="AG596" s="30"/>
      <c r="AH596" s="30"/>
      <c r="AI596" s="29"/>
      <c r="AJ596" s="30"/>
      <c r="AK596" s="30"/>
      <c r="AL596" s="29"/>
      <c r="AM596" s="30"/>
      <c r="AN596" s="30"/>
      <c r="AO596" s="29"/>
      <c r="AP596" s="30"/>
      <c r="AQ596" s="30">
        <v>584</v>
      </c>
      <c r="AR596" s="383">
        <v>2848886.42</v>
      </c>
      <c r="AS596" s="253">
        <f t="shared" si="22"/>
        <v>584</v>
      </c>
      <c r="AT596" s="254">
        <f t="shared" si="23"/>
        <v>584</v>
      </c>
      <c r="AU596" s="376">
        <v>584</v>
      </c>
      <c r="AV596" s="376">
        <v>2852147.18</v>
      </c>
    </row>
    <row r="597" spans="22:48">
      <c r="V597" s="30"/>
      <c r="W597" s="29"/>
      <c r="X597" s="30"/>
      <c r="Y597" s="30"/>
      <c r="Z597" s="29"/>
      <c r="AA597" s="30"/>
      <c r="AB597" s="30"/>
      <c r="AC597" s="29"/>
      <c r="AD597" s="30"/>
      <c r="AE597" s="30">
        <v>585</v>
      </c>
      <c r="AF597" s="383">
        <v>1566770.03</v>
      </c>
      <c r="AG597" s="30"/>
      <c r="AH597" s="30"/>
      <c r="AI597" s="29"/>
      <c r="AJ597" s="30"/>
      <c r="AK597" s="30"/>
      <c r="AL597" s="29"/>
      <c r="AM597" s="30"/>
      <c r="AN597" s="30"/>
      <c r="AO597" s="29"/>
      <c r="AP597" s="30"/>
      <c r="AQ597" s="30">
        <v>585</v>
      </c>
      <c r="AR597" s="383">
        <v>2853730.85</v>
      </c>
      <c r="AS597" s="253">
        <f t="shared" si="22"/>
        <v>585</v>
      </c>
      <c r="AT597" s="254">
        <f t="shared" si="23"/>
        <v>585</v>
      </c>
      <c r="AU597" s="376">
        <v>585</v>
      </c>
      <c r="AV597" s="376">
        <v>2856991.8</v>
      </c>
    </row>
    <row r="598" spans="22:48">
      <c r="V598" s="30"/>
      <c r="W598" s="29"/>
      <c r="X598" s="30"/>
      <c r="Y598" s="30"/>
      <c r="Z598" s="29"/>
      <c r="AA598" s="30"/>
      <c r="AB598" s="30"/>
      <c r="AC598" s="29"/>
      <c r="AD598" s="30"/>
      <c r="AE598" s="30">
        <v>586</v>
      </c>
      <c r="AF598" s="383">
        <v>1569398.57</v>
      </c>
      <c r="AG598" s="30"/>
      <c r="AH598" s="30"/>
      <c r="AI598" s="29"/>
      <c r="AJ598" s="30"/>
      <c r="AK598" s="30"/>
      <c r="AL598" s="29"/>
      <c r="AM598" s="30"/>
      <c r="AN598" s="30"/>
      <c r="AO598" s="29"/>
      <c r="AP598" s="30"/>
      <c r="AQ598" s="30">
        <v>586</v>
      </c>
      <c r="AR598" s="383">
        <v>2858575.28</v>
      </c>
      <c r="AS598" s="253">
        <f t="shared" si="22"/>
        <v>586</v>
      </c>
      <c r="AT598" s="254">
        <f t="shared" si="23"/>
        <v>586</v>
      </c>
      <c r="AU598" s="376">
        <v>586</v>
      </c>
      <c r="AV598" s="376">
        <v>2861836.42</v>
      </c>
    </row>
    <row r="599" spans="22:48">
      <c r="V599" s="30"/>
      <c r="W599" s="29"/>
      <c r="X599" s="30"/>
      <c r="Y599" s="30"/>
      <c r="Z599" s="29"/>
      <c r="AA599" s="30"/>
      <c r="AB599" s="30"/>
      <c r="AC599" s="29"/>
      <c r="AD599" s="30"/>
      <c r="AE599" s="30">
        <v>587</v>
      </c>
      <c r="AF599" s="383">
        <v>1572027.11</v>
      </c>
      <c r="AG599" s="30"/>
      <c r="AH599" s="30"/>
      <c r="AI599" s="29"/>
      <c r="AJ599" s="30"/>
      <c r="AK599" s="30"/>
      <c r="AL599" s="29"/>
      <c r="AM599" s="30"/>
      <c r="AN599" s="30"/>
      <c r="AO599" s="29"/>
      <c r="AP599" s="30"/>
      <c r="AQ599" s="30">
        <v>587</v>
      </c>
      <c r="AR599" s="383">
        <v>2863419.71</v>
      </c>
      <c r="AS599" s="253">
        <f t="shared" si="22"/>
        <v>587</v>
      </c>
      <c r="AT599" s="254">
        <f t="shared" si="23"/>
        <v>587</v>
      </c>
      <c r="AU599" s="376">
        <v>587</v>
      </c>
      <c r="AV599" s="376">
        <v>2866681.04</v>
      </c>
    </row>
    <row r="600" spans="22:48">
      <c r="V600" s="30"/>
      <c r="W600" s="29"/>
      <c r="X600" s="30"/>
      <c r="Y600" s="30"/>
      <c r="Z600" s="29"/>
      <c r="AA600" s="30"/>
      <c r="AB600" s="30"/>
      <c r="AC600" s="29"/>
      <c r="AD600" s="30"/>
      <c r="AE600" s="30">
        <v>588</v>
      </c>
      <c r="AF600" s="383">
        <v>1574655.65</v>
      </c>
      <c r="AG600" s="30"/>
      <c r="AH600" s="30"/>
      <c r="AI600" s="29"/>
      <c r="AJ600" s="30"/>
      <c r="AK600" s="30"/>
      <c r="AL600" s="29"/>
      <c r="AM600" s="30"/>
      <c r="AN600" s="30"/>
      <c r="AO600" s="29"/>
      <c r="AP600" s="30"/>
      <c r="AQ600" s="30">
        <v>588</v>
      </c>
      <c r="AR600" s="383">
        <v>2868264.14</v>
      </c>
      <c r="AS600" s="253">
        <f t="shared" si="22"/>
        <v>588</v>
      </c>
      <c r="AT600" s="254">
        <f t="shared" si="23"/>
        <v>588</v>
      </c>
      <c r="AU600" s="376">
        <v>588</v>
      </c>
      <c r="AV600" s="376">
        <v>2871525.66</v>
      </c>
    </row>
    <row r="601" spans="22:48">
      <c r="V601" s="30"/>
      <c r="W601" s="29"/>
      <c r="X601" s="30"/>
      <c r="Y601" s="30"/>
      <c r="Z601" s="29"/>
      <c r="AA601" s="30"/>
      <c r="AB601" s="30"/>
      <c r="AC601" s="29"/>
      <c r="AD601" s="30"/>
      <c r="AE601" s="30">
        <v>589</v>
      </c>
      <c r="AF601" s="383">
        <v>1577284.19</v>
      </c>
      <c r="AG601" s="30"/>
      <c r="AH601" s="30"/>
      <c r="AI601" s="29"/>
      <c r="AJ601" s="30"/>
      <c r="AK601" s="30"/>
      <c r="AL601" s="29"/>
      <c r="AM601" s="30"/>
      <c r="AN601" s="30"/>
      <c r="AO601" s="29"/>
      <c r="AP601" s="30"/>
      <c r="AQ601" s="30">
        <v>589</v>
      </c>
      <c r="AR601" s="383">
        <v>2873108.57</v>
      </c>
      <c r="AS601" s="253">
        <f t="shared" si="22"/>
        <v>589</v>
      </c>
      <c r="AT601" s="254">
        <f t="shared" si="23"/>
        <v>589</v>
      </c>
      <c r="AU601" s="376">
        <v>589</v>
      </c>
      <c r="AV601" s="376">
        <v>2876370.28</v>
      </c>
    </row>
    <row r="602" spans="22:48">
      <c r="V602" s="30"/>
      <c r="W602" s="29"/>
      <c r="X602" s="30"/>
      <c r="Y602" s="30"/>
      <c r="Z602" s="29"/>
      <c r="AA602" s="30"/>
      <c r="AB602" s="30"/>
      <c r="AC602" s="29"/>
      <c r="AD602" s="30"/>
      <c r="AE602" s="30">
        <v>590</v>
      </c>
      <c r="AF602" s="383">
        <v>1579912.73</v>
      </c>
      <c r="AG602" s="30"/>
      <c r="AH602" s="30"/>
      <c r="AI602" s="29"/>
      <c r="AJ602" s="30"/>
      <c r="AK602" s="30"/>
      <c r="AL602" s="29"/>
      <c r="AM602" s="30"/>
      <c r="AN602" s="30"/>
      <c r="AO602" s="29"/>
      <c r="AP602" s="30"/>
      <c r="AQ602" s="30">
        <v>590</v>
      </c>
      <c r="AR602" s="383">
        <v>2877953</v>
      </c>
      <c r="AS602" s="253">
        <f t="shared" si="22"/>
        <v>590</v>
      </c>
      <c r="AT602" s="254">
        <f t="shared" si="23"/>
        <v>590</v>
      </c>
      <c r="AU602" s="376">
        <v>590</v>
      </c>
      <c r="AV602" s="376">
        <v>2881214.9</v>
      </c>
    </row>
    <row r="603" spans="22:48">
      <c r="V603" s="30"/>
      <c r="W603" s="29"/>
      <c r="X603" s="30"/>
      <c r="Y603" s="30"/>
      <c r="Z603" s="29"/>
      <c r="AA603" s="30"/>
      <c r="AB603" s="30"/>
      <c r="AC603" s="29"/>
      <c r="AD603" s="30"/>
      <c r="AE603" s="30">
        <v>591</v>
      </c>
      <c r="AF603" s="383">
        <v>1582541.27</v>
      </c>
      <c r="AG603" s="30"/>
      <c r="AH603" s="30"/>
      <c r="AI603" s="29"/>
      <c r="AJ603" s="30"/>
      <c r="AK603" s="30"/>
      <c r="AL603" s="29"/>
      <c r="AM603" s="30"/>
      <c r="AN603" s="30"/>
      <c r="AO603" s="29"/>
      <c r="AP603" s="30"/>
      <c r="AQ603" s="30">
        <v>591</v>
      </c>
      <c r="AR603" s="383">
        <v>2882797.43</v>
      </c>
      <c r="AS603" s="253">
        <f t="shared" si="22"/>
        <v>591</v>
      </c>
      <c r="AT603" s="254">
        <f t="shared" si="23"/>
        <v>591</v>
      </c>
      <c r="AU603" s="376">
        <v>591</v>
      </c>
      <c r="AV603" s="376">
        <v>2886059.52</v>
      </c>
    </row>
    <row r="604" spans="22:48">
      <c r="V604" s="30"/>
      <c r="W604" s="29"/>
      <c r="X604" s="30"/>
      <c r="Y604" s="30"/>
      <c r="Z604" s="29"/>
      <c r="AA604" s="30"/>
      <c r="AB604" s="30"/>
      <c r="AC604" s="29"/>
      <c r="AD604" s="30"/>
      <c r="AE604" s="30">
        <v>592</v>
      </c>
      <c r="AF604" s="383">
        <v>1585169.81</v>
      </c>
      <c r="AG604" s="30"/>
      <c r="AH604" s="30"/>
      <c r="AI604" s="29"/>
      <c r="AJ604" s="30"/>
      <c r="AK604" s="30"/>
      <c r="AL604" s="29"/>
      <c r="AM604" s="30"/>
      <c r="AN604" s="30"/>
      <c r="AO604" s="29"/>
      <c r="AP604" s="30"/>
      <c r="AQ604" s="30">
        <v>592</v>
      </c>
      <c r="AR604" s="383">
        <v>2887641.86</v>
      </c>
      <c r="AS604" s="253">
        <f t="shared" si="22"/>
        <v>592</v>
      </c>
      <c r="AT604" s="254">
        <f t="shared" si="23"/>
        <v>592</v>
      </c>
      <c r="AU604" s="376">
        <v>592</v>
      </c>
      <c r="AV604" s="376">
        <v>2890904.14</v>
      </c>
    </row>
    <row r="605" spans="22:48">
      <c r="V605" s="30"/>
      <c r="W605" s="29"/>
      <c r="X605" s="30"/>
      <c r="Y605" s="30"/>
      <c r="Z605" s="29"/>
      <c r="AA605" s="30"/>
      <c r="AB605" s="30"/>
      <c r="AC605" s="29"/>
      <c r="AD605" s="30"/>
      <c r="AE605" s="30">
        <v>593</v>
      </c>
      <c r="AF605" s="383">
        <v>1587798.35</v>
      </c>
      <c r="AG605" s="30"/>
      <c r="AH605" s="30"/>
      <c r="AI605" s="29"/>
      <c r="AJ605" s="30"/>
      <c r="AK605" s="30"/>
      <c r="AL605" s="29"/>
      <c r="AM605" s="30"/>
      <c r="AN605" s="30"/>
      <c r="AO605" s="29"/>
      <c r="AP605" s="30"/>
      <c r="AQ605" s="30">
        <v>593</v>
      </c>
      <c r="AR605" s="383">
        <v>2892486.29</v>
      </c>
      <c r="AS605" s="253">
        <f t="shared" si="22"/>
        <v>593</v>
      </c>
      <c r="AT605" s="254">
        <f t="shared" si="23"/>
        <v>593</v>
      </c>
      <c r="AU605" s="376">
        <v>593</v>
      </c>
      <c r="AV605" s="376">
        <v>2895748.76</v>
      </c>
    </row>
    <row r="606" spans="22:48">
      <c r="V606" s="30"/>
      <c r="W606" s="29"/>
      <c r="X606" s="30"/>
      <c r="Y606" s="30"/>
      <c r="Z606" s="29"/>
      <c r="AA606" s="30"/>
      <c r="AB606" s="30"/>
      <c r="AC606" s="29"/>
      <c r="AD606" s="30"/>
      <c r="AE606" s="30">
        <v>594</v>
      </c>
      <c r="AF606" s="383">
        <v>1590426.89</v>
      </c>
      <c r="AG606" s="30"/>
      <c r="AH606" s="30"/>
      <c r="AI606" s="29"/>
      <c r="AJ606" s="30"/>
      <c r="AK606" s="30"/>
      <c r="AL606" s="29"/>
      <c r="AM606" s="30"/>
      <c r="AN606" s="30"/>
      <c r="AO606" s="29"/>
      <c r="AP606" s="30"/>
      <c r="AQ606" s="30">
        <v>594</v>
      </c>
      <c r="AR606" s="383">
        <v>2897330.72</v>
      </c>
      <c r="AS606" s="253">
        <f t="shared" si="22"/>
        <v>594</v>
      </c>
      <c r="AT606" s="254">
        <f t="shared" si="23"/>
        <v>594</v>
      </c>
      <c r="AU606" s="376">
        <v>594</v>
      </c>
      <c r="AV606" s="376">
        <v>2900593.38</v>
      </c>
    </row>
    <row r="607" spans="22:48">
      <c r="V607" s="30"/>
      <c r="W607" s="29"/>
      <c r="X607" s="30"/>
      <c r="Y607" s="30"/>
      <c r="Z607" s="29"/>
      <c r="AA607" s="30"/>
      <c r="AB607" s="30"/>
      <c r="AC607" s="29"/>
      <c r="AD607" s="30"/>
      <c r="AE607" s="30">
        <v>595</v>
      </c>
      <c r="AF607" s="383">
        <v>1593055.43</v>
      </c>
      <c r="AG607" s="30"/>
      <c r="AH607" s="30"/>
      <c r="AI607" s="29"/>
      <c r="AJ607" s="30"/>
      <c r="AK607" s="30"/>
      <c r="AL607" s="29"/>
      <c r="AM607" s="30"/>
      <c r="AN607" s="30"/>
      <c r="AO607" s="29"/>
      <c r="AP607" s="30"/>
      <c r="AQ607" s="30">
        <v>595</v>
      </c>
      <c r="AR607" s="383">
        <v>2902175.15</v>
      </c>
      <c r="AS607" s="253">
        <f t="shared" si="22"/>
        <v>595</v>
      </c>
      <c r="AT607" s="254">
        <f t="shared" si="23"/>
        <v>595</v>
      </c>
      <c r="AU607" s="376">
        <v>595</v>
      </c>
      <c r="AV607" s="376">
        <v>2905438</v>
      </c>
    </row>
    <row r="608" spans="22:48">
      <c r="V608" s="30"/>
      <c r="W608" s="29"/>
      <c r="X608" s="30"/>
      <c r="Y608" s="30"/>
      <c r="Z608" s="29"/>
      <c r="AA608" s="30"/>
      <c r="AB608" s="30"/>
      <c r="AC608" s="29"/>
      <c r="AD608" s="30"/>
      <c r="AE608" s="30">
        <v>596</v>
      </c>
      <c r="AF608" s="383">
        <v>1595683.97</v>
      </c>
      <c r="AG608" s="30"/>
      <c r="AH608" s="30"/>
      <c r="AI608" s="29"/>
      <c r="AJ608" s="30"/>
      <c r="AK608" s="30"/>
      <c r="AL608" s="29"/>
      <c r="AM608" s="30"/>
      <c r="AN608" s="30"/>
      <c r="AO608" s="29"/>
      <c r="AP608" s="30"/>
      <c r="AQ608" s="30">
        <v>596</v>
      </c>
      <c r="AR608" s="383">
        <v>2907019.58</v>
      </c>
      <c r="AS608" s="253">
        <f t="shared" si="22"/>
        <v>596</v>
      </c>
      <c r="AT608" s="254">
        <f t="shared" si="23"/>
        <v>596</v>
      </c>
      <c r="AU608" s="376">
        <v>596</v>
      </c>
      <c r="AV608" s="376">
        <v>2910282.62</v>
      </c>
    </row>
    <row r="609" spans="22:48">
      <c r="V609" s="30"/>
      <c r="W609" s="29"/>
      <c r="X609" s="30"/>
      <c r="Y609" s="30"/>
      <c r="Z609" s="29"/>
      <c r="AA609" s="30"/>
      <c r="AB609" s="30"/>
      <c r="AC609" s="29"/>
      <c r="AD609" s="30"/>
      <c r="AE609" s="30">
        <v>597</v>
      </c>
      <c r="AF609" s="383">
        <v>1598312.51</v>
      </c>
      <c r="AG609" s="30"/>
      <c r="AH609" s="30"/>
      <c r="AI609" s="29"/>
      <c r="AJ609" s="30"/>
      <c r="AK609" s="30"/>
      <c r="AL609" s="29"/>
      <c r="AM609" s="30"/>
      <c r="AN609" s="30"/>
      <c r="AO609" s="29"/>
      <c r="AP609" s="30"/>
      <c r="AQ609" s="30">
        <v>597</v>
      </c>
      <c r="AR609" s="383">
        <v>2911864.01</v>
      </c>
      <c r="AS609" s="253">
        <f t="shared" si="22"/>
        <v>597</v>
      </c>
      <c r="AT609" s="254">
        <f t="shared" si="23"/>
        <v>597</v>
      </c>
      <c r="AU609" s="376">
        <v>597</v>
      </c>
      <c r="AV609" s="376">
        <v>2915127.24</v>
      </c>
    </row>
    <row r="610" spans="22:48">
      <c r="V610" s="30"/>
      <c r="W610" s="29"/>
      <c r="X610" s="30"/>
      <c r="Y610" s="30"/>
      <c r="Z610" s="29"/>
      <c r="AA610" s="30"/>
      <c r="AB610" s="30"/>
      <c r="AC610" s="29"/>
      <c r="AD610" s="30"/>
      <c r="AE610" s="30">
        <v>598</v>
      </c>
      <c r="AF610" s="383">
        <v>1600941.05</v>
      </c>
      <c r="AG610" s="30"/>
      <c r="AH610" s="30"/>
      <c r="AI610" s="29"/>
      <c r="AJ610" s="30"/>
      <c r="AK610" s="30"/>
      <c r="AL610" s="29"/>
      <c r="AM610" s="30"/>
      <c r="AN610" s="30"/>
      <c r="AO610" s="29"/>
      <c r="AP610" s="30"/>
      <c r="AQ610" s="30">
        <v>598</v>
      </c>
      <c r="AR610" s="383">
        <v>2916708.44</v>
      </c>
      <c r="AS610" s="253">
        <f t="shared" si="22"/>
        <v>598</v>
      </c>
      <c r="AT610" s="254">
        <f t="shared" si="23"/>
        <v>598</v>
      </c>
      <c r="AU610" s="376">
        <v>598</v>
      </c>
      <c r="AV610" s="376">
        <v>2919971.86</v>
      </c>
    </row>
    <row r="611" spans="22:48">
      <c r="V611" s="30"/>
      <c r="W611" s="29"/>
      <c r="X611" s="30"/>
      <c r="Y611" s="30"/>
      <c r="Z611" s="29"/>
      <c r="AA611" s="30"/>
      <c r="AB611" s="30"/>
      <c r="AC611" s="29"/>
      <c r="AD611" s="30"/>
      <c r="AE611" s="30">
        <v>599</v>
      </c>
      <c r="AF611" s="383">
        <v>1603569.59</v>
      </c>
      <c r="AG611" s="30"/>
      <c r="AH611" s="30"/>
      <c r="AI611" s="29"/>
      <c r="AJ611" s="30"/>
      <c r="AK611" s="30"/>
      <c r="AL611" s="29"/>
      <c r="AM611" s="30"/>
      <c r="AN611" s="30"/>
      <c r="AO611" s="29"/>
      <c r="AP611" s="30"/>
      <c r="AQ611" s="30">
        <v>599</v>
      </c>
      <c r="AR611" s="383">
        <v>2921552.87</v>
      </c>
      <c r="AS611" s="253">
        <f t="shared" si="22"/>
        <v>599</v>
      </c>
      <c r="AT611" s="254">
        <f t="shared" si="23"/>
        <v>599</v>
      </c>
      <c r="AU611" s="376">
        <v>599</v>
      </c>
      <c r="AV611" s="376">
        <v>2924816.48</v>
      </c>
    </row>
    <row r="612" spans="22:48">
      <c r="V612" s="30"/>
      <c r="W612" s="29"/>
      <c r="X612" s="30"/>
      <c r="Y612" s="30"/>
      <c r="Z612" s="29"/>
      <c r="AA612" s="30"/>
      <c r="AB612" s="30"/>
      <c r="AC612" s="29"/>
      <c r="AD612" s="30"/>
      <c r="AE612" s="30">
        <v>600</v>
      </c>
      <c r="AF612" s="383">
        <v>1606198.13</v>
      </c>
      <c r="AG612" s="30"/>
      <c r="AH612" s="30"/>
      <c r="AI612" s="29"/>
      <c r="AJ612" s="30"/>
      <c r="AK612" s="30"/>
      <c r="AL612" s="29"/>
      <c r="AM612" s="30"/>
      <c r="AN612" s="30"/>
      <c r="AO612" s="29"/>
      <c r="AP612" s="30"/>
      <c r="AQ612" s="30">
        <v>600</v>
      </c>
      <c r="AR612" s="383">
        <v>2926397.3</v>
      </c>
      <c r="AS612" s="253">
        <f t="shared" si="22"/>
        <v>600</v>
      </c>
      <c r="AT612" s="254">
        <f t="shared" si="23"/>
        <v>600</v>
      </c>
      <c r="AU612" s="376">
        <v>600</v>
      </c>
      <c r="AV612" s="376">
        <v>2929661.1</v>
      </c>
    </row>
    <row r="613" spans="22:48">
      <c r="V613" s="30"/>
      <c r="W613" s="29"/>
      <c r="X613" s="30"/>
      <c r="Y613" s="30"/>
      <c r="Z613" s="29"/>
      <c r="AA613" s="30"/>
      <c r="AB613" s="30"/>
      <c r="AC613" s="29"/>
      <c r="AD613" s="30"/>
      <c r="AE613" s="30">
        <v>601</v>
      </c>
      <c r="AF613" s="383">
        <v>1608826.67</v>
      </c>
      <c r="AG613" s="30"/>
      <c r="AH613" s="30"/>
      <c r="AI613" s="29"/>
      <c r="AJ613" s="30"/>
      <c r="AK613" s="30"/>
      <c r="AL613" s="29"/>
      <c r="AM613" s="30"/>
      <c r="AN613" s="30"/>
      <c r="AO613" s="29"/>
      <c r="AP613" s="30"/>
      <c r="AQ613" s="30">
        <v>601</v>
      </c>
      <c r="AR613" s="383">
        <v>2931241.73</v>
      </c>
      <c r="AS613" s="253">
        <f t="shared" si="22"/>
        <v>601</v>
      </c>
      <c r="AT613" s="254">
        <f t="shared" si="23"/>
        <v>601</v>
      </c>
      <c r="AU613" s="376">
        <v>601</v>
      </c>
      <c r="AV613" s="376">
        <v>2934505.72</v>
      </c>
    </row>
    <row r="614" spans="22:48">
      <c r="V614" s="30"/>
      <c r="W614" s="29"/>
      <c r="X614" s="30"/>
      <c r="Y614" s="30"/>
      <c r="Z614" s="29"/>
      <c r="AA614" s="30"/>
      <c r="AB614" s="30"/>
      <c r="AC614" s="29"/>
      <c r="AD614" s="30"/>
      <c r="AE614" s="30">
        <v>602</v>
      </c>
      <c r="AF614" s="383">
        <v>1611455.21</v>
      </c>
      <c r="AG614" s="30"/>
      <c r="AH614" s="30"/>
      <c r="AI614" s="29"/>
      <c r="AJ614" s="30"/>
      <c r="AK614" s="30"/>
      <c r="AL614" s="29"/>
      <c r="AM614" s="30"/>
      <c r="AN614" s="30"/>
      <c r="AO614" s="29"/>
      <c r="AP614" s="30"/>
      <c r="AQ614" s="30">
        <v>602</v>
      </c>
      <c r="AR614" s="383">
        <v>2936086.16</v>
      </c>
      <c r="AS614" s="253">
        <f t="shared" si="22"/>
        <v>602</v>
      </c>
      <c r="AT614" s="254">
        <f t="shared" si="23"/>
        <v>602</v>
      </c>
      <c r="AU614" s="376">
        <v>602</v>
      </c>
      <c r="AV614" s="376">
        <v>2939350.34</v>
      </c>
    </row>
    <row r="615" spans="22:48">
      <c r="V615" s="30"/>
      <c r="W615" s="29"/>
      <c r="X615" s="30"/>
      <c r="Y615" s="30"/>
      <c r="Z615" s="29"/>
      <c r="AA615" s="30"/>
      <c r="AB615" s="30"/>
      <c r="AC615" s="29"/>
      <c r="AD615" s="30"/>
      <c r="AE615" s="30">
        <v>603</v>
      </c>
      <c r="AF615" s="383">
        <v>1614083.75</v>
      </c>
      <c r="AG615" s="30"/>
      <c r="AH615" s="30"/>
      <c r="AI615" s="29"/>
      <c r="AJ615" s="30"/>
      <c r="AK615" s="30"/>
      <c r="AL615" s="29"/>
      <c r="AM615" s="30"/>
      <c r="AN615" s="30"/>
      <c r="AO615" s="29"/>
      <c r="AP615" s="30"/>
      <c r="AQ615" s="30">
        <v>603</v>
      </c>
      <c r="AR615" s="383">
        <v>2940930.59</v>
      </c>
      <c r="AS615" s="253">
        <f t="shared" si="22"/>
        <v>603</v>
      </c>
      <c r="AT615" s="254">
        <f t="shared" si="23"/>
        <v>603</v>
      </c>
      <c r="AU615" s="376">
        <v>603</v>
      </c>
      <c r="AV615" s="376">
        <v>2944194.96</v>
      </c>
    </row>
    <row r="616" spans="22:48">
      <c r="V616" s="30"/>
      <c r="W616" s="29"/>
      <c r="X616" s="30"/>
      <c r="Y616" s="30"/>
      <c r="Z616" s="29"/>
      <c r="AA616" s="30"/>
      <c r="AB616" s="30"/>
      <c r="AC616" s="29"/>
      <c r="AD616" s="30"/>
      <c r="AE616" s="30">
        <v>604</v>
      </c>
      <c r="AF616" s="383">
        <v>1616712.29</v>
      </c>
      <c r="AG616" s="30"/>
      <c r="AH616" s="30"/>
      <c r="AI616" s="29"/>
      <c r="AJ616" s="30"/>
      <c r="AK616" s="30"/>
      <c r="AL616" s="29"/>
      <c r="AM616" s="30"/>
      <c r="AN616" s="30"/>
      <c r="AO616" s="29"/>
      <c r="AP616" s="30"/>
      <c r="AQ616" s="30">
        <v>604</v>
      </c>
      <c r="AR616" s="383">
        <v>2945775.02</v>
      </c>
      <c r="AS616" s="253">
        <f t="shared" si="22"/>
        <v>604</v>
      </c>
      <c r="AT616" s="254">
        <f t="shared" si="23"/>
        <v>604</v>
      </c>
      <c r="AU616" s="376">
        <v>604</v>
      </c>
      <c r="AV616" s="376">
        <v>2949039.58</v>
      </c>
    </row>
    <row r="617" spans="22:48">
      <c r="V617" s="30"/>
      <c r="W617" s="29"/>
      <c r="X617" s="30"/>
      <c r="Y617" s="30"/>
      <c r="Z617" s="29"/>
      <c r="AA617" s="30"/>
      <c r="AB617" s="30"/>
      <c r="AC617" s="29"/>
      <c r="AD617" s="30"/>
      <c r="AE617" s="30">
        <v>605</v>
      </c>
      <c r="AF617" s="383">
        <v>1619340.83</v>
      </c>
      <c r="AG617" s="30"/>
      <c r="AH617" s="30"/>
      <c r="AI617" s="29"/>
      <c r="AJ617" s="30"/>
      <c r="AK617" s="30"/>
      <c r="AL617" s="29"/>
      <c r="AM617" s="30"/>
      <c r="AN617" s="30"/>
      <c r="AO617" s="29"/>
      <c r="AP617" s="30"/>
      <c r="AQ617" s="30">
        <v>605</v>
      </c>
      <c r="AR617" s="383">
        <v>2950619.45</v>
      </c>
      <c r="AS617" s="253">
        <f t="shared" si="22"/>
        <v>605</v>
      </c>
      <c r="AT617" s="254">
        <f t="shared" si="23"/>
        <v>605</v>
      </c>
      <c r="AU617" s="376">
        <v>605</v>
      </c>
      <c r="AV617" s="376">
        <v>2953884.2</v>
      </c>
    </row>
    <row r="618" spans="22:48">
      <c r="V618" s="30"/>
      <c r="W618" s="29"/>
      <c r="X618" s="30"/>
      <c r="Y618" s="30"/>
      <c r="Z618" s="29"/>
      <c r="AA618" s="30"/>
      <c r="AB618" s="30"/>
      <c r="AC618" s="29"/>
      <c r="AD618" s="30"/>
      <c r="AE618" s="30">
        <v>606</v>
      </c>
      <c r="AF618" s="383">
        <v>1621969.37</v>
      </c>
      <c r="AG618" s="30"/>
      <c r="AH618" s="30"/>
      <c r="AI618" s="29"/>
      <c r="AJ618" s="30"/>
      <c r="AK618" s="30"/>
      <c r="AL618" s="29"/>
      <c r="AM618" s="30"/>
      <c r="AN618" s="30"/>
      <c r="AO618" s="29"/>
      <c r="AP618" s="30"/>
      <c r="AQ618" s="30">
        <v>606</v>
      </c>
      <c r="AR618" s="383">
        <v>2955463.88</v>
      </c>
      <c r="AS618" s="253">
        <f t="shared" si="22"/>
        <v>606</v>
      </c>
      <c r="AT618" s="254">
        <f t="shared" si="23"/>
        <v>606</v>
      </c>
      <c r="AU618" s="376">
        <v>606</v>
      </c>
      <c r="AV618" s="376">
        <v>2958728.82</v>
      </c>
    </row>
    <row r="619" spans="22:48">
      <c r="V619" s="30"/>
      <c r="W619" s="29"/>
      <c r="X619" s="30"/>
      <c r="Y619" s="30"/>
      <c r="Z619" s="29"/>
      <c r="AA619" s="30"/>
      <c r="AB619" s="30"/>
      <c r="AC619" s="29"/>
      <c r="AD619" s="30"/>
      <c r="AE619" s="30">
        <v>607</v>
      </c>
      <c r="AF619" s="383">
        <v>1624597.91</v>
      </c>
      <c r="AG619" s="30"/>
      <c r="AH619" s="30"/>
      <c r="AI619" s="29"/>
      <c r="AJ619" s="30"/>
      <c r="AK619" s="30"/>
      <c r="AL619" s="29"/>
      <c r="AM619" s="30"/>
      <c r="AN619" s="30"/>
      <c r="AO619" s="29"/>
      <c r="AP619" s="30"/>
      <c r="AQ619" s="30">
        <v>607</v>
      </c>
      <c r="AR619" s="383">
        <v>2960308.31</v>
      </c>
      <c r="AS619" s="253">
        <f t="shared" si="22"/>
        <v>607</v>
      </c>
      <c r="AT619" s="254">
        <f t="shared" si="23"/>
        <v>607</v>
      </c>
      <c r="AU619" s="376">
        <v>607</v>
      </c>
      <c r="AV619" s="376">
        <v>2963573.44</v>
      </c>
    </row>
    <row r="620" spans="22:48">
      <c r="V620" s="30"/>
      <c r="W620" s="29"/>
      <c r="X620" s="30"/>
      <c r="Y620" s="30"/>
      <c r="Z620" s="29"/>
      <c r="AA620" s="30"/>
      <c r="AB620" s="30"/>
      <c r="AC620" s="29"/>
      <c r="AD620" s="30"/>
      <c r="AE620" s="30">
        <v>608</v>
      </c>
      <c r="AF620" s="383">
        <v>1627226.45</v>
      </c>
      <c r="AG620" s="30"/>
      <c r="AH620" s="30"/>
      <c r="AI620" s="29"/>
      <c r="AJ620" s="30"/>
      <c r="AK620" s="30"/>
      <c r="AL620" s="29"/>
      <c r="AM620" s="30"/>
      <c r="AN620" s="30"/>
      <c r="AO620" s="29"/>
      <c r="AP620" s="30"/>
      <c r="AQ620" s="30">
        <v>608</v>
      </c>
      <c r="AR620" s="383">
        <v>2965152.74</v>
      </c>
      <c r="AS620" s="253">
        <f t="shared" si="22"/>
        <v>608</v>
      </c>
      <c r="AT620" s="254">
        <f t="shared" si="23"/>
        <v>608</v>
      </c>
      <c r="AU620" s="376">
        <v>608</v>
      </c>
      <c r="AV620" s="376">
        <v>2968418.06</v>
      </c>
    </row>
    <row r="621" spans="22:48">
      <c r="V621" s="30"/>
      <c r="W621" s="29"/>
      <c r="X621" s="30"/>
      <c r="Y621" s="30"/>
      <c r="Z621" s="29"/>
      <c r="AA621" s="30"/>
      <c r="AB621" s="30"/>
      <c r="AC621" s="29"/>
      <c r="AD621" s="30"/>
      <c r="AE621" s="30">
        <v>609</v>
      </c>
      <c r="AF621" s="383">
        <v>1629854.99</v>
      </c>
      <c r="AG621" s="30"/>
      <c r="AH621" s="30"/>
      <c r="AI621" s="29"/>
      <c r="AJ621" s="30"/>
      <c r="AK621" s="30"/>
      <c r="AL621" s="29"/>
      <c r="AM621" s="30"/>
      <c r="AN621" s="30"/>
      <c r="AO621" s="29"/>
      <c r="AP621" s="30"/>
      <c r="AQ621" s="30">
        <v>609</v>
      </c>
      <c r="AR621" s="383">
        <v>2969997.17</v>
      </c>
      <c r="AS621" s="253">
        <f t="shared" si="22"/>
        <v>609</v>
      </c>
      <c r="AT621" s="254">
        <f t="shared" si="23"/>
        <v>609</v>
      </c>
      <c r="AU621" s="376">
        <v>609</v>
      </c>
      <c r="AV621" s="376">
        <v>2973262.68</v>
      </c>
    </row>
    <row r="622" spans="22:48">
      <c r="V622" s="30"/>
      <c r="W622" s="29"/>
      <c r="X622" s="30"/>
      <c r="Y622" s="30"/>
      <c r="Z622" s="29"/>
      <c r="AA622" s="30"/>
      <c r="AB622" s="30"/>
      <c r="AC622" s="29"/>
      <c r="AD622" s="30"/>
      <c r="AE622" s="30">
        <v>610</v>
      </c>
      <c r="AF622" s="383">
        <v>1632483.53</v>
      </c>
      <c r="AG622" s="30"/>
      <c r="AH622" s="30"/>
      <c r="AI622" s="29"/>
      <c r="AJ622" s="30"/>
      <c r="AK622" s="30"/>
      <c r="AL622" s="29"/>
      <c r="AM622" s="30"/>
      <c r="AN622" s="30"/>
      <c r="AO622" s="29"/>
      <c r="AP622" s="30"/>
      <c r="AQ622" s="30">
        <v>610</v>
      </c>
      <c r="AR622" s="383">
        <v>2974841.6</v>
      </c>
      <c r="AS622" s="253">
        <f t="shared" si="22"/>
        <v>610</v>
      </c>
      <c r="AT622" s="254">
        <f t="shared" si="23"/>
        <v>610</v>
      </c>
      <c r="AU622" s="376">
        <v>610</v>
      </c>
      <c r="AV622" s="376">
        <v>2978107.3</v>
      </c>
    </row>
    <row r="623" spans="22:48">
      <c r="V623" s="30"/>
      <c r="W623" s="29"/>
      <c r="X623" s="30"/>
      <c r="Y623" s="30"/>
      <c r="Z623" s="29"/>
      <c r="AA623" s="30"/>
      <c r="AB623" s="30"/>
      <c r="AC623" s="29"/>
      <c r="AD623" s="30"/>
      <c r="AE623" s="30">
        <v>611</v>
      </c>
      <c r="AF623" s="383">
        <v>1635112.07</v>
      </c>
      <c r="AG623" s="30"/>
      <c r="AH623" s="30"/>
      <c r="AI623" s="29"/>
      <c r="AJ623" s="30"/>
      <c r="AK623" s="30"/>
      <c r="AL623" s="29"/>
      <c r="AM623" s="30"/>
      <c r="AN623" s="30"/>
      <c r="AO623" s="29"/>
      <c r="AP623" s="30"/>
      <c r="AQ623" s="30">
        <v>611</v>
      </c>
      <c r="AR623" s="383">
        <v>2979686.03</v>
      </c>
      <c r="AS623" s="253">
        <f t="shared" si="22"/>
        <v>611</v>
      </c>
      <c r="AT623" s="254">
        <f t="shared" si="23"/>
        <v>611</v>
      </c>
      <c r="AU623" s="376">
        <v>611</v>
      </c>
      <c r="AV623" s="376">
        <v>2982951.92</v>
      </c>
    </row>
    <row r="624" spans="22:48">
      <c r="V624" s="30"/>
      <c r="W624" s="29"/>
      <c r="X624" s="30"/>
      <c r="Y624" s="30"/>
      <c r="Z624" s="29"/>
      <c r="AA624" s="30"/>
      <c r="AB624" s="30"/>
      <c r="AC624" s="29"/>
      <c r="AD624" s="30"/>
      <c r="AE624" s="30">
        <v>612</v>
      </c>
      <c r="AF624" s="383">
        <v>1637740.61</v>
      </c>
      <c r="AG624" s="30"/>
      <c r="AH624" s="30"/>
      <c r="AI624" s="29"/>
      <c r="AJ624" s="30"/>
      <c r="AK624" s="30"/>
      <c r="AL624" s="29"/>
      <c r="AM624" s="30"/>
      <c r="AN624" s="30"/>
      <c r="AO624" s="29"/>
      <c r="AP624" s="30"/>
      <c r="AQ624" s="30">
        <v>612</v>
      </c>
      <c r="AR624" s="383">
        <v>2984530.46</v>
      </c>
      <c r="AS624" s="253">
        <f t="shared" si="22"/>
        <v>612</v>
      </c>
      <c r="AT624" s="254">
        <f t="shared" si="23"/>
        <v>612</v>
      </c>
      <c r="AU624" s="376">
        <v>612</v>
      </c>
      <c r="AV624" s="376">
        <v>2987796.54</v>
      </c>
    </row>
    <row r="625" spans="22:48">
      <c r="V625" s="30"/>
      <c r="W625" s="29"/>
      <c r="X625" s="30"/>
      <c r="Y625" s="30"/>
      <c r="Z625" s="29"/>
      <c r="AA625" s="30"/>
      <c r="AB625" s="30"/>
      <c r="AC625" s="29"/>
      <c r="AD625" s="30"/>
      <c r="AE625" s="30">
        <v>613</v>
      </c>
      <c r="AF625" s="383">
        <v>1640369.15</v>
      </c>
      <c r="AG625" s="30"/>
      <c r="AH625" s="30"/>
      <c r="AI625" s="29"/>
      <c r="AJ625" s="30"/>
      <c r="AK625" s="30"/>
      <c r="AL625" s="29"/>
      <c r="AM625" s="30"/>
      <c r="AN625" s="30"/>
      <c r="AO625" s="29"/>
      <c r="AP625" s="30"/>
      <c r="AQ625" s="30">
        <v>613</v>
      </c>
      <c r="AR625" s="383">
        <v>2989374.89</v>
      </c>
      <c r="AS625" s="253">
        <f t="shared" si="22"/>
        <v>613</v>
      </c>
      <c r="AT625" s="254">
        <f t="shared" si="23"/>
        <v>613</v>
      </c>
      <c r="AU625" s="376">
        <v>613</v>
      </c>
      <c r="AV625" s="376">
        <v>2992641.16</v>
      </c>
    </row>
    <row r="626" spans="22:48">
      <c r="V626" s="30"/>
      <c r="W626" s="29"/>
      <c r="X626" s="30"/>
      <c r="Y626" s="30"/>
      <c r="Z626" s="29"/>
      <c r="AA626" s="30"/>
      <c r="AB626" s="30"/>
      <c r="AC626" s="29"/>
      <c r="AD626" s="30"/>
      <c r="AE626" s="30">
        <v>614</v>
      </c>
      <c r="AF626" s="383">
        <v>1642997.69</v>
      </c>
      <c r="AG626" s="30"/>
      <c r="AH626" s="30"/>
      <c r="AI626" s="29"/>
      <c r="AJ626" s="30"/>
      <c r="AK626" s="30"/>
      <c r="AL626" s="29"/>
      <c r="AM626" s="30"/>
      <c r="AN626" s="30"/>
      <c r="AO626" s="29"/>
      <c r="AP626" s="30"/>
      <c r="AQ626" s="30">
        <v>614</v>
      </c>
      <c r="AR626" s="383">
        <v>2994219.32</v>
      </c>
      <c r="AS626" s="253">
        <f t="shared" si="22"/>
        <v>614</v>
      </c>
      <c r="AT626" s="254">
        <f t="shared" si="23"/>
        <v>614</v>
      </c>
      <c r="AU626" s="376">
        <v>614</v>
      </c>
      <c r="AV626" s="376">
        <v>2997485.78</v>
      </c>
    </row>
    <row r="627" spans="22:48">
      <c r="V627" s="30"/>
      <c r="W627" s="29"/>
      <c r="X627" s="30"/>
      <c r="Y627" s="30"/>
      <c r="Z627" s="29"/>
      <c r="AA627" s="30"/>
      <c r="AB627" s="30"/>
      <c r="AC627" s="29"/>
      <c r="AD627" s="30"/>
      <c r="AE627" s="30">
        <v>615</v>
      </c>
      <c r="AF627" s="383">
        <v>1645626.23</v>
      </c>
      <c r="AG627" s="30"/>
      <c r="AH627" s="30"/>
      <c r="AI627" s="29"/>
      <c r="AJ627" s="30"/>
      <c r="AK627" s="30"/>
      <c r="AL627" s="29"/>
      <c r="AM627" s="30"/>
      <c r="AN627" s="30"/>
      <c r="AO627" s="29"/>
      <c r="AP627" s="30"/>
      <c r="AQ627" s="30">
        <v>615</v>
      </c>
      <c r="AR627" s="383">
        <v>2999063.75</v>
      </c>
      <c r="AS627" s="253">
        <f t="shared" si="22"/>
        <v>615</v>
      </c>
      <c r="AT627" s="254">
        <f t="shared" si="23"/>
        <v>615</v>
      </c>
      <c r="AU627" s="376">
        <v>615</v>
      </c>
      <c r="AV627" s="376">
        <v>3002330.4</v>
      </c>
    </row>
    <row r="628" spans="22:48">
      <c r="V628" s="30"/>
      <c r="W628" s="29"/>
      <c r="X628" s="30"/>
      <c r="Y628" s="30"/>
      <c r="Z628" s="29"/>
      <c r="AA628" s="30"/>
      <c r="AB628" s="30"/>
      <c r="AC628" s="29"/>
      <c r="AD628" s="30"/>
      <c r="AE628" s="30">
        <v>616</v>
      </c>
      <c r="AF628" s="383">
        <v>1648254.77</v>
      </c>
      <c r="AG628" s="30"/>
      <c r="AH628" s="30"/>
      <c r="AI628" s="29"/>
      <c r="AJ628" s="30"/>
      <c r="AK628" s="30"/>
      <c r="AL628" s="29"/>
      <c r="AM628" s="30"/>
      <c r="AN628" s="30"/>
      <c r="AO628" s="29"/>
      <c r="AP628" s="30"/>
      <c r="AQ628" s="30">
        <v>616</v>
      </c>
      <c r="AR628" s="383">
        <v>3003908.18</v>
      </c>
      <c r="AS628" s="253">
        <f t="shared" si="22"/>
        <v>616</v>
      </c>
      <c r="AT628" s="254">
        <f t="shared" si="23"/>
        <v>616</v>
      </c>
      <c r="AU628" s="376">
        <v>616</v>
      </c>
      <c r="AV628" s="376">
        <v>3007175.02</v>
      </c>
    </row>
    <row r="629" spans="22:48">
      <c r="V629" s="30"/>
      <c r="W629" s="29"/>
      <c r="X629" s="30"/>
      <c r="Y629" s="30"/>
      <c r="Z629" s="29"/>
      <c r="AA629" s="30"/>
      <c r="AB629" s="30"/>
      <c r="AC629" s="29"/>
      <c r="AD629" s="30"/>
      <c r="AE629" s="30">
        <v>617</v>
      </c>
      <c r="AF629" s="383">
        <v>1650883.31</v>
      </c>
      <c r="AG629" s="30"/>
      <c r="AH629" s="30"/>
      <c r="AI629" s="29"/>
      <c r="AJ629" s="30"/>
      <c r="AK629" s="30"/>
      <c r="AL629" s="29"/>
      <c r="AM629" s="30"/>
      <c r="AN629" s="30"/>
      <c r="AO629" s="29"/>
      <c r="AP629" s="30"/>
      <c r="AQ629" s="30">
        <v>617</v>
      </c>
      <c r="AR629" s="383">
        <v>3008752.61</v>
      </c>
      <c r="AS629" s="253">
        <f t="shared" si="22"/>
        <v>617</v>
      </c>
      <c r="AT629" s="254">
        <f t="shared" si="23"/>
        <v>617</v>
      </c>
      <c r="AU629" s="376">
        <v>617</v>
      </c>
      <c r="AV629" s="376">
        <v>3012019.64</v>
      </c>
    </row>
    <row r="630" spans="22:48">
      <c r="V630" s="30"/>
      <c r="W630" s="29"/>
      <c r="X630" s="30"/>
      <c r="Y630" s="30"/>
      <c r="Z630" s="29"/>
      <c r="AA630" s="30"/>
      <c r="AB630" s="30"/>
      <c r="AC630" s="29"/>
      <c r="AD630" s="30"/>
      <c r="AE630" s="30">
        <v>618</v>
      </c>
      <c r="AF630" s="383">
        <v>1653511.85</v>
      </c>
      <c r="AG630" s="30"/>
      <c r="AH630" s="30"/>
      <c r="AI630" s="29"/>
      <c r="AJ630" s="30"/>
      <c r="AK630" s="30"/>
      <c r="AL630" s="29"/>
      <c r="AM630" s="30"/>
      <c r="AN630" s="30"/>
      <c r="AO630" s="29"/>
      <c r="AP630" s="30"/>
      <c r="AQ630" s="30">
        <v>618</v>
      </c>
      <c r="AR630" s="383">
        <v>3013597.04</v>
      </c>
      <c r="AS630" s="253">
        <f t="shared" si="22"/>
        <v>618</v>
      </c>
      <c r="AT630" s="254">
        <f t="shared" si="23"/>
        <v>618</v>
      </c>
      <c r="AU630" s="376">
        <v>618</v>
      </c>
      <c r="AV630" s="376">
        <v>3016864.26</v>
      </c>
    </row>
    <row r="631" spans="22:48">
      <c r="V631" s="30"/>
      <c r="W631" s="29"/>
      <c r="X631" s="30"/>
      <c r="Y631" s="30"/>
      <c r="Z631" s="29"/>
      <c r="AA631" s="30"/>
      <c r="AB631" s="30"/>
      <c r="AC631" s="29"/>
      <c r="AD631" s="30"/>
      <c r="AE631" s="30">
        <v>619</v>
      </c>
      <c r="AF631" s="383">
        <v>1656140.39</v>
      </c>
      <c r="AG631" s="30"/>
      <c r="AH631" s="30"/>
      <c r="AI631" s="29"/>
      <c r="AJ631" s="30"/>
      <c r="AK631" s="30"/>
      <c r="AL631" s="29"/>
      <c r="AM631" s="30"/>
      <c r="AN631" s="30"/>
      <c r="AO631" s="29"/>
      <c r="AP631" s="30"/>
      <c r="AQ631" s="30">
        <v>619</v>
      </c>
      <c r="AR631" s="383">
        <v>3018441.47</v>
      </c>
      <c r="AS631" s="253">
        <f t="shared" si="22"/>
        <v>619</v>
      </c>
      <c r="AT631" s="254">
        <f t="shared" si="23"/>
        <v>619</v>
      </c>
      <c r="AU631" s="376">
        <v>619</v>
      </c>
      <c r="AV631" s="376">
        <v>3021708.88</v>
      </c>
    </row>
    <row r="632" spans="22:48">
      <c r="V632" s="30"/>
      <c r="W632" s="29"/>
      <c r="X632" s="30"/>
      <c r="Y632" s="30"/>
      <c r="Z632" s="29"/>
      <c r="AA632" s="30"/>
      <c r="AB632" s="30"/>
      <c r="AC632" s="29"/>
      <c r="AD632" s="30"/>
      <c r="AE632" s="30">
        <v>620</v>
      </c>
      <c r="AF632" s="383">
        <v>1658768.93</v>
      </c>
      <c r="AG632" s="30"/>
      <c r="AH632" s="30"/>
      <c r="AI632" s="29"/>
      <c r="AJ632" s="30"/>
      <c r="AK632" s="30"/>
      <c r="AL632" s="29"/>
      <c r="AM632" s="30"/>
      <c r="AN632" s="30"/>
      <c r="AO632" s="29"/>
      <c r="AP632" s="30"/>
      <c r="AQ632" s="30">
        <v>620</v>
      </c>
      <c r="AR632" s="383">
        <v>3023285.9</v>
      </c>
      <c r="AS632" s="253">
        <f t="shared" si="22"/>
        <v>620</v>
      </c>
      <c r="AT632" s="254">
        <f t="shared" si="23"/>
        <v>620</v>
      </c>
      <c r="AU632" s="376">
        <v>620</v>
      </c>
      <c r="AV632" s="376">
        <v>3026553.5</v>
      </c>
    </row>
    <row r="633" spans="22:48">
      <c r="V633" s="30"/>
      <c r="W633" s="29"/>
      <c r="X633" s="30"/>
      <c r="Y633" s="30"/>
      <c r="Z633" s="29"/>
      <c r="AA633" s="30"/>
      <c r="AB633" s="30"/>
      <c r="AC633" s="29"/>
      <c r="AD633" s="30"/>
      <c r="AE633" s="30">
        <v>621</v>
      </c>
      <c r="AF633" s="383">
        <v>1661397.47</v>
      </c>
      <c r="AG633" s="30"/>
      <c r="AH633" s="30"/>
      <c r="AI633" s="29"/>
      <c r="AJ633" s="30"/>
      <c r="AK633" s="30"/>
      <c r="AL633" s="29"/>
      <c r="AM633" s="30"/>
      <c r="AN633" s="30"/>
      <c r="AO633" s="29"/>
      <c r="AP633" s="30"/>
      <c r="AQ633" s="30">
        <v>621</v>
      </c>
      <c r="AR633" s="383">
        <v>3028130.33</v>
      </c>
      <c r="AS633" s="253">
        <f t="shared" si="22"/>
        <v>621</v>
      </c>
      <c r="AT633" s="254">
        <f t="shared" si="23"/>
        <v>621</v>
      </c>
      <c r="AU633" s="376">
        <v>621</v>
      </c>
      <c r="AV633" s="376">
        <v>3031398.12</v>
      </c>
    </row>
    <row r="634" spans="22:48">
      <c r="V634" s="30"/>
      <c r="W634" s="29"/>
      <c r="X634" s="30"/>
      <c r="Y634" s="30"/>
      <c r="Z634" s="29"/>
      <c r="AA634" s="30"/>
      <c r="AB634" s="30"/>
      <c r="AC634" s="29"/>
      <c r="AD634" s="30"/>
      <c r="AE634" s="30">
        <v>622</v>
      </c>
      <c r="AF634" s="383">
        <v>1664026.01</v>
      </c>
      <c r="AG634" s="30"/>
      <c r="AH634" s="30"/>
      <c r="AI634" s="29"/>
      <c r="AJ634" s="30"/>
      <c r="AK634" s="30"/>
      <c r="AL634" s="29"/>
      <c r="AM634" s="30"/>
      <c r="AN634" s="30"/>
      <c r="AO634" s="29"/>
      <c r="AP634" s="30"/>
      <c r="AQ634" s="30">
        <v>622</v>
      </c>
      <c r="AR634" s="383">
        <v>3032974.76</v>
      </c>
      <c r="AS634" s="253">
        <f t="shared" si="22"/>
        <v>622</v>
      </c>
      <c r="AT634" s="254">
        <f t="shared" si="23"/>
        <v>622</v>
      </c>
      <c r="AU634" s="376">
        <v>622</v>
      </c>
      <c r="AV634" s="376">
        <v>3036242.74</v>
      </c>
    </row>
    <row r="635" spans="22:48">
      <c r="V635" s="30"/>
      <c r="W635" s="29"/>
      <c r="X635" s="30"/>
      <c r="Y635" s="30"/>
      <c r="Z635" s="29"/>
      <c r="AA635" s="30"/>
      <c r="AB635" s="30"/>
      <c r="AC635" s="29"/>
      <c r="AD635" s="30"/>
      <c r="AE635" s="30">
        <v>623</v>
      </c>
      <c r="AF635" s="383">
        <v>1666654.55</v>
      </c>
      <c r="AG635" s="30"/>
      <c r="AH635" s="30"/>
      <c r="AI635" s="29"/>
      <c r="AJ635" s="30"/>
      <c r="AK635" s="30"/>
      <c r="AL635" s="29"/>
      <c r="AM635" s="30"/>
      <c r="AN635" s="30"/>
      <c r="AO635" s="29"/>
      <c r="AP635" s="30"/>
      <c r="AQ635" s="30">
        <v>623</v>
      </c>
      <c r="AR635" s="383">
        <v>3037819.19</v>
      </c>
      <c r="AS635" s="253">
        <f t="shared" si="22"/>
        <v>623</v>
      </c>
      <c r="AT635" s="254">
        <f t="shared" si="23"/>
        <v>623</v>
      </c>
      <c r="AU635" s="376">
        <v>623</v>
      </c>
      <c r="AV635" s="376">
        <v>3041087.36</v>
      </c>
    </row>
    <row r="636" spans="22:48">
      <c r="V636" s="30"/>
      <c r="W636" s="29"/>
      <c r="X636" s="30"/>
      <c r="Y636" s="30"/>
      <c r="Z636" s="29"/>
      <c r="AA636" s="30"/>
      <c r="AB636" s="30"/>
      <c r="AC636" s="29"/>
      <c r="AD636" s="30"/>
      <c r="AE636" s="30">
        <v>624</v>
      </c>
      <c r="AF636" s="383">
        <v>1669283.09</v>
      </c>
      <c r="AG636" s="30"/>
      <c r="AH636" s="30"/>
      <c r="AI636" s="29"/>
      <c r="AJ636" s="30"/>
      <c r="AK636" s="30"/>
      <c r="AL636" s="29"/>
      <c r="AM636" s="30"/>
      <c r="AN636" s="30"/>
      <c r="AO636" s="29"/>
      <c r="AP636" s="30"/>
      <c r="AQ636" s="30">
        <v>624</v>
      </c>
      <c r="AR636" s="383">
        <v>3042663.62</v>
      </c>
      <c r="AS636" s="253">
        <f t="shared" si="22"/>
        <v>624</v>
      </c>
      <c r="AT636" s="254">
        <f t="shared" si="23"/>
        <v>624</v>
      </c>
      <c r="AU636" s="376">
        <v>624</v>
      </c>
      <c r="AV636" s="376">
        <v>3045931.98</v>
      </c>
    </row>
    <row r="637" spans="22:48">
      <c r="V637" s="30"/>
      <c r="W637" s="29"/>
      <c r="X637" s="30"/>
      <c r="Y637" s="30"/>
      <c r="Z637" s="29"/>
      <c r="AA637" s="30"/>
      <c r="AB637" s="30"/>
      <c r="AC637" s="29"/>
      <c r="AD637" s="30"/>
      <c r="AE637" s="30">
        <v>625</v>
      </c>
      <c r="AF637" s="383">
        <v>1671911.63</v>
      </c>
      <c r="AG637" s="30"/>
      <c r="AH637" s="30"/>
      <c r="AI637" s="29"/>
      <c r="AJ637" s="30"/>
      <c r="AK637" s="30"/>
      <c r="AL637" s="29"/>
      <c r="AM637" s="30"/>
      <c r="AN637" s="30"/>
      <c r="AO637" s="29"/>
      <c r="AP637" s="30"/>
      <c r="AQ637" s="30">
        <v>625</v>
      </c>
      <c r="AR637" s="383">
        <v>3047508.05</v>
      </c>
      <c r="AS637" s="253">
        <f t="shared" si="22"/>
        <v>625</v>
      </c>
      <c r="AT637" s="254">
        <f t="shared" si="23"/>
        <v>625</v>
      </c>
      <c r="AU637" s="376">
        <v>625</v>
      </c>
      <c r="AV637" s="376">
        <v>3050776.6</v>
      </c>
    </row>
    <row r="638" spans="22:48">
      <c r="V638" s="30"/>
      <c r="W638" s="29"/>
      <c r="X638" s="30"/>
      <c r="Y638" s="30"/>
      <c r="Z638" s="29"/>
      <c r="AA638" s="30"/>
      <c r="AB638" s="30"/>
      <c r="AC638" s="29"/>
      <c r="AD638" s="30"/>
      <c r="AE638" s="30">
        <v>626</v>
      </c>
      <c r="AF638" s="383">
        <v>1674540.17</v>
      </c>
      <c r="AG638" s="30"/>
      <c r="AH638" s="30"/>
      <c r="AI638" s="29"/>
      <c r="AJ638" s="30"/>
      <c r="AK638" s="30"/>
      <c r="AL638" s="29"/>
      <c r="AM638" s="30"/>
      <c r="AN638" s="30"/>
      <c r="AO638" s="29"/>
      <c r="AP638" s="30"/>
      <c r="AQ638" s="30">
        <v>626</v>
      </c>
      <c r="AR638" s="383">
        <v>3052352.48</v>
      </c>
      <c r="AS638" s="253">
        <f t="shared" si="22"/>
        <v>626</v>
      </c>
      <c r="AT638" s="254">
        <f t="shared" si="23"/>
        <v>626</v>
      </c>
      <c r="AU638" s="376">
        <v>626</v>
      </c>
      <c r="AV638" s="376">
        <v>3055621.22</v>
      </c>
    </row>
    <row r="639" spans="22:48">
      <c r="V639" s="30"/>
      <c r="W639" s="29"/>
      <c r="X639" s="30"/>
      <c r="Y639" s="30"/>
      <c r="Z639" s="29"/>
      <c r="AA639" s="30"/>
      <c r="AB639" s="30"/>
      <c r="AC639" s="29"/>
      <c r="AD639" s="30"/>
      <c r="AE639" s="30">
        <v>627</v>
      </c>
      <c r="AF639" s="383">
        <v>1677168.71</v>
      </c>
      <c r="AG639" s="30"/>
      <c r="AH639" s="30"/>
      <c r="AI639" s="29"/>
      <c r="AJ639" s="30"/>
      <c r="AK639" s="30"/>
      <c r="AL639" s="29"/>
      <c r="AM639" s="30"/>
      <c r="AN639" s="30"/>
      <c r="AO639" s="29"/>
      <c r="AP639" s="30"/>
      <c r="AQ639" s="30">
        <v>627</v>
      </c>
      <c r="AR639" s="383">
        <v>3057196.91</v>
      </c>
      <c r="AS639" s="253">
        <f t="shared" si="22"/>
        <v>627</v>
      </c>
      <c r="AT639" s="254">
        <f t="shared" si="23"/>
        <v>627</v>
      </c>
      <c r="AU639" s="376">
        <v>627</v>
      </c>
      <c r="AV639" s="376">
        <v>3060465.84</v>
      </c>
    </row>
    <row r="640" spans="22:48">
      <c r="V640" s="30"/>
      <c r="W640" s="29"/>
      <c r="X640" s="30"/>
      <c r="Y640" s="30"/>
      <c r="Z640" s="29"/>
      <c r="AA640" s="30"/>
      <c r="AB640" s="30"/>
      <c r="AC640" s="29"/>
      <c r="AD640" s="30"/>
      <c r="AE640" s="30">
        <v>628</v>
      </c>
      <c r="AF640" s="383">
        <v>1679797.25</v>
      </c>
      <c r="AG640" s="30"/>
      <c r="AH640" s="30"/>
      <c r="AI640" s="29"/>
      <c r="AJ640" s="30"/>
      <c r="AK640" s="30"/>
      <c r="AL640" s="29"/>
      <c r="AM640" s="30"/>
      <c r="AN640" s="30"/>
      <c r="AO640" s="29"/>
      <c r="AP640" s="30"/>
      <c r="AQ640" s="30">
        <v>628</v>
      </c>
      <c r="AR640" s="383">
        <v>3062041.34</v>
      </c>
      <c r="AS640" s="253">
        <f t="shared" si="22"/>
        <v>628</v>
      </c>
      <c r="AT640" s="254">
        <f t="shared" si="23"/>
        <v>628</v>
      </c>
      <c r="AU640" s="376">
        <v>628</v>
      </c>
      <c r="AV640" s="376">
        <v>3065310.46</v>
      </c>
    </row>
    <row r="641" spans="22:48">
      <c r="V641" s="30"/>
      <c r="W641" s="29"/>
      <c r="X641" s="30"/>
      <c r="Y641" s="30"/>
      <c r="Z641" s="29"/>
      <c r="AA641" s="30"/>
      <c r="AB641" s="30"/>
      <c r="AC641" s="29"/>
      <c r="AD641" s="30"/>
      <c r="AE641" s="30">
        <v>629</v>
      </c>
      <c r="AF641" s="383">
        <v>1682425.79</v>
      </c>
      <c r="AG641" s="30"/>
      <c r="AH641" s="30"/>
      <c r="AI641" s="29"/>
      <c r="AJ641" s="30"/>
      <c r="AK641" s="30"/>
      <c r="AL641" s="29"/>
      <c r="AM641" s="30"/>
      <c r="AN641" s="30"/>
      <c r="AO641" s="29"/>
      <c r="AP641" s="30"/>
      <c r="AQ641" s="30">
        <v>629</v>
      </c>
      <c r="AR641" s="383">
        <v>3066885.77</v>
      </c>
      <c r="AS641" s="253">
        <f t="shared" si="22"/>
        <v>629</v>
      </c>
      <c r="AT641" s="254">
        <f t="shared" si="23"/>
        <v>629</v>
      </c>
      <c r="AU641" s="376">
        <v>629</v>
      </c>
      <c r="AV641" s="376">
        <v>3070155.08</v>
      </c>
    </row>
    <row r="642" spans="22:48">
      <c r="V642" s="30"/>
      <c r="W642" s="29"/>
      <c r="X642" s="30"/>
      <c r="Y642" s="30"/>
      <c r="Z642" s="29"/>
      <c r="AA642" s="30"/>
      <c r="AB642" s="30"/>
      <c r="AC642" s="29"/>
      <c r="AD642" s="30"/>
      <c r="AE642" s="30">
        <v>630</v>
      </c>
      <c r="AF642" s="383">
        <v>1685054.33</v>
      </c>
      <c r="AG642" s="30"/>
      <c r="AH642" s="30"/>
      <c r="AI642" s="29"/>
      <c r="AJ642" s="30"/>
      <c r="AK642" s="30"/>
      <c r="AL642" s="29"/>
      <c r="AM642" s="30"/>
      <c r="AN642" s="30"/>
      <c r="AO642" s="29"/>
      <c r="AP642" s="30"/>
      <c r="AQ642" s="30">
        <v>630</v>
      </c>
      <c r="AR642" s="383">
        <v>3071730.2</v>
      </c>
      <c r="AS642" s="253">
        <f t="shared" si="22"/>
        <v>630</v>
      </c>
      <c r="AT642" s="254">
        <f t="shared" si="23"/>
        <v>630</v>
      </c>
      <c r="AU642" s="376">
        <v>630</v>
      </c>
      <c r="AV642" s="376">
        <v>3074999.7</v>
      </c>
    </row>
    <row r="643" spans="22:48">
      <c r="V643" s="30"/>
      <c r="W643" s="29"/>
      <c r="X643" s="30"/>
      <c r="Y643" s="30"/>
      <c r="Z643" s="29"/>
      <c r="AA643" s="30"/>
      <c r="AB643" s="30"/>
      <c r="AC643" s="29"/>
      <c r="AD643" s="30"/>
      <c r="AE643" s="30">
        <v>631</v>
      </c>
      <c r="AF643" s="383">
        <v>1687682.87</v>
      </c>
      <c r="AG643" s="30"/>
      <c r="AH643" s="30"/>
      <c r="AI643" s="29"/>
      <c r="AJ643" s="30"/>
      <c r="AK643" s="30"/>
      <c r="AL643" s="29"/>
      <c r="AM643" s="30"/>
      <c r="AN643" s="30"/>
      <c r="AO643" s="29"/>
      <c r="AP643" s="30"/>
      <c r="AQ643" s="30">
        <v>631</v>
      </c>
      <c r="AR643" s="383">
        <v>3076574.63</v>
      </c>
      <c r="AS643" s="253">
        <f t="shared" si="22"/>
        <v>631</v>
      </c>
      <c r="AT643" s="254">
        <f t="shared" si="23"/>
        <v>631</v>
      </c>
      <c r="AU643" s="376">
        <v>631</v>
      </c>
      <c r="AV643" s="376">
        <v>3079844.32</v>
      </c>
    </row>
    <row r="644" spans="22:48">
      <c r="V644" s="30"/>
      <c r="W644" s="29"/>
      <c r="X644" s="30"/>
      <c r="Y644" s="30"/>
      <c r="Z644" s="29"/>
      <c r="AA644" s="30"/>
      <c r="AB644" s="30"/>
      <c r="AC644" s="29"/>
      <c r="AD644" s="30"/>
      <c r="AE644" s="30">
        <v>632</v>
      </c>
      <c r="AF644" s="383">
        <v>1690311.41</v>
      </c>
      <c r="AG644" s="30"/>
      <c r="AH644" s="30"/>
      <c r="AI644" s="29"/>
      <c r="AJ644" s="30"/>
      <c r="AK644" s="30"/>
      <c r="AL644" s="29"/>
      <c r="AM644" s="30"/>
      <c r="AN644" s="30"/>
      <c r="AO644" s="29"/>
      <c r="AP644" s="30"/>
      <c r="AQ644" s="30">
        <v>632</v>
      </c>
      <c r="AR644" s="383">
        <v>3081419.06</v>
      </c>
      <c r="AS644" s="253">
        <f t="shared" si="22"/>
        <v>632</v>
      </c>
      <c r="AT644" s="254">
        <f t="shared" si="23"/>
        <v>632</v>
      </c>
      <c r="AU644" s="376">
        <v>632</v>
      </c>
      <c r="AV644" s="376">
        <v>3084688.94</v>
      </c>
    </row>
    <row r="645" spans="22:48">
      <c r="V645" s="30"/>
      <c r="W645" s="29"/>
      <c r="X645" s="30"/>
      <c r="Y645" s="30"/>
      <c r="Z645" s="29"/>
      <c r="AA645" s="30"/>
      <c r="AB645" s="30"/>
      <c r="AC645" s="29"/>
      <c r="AD645" s="30"/>
      <c r="AE645" s="30">
        <v>633</v>
      </c>
      <c r="AF645" s="383">
        <v>1692939.95</v>
      </c>
      <c r="AG645" s="30"/>
      <c r="AH645" s="30"/>
      <c r="AI645" s="29"/>
      <c r="AJ645" s="30"/>
      <c r="AK645" s="30"/>
      <c r="AL645" s="29"/>
      <c r="AM645" s="30"/>
      <c r="AN645" s="30"/>
      <c r="AO645" s="29"/>
      <c r="AP645" s="30"/>
      <c r="AQ645" s="30">
        <v>633</v>
      </c>
      <c r="AR645" s="383">
        <v>3086263.49</v>
      </c>
      <c r="AS645" s="253">
        <f t="shared" si="22"/>
        <v>633</v>
      </c>
      <c r="AT645" s="254">
        <f t="shared" si="23"/>
        <v>633</v>
      </c>
      <c r="AU645" s="376">
        <v>633</v>
      </c>
      <c r="AV645" s="376">
        <v>3089533.56</v>
      </c>
    </row>
    <row r="646" spans="22:48">
      <c r="V646" s="30"/>
      <c r="W646" s="29"/>
      <c r="X646" s="30"/>
      <c r="Y646" s="30"/>
      <c r="Z646" s="29"/>
      <c r="AA646" s="30"/>
      <c r="AB646" s="30"/>
      <c r="AC646" s="29"/>
      <c r="AD646" s="30"/>
      <c r="AE646" s="30">
        <v>634</v>
      </c>
      <c r="AF646" s="383">
        <v>1695568.49</v>
      </c>
      <c r="AG646" s="30"/>
      <c r="AH646" s="30"/>
      <c r="AI646" s="29"/>
      <c r="AJ646" s="30"/>
      <c r="AK646" s="30"/>
      <c r="AL646" s="29"/>
      <c r="AM646" s="30"/>
      <c r="AN646" s="30"/>
      <c r="AO646" s="29"/>
      <c r="AP646" s="30"/>
      <c r="AQ646" s="30">
        <v>634</v>
      </c>
      <c r="AR646" s="383">
        <v>3091107.92</v>
      </c>
      <c r="AS646" s="253">
        <f t="shared" si="22"/>
        <v>634</v>
      </c>
      <c r="AT646" s="254">
        <f t="shared" si="23"/>
        <v>634</v>
      </c>
      <c r="AU646" s="376">
        <v>634</v>
      </c>
      <c r="AV646" s="376">
        <v>3094378.18</v>
      </c>
    </row>
    <row r="647" spans="22:48">
      <c r="V647" s="30"/>
      <c r="W647" s="29"/>
      <c r="X647" s="30"/>
      <c r="Y647" s="30"/>
      <c r="Z647" s="29"/>
      <c r="AA647" s="30"/>
      <c r="AB647" s="30"/>
      <c r="AC647" s="29"/>
      <c r="AD647" s="30"/>
      <c r="AE647" s="30">
        <v>635</v>
      </c>
      <c r="AF647" s="383">
        <v>1698197.03</v>
      </c>
      <c r="AG647" s="30"/>
      <c r="AH647" s="30"/>
      <c r="AI647" s="29"/>
      <c r="AJ647" s="30"/>
      <c r="AK647" s="30"/>
      <c r="AL647" s="29"/>
      <c r="AM647" s="30"/>
      <c r="AN647" s="30"/>
      <c r="AO647" s="29"/>
      <c r="AP647" s="30"/>
      <c r="AQ647" s="30">
        <v>635</v>
      </c>
      <c r="AR647" s="383">
        <v>3095952.35</v>
      </c>
      <c r="AS647" s="253">
        <f t="shared" si="22"/>
        <v>635</v>
      </c>
      <c r="AT647" s="254">
        <f t="shared" si="23"/>
        <v>635</v>
      </c>
      <c r="AU647" s="376">
        <v>635</v>
      </c>
      <c r="AV647" s="376">
        <v>3099222.8</v>
      </c>
    </row>
    <row r="648" spans="22:48">
      <c r="V648" s="30"/>
      <c r="W648" s="29"/>
      <c r="X648" s="30"/>
      <c r="Y648" s="30"/>
      <c r="Z648" s="29"/>
      <c r="AA648" s="30"/>
      <c r="AB648" s="30"/>
      <c r="AC648" s="29"/>
      <c r="AD648" s="30"/>
      <c r="AE648" s="30">
        <v>636</v>
      </c>
      <c r="AF648" s="383">
        <v>1700825.57</v>
      </c>
      <c r="AG648" s="30"/>
      <c r="AH648" s="30"/>
      <c r="AI648" s="29"/>
      <c r="AJ648" s="30"/>
      <c r="AK648" s="30"/>
      <c r="AL648" s="29"/>
      <c r="AM648" s="30"/>
      <c r="AN648" s="30"/>
      <c r="AO648" s="29"/>
      <c r="AP648" s="30"/>
      <c r="AQ648" s="30">
        <v>636</v>
      </c>
      <c r="AR648" s="383">
        <v>3100796.78</v>
      </c>
      <c r="AS648" s="253">
        <f t="shared" si="22"/>
        <v>636</v>
      </c>
      <c r="AT648" s="254">
        <f t="shared" si="23"/>
        <v>636</v>
      </c>
      <c r="AU648" s="376">
        <v>636</v>
      </c>
      <c r="AV648" s="376">
        <v>3104067.42</v>
      </c>
    </row>
    <row r="649" spans="22:48">
      <c r="V649" s="30"/>
      <c r="W649" s="29"/>
      <c r="X649" s="30"/>
      <c r="Y649" s="30"/>
      <c r="Z649" s="29"/>
      <c r="AA649" s="30"/>
      <c r="AB649" s="30"/>
      <c r="AC649" s="29"/>
      <c r="AD649" s="30"/>
      <c r="AE649" s="30">
        <v>637</v>
      </c>
      <c r="AF649" s="383">
        <v>1703454.11</v>
      </c>
      <c r="AG649" s="30"/>
      <c r="AH649" s="30"/>
      <c r="AI649" s="29"/>
      <c r="AJ649" s="30"/>
      <c r="AK649" s="30"/>
      <c r="AL649" s="29"/>
      <c r="AM649" s="30"/>
      <c r="AN649" s="30"/>
      <c r="AO649" s="29"/>
      <c r="AP649" s="30"/>
      <c r="AQ649" s="30">
        <v>637</v>
      </c>
      <c r="AR649" s="383">
        <v>3105641.21</v>
      </c>
      <c r="AS649" s="253">
        <f t="shared" si="22"/>
        <v>637</v>
      </c>
      <c r="AT649" s="254">
        <f t="shared" si="23"/>
        <v>637</v>
      </c>
      <c r="AU649" s="376">
        <v>637</v>
      </c>
      <c r="AV649" s="376">
        <v>3108912.04</v>
      </c>
    </row>
    <row r="650" spans="22:48">
      <c r="V650" s="30"/>
      <c r="W650" s="29"/>
      <c r="X650" s="30"/>
      <c r="Y650" s="30"/>
      <c r="Z650" s="29"/>
      <c r="AA650" s="30"/>
      <c r="AB650" s="30"/>
      <c r="AC650" s="29"/>
      <c r="AD650" s="30"/>
      <c r="AE650" s="30">
        <v>638</v>
      </c>
      <c r="AF650" s="383">
        <v>1706082.65</v>
      </c>
      <c r="AG650" s="30"/>
      <c r="AH650" s="30"/>
      <c r="AI650" s="29"/>
      <c r="AJ650" s="30"/>
      <c r="AK650" s="30"/>
      <c r="AL650" s="29"/>
      <c r="AM650" s="30"/>
      <c r="AN650" s="30"/>
      <c r="AO650" s="29"/>
      <c r="AP650" s="30"/>
      <c r="AQ650" s="30">
        <v>638</v>
      </c>
      <c r="AR650" s="383">
        <v>3110485.64</v>
      </c>
      <c r="AS650" s="253">
        <f t="shared" si="22"/>
        <v>638</v>
      </c>
      <c r="AT650" s="254">
        <f t="shared" si="23"/>
        <v>638</v>
      </c>
      <c r="AU650" s="376">
        <v>638</v>
      </c>
      <c r="AV650" s="376">
        <v>3113756.66</v>
      </c>
    </row>
    <row r="651" spans="22:48">
      <c r="V651" s="30"/>
      <c r="W651" s="29"/>
      <c r="X651" s="30"/>
      <c r="Y651" s="30"/>
      <c r="Z651" s="29"/>
      <c r="AA651" s="30"/>
      <c r="AB651" s="30"/>
      <c r="AC651" s="29"/>
      <c r="AD651" s="30"/>
      <c r="AE651" s="30">
        <v>639</v>
      </c>
      <c r="AF651" s="383">
        <v>1708711.19</v>
      </c>
      <c r="AG651" s="30"/>
      <c r="AH651" s="30"/>
      <c r="AI651" s="29"/>
      <c r="AJ651" s="30"/>
      <c r="AK651" s="30"/>
      <c r="AL651" s="29"/>
      <c r="AM651" s="30"/>
      <c r="AN651" s="30"/>
      <c r="AO651" s="29"/>
      <c r="AP651" s="30"/>
      <c r="AQ651" s="30">
        <v>639</v>
      </c>
      <c r="AR651" s="383">
        <v>3115330.07</v>
      </c>
      <c r="AS651" s="253">
        <f t="shared" si="22"/>
        <v>639</v>
      </c>
      <c r="AT651" s="254">
        <f t="shared" si="23"/>
        <v>639</v>
      </c>
      <c r="AU651" s="376">
        <v>639</v>
      </c>
      <c r="AV651" s="376">
        <v>3118601.28</v>
      </c>
    </row>
    <row r="652" spans="22:48">
      <c r="V652" s="30"/>
      <c r="W652" s="29"/>
      <c r="X652" s="30"/>
      <c r="Y652" s="30"/>
      <c r="Z652" s="29"/>
      <c r="AA652" s="30"/>
      <c r="AB652" s="30"/>
      <c r="AC652" s="29"/>
      <c r="AD652" s="30"/>
      <c r="AE652" s="30">
        <v>640</v>
      </c>
      <c r="AF652" s="383">
        <v>1711339.73</v>
      </c>
      <c r="AG652" s="30"/>
      <c r="AH652" s="30"/>
      <c r="AI652" s="29"/>
      <c r="AJ652" s="30"/>
      <c r="AK652" s="30"/>
      <c r="AL652" s="29"/>
      <c r="AM652" s="30"/>
      <c r="AN652" s="30"/>
      <c r="AO652" s="29"/>
      <c r="AP652" s="30"/>
      <c r="AQ652" s="30">
        <v>640</v>
      </c>
      <c r="AR652" s="383">
        <v>3120174.5</v>
      </c>
      <c r="AS652" s="253">
        <f t="shared" si="22"/>
        <v>640</v>
      </c>
      <c r="AT652" s="254">
        <f t="shared" si="23"/>
        <v>640</v>
      </c>
      <c r="AU652" s="376">
        <v>640</v>
      </c>
      <c r="AV652" s="376">
        <v>3123445.9</v>
      </c>
    </row>
    <row r="653" spans="22:48">
      <c r="V653" s="30"/>
      <c r="W653" s="29"/>
      <c r="X653" s="30"/>
      <c r="Y653" s="30"/>
      <c r="Z653" s="29"/>
      <c r="AA653" s="30"/>
      <c r="AB653" s="30"/>
      <c r="AC653" s="29"/>
      <c r="AD653" s="30"/>
      <c r="AE653" s="30">
        <v>641</v>
      </c>
      <c r="AF653" s="383">
        <v>1713968.27</v>
      </c>
      <c r="AG653" s="30"/>
      <c r="AH653" s="30"/>
      <c r="AI653" s="29"/>
      <c r="AJ653" s="30"/>
      <c r="AK653" s="30"/>
      <c r="AL653" s="29"/>
      <c r="AM653" s="30"/>
      <c r="AN653" s="30"/>
      <c r="AO653" s="29"/>
      <c r="AP653" s="30"/>
      <c r="AQ653" s="30">
        <v>641</v>
      </c>
      <c r="AR653" s="383">
        <v>3125018.93</v>
      </c>
      <c r="AS653" s="253">
        <f t="shared" ref="AS653:AS716" si="24">AS652+1</f>
        <v>641</v>
      </c>
      <c r="AT653" s="254">
        <f t="shared" ref="AT653:AT716" si="25">AT652+1</f>
        <v>641</v>
      </c>
      <c r="AU653" s="376">
        <v>641</v>
      </c>
      <c r="AV653" s="376">
        <v>3128290.52</v>
      </c>
    </row>
    <row r="654" spans="22:48">
      <c r="V654" s="30"/>
      <c r="W654" s="29"/>
      <c r="X654" s="30"/>
      <c r="Y654" s="30"/>
      <c r="Z654" s="29"/>
      <c r="AA654" s="30"/>
      <c r="AB654" s="30"/>
      <c r="AC654" s="29"/>
      <c r="AD654" s="30"/>
      <c r="AE654" s="30">
        <v>642</v>
      </c>
      <c r="AF654" s="383">
        <v>1716596.81</v>
      </c>
      <c r="AG654" s="30"/>
      <c r="AH654" s="30"/>
      <c r="AI654" s="29"/>
      <c r="AJ654" s="30"/>
      <c r="AK654" s="30"/>
      <c r="AL654" s="29"/>
      <c r="AM654" s="30"/>
      <c r="AN654" s="30"/>
      <c r="AO654" s="29"/>
      <c r="AP654" s="30"/>
      <c r="AQ654" s="30">
        <v>642</v>
      </c>
      <c r="AR654" s="383">
        <v>3129863.36</v>
      </c>
      <c r="AS654" s="253">
        <f t="shared" si="24"/>
        <v>642</v>
      </c>
      <c r="AT654" s="254">
        <f t="shared" si="25"/>
        <v>642</v>
      </c>
      <c r="AU654" s="376">
        <v>642</v>
      </c>
      <c r="AV654" s="376">
        <v>3133135.14</v>
      </c>
    </row>
    <row r="655" spans="22:48">
      <c r="V655" s="30"/>
      <c r="W655" s="29"/>
      <c r="X655" s="30"/>
      <c r="Y655" s="30"/>
      <c r="Z655" s="29"/>
      <c r="AA655" s="30"/>
      <c r="AB655" s="30"/>
      <c r="AC655" s="29"/>
      <c r="AD655" s="30"/>
      <c r="AE655" s="30">
        <v>643</v>
      </c>
      <c r="AF655" s="383">
        <v>1719225.35</v>
      </c>
      <c r="AG655" s="30"/>
      <c r="AH655" s="30"/>
      <c r="AI655" s="29"/>
      <c r="AJ655" s="30"/>
      <c r="AK655" s="30"/>
      <c r="AL655" s="29"/>
      <c r="AM655" s="30"/>
      <c r="AN655" s="30"/>
      <c r="AO655" s="29"/>
      <c r="AP655" s="30"/>
      <c r="AQ655" s="30">
        <v>643</v>
      </c>
      <c r="AR655" s="383">
        <v>3134707.79</v>
      </c>
      <c r="AS655" s="253">
        <f t="shared" si="24"/>
        <v>643</v>
      </c>
      <c r="AT655" s="254">
        <f t="shared" si="25"/>
        <v>643</v>
      </c>
      <c r="AU655" s="376">
        <v>643</v>
      </c>
      <c r="AV655" s="376">
        <v>3137979.76</v>
      </c>
    </row>
    <row r="656" spans="22:48">
      <c r="V656" s="30"/>
      <c r="W656" s="29"/>
      <c r="X656" s="30"/>
      <c r="Y656" s="30"/>
      <c r="Z656" s="29"/>
      <c r="AA656" s="30"/>
      <c r="AB656" s="30"/>
      <c r="AC656" s="29"/>
      <c r="AD656" s="30"/>
      <c r="AE656" s="30">
        <v>644</v>
      </c>
      <c r="AF656" s="383">
        <v>1721853.89</v>
      </c>
      <c r="AG656" s="30"/>
      <c r="AH656" s="30"/>
      <c r="AI656" s="29"/>
      <c r="AJ656" s="30"/>
      <c r="AK656" s="30"/>
      <c r="AL656" s="29"/>
      <c r="AM656" s="30"/>
      <c r="AN656" s="30"/>
      <c r="AO656" s="29"/>
      <c r="AP656" s="30"/>
      <c r="AQ656" s="30">
        <v>644</v>
      </c>
      <c r="AR656" s="383">
        <v>3139552.22</v>
      </c>
      <c r="AS656" s="253">
        <f t="shared" si="24"/>
        <v>644</v>
      </c>
      <c r="AT656" s="254">
        <f t="shared" si="25"/>
        <v>644</v>
      </c>
      <c r="AU656" s="376">
        <v>644</v>
      </c>
      <c r="AV656" s="376">
        <v>3142824.38</v>
      </c>
    </row>
    <row r="657" spans="22:48">
      <c r="V657" s="30"/>
      <c r="W657" s="29"/>
      <c r="X657" s="30"/>
      <c r="Y657" s="30"/>
      <c r="Z657" s="29"/>
      <c r="AA657" s="30"/>
      <c r="AB657" s="30"/>
      <c r="AC657" s="29"/>
      <c r="AD657" s="30"/>
      <c r="AE657" s="30">
        <v>645</v>
      </c>
      <c r="AF657" s="383">
        <v>1724482.43</v>
      </c>
      <c r="AG657" s="30"/>
      <c r="AH657" s="30"/>
      <c r="AI657" s="29"/>
      <c r="AJ657" s="30"/>
      <c r="AK657" s="30"/>
      <c r="AL657" s="29"/>
      <c r="AM657" s="30"/>
      <c r="AN657" s="30"/>
      <c r="AO657" s="29"/>
      <c r="AP657" s="30"/>
      <c r="AQ657" s="30">
        <v>645</v>
      </c>
      <c r="AR657" s="383">
        <v>3144396.65</v>
      </c>
      <c r="AS657" s="253">
        <f t="shared" si="24"/>
        <v>645</v>
      </c>
      <c r="AT657" s="254">
        <f t="shared" si="25"/>
        <v>645</v>
      </c>
      <c r="AU657" s="376">
        <v>645</v>
      </c>
      <c r="AV657" s="376">
        <v>3147669</v>
      </c>
    </row>
    <row r="658" spans="22:48">
      <c r="V658" s="30"/>
      <c r="W658" s="29"/>
      <c r="X658" s="30"/>
      <c r="Y658" s="30"/>
      <c r="Z658" s="29"/>
      <c r="AA658" s="30"/>
      <c r="AB658" s="30"/>
      <c r="AC658" s="29"/>
      <c r="AD658" s="30"/>
      <c r="AE658" s="30">
        <v>646</v>
      </c>
      <c r="AF658" s="383">
        <v>1727110.97</v>
      </c>
      <c r="AG658" s="30"/>
      <c r="AH658" s="30"/>
      <c r="AI658" s="29"/>
      <c r="AJ658" s="30"/>
      <c r="AK658" s="30"/>
      <c r="AL658" s="29"/>
      <c r="AM658" s="30"/>
      <c r="AN658" s="30"/>
      <c r="AO658" s="29"/>
      <c r="AP658" s="30"/>
      <c r="AQ658" s="30">
        <v>646</v>
      </c>
      <c r="AR658" s="383">
        <v>3149241.08</v>
      </c>
      <c r="AS658" s="253">
        <f t="shared" si="24"/>
        <v>646</v>
      </c>
      <c r="AT658" s="254">
        <f t="shared" si="25"/>
        <v>646</v>
      </c>
      <c r="AU658" s="376">
        <v>646</v>
      </c>
      <c r="AV658" s="376">
        <v>3152513.62</v>
      </c>
    </row>
    <row r="659" spans="22:48">
      <c r="V659" s="30"/>
      <c r="W659" s="29"/>
      <c r="X659" s="30"/>
      <c r="Y659" s="30"/>
      <c r="Z659" s="29"/>
      <c r="AA659" s="30"/>
      <c r="AB659" s="30"/>
      <c r="AC659" s="29"/>
      <c r="AD659" s="30"/>
      <c r="AE659" s="30">
        <v>647</v>
      </c>
      <c r="AF659" s="383">
        <v>1729739.51</v>
      </c>
      <c r="AG659" s="30"/>
      <c r="AH659" s="30"/>
      <c r="AI659" s="29"/>
      <c r="AJ659" s="30"/>
      <c r="AK659" s="30"/>
      <c r="AL659" s="29"/>
      <c r="AM659" s="30"/>
      <c r="AN659" s="30"/>
      <c r="AO659" s="29"/>
      <c r="AP659" s="30"/>
      <c r="AQ659" s="30">
        <v>647</v>
      </c>
      <c r="AR659" s="383">
        <v>3154085.51</v>
      </c>
      <c r="AS659" s="253">
        <f t="shared" si="24"/>
        <v>647</v>
      </c>
      <c r="AT659" s="254">
        <f t="shared" si="25"/>
        <v>647</v>
      </c>
      <c r="AU659" s="376">
        <v>647</v>
      </c>
      <c r="AV659" s="376">
        <v>3157358.24</v>
      </c>
    </row>
    <row r="660" spans="22:48">
      <c r="V660" s="30"/>
      <c r="W660" s="29"/>
      <c r="X660" s="30"/>
      <c r="Y660" s="30"/>
      <c r="Z660" s="29"/>
      <c r="AA660" s="30"/>
      <c r="AB660" s="30"/>
      <c r="AC660" s="29"/>
      <c r="AD660" s="30"/>
      <c r="AE660" s="30">
        <v>648</v>
      </c>
      <c r="AF660" s="383">
        <v>1732368.05</v>
      </c>
      <c r="AG660" s="30"/>
      <c r="AH660" s="30"/>
      <c r="AI660" s="29"/>
      <c r="AJ660" s="30"/>
      <c r="AK660" s="30"/>
      <c r="AL660" s="29"/>
      <c r="AM660" s="30"/>
      <c r="AN660" s="30"/>
      <c r="AO660" s="29"/>
      <c r="AP660" s="30"/>
      <c r="AQ660" s="30">
        <v>648</v>
      </c>
      <c r="AR660" s="383">
        <v>3158929.94</v>
      </c>
      <c r="AS660" s="253">
        <f t="shared" si="24"/>
        <v>648</v>
      </c>
      <c r="AT660" s="254">
        <f t="shared" si="25"/>
        <v>648</v>
      </c>
      <c r="AU660" s="376">
        <v>648</v>
      </c>
      <c r="AV660" s="376">
        <v>3162202.86</v>
      </c>
    </row>
    <row r="661" spans="22:48">
      <c r="V661" s="30"/>
      <c r="W661" s="29"/>
      <c r="X661" s="30"/>
      <c r="Y661" s="30"/>
      <c r="Z661" s="29"/>
      <c r="AA661" s="30"/>
      <c r="AB661" s="30"/>
      <c r="AC661" s="29"/>
      <c r="AD661" s="30"/>
      <c r="AE661" s="30">
        <v>649</v>
      </c>
      <c r="AF661" s="383">
        <v>1734996.59</v>
      </c>
      <c r="AG661" s="30"/>
      <c r="AH661" s="30"/>
      <c r="AI661" s="29"/>
      <c r="AJ661" s="30"/>
      <c r="AK661" s="30"/>
      <c r="AL661" s="29"/>
      <c r="AM661" s="30"/>
      <c r="AN661" s="30"/>
      <c r="AO661" s="29"/>
      <c r="AP661" s="30"/>
      <c r="AQ661" s="30">
        <v>649</v>
      </c>
      <c r="AR661" s="383">
        <v>3163774.37</v>
      </c>
      <c r="AS661" s="253">
        <f t="shared" si="24"/>
        <v>649</v>
      </c>
      <c r="AT661" s="254">
        <f t="shared" si="25"/>
        <v>649</v>
      </c>
      <c r="AU661" s="376">
        <v>649</v>
      </c>
      <c r="AV661" s="376">
        <v>3167047.48</v>
      </c>
    </row>
    <row r="662" spans="22:48">
      <c r="V662" s="30"/>
      <c r="W662" s="29"/>
      <c r="X662" s="30"/>
      <c r="Y662" s="30"/>
      <c r="Z662" s="29"/>
      <c r="AA662" s="30"/>
      <c r="AB662" s="30"/>
      <c r="AC662" s="29"/>
      <c r="AD662" s="30"/>
      <c r="AE662" s="30">
        <v>650</v>
      </c>
      <c r="AF662" s="383">
        <v>1737625.13</v>
      </c>
      <c r="AG662" s="30"/>
      <c r="AH662" s="30"/>
      <c r="AI662" s="29"/>
      <c r="AJ662" s="30"/>
      <c r="AK662" s="30"/>
      <c r="AL662" s="29"/>
      <c r="AM662" s="30"/>
      <c r="AN662" s="30"/>
      <c r="AO662" s="29"/>
      <c r="AP662" s="30"/>
      <c r="AQ662" s="30">
        <v>650</v>
      </c>
      <c r="AR662" s="383">
        <v>3168618.8</v>
      </c>
      <c r="AS662" s="253">
        <f t="shared" si="24"/>
        <v>650</v>
      </c>
      <c r="AT662" s="254">
        <f t="shared" si="25"/>
        <v>650</v>
      </c>
      <c r="AU662" s="376">
        <v>650</v>
      </c>
      <c r="AV662" s="376">
        <v>3171892.1</v>
      </c>
    </row>
    <row r="663" spans="22:48">
      <c r="V663" s="30"/>
      <c r="W663" s="29"/>
      <c r="X663" s="30"/>
      <c r="Y663" s="30"/>
      <c r="Z663" s="29"/>
      <c r="AA663" s="30"/>
      <c r="AB663" s="30"/>
      <c r="AC663" s="29"/>
      <c r="AD663" s="30"/>
      <c r="AE663" s="30">
        <v>651</v>
      </c>
      <c r="AF663" s="383">
        <v>1740253.67</v>
      </c>
      <c r="AG663" s="30"/>
      <c r="AH663" s="30"/>
      <c r="AI663" s="29"/>
      <c r="AJ663" s="30"/>
      <c r="AK663" s="30"/>
      <c r="AL663" s="29"/>
      <c r="AM663" s="30"/>
      <c r="AN663" s="30"/>
      <c r="AO663" s="29"/>
      <c r="AP663" s="30"/>
      <c r="AQ663" s="30">
        <v>651</v>
      </c>
      <c r="AR663" s="383">
        <v>3173463.23</v>
      </c>
      <c r="AS663" s="253">
        <f t="shared" si="24"/>
        <v>651</v>
      </c>
      <c r="AT663" s="254">
        <f t="shared" si="25"/>
        <v>651</v>
      </c>
      <c r="AU663" s="376">
        <v>651</v>
      </c>
      <c r="AV663" s="376">
        <v>3176736.72</v>
      </c>
    </row>
    <row r="664" spans="22:48">
      <c r="V664" s="30"/>
      <c r="W664" s="29"/>
      <c r="X664" s="30"/>
      <c r="Y664" s="30"/>
      <c r="Z664" s="29"/>
      <c r="AA664" s="30"/>
      <c r="AB664" s="30"/>
      <c r="AC664" s="29"/>
      <c r="AD664" s="30"/>
      <c r="AE664" s="30">
        <v>652</v>
      </c>
      <c r="AF664" s="383">
        <v>1742882.21</v>
      </c>
      <c r="AG664" s="30"/>
      <c r="AH664" s="30"/>
      <c r="AI664" s="29"/>
      <c r="AJ664" s="30"/>
      <c r="AK664" s="30"/>
      <c r="AL664" s="29"/>
      <c r="AM664" s="30"/>
      <c r="AN664" s="30"/>
      <c r="AO664" s="29"/>
      <c r="AP664" s="30"/>
      <c r="AQ664" s="30">
        <v>652</v>
      </c>
      <c r="AR664" s="383">
        <v>3178307.66</v>
      </c>
      <c r="AS664" s="253">
        <f t="shared" si="24"/>
        <v>652</v>
      </c>
      <c r="AT664" s="254">
        <f t="shared" si="25"/>
        <v>652</v>
      </c>
      <c r="AU664" s="376">
        <v>652</v>
      </c>
      <c r="AV664" s="376">
        <v>3181581.34</v>
      </c>
    </row>
    <row r="665" spans="22:48">
      <c r="V665" s="30"/>
      <c r="W665" s="29"/>
      <c r="X665" s="30"/>
      <c r="Y665" s="30"/>
      <c r="Z665" s="29"/>
      <c r="AA665" s="30"/>
      <c r="AB665" s="30"/>
      <c r="AC665" s="29"/>
      <c r="AD665" s="30"/>
      <c r="AE665" s="30">
        <v>653</v>
      </c>
      <c r="AF665" s="383">
        <v>1745510.75</v>
      </c>
      <c r="AG665" s="30"/>
      <c r="AH665" s="30"/>
      <c r="AI665" s="29"/>
      <c r="AJ665" s="30"/>
      <c r="AK665" s="30"/>
      <c r="AL665" s="29"/>
      <c r="AM665" s="30"/>
      <c r="AN665" s="30"/>
      <c r="AO665" s="29"/>
      <c r="AP665" s="30"/>
      <c r="AQ665" s="30">
        <v>653</v>
      </c>
      <c r="AR665" s="383">
        <v>3183152.09</v>
      </c>
      <c r="AS665" s="253">
        <f t="shared" si="24"/>
        <v>653</v>
      </c>
      <c r="AT665" s="254">
        <f t="shared" si="25"/>
        <v>653</v>
      </c>
      <c r="AU665" s="376">
        <v>653</v>
      </c>
      <c r="AV665" s="376">
        <v>3186425.96</v>
      </c>
    </row>
    <row r="666" spans="22:48">
      <c r="V666" s="30"/>
      <c r="W666" s="29"/>
      <c r="X666" s="30"/>
      <c r="Y666" s="30"/>
      <c r="Z666" s="29"/>
      <c r="AA666" s="30"/>
      <c r="AB666" s="30"/>
      <c r="AC666" s="29"/>
      <c r="AD666" s="30"/>
      <c r="AE666" s="30">
        <v>654</v>
      </c>
      <c r="AF666" s="383">
        <v>1748139.29</v>
      </c>
      <c r="AG666" s="30"/>
      <c r="AH666" s="30"/>
      <c r="AI666" s="29"/>
      <c r="AJ666" s="30"/>
      <c r="AK666" s="30"/>
      <c r="AL666" s="29"/>
      <c r="AM666" s="30"/>
      <c r="AN666" s="30"/>
      <c r="AO666" s="29"/>
      <c r="AP666" s="30"/>
      <c r="AQ666" s="30">
        <v>654</v>
      </c>
      <c r="AR666" s="383">
        <v>3187996.52</v>
      </c>
      <c r="AS666" s="253">
        <f t="shared" si="24"/>
        <v>654</v>
      </c>
      <c r="AT666" s="254">
        <f t="shared" si="25"/>
        <v>654</v>
      </c>
      <c r="AU666" s="376">
        <v>654</v>
      </c>
      <c r="AV666" s="376">
        <v>3191270.58</v>
      </c>
    </row>
    <row r="667" spans="22:48">
      <c r="V667" s="30"/>
      <c r="W667" s="29"/>
      <c r="X667" s="30"/>
      <c r="Y667" s="30"/>
      <c r="Z667" s="29"/>
      <c r="AA667" s="30"/>
      <c r="AB667" s="30"/>
      <c r="AC667" s="29"/>
      <c r="AD667" s="30"/>
      <c r="AE667" s="30">
        <v>655</v>
      </c>
      <c r="AF667" s="383">
        <v>1750767.83</v>
      </c>
      <c r="AG667" s="30"/>
      <c r="AH667" s="30"/>
      <c r="AI667" s="29"/>
      <c r="AJ667" s="30"/>
      <c r="AK667" s="30"/>
      <c r="AL667" s="29"/>
      <c r="AM667" s="30"/>
      <c r="AN667" s="30"/>
      <c r="AO667" s="29"/>
      <c r="AP667" s="30"/>
      <c r="AQ667" s="30">
        <v>655</v>
      </c>
      <c r="AR667" s="383">
        <v>3192840.95</v>
      </c>
      <c r="AS667" s="253">
        <f t="shared" si="24"/>
        <v>655</v>
      </c>
      <c r="AT667" s="254">
        <f t="shared" si="25"/>
        <v>655</v>
      </c>
      <c r="AU667" s="376">
        <v>655</v>
      </c>
      <c r="AV667" s="376">
        <v>3196115.2</v>
      </c>
    </row>
    <row r="668" spans="22:48">
      <c r="V668" s="30"/>
      <c r="W668" s="29"/>
      <c r="X668" s="30"/>
      <c r="Y668" s="30"/>
      <c r="Z668" s="29"/>
      <c r="AA668" s="30"/>
      <c r="AB668" s="30"/>
      <c r="AC668" s="29"/>
      <c r="AD668" s="30"/>
      <c r="AE668" s="30">
        <v>656</v>
      </c>
      <c r="AF668" s="383">
        <v>1753396.37</v>
      </c>
      <c r="AG668" s="30"/>
      <c r="AH668" s="30"/>
      <c r="AI668" s="29"/>
      <c r="AJ668" s="30"/>
      <c r="AK668" s="30"/>
      <c r="AL668" s="29"/>
      <c r="AM668" s="30"/>
      <c r="AN668" s="30"/>
      <c r="AO668" s="29"/>
      <c r="AP668" s="30"/>
      <c r="AQ668" s="30">
        <v>656</v>
      </c>
      <c r="AR668" s="383">
        <v>3197685.38</v>
      </c>
      <c r="AS668" s="253">
        <f t="shared" si="24"/>
        <v>656</v>
      </c>
      <c r="AT668" s="254">
        <f t="shared" si="25"/>
        <v>656</v>
      </c>
      <c r="AU668" s="376">
        <v>656</v>
      </c>
      <c r="AV668" s="376">
        <v>3200959.82</v>
      </c>
    </row>
    <row r="669" spans="22:48">
      <c r="V669" s="30"/>
      <c r="W669" s="29"/>
      <c r="X669" s="30"/>
      <c r="Y669" s="30"/>
      <c r="Z669" s="29"/>
      <c r="AA669" s="30"/>
      <c r="AB669" s="30"/>
      <c r="AC669" s="29"/>
      <c r="AD669" s="30"/>
      <c r="AE669" s="30">
        <v>657</v>
      </c>
      <c r="AF669" s="383">
        <v>1756024.91</v>
      </c>
      <c r="AG669" s="30"/>
      <c r="AH669" s="30"/>
      <c r="AI669" s="29"/>
      <c r="AJ669" s="30"/>
      <c r="AK669" s="30"/>
      <c r="AL669" s="29"/>
      <c r="AM669" s="30"/>
      <c r="AN669" s="30"/>
      <c r="AO669" s="29"/>
      <c r="AP669" s="30"/>
      <c r="AQ669" s="30">
        <v>657</v>
      </c>
      <c r="AR669" s="383">
        <v>3202529.81</v>
      </c>
      <c r="AS669" s="253">
        <f t="shared" si="24"/>
        <v>657</v>
      </c>
      <c r="AT669" s="254">
        <f t="shared" si="25"/>
        <v>657</v>
      </c>
      <c r="AU669" s="376">
        <v>657</v>
      </c>
      <c r="AV669" s="376">
        <v>3205804.44</v>
      </c>
    </row>
    <row r="670" spans="22:48">
      <c r="V670" s="30"/>
      <c r="W670" s="29"/>
      <c r="X670" s="30"/>
      <c r="Y670" s="30"/>
      <c r="Z670" s="29"/>
      <c r="AA670" s="30"/>
      <c r="AB670" s="30"/>
      <c r="AC670" s="29"/>
      <c r="AD670" s="30"/>
      <c r="AE670" s="30">
        <v>658</v>
      </c>
      <c r="AF670" s="383">
        <v>1758653.45</v>
      </c>
      <c r="AG670" s="30"/>
      <c r="AH670" s="30"/>
      <c r="AI670" s="29"/>
      <c r="AJ670" s="30"/>
      <c r="AK670" s="30"/>
      <c r="AL670" s="29"/>
      <c r="AM670" s="30"/>
      <c r="AN670" s="30"/>
      <c r="AO670" s="29"/>
      <c r="AP670" s="30"/>
      <c r="AQ670" s="30">
        <v>658</v>
      </c>
      <c r="AR670" s="383">
        <v>3207374.24</v>
      </c>
      <c r="AS670" s="253">
        <f t="shared" si="24"/>
        <v>658</v>
      </c>
      <c r="AT670" s="254">
        <f t="shared" si="25"/>
        <v>658</v>
      </c>
      <c r="AU670" s="376">
        <v>658</v>
      </c>
      <c r="AV670" s="376">
        <v>3210649.06</v>
      </c>
    </row>
    <row r="671" spans="22:48">
      <c r="V671" s="30"/>
      <c r="W671" s="29"/>
      <c r="X671" s="30"/>
      <c r="Y671" s="30"/>
      <c r="Z671" s="29"/>
      <c r="AA671" s="30"/>
      <c r="AB671" s="30"/>
      <c r="AC671" s="29"/>
      <c r="AD671" s="30"/>
      <c r="AE671" s="30">
        <v>659</v>
      </c>
      <c r="AF671" s="383">
        <v>1761281.99</v>
      </c>
      <c r="AG671" s="30"/>
      <c r="AH671" s="30"/>
      <c r="AI671" s="29"/>
      <c r="AJ671" s="30"/>
      <c r="AK671" s="30"/>
      <c r="AL671" s="29"/>
      <c r="AM671" s="30"/>
      <c r="AN671" s="30"/>
      <c r="AO671" s="29"/>
      <c r="AP671" s="30"/>
      <c r="AQ671" s="30">
        <v>659</v>
      </c>
      <c r="AR671" s="383">
        <v>3212218.67</v>
      </c>
      <c r="AS671" s="253">
        <f t="shared" si="24"/>
        <v>659</v>
      </c>
      <c r="AT671" s="254">
        <f t="shared" si="25"/>
        <v>659</v>
      </c>
      <c r="AU671" s="376">
        <v>659</v>
      </c>
      <c r="AV671" s="376">
        <v>3215493.68</v>
      </c>
    </row>
    <row r="672" spans="22:48">
      <c r="V672" s="30"/>
      <c r="W672" s="29"/>
      <c r="X672" s="30"/>
      <c r="Y672" s="30"/>
      <c r="Z672" s="29"/>
      <c r="AA672" s="30"/>
      <c r="AB672" s="30"/>
      <c r="AC672" s="29"/>
      <c r="AD672" s="30"/>
      <c r="AE672" s="30">
        <v>660</v>
      </c>
      <c r="AF672" s="383">
        <v>1763910.53</v>
      </c>
      <c r="AG672" s="30"/>
      <c r="AH672" s="30"/>
      <c r="AI672" s="29"/>
      <c r="AJ672" s="30"/>
      <c r="AK672" s="30"/>
      <c r="AL672" s="29"/>
      <c r="AM672" s="30"/>
      <c r="AN672" s="30"/>
      <c r="AO672" s="29"/>
      <c r="AP672" s="30"/>
      <c r="AQ672" s="30">
        <v>660</v>
      </c>
      <c r="AR672" s="383">
        <v>3217063.1</v>
      </c>
      <c r="AS672" s="253">
        <f t="shared" si="24"/>
        <v>660</v>
      </c>
      <c r="AT672" s="254">
        <f t="shared" si="25"/>
        <v>660</v>
      </c>
      <c r="AU672" s="376">
        <v>660</v>
      </c>
      <c r="AV672" s="376">
        <v>3220338.3</v>
      </c>
    </row>
    <row r="673" spans="22:48">
      <c r="V673" s="30"/>
      <c r="W673" s="29"/>
      <c r="X673" s="30"/>
      <c r="Y673" s="30"/>
      <c r="Z673" s="29"/>
      <c r="AA673" s="30"/>
      <c r="AB673" s="30"/>
      <c r="AC673" s="29"/>
      <c r="AD673" s="30"/>
      <c r="AE673" s="30">
        <v>661</v>
      </c>
      <c r="AF673" s="383">
        <v>1766539.07</v>
      </c>
      <c r="AG673" s="30"/>
      <c r="AH673" s="30"/>
      <c r="AI673" s="29"/>
      <c r="AJ673" s="30"/>
      <c r="AK673" s="30"/>
      <c r="AL673" s="29"/>
      <c r="AM673" s="30"/>
      <c r="AN673" s="30"/>
      <c r="AO673" s="29"/>
      <c r="AP673" s="30"/>
      <c r="AQ673" s="30">
        <v>661</v>
      </c>
      <c r="AR673" s="383">
        <v>3221907.53</v>
      </c>
      <c r="AS673" s="253">
        <f t="shared" si="24"/>
        <v>661</v>
      </c>
      <c r="AT673" s="254">
        <f t="shared" si="25"/>
        <v>661</v>
      </c>
      <c r="AU673" s="376">
        <v>661</v>
      </c>
      <c r="AV673" s="376">
        <v>3225182.92</v>
      </c>
    </row>
    <row r="674" spans="22:48">
      <c r="V674" s="30"/>
      <c r="W674" s="29"/>
      <c r="X674" s="30"/>
      <c r="Y674" s="30"/>
      <c r="Z674" s="29"/>
      <c r="AA674" s="30"/>
      <c r="AB674" s="30"/>
      <c r="AC674" s="29"/>
      <c r="AD674" s="30"/>
      <c r="AE674" s="30">
        <v>662</v>
      </c>
      <c r="AF674" s="383">
        <v>1769167.61</v>
      </c>
      <c r="AG674" s="30"/>
      <c r="AH674" s="30"/>
      <c r="AI674" s="29"/>
      <c r="AJ674" s="30"/>
      <c r="AK674" s="30"/>
      <c r="AL674" s="29"/>
      <c r="AM674" s="30"/>
      <c r="AN674" s="30"/>
      <c r="AO674" s="29"/>
      <c r="AP674" s="30"/>
      <c r="AQ674" s="30">
        <v>662</v>
      </c>
      <c r="AR674" s="383">
        <v>3226751.96</v>
      </c>
      <c r="AS674" s="253">
        <f t="shared" si="24"/>
        <v>662</v>
      </c>
      <c r="AT674" s="254">
        <f t="shared" si="25"/>
        <v>662</v>
      </c>
      <c r="AU674" s="376">
        <v>662</v>
      </c>
      <c r="AV674" s="376">
        <v>3230027.54</v>
      </c>
    </row>
    <row r="675" spans="22:48">
      <c r="V675" s="30"/>
      <c r="W675" s="29"/>
      <c r="X675" s="30"/>
      <c r="Y675" s="30"/>
      <c r="Z675" s="29"/>
      <c r="AA675" s="30"/>
      <c r="AB675" s="30"/>
      <c r="AC675" s="29"/>
      <c r="AD675" s="30"/>
      <c r="AE675" s="30">
        <v>663</v>
      </c>
      <c r="AF675" s="383">
        <v>1771796.15</v>
      </c>
      <c r="AG675" s="30"/>
      <c r="AH675" s="30"/>
      <c r="AI675" s="29"/>
      <c r="AJ675" s="30"/>
      <c r="AK675" s="30"/>
      <c r="AL675" s="29"/>
      <c r="AM675" s="30"/>
      <c r="AN675" s="30"/>
      <c r="AO675" s="29"/>
      <c r="AP675" s="30"/>
      <c r="AQ675" s="30">
        <v>663</v>
      </c>
      <c r="AR675" s="383">
        <v>3231596.39</v>
      </c>
      <c r="AS675" s="253">
        <f t="shared" si="24"/>
        <v>663</v>
      </c>
      <c r="AT675" s="254">
        <f t="shared" si="25"/>
        <v>663</v>
      </c>
      <c r="AU675" s="376">
        <v>663</v>
      </c>
      <c r="AV675" s="376">
        <v>3234872.16</v>
      </c>
    </row>
    <row r="676" spans="22:48">
      <c r="V676" s="30"/>
      <c r="W676" s="29"/>
      <c r="X676" s="30"/>
      <c r="Y676" s="30"/>
      <c r="Z676" s="29"/>
      <c r="AA676" s="30"/>
      <c r="AB676" s="30"/>
      <c r="AC676" s="29"/>
      <c r="AD676" s="30"/>
      <c r="AE676" s="30">
        <v>664</v>
      </c>
      <c r="AF676" s="383">
        <v>1774424.69</v>
      </c>
      <c r="AG676" s="30"/>
      <c r="AH676" s="30"/>
      <c r="AI676" s="29"/>
      <c r="AJ676" s="30"/>
      <c r="AK676" s="30"/>
      <c r="AL676" s="29"/>
      <c r="AM676" s="30"/>
      <c r="AN676" s="30"/>
      <c r="AO676" s="29"/>
      <c r="AP676" s="30"/>
      <c r="AQ676" s="30">
        <v>664</v>
      </c>
      <c r="AR676" s="383">
        <v>3236440.82</v>
      </c>
      <c r="AS676" s="253">
        <f t="shared" si="24"/>
        <v>664</v>
      </c>
      <c r="AT676" s="254">
        <f t="shared" si="25"/>
        <v>664</v>
      </c>
      <c r="AU676" s="376">
        <v>664</v>
      </c>
      <c r="AV676" s="376">
        <v>3239716.78</v>
      </c>
    </row>
    <row r="677" spans="22:48">
      <c r="V677" s="30"/>
      <c r="W677" s="29"/>
      <c r="X677" s="30"/>
      <c r="Y677" s="30"/>
      <c r="Z677" s="29"/>
      <c r="AA677" s="30"/>
      <c r="AB677" s="30"/>
      <c r="AC677" s="29"/>
      <c r="AD677" s="30"/>
      <c r="AE677" s="30">
        <v>665</v>
      </c>
      <c r="AF677" s="383">
        <v>1777053.23</v>
      </c>
      <c r="AG677" s="30"/>
      <c r="AH677" s="30"/>
      <c r="AI677" s="29"/>
      <c r="AJ677" s="30"/>
      <c r="AK677" s="30"/>
      <c r="AL677" s="29"/>
      <c r="AM677" s="30"/>
      <c r="AN677" s="30"/>
      <c r="AO677" s="29"/>
      <c r="AP677" s="30"/>
      <c r="AQ677" s="30">
        <v>665</v>
      </c>
      <c r="AR677" s="383">
        <v>3241285.25</v>
      </c>
      <c r="AS677" s="253">
        <f t="shared" si="24"/>
        <v>665</v>
      </c>
      <c r="AT677" s="254">
        <f t="shared" si="25"/>
        <v>665</v>
      </c>
      <c r="AU677" s="376">
        <v>665</v>
      </c>
      <c r="AV677" s="376">
        <v>3244561.4</v>
      </c>
    </row>
    <row r="678" spans="22:48">
      <c r="V678" s="30"/>
      <c r="W678" s="29"/>
      <c r="X678" s="30"/>
      <c r="Y678" s="30"/>
      <c r="Z678" s="29"/>
      <c r="AA678" s="30"/>
      <c r="AB678" s="30"/>
      <c r="AC678" s="29"/>
      <c r="AD678" s="30"/>
      <c r="AE678" s="30">
        <v>666</v>
      </c>
      <c r="AF678" s="383">
        <v>1779681.77</v>
      </c>
      <c r="AG678" s="30"/>
      <c r="AH678" s="30"/>
      <c r="AI678" s="29"/>
      <c r="AJ678" s="30"/>
      <c r="AK678" s="30"/>
      <c r="AL678" s="29"/>
      <c r="AM678" s="30"/>
      <c r="AN678" s="30"/>
      <c r="AO678" s="29"/>
      <c r="AP678" s="30"/>
      <c r="AQ678" s="30">
        <v>666</v>
      </c>
      <c r="AR678" s="383">
        <v>3246129.68</v>
      </c>
      <c r="AS678" s="253">
        <f t="shared" si="24"/>
        <v>666</v>
      </c>
      <c r="AT678" s="254">
        <f t="shared" si="25"/>
        <v>666</v>
      </c>
      <c r="AU678" s="376">
        <v>666</v>
      </c>
      <c r="AV678" s="376">
        <v>3249406.02</v>
      </c>
    </row>
    <row r="679" spans="22:48">
      <c r="V679" s="30"/>
      <c r="W679" s="29"/>
      <c r="X679" s="30"/>
      <c r="Y679" s="30"/>
      <c r="Z679" s="29"/>
      <c r="AA679" s="30"/>
      <c r="AB679" s="30"/>
      <c r="AC679" s="29"/>
      <c r="AD679" s="30"/>
      <c r="AE679" s="30">
        <v>667</v>
      </c>
      <c r="AF679" s="383">
        <v>1782310.31</v>
      </c>
      <c r="AG679" s="30"/>
      <c r="AH679" s="30"/>
      <c r="AI679" s="29"/>
      <c r="AJ679" s="30"/>
      <c r="AK679" s="30"/>
      <c r="AL679" s="29"/>
      <c r="AM679" s="30"/>
      <c r="AN679" s="30"/>
      <c r="AO679" s="29"/>
      <c r="AP679" s="30"/>
      <c r="AQ679" s="30">
        <v>667</v>
      </c>
      <c r="AR679" s="383">
        <v>3250974.11</v>
      </c>
      <c r="AS679" s="253">
        <f t="shared" si="24"/>
        <v>667</v>
      </c>
      <c r="AT679" s="254">
        <f t="shared" si="25"/>
        <v>667</v>
      </c>
      <c r="AU679" s="376">
        <v>667</v>
      </c>
      <c r="AV679" s="376">
        <v>3254250.64</v>
      </c>
    </row>
    <row r="680" spans="22:48">
      <c r="V680" s="30"/>
      <c r="W680" s="29"/>
      <c r="X680" s="30"/>
      <c r="Y680" s="30"/>
      <c r="Z680" s="29"/>
      <c r="AA680" s="30"/>
      <c r="AB680" s="30"/>
      <c r="AC680" s="29"/>
      <c r="AD680" s="30"/>
      <c r="AE680" s="30">
        <v>668</v>
      </c>
      <c r="AF680" s="383">
        <v>1784938.85</v>
      </c>
      <c r="AG680" s="30"/>
      <c r="AH680" s="30"/>
      <c r="AI680" s="29"/>
      <c r="AJ680" s="30"/>
      <c r="AK680" s="30"/>
      <c r="AL680" s="29"/>
      <c r="AM680" s="30"/>
      <c r="AN680" s="30"/>
      <c r="AO680" s="29"/>
      <c r="AP680" s="30"/>
      <c r="AQ680" s="30">
        <v>668</v>
      </c>
      <c r="AR680" s="383">
        <v>3255818.54</v>
      </c>
      <c r="AS680" s="253">
        <f t="shared" si="24"/>
        <v>668</v>
      </c>
      <c r="AT680" s="254">
        <f t="shared" si="25"/>
        <v>668</v>
      </c>
      <c r="AU680" s="376">
        <v>668</v>
      </c>
      <c r="AV680" s="376">
        <v>3259095.26</v>
      </c>
    </row>
    <row r="681" spans="22:48">
      <c r="V681" s="30"/>
      <c r="W681" s="29"/>
      <c r="X681" s="30"/>
      <c r="Y681" s="30"/>
      <c r="Z681" s="29"/>
      <c r="AA681" s="30"/>
      <c r="AB681" s="30"/>
      <c r="AC681" s="29"/>
      <c r="AD681" s="30"/>
      <c r="AE681" s="30">
        <v>669</v>
      </c>
      <c r="AF681" s="383">
        <v>1787567.39</v>
      </c>
      <c r="AG681" s="30"/>
      <c r="AH681" s="30"/>
      <c r="AI681" s="29"/>
      <c r="AJ681" s="30"/>
      <c r="AK681" s="30"/>
      <c r="AL681" s="29"/>
      <c r="AM681" s="30"/>
      <c r="AN681" s="30"/>
      <c r="AO681" s="29"/>
      <c r="AP681" s="30"/>
      <c r="AQ681" s="30">
        <v>669</v>
      </c>
      <c r="AR681" s="383">
        <v>3260662.97</v>
      </c>
      <c r="AS681" s="253">
        <f t="shared" si="24"/>
        <v>669</v>
      </c>
      <c r="AT681" s="254">
        <f t="shared" si="25"/>
        <v>669</v>
      </c>
      <c r="AU681" s="376">
        <v>669</v>
      </c>
      <c r="AV681" s="376">
        <v>3263939.88</v>
      </c>
    </row>
    <row r="682" spans="22:48">
      <c r="V682" s="30"/>
      <c r="W682" s="29"/>
      <c r="X682" s="30"/>
      <c r="Y682" s="30"/>
      <c r="Z682" s="29"/>
      <c r="AA682" s="30"/>
      <c r="AB682" s="30"/>
      <c r="AC682" s="29"/>
      <c r="AD682" s="30"/>
      <c r="AE682" s="30">
        <v>670</v>
      </c>
      <c r="AF682" s="383">
        <v>1790195.93</v>
      </c>
      <c r="AG682" s="30"/>
      <c r="AH682" s="30"/>
      <c r="AI682" s="29"/>
      <c r="AJ682" s="30"/>
      <c r="AK682" s="30"/>
      <c r="AL682" s="29"/>
      <c r="AM682" s="30"/>
      <c r="AN682" s="30"/>
      <c r="AO682" s="29"/>
      <c r="AP682" s="30"/>
      <c r="AQ682" s="30">
        <v>670</v>
      </c>
      <c r="AR682" s="383">
        <v>3265507.4</v>
      </c>
      <c r="AS682" s="253">
        <f t="shared" si="24"/>
        <v>670</v>
      </c>
      <c r="AT682" s="254">
        <f t="shared" si="25"/>
        <v>670</v>
      </c>
      <c r="AU682" s="376">
        <v>670</v>
      </c>
      <c r="AV682" s="376">
        <v>3268784.5</v>
      </c>
    </row>
    <row r="683" spans="22:48">
      <c r="V683" s="30"/>
      <c r="W683" s="29"/>
      <c r="X683" s="30"/>
      <c r="Y683" s="30"/>
      <c r="Z683" s="29"/>
      <c r="AA683" s="30"/>
      <c r="AB683" s="30"/>
      <c r="AC683" s="29"/>
      <c r="AD683" s="30"/>
      <c r="AE683" s="30">
        <v>671</v>
      </c>
      <c r="AF683" s="383">
        <v>1792824.47</v>
      </c>
      <c r="AG683" s="30"/>
      <c r="AH683" s="30"/>
      <c r="AI683" s="29"/>
      <c r="AJ683" s="30"/>
      <c r="AK683" s="30"/>
      <c r="AL683" s="29"/>
      <c r="AM683" s="30"/>
      <c r="AN683" s="30"/>
      <c r="AO683" s="29"/>
      <c r="AP683" s="30"/>
      <c r="AQ683" s="30">
        <v>671</v>
      </c>
      <c r="AR683" s="383">
        <v>3270351.83</v>
      </c>
      <c r="AS683" s="253">
        <f t="shared" si="24"/>
        <v>671</v>
      </c>
      <c r="AT683" s="254">
        <f t="shared" si="25"/>
        <v>671</v>
      </c>
      <c r="AU683" s="376">
        <v>671</v>
      </c>
      <c r="AV683" s="376">
        <v>3273629.12</v>
      </c>
    </row>
    <row r="684" spans="22:48">
      <c r="V684" s="30"/>
      <c r="W684" s="29"/>
      <c r="X684" s="30"/>
      <c r="Y684" s="30"/>
      <c r="Z684" s="29"/>
      <c r="AA684" s="30"/>
      <c r="AB684" s="30"/>
      <c r="AC684" s="29"/>
      <c r="AD684" s="30"/>
      <c r="AE684" s="30">
        <v>672</v>
      </c>
      <c r="AF684" s="383">
        <v>1795453.01</v>
      </c>
      <c r="AG684" s="30"/>
      <c r="AH684" s="30"/>
      <c r="AI684" s="29"/>
      <c r="AJ684" s="30"/>
      <c r="AK684" s="30"/>
      <c r="AL684" s="29"/>
      <c r="AM684" s="30"/>
      <c r="AN684" s="30"/>
      <c r="AO684" s="29"/>
      <c r="AP684" s="30"/>
      <c r="AQ684" s="30">
        <v>672</v>
      </c>
      <c r="AR684" s="383">
        <v>3275196.26</v>
      </c>
      <c r="AS684" s="253">
        <f t="shared" si="24"/>
        <v>672</v>
      </c>
      <c r="AT684" s="254">
        <f t="shared" si="25"/>
        <v>672</v>
      </c>
      <c r="AU684" s="376">
        <v>672</v>
      </c>
      <c r="AV684" s="376">
        <v>3278473.74</v>
      </c>
    </row>
    <row r="685" spans="22:48">
      <c r="V685" s="30"/>
      <c r="W685" s="29"/>
      <c r="X685" s="30"/>
      <c r="Y685" s="30"/>
      <c r="Z685" s="29"/>
      <c r="AA685" s="30"/>
      <c r="AB685" s="30"/>
      <c r="AC685" s="29"/>
      <c r="AD685" s="30"/>
      <c r="AE685" s="30">
        <v>673</v>
      </c>
      <c r="AF685" s="383">
        <v>1798081.55</v>
      </c>
      <c r="AG685" s="30"/>
      <c r="AH685" s="30"/>
      <c r="AI685" s="29"/>
      <c r="AJ685" s="30"/>
      <c r="AK685" s="30"/>
      <c r="AL685" s="29"/>
      <c r="AM685" s="30"/>
      <c r="AN685" s="30"/>
      <c r="AO685" s="29"/>
      <c r="AP685" s="30"/>
      <c r="AQ685" s="30">
        <v>673</v>
      </c>
      <c r="AR685" s="383">
        <v>3280040.69</v>
      </c>
      <c r="AS685" s="253">
        <f t="shared" si="24"/>
        <v>673</v>
      </c>
      <c r="AT685" s="254">
        <f t="shared" si="25"/>
        <v>673</v>
      </c>
      <c r="AU685" s="376">
        <v>673</v>
      </c>
      <c r="AV685" s="376">
        <v>3283318.36</v>
      </c>
    </row>
    <row r="686" spans="22:48">
      <c r="V686" s="30"/>
      <c r="W686" s="29"/>
      <c r="X686" s="30"/>
      <c r="Y686" s="30"/>
      <c r="Z686" s="29"/>
      <c r="AA686" s="30"/>
      <c r="AB686" s="30"/>
      <c r="AC686" s="29"/>
      <c r="AD686" s="30"/>
      <c r="AE686" s="30">
        <v>674</v>
      </c>
      <c r="AF686" s="383">
        <v>1800710.09</v>
      </c>
      <c r="AG686" s="30"/>
      <c r="AH686" s="30"/>
      <c r="AI686" s="29"/>
      <c r="AJ686" s="30"/>
      <c r="AK686" s="30"/>
      <c r="AL686" s="29"/>
      <c r="AM686" s="30"/>
      <c r="AN686" s="30"/>
      <c r="AO686" s="29"/>
      <c r="AP686" s="30"/>
      <c r="AQ686" s="30">
        <v>674</v>
      </c>
      <c r="AR686" s="383">
        <v>3284885.12</v>
      </c>
      <c r="AS686" s="253">
        <f t="shared" si="24"/>
        <v>674</v>
      </c>
      <c r="AT686" s="254">
        <f t="shared" si="25"/>
        <v>674</v>
      </c>
      <c r="AU686" s="376">
        <v>674</v>
      </c>
      <c r="AV686" s="376">
        <v>3288162.98</v>
      </c>
    </row>
    <row r="687" spans="22:48">
      <c r="V687" s="30"/>
      <c r="W687" s="29"/>
      <c r="X687" s="30"/>
      <c r="Y687" s="30"/>
      <c r="Z687" s="29"/>
      <c r="AA687" s="30"/>
      <c r="AB687" s="30"/>
      <c r="AC687" s="29"/>
      <c r="AD687" s="30"/>
      <c r="AE687" s="30">
        <v>675</v>
      </c>
      <c r="AF687" s="383">
        <v>1803338.63</v>
      </c>
      <c r="AG687" s="30"/>
      <c r="AH687" s="30"/>
      <c r="AI687" s="29"/>
      <c r="AJ687" s="30"/>
      <c r="AK687" s="30"/>
      <c r="AL687" s="29"/>
      <c r="AM687" s="30"/>
      <c r="AN687" s="30"/>
      <c r="AO687" s="29"/>
      <c r="AP687" s="30"/>
      <c r="AQ687" s="30">
        <v>675</v>
      </c>
      <c r="AR687" s="383">
        <v>3289729.55</v>
      </c>
      <c r="AS687" s="253">
        <f t="shared" si="24"/>
        <v>675</v>
      </c>
      <c r="AT687" s="254">
        <f t="shared" si="25"/>
        <v>675</v>
      </c>
      <c r="AU687" s="376">
        <v>675</v>
      </c>
      <c r="AV687" s="376">
        <v>3293007.6</v>
      </c>
    </row>
    <row r="688" spans="22:48">
      <c r="V688" s="30"/>
      <c r="W688" s="29"/>
      <c r="X688" s="30"/>
      <c r="Y688" s="30"/>
      <c r="Z688" s="29"/>
      <c r="AA688" s="30"/>
      <c r="AB688" s="30"/>
      <c r="AC688" s="29"/>
      <c r="AD688" s="30"/>
      <c r="AE688" s="30">
        <v>676</v>
      </c>
      <c r="AF688" s="383">
        <v>1805967.17</v>
      </c>
      <c r="AG688" s="30"/>
      <c r="AH688" s="30"/>
      <c r="AI688" s="29"/>
      <c r="AJ688" s="30"/>
      <c r="AK688" s="30"/>
      <c r="AL688" s="29"/>
      <c r="AM688" s="30"/>
      <c r="AN688" s="30"/>
      <c r="AO688" s="29"/>
      <c r="AP688" s="30"/>
      <c r="AQ688" s="30">
        <v>676</v>
      </c>
      <c r="AR688" s="383">
        <v>3294573.98</v>
      </c>
      <c r="AS688" s="253">
        <f t="shared" si="24"/>
        <v>676</v>
      </c>
      <c r="AT688" s="254">
        <f t="shared" si="25"/>
        <v>676</v>
      </c>
      <c r="AU688" s="376">
        <v>676</v>
      </c>
      <c r="AV688" s="376">
        <v>3297852.22</v>
      </c>
    </row>
    <row r="689" spans="22:48">
      <c r="V689" s="30"/>
      <c r="W689" s="29"/>
      <c r="X689" s="30"/>
      <c r="Y689" s="30"/>
      <c r="Z689" s="29"/>
      <c r="AA689" s="30"/>
      <c r="AB689" s="30"/>
      <c r="AC689" s="29"/>
      <c r="AD689" s="30"/>
      <c r="AE689" s="30">
        <v>677</v>
      </c>
      <c r="AF689" s="383">
        <v>1808595.71</v>
      </c>
      <c r="AG689" s="30"/>
      <c r="AH689" s="30"/>
      <c r="AI689" s="29"/>
      <c r="AJ689" s="30"/>
      <c r="AK689" s="30"/>
      <c r="AL689" s="29"/>
      <c r="AM689" s="30"/>
      <c r="AN689" s="30"/>
      <c r="AO689" s="29"/>
      <c r="AP689" s="30"/>
      <c r="AQ689" s="30">
        <v>677</v>
      </c>
      <c r="AR689" s="383">
        <v>3299418.41</v>
      </c>
      <c r="AS689" s="253">
        <f t="shared" si="24"/>
        <v>677</v>
      </c>
      <c r="AT689" s="254">
        <f t="shared" si="25"/>
        <v>677</v>
      </c>
      <c r="AU689" s="376">
        <v>677</v>
      </c>
      <c r="AV689" s="376">
        <v>3302696.84</v>
      </c>
    </row>
    <row r="690" spans="22:48">
      <c r="V690" s="30"/>
      <c r="W690" s="29"/>
      <c r="X690" s="30"/>
      <c r="Y690" s="30"/>
      <c r="Z690" s="29"/>
      <c r="AA690" s="30"/>
      <c r="AB690" s="30"/>
      <c r="AC690" s="29"/>
      <c r="AD690" s="30"/>
      <c r="AE690" s="30">
        <v>678</v>
      </c>
      <c r="AF690" s="383">
        <v>1811224.25</v>
      </c>
      <c r="AG690" s="30"/>
      <c r="AH690" s="30"/>
      <c r="AI690" s="29"/>
      <c r="AJ690" s="30"/>
      <c r="AK690" s="30"/>
      <c r="AL690" s="29"/>
      <c r="AM690" s="30"/>
      <c r="AN690" s="30"/>
      <c r="AO690" s="29"/>
      <c r="AP690" s="30"/>
      <c r="AQ690" s="30">
        <v>678</v>
      </c>
      <c r="AR690" s="383">
        <v>3304262.84</v>
      </c>
      <c r="AS690" s="253">
        <f t="shared" si="24"/>
        <v>678</v>
      </c>
      <c r="AT690" s="254">
        <f t="shared" si="25"/>
        <v>678</v>
      </c>
      <c r="AU690" s="376">
        <v>678</v>
      </c>
      <c r="AV690" s="376">
        <v>3307541.46</v>
      </c>
    </row>
    <row r="691" spans="22:48">
      <c r="V691" s="30"/>
      <c r="W691" s="29"/>
      <c r="X691" s="30"/>
      <c r="Y691" s="30"/>
      <c r="Z691" s="29"/>
      <c r="AA691" s="30"/>
      <c r="AB691" s="30"/>
      <c r="AC691" s="29"/>
      <c r="AD691" s="30"/>
      <c r="AE691" s="30">
        <v>679</v>
      </c>
      <c r="AF691" s="383">
        <v>1813852.79</v>
      </c>
      <c r="AG691" s="30"/>
      <c r="AH691" s="30"/>
      <c r="AI691" s="29"/>
      <c r="AJ691" s="30"/>
      <c r="AK691" s="30"/>
      <c r="AL691" s="29"/>
      <c r="AM691" s="30"/>
      <c r="AN691" s="30"/>
      <c r="AO691" s="29"/>
      <c r="AP691" s="30"/>
      <c r="AQ691" s="30">
        <v>679</v>
      </c>
      <c r="AR691" s="383">
        <v>3309107.27</v>
      </c>
      <c r="AS691" s="253">
        <f t="shared" si="24"/>
        <v>679</v>
      </c>
      <c r="AT691" s="254">
        <f t="shared" si="25"/>
        <v>679</v>
      </c>
      <c r="AU691" s="376">
        <v>679</v>
      </c>
      <c r="AV691" s="376">
        <v>3312386.08</v>
      </c>
    </row>
    <row r="692" spans="22:48">
      <c r="V692" s="30"/>
      <c r="W692" s="29"/>
      <c r="X692" s="30"/>
      <c r="Y692" s="30"/>
      <c r="Z692" s="29"/>
      <c r="AA692" s="30"/>
      <c r="AB692" s="30"/>
      <c r="AC692" s="29"/>
      <c r="AD692" s="30"/>
      <c r="AE692" s="30">
        <v>680</v>
      </c>
      <c r="AF692" s="383">
        <v>1816481.33</v>
      </c>
      <c r="AG692" s="30"/>
      <c r="AH692" s="30"/>
      <c r="AI692" s="29"/>
      <c r="AJ692" s="30"/>
      <c r="AK692" s="30"/>
      <c r="AL692" s="29"/>
      <c r="AM692" s="30"/>
      <c r="AN692" s="30"/>
      <c r="AO692" s="29"/>
      <c r="AP692" s="30"/>
      <c r="AQ692" s="30">
        <v>680</v>
      </c>
      <c r="AR692" s="383">
        <v>3313951.7</v>
      </c>
      <c r="AS692" s="253">
        <f t="shared" si="24"/>
        <v>680</v>
      </c>
      <c r="AT692" s="254">
        <f t="shared" si="25"/>
        <v>680</v>
      </c>
      <c r="AU692" s="376">
        <v>680</v>
      </c>
      <c r="AV692" s="376">
        <v>3317230.7</v>
      </c>
    </row>
    <row r="693" spans="22:48">
      <c r="V693" s="30"/>
      <c r="W693" s="29"/>
      <c r="X693" s="30"/>
      <c r="Y693" s="30"/>
      <c r="Z693" s="29"/>
      <c r="AA693" s="30"/>
      <c r="AB693" s="30"/>
      <c r="AC693" s="29"/>
      <c r="AD693" s="30"/>
      <c r="AE693" s="30">
        <v>681</v>
      </c>
      <c r="AF693" s="383">
        <v>1819109.87</v>
      </c>
      <c r="AG693" s="30"/>
      <c r="AH693" s="30"/>
      <c r="AI693" s="29"/>
      <c r="AJ693" s="30"/>
      <c r="AK693" s="30"/>
      <c r="AL693" s="29"/>
      <c r="AM693" s="30"/>
      <c r="AN693" s="30"/>
      <c r="AO693" s="29"/>
      <c r="AP693" s="30"/>
      <c r="AQ693" s="30">
        <v>681</v>
      </c>
      <c r="AR693" s="383">
        <v>3318796.13</v>
      </c>
      <c r="AS693" s="253">
        <f t="shared" si="24"/>
        <v>681</v>
      </c>
      <c r="AT693" s="254">
        <f t="shared" si="25"/>
        <v>681</v>
      </c>
      <c r="AU693" s="376">
        <v>681</v>
      </c>
      <c r="AV693" s="376">
        <v>3322075.32</v>
      </c>
    </row>
    <row r="694" spans="22:48">
      <c r="V694" s="30"/>
      <c r="W694" s="29"/>
      <c r="X694" s="30"/>
      <c r="Y694" s="30"/>
      <c r="Z694" s="29"/>
      <c r="AA694" s="30"/>
      <c r="AB694" s="30"/>
      <c r="AC694" s="29"/>
      <c r="AD694" s="30"/>
      <c r="AE694" s="30">
        <v>682</v>
      </c>
      <c r="AF694" s="383">
        <v>1821738.41</v>
      </c>
      <c r="AG694" s="30"/>
      <c r="AH694" s="30"/>
      <c r="AI694" s="29"/>
      <c r="AJ694" s="30"/>
      <c r="AK694" s="30"/>
      <c r="AL694" s="29"/>
      <c r="AM694" s="30"/>
      <c r="AN694" s="30"/>
      <c r="AO694" s="29"/>
      <c r="AP694" s="30"/>
      <c r="AQ694" s="30">
        <v>682</v>
      </c>
      <c r="AR694" s="383">
        <v>3323640.56</v>
      </c>
      <c r="AS694" s="253">
        <f t="shared" si="24"/>
        <v>682</v>
      </c>
      <c r="AT694" s="254">
        <f t="shared" si="25"/>
        <v>682</v>
      </c>
      <c r="AU694" s="376">
        <v>682</v>
      </c>
      <c r="AV694" s="376">
        <v>3326919.94</v>
      </c>
    </row>
    <row r="695" spans="22:48">
      <c r="V695" s="30"/>
      <c r="W695" s="29"/>
      <c r="X695" s="30"/>
      <c r="Y695" s="30"/>
      <c r="Z695" s="29"/>
      <c r="AA695" s="30"/>
      <c r="AB695" s="30"/>
      <c r="AC695" s="29"/>
      <c r="AD695" s="30"/>
      <c r="AE695" s="30">
        <v>683</v>
      </c>
      <c r="AF695" s="383">
        <v>1824366.95</v>
      </c>
      <c r="AG695" s="30"/>
      <c r="AH695" s="30"/>
      <c r="AI695" s="29"/>
      <c r="AJ695" s="30"/>
      <c r="AK695" s="30"/>
      <c r="AL695" s="29"/>
      <c r="AM695" s="30"/>
      <c r="AN695" s="30"/>
      <c r="AO695" s="29"/>
      <c r="AP695" s="30"/>
      <c r="AQ695" s="30">
        <v>683</v>
      </c>
      <c r="AR695" s="383">
        <v>3328484.99</v>
      </c>
      <c r="AS695" s="253">
        <f t="shared" si="24"/>
        <v>683</v>
      </c>
      <c r="AT695" s="254">
        <f t="shared" si="25"/>
        <v>683</v>
      </c>
      <c r="AU695" s="376">
        <v>683</v>
      </c>
      <c r="AV695" s="376">
        <v>3331764.56</v>
      </c>
    </row>
    <row r="696" spans="22:48">
      <c r="V696" s="30"/>
      <c r="W696" s="29"/>
      <c r="X696" s="30"/>
      <c r="Y696" s="30"/>
      <c r="Z696" s="29"/>
      <c r="AA696" s="30"/>
      <c r="AB696" s="30"/>
      <c r="AC696" s="29"/>
      <c r="AD696" s="30"/>
      <c r="AE696" s="30">
        <v>684</v>
      </c>
      <c r="AF696" s="383">
        <v>1826995.49</v>
      </c>
      <c r="AG696" s="30"/>
      <c r="AH696" s="30"/>
      <c r="AI696" s="29"/>
      <c r="AJ696" s="30"/>
      <c r="AK696" s="30"/>
      <c r="AL696" s="29"/>
      <c r="AM696" s="30"/>
      <c r="AN696" s="30"/>
      <c r="AO696" s="29"/>
      <c r="AP696" s="30"/>
      <c r="AQ696" s="30">
        <v>684</v>
      </c>
      <c r="AR696" s="383">
        <v>3333329.42</v>
      </c>
      <c r="AS696" s="253">
        <f t="shared" si="24"/>
        <v>684</v>
      </c>
      <c r="AT696" s="254">
        <f t="shared" si="25"/>
        <v>684</v>
      </c>
      <c r="AU696" s="376">
        <v>684</v>
      </c>
      <c r="AV696" s="376">
        <v>3336609.18</v>
      </c>
    </row>
    <row r="697" spans="22:48">
      <c r="V697" s="30"/>
      <c r="W697" s="29"/>
      <c r="X697" s="30"/>
      <c r="Y697" s="30"/>
      <c r="Z697" s="29"/>
      <c r="AA697" s="30"/>
      <c r="AB697" s="30"/>
      <c r="AC697" s="29"/>
      <c r="AD697" s="30"/>
      <c r="AE697" s="30">
        <v>685</v>
      </c>
      <c r="AF697" s="383">
        <v>1829624.03</v>
      </c>
      <c r="AG697" s="30"/>
      <c r="AH697" s="30"/>
      <c r="AI697" s="29"/>
      <c r="AJ697" s="30"/>
      <c r="AK697" s="30"/>
      <c r="AL697" s="29"/>
      <c r="AM697" s="30"/>
      <c r="AN697" s="30"/>
      <c r="AO697" s="29"/>
      <c r="AP697" s="30"/>
      <c r="AQ697" s="30">
        <v>685</v>
      </c>
      <c r="AR697" s="383">
        <v>3338173.85</v>
      </c>
      <c r="AS697" s="253">
        <f t="shared" si="24"/>
        <v>685</v>
      </c>
      <c r="AT697" s="254">
        <f t="shared" si="25"/>
        <v>685</v>
      </c>
      <c r="AU697" s="376">
        <v>685</v>
      </c>
      <c r="AV697" s="376">
        <v>3341453.8</v>
      </c>
    </row>
    <row r="698" spans="22:48">
      <c r="V698" s="30"/>
      <c r="W698" s="29"/>
      <c r="X698" s="30"/>
      <c r="Y698" s="30"/>
      <c r="Z698" s="29"/>
      <c r="AA698" s="30"/>
      <c r="AB698" s="30"/>
      <c r="AC698" s="29"/>
      <c r="AD698" s="30"/>
      <c r="AE698" s="30">
        <v>686</v>
      </c>
      <c r="AF698" s="383">
        <v>1832252.57</v>
      </c>
      <c r="AG698" s="30"/>
      <c r="AH698" s="30"/>
      <c r="AI698" s="29"/>
      <c r="AJ698" s="30"/>
      <c r="AK698" s="30"/>
      <c r="AL698" s="29"/>
      <c r="AM698" s="30"/>
      <c r="AN698" s="30"/>
      <c r="AO698" s="29"/>
      <c r="AP698" s="30"/>
      <c r="AQ698" s="30">
        <v>686</v>
      </c>
      <c r="AR698" s="383">
        <v>3343018.28</v>
      </c>
      <c r="AS698" s="253">
        <f t="shared" si="24"/>
        <v>686</v>
      </c>
      <c r="AT698" s="254">
        <f t="shared" si="25"/>
        <v>686</v>
      </c>
      <c r="AU698" s="376">
        <v>686</v>
      </c>
      <c r="AV698" s="376">
        <v>3346298.42</v>
      </c>
    </row>
    <row r="699" spans="22:48">
      <c r="V699" s="30"/>
      <c r="W699" s="29"/>
      <c r="X699" s="30"/>
      <c r="Y699" s="30"/>
      <c r="Z699" s="29"/>
      <c r="AA699" s="30"/>
      <c r="AB699" s="30"/>
      <c r="AC699" s="29"/>
      <c r="AD699" s="30"/>
      <c r="AE699" s="30">
        <v>687</v>
      </c>
      <c r="AF699" s="383">
        <v>1834881.11</v>
      </c>
      <c r="AG699" s="30"/>
      <c r="AH699" s="30"/>
      <c r="AI699" s="29"/>
      <c r="AJ699" s="30"/>
      <c r="AK699" s="30"/>
      <c r="AL699" s="29"/>
      <c r="AM699" s="30"/>
      <c r="AN699" s="30"/>
      <c r="AO699" s="29"/>
      <c r="AP699" s="30"/>
      <c r="AQ699" s="30">
        <v>687</v>
      </c>
      <c r="AR699" s="383">
        <v>3347862.71</v>
      </c>
      <c r="AS699" s="253">
        <f t="shared" si="24"/>
        <v>687</v>
      </c>
      <c r="AT699" s="254">
        <f t="shared" si="25"/>
        <v>687</v>
      </c>
      <c r="AU699" s="376">
        <v>687</v>
      </c>
      <c r="AV699" s="376">
        <v>3351143.04</v>
      </c>
    </row>
    <row r="700" spans="22:48">
      <c r="V700" s="30"/>
      <c r="W700" s="29"/>
      <c r="X700" s="30"/>
      <c r="Y700" s="30"/>
      <c r="Z700" s="29"/>
      <c r="AA700" s="30"/>
      <c r="AB700" s="30"/>
      <c r="AC700" s="29"/>
      <c r="AD700" s="30"/>
      <c r="AE700" s="30">
        <v>688</v>
      </c>
      <c r="AF700" s="383">
        <v>1837509.65</v>
      </c>
      <c r="AG700" s="30"/>
      <c r="AH700" s="30"/>
      <c r="AI700" s="29"/>
      <c r="AJ700" s="30"/>
      <c r="AK700" s="30"/>
      <c r="AL700" s="29"/>
      <c r="AM700" s="30"/>
      <c r="AN700" s="30"/>
      <c r="AO700" s="29"/>
      <c r="AP700" s="30"/>
      <c r="AQ700" s="30">
        <v>688</v>
      </c>
      <c r="AR700" s="383">
        <v>3352707.14</v>
      </c>
      <c r="AS700" s="253">
        <f t="shared" si="24"/>
        <v>688</v>
      </c>
      <c r="AT700" s="254">
        <f t="shared" si="25"/>
        <v>688</v>
      </c>
      <c r="AU700" s="376">
        <v>688</v>
      </c>
      <c r="AV700" s="376">
        <v>3355987.66</v>
      </c>
    </row>
    <row r="701" spans="22:48">
      <c r="V701" s="30"/>
      <c r="W701" s="29"/>
      <c r="X701" s="30"/>
      <c r="Y701" s="30"/>
      <c r="Z701" s="29"/>
      <c r="AA701" s="30"/>
      <c r="AB701" s="30"/>
      <c r="AC701" s="29"/>
      <c r="AD701" s="30"/>
      <c r="AE701" s="30">
        <v>689</v>
      </c>
      <c r="AF701" s="383">
        <v>1840138.19</v>
      </c>
      <c r="AG701" s="30"/>
      <c r="AH701" s="30"/>
      <c r="AI701" s="29"/>
      <c r="AJ701" s="30"/>
      <c r="AK701" s="30"/>
      <c r="AL701" s="29"/>
      <c r="AM701" s="30"/>
      <c r="AN701" s="30"/>
      <c r="AO701" s="29"/>
      <c r="AP701" s="30"/>
      <c r="AQ701" s="30">
        <v>689</v>
      </c>
      <c r="AR701" s="383">
        <v>3357551.57</v>
      </c>
      <c r="AS701" s="253">
        <f t="shared" si="24"/>
        <v>689</v>
      </c>
      <c r="AT701" s="254">
        <f t="shared" si="25"/>
        <v>689</v>
      </c>
      <c r="AU701" s="376">
        <v>689</v>
      </c>
      <c r="AV701" s="376">
        <v>3360832.28</v>
      </c>
    </row>
    <row r="702" spans="22:48">
      <c r="V702" s="30"/>
      <c r="W702" s="29"/>
      <c r="X702" s="30"/>
      <c r="Y702" s="30"/>
      <c r="Z702" s="29"/>
      <c r="AA702" s="30"/>
      <c r="AB702" s="30"/>
      <c r="AC702" s="29"/>
      <c r="AD702" s="30"/>
      <c r="AE702" s="30">
        <v>690</v>
      </c>
      <c r="AF702" s="383">
        <v>1842767.05</v>
      </c>
      <c r="AG702" s="30"/>
      <c r="AH702" s="30"/>
      <c r="AI702" s="29"/>
      <c r="AJ702" s="30"/>
      <c r="AK702" s="30"/>
      <c r="AL702" s="29"/>
      <c r="AM702" s="30"/>
      <c r="AN702" s="30"/>
      <c r="AO702" s="29"/>
      <c r="AP702" s="30"/>
      <c r="AQ702" s="30">
        <v>690</v>
      </c>
      <c r="AR702" s="383">
        <v>3362396</v>
      </c>
      <c r="AS702" s="253">
        <f t="shared" si="24"/>
        <v>690</v>
      </c>
      <c r="AT702" s="254">
        <f t="shared" si="25"/>
        <v>690</v>
      </c>
      <c r="AU702" s="376">
        <v>690</v>
      </c>
      <c r="AV702" s="376">
        <v>3365676.9</v>
      </c>
    </row>
    <row r="703" spans="22:48">
      <c r="V703" s="30"/>
      <c r="W703" s="29"/>
      <c r="X703" s="30"/>
      <c r="Y703" s="30"/>
      <c r="Z703" s="29"/>
      <c r="AA703" s="30"/>
      <c r="AB703" s="30"/>
      <c r="AC703" s="29"/>
      <c r="AD703" s="30"/>
      <c r="AE703" s="30">
        <v>691</v>
      </c>
      <c r="AF703" s="383">
        <v>1845395.91</v>
      </c>
      <c r="AG703" s="30"/>
      <c r="AH703" s="30"/>
      <c r="AI703" s="29"/>
      <c r="AJ703" s="30"/>
      <c r="AK703" s="30"/>
      <c r="AL703" s="29"/>
      <c r="AM703" s="30"/>
      <c r="AN703" s="30"/>
      <c r="AO703" s="29"/>
      <c r="AP703" s="30"/>
      <c r="AQ703" s="30">
        <v>691</v>
      </c>
      <c r="AR703" s="383">
        <v>3367240.43</v>
      </c>
      <c r="AS703" s="253">
        <f t="shared" si="24"/>
        <v>691</v>
      </c>
      <c r="AT703" s="254">
        <f t="shared" si="25"/>
        <v>691</v>
      </c>
      <c r="AU703" s="376">
        <v>691</v>
      </c>
      <c r="AV703" s="376">
        <v>3370521.52</v>
      </c>
    </row>
    <row r="704" spans="22:48">
      <c r="V704" s="30"/>
      <c r="W704" s="29"/>
      <c r="X704" s="30"/>
      <c r="Y704" s="30"/>
      <c r="Z704" s="29"/>
      <c r="AA704" s="30"/>
      <c r="AB704" s="30"/>
      <c r="AC704" s="29"/>
      <c r="AD704" s="30"/>
      <c r="AE704" s="30">
        <v>692</v>
      </c>
      <c r="AF704" s="383">
        <v>1848024.77</v>
      </c>
      <c r="AG704" s="30"/>
      <c r="AH704" s="30"/>
      <c r="AI704" s="29"/>
      <c r="AJ704" s="30"/>
      <c r="AK704" s="30"/>
      <c r="AL704" s="29"/>
      <c r="AM704" s="30"/>
      <c r="AN704" s="30"/>
      <c r="AO704" s="29"/>
      <c r="AP704" s="30"/>
      <c r="AQ704" s="30">
        <v>692</v>
      </c>
      <c r="AR704" s="383">
        <v>3372084.86</v>
      </c>
      <c r="AS704" s="253">
        <f t="shared" si="24"/>
        <v>692</v>
      </c>
      <c r="AT704" s="254">
        <f t="shared" si="25"/>
        <v>692</v>
      </c>
      <c r="AU704" s="376">
        <v>692</v>
      </c>
      <c r="AV704" s="376">
        <v>3375366.14</v>
      </c>
    </row>
    <row r="705" spans="22:48">
      <c r="V705" s="30"/>
      <c r="W705" s="29"/>
      <c r="X705" s="30"/>
      <c r="Y705" s="30"/>
      <c r="Z705" s="29"/>
      <c r="AA705" s="30"/>
      <c r="AB705" s="30"/>
      <c r="AC705" s="29"/>
      <c r="AD705" s="30"/>
      <c r="AE705" s="30">
        <v>693</v>
      </c>
      <c r="AF705" s="383">
        <v>1850653.63</v>
      </c>
      <c r="AG705" s="30"/>
      <c r="AH705" s="30"/>
      <c r="AI705" s="29"/>
      <c r="AJ705" s="30"/>
      <c r="AK705" s="30"/>
      <c r="AL705" s="29"/>
      <c r="AM705" s="30"/>
      <c r="AN705" s="30"/>
      <c r="AO705" s="29"/>
      <c r="AP705" s="30"/>
      <c r="AQ705" s="30">
        <v>693</v>
      </c>
      <c r="AR705" s="383">
        <v>3376929.29</v>
      </c>
      <c r="AS705" s="253">
        <f t="shared" si="24"/>
        <v>693</v>
      </c>
      <c r="AT705" s="254">
        <f t="shared" si="25"/>
        <v>693</v>
      </c>
      <c r="AU705" s="376">
        <v>693</v>
      </c>
      <c r="AV705" s="376">
        <v>3380210.76</v>
      </c>
    </row>
    <row r="706" spans="22:48">
      <c r="V706" s="30"/>
      <c r="W706" s="29"/>
      <c r="X706" s="30"/>
      <c r="Y706" s="30"/>
      <c r="Z706" s="29"/>
      <c r="AA706" s="30"/>
      <c r="AB706" s="30"/>
      <c r="AC706" s="29"/>
      <c r="AD706" s="30"/>
      <c r="AE706" s="30">
        <v>694</v>
      </c>
      <c r="AF706" s="383">
        <v>1853282.49</v>
      </c>
      <c r="AG706" s="30"/>
      <c r="AH706" s="30"/>
      <c r="AI706" s="29"/>
      <c r="AJ706" s="30"/>
      <c r="AK706" s="30"/>
      <c r="AL706" s="29"/>
      <c r="AM706" s="30"/>
      <c r="AN706" s="30"/>
      <c r="AO706" s="29"/>
      <c r="AP706" s="30"/>
      <c r="AQ706" s="30">
        <v>694</v>
      </c>
      <c r="AR706" s="383">
        <v>3381773.72</v>
      </c>
      <c r="AS706" s="253">
        <f t="shared" si="24"/>
        <v>694</v>
      </c>
      <c r="AT706" s="254">
        <f t="shared" si="25"/>
        <v>694</v>
      </c>
      <c r="AU706" s="376">
        <v>694</v>
      </c>
      <c r="AV706" s="376">
        <v>3385055.38</v>
      </c>
    </row>
    <row r="707" spans="22:48">
      <c r="V707" s="30"/>
      <c r="W707" s="29"/>
      <c r="X707" s="30"/>
      <c r="Y707" s="30"/>
      <c r="Z707" s="29"/>
      <c r="AA707" s="30"/>
      <c r="AB707" s="30"/>
      <c r="AC707" s="29"/>
      <c r="AD707" s="30"/>
      <c r="AE707" s="30">
        <v>695</v>
      </c>
      <c r="AF707" s="383">
        <v>1855911.35</v>
      </c>
      <c r="AG707" s="30"/>
      <c r="AH707" s="30"/>
      <c r="AI707" s="29"/>
      <c r="AJ707" s="30"/>
      <c r="AK707" s="30"/>
      <c r="AL707" s="29"/>
      <c r="AM707" s="30"/>
      <c r="AN707" s="30"/>
      <c r="AO707" s="29"/>
      <c r="AP707" s="30"/>
      <c r="AQ707" s="30">
        <v>695</v>
      </c>
      <c r="AR707" s="383">
        <v>3386618.15</v>
      </c>
      <c r="AS707" s="253">
        <f t="shared" si="24"/>
        <v>695</v>
      </c>
      <c r="AT707" s="254">
        <f t="shared" si="25"/>
        <v>695</v>
      </c>
      <c r="AU707" s="376">
        <v>695</v>
      </c>
      <c r="AV707" s="376">
        <v>3389900</v>
      </c>
    </row>
    <row r="708" spans="22:48">
      <c r="V708" s="30"/>
      <c r="W708" s="29"/>
      <c r="X708" s="30"/>
      <c r="Y708" s="30"/>
      <c r="Z708" s="29"/>
      <c r="AA708" s="30"/>
      <c r="AB708" s="30"/>
      <c r="AC708" s="29"/>
      <c r="AD708" s="30"/>
      <c r="AE708" s="30">
        <v>696</v>
      </c>
      <c r="AF708" s="383">
        <v>1858540.21</v>
      </c>
      <c r="AG708" s="30"/>
      <c r="AH708" s="30"/>
      <c r="AI708" s="29"/>
      <c r="AJ708" s="30"/>
      <c r="AK708" s="30"/>
      <c r="AL708" s="29"/>
      <c r="AM708" s="30"/>
      <c r="AN708" s="30"/>
      <c r="AO708" s="29"/>
      <c r="AP708" s="30"/>
      <c r="AQ708" s="30">
        <v>696</v>
      </c>
      <c r="AR708" s="383">
        <v>3391462.58</v>
      </c>
      <c r="AS708" s="253">
        <f t="shared" si="24"/>
        <v>696</v>
      </c>
      <c r="AT708" s="254">
        <f t="shared" si="25"/>
        <v>696</v>
      </c>
      <c r="AU708" s="376">
        <v>696</v>
      </c>
      <c r="AV708" s="376">
        <v>3394744.62</v>
      </c>
    </row>
    <row r="709" spans="22:48">
      <c r="V709" s="30"/>
      <c r="W709" s="29"/>
      <c r="X709" s="30"/>
      <c r="Y709" s="30"/>
      <c r="Z709" s="29"/>
      <c r="AA709" s="30"/>
      <c r="AB709" s="30"/>
      <c r="AC709" s="29"/>
      <c r="AD709" s="30"/>
      <c r="AE709" s="30">
        <v>697</v>
      </c>
      <c r="AF709" s="383">
        <v>1861169.07</v>
      </c>
      <c r="AG709" s="30"/>
      <c r="AH709" s="30"/>
      <c r="AI709" s="29"/>
      <c r="AJ709" s="30"/>
      <c r="AK709" s="30"/>
      <c r="AL709" s="29"/>
      <c r="AM709" s="30"/>
      <c r="AN709" s="30"/>
      <c r="AO709" s="29"/>
      <c r="AP709" s="30"/>
      <c r="AQ709" s="30">
        <v>697</v>
      </c>
      <c r="AR709" s="383">
        <v>3396307.01</v>
      </c>
      <c r="AS709" s="253">
        <f t="shared" si="24"/>
        <v>697</v>
      </c>
      <c r="AT709" s="254">
        <f t="shared" si="25"/>
        <v>697</v>
      </c>
      <c r="AU709" s="376">
        <v>697</v>
      </c>
      <c r="AV709" s="376">
        <v>3399589.24</v>
      </c>
    </row>
    <row r="710" spans="22:48">
      <c r="V710" s="30"/>
      <c r="W710" s="29"/>
      <c r="X710" s="30"/>
      <c r="Y710" s="30"/>
      <c r="Z710" s="29"/>
      <c r="AA710" s="30"/>
      <c r="AB710" s="30"/>
      <c r="AC710" s="29"/>
      <c r="AD710" s="30"/>
      <c r="AE710" s="30">
        <v>698</v>
      </c>
      <c r="AF710" s="383">
        <v>1863797.93</v>
      </c>
      <c r="AG710" s="30"/>
      <c r="AH710" s="30"/>
      <c r="AI710" s="29"/>
      <c r="AJ710" s="30"/>
      <c r="AK710" s="30"/>
      <c r="AL710" s="29"/>
      <c r="AM710" s="30"/>
      <c r="AN710" s="30"/>
      <c r="AO710" s="29"/>
      <c r="AP710" s="30"/>
      <c r="AQ710" s="30">
        <v>698</v>
      </c>
      <c r="AR710" s="383">
        <v>3401151.44</v>
      </c>
      <c r="AS710" s="253">
        <f t="shared" si="24"/>
        <v>698</v>
      </c>
      <c r="AT710" s="254">
        <f t="shared" si="25"/>
        <v>698</v>
      </c>
      <c r="AU710" s="376">
        <v>698</v>
      </c>
      <c r="AV710" s="376">
        <v>3404433.86</v>
      </c>
    </row>
    <row r="711" spans="22:48">
      <c r="V711" s="30"/>
      <c r="W711" s="29"/>
      <c r="X711" s="30"/>
      <c r="Y711" s="30"/>
      <c r="Z711" s="29"/>
      <c r="AA711" s="30"/>
      <c r="AB711" s="30"/>
      <c r="AC711" s="29"/>
      <c r="AD711" s="30"/>
      <c r="AE711" s="30">
        <v>699</v>
      </c>
      <c r="AF711" s="383">
        <v>1866426.79</v>
      </c>
      <c r="AG711" s="30"/>
      <c r="AH711" s="30"/>
      <c r="AI711" s="29"/>
      <c r="AJ711" s="30"/>
      <c r="AK711" s="30"/>
      <c r="AL711" s="29"/>
      <c r="AM711" s="30"/>
      <c r="AN711" s="30"/>
      <c r="AO711" s="29"/>
      <c r="AP711" s="30"/>
      <c r="AQ711" s="30">
        <v>699</v>
      </c>
      <c r="AR711" s="383">
        <v>3405995.87</v>
      </c>
      <c r="AS711" s="253">
        <f t="shared" si="24"/>
        <v>699</v>
      </c>
      <c r="AT711" s="254">
        <f t="shared" si="25"/>
        <v>699</v>
      </c>
      <c r="AU711" s="376">
        <v>699</v>
      </c>
      <c r="AV711" s="376">
        <v>3409278.48</v>
      </c>
    </row>
    <row r="712" spans="22:48">
      <c r="V712" s="30"/>
      <c r="W712" s="29"/>
      <c r="X712" s="30"/>
      <c r="Y712" s="30"/>
      <c r="Z712" s="29"/>
      <c r="AA712" s="30"/>
      <c r="AB712" s="30"/>
      <c r="AC712" s="29"/>
      <c r="AD712" s="30"/>
      <c r="AE712" s="30">
        <v>700</v>
      </c>
      <c r="AF712" s="383">
        <v>1869055.65</v>
      </c>
      <c r="AG712" s="30"/>
      <c r="AH712" s="30"/>
      <c r="AI712" s="29"/>
      <c r="AJ712" s="30"/>
      <c r="AK712" s="30"/>
      <c r="AL712" s="29"/>
      <c r="AM712" s="30"/>
      <c r="AN712" s="30"/>
      <c r="AO712" s="29"/>
      <c r="AP712" s="30"/>
      <c r="AQ712" s="30">
        <v>700</v>
      </c>
      <c r="AR712" s="383">
        <v>3410840.3</v>
      </c>
      <c r="AS712" s="253">
        <f t="shared" si="24"/>
        <v>700</v>
      </c>
      <c r="AT712" s="254">
        <f t="shared" si="25"/>
        <v>700</v>
      </c>
      <c r="AU712" s="376">
        <v>700</v>
      </c>
      <c r="AV712" s="376">
        <v>3414123.1</v>
      </c>
    </row>
    <row r="713" spans="22:48">
      <c r="V713" s="30"/>
      <c r="W713" s="29"/>
      <c r="X713" s="30"/>
      <c r="Y713" s="30"/>
      <c r="Z713" s="29"/>
      <c r="AA713" s="30"/>
      <c r="AB713" s="30"/>
      <c r="AC713" s="29"/>
      <c r="AD713" s="30"/>
      <c r="AE713" s="30">
        <v>701</v>
      </c>
      <c r="AF713" s="383">
        <v>1871684.51</v>
      </c>
      <c r="AG713" s="30"/>
      <c r="AH713" s="30"/>
      <c r="AI713" s="29"/>
      <c r="AJ713" s="30"/>
      <c r="AK713" s="30"/>
      <c r="AL713" s="29"/>
      <c r="AM713" s="30"/>
      <c r="AN713" s="30"/>
      <c r="AO713" s="29"/>
      <c r="AP713" s="30"/>
      <c r="AQ713" s="30">
        <v>701</v>
      </c>
      <c r="AR713" s="383">
        <v>3415684.73</v>
      </c>
      <c r="AS713" s="253">
        <f t="shared" si="24"/>
        <v>701</v>
      </c>
      <c r="AT713" s="254">
        <f t="shared" si="25"/>
        <v>701</v>
      </c>
      <c r="AU713" s="376">
        <v>701</v>
      </c>
      <c r="AV713" s="376">
        <v>3418967.72</v>
      </c>
    </row>
    <row r="714" spans="22:48">
      <c r="V714" s="30"/>
      <c r="W714" s="29"/>
      <c r="X714" s="30"/>
      <c r="Y714" s="30"/>
      <c r="Z714" s="29"/>
      <c r="AA714" s="30"/>
      <c r="AB714" s="30"/>
      <c r="AC714" s="29"/>
      <c r="AD714" s="30"/>
      <c r="AE714" s="30">
        <v>702</v>
      </c>
      <c r="AF714" s="383">
        <v>1874313.37</v>
      </c>
      <c r="AG714" s="30"/>
      <c r="AH714" s="30"/>
      <c r="AI714" s="29"/>
      <c r="AJ714" s="30"/>
      <c r="AK714" s="30"/>
      <c r="AL714" s="29"/>
      <c r="AM714" s="30"/>
      <c r="AN714" s="30"/>
      <c r="AO714" s="29"/>
      <c r="AP714" s="30"/>
      <c r="AQ714" s="30">
        <v>702</v>
      </c>
      <c r="AR714" s="383">
        <v>3420529.16</v>
      </c>
      <c r="AS714" s="253">
        <f t="shared" si="24"/>
        <v>702</v>
      </c>
      <c r="AT714" s="254">
        <f t="shared" si="25"/>
        <v>702</v>
      </c>
      <c r="AU714" s="376">
        <v>702</v>
      </c>
      <c r="AV714" s="376">
        <v>3423812.34</v>
      </c>
    </row>
    <row r="715" spans="22:48">
      <c r="V715" s="30"/>
      <c r="W715" s="29"/>
      <c r="X715" s="30"/>
      <c r="Y715" s="30"/>
      <c r="Z715" s="29"/>
      <c r="AA715" s="30"/>
      <c r="AB715" s="30"/>
      <c r="AC715" s="29"/>
      <c r="AD715" s="30"/>
      <c r="AE715" s="30">
        <v>703</v>
      </c>
      <c r="AF715" s="383">
        <v>1876942.23</v>
      </c>
      <c r="AG715" s="30"/>
      <c r="AH715" s="30"/>
      <c r="AI715" s="29"/>
      <c r="AJ715" s="30"/>
      <c r="AK715" s="30"/>
      <c r="AL715" s="29"/>
      <c r="AM715" s="30"/>
      <c r="AN715" s="30"/>
      <c r="AO715" s="29"/>
      <c r="AP715" s="30"/>
      <c r="AQ715" s="30">
        <v>703</v>
      </c>
      <c r="AR715" s="383">
        <v>3425373.59</v>
      </c>
      <c r="AS715" s="253">
        <f t="shared" si="24"/>
        <v>703</v>
      </c>
      <c r="AT715" s="254">
        <f t="shared" si="25"/>
        <v>703</v>
      </c>
      <c r="AU715" s="376">
        <v>703</v>
      </c>
      <c r="AV715" s="376">
        <v>3428656.96</v>
      </c>
    </row>
    <row r="716" spans="22:48">
      <c r="V716" s="30"/>
      <c r="W716" s="29"/>
      <c r="X716" s="30"/>
      <c r="Y716" s="30"/>
      <c r="Z716" s="29"/>
      <c r="AA716" s="30"/>
      <c r="AB716" s="30"/>
      <c r="AC716" s="29"/>
      <c r="AD716" s="30"/>
      <c r="AE716" s="30">
        <v>704</v>
      </c>
      <c r="AF716" s="383">
        <v>1879571.09</v>
      </c>
      <c r="AG716" s="30"/>
      <c r="AH716" s="30"/>
      <c r="AI716" s="29"/>
      <c r="AJ716" s="30"/>
      <c r="AK716" s="30"/>
      <c r="AL716" s="29"/>
      <c r="AM716" s="30"/>
      <c r="AN716" s="30"/>
      <c r="AO716" s="29"/>
      <c r="AP716" s="30"/>
      <c r="AQ716" s="30">
        <v>704</v>
      </c>
      <c r="AR716" s="383">
        <v>3430218.02</v>
      </c>
      <c r="AS716" s="253">
        <f t="shared" si="24"/>
        <v>704</v>
      </c>
      <c r="AT716" s="254">
        <f t="shared" si="25"/>
        <v>704</v>
      </c>
      <c r="AU716" s="376">
        <v>704</v>
      </c>
      <c r="AV716" s="376">
        <v>3433501.58</v>
      </c>
    </row>
    <row r="717" spans="22:48">
      <c r="V717" s="30"/>
      <c r="W717" s="29"/>
      <c r="X717" s="30"/>
      <c r="Y717" s="30"/>
      <c r="Z717" s="29"/>
      <c r="AA717" s="30"/>
      <c r="AB717" s="30"/>
      <c r="AC717" s="29"/>
      <c r="AD717" s="30"/>
      <c r="AE717" s="30">
        <v>705</v>
      </c>
      <c r="AF717" s="383">
        <v>1882199.95</v>
      </c>
      <c r="AG717" s="30"/>
      <c r="AH717" s="30"/>
      <c r="AI717" s="29"/>
      <c r="AJ717" s="30"/>
      <c r="AK717" s="30"/>
      <c r="AL717" s="29"/>
      <c r="AM717" s="30"/>
      <c r="AN717" s="30"/>
      <c r="AO717" s="29"/>
      <c r="AP717" s="30"/>
      <c r="AQ717" s="30">
        <v>705</v>
      </c>
      <c r="AR717" s="383">
        <v>3435062.45</v>
      </c>
      <c r="AS717" s="253">
        <f t="shared" ref="AS717:AS780" si="26">AS716+1</f>
        <v>705</v>
      </c>
      <c r="AT717" s="254">
        <f t="shared" ref="AT717:AT780" si="27">AT716+1</f>
        <v>705</v>
      </c>
      <c r="AU717" s="376">
        <v>705</v>
      </c>
      <c r="AV717" s="376">
        <v>3438346.2</v>
      </c>
    </row>
    <row r="718" spans="22:48">
      <c r="V718" s="30"/>
      <c r="W718" s="29"/>
      <c r="X718" s="30"/>
      <c r="Y718" s="30"/>
      <c r="Z718" s="29"/>
      <c r="AA718" s="30"/>
      <c r="AB718" s="30"/>
      <c r="AC718" s="29"/>
      <c r="AD718" s="30"/>
      <c r="AE718" s="30">
        <v>706</v>
      </c>
      <c r="AF718" s="383">
        <v>1884828.81</v>
      </c>
      <c r="AG718" s="30"/>
      <c r="AH718" s="30"/>
      <c r="AI718" s="29"/>
      <c r="AJ718" s="30"/>
      <c r="AK718" s="30"/>
      <c r="AL718" s="29"/>
      <c r="AM718" s="30"/>
      <c r="AN718" s="30"/>
      <c r="AO718" s="29"/>
      <c r="AP718" s="30"/>
      <c r="AQ718" s="30">
        <v>706</v>
      </c>
      <c r="AR718" s="383">
        <v>3439906.88</v>
      </c>
      <c r="AS718" s="253">
        <f t="shared" si="26"/>
        <v>706</v>
      </c>
      <c r="AT718" s="254">
        <f t="shared" si="27"/>
        <v>706</v>
      </c>
      <c r="AU718" s="376">
        <v>706</v>
      </c>
      <c r="AV718" s="376">
        <v>3443190.82</v>
      </c>
    </row>
    <row r="719" spans="22:48">
      <c r="V719" s="30"/>
      <c r="W719" s="29"/>
      <c r="X719" s="30"/>
      <c r="Y719" s="30"/>
      <c r="Z719" s="29"/>
      <c r="AA719" s="30"/>
      <c r="AB719" s="30"/>
      <c r="AC719" s="29"/>
      <c r="AD719" s="30"/>
      <c r="AE719" s="30">
        <v>707</v>
      </c>
      <c r="AF719" s="383">
        <v>1887457.67</v>
      </c>
      <c r="AG719" s="30"/>
      <c r="AH719" s="30"/>
      <c r="AI719" s="29"/>
      <c r="AJ719" s="30"/>
      <c r="AK719" s="30"/>
      <c r="AL719" s="29"/>
      <c r="AM719" s="30"/>
      <c r="AN719" s="30"/>
      <c r="AO719" s="29"/>
      <c r="AP719" s="30"/>
      <c r="AQ719" s="30">
        <v>707</v>
      </c>
      <c r="AR719" s="383">
        <v>3444751.31</v>
      </c>
      <c r="AS719" s="253">
        <f t="shared" si="26"/>
        <v>707</v>
      </c>
      <c r="AT719" s="254">
        <f t="shared" si="27"/>
        <v>707</v>
      </c>
      <c r="AU719" s="376">
        <v>707</v>
      </c>
      <c r="AV719" s="376">
        <v>3448035.44</v>
      </c>
    </row>
    <row r="720" spans="22:48">
      <c r="V720" s="30"/>
      <c r="W720" s="29"/>
      <c r="X720" s="30"/>
      <c r="Y720" s="30"/>
      <c r="Z720" s="29"/>
      <c r="AA720" s="30"/>
      <c r="AB720" s="30"/>
      <c r="AC720" s="29"/>
      <c r="AD720" s="30"/>
      <c r="AE720" s="30">
        <v>708</v>
      </c>
      <c r="AF720" s="383">
        <v>1890086.53</v>
      </c>
      <c r="AG720" s="30"/>
      <c r="AH720" s="30"/>
      <c r="AI720" s="29"/>
      <c r="AJ720" s="30"/>
      <c r="AK720" s="30"/>
      <c r="AL720" s="29"/>
      <c r="AM720" s="30"/>
      <c r="AN720" s="30"/>
      <c r="AO720" s="29"/>
      <c r="AP720" s="30"/>
      <c r="AQ720" s="30">
        <v>708</v>
      </c>
      <c r="AR720" s="383">
        <v>3449595.74</v>
      </c>
      <c r="AS720" s="253">
        <f t="shared" si="26"/>
        <v>708</v>
      </c>
      <c r="AT720" s="254">
        <f t="shared" si="27"/>
        <v>708</v>
      </c>
      <c r="AU720" s="376">
        <v>708</v>
      </c>
      <c r="AV720" s="376">
        <v>3452880.06</v>
      </c>
    </row>
    <row r="721" spans="22:48">
      <c r="V721" s="30"/>
      <c r="W721" s="29"/>
      <c r="X721" s="30"/>
      <c r="Y721" s="30"/>
      <c r="Z721" s="29"/>
      <c r="AA721" s="30"/>
      <c r="AB721" s="30"/>
      <c r="AC721" s="29"/>
      <c r="AD721" s="30"/>
      <c r="AE721" s="30">
        <v>709</v>
      </c>
      <c r="AF721" s="383">
        <v>1892715.39</v>
      </c>
      <c r="AG721" s="30"/>
      <c r="AH721" s="30"/>
      <c r="AI721" s="29"/>
      <c r="AJ721" s="30"/>
      <c r="AK721" s="30"/>
      <c r="AL721" s="29"/>
      <c r="AM721" s="30"/>
      <c r="AN721" s="30"/>
      <c r="AO721" s="29"/>
      <c r="AP721" s="30"/>
      <c r="AQ721" s="30">
        <v>709</v>
      </c>
      <c r="AR721" s="383">
        <v>3454440.17</v>
      </c>
      <c r="AS721" s="253">
        <f t="shared" si="26"/>
        <v>709</v>
      </c>
      <c r="AT721" s="254">
        <f t="shared" si="27"/>
        <v>709</v>
      </c>
      <c r="AU721" s="376">
        <v>709</v>
      </c>
      <c r="AV721" s="376">
        <v>3457724.68</v>
      </c>
    </row>
    <row r="722" spans="22:48">
      <c r="V722" s="30"/>
      <c r="W722" s="29"/>
      <c r="X722" s="30"/>
      <c r="Y722" s="30"/>
      <c r="Z722" s="29"/>
      <c r="AA722" s="30"/>
      <c r="AB722" s="30"/>
      <c r="AC722" s="29"/>
      <c r="AD722" s="30"/>
      <c r="AE722" s="30">
        <v>710</v>
      </c>
      <c r="AF722" s="383">
        <v>1895344.25</v>
      </c>
      <c r="AG722" s="30"/>
      <c r="AH722" s="30"/>
      <c r="AI722" s="29"/>
      <c r="AJ722" s="30"/>
      <c r="AK722" s="30"/>
      <c r="AL722" s="29"/>
      <c r="AM722" s="30"/>
      <c r="AN722" s="30"/>
      <c r="AO722" s="29"/>
      <c r="AP722" s="30"/>
      <c r="AQ722" s="30">
        <v>710</v>
      </c>
      <c r="AR722" s="383">
        <v>3459284.6</v>
      </c>
      <c r="AS722" s="253">
        <f t="shared" si="26"/>
        <v>710</v>
      </c>
      <c r="AT722" s="254">
        <f t="shared" si="27"/>
        <v>710</v>
      </c>
      <c r="AU722" s="376">
        <v>710</v>
      </c>
      <c r="AV722" s="376">
        <v>3462569.3</v>
      </c>
    </row>
    <row r="723" spans="22:48">
      <c r="V723" s="30"/>
      <c r="W723" s="29"/>
      <c r="X723" s="30"/>
      <c r="Y723" s="30"/>
      <c r="Z723" s="29"/>
      <c r="AA723" s="30"/>
      <c r="AB723" s="30"/>
      <c r="AC723" s="29"/>
      <c r="AD723" s="30"/>
      <c r="AE723" s="30">
        <v>711</v>
      </c>
      <c r="AF723" s="383">
        <v>1897973.11</v>
      </c>
      <c r="AG723" s="30"/>
      <c r="AH723" s="30"/>
      <c r="AI723" s="29"/>
      <c r="AJ723" s="30"/>
      <c r="AK723" s="30"/>
      <c r="AL723" s="29"/>
      <c r="AM723" s="30"/>
      <c r="AN723" s="30"/>
      <c r="AO723" s="29"/>
      <c r="AP723" s="30"/>
      <c r="AQ723" s="30">
        <v>711</v>
      </c>
      <c r="AR723" s="383">
        <v>3464129.03</v>
      </c>
      <c r="AS723" s="253">
        <f t="shared" si="26"/>
        <v>711</v>
      </c>
      <c r="AT723" s="254">
        <f t="shared" si="27"/>
        <v>711</v>
      </c>
      <c r="AU723" s="376">
        <v>711</v>
      </c>
      <c r="AV723" s="376">
        <v>3467413.92</v>
      </c>
    </row>
    <row r="724" spans="22:48">
      <c r="V724" s="30"/>
      <c r="W724" s="29"/>
      <c r="X724" s="30"/>
      <c r="Y724" s="30"/>
      <c r="Z724" s="29"/>
      <c r="AA724" s="30"/>
      <c r="AB724" s="30"/>
      <c r="AC724" s="29"/>
      <c r="AD724" s="30"/>
      <c r="AE724" s="30">
        <v>712</v>
      </c>
      <c r="AF724" s="383">
        <v>1900601.97</v>
      </c>
      <c r="AG724" s="30"/>
      <c r="AH724" s="30"/>
      <c r="AI724" s="29"/>
      <c r="AJ724" s="30"/>
      <c r="AK724" s="30"/>
      <c r="AL724" s="29"/>
      <c r="AM724" s="30"/>
      <c r="AN724" s="30"/>
      <c r="AO724" s="29"/>
      <c r="AP724" s="30"/>
      <c r="AQ724" s="30">
        <v>712</v>
      </c>
      <c r="AR724" s="383">
        <v>3468973.46</v>
      </c>
      <c r="AS724" s="253">
        <f t="shared" si="26"/>
        <v>712</v>
      </c>
      <c r="AT724" s="254">
        <f t="shared" si="27"/>
        <v>712</v>
      </c>
      <c r="AU724" s="376">
        <v>712</v>
      </c>
      <c r="AV724" s="376">
        <v>3472258.54</v>
      </c>
    </row>
    <row r="725" spans="22:48">
      <c r="V725" s="30"/>
      <c r="W725" s="29"/>
      <c r="X725" s="30"/>
      <c r="Y725" s="30"/>
      <c r="Z725" s="29"/>
      <c r="AA725" s="30"/>
      <c r="AB725" s="30"/>
      <c r="AC725" s="29"/>
      <c r="AD725" s="30"/>
      <c r="AE725" s="30">
        <v>713</v>
      </c>
      <c r="AF725" s="383">
        <v>1903230.83</v>
      </c>
      <c r="AG725" s="30"/>
      <c r="AH725" s="30"/>
      <c r="AI725" s="29"/>
      <c r="AJ725" s="30"/>
      <c r="AK725" s="30"/>
      <c r="AL725" s="29"/>
      <c r="AM725" s="30"/>
      <c r="AN725" s="30"/>
      <c r="AO725" s="29"/>
      <c r="AP725" s="30"/>
      <c r="AQ725" s="30">
        <v>713</v>
      </c>
      <c r="AR725" s="383">
        <v>3473817.89</v>
      </c>
      <c r="AS725" s="253">
        <f t="shared" si="26"/>
        <v>713</v>
      </c>
      <c r="AT725" s="254">
        <f t="shared" si="27"/>
        <v>713</v>
      </c>
      <c r="AU725" s="376">
        <v>713</v>
      </c>
      <c r="AV725" s="376">
        <v>3477103.16</v>
      </c>
    </row>
    <row r="726" spans="22:48">
      <c r="V726" s="30"/>
      <c r="W726" s="29"/>
      <c r="X726" s="30"/>
      <c r="Y726" s="30"/>
      <c r="Z726" s="29"/>
      <c r="AA726" s="30"/>
      <c r="AB726" s="30"/>
      <c r="AC726" s="29"/>
      <c r="AD726" s="30"/>
      <c r="AE726" s="30">
        <v>714</v>
      </c>
      <c r="AF726" s="383">
        <v>1905859.69</v>
      </c>
      <c r="AG726" s="30"/>
      <c r="AH726" s="30"/>
      <c r="AI726" s="29"/>
      <c r="AJ726" s="30"/>
      <c r="AK726" s="30"/>
      <c r="AL726" s="29"/>
      <c r="AM726" s="30"/>
      <c r="AN726" s="30"/>
      <c r="AO726" s="29"/>
      <c r="AP726" s="30"/>
      <c r="AQ726" s="30">
        <v>714</v>
      </c>
      <c r="AR726" s="383">
        <v>3478662.32</v>
      </c>
      <c r="AS726" s="253">
        <f t="shared" si="26"/>
        <v>714</v>
      </c>
      <c r="AT726" s="254">
        <f t="shared" si="27"/>
        <v>714</v>
      </c>
      <c r="AU726" s="376">
        <v>714</v>
      </c>
      <c r="AV726" s="376">
        <v>3481947.78</v>
      </c>
    </row>
    <row r="727" spans="22:48">
      <c r="V727" s="30"/>
      <c r="W727" s="29"/>
      <c r="X727" s="30"/>
      <c r="Y727" s="30"/>
      <c r="Z727" s="29"/>
      <c r="AA727" s="30"/>
      <c r="AB727" s="30"/>
      <c r="AC727" s="29"/>
      <c r="AD727" s="30"/>
      <c r="AE727" s="30">
        <v>715</v>
      </c>
      <c r="AF727" s="383">
        <v>1908488.55</v>
      </c>
      <c r="AG727" s="30"/>
      <c r="AH727" s="30"/>
      <c r="AI727" s="29"/>
      <c r="AJ727" s="30"/>
      <c r="AK727" s="30"/>
      <c r="AL727" s="29"/>
      <c r="AM727" s="30"/>
      <c r="AN727" s="30"/>
      <c r="AO727" s="29"/>
      <c r="AP727" s="30"/>
      <c r="AQ727" s="30">
        <v>715</v>
      </c>
      <c r="AR727" s="383">
        <v>3483506.75</v>
      </c>
      <c r="AS727" s="253">
        <f t="shared" si="26"/>
        <v>715</v>
      </c>
      <c r="AT727" s="254">
        <f t="shared" si="27"/>
        <v>715</v>
      </c>
      <c r="AU727" s="376">
        <v>715</v>
      </c>
      <c r="AV727" s="376">
        <v>3486792.4</v>
      </c>
    </row>
    <row r="728" spans="22:48">
      <c r="V728" s="30"/>
      <c r="W728" s="29"/>
      <c r="X728" s="30"/>
      <c r="Y728" s="30"/>
      <c r="Z728" s="29"/>
      <c r="AA728" s="30"/>
      <c r="AB728" s="30"/>
      <c r="AC728" s="29"/>
      <c r="AD728" s="30"/>
      <c r="AE728" s="30">
        <v>716</v>
      </c>
      <c r="AF728" s="383">
        <v>1911117.41</v>
      </c>
      <c r="AG728" s="30"/>
      <c r="AH728" s="30"/>
      <c r="AI728" s="29"/>
      <c r="AJ728" s="30"/>
      <c r="AK728" s="30"/>
      <c r="AL728" s="29"/>
      <c r="AM728" s="30"/>
      <c r="AN728" s="30"/>
      <c r="AO728" s="29"/>
      <c r="AP728" s="30"/>
      <c r="AQ728" s="30">
        <v>716</v>
      </c>
      <c r="AR728" s="383">
        <v>3488351.18</v>
      </c>
      <c r="AS728" s="253">
        <f t="shared" si="26"/>
        <v>716</v>
      </c>
      <c r="AT728" s="254">
        <f t="shared" si="27"/>
        <v>716</v>
      </c>
      <c r="AU728" s="376">
        <v>716</v>
      </c>
      <c r="AV728" s="376">
        <v>3491637.02</v>
      </c>
    </row>
    <row r="729" spans="22:48">
      <c r="V729" s="30"/>
      <c r="W729" s="29"/>
      <c r="X729" s="30"/>
      <c r="Y729" s="30"/>
      <c r="Z729" s="29"/>
      <c r="AA729" s="30"/>
      <c r="AB729" s="30"/>
      <c r="AC729" s="29"/>
      <c r="AD729" s="30"/>
      <c r="AE729" s="30">
        <v>717</v>
      </c>
      <c r="AF729" s="383">
        <v>1913746.27</v>
      </c>
      <c r="AG729" s="30"/>
      <c r="AH729" s="30"/>
      <c r="AI729" s="29"/>
      <c r="AJ729" s="30"/>
      <c r="AK729" s="30"/>
      <c r="AL729" s="29"/>
      <c r="AM729" s="30"/>
      <c r="AN729" s="30"/>
      <c r="AO729" s="29"/>
      <c r="AP729" s="30"/>
      <c r="AQ729" s="30">
        <v>717</v>
      </c>
      <c r="AR729" s="383">
        <v>3493195.61</v>
      </c>
      <c r="AS729" s="253">
        <f t="shared" si="26"/>
        <v>717</v>
      </c>
      <c r="AT729" s="254">
        <f t="shared" si="27"/>
        <v>717</v>
      </c>
      <c r="AU729" s="376">
        <v>717</v>
      </c>
      <c r="AV729" s="376">
        <v>3496481.64</v>
      </c>
    </row>
    <row r="730" spans="22:48">
      <c r="V730" s="30"/>
      <c r="W730" s="29"/>
      <c r="X730" s="30"/>
      <c r="Y730" s="30"/>
      <c r="Z730" s="29"/>
      <c r="AA730" s="30"/>
      <c r="AB730" s="30"/>
      <c r="AC730" s="29"/>
      <c r="AD730" s="30"/>
      <c r="AE730" s="30">
        <v>718</v>
      </c>
      <c r="AF730" s="383">
        <v>1916375.13</v>
      </c>
      <c r="AG730" s="30"/>
      <c r="AH730" s="30"/>
      <c r="AI730" s="29"/>
      <c r="AJ730" s="30"/>
      <c r="AK730" s="30"/>
      <c r="AL730" s="29"/>
      <c r="AM730" s="30"/>
      <c r="AN730" s="30"/>
      <c r="AO730" s="29"/>
      <c r="AP730" s="30"/>
      <c r="AQ730" s="30">
        <v>718</v>
      </c>
      <c r="AR730" s="383">
        <v>3498040.04</v>
      </c>
      <c r="AS730" s="253">
        <f t="shared" si="26"/>
        <v>718</v>
      </c>
      <c r="AT730" s="254">
        <f t="shared" si="27"/>
        <v>718</v>
      </c>
      <c r="AU730" s="376">
        <v>718</v>
      </c>
      <c r="AV730" s="376">
        <v>3501326.26</v>
      </c>
    </row>
    <row r="731" spans="22:48">
      <c r="V731" s="30"/>
      <c r="W731" s="29"/>
      <c r="X731" s="30"/>
      <c r="Y731" s="30"/>
      <c r="Z731" s="29"/>
      <c r="AA731" s="30"/>
      <c r="AB731" s="30"/>
      <c r="AC731" s="29"/>
      <c r="AD731" s="30"/>
      <c r="AE731" s="30">
        <v>719</v>
      </c>
      <c r="AF731" s="383">
        <v>1919003.99</v>
      </c>
      <c r="AG731" s="30"/>
      <c r="AH731" s="30"/>
      <c r="AI731" s="29"/>
      <c r="AJ731" s="30"/>
      <c r="AK731" s="30"/>
      <c r="AL731" s="29"/>
      <c r="AM731" s="30"/>
      <c r="AN731" s="30"/>
      <c r="AO731" s="29"/>
      <c r="AP731" s="30"/>
      <c r="AQ731" s="30">
        <v>719</v>
      </c>
      <c r="AR731" s="383">
        <v>3502884.47</v>
      </c>
      <c r="AS731" s="253">
        <f t="shared" si="26"/>
        <v>719</v>
      </c>
      <c r="AT731" s="254">
        <f t="shared" si="27"/>
        <v>719</v>
      </c>
      <c r="AU731" s="376">
        <v>719</v>
      </c>
      <c r="AV731" s="376">
        <v>3506170.88</v>
      </c>
    </row>
    <row r="732" spans="22:48">
      <c r="V732" s="30"/>
      <c r="W732" s="29"/>
      <c r="X732" s="30"/>
      <c r="Y732" s="30"/>
      <c r="Z732" s="29"/>
      <c r="AA732" s="30"/>
      <c r="AB732" s="30"/>
      <c r="AC732" s="29"/>
      <c r="AD732" s="30"/>
      <c r="AE732" s="30">
        <v>720</v>
      </c>
      <c r="AF732" s="383">
        <v>1921632.85</v>
      </c>
      <c r="AG732" s="30"/>
      <c r="AH732" s="30"/>
      <c r="AI732" s="29"/>
      <c r="AJ732" s="30"/>
      <c r="AK732" s="30"/>
      <c r="AL732" s="29"/>
      <c r="AM732" s="30"/>
      <c r="AN732" s="30"/>
      <c r="AO732" s="29"/>
      <c r="AP732" s="30"/>
      <c r="AQ732" s="30">
        <v>720</v>
      </c>
      <c r="AR732" s="383">
        <v>3507728.9</v>
      </c>
      <c r="AS732" s="253">
        <f t="shared" si="26"/>
        <v>720</v>
      </c>
      <c r="AT732" s="254">
        <f t="shared" si="27"/>
        <v>720</v>
      </c>
      <c r="AU732" s="376">
        <v>720</v>
      </c>
      <c r="AV732" s="376">
        <v>3511015.5</v>
      </c>
    </row>
    <row r="733" spans="22:48">
      <c r="V733" s="30"/>
      <c r="W733" s="29"/>
      <c r="X733" s="30"/>
      <c r="Y733" s="30"/>
      <c r="Z733" s="29"/>
      <c r="AA733" s="30"/>
      <c r="AB733" s="30"/>
      <c r="AC733" s="29"/>
      <c r="AD733" s="30"/>
      <c r="AE733" s="30">
        <v>721</v>
      </c>
      <c r="AF733" s="383">
        <v>1924261.71</v>
      </c>
      <c r="AG733" s="30"/>
      <c r="AH733" s="30"/>
      <c r="AI733" s="29"/>
      <c r="AJ733" s="30"/>
      <c r="AK733" s="30"/>
      <c r="AL733" s="29"/>
      <c r="AM733" s="30"/>
      <c r="AN733" s="30"/>
      <c r="AO733" s="29"/>
      <c r="AP733" s="30"/>
      <c r="AQ733" s="30">
        <v>721</v>
      </c>
      <c r="AR733" s="383">
        <v>3512574.44</v>
      </c>
      <c r="AS733" s="253">
        <f t="shared" si="26"/>
        <v>721</v>
      </c>
      <c r="AT733" s="254">
        <f t="shared" si="27"/>
        <v>721</v>
      </c>
      <c r="AU733" s="376">
        <v>721</v>
      </c>
      <c r="AV733" s="376">
        <v>3515860.71</v>
      </c>
    </row>
    <row r="734" spans="22:48">
      <c r="V734" s="30"/>
      <c r="W734" s="29"/>
      <c r="X734" s="30"/>
      <c r="Y734" s="30"/>
      <c r="Z734" s="29"/>
      <c r="AA734" s="30"/>
      <c r="AB734" s="30"/>
      <c r="AC734" s="29"/>
      <c r="AD734" s="30"/>
      <c r="AE734" s="30">
        <v>722</v>
      </c>
      <c r="AF734" s="383">
        <v>1926890.57</v>
      </c>
      <c r="AG734" s="30"/>
      <c r="AH734" s="30"/>
      <c r="AI734" s="29"/>
      <c r="AJ734" s="30"/>
      <c r="AK734" s="30"/>
      <c r="AL734" s="29"/>
      <c r="AM734" s="30"/>
      <c r="AN734" s="30"/>
      <c r="AO734" s="29"/>
      <c r="AP734" s="30"/>
      <c r="AQ734" s="30">
        <v>722</v>
      </c>
      <c r="AR734" s="383">
        <v>3517419.98</v>
      </c>
      <c r="AS734" s="253">
        <f t="shared" si="26"/>
        <v>722</v>
      </c>
      <c r="AT734" s="254">
        <f t="shared" si="27"/>
        <v>722</v>
      </c>
      <c r="AU734" s="376">
        <v>722</v>
      </c>
      <c r="AV734" s="376">
        <v>3520705.92</v>
      </c>
    </row>
    <row r="735" spans="22:48">
      <c r="V735" s="30"/>
      <c r="W735" s="29"/>
      <c r="X735" s="30"/>
      <c r="Y735" s="30"/>
      <c r="Z735" s="29"/>
      <c r="AA735" s="30"/>
      <c r="AB735" s="30"/>
      <c r="AC735" s="29"/>
      <c r="AD735" s="30"/>
      <c r="AE735" s="30">
        <v>723</v>
      </c>
      <c r="AF735" s="383">
        <v>1929519.43</v>
      </c>
      <c r="AG735" s="30"/>
      <c r="AH735" s="30"/>
      <c r="AI735" s="29"/>
      <c r="AJ735" s="30"/>
      <c r="AK735" s="30"/>
      <c r="AL735" s="29"/>
      <c r="AM735" s="30"/>
      <c r="AN735" s="30"/>
      <c r="AO735" s="29"/>
      <c r="AP735" s="30"/>
      <c r="AQ735" s="30">
        <v>723</v>
      </c>
      <c r="AR735" s="383">
        <v>3522265.52</v>
      </c>
      <c r="AS735" s="253">
        <f t="shared" si="26"/>
        <v>723</v>
      </c>
      <c r="AT735" s="254">
        <f t="shared" si="27"/>
        <v>723</v>
      </c>
      <c r="AU735" s="376">
        <v>723</v>
      </c>
      <c r="AV735" s="376">
        <v>3525551.13</v>
      </c>
    </row>
    <row r="736" spans="22:48">
      <c r="V736" s="30"/>
      <c r="W736" s="29"/>
      <c r="X736" s="30"/>
      <c r="Y736" s="30"/>
      <c r="Z736" s="29"/>
      <c r="AA736" s="30"/>
      <c r="AB736" s="30"/>
      <c r="AC736" s="29"/>
      <c r="AD736" s="30"/>
      <c r="AE736" s="30">
        <v>724</v>
      </c>
      <c r="AF736" s="383">
        <v>1932148.29</v>
      </c>
      <c r="AG736" s="30"/>
      <c r="AH736" s="30"/>
      <c r="AI736" s="29"/>
      <c r="AJ736" s="30"/>
      <c r="AK736" s="30"/>
      <c r="AL736" s="29"/>
      <c r="AM736" s="30"/>
      <c r="AN736" s="30"/>
      <c r="AO736" s="29"/>
      <c r="AP736" s="30"/>
      <c r="AQ736" s="30">
        <v>724</v>
      </c>
      <c r="AR736" s="383">
        <v>3527111.06</v>
      </c>
      <c r="AS736" s="253">
        <f t="shared" si="26"/>
        <v>724</v>
      </c>
      <c r="AT736" s="254">
        <f t="shared" si="27"/>
        <v>724</v>
      </c>
      <c r="AU736" s="376">
        <v>724</v>
      </c>
      <c r="AV736" s="376">
        <v>3530396.34</v>
      </c>
    </row>
    <row r="737" spans="22:48">
      <c r="V737" s="30"/>
      <c r="W737" s="29"/>
      <c r="X737" s="30"/>
      <c r="Y737" s="30"/>
      <c r="Z737" s="29"/>
      <c r="AA737" s="30"/>
      <c r="AB737" s="30"/>
      <c r="AC737" s="29"/>
      <c r="AD737" s="30"/>
      <c r="AE737" s="30">
        <v>725</v>
      </c>
      <c r="AF737" s="383">
        <v>1934777.15</v>
      </c>
      <c r="AG737" s="30"/>
      <c r="AH737" s="30"/>
      <c r="AI737" s="29"/>
      <c r="AJ737" s="30"/>
      <c r="AK737" s="30"/>
      <c r="AL737" s="29"/>
      <c r="AM737" s="30"/>
      <c r="AN737" s="30"/>
      <c r="AO737" s="29"/>
      <c r="AP737" s="30"/>
      <c r="AQ737" s="30">
        <v>725</v>
      </c>
      <c r="AR737" s="383">
        <v>3531956.6</v>
      </c>
      <c r="AS737" s="253">
        <f t="shared" si="26"/>
        <v>725</v>
      </c>
      <c r="AT737" s="254">
        <f t="shared" si="27"/>
        <v>725</v>
      </c>
      <c r="AU737" s="376">
        <v>725</v>
      </c>
      <c r="AV737" s="376">
        <v>3535241.55</v>
      </c>
    </row>
    <row r="738" spans="22:48">
      <c r="V738" s="30"/>
      <c r="W738" s="29"/>
      <c r="X738" s="30"/>
      <c r="Y738" s="30"/>
      <c r="Z738" s="29"/>
      <c r="AA738" s="30"/>
      <c r="AB738" s="30"/>
      <c r="AC738" s="29"/>
      <c r="AD738" s="30"/>
      <c r="AE738" s="30">
        <v>726</v>
      </c>
      <c r="AF738" s="383">
        <v>1937406.01</v>
      </c>
      <c r="AG738" s="30"/>
      <c r="AH738" s="30"/>
      <c r="AI738" s="29"/>
      <c r="AJ738" s="30"/>
      <c r="AK738" s="30"/>
      <c r="AL738" s="29"/>
      <c r="AM738" s="30"/>
      <c r="AN738" s="30"/>
      <c r="AO738" s="29"/>
      <c r="AP738" s="30"/>
      <c r="AQ738" s="30">
        <v>726</v>
      </c>
      <c r="AR738" s="383">
        <v>3536802.14</v>
      </c>
      <c r="AS738" s="253">
        <f t="shared" si="26"/>
        <v>726</v>
      </c>
      <c r="AT738" s="254">
        <f t="shared" si="27"/>
        <v>726</v>
      </c>
      <c r="AU738" s="376">
        <v>726</v>
      </c>
      <c r="AV738" s="376">
        <v>3540086.76</v>
      </c>
    </row>
    <row r="739" spans="22:48">
      <c r="V739" s="30"/>
      <c r="W739" s="29"/>
      <c r="X739" s="30"/>
      <c r="Y739" s="30"/>
      <c r="Z739" s="29"/>
      <c r="AA739" s="30"/>
      <c r="AB739" s="30"/>
      <c r="AC739" s="29"/>
      <c r="AD739" s="30"/>
      <c r="AE739" s="30">
        <v>727</v>
      </c>
      <c r="AF739" s="383">
        <v>1940034.87</v>
      </c>
      <c r="AG739" s="30"/>
      <c r="AH739" s="30"/>
      <c r="AI739" s="29"/>
      <c r="AJ739" s="30"/>
      <c r="AK739" s="30"/>
      <c r="AL739" s="29"/>
      <c r="AM739" s="30"/>
      <c r="AN739" s="30"/>
      <c r="AO739" s="29"/>
      <c r="AP739" s="30"/>
      <c r="AQ739" s="30">
        <v>727</v>
      </c>
      <c r="AR739" s="383">
        <v>3541647.68</v>
      </c>
      <c r="AS739" s="253">
        <f t="shared" si="26"/>
        <v>727</v>
      </c>
      <c r="AT739" s="254">
        <f t="shared" si="27"/>
        <v>727</v>
      </c>
      <c r="AU739" s="376">
        <v>727</v>
      </c>
      <c r="AV739" s="376">
        <v>3544931.97</v>
      </c>
    </row>
    <row r="740" spans="22:48">
      <c r="V740" s="30"/>
      <c r="W740" s="29"/>
      <c r="X740" s="30"/>
      <c r="Y740" s="30"/>
      <c r="Z740" s="29"/>
      <c r="AA740" s="30"/>
      <c r="AB740" s="30"/>
      <c r="AC740" s="29"/>
      <c r="AD740" s="30"/>
      <c r="AE740" s="30">
        <v>728</v>
      </c>
      <c r="AF740" s="383">
        <v>1942663.73</v>
      </c>
      <c r="AG740" s="30"/>
      <c r="AH740" s="30"/>
      <c r="AI740" s="29"/>
      <c r="AJ740" s="30"/>
      <c r="AK740" s="30"/>
      <c r="AL740" s="29"/>
      <c r="AM740" s="30"/>
      <c r="AN740" s="30"/>
      <c r="AO740" s="29"/>
      <c r="AP740" s="30"/>
      <c r="AQ740" s="30">
        <v>728</v>
      </c>
      <c r="AR740" s="383">
        <v>3546493.22</v>
      </c>
      <c r="AS740" s="253">
        <f t="shared" si="26"/>
        <v>728</v>
      </c>
      <c r="AT740" s="254">
        <f t="shared" si="27"/>
        <v>728</v>
      </c>
      <c r="AU740" s="376">
        <v>728</v>
      </c>
      <c r="AV740" s="376">
        <v>3549777.18</v>
      </c>
    </row>
    <row r="741" spans="22:48">
      <c r="V741" s="30"/>
      <c r="W741" s="29"/>
      <c r="X741" s="30"/>
      <c r="Y741" s="30"/>
      <c r="Z741" s="29"/>
      <c r="AA741" s="30"/>
      <c r="AB741" s="30"/>
      <c r="AC741" s="29"/>
      <c r="AD741" s="30"/>
      <c r="AE741" s="30">
        <v>729</v>
      </c>
      <c r="AF741" s="383">
        <v>1945292.59</v>
      </c>
      <c r="AG741" s="30"/>
      <c r="AH741" s="30"/>
      <c r="AI741" s="29"/>
      <c r="AJ741" s="30"/>
      <c r="AK741" s="30"/>
      <c r="AL741" s="29"/>
      <c r="AM741" s="30"/>
      <c r="AN741" s="30"/>
      <c r="AO741" s="29"/>
      <c r="AP741" s="30"/>
      <c r="AQ741" s="30">
        <v>729</v>
      </c>
      <c r="AR741" s="383">
        <v>3551338.76</v>
      </c>
      <c r="AS741" s="253">
        <f t="shared" si="26"/>
        <v>729</v>
      </c>
      <c r="AT741" s="254">
        <f t="shared" si="27"/>
        <v>729</v>
      </c>
      <c r="AU741" s="376">
        <v>729</v>
      </c>
      <c r="AV741" s="376">
        <v>3554622.39</v>
      </c>
    </row>
    <row r="742" spans="22:48">
      <c r="V742" s="30"/>
      <c r="W742" s="29"/>
      <c r="X742" s="30"/>
      <c r="Y742" s="30"/>
      <c r="Z742" s="29"/>
      <c r="AA742" s="30"/>
      <c r="AB742" s="30"/>
      <c r="AC742" s="29"/>
      <c r="AD742" s="30"/>
      <c r="AE742" s="30">
        <v>730</v>
      </c>
      <c r="AF742" s="383">
        <v>1947921.45</v>
      </c>
      <c r="AG742" s="30"/>
      <c r="AH742" s="30"/>
      <c r="AI742" s="29"/>
      <c r="AJ742" s="30"/>
      <c r="AK742" s="30"/>
      <c r="AL742" s="29"/>
      <c r="AM742" s="30"/>
      <c r="AN742" s="30"/>
      <c r="AO742" s="29"/>
      <c r="AP742" s="30"/>
      <c r="AQ742" s="30">
        <v>730</v>
      </c>
      <c r="AR742" s="383">
        <v>3556184.3</v>
      </c>
      <c r="AS742" s="253">
        <f t="shared" si="26"/>
        <v>730</v>
      </c>
      <c r="AT742" s="254">
        <f t="shared" si="27"/>
        <v>730</v>
      </c>
      <c r="AU742" s="376">
        <v>730</v>
      </c>
      <c r="AV742" s="376">
        <v>3559467.6</v>
      </c>
    </row>
    <row r="743" spans="22:48">
      <c r="V743" s="30"/>
      <c r="W743" s="29"/>
      <c r="X743" s="30"/>
      <c r="Y743" s="30"/>
      <c r="Z743" s="29"/>
      <c r="AA743" s="30"/>
      <c r="AB743" s="30"/>
      <c r="AC743" s="29"/>
      <c r="AD743" s="30"/>
      <c r="AE743" s="30">
        <v>731</v>
      </c>
      <c r="AF743" s="383">
        <v>1950550.31</v>
      </c>
      <c r="AG743" s="30"/>
      <c r="AH743" s="30"/>
      <c r="AI743" s="29"/>
      <c r="AJ743" s="30"/>
      <c r="AK743" s="30"/>
      <c r="AL743" s="29"/>
      <c r="AM743" s="30"/>
      <c r="AN743" s="30"/>
      <c r="AO743" s="29"/>
      <c r="AP743" s="30"/>
      <c r="AQ743" s="30">
        <v>731</v>
      </c>
      <c r="AR743" s="383">
        <v>3561029.84</v>
      </c>
      <c r="AS743" s="253">
        <f t="shared" si="26"/>
        <v>731</v>
      </c>
      <c r="AT743" s="254">
        <f t="shared" si="27"/>
        <v>731</v>
      </c>
      <c r="AU743" s="376">
        <v>731</v>
      </c>
      <c r="AV743" s="376">
        <v>3564312.81</v>
      </c>
    </row>
    <row r="744" spans="22:48">
      <c r="V744" s="30"/>
      <c r="W744" s="29"/>
      <c r="X744" s="30"/>
      <c r="Y744" s="30"/>
      <c r="Z744" s="29"/>
      <c r="AA744" s="30"/>
      <c r="AB744" s="30"/>
      <c r="AC744" s="29"/>
      <c r="AD744" s="30"/>
      <c r="AE744" s="30">
        <v>732</v>
      </c>
      <c r="AF744" s="383">
        <v>1953179.17</v>
      </c>
      <c r="AG744" s="30"/>
      <c r="AH744" s="30"/>
      <c r="AI744" s="29"/>
      <c r="AJ744" s="30"/>
      <c r="AK744" s="30"/>
      <c r="AL744" s="29"/>
      <c r="AM744" s="30"/>
      <c r="AN744" s="30"/>
      <c r="AO744" s="29"/>
      <c r="AP744" s="30"/>
      <c r="AQ744" s="30">
        <v>732</v>
      </c>
      <c r="AR744" s="383">
        <v>3565875.38</v>
      </c>
      <c r="AS744" s="253">
        <f t="shared" si="26"/>
        <v>732</v>
      </c>
      <c r="AT744" s="254">
        <f t="shared" si="27"/>
        <v>732</v>
      </c>
      <c r="AU744" s="376">
        <v>732</v>
      </c>
      <c r="AV744" s="376">
        <v>3569158.02</v>
      </c>
    </row>
    <row r="745" spans="22:48">
      <c r="V745" s="30"/>
      <c r="W745" s="29"/>
      <c r="X745" s="30"/>
      <c r="Y745" s="30"/>
      <c r="Z745" s="29"/>
      <c r="AA745" s="30"/>
      <c r="AB745" s="30"/>
      <c r="AC745" s="29"/>
      <c r="AD745" s="30"/>
      <c r="AE745" s="30">
        <v>733</v>
      </c>
      <c r="AF745" s="383">
        <v>1955808.03</v>
      </c>
      <c r="AG745" s="30"/>
      <c r="AH745" s="30"/>
      <c r="AI745" s="29"/>
      <c r="AJ745" s="30"/>
      <c r="AK745" s="30"/>
      <c r="AL745" s="29"/>
      <c r="AM745" s="30"/>
      <c r="AN745" s="30"/>
      <c r="AO745" s="29"/>
      <c r="AP745" s="30"/>
      <c r="AQ745" s="30">
        <v>733</v>
      </c>
      <c r="AR745" s="383">
        <v>3570720.92</v>
      </c>
      <c r="AS745" s="253">
        <f t="shared" si="26"/>
        <v>733</v>
      </c>
      <c r="AT745" s="254">
        <f t="shared" si="27"/>
        <v>733</v>
      </c>
      <c r="AU745" s="376">
        <v>733</v>
      </c>
      <c r="AV745" s="376">
        <v>3574003.23</v>
      </c>
    </row>
    <row r="746" spans="22:48">
      <c r="V746" s="30"/>
      <c r="W746" s="29"/>
      <c r="X746" s="30"/>
      <c r="Y746" s="30"/>
      <c r="Z746" s="29"/>
      <c r="AA746" s="30"/>
      <c r="AB746" s="30"/>
      <c r="AC746" s="29"/>
      <c r="AD746" s="30"/>
      <c r="AE746" s="30">
        <v>734</v>
      </c>
      <c r="AF746" s="383">
        <v>1958436.89</v>
      </c>
      <c r="AG746" s="30"/>
      <c r="AH746" s="30"/>
      <c r="AI746" s="29"/>
      <c r="AJ746" s="30"/>
      <c r="AK746" s="30"/>
      <c r="AL746" s="29"/>
      <c r="AM746" s="30"/>
      <c r="AN746" s="30"/>
      <c r="AO746" s="29"/>
      <c r="AP746" s="30"/>
      <c r="AQ746" s="30">
        <v>734</v>
      </c>
      <c r="AR746" s="383">
        <v>3575566.46</v>
      </c>
      <c r="AS746" s="253">
        <f t="shared" si="26"/>
        <v>734</v>
      </c>
      <c r="AT746" s="254">
        <f t="shared" si="27"/>
        <v>734</v>
      </c>
      <c r="AU746" s="376">
        <v>734</v>
      </c>
      <c r="AV746" s="376">
        <v>3578848.44</v>
      </c>
    </row>
    <row r="747" spans="22:48">
      <c r="V747" s="30"/>
      <c r="W747" s="29"/>
      <c r="X747" s="30"/>
      <c r="Y747" s="30"/>
      <c r="Z747" s="29"/>
      <c r="AA747" s="30"/>
      <c r="AB747" s="30"/>
      <c r="AC747" s="29"/>
      <c r="AD747" s="30"/>
      <c r="AE747" s="30">
        <v>735</v>
      </c>
      <c r="AF747" s="383">
        <v>1961065.75</v>
      </c>
      <c r="AG747" s="30"/>
      <c r="AH747" s="30"/>
      <c r="AI747" s="29"/>
      <c r="AJ747" s="30"/>
      <c r="AK747" s="30"/>
      <c r="AL747" s="29"/>
      <c r="AM747" s="30"/>
      <c r="AN747" s="30"/>
      <c r="AO747" s="29"/>
      <c r="AP747" s="30"/>
      <c r="AQ747" s="30">
        <v>735</v>
      </c>
      <c r="AR747" s="383">
        <v>3580412</v>
      </c>
      <c r="AS747" s="253">
        <f t="shared" si="26"/>
        <v>735</v>
      </c>
      <c r="AT747" s="254">
        <f t="shared" si="27"/>
        <v>735</v>
      </c>
      <c r="AU747" s="376">
        <v>735</v>
      </c>
      <c r="AV747" s="376">
        <v>3583693.65</v>
      </c>
    </row>
    <row r="748" spans="22:48">
      <c r="V748" s="30"/>
      <c r="W748" s="29"/>
      <c r="X748" s="30"/>
      <c r="Y748" s="30"/>
      <c r="Z748" s="29"/>
      <c r="AA748" s="30"/>
      <c r="AB748" s="30"/>
      <c r="AC748" s="29"/>
      <c r="AD748" s="30"/>
      <c r="AE748" s="30">
        <v>736</v>
      </c>
      <c r="AF748" s="383">
        <v>1963694.61</v>
      </c>
      <c r="AG748" s="30"/>
      <c r="AH748" s="30"/>
      <c r="AI748" s="29"/>
      <c r="AJ748" s="30"/>
      <c r="AK748" s="30"/>
      <c r="AL748" s="29"/>
      <c r="AM748" s="30"/>
      <c r="AN748" s="30"/>
      <c r="AO748" s="29"/>
      <c r="AP748" s="30"/>
      <c r="AQ748" s="30">
        <v>736</v>
      </c>
      <c r="AR748" s="383">
        <v>3585257.54</v>
      </c>
      <c r="AS748" s="253">
        <f t="shared" si="26"/>
        <v>736</v>
      </c>
      <c r="AT748" s="254">
        <f t="shared" si="27"/>
        <v>736</v>
      </c>
      <c r="AU748" s="376">
        <v>736</v>
      </c>
      <c r="AV748" s="376">
        <v>3588538.86</v>
      </c>
    </row>
    <row r="749" spans="22:48">
      <c r="V749" s="30"/>
      <c r="W749" s="29"/>
      <c r="X749" s="30"/>
      <c r="Y749" s="30"/>
      <c r="Z749" s="29"/>
      <c r="AA749" s="30"/>
      <c r="AB749" s="30"/>
      <c r="AC749" s="29"/>
      <c r="AD749" s="30"/>
      <c r="AE749" s="30">
        <v>737</v>
      </c>
      <c r="AF749" s="383">
        <v>1966323.47</v>
      </c>
      <c r="AG749" s="30"/>
      <c r="AH749" s="30"/>
      <c r="AI749" s="29"/>
      <c r="AJ749" s="30"/>
      <c r="AK749" s="30"/>
      <c r="AL749" s="29"/>
      <c r="AM749" s="30"/>
      <c r="AN749" s="30"/>
      <c r="AO749" s="29"/>
      <c r="AP749" s="30"/>
      <c r="AQ749" s="30">
        <v>737</v>
      </c>
      <c r="AR749" s="383">
        <v>3590103.08</v>
      </c>
      <c r="AS749" s="253">
        <f t="shared" si="26"/>
        <v>737</v>
      </c>
      <c r="AT749" s="254">
        <f t="shared" si="27"/>
        <v>737</v>
      </c>
      <c r="AU749" s="376">
        <v>737</v>
      </c>
      <c r="AV749" s="376">
        <v>3593384.07</v>
      </c>
    </row>
    <row r="750" spans="22:48">
      <c r="V750" s="30"/>
      <c r="W750" s="29"/>
      <c r="X750" s="30"/>
      <c r="Y750" s="30"/>
      <c r="Z750" s="29"/>
      <c r="AA750" s="30"/>
      <c r="AB750" s="30"/>
      <c r="AC750" s="29"/>
      <c r="AD750" s="30"/>
      <c r="AE750" s="30">
        <v>738</v>
      </c>
      <c r="AF750" s="383">
        <v>1968952.33</v>
      </c>
      <c r="AG750" s="30"/>
      <c r="AH750" s="30"/>
      <c r="AI750" s="29"/>
      <c r="AJ750" s="30"/>
      <c r="AK750" s="30"/>
      <c r="AL750" s="29"/>
      <c r="AM750" s="30"/>
      <c r="AN750" s="30"/>
      <c r="AO750" s="29"/>
      <c r="AP750" s="30"/>
      <c r="AQ750" s="30">
        <v>738</v>
      </c>
      <c r="AR750" s="383">
        <v>3594948.62</v>
      </c>
      <c r="AS750" s="253">
        <f t="shared" si="26"/>
        <v>738</v>
      </c>
      <c r="AT750" s="254">
        <f t="shared" si="27"/>
        <v>738</v>
      </c>
      <c r="AU750" s="376">
        <v>738</v>
      </c>
      <c r="AV750" s="376">
        <v>3598229.28</v>
      </c>
    </row>
    <row r="751" spans="22:48">
      <c r="V751" s="30"/>
      <c r="W751" s="29"/>
      <c r="X751" s="30"/>
      <c r="Y751" s="30"/>
      <c r="Z751" s="29"/>
      <c r="AA751" s="30"/>
      <c r="AB751" s="30"/>
      <c r="AC751" s="29"/>
      <c r="AD751" s="30"/>
      <c r="AE751" s="30">
        <v>739</v>
      </c>
      <c r="AF751" s="383">
        <v>1971581.19</v>
      </c>
      <c r="AG751" s="30"/>
      <c r="AH751" s="30"/>
      <c r="AI751" s="29"/>
      <c r="AJ751" s="30"/>
      <c r="AK751" s="30"/>
      <c r="AL751" s="29"/>
      <c r="AM751" s="30"/>
      <c r="AN751" s="30"/>
      <c r="AO751" s="29"/>
      <c r="AP751" s="30"/>
      <c r="AQ751" s="30">
        <v>739</v>
      </c>
      <c r="AR751" s="383">
        <v>3599794.16</v>
      </c>
      <c r="AS751" s="253">
        <f t="shared" si="26"/>
        <v>739</v>
      </c>
      <c r="AT751" s="254">
        <f t="shared" si="27"/>
        <v>739</v>
      </c>
      <c r="AU751" s="376">
        <v>739</v>
      </c>
      <c r="AV751" s="376">
        <v>3603074.49</v>
      </c>
    </row>
    <row r="752" spans="22:48">
      <c r="V752" s="30"/>
      <c r="W752" s="29"/>
      <c r="X752" s="30"/>
      <c r="Y752" s="30"/>
      <c r="Z752" s="29"/>
      <c r="AA752" s="30"/>
      <c r="AB752" s="30"/>
      <c r="AC752" s="29"/>
      <c r="AD752" s="30"/>
      <c r="AE752" s="30">
        <v>740</v>
      </c>
      <c r="AF752" s="383">
        <v>1974210.05</v>
      </c>
      <c r="AG752" s="30"/>
      <c r="AH752" s="30"/>
      <c r="AI752" s="29"/>
      <c r="AJ752" s="30"/>
      <c r="AK752" s="30"/>
      <c r="AL752" s="29"/>
      <c r="AM752" s="30"/>
      <c r="AN752" s="30"/>
      <c r="AO752" s="29"/>
      <c r="AP752" s="30"/>
      <c r="AQ752" s="30">
        <v>740</v>
      </c>
      <c r="AR752" s="383">
        <v>3604639.7</v>
      </c>
      <c r="AS752" s="253">
        <f t="shared" si="26"/>
        <v>740</v>
      </c>
      <c r="AT752" s="254">
        <f t="shared" si="27"/>
        <v>740</v>
      </c>
      <c r="AU752" s="376">
        <v>740</v>
      </c>
      <c r="AV752" s="376">
        <v>3607919.7</v>
      </c>
    </row>
    <row r="753" spans="22:48">
      <c r="V753" s="30"/>
      <c r="W753" s="29"/>
      <c r="X753" s="30"/>
      <c r="Y753" s="30"/>
      <c r="Z753" s="29"/>
      <c r="AA753" s="30"/>
      <c r="AB753" s="30"/>
      <c r="AC753" s="29"/>
      <c r="AD753" s="30"/>
      <c r="AE753" s="30">
        <v>741</v>
      </c>
      <c r="AF753" s="383">
        <v>1976838.91</v>
      </c>
      <c r="AG753" s="30"/>
      <c r="AH753" s="30"/>
      <c r="AI753" s="29"/>
      <c r="AJ753" s="30"/>
      <c r="AK753" s="30"/>
      <c r="AL753" s="29"/>
      <c r="AM753" s="30"/>
      <c r="AN753" s="30"/>
      <c r="AO753" s="29"/>
      <c r="AP753" s="30"/>
      <c r="AQ753" s="30">
        <v>741</v>
      </c>
      <c r="AR753" s="383">
        <v>3609485.24</v>
      </c>
      <c r="AS753" s="253">
        <f t="shared" si="26"/>
        <v>741</v>
      </c>
      <c r="AT753" s="254">
        <f t="shared" si="27"/>
        <v>741</v>
      </c>
      <c r="AU753" s="376">
        <v>741</v>
      </c>
      <c r="AV753" s="376">
        <v>3612764.91</v>
      </c>
    </row>
    <row r="754" spans="22:48">
      <c r="V754" s="30"/>
      <c r="W754" s="29"/>
      <c r="X754" s="30"/>
      <c r="Y754" s="30"/>
      <c r="Z754" s="29"/>
      <c r="AA754" s="30"/>
      <c r="AB754" s="30"/>
      <c r="AC754" s="29"/>
      <c r="AD754" s="30"/>
      <c r="AE754" s="30">
        <v>742</v>
      </c>
      <c r="AF754" s="383">
        <v>1979467.77</v>
      </c>
      <c r="AG754" s="30"/>
      <c r="AH754" s="30"/>
      <c r="AI754" s="29"/>
      <c r="AJ754" s="30"/>
      <c r="AK754" s="30"/>
      <c r="AL754" s="29"/>
      <c r="AM754" s="30"/>
      <c r="AN754" s="30"/>
      <c r="AO754" s="29"/>
      <c r="AP754" s="30"/>
      <c r="AQ754" s="30">
        <v>742</v>
      </c>
      <c r="AR754" s="383">
        <v>3614330.78</v>
      </c>
      <c r="AS754" s="253">
        <f t="shared" si="26"/>
        <v>742</v>
      </c>
      <c r="AT754" s="254">
        <f t="shared" si="27"/>
        <v>742</v>
      </c>
      <c r="AU754" s="376">
        <v>742</v>
      </c>
      <c r="AV754" s="376">
        <v>3617610.12</v>
      </c>
    </row>
    <row r="755" spans="22:48">
      <c r="V755" s="30"/>
      <c r="W755" s="29"/>
      <c r="X755" s="30"/>
      <c r="Y755" s="30"/>
      <c r="Z755" s="29"/>
      <c r="AA755" s="30"/>
      <c r="AB755" s="30"/>
      <c r="AC755" s="29"/>
      <c r="AD755" s="30"/>
      <c r="AE755" s="30">
        <v>743</v>
      </c>
      <c r="AF755" s="383">
        <v>1982096.63</v>
      </c>
      <c r="AG755" s="30"/>
      <c r="AH755" s="30"/>
      <c r="AI755" s="29"/>
      <c r="AJ755" s="30"/>
      <c r="AK755" s="30"/>
      <c r="AL755" s="29"/>
      <c r="AM755" s="30"/>
      <c r="AN755" s="30"/>
      <c r="AO755" s="29"/>
      <c r="AP755" s="30"/>
      <c r="AQ755" s="30">
        <v>743</v>
      </c>
      <c r="AR755" s="383">
        <v>3619176.32</v>
      </c>
      <c r="AS755" s="253">
        <f t="shared" si="26"/>
        <v>743</v>
      </c>
      <c r="AT755" s="254">
        <f t="shared" si="27"/>
        <v>743</v>
      </c>
      <c r="AU755" s="376">
        <v>743</v>
      </c>
      <c r="AV755" s="376">
        <v>3622455.33</v>
      </c>
    </row>
    <row r="756" spans="22:48">
      <c r="V756" s="30"/>
      <c r="W756" s="29"/>
      <c r="X756" s="30"/>
      <c r="Y756" s="30"/>
      <c r="Z756" s="29"/>
      <c r="AA756" s="30"/>
      <c r="AB756" s="30"/>
      <c r="AC756" s="29"/>
      <c r="AD756" s="30"/>
      <c r="AE756" s="30">
        <v>744</v>
      </c>
      <c r="AF756" s="383">
        <v>1984725.49</v>
      </c>
      <c r="AG756" s="30"/>
      <c r="AH756" s="30"/>
      <c r="AI756" s="29"/>
      <c r="AJ756" s="30"/>
      <c r="AK756" s="30"/>
      <c r="AL756" s="29"/>
      <c r="AM756" s="30"/>
      <c r="AN756" s="30"/>
      <c r="AO756" s="29"/>
      <c r="AP756" s="30"/>
      <c r="AQ756" s="30">
        <v>744</v>
      </c>
      <c r="AR756" s="383">
        <v>3624021.86</v>
      </c>
      <c r="AS756" s="253">
        <f t="shared" si="26"/>
        <v>744</v>
      </c>
      <c r="AT756" s="254">
        <f t="shared" si="27"/>
        <v>744</v>
      </c>
      <c r="AU756" s="376">
        <v>744</v>
      </c>
      <c r="AV756" s="376">
        <v>3627300.54</v>
      </c>
    </row>
    <row r="757" spans="22:48">
      <c r="V757" s="30"/>
      <c r="W757" s="29"/>
      <c r="X757" s="30"/>
      <c r="Y757" s="30"/>
      <c r="Z757" s="29"/>
      <c r="AA757" s="30"/>
      <c r="AB757" s="30"/>
      <c r="AC757" s="29"/>
      <c r="AD757" s="30"/>
      <c r="AE757" s="30">
        <v>745</v>
      </c>
      <c r="AF757" s="383">
        <v>1987354.35</v>
      </c>
      <c r="AG757" s="30"/>
      <c r="AH757" s="30"/>
      <c r="AI757" s="29"/>
      <c r="AJ757" s="30"/>
      <c r="AK757" s="30"/>
      <c r="AL757" s="29"/>
      <c r="AM757" s="30"/>
      <c r="AN757" s="30"/>
      <c r="AO757" s="29"/>
      <c r="AP757" s="30"/>
      <c r="AQ757" s="30">
        <v>745</v>
      </c>
      <c r="AR757" s="383">
        <v>3628867.4</v>
      </c>
      <c r="AS757" s="253">
        <f t="shared" si="26"/>
        <v>745</v>
      </c>
      <c r="AT757" s="254">
        <f t="shared" si="27"/>
        <v>745</v>
      </c>
      <c r="AU757" s="376">
        <v>745</v>
      </c>
      <c r="AV757" s="376">
        <v>3632145.75</v>
      </c>
    </row>
    <row r="758" spans="22:48">
      <c r="V758" s="30"/>
      <c r="W758" s="29"/>
      <c r="X758" s="30"/>
      <c r="Y758" s="30"/>
      <c r="Z758" s="29"/>
      <c r="AA758" s="30"/>
      <c r="AB758" s="30"/>
      <c r="AC758" s="29"/>
      <c r="AD758" s="30"/>
      <c r="AE758" s="30">
        <v>746</v>
      </c>
      <c r="AF758" s="383">
        <v>1989983.21</v>
      </c>
      <c r="AG758" s="30"/>
      <c r="AH758" s="30"/>
      <c r="AI758" s="29"/>
      <c r="AJ758" s="30"/>
      <c r="AK758" s="30"/>
      <c r="AL758" s="29"/>
      <c r="AM758" s="30"/>
      <c r="AN758" s="30"/>
      <c r="AO758" s="29"/>
      <c r="AP758" s="30"/>
      <c r="AQ758" s="30">
        <v>746</v>
      </c>
      <c r="AR758" s="383">
        <v>3633712.94</v>
      </c>
      <c r="AS758" s="253">
        <f t="shared" si="26"/>
        <v>746</v>
      </c>
      <c r="AT758" s="254">
        <f t="shared" si="27"/>
        <v>746</v>
      </c>
      <c r="AU758" s="376">
        <v>746</v>
      </c>
      <c r="AV758" s="376">
        <v>3636990.96</v>
      </c>
    </row>
    <row r="759" spans="22:48">
      <c r="V759" s="30"/>
      <c r="W759" s="29"/>
      <c r="X759" s="30"/>
      <c r="Y759" s="30"/>
      <c r="Z759" s="29"/>
      <c r="AA759" s="30"/>
      <c r="AB759" s="30"/>
      <c r="AC759" s="29"/>
      <c r="AD759" s="30"/>
      <c r="AE759" s="30">
        <v>747</v>
      </c>
      <c r="AF759" s="383">
        <v>1992612.07</v>
      </c>
      <c r="AG759" s="30"/>
      <c r="AH759" s="30"/>
      <c r="AI759" s="29"/>
      <c r="AJ759" s="30"/>
      <c r="AK759" s="30"/>
      <c r="AL759" s="29"/>
      <c r="AM759" s="30"/>
      <c r="AN759" s="30"/>
      <c r="AO759" s="29"/>
      <c r="AP759" s="30"/>
      <c r="AQ759" s="30">
        <v>747</v>
      </c>
      <c r="AR759" s="383">
        <v>3638558.48</v>
      </c>
      <c r="AS759" s="253">
        <f t="shared" si="26"/>
        <v>747</v>
      </c>
      <c r="AT759" s="254">
        <f t="shared" si="27"/>
        <v>747</v>
      </c>
      <c r="AU759" s="376">
        <v>747</v>
      </c>
      <c r="AV759" s="376">
        <v>3641836.17</v>
      </c>
    </row>
    <row r="760" spans="22:48">
      <c r="V760" s="30"/>
      <c r="W760" s="29"/>
      <c r="X760" s="30"/>
      <c r="Y760" s="30"/>
      <c r="Z760" s="29"/>
      <c r="AA760" s="30"/>
      <c r="AB760" s="30"/>
      <c r="AC760" s="29"/>
      <c r="AD760" s="30"/>
      <c r="AE760" s="30">
        <v>748</v>
      </c>
      <c r="AF760" s="383">
        <v>1995240.93</v>
      </c>
      <c r="AG760" s="30"/>
      <c r="AH760" s="30"/>
      <c r="AI760" s="29"/>
      <c r="AJ760" s="30"/>
      <c r="AK760" s="30"/>
      <c r="AL760" s="29"/>
      <c r="AM760" s="30"/>
      <c r="AN760" s="30"/>
      <c r="AO760" s="29"/>
      <c r="AP760" s="30"/>
      <c r="AQ760" s="30">
        <v>748</v>
      </c>
      <c r="AR760" s="383">
        <v>3643404.02</v>
      </c>
      <c r="AS760" s="253">
        <f t="shared" si="26"/>
        <v>748</v>
      </c>
      <c r="AT760" s="254">
        <f t="shared" si="27"/>
        <v>748</v>
      </c>
      <c r="AU760" s="376">
        <v>748</v>
      </c>
      <c r="AV760" s="376">
        <v>3646681.38</v>
      </c>
    </row>
    <row r="761" spans="22:48">
      <c r="V761" s="30"/>
      <c r="W761" s="29"/>
      <c r="X761" s="30"/>
      <c r="Y761" s="30"/>
      <c r="Z761" s="29"/>
      <c r="AA761" s="30"/>
      <c r="AB761" s="30"/>
      <c r="AC761" s="29"/>
      <c r="AD761" s="30"/>
      <c r="AE761" s="30">
        <v>749</v>
      </c>
      <c r="AF761" s="383">
        <v>1997869.79</v>
      </c>
      <c r="AG761" s="30"/>
      <c r="AH761" s="30"/>
      <c r="AI761" s="29"/>
      <c r="AJ761" s="30"/>
      <c r="AK761" s="30"/>
      <c r="AL761" s="29"/>
      <c r="AM761" s="30"/>
      <c r="AN761" s="30"/>
      <c r="AO761" s="29"/>
      <c r="AP761" s="30"/>
      <c r="AQ761" s="30">
        <v>749</v>
      </c>
      <c r="AR761" s="383">
        <v>3648249.56</v>
      </c>
      <c r="AS761" s="253">
        <f t="shared" si="26"/>
        <v>749</v>
      </c>
      <c r="AT761" s="254">
        <f t="shared" si="27"/>
        <v>749</v>
      </c>
      <c r="AU761" s="376">
        <v>749</v>
      </c>
      <c r="AV761" s="376">
        <v>3651526.59</v>
      </c>
    </row>
    <row r="762" spans="22:48">
      <c r="V762" s="30"/>
      <c r="W762" s="29"/>
      <c r="X762" s="30"/>
      <c r="Y762" s="30"/>
      <c r="Z762" s="29"/>
      <c r="AA762" s="30"/>
      <c r="AB762" s="30"/>
      <c r="AC762" s="29"/>
      <c r="AD762" s="30"/>
      <c r="AE762" s="30">
        <v>750</v>
      </c>
      <c r="AF762" s="383">
        <v>2000498.65</v>
      </c>
      <c r="AG762" s="30"/>
      <c r="AH762" s="30"/>
      <c r="AI762" s="29"/>
      <c r="AJ762" s="30"/>
      <c r="AK762" s="30"/>
      <c r="AL762" s="29"/>
      <c r="AM762" s="30"/>
      <c r="AN762" s="30"/>
      <c r="AO762" s="29"/>
      <c r="AP762" s="30"/>
      <c r="AQ762" s="30">
        <v>750</v>
      </c>
      <c r="AR762" s="383">
        <v>3653095.1</v>
      </c>
      <c r="AS762" s="253">
        <f t="shared" si="26"/>
        <v>750</v>
      </c>
      <c r="AT762" s="254">
        <f t="shared" si="27"/>
        <v>750</v>
      </c>
      <c r="AU762" s="376">
        <v>750</v>
      </c>
      <c r="AV762" s="376">
        <v>3656371.8</v>
      </c>
    </row>
    <row r="763" spans="22:48">
      <c r="V763" s="30"/>
      <c r="W763" s="29"/>
      <c r="X763" s="30"/>
      <c r="Y763" s="30"/>
      <c r="Z763" s="29"/>
      <c r="AA763" s="30"/>
      <c r="AB763" s="30"/>
      <c r="AC763" s="29"/>
      <c r="AD763" s="30"/>
      <c r="AE763" s="30">
        <v>751</v>
      </c>
      <c r="AF763" s="383">
        <v>2003127.51</v>
      </c>
      <c r="AG763" s="30"/>
      <c r="AH763" s="30"/>
      <c r="AI763" s="29"/>
      <c r="AJ763" s="30"/>
      <c r="AK763" s="30"/>
      <c r="AL763" s="29"/>
      <c r="AM763" s="30"/>
      <c r="AN763" s="30"/>
      <c r="AO763" s="29"/>
      <c r="AP763" s="30"/>
      <c r="AQ763" s="30">
        <v>751</v>
      </c>
      <c r="AR763" s="383">
        <v>3657940.64</v>
      </c>
      <c r="AS763" s="253">
        <f t="shared" si="26"/>
        <v>751</v>
      </c>
      <c r="AT763" s="254">
        <f t="shared" si="27"/>
        <v>751</v>
      </c>
      <c r="AU763" s="376">
        <v>751</v>
      </c>
      <c r="AV763" s="376">
        <v>3661217.01</v>
      </c>
    </row>
    <row r="764" spans="22:48">
      <c r="V764" s="30"/>
      <c r="W764" s="29"/>
      <c r="X764" s="30"/>
      <c r="Y764" s="30"/>
      <c r="Z764" s="29"/>
      <c r="AA764" s="30"/>
      <c r="AB764" s="30"/>
      <c r="AC764" s="29"/>
      <c r="AD764" s="30"/>
      <c r="AE764" s="30">
        <v>752</v>
      </c>
      <c r="AF764" s="383">
        <v>2005756.37</v>
      </c>
      <c r="AG764" s="30"/>
      <c r="AH764" s="30"/>
      <c r="AI764" s="29"/>
      <c r="AJ764" s="30"/>
      <c r="AK764" s="30"/>
      <c r="AL764" s="29"/>
      <c r="AM764" s="30"/>
      <c r="AN764" s="30"/>
      <c r="AO764" s="29"/>
      <c r="AP764" s="30"/>
      <c r="AQ764" s="30">
        <v>752</v>
      </c>
      <c r="AR764" s="383">
        <v>3662786.18</v>
      </c>
      <c r="AS764" s="253">
        <f t="shared" si="26"/>
        <v>752</v>
      </c>
      <c r="AT764" s="254">
        <f t="shared" si="27"/>
        <v>752</v>
      </c>
      <c r="AU764" s="376">
        <v>752</v>
      </c>
      <c r="AV764" s="376">
        <v>3666062.22</v>
      </c>
    </row>
    <row r="765" spans="22:48">
      <c r="V765" s="30"/>
      <c r="W765" s="29"/>
      <c r="X765" s="30"/>
      <c r="Y765" s="30"/>
      <c r="Z765" s="29"/>
      <c r="AA765" s="30"/>
      <c r="AB765" s="30"/>
      <c r="AC765" s="29"/>
      <c r="AD765" s="30"/>
      <c r="AE765" s="30">
        <v>753</v>
      </c>
      <c r="AF765" s="383">
        <v>2008385.23</v>
      </c>
      <c r="AG765" s="30"/>
      <c r="AH765" s="30"/>
      <c r="AI765" s="29"/>
      <c r="AJ765" s="30"/>
      <c r="AK765" s="30"/>
      <c r="AL765" s="29"/>
      <c r="AM765" s="30"/>
      <c r="AN765" s="30"/>
      <c r="AO765" s="29"/>
      <c r="AP765" s="30"/>
      <c r="AQ765" s="30">
        <v>753</v>
      </c>
      <c r="AR765" s="383">
        <v>3667631.72</v>
      </c>
      <c r="AS765" s="253">
        <f t="shared" si="26"/>
        <v>753</v>
      </c>
      <c r="AT765" s="254">
        <f t="shared" si="27"/>
        <v>753</v>
      </c>
      <c r="AU765" s="376">
        <v>753</v>
      </c>
      <c r="AV765" s="376">
        <v>3670907.43</v>
      </c>
    </row>
    <row r="766" spans="22:48">
      <c r="V766" s="30"/>
      <c r="W766" s="29"/>
      <c r="X766" s="30"/>
      <c r="Y766" s="30"/>
      <c r="Z766" s="29"/>
      <c r="AA766" s="30"/>
      <c r="AB766" s="30"/>
      <c r="AC766" s="29"/>
      <c r="AD766" s="30"/>
      <c r="AE766" s="30">
        <v>754</v>
      </c>
      <c r="AF766" s="383">
        <v>2011014.09</v>
      </c>
      <c r="AG766" s="30"/>
      <c r="AH766" s="30"/>
      <c r="AI766" s="29"/>
      <c r="AJ766" s="30"/>
      <c r="AK766" s="30"/>
      <c r="AL766" s="29"/>
      <c r="AM766" s="30"/>
      <c r="AN766" s="30"/>
      <c r="AO766" s="29"/>
      <c r="AP766" s="30"/>
      <c r="AQ766" s="30">
        <v>754</v>
      </c>
      <c r="AR766" s="383">
        <v>3672477.26</v>
      </c>
      <c r="AS766" s="253">
        <f t="shared" si="26"/>
        <v>754</v>
      </c>
      <c r="AT766" s="254">
        <f t="shared" si="27"/>
        <v>754</v>
      </c>
      <c r="AU766" s="376">
        <v>754</v>
      </c>
      <c r="AV766" s="376">
        <v>3675752.64</v>
      </c>
    </row>
    <row r="767" spans="22:48">
      <c r="V767" s="30"/>
      <c r="W767" s="29"/>
      <c r="X767" s="30"/>
      <c r="Y767" s="30"/>
      <c r="Z767" s="29"/>
      <c r="AA767" s="30"/>
      <c r="AB767" s="30"/>
      <c r="AC767" s="29"/>
      <c r="AD767" s="30"/>
      <c r="AE767" s="30">
        <v>755</v>
      </c>
      <c r="AF767" s="383">
        <v>2013642.95</v>
      </c>
      <c r="AG767" s="30"/>
      <c r="AH767" s="30"/>
      <c r="AI767" s="29"/>
      <c r="AJ767" s="30"/>
      <c r="AK767" s="30"/>
      <c r="AL767" s="29"/>
      <c r="AM767" s="30"/>
      <c r="AN767" s="30"/>
      <c r="AO767" s="29"/>
      <c r="AP767" s="30"/>
      <c r="AQ767" s="30">
        <v>755</v>
      </c>
      <c r="AR767" s="383">
        <v>3677322.8</v>
      </c>
      <c r="AS767" s="253">
        <f t="shared" si="26"/>
        <v>755</v>
      </c>
      <c r="AT767" s="254">
        <f t="shared" si="27"/>
        <v>755</v>
      </c>
      <c r="AU767" s="376">
        <v>755</v>
      </c>
      <c r="AV767" s="376">
        <v>3680597.85</v>
      </c>
    </row>
    <row r="768" spans="22:48">
      <c r="V768" s="30"/>
      <c r="W768" s="29"/>
      <c r="X768" s="30"/>
      <c r="Y768" s="30"/>
      <c r="Z768" s="29"/>
      <c r="AA768" s="30"/>
      <c r="AB768" s="30"/>
      <c r="AC768" s="29"/>
      <c r="AD768" s="30"/>
      <c r="AE768" s="30">
        <v>756</v>
      </c>
      <c r="AF768" s="383">
        <v>2016271.81</v>
      </c>
      <c r="AG768" s="30"/>
      <c r="AH768" s="30"/>
      <c r="AI768" s="29"/>
      <c r="AJ768" s="30"/>
      <c r="AK768" s="30"/>
      <c r="AL768" s="29"/>
      <c r="AM768" s="30"/>
      <c r="AN768" s="30"/>
      <c r="AO768" s="29"/>
      <c r="AP768" s="30"/>
      <c r="AQ768" s="30">
        <v>756</v>
      </c>
      <c r="AR768" s="383">
        <v>3682168.34</v>
      </c>
      <c r="AS768" s="253">
        <f t="shared" si="26"/>
        <v>756</v>
      </c>
      <c r="AT768" s="254">
        <f t="shared" si="27"/>
        <v>756</v>
      </c>
      <c r="AU768" s="376">
        <v>756</v>
      </c>
      <c r="AV768" s="376">
        <v>3685443.06</v>
      </c>
    </row>
    <row r="769" spans="22:48">
      <c r="V769" s="30"/>
      <c r="W769" s="29"/>
      <c r="X769" s="30"/>
      <c r="Y769" s="30"/>
      <c r="Z769" s="29"/>
      <c r="AA769" s="30"/>
      <c r="AB769" s="30"/>
      <c r="AC769" s="29"/>
      <c r="AD769" s="30"/>
      <c r="AE769" s="30">
        <v>757</v>
      </c>
      <c r="AF769" s="383">
        <v>2018900.67</v>
      </c>
      <c r="AG769" s="30"/>
      <c r="AH769" s="30"/>
      <c r="AI769" s="29"/>
      <c r="AJ769" s="30"/>
      <c r="AK769" s="30"/>
      <c r="AL769" s="29"/>
      <c r="AM769" s="30"/>
      <c r="AN769" s="30"/>
      <c r="AO769" s="29"/>
      <c r="AP769" s="30"/>
      <c r="AQ769" s="30">
        <v>757</v>
      </c>
      <c r="AR769" s="383">
        <v>3687013.88</v>
      </c>
      <c r="AS769" s="253">
        <f t="shared" si="26"/>
        <v>757</v>
      </c>
      <c r="AT769" s="254">
        <f t="shared" si="27"/>
        <v>757</v>
      </c>
      <c r="AU769" s="376">
        <v>757</v>
      </c>
      <c r="AV769" s="376">
        <v>3690288.27</v>
      </c>
    </row>
    <row r="770" spans="22:48">
      <c r="V770" s="30"/>
      <c r="W770" s="29"/>
      <c r="X770" s="30"/>
      <c r="Y770" s="30"/>
      <c r="Z770" s="29"/>
      <c r="AA770" s="30"/>
      <c r="AB770" s="30"/>
      <c r="AC770" s="29"/>
      <c r="AD770" s="30"/>
      <c r="AE770" s="30">
        <v>758</v>
      </c>
      <c r="AF770" s="383">
        <v>2021529.53</v>
      </c>
      <c r="AG770" s="30"/>
      <c r="AH770" s="30"/>
      <c r="AI770" s="29"/>
      <c r="AJ770" s="30"/>
      <c r="AK770" s="30"/>
      <c r="AL770" s="29"/>
      <c r="AM770" s="30"/>
      <c r="AN770" s="30"/>
      <c r="AO770" s="29"/>
      <c r="AP770" s="30"/>
      <c r="AQ770" s="30">
        <v>758</v>
      </c>
      <c r="AR770" s="383">
        <v>3691859.42</v>
      </c>
      <c r="AS770" s="253">
        <f t="shared" si="26"/>
        <v>758</v>
      </c>
      <c r="AT770" s="254">
        <f t="shared" si="27"/>
        <v>758</v>
      </c>
      <c r="AU770" s="376">
        <v>758</v>
      </c>
      <c r="AV770" s="376">
        <v>3695133.48</v>
      </c>
    </row>
    <row r="771" spans="22:48">
      <c r="V771" s="30"/>
      <c r="W771" s="29"/>
      <c r="X771" s="30"/>
      <c r="Y771" s="30"/>
      <c r="Z771" s="29"/>
      <c r="AA771" s="30"/>
      <c r="AB771" s="30"/>
      <c r="AC771" s="29"/>
      <c r="AD771" s="30"/>
      <c r="AE771" s="30">
        <v>759</v>
      </c>
      <c r="AF771" s="383">
        <v>2024158.39</v>
      </c>
      <c r="AG771" s="30"/>
      <c r="AH771" s="30"/>
      <c r="AI771" s="29"/>
      <c r="AJ771" s="30"/>
      <c r="AK771" s="30"/>
      <c r="AL771" s="29"/>
      <c r="AM771" s="30"/>
      <c r="AN771" s="30"/>
      <c r="AO771" s="29"/>
      <c r="AP771" s="30"/>
      <c r="AQ771" s="30">
        <v>759</v>
      </c>
      <c r="AR771" s="383">
        <v>3696704.96</v>
      </c>
      <c r="AS771" s="253">
        <f t="shared" si="26"/>
        <v>759</v>
      </c>
      <c r="AT771" s="254">
        <f t="shared" si="27"/>
        <v>759</v>
      </c>
      <c r="AU771" s="376">
        <v>759</v>
      </c>
      <c r="AV771" s="376">
        <v>3699978.69</v>
      </c>
    </row>
    <row r="772" spans="22:48">
      <c r="V772" s="30"/>
      <c r="W772" s="29"/>
      <c r="X772" s="30"/>
      <c r="Y772" s="30"/>
      <c r="Z772" s="29"/>
      <c r="AA772" s="30"/>
      <c r="AB772" s="30"/>
      <c r="AC772" s="29"/>
      <c r="AD772" s="30"/>
      <c r="AE772" s="30">
        <v>760</v>
      </c>
      <c r="AF772" s="383">
        <v>2026787.25</v>
      </c>
      <c r="AG772" s="30"/>
      <c r="AH772" s="30"/>
      <c r="AI772" s="29"/>
      <c r="AJ772" s="30"/>
      <c r="AK772" s="30"/>
      <c r="AL772" s="29"/>
      <c r="AM772" s="30"/>
      <c r="AN772" s="30"/>
      <c r="AO772" s="29"/>
      <c r="AP772" s="30"/>
      <c r="AQ772" s="30">
        <v>760</v>
      </c>
      <c r="AR772" s="383">
        <v>3701550.5</v>
      </c>
      <c r="AS772" s="253">
        <f t="shared" si="26"/>
        <v>760</v>
      </c>
      <c r="AT772" s="254">
        <f t="shared" si="27"/>
        <v>760</v>
      </c>
      <c r="AU772" s="376">
        <v>760</v>
      </c>
      <c r="AV772" s="376">
        <v>3704823.9</v>
      </c>
    </row>
    <row r="773" spans="22:48">
      <c r="V773" s="30"/>
      <c r="W773" s="29"/>
      <c r="X773" s="30"/>
      <c r="Y773" s="30"/>
      <c r="Z773" s="29"/>
      <c r="AA773" s="30"/>
      <c r="AB773" s="30"/>
      <c r="AC773" s="29"/>
      <c r="AD773" s="30"/>
      <c r="AE773" s="30">
        <v>761</v>
      </c>
      <c r="AF773" s="383">
        <v>2029416.11</v>
      </c>
      <c r="AG773" s="30"/>
      <c r="AH773" s="30"/>
      <c r="AI773" s="29"/>
      <c r="AJ773" s="30"/>
      <c r="AK773" s="30"/>
      <c r="AL773" s="29"/>
      <c r="AM773" s="30"/>
      <c r="AN773" s="30"/>
      <c r="AO773" s="29"/>
      <c r="AP773" s="30"/>
      <c r="AQ773" s="30">
        <v>761</v>
      </c>
      <c r="AR773" s="383">
        <v>3706396.04</v>
      </c>
      <c r="AS773" s="253">
        <f t="shared" si="26"/>
        <v>761</v>
      </c>
      <c r="AT773" s="254">
        <f t="shared" si="27"/>
        <v>761</v>
      </c>
      <c r="AU773" s="376">
        <v>761</v>
      </c>
      <c r="AV773" s="376">
        <v>3709669.11</v>
      </c>
    </row>
    <row r="774" spans="22:48">
      <c r="V774" s="30"/>
      <c r="W774" s="29"/>
      <c r="X774" s="30"/>
      <c r="Y774" s="30"/>
      <c r="Z774" s="29"/>
      <c r="AA774" s="30"/>
      <c r="AB774" s="30"/>
      <c r="AC774" s="29"/>
      <c r="AD774" s="30"/>
      <c r="AE774" s="30">
        <v>762</v>
      </c>
      <c r="AF774" s="383">
        <v>2032044.97</v>
      </c>
      <c r="AG774" s="30"/>
      <c r="AH774" s="30"/>
      <c r="AI774" s="29"/>
      <c r="AJ774" s="30"/>
      <c r="AK774" s="30"/>
      <c r="AL774" s="29"/>
      <c r="AM774" s="30"/>
      <c r="AN774" s="30"/>
      <c r="AO774" s="29"/>
      <c r="AP774" s="30"/>
      <c r="AQ774" s="30">
        <v>762</v>
      </c>
      <c r="AR774" s="383">
        <v>3711241.58</v>
      </c>
      <c r="AS774" s="253">
        <f t="shared" si="26"/>
        <v>762</v>
      </c>
      <c r="AT774" s="254">
        <f t="shared" si="27"/>
        <v>762</v>
      </c>
      <c r="AU774" s="376">
        <v>762</v>
      </c>
      <c r="AV774" s="376">
        <v>3714514.32</v>
      </c>
    </row>
    <row r="775" spans="22:48">
      <c r="V775" s="30"/>
      <c r="W775" s="29"/>
      <c r="X775" s="30"/>
      <c r="Y775" s="30"/>
      <c r="Z775" s="29"/>
      <c r="AA775" s="30"/>
      <c r="AB775" s="30"/>
      <c r="AC775" s="29"/>
      <c r="AD775" s="30"/>
      <c r="AE775" s="30">
        <v>763</v>
      </c>
      <c r="AF775" s="383">
        <v>2034673.83</v>
      </c>
      <c r="AG775" s="30"/>
      <c r="AH775" s="30"/>
      <c r="AI775" s="29"/>
      <c r="AJ775" s="30"/>
      <c r="AK775" s="30"/>
      <c r="AL775" s="29"/>
      <c r="AM775" s="30"/>
      <c r="AN775" s="30"/>
      <c r="AO775" s="29"/>
      <c r="AP775" s="30"/>
      <c r="AQ775" s="30">
        <v>763</v>
      </c>
      <c r="AR775" s="383">
        <v>3716087.12</v>
      </c>
      <c r="AS775" s="253">
        <f t="shared" si="26"/>
        <v>763</v>
      </c>
      <c r="AT775" s="254">
        <f t="shared" si="27"/>
        <v>763</v>
      </c>
      <c r="AU775" s="376">
        <v>763</v>
      </c>
      <c r="AV775" s="376">
        <v>3719359.53</v>
      </c>
    </row>
    <row r="776" spans="22:48">
      <c r="V776" s="30"/>
      <c r="W776" s="29"/>
      <c r="X776" s="30"/>
      <c r="Y776" s="30"/>
      <c r="Z776" s="29"/>
      <c r="AA776" s="30"/>
      <c r="AB776" s="30"/>
      <c r="AC776" s="29"/>
      <c r="AD776" s="30"/>
      <c r="AE776" s="30">
        <v>764</v>
      </c>
      <c r="AF776" s="383">
        <v>2037302.69</v>
      </c>
      <c r="AG776" s="30"/>
      <c r="AH776" s="30"/>
      <c r="AI776" s="29"/>
      <c r="AJ776" s="30"/>
      <c r="AK776" s="30"/>
      <c r="AL776" s="29"/>
      <c r="AM776" s="30"/>
      <c r="AN776" s="30"/>
      <c r="AO776" s="29"/>
      <c r="AP776" s="30"/>
      <c r="AQ776" s="30">
        <v>764</v>
      </c>
      <c r="AR776" s="383">
        <v>3720932.66</v>
      </c>
      <c r="AS776" s="253">
        <f t="shared" si="26"/>
        <v>764</v>
      </c>
      <c r="AT776" s="254">
        <f t="shared" si="27"/>
        <v>764</v>
      </c>
      <c r="AU776" s="376">
        <v>764</v>
      </c>
      <c r="AV776" s="376">
        <v>3724204.74</v>
      </c>
    </row>
    <row r="777" spans="22:48">
      <c r="V777" s="30"/>
      <c r="W777" s="29"/>
      <c r="X777" s="30"/>
      <c r="Y777" s="30"/>
      <c r="Z777" s="29"/>
      <c r="AA777" s="30"/>
      <c r="AB777" s="30"/>
      <c r="AC777" s="29"/>
      <c r="AD777" s="30"/>
      <c r="AE777" s="30">
        <v>765</v>
      </c>
      <c r="AF777" s="383">
        <v>2039931.55</v>
      </c>
      <c r="AG777" s="30"/>
      <c r="AH777" s="30"/>
      <c r="AI777" s="29"/>
      <c r="AJ777" s="30"/>
      <c r="AK777" s="30"/>
      <c r="AL777" s="29"/>
      <c r="AM777" s="30"/>
      <c r="AN777" s="30"/>
      <c r="AO777" s="29"/>
      <c r="AP777" s="30"/>
      <c r="AQ777" s="30">
        <v>765</v>
      </c>
      <c r="AR777" s="383">
        <v>3725778.2</v>
      </c>
      <c r="AS777" s="253">
        <f t="shared" si="26"/>
        <v>765</v>
      </c>
      <c r="AT777" s="254">
        <f t="shared" si="27"/>
        <v>765</v>
      </c>
      <c r="AU777" s="376">
        <v>765</v>
      </c>
      <c r="AV777" s="376">
        <v>3729049.95</v>
      </c>
    </row>
    <row r="778" spans="22:48">
      <c r="V778" s="30"/>
      <c r="W778" s="29"/>
      <c r="X778" s="30"/>
      <c r="Y778" s="30"/>
      <c r="Z778" s="29"/>
      <c r="AA778" s="30"/>
      <c r="AB778" s="30"/>
      <c r="AC778" s="29"/>
      <c r="AD778" s="30"/>
      <c r="AE778" s="30">
        <v>766</v>
      </c>
      <c r="AF778" s="383">
        <v>2042560.41</v>
      </c>
      <c r="AG778" s="30"/>
      <c r="AH778" s="30"/>
      <c r="AI778" s="29"/>
      <c r="AJ778" s="30"/>
      <c r="AK778" s="30"/>
      <c r="AL778" s="29"/>
      <c r="AM778" s="30"/>
      <c r="AN778" s="30"/>
      <c r="AO778" s="29"/>
      <c r="AP778" s="30"/>
      <c r="AQ778" s="30">
        <v>766</v>
      </c>
      <c r="AR778" s="383">
        <v>3730623.74</v>
      </c>
      <c r="AS778" s="253">
        <f t="shared" si="26"/>
        <v>766</v>
      </c>
      <c r="AT778" s="254">
        <f t="shared" si="27"/>
        <v>766</v>
      </c>
      <c r="AU778" s="376">
        <v>766</v>
      </c>
      <c r="AV778" s="376">
        <v>3733895.16</v>
      </c>
    </row>
    <row r="779" spans="22:48">
      <c r="V779" s="30"/>
      <c r="W779" s="29"/>
      <c r="X779" s="30"/>
      <c r="Y779" s="30"/>
      <c r="Z779" s="29"/>
      <c r="AA779" s="30"/>
      <c r="AB779" s="30"/>
      <c r="AC779" s="29"/>
      <c r="AD779" s="30"/>
      <c r="AE779" s="30">
        <v>767</v>
      </c>
      <c r="AF779" s="383">
        <v>2045189.27</v>
      </c>
      <c r="AG779" s="30"/>
      <c r="AH779" s="30"/>
      <c r="AI779" s="29"/>
      <c r="AJ779" s="30"/>
      <c r="AK779" s="30"/>
      <c r="AL779" s="29"/>
      <c r="AM779" s="30"/>
      <c r="AN779" s="30"/>
      <c r="AO779" s="29"/>
      <c r="AP779" s="30"/>
      <c r="AQ779" s="30">
        <v>767</v>
      </c>
      <c r="AR779" s="383">
        <v>3735469.28</v>
      </c>
      <c r="AS779" s="253">
        <f t="shared" si="26"/>
        <v>767</v>
      </c>
      <c r="AT779" s="254">
        <f t="shared" si="27"/>
        <v>767</v>
      </c>
      <c r="AU779" s="376">
        <v>767</v>
      </c>
      <c r="AV779" s="376">
        <v>3738740.37</v>
      </c>
    </row>
    <row r="780" spans="22:48">
      <c r="V780" s="30"/>
      <c r="W780" s="29"/>
      <c r="X780" s="30"/>
      <c r="Y780" s="30"/>
      <c r="Z780" s="29"/>
      <c r="AA780" s="30"/>
      <c r="AB780" s="30"/>
      <c r="AC780" s="29"/>
      <c r="AD780" s="30"/>
      <c r="AE780" s="30">
        <v>768</v>
      </c>
      <c r="AF780" s="383">
        <v>2047818.13</v>
      </c>
      <c r="AG780" s="30"/>
      <c r="AH780" s="30"/>
      <c r="AI780" s="29"/>
      <c r="AJ780" s="30"/>
      <c r="AK780" s="30"/>
      <c r="AL780" s="29"/>
      <c r="AM780" s="30"/>
      <c r="AN780" s="30"/>
      <c r="AO780" s="29"/>
      <c r="AP780" s="30"/>
      <c r="AQ780" s="30">
        <v>768</v>
      </c>
      <c r="AR780" s="383">
        <v>3740314.82</v>
      </c>
      <c r="AS780" s="253">
        <f t="shared" si="26"/>
        <v>768</v>
      </c>
      <c r="AT780" s="254">
        <f t="shared" si="27"/>
        <v>768</v>
      </c>
      <c r="AU780" s="376">
        <v>768</v>
      </c>
      <c r="AV780" s="376">
        <v>3743585.58</v>
      </c>
    </row>
    <row r="781" spans="22:48">
      <c r="V781" s="30"/>
      <c r="W781" s="29"/>
      <c r="X781" s="30"/>
      <c r="Y781" s="30"/>
      <c r="Z781" s="29"/>
      <c r="AA781" s="30"/>
      <c r="AB781" s="30"/>
      <c r="AC781" s="29"/>
      <c r="AD781" s="30"/>
      <c r="AE781" s="30">
        <v>769</v>
      </c>
      <c r="AF781" s="383">
        <v>2050446.99</v>
      </c>
      <c r="AG781" s="30"/>
      <c r="AH781" s="30"/>
      <c r="AI781" s="29"/>
      <c r="AJ781" s="30"/>
      <c r="AK781" s="30"/>
      <c r="AL781" s="29"/>
      <c r="AM781" s="30"/>
      <c r="AN781" s="30"/>
      <c r="AO781" s="29"/>
      <c r="AP781" s="30"/>
      <c r="AQ781" s="30">
        <v>769</v>
      </c>
      <c r="AR781" s="383">
        <v>3745160.36</v>
      </c>
      <c r="AS781" s="253">
        <f t="shared" ref="AS781:AS844" si="28">AS780+1</f>
        <v>769</v>
      </c>
      <c r="AT781" s="254">
        <f t="shared" ref="AT781:AT844" si="29">AT780+1</f>
        <v>769</v>
      </c>
      <c r="AU781" s="376">
        <v>769</v>
      </c>
      <c r="AV781" s="376">
        <v>3748430.79</v>
      </c>
    </row>
    <row r="782" spans="22:48">
      <c r="V782" s="30"/>
      <c r="W782" s="29"/>
      <c r="X782" s="30"/>
      <c r="Y782" s="30"/>
      <c r="Z782" s="29"/>
      <c r="AA782" s="30"/>
      <c r="AB782" s="30"/>
      <c r="AC782" s="29"/>
      <c r="AD782" s="30"/>
      <c r="AE782" s="30">
        <v>770</v>
      </c>
      <c r="AF782" s="383">
        <v>2053075.85</v>
      </c>
      <c r="AG782" s="30"/>
      <c r="AH782" s="30"/>
      <c r="AI782" s="29"/>
      <c r="AJ782" s="30"/>
      <c r="AK782" s="30"/>
      <c r="AL782" s="29"/>
      <c r="AM782" s="30"/>
      <c r="AN782" s="30"/>
      <c r="AO782" s="29"/>
      <c r="AP782" s="30"/>
      <c r="AQ782" s="30">
        <v>770</v>
      </c>
      <c r="AR782" s="383">
        <v>3750005.9</v>
      </c>
      <c r="AS782" s="253">
        <f t="shared" si="28"/>
        <v>770</v>
      </c>
      <c r="AT782" s="254">
        <f t="shared" si="29"/>
        <v>770</v>
      </c>
      <c r="AU782" s="376">
        <v>770</v>
      </c>
      <c r="AV782" s="376">
        <v>3753276</v>
      </c>
    </row>
    <row r="783" spans="22:48">
      <c r="V783" s="30"/>
      <c r="W783" s="29"/>
      <c r="X783" s="30"/>
      <c r="Y783" s="30"/>
      <c r="Z783" s="29"/>
      <c r="AA783" s="30"/>
      <c r="AB783" s="30"/>
      <c r="AC783" s="29"/>
      <c r="AD783" s="30"/>
      <c r="AE783" s="30">
        <v>771</v>
      </c>
      <c r="AF783" s="383">
        <v>2055704.71</v>
      </c>
      <c r="AG783" s="30"/>
      <c r="AH783" s="30"/>
      <c r="AI783" s="29"/>
      <c r="AJ783" s="30"/>
      <c r="AK783" s="30"/>
      <c r="AL783" s="29"/>
      <c r="AM783" s="30"/>
      <c r="AN783" s="30"/>
      <c r="AO783" s="29"/>
      <c r="AP783" s="30"/>
      <c r="AQ783" s="30">
        <v>771</v>
      </c>
      <c r="AR783" s="383">
        <v>3754851.44</v>
      </c>
      <c r="AS783" s="253">
        <f t="shared" si="28"/>
        <v>771</v>
      </c>
      <c r="AT783" s="254">
        <f t="shared" si="29"/>
        <v>771</v>
      </c>
      <c r="AU783" s="376">
        <v>771</v>
      </c>
      <c r="AV783" s="376">
        <v>3758121.21</v>
      </c>
    </row>
    <row r="784" spans="22:48">
      <c r="V784" s="30"/>
      <c r="W784" s="29"/>
      <c r="X784" s="30"/>
      <c r="Y784" s="30"/>
      <c r="Z784" s="29"/>
      <c r="AA784" s="30"/>
      <c r="AB784" s="30"/>
      <c r="AC784" s="29"/>
      <c r="AD784" s="30"/>
      <c r="AE784" s="30">
        <v>772</v>
      </c>
      <c r="AF784" s="383">
        <v>2058333.57</v>
      </c>
      <c r="AG784" s="30"/>
      <c r="AH784" s="30"/>
      <c r="AI784" s="29"/>
      <c r="AJ784" s="30"/>
      <c r="AK784" s="30"/>
      <c r="AL784" s="29"/>
      <c r="AM784" s="30"/>
      <c r="AN784" s="30"/>
      <c r="AO784" s="29"/>
      <c r="AP784" s="30"/>
      <c r="AQ784" s="30">
        <v>772</v>
      </c>
      <c r="AR784" s="383">
        <v>3759696.98</v>
      </c>
      <c r="AS784" s="253">
        <f t="shared" si="28"/>
        <v>772</v>
      </c>
      <c r="AT784" s="254">
        <f t="shared" si="29"/>
        <v>772</v>
      </c>
      <c r="AU784" s="376">
        <v>772</v>
      </c>
      <c r="AV784" s="376">
        <v>3762966.42</v>
      </c>
    </row>
    <row r="785" spans="22:48">
      <c r="V785" s="30"/>
      <c r="W785" s="29"/>
      <c r="X785" s="30"/>
      <c r="Y785" s="30"/>
      <c r="Z785" s="29"/>
      <c r="AA785" s="30"/>
      <c r="AB785" s="30"/>
      <c r="AC785" s="29"/>
      <c r="AD785" s="30"/>
      <c r="AE785" s="30">
        <v>773</v>
      </c>
      <c r="AF785" s="383">
        <v>2060962.43</v>
      </c>
      <c r="AG785" s="30"/>
      <c r="AH785" s="30"/>
      <c r="AI785" s="29"/>
      <c r="AJ785" s="30"/>
      <c r="AK785" s="30"/>
      <c r="AL785" s="29"/>
      <c r="AM785" s="30"/>
      <c r="AN785" s="30"/>
      <c r="AO785" s="29"/>
      <c r="AP785" s="30"/>
      <c r="AQ785" s="30">
        <v>773</v>
      </c>
      <c r="AR785" s="383">
        <v>3764542.52</v>
      </c>
      <c r="AS785" s="253">
        <f t="shared" si="28"/>
        <v>773</v>
      </c>
      <c r="AT785" s="254">
        <f t="shared" si="29"/>
        <v>773</v>
      </c>
      <c r="AU785" s="376">
        <v>773</v>
      </c>
      <c r="AV785" s="376">
        <v>3767811.63</v>
      </c>
    </row>
    <row r="786" spans="22:48">
      <c r="V786" s="30"/>
      <c r="W786" s="29"/>
      <c r="X786" s="30"/>
      <c r="Y786" s="30"/>
      <c r="Z786" s="29"/>
      <c r="AA786" s="30"/>
      <c r="AB786" s="30"/>
      <c r="AC786" s="29"/>
      <c r="AD786" s="30"/>
      <c r="AE786" s="30">
        <v>774</v>
      </c>
      <c r="AF786" s="383">
        <v>2063591.29</v>
      </c>
      <c r="AG786" s="30"/>
      <c r="AH786" s="30"/>
      <c r="AI786" s="29"/>
      <c r="AJ786" s="30"/>
      <c r="AK786" s="30"/>
      <c r="AL786" s="29"/>
      <c r="AM786" s="30"/>
      <c r="AN786" s="30"/>
      <c r="AO786" s="29"/>
      <c r="AP786" s="30"/>
      <c r="AQ786" s="30">
        <v>774</v>
      </c>
      <c r="AR786" s="383">
        <v>3769388.06</v>
      </c>
      <c r="AS786" s="253">
        <f t="shared" si="28"/>
        <v>774</v>
      </c>
      <c r="AT786" s="254">
        <f t="shared" si="29"/>
        <v>774</v>
      </c>
      <c r="AU786" s="376">
        <v>774</v>
      </c>
      <c r="AV786" s="376">
        <v>3772656.84</v>
      </c>
    </row>
    <row r="787" spans="22:48">
      <c r="V787" s="30"/>
      <c r="W787" s="29"/>
      <c r="X787" s="30"/>
      <c r="Y787" s="30"/>
      <c r="Z787" s="29"/>
      <c r="AA787" s="30"/>
      <c r="AB787" s="30"/>
      <c r="AC787" s="29"/>
      <c r="AD787" s="30"/>
      <c r="AE787" s="30">
        <v>775</v>
      </c>
      <c r="AF787" s="383">
        <v>2066220.15</v>
      </c>
      <c r="AG787" s="30"/>
      <c r="AH787" s="30"/>
      <c r="AI787" s="29"/>
      <c r="AJ787" s="30"/>
      <c r="AK787" s="30"/>
      <c r="AL787" s="29"/>
      <c r="AM787" s="30"/>
      <c r="AN787" s="30"/>
      <c r="AO787" s="29"/>
      <c r="AP787" s="30"/>
      <c r="AQ787" s="30">
        <v>775</v>
      </c>
      <c r="AR787" s="383">
        <v>3774233.6</v>
      </c>
      <c r="AS787" s="253">
        <f t="shared" si="28"/>
        <v>775</v>
      </c>
      <c r="AT787" s="254">
        <f t="shared" si="29"/>
        <v>775</v>
      </c>
      <c r="AU787" s="376">
        <v>775</v>
      </c>
      <c r="AV787" s="376">
        <v>3777502.05</v>
      </c>
    </row>
    <row r="788" spans="22:48">
      <c r="V788" s="30"/>
      <c r="W788" s="29"/>
      <c r="X788" s="30"/>
      <c r="Y788" s="30"/>
      <c r="Z788" s="29"/>
      <c r="AA788" s="30"/>
      <c r="AB788" s="30"/>
      <c r="AC788" s="29"/>
      <c r="AD788" s="30"/>
      <c r="AE788" s="30">
        <v>776</v>
      </c>
      <c r="AF788" s="383">
        <v>2068849.01</v>
      </c>
      <c r="AG788" s="30"/>
      <c r="AH788" s="30"/>
      <c r="AI788" s="29"/>
      <c r="AJ788" s="30"/>
      <c r="AK788" s="30"/>
      <c r="AL788" s="29"/>
      <c r="AM788" s="30"/>
      <c r="AN788" s="30"/>
      <c r="AO788" s="29"/>
      <c r="AP788" s="30"/>
      <c r="AQ788" s="30">
        <v>776</v>
      </c>
      <c r="AR788" s="383">
        <v>3779079.14</v>
      </c>
      <c r="AS788" s="253">
        <f t="shared" si="28"/>
        <v>776</v>
      </c>
      <c r="AT788" s="254">
        <f t="shared" si="29"/>
        <v>776</v>
      </c>
      <c r="AU788" s="376">
        <v>776</v>
      </c>
      <c r="AV788" s="376">
        <v>3782347.26</v>
      </c>
    </row>
    <row r="789" spans="22:48">
      <c r="V789" s="30"/>
      <c r="W789" s="29"/>
      <c r="X789" s="30"/>
      <c r="Y789" s="30"/>
      <c r="Z789" s="29"/>
      <c r="AA789" s="30"/>
      <c r="AB789" s="30"/>
      <c r="AC789" s="29"/>
      <c r="AD789" s="30"/>
      <c r="AE789" s="30">
        <v>777</v>
      </c>
      <c r="AF789" s="383">
        <v>2071477.87</v>
      </c>
      <c r="AG789" s="30"/>
      <c r="AH789" s="30"/>
      <c r="AI789" s="29"/>
      <c r="AJ789" s="30"/>
      <c r="AK789" s="30"/>
      <c r="AL789" s="29"/>
      <c r="AM789" s="30"/>
      <c r="AN789" s="30"/>
      <c r="AO789" s="29"/>
      <c r="AP789" s="30"/>
      <c r="AQ789" s="30">
        <v>777</v>
      </c>
      <c r="AR789" s="383">
        <v>3783924.68</v>
      </c>
      <c r="AS789" s="253">
        <f t="shared" si="28"/>
        <v>777</v>
      </c>
      <c r="AT789" s="254">
        <f t="shared" si="29"/>
        <v>777</v>
      </c>
      <c r="AU789" s="376">
        <v>777</v>
      </c>
      <c r="AV789" s="376">
        <v>3787192.47</v>
      </c>
    </row>
    <row r="790" spans="22:48">
      <c r="V790" s="30"/>
      <c r="W790" s="29"/>
      <c r="X790" s="30"/>
      <c r="Y790" s="30"/>
      <c r="Z790" s="29"/>
      <c r="AA790" s="30"/>
      <c r="AB790" s="30"/>
      <c r="AC790" s="29"/>
      <c r="AD790" s="30"/>
      <c r="AE790" s="30">
        <v>778</v>
      </c>
      <c r="AF790" s="383">
        <v>2074106.73</v>
      </c>
      <c r="AG790" s="30"/>
      <c r="AH790" s="30"/>
      <c r="AI790" s="29"/>
      <c r="AJ790" s="30"/>
      <c r="AK790" s="30"/>
      <c r="AL790" s="29"/>
      <c r="AM790" s="30"/>
      <c r="AN790" s="30"/>
      <c r="AO790" s="29"/>
      <c r="AP790" s="30"/>
      <c r="AQ790" s="30">
        <v>778</v>
      </c>
      <c r="AR790" s="383">
        <v>3788770.22</v>
      </c>
      <c r="AS790" s="253">
        <f t="shared" si="28"/>
        <v>778</v>
      </c>
      <c r="AT790" s="254">
        <f t="shared" si="29"/>
        <v>778</v>
      </c>
      <c r="AU790" s="376">
        <v>778</v>
      </c>
      <c r="AV790" s="376">
        <v>3792037.68</v>
      </c>
    </row>
    <row r="791" spans="22:48">
      <c r="V791" s="30"/>
      <c r="W791" s="29"/>
      <c r="X791" s="30"/>
      <c r="Y791" s="30"/>
      <c r="Z791" s="29"/>
      <c r="AA791" s="30"/>
      <c r="AB791" s="30"/>
      <c r="AC791" s="29"/>
      <c r="AD791" s="30"/>
      <c r="AE791" s="30">
        <v>779</v>
      </c>
      <c r="AF791" s="383">
        <v>2076735.59</v>
      </c>
      <c r="AG791" s="30"/>
      <c r="AH791" s="30"/>
      <c r="AI791" s="29"/>
      <c r="AJ791" s="30"/>
      <c r="AK791" s="30"/>
      <c r="AL791" s="29"/>
      <c r="AM791" s="30"/>
      <c r="AN791" s="30"/>
      <c r="AO791" s="29"/>
      <c r="AP791" s="30"/>
      <c r="AQ791" s="30">
        <v>779</v>
      </c>
      <c r="AR791" s="383">
        <v>3793615.76</v>
      </c>
      <c r="AS791" s="253">
        <f t="shared" si="28"/>
        <v>779</v>
      </c>
      <c r="AT791" s="254">
        <f t="shared" si="29"/>
        <v>779</v>
      </c>
      <c r="AU791" s="376">
        <v>779</v>
      </c>
      <c r="AV791" s="376">
        <v>3796882.89</v>
      </c>
    </row>
    <row r="792" spans="22:48">
      <c r="V792" s="30"/>
      <c r="W792" s="29"/>
      <c r="X792" s="30"/>
      <c r="Y792" s="30"/>
      <c r="Z792" s="29"/>
      <c r="AA792" s="30"/>
      <c r="AB792" s="30"/>
      <c r="AC792" s="29"/>
      <c r="AD792" s="30"/>
      <c r="AE792" s="30">
        <v>780</v>
      </c>
      <c r="AF792" s="383">
        <v>2079364.45</v>
      </c>
      <c r="AG792" s="30"/>
      <c r="AH792" s="30"/>
      <c r="AI792" s="29"/>
      <c r="AJ792" s="30"/>
      <c r="AK792" s="30"/>
      <c r="AL792" s="29"/>
      <c r="AM792" s="30"/>
      <c r="AN792" s="30"/>
      <c r="AO792" s="29"/>
      <c r="AP792" s="30"/>
      <c r="AQ792" s="30">
        <v>780</v>
      </c>
      <c r="AR792" s="383">
        <v>3798461.3</v>
      </c>
      <c r="AS792" s="253">
        <f t="shared" si="28"/>
        <v>780</v>
      </c>
      <c r="AT792" s="254">
        <f t="shared" si="29"/>
        <v>780</v>
      </c>
      <c r="AU792" s="376">
        <v>780</v>
      </c>
      <c r="AV792" s="376">
        <v>3801728.1</v>
      </c>
    </row>
    <row r="793" spans="22:48">
      <c r="V793" s="30"/>
      <c r="W793" s="29"/>
      <c r="X793" s="30"/>
      <c r="Y793" s="30"/>
      <c r="Z793" s="29"/>
      <c r="AA793" s="30"/>
      <c r="AB793" s="30"/>
      <c r="AC793" s="29"/>
      <c r="AD793" s="30"/>
      <c r="AE793" s="30">
        <v>781</v>
      </c>
      <c r="AF793" s="383">
        <v>2081993.31</v>
      </c>
      <c r="AG793" s="30"/>
      <c r="AH793" s="30"/>
      <c r="AI793" s="29"/>
      <c r="AJ793" s="30"/>
      <c r="AK793" s="30"/>
      <c r="AL793" s="29"/>
      <c r="AM793" s="30"/>
      <c r="AN793" s="30"/>
      <c r="AO793" s="29"/>
      <c r="AP793" s="30"/>
      <c r="AQ793" s="30">
        <v>781</v>
      </c>
      <c r="AR793" s="383">
        <v>3803306.84</v>
      </c>
      <c r="AS793" s="253">
        <f t="shared" si="28"/>
        <v>781</v>
      </c>
      <c r="AT793" s="254">
        <f t="shared" si="29"/>
        <v>781</v>
      </c>
      <c r="AU793" s="376">
        <v>781</v>
      </c>
      <c r="AV793" s="376">
        <v>3806573.31</v>
      </c>
    </row>
    <row r="794" spans="22:48">
      <c r="V794" s="30"/>
      <c r="W794" s="29"/>
      <c r="X794" s="30"/>
      <c r="Y794" s="30"/>
      <c r="Z794" s="29"/>
      <c r="AA794" s="30"/>
      <c r="AB794" s="30"/>
      <c r="AC794" s="29"/>
      <c r="AD794" s="30"/>
      <c r="AE794" s="30">
        <v>782</v>
      </c>
      <c r="AF794" s="383">
        <v>2084622.17</v>
      </c>
      <c r="AG794" s="30"/>
      <c r="AH794" s="30"/>
      <c r="AI794" s="29"/>
      <c r="AJ794" s="30"/>
      <c r="AK794" s="30"/>
      <c r="AL794" s="29"/>
      <c r="AM794" s="30"/>
      <c r="AN794" s="30"/>
      <c r="AO794" s="29"/>
      <c r="AP794" s="30"/>
      <c r="AQ794" s="30">
        <v>782</v>
      </c>
      <c r="AR794" s="383">
        <v>3808152.38</v>
      </c>
      <c r="AS794" s="253">
        <f t="shared" si="28"/>
        <v>782</v>
      </c>
      <c r="AT794" s="254">
        <f t="shared" si="29"/>
        <v>782</v>
      </c>
      <c r="AU794" s="376">
        <v>782</v>
      </c>
      <c r="AV794" s="376">
        <v>3811418.52</v>
      </c>
    </row>
    <row r="795" spans="22:48">
      <c r="V795" s="30"/>
      <c r="W795" s="29"/>
      <c r="X795" s="30"/>
      <c r="Y795" s="30"/>
      <c r="Z795" s="29"/>
      <c r="AA795" s="30"/>
      <c r="AB795" s="30"/>
      <c r="AC795" s="29"/>
      <c r="AD795" s="30"/>
      <c r="AE795" s="30">
        <v>783</v>
      </c>
      <c r="AF795" s="383">
        <v>2087251.03</v>
      </c>
      <c r="AG795" s="30"/>
      <c r="AH795" s="30"/>
      <c r="AI795" s="29"/>
      <c r="AJ795" s="30"/>
      <c r="AK795" s="30"/>
      <c r="AL795" s="29"/>
      <c r="AM795" s="30"/>
      <c r="AN795" s="30"/>
      <c r="AO795" s="29"/>
      <c r="AP795" s="30"/>
      <c r="AQ795" s="30">
        <v>783</v>
      </c>
      <c r="AR795" s="383">
        <v>3812997.92</v>
      </c>
      <c r="AS795" s="253">
        <f t="shared" si="28"/>
        <v>783</v>
      </c>
      <c r="AT795" s="254">
        <f t="shared" si="29"/>
        <v>783</v>
      </c>
      <c r="AU795" s="376">
        <v>783</v>
      </c>
      <c r="AV795" s="376">
        <v>3816263.73</v>
      </c>
    </row>
    <row r="796" spans="22:48">
      <c r="V796" s="30"/>
      <c r="W796" s="29"/>
      <c r="X796" s="30"/>
      <c r="Y796" s="30"/>
      <c r="Z796" s="29"/>
      <c r="AA796" s="30"/>
      <c r="AB796" s="30"/>
      <c r="AC796" s="29"/>
      <c r="AD796" s="30"/>
      <c r="AE796" s="30">
        <v>784</v>
      </c>
      <c r="AF796" s="383">
        <v>2089879.89</v>
      </c>
      <c r="AG796" s="30"/>
      <c r="AH796" s="30"/>
      <c r="AI796" s="29"/>
      <c r="AJ796" s="30"/>
      <c r="AK796" s="30"/>
      <c r="AL796" s="29"/>
      <c r="AM796" s="30"/>
      <c r="AN796" s="30"/>
      <c r="AO796" s="29"/>
      <c r="AP796" s="30"/>
      <c r="AQ796" s="30">
        <v>784</v>
      </c>
      <c r="AR796" s="383">
        <v>3817843.46</v>
      </c>
      <c r="AS796" s="253">
        <f t="shared" si="28"/>
        <v>784</v>
      </c>
      <c r="AT796" s="254">
        <f t="shared" si="29"/>
        <v>784</v>
      </c>
      <c r="AU796" s="376">
        <v>784</v>
      </c>
      <c r="AV796" s="376">
        <v>3821108.94</v>
      </c>
    </row>
    <row r="797" spans="22:48">
      <c r="V797" s="30"/>
      <c r="W797" s="29"/>
      <c r="X797" s="30"/>
      <c r="Y797" s="30"/>
      <c r="Z797" s="29"/>
      <c r="AA797" s="30"/>
      <c r="AB797" s="30"/>
      <c r="AC797" s="29"/>
      <c r="AD797" s="30"/>
      <c r="AE797" s="30">
        <v>785</v>
      </c>
      <c r="AF797" s="383">
        <v>2092508.75</v>
      </c>
      <c r="AG797" s="30"/>
      <c r="AH797" s="30"/>
      <c r="AI797" s="29"/>
      <c r="AJ797" s="30"/>
      <c r="AK797" s="30"/>
      <c r="AL797" s="29"/>
      <c r="AM797" s="30"/>
      <c r="AN797" s="30"/>
      <c r="AO797" s="29"/>
      <c r="AP797" s="30"/>
      <c r="AQ797" s="30">
        <v>785</v>
      </c>
      <c r="AR797" s="383">
        <v>3822689</v>
      </c>
      <c r="AS797" s="253">
        <f t="shared" si="28"/>
        <v>785</v>
      </c>
      <c r="AT797" s="254">
        <f t="shared" si="29"/>
        <v>785</v>
      </c>
      <c r="AU797" s="376">
        <v>785</v>
      </c>
      <c r="AV797" s="376">
        <v>3825954.15</v>
      </c>
    </row>
    <row r="798" spans="22:48">
      <c r="V798" s="30"/>
      <c r="W798" s="29"/>
      <c r="X798" s="30"/>
      <c r="Y798" s="30"/>
      <c r="Z798" s="29"/>
      <c r="AA798" s="30"/>
      <c r="AB798" s="30"/>
      <c r="AC798" s="29"/>
      <c r="AD798" s="30"/>
      <c r="AE798" s="30">
        <v>786</v>
      </c>
      <c r="AF798" s="383">
        <v>2095137.61</v>
      </c>
      <c r="AG798" s="30"/>
      <c r="AH798" s="30"/>
      <c r="AI798" s="29"/>
      <c r="AJ798" s="30"/>
      <c r="AK798" s="30"/>
      <c r="AL798" s="29"/>
      <c r="AM798" s="30"/>
      <c r="AN798" s="30"/>
      <c r="AO798" s="29"/>
      <c r="AP798" s="30"/>
      <c r="AQ798" s="30">
        <v>786</v>
      </c>
      <c r="AR798" s="383">
        <v>3827534.54</v>
      </c>
      <c r="AS798" s="253">
        <f t="shared" si="28"/>
        <v>786</v>
      </c>
      <c r="AT798" s="254">
        <f t="shared" si="29"/>
        <v>786</v>
      </c>
      <c r="AU798" s="376">
        <v>786</v>
      </c>
      <c r="AV798" s="376">
        <v>3830799.36</v>
      </c>
    </row>
    <row r="799" spans="22:48">
      <c r="V799" s="30"/>
      <c r="W799" s="29"/>
      <c r="X799" s="30"/>
      <c r="Y799" s="30"/>
      <c r="Z799" s="29"/>
      <c r="AA799" s="30"/>
      <c r="AB799" s="30"/>
      <c r="AC799" s="29"/>
      <c r="AD799" s="30"/>
      <c r="AE799" s="30">
        <v>787</v>
      </c>
      <c r="AF799" s="383">
        <v>2097766.4700000002</v>
      </c>
      <c r="AG799" s="30"/>
      <c r="AH799" s="30"/>
      <c r="AI799" s="29"/>
      <c r="AJ799" s="30"/>
      <c r="AK799" s="30"/>
      <c r="AL799" s="29"/>
      <c r="AM799" s="30"/>
      <c r="AN799" s="30"/>
      <c r="AO799" s="29"/>
      <c r="AP799" s="30"/>
      <c r="AQ799" s="30">
        <v>787</v>
      </c>
      <c r="AR799" s="383">
        <v>3832380.08</v>
      </c>
      <c r="AS799" s="253">
        <f t="shared" si="28"/>
        <v>787</v>
      </c>
      <c r="AT799" s="254">
        <f t="shared" si="29"/>
        <v>787</v>
      </c>
      <c r="AU799" s="376">
        <v>787</v>
      </c>
      <c r="AV799" s="376">
        <v>3835644.57</v>
      </c>
    </row>
    <row r="800" spans="22:48">
      <c r="V800" s="30"/>
      <c r="W800" s="29"/>
      <c r="X800" s="30"/>
      <c r="Y800" s="30"/>
      <c r="Z800" s="29"/>
      <c r="AA800" s="30"/>
      <c r="AB800" s="30"/>
      <c r="AC800" s="29"/>
      <c r="AD800" s="30"/>
      <c r="AE800" s="30">
        <v>788</v>
      </c>
      <c r="AF800" s="383">
        <v>2100395.33</v>
      </c>
      <c r="AG800" s="30"/>
      <c r="AH800" s="30"/>
      <c r="AI800" s="29"/>
      <c r="AJ800" s="30"/>
      <c r="AK800" s="30"/>
      <c r="AL800" s="29"/>
      <c r="AM800" s="30"/>
      <c r="AN800" s="30"/>
      <c r="AO800" s="29"/>
      <c r="AP800" s="30"/>
      <c r="AQ800" s="30">
        <v>788</v>
      </c>
      <c r="AR800" s="383">
        <v>3837225.62</v>
      </c>
      <c r="AS800" s="253">
        <f t="shared" si="28"/>
        <v>788</v>
      </c>
      <c r="AT800" s="254">
        <f t="shared" si="29"/>
        <v>788</v>
      </c>
      <c r="AU800" s="376">
        <v>788</v>
      </c>
      <c r="AV800" s="376">
        <v>3840489.78</v>
      </c>
    </row>
    <row r="801" spans="22:48">
      <c r="V801" s="30"/>
      <c r="W801" s="29"/>
      <c r="X801" s="30"/>
      <c r="Y801" s="30"/>
      <c r="Z801" s="29"/>
      <c r="AA801" s="30"/>
      <c r="AB801" s="30"/>
      <c r="AC801" s="29"/>
      <c r="AD801" s="30"/>
      <c r="AE801" s="30">
        <v>789</v>
      </c>
      <c r="AF801" s="383">
        <v>2103024.19</v>
      </c>
      <c r="AG801" s="30"/>
      <c r="AH801" s="30"/>
      <c r="AI801" s="29"/>
      <c r="AJ801" s="30"/>
      <c r="AK801" s="30"/>
      <c r="AL801" s="29"/>
      <c r="AM801" s="30"/>
      <c r="AN801" s="30"/>
      <c r="AO801" s="29"/>
      <c r="AP801" s="30"/>
      <c r="AQ801" s="30">
        <v>789</v>
      </c>
      <c r="AR801" s="383">
        <v>3842071.16</v>
      </c>
      <c r="AS801" s="253">
        <f t="shared" si="28"/>
        <v>789</v>
      </c>
      <c r="AT801" s="254">
        <f t="shared" si="29"/>
        <v>789</v>
      </c>
      <c r="AU801" s="376">
        <v>789</v>
      </c>
      <c r="AV801" s="376">
        <v>3845334.99</v>
      </c>
    </row>
    <row r="802" spans="22:48">
      <c r="V802" s="30"/>
      <c r="W802" s="29"/>
      <c r="X802" s="30"/>
      <c r="Y802" s="30"/>
      <c r="Z802" s="29"/>
      <c r="AA802" s="30"/>
      <c r="AB802" s="30"/>
      <c r="AC802" s="29"/>
      <c r="AD802" s="30"/>
      <c r="AE802" s="30">
        <v>790</v>
      </c>
      <c r="AF802" s="383">
        <v>2105653.0499999998</v>
      </c>
      <c r="AG802" s="30"/>
      <c r="AH802" s="30"/>
      <c r="AI802" s="29"/>
      <c r="AJ802" s="30"/>
      <c r="AK802" s="30"/>
      <c r="AL802" s="29"/>
      <c r="AM802" s="30"/>
      <c r="AN802" s="30"/>
      <c r="AO802" s="29"/>
      <c r="AP802" s="30"/>
      <c r="AQ802" s="30">
        <v>790</v>
      </c>
      <c r="AR802" s="383">
        <v>3846916.7</v>
      </c>
      <c r="AS802" s="253">
        <f t="shared" si="28"/>
        <v>790</v>
      </c>
      <c r="AT802" s="254">
        <f t="shared" si="29"/>
        <v>790</v>
      </c>
      <c r="AU802" s="376">
        <v>790</v>
      </c>
      <c r="AV802" s="376">
        <v>3850180.2</v>
      </c>
    </row>
    <row r="803" spans="22:48">
      <c r="V803" s="30"/>
      <c r="W803" s="29"/>
      <c r="X803" s="30"/>
      <c r="Y803" s="30"/>
      <c r="Z803" s="29"/>
      <c r="AA803" s="30"/>
      <c r="AB803" s="30"/>
      <c r="AC803" s="29"/>
      <c r="AD803" s="30"/>
      <c r="AE803" s="30">
        <v>791</v>
      </c>
      <c r="AF803" s="383">
        <v>2108281.91</v>
      </c>
      <c r="AG803" s="30"/>
      <c r="AH803" s="30"/>
      <c r="AI803" s="29"/>
      <c r="AJ803" s="30"/>
      <c r="AK803" s="30"/>
      <c r="AL803" s="29"/>
      <c r="AM803" s="30"/>
      <c r="AN803" s="30"/>
      <c r="AO803" s="29"/>
      <c r="AP803" s="30"/>
      <c r="AQ803" s="30">
        <v>791</v>
      </c>
      <c r="AR803" s="383">
        <v>3851762.24</v>
      </c>
      <c r="AS803" s="253">
        <f t="shared" si="28"/>
        <v>791</v>
      </c>
      <c r="AT803" s="254">
        <f t="shared" si="29"/>
        <v>791</v>
      </c>
      <c r="AU803" s="376">
        <v>791</v>
      </c>
      <c r="AV803" s="376">
        <v>3855025.41</v>
      </c>
    </row>
    <row r="804" spans="22:48">
      <c r="V804" s="30"/>
      <c r="W804" s="29"/>
      <c r="X804" s="30"/>
      <c r="Y804" s="30"/>
      <c r="Z804" s="29"/>
      <c r="AA804" s="30"/>
      <c r="AB804" s="30"/>
      <c r="AC804" s="29"/>
      <c r="AD804" s="30"/>
      <c r="AE804" s="30">
        <v>792</v>
      </c>
      <c r="AF804" s="383">
        <v>2110910.77</v>
      </c>
      <c r="AG804" s="30"/>
      <c r="AH804" s="30"/>
      <c r="AI804" s="29"/>
      <c r="AJ804" s="30"/>
      <c r="AK804" s="30"/>
      <c r="AL804" s="29"/>
      <c r="AM804" s="30"/>
      <c r="AN804" s="30"/>
      <c r="AO804" s="29"/>
      <c r="AP804" s="30"/>
      <c r="AQ804" s="30">
        <v>792</v>
      </c>
      <c r="AR804" s="383">
        <v>3856607.78</v>
      </c>
      <c r="AS804" s="253">
        <f t="shared" si="28"/>
        <v>792</v>
      </c>
      <c r="AT804" s="254">
        <f t="shared" si="29"/>
        <v>792</v>
      </c>
      <c r="AU804" s="376">
        <v>792</v>
      </c>
      <c r="AV804" s="376">
        <v>3859870.62</v>
      </c>
    </row>
    <row r="805" spans="22:48">
      <c r="V805" s="30"/>
      <c r="W805" s="29"/>
      <c r="X805" s="30"/>
      <c r="Y805" s="30"/>
      <c r="Z805" s="29"/>
      <c r="AA805" s="30"/>
      <c r="AB805" s="30"/>
      <c r="AC805" s="29"/>
      <c r="AD805" s="30"/>
      <c r="AE805" s="30">
        <v>793</v>
      </c>
      <c r="AF805" s="383">
        <v>2113539.63</v>
      </c>
      <c r="AG805" s="30"/>
      <c r="AH805" s="30"/>
      <c r="AI805" s="29"/>
      <c r="AJ805" s="30"/>
      <c r="AK805" s="30"/>
      <c r="AL805" s="29"/>
      <c r="AM805" s="30"/>
      <c r="AN805" s="30"/>
      <c r="AO805" s="29"/>
      <c r="AP805" s="30"/>
      <c r="AQ805" s="30">
        <v>793</v>
      </c>
      <c r="AR805" s="383">
        <v>3861453.32</v>
      </c>
      <c r="AS805" s="253">
        <f t="shared" si="28"/>
        <v>793</v>
      </c>
      <c r="AT805" s="254">
        <f t="shared" si="29"/>
        <v>793</v>
      </c>
      <c r="AU805" s="376">
        <v>793</v>
      </c>
      <c r="AV805" s="376">
        <v>3864715.83</v>
      </c>
    </row>
    <row r="806" spans="22:48">
      <c r="V806" s="30"/>
      <c r="W806" s="29"/>
      <c r="X806" s="30"/>
      <c r="Y806" s="30"/>
      <c r="Z806" s="29"/>
      <c r="AA806" s="30"/>
      <c r="AB806" s="30"/>
      <c r="AC806" s="29"/>
      <c r="AD806" s="30"/>
      <c r="AE806" s="30">
        <v>794</v>
      </c>
      <c r="AF806" s="383">
        <v>2116168.4900000002</v>
      </c>
      <c r="AG806" s="30"/>
      <c r="AH806" s="30"/>
      <c r="AI806" s="29"/>
      <c r="AJ806" s="30"/>
      <c r="AK806" s="30"/>
      <c r="AL806" s="29"/>
      <c r="AM806" s="30"/>
      <c r="AN806" s="30"/>
      <c r="AO806" s="29"/>
      <c r="AP806" s="30"/>
      <c r="AQ806" s="30">
        <v>794</v>
      </c>
      <c r="AR806" s="383">
        <v>3866298.86</v>
      </c>
      <c r="AS806" s="253">
        <f t="shared" si="28"/>
        <v>794</v>
      </c>
      <c r="AT806" s="254">
        <f t="shared" si="29"/>
        <v>794</v>
      </c>
      <c r="AU806" s="376">
        <v>794</v>
      </c>
      <c r="AV806" s="376">
        <v>3869561.04</v>
      </c>
    </row>
    <row r="807" spans="22:48">
      <c r="V807" s="30"/>
      <c r="W807" s="29"/>
      <c r="X807" s="30"/>
      <c r="Y807" s="30"/>
      <c r="Z807" s="29"/>
      <c r="AA807" s="30"/>
      <c r="AB807" s="30"/>
      <c r="AC807" s="29"/>
      <c r="AD807" s="30"/>
      <c r="AE807" s="30">
        <v>795</v>
      </c>
      <c r="AF807" s="383">
        <v>2118797.35</v>
      </c>
      <c r="AG807" s="30"/>
      <c r="AH807" s="30"/>
      <c r="AI807" s="29"/>
      <c r="AJ807" s="30"/>
      <c r="AK807" s="30"/>
      <c r="AL807" s="29"/>
      <c r="AM807" s="30"/>
      <c r="AN807" s="30"/>
      <c r="AO807" s="29"/>
      <c r="AP807" s="30"/>
      <c r="AQ807" s="30">
        <v>795</v>
      </c>
      <c r="AR807" s="383">
        <v>3871144.4</v>
      </c>
      <c r="AS807" s="253">
        <f t="shared" si="28"/>
        <v>795</v>
      </c>
      <c r="AT807" s="254">
        <f t="shared" si="29"/>
        <v>795</v>
      </c>
      <c r="AU807" s="376">
        <v>795</v>
      </c>
      <c r="AV807" s="376">
        <v>3874406.25</v>
      </c>
    </row>
    <row r="808" spans="22:48">
      <c r="V808" s="30"/>
      <c r="W808" s="29"/>
      <c r="X808" s="30"/>
      <c r="Y808" s="30"/>
      <c r="Z808" s="29"/>
      <c r="AA808" s="30"/>
      <c r="AB808" s="30"/>
      <c r="AC808" s="29"/>
      <c r="AD808" s="30"/>
      <c r="AE808" s="30">
        <v>796</v>
      </c>
      <c r="AF808" s="383">
        <v>2121426.21</v>
      </c>
      <c r="AG808" s="30"/>
      <c r="AH808" s="30"/>
      <c r="AI808" s="29"/>
      <c r="AJ808" s="30"/>
      <c r="AK808" s="30"/>
      <c r="AL808" s="29"/>
      <c r="AM808" s="30"/>
      <c r="AN808" s="30"/>
      <c r="AO808" s="29"/>
      <c r="AP808" s="30"/>
      <c r="AQ808" s="30">
        <v>796</v>
      </c>
      <c r="AR808" s="383">
        <v>3875989.94</v>
      </c>
      <c r="AS808" s="253">
        <f t="shared" si="28"/>
        <v>796</v>
      </c>
      <c r="AT808" s="254">
        <f t="shared" si="29"/>
        <v>796</v>
      </c>
      <c r="AU808" s="376">
        <v>796</v>
      </c>
      <c r="AV808" s="376">
        <v>3879251.46</v>
      </c>
    </row>
    <row r="809" spans="22:48">
      <c r="V809" s="30"/>
      <c r="W809" s="29"/>
      <c r="X809" s="30"/>
      <c r="Y809" s="30"/>
      <c r="Z809" s="29"/>
      <c r="AA809" s="30"/>
      <c r="AB809" s="30"/>
      <c r="AC809" s="29"/>
      <c r="AD809" s="30"/>
      <c r="AE809" s="30">
        <v>797</v>
      </c>
      <c r="AF809" s="383">
        <v>2124055.0699999998</v>
      </c>
      <c r="AG809" s="30"/>
      <c r="AH809" s="30"/>
      <c r="AI809" s="29"/>
      <c r="AJ809" s="30"/>
      <c r="AK809" s="30"/>
      <c r="AL809" s="29"/>
      <c r="AM809" s="30"/>
      <c r="AN809" s="30"/>
      <c r="AO809" s="29"/>
      <c r="AP809" s="30"/>
      <c r="AQ809" s="30">
        <v>797</v>
      </c>
      <c r="AR809" s="383">
        <v>3880835.48</v>
      </c>
      <c r="AS809" s="253">
        <f t="shared" si="28"/>
        <v>797</v>
      </c>
      <c r="AT809" s="254">
        <f t="shared" si="29"/>
        <v>797</v>
      </c>
      <c r="AU809" s="376">
        <v>797</v>
      </c>
      <c r="AV809" s="376">
        <v>3884096.67</v>
      </c>
    </row>
    <row r="810" spans="22:48">
      <c r="V810" s="30"/>
      <c r="W810" s="29"/>
      <c r="X810" s="30"/>
      <c r="Y810" s="30"/>
      <c r="Z810" s="29"/>
      <c r="AA810" s="30"/>
      <c r="AB810" s="30"/>
      <c r="AC810" s="29"/>
      <c r="AD810" s="30"/>
      <c r="AE810" s="30">
        <v>798</v>
      </c>
      <c r="AF810" s="383">
        <v>2126683.9300000002</v>
      </c>
      <c r="AG810" s="30"/>
      <c r="AH810" s="30"/>
      <c r="AI810" s="29"/>
      <c r="AJ810" s="30"/>
      <c r="AK810" s="30"/>
      <c r="AL810" s="29"/>
      <c r="AM810" s="30"/>
      <c r="AN810" s="30"/>
      <c r="AO810" s="29"/>
      <c r="AP810" s="30"/>
      <c r="AQ810" s="30">
        <v>798</v>
      </c>
      <c r="AR810" s="383">
        <v>3885681.02</v>
      </c>
      <c r="AS810" s="253">
        <f t="shared" si="28"/>
        <v>798</v>
      </c>
      <c r="AT810" s="254">
        <f t="shared" si="29"/>
        <v>798</v>
      </c>
      <c r="AU810" s="376">
        <v>798</v>
      </c>
      <c r="AV810" s="376">
        <v>3888941.88</v>
      </c>
    </row>
    <row r="811" spans="22:48">
      <c r="V811" s="30"/>
      <c r="W811" s="29"/>
      <c r="X811" s="30"/>
      <c r="Y811" s="30"/>
      <c r="Z811" s="29"/>
      <c r="AA811" s="30"/>
      <c r="AB811" s="30"/>
      <c r="AC811" s="29"/>
      <c r="AD811" s="30"/>
      <c r="AE811" s="30">
        <v>799</v>
      </c>
      <c r="AF811" s="383">
        <v>2129312.79</v>
      </c>
      <c r="AG811" s="30"/>
      <c r="AH811" s="30"/>
      <c r="AI811" s="29"/>
      <c r="AJ811" s="30"/>
      <c r="AK811" s="30"/>
      <c r="AL811" s="29"/>
      <c r="AM811" s="30"/>
      <c r="AN811" s="30"/>
      <c r="AO811" s="29"/>
      <c r="AP811" s="30"/>
      <c r="AQ811" s="30">
        <v>799</v>
      </c>
      <c r="AR811" s="383">
        <v>3890526.56</v>
      </c>
      <c r="AS811" s="253">
        <f t="shared" si="28"/>
        <v>799</v>
      </c>
      <c r="AT811" s="254">
        <f t="shared" si="29"/>
        <v>799</v>
      </c>
      <c r="AU811" s="376">
        <v>799</v>
      </c>
      <c r="AV811" s="376">
        <v>3893787.09</v>
      </c>
    </row>
    <row r="812" spans="22:48">
      <c r="V812" s="30"/>
      <c r="W812" s="29"/>
      <c r="X812" s="30"/>
      <c r="Y812" s="30"/>
      <c r="Z812" s="29"/>
      <c r="AA812" s="30"/>
      <c r="AB812" s="30"/>
      <c r="AC812" s="29"/>
      <c r="AD812" s="30"/>
      <c r="AE812" s="30">
        <v>800</v>
      </c>
      <c r="AF812" s="383">
        <v>2131941.65</v>
      </c>
      <c r="AG812" s="30"/>
      <c r="AH812" s="30"/>
      <c r="AI812" s="29"/>
      <c r="AJ812" s="30"/>
      <c r="AK812" s="30"/>
      <c r="AL812" s="29"/>
      <c r="AM812" s="30"/>
      <c r="AN812" s="30"/>
      <c r="AO812" s="29"/>
      <c r="AP812" s="30"/>
      <c r="AQ812" s="30">
        <v>800</v>
      </c>
      <c r="AR812" s="383">
        <v>3895372.1</v>
      </c>
      <c r="AS812" s="253">
        <f t="shared" si="28"/>
        <v>800</v>
      </c>
      <c r="AT812" s="254">
        <f t="shared" si="29"/>
        <v>800</v>
      </c>
      <c r="AU812" s="376">
        <v>800</v>
      </c>
      <c r="AV812" s="376">
        <v>3898632.3</v>
      </c>
    </row>
    <row r="813" spans="22:48">
      <c r="V813" s="30"/>
      <c r="W813" s="29"/>
      <c r="X813" s="30"/>
      <c r="Y813" s="30"/>
      <c r="Z813" s="29"/>
      <c r="AA813" s="30"/>
      <c r="AB813" s="30"/>
      <c r="AC813" s="29"/>
      <c r="AD813" s="30"/>
      <c r="AE813" s="30">
        <v>801</v>
      </c>
      <c r="AF813" s="383">
        <v>2134570.5099999998</v>
      </c>
      <c r="AG813" s="30"/>
      <c r="AH813" s="30"/>
      <c r="AI813" s="29"/>
      <c r="AJ813" s="30"/>
      <c r="AK813" s="30"/>
      <c r="AL813" s="29"/>
      <c r="AM813" s="30"/>
      <c r="AN813" s="30"/>
      <c r="AO813" s="29"/>
      <c r="AP813" s="30"/>
      <c r="AQ813" s="30">
        <v>801</v>
      </c>
      <c r="AR813" s="383">
        <v>3900217.64</v>
      </c>
      <c r="AS813" s="253">
        <f t="shared" si="28"/>
        <v>801</v>
      </c>
      <c r="AT813" s="254">
        <f t="shared" si="29"/>
        <v>801</v>
      </c>
      <c r="AU813" s="376">
        <v>801</v>
      </c>
      <c r="AV813" s="376">
        <v>3903477.51</v>
      </c>
    </row>
    <row r="814" spans="22:48">
      <c r="V814" s="30"/>
      <c r="W814" s="29"/>
      <c r="X814" s="30"/>
      <c r="Y814" s="30"/>
      <c r="Z814" s="29"/>
      <c r="AA814" s="30"/>
      <c r="AB814" s="30"/>
      <c r="AC814" s="29"/>
      <c r="AD814" s="30"/>
      <c r="AE814" s="30">
        <v>802</v>
      </c>
      <c r="AF814" s="383">
        <v>2137199.37</v>
      </c>
      <c r="AG814" s="30"/>
      <c r="AH814" s="30"/>
      <c r="AI814" s="29"/>
      <c r="AJ814" s="30"/>
      <c r="AK814" s="30"/>
      <c r="AL814" s="29"/>
      <c r="AM814" s="30"/>
      <c r="AN814" s="30"/>
      <c r="AO814" s="29"/>
      <c r="AP814" s="30"/>
      <c r="AQ814" s="30">
        <v>802</v>
      </c>
      <c r="AR814" s="383">
        <v>3905063.18</v>
      </c>
      <c r="AS814" s="253">
        <f t="shared" si="28"/>
        <v>802</v>
      </c>
      <c r="AT814" s="254">
        <f t="shared" si="29"/>
        <v>802</v>
      </c>
      <c r="AU814" s="376">
        <v>802</v>
      </c>
      <c r="AV814" s="376">
        <v>3908322.72</v>
      </c>
    </row>
    <row r="815" spans="22:48">
      <c r="V815" s="30"/>
      <c r="W815" s="29"/>
      <c r="X815" s="30"/>
      <c r="Y815" s="30"/>
      <c r="Z815" s="29"/>
      <c r="AA815" s="30"/>
      <c r="AB815" s="30"/>
      <c r="AC815" s="29"/>
      <c r="AD815" s="30"/>
      <c r="AE815" s="30">
        <v>803</v>
      </c>
      <c r="AF815" s="383">
        <v>2139828.23</v>
      </c>
      <c r="AG815" s="30"/>
      <c r="AH815" s="30"/>
      <c r="AI815" s="29"/>
      <c r="AJ815" s="30"/>
      <c r="AK815" s="30"/>
      <c r="AL815" s="29"/>
      <c r="AM815" s="30"/>
      <c r="AN815" s="30"/>
      <c r="AO815" s="29"/>
      <c r="AP815" s="30"/>
      <c r="AQ815" s="30">
        <v>803</v>
      </c>
      <c r="AR815" s="383">
        <v>3909908.72</v>
      </c>
      <c r="AS815" s="253">
        <f t="shared" si="28"/>
        <v>803</v>
      </c>
      <c r="AT815" s="254">
        <f t="shared" si="29"/>
        <v>803</v>
      </c>
      <c r="AU815" s="376">
        <v>803</v>
      </c>
      <c r="AV815" s="376">
        <v>3913167.93</v>
      </c>
    </row>
    <row r="816" spans="22:48">
      <c r="V816" s="30"/>
      <c r="W816" s="29"/>
      <c r="X816" s="30"/>
      <c r="Y816" s="30"/>
      <c r="Z816" s="29"/>
      <c r="AA816" s="30"/>
      <c r="AB816" s="30"/>
      <c r="AC816" s="29"/>
      <c r="AD816" s="30"/>
      <c r="AE816" s="30">
        <v>804</v>
      </c>
      <c r="AF816" s="383">
        <v>2142457.09</v>
      </c>
      <c r="AG816" s="30"/>
      <c r="AH816" s="30"/>
      <c r="AI816" s="29"/>
      <c r="AJ816" s="30"/>
      <c r="AK816" s="30"/>
      <c r="AL816" s="29"/>
      <c r="AM816" s="30"/>
      <c r="AN816" s="30"/>
      <c r="AO816" s="29"/>
      <c r="AP816" s="30"/>
      <c r="AQ816" s="30">
        <v>804</v>
      </c>
      <c r="AR816" s="383">
        <v>3914754.26</v>
      </c>
      <c r="AS816" s="253">
        <f t="shared" si="28"/>
        <v>804</v>
      </c>
      <c r="AT816" s="254">
        <f t="shared" si="29"/>
        <v>804</v>
      </c>
      <c r="AU816" s="376">
        <v>804</v>
      </c>
      <c r="AV816" s="376">
        <v>3918013.14</v>
      </c>
    </row>
    <row r="817" spans="22:48">
      <c r="V817" s="30"/>
      <c r="W817" s="29"/>
      <c r="X817" s="30"/>
      <c r="Y817" s="30"/>
      <c r="Z817" s="29"/>
      <c r="AA817" s="30"/>
      <c r="AB817" s="30"/>
      <c r="AC817" s="29"/>
      <c r="AD817" s="30"/>
      <c r="AE817" s="30">
        <v>805</v>
      </c>
      <c r="AF817" s="383">
        <v>2145085.9500000002</v>
      </c>
      <c r="AG817" s="30"/>
      <c r="AH817" s="30"/>
      <c r="AI817" s="29"/>
      <c r="AJ817" s="30"/>
      <c r="AK817" s="30"/>
      <c r="AL817" s="29"/>
      <c r="AM817" s="30"/>
      <c r="AN817" s="30"/>
      <c r="AO817" s="29"/>
      <c r="AP817" s="30"/>
      <c r="AQ817" s="30">
        <v>805</v>
      </c>
      <c r="AR817" s="383">
        <v>3919599.8</v>
      </c>
      <c r="AS817" s="253">
        <f t="shared" si="28"/>
        <v>805</v>
      </c>
      <c r="AT817" s="254">
        <f t="shared" si="29"/>
        <v>805</v>
      </c>
      <c r="AU817" s="376">
        <v>805</v>
      </c>
      <c r="AV817" s="376">
        <v>3922858.35</v>
      </c>
    </row>
    <row r="818" spans="22:48">
      <c r="V818" s="30"/>
      <c r="W818" s="29"/>
      <c r="X818" s="30"/>
      <c r="Y818" s="30"/>
      <c r="Z818" s="29"/>
      <c r="AA818" s="30"/>
      <c r="AB818" s="30"/>
      <c r="AC818" s="29"/>
      <c r="AD818" s="30"/>
      <c r="AE818" s="30">
        <v>806</v>
      </c>
      <c r="AF818" s="383">
        <v>2147714.81</v>
      </c>
      <c r="AG818" s="30"/>
      <c r="AH818" s="30"/>
      <c r="AI818" s="29"/>
      <c r="AJ818" s="30"/>
      <c r="AK818" s="30"/>
      <c r="AL818" s="29"/>
      <c r="AM818" s="30"/>
      <c r="AN818" s="30"/>
      <c r="AO818" s="29"/>
      <c r="AP818" s="30"/>
      <c r="AQ818" s="30">
        <v>806</v>
      </c>
      <c r="AR818" s="383">
        <v>3924445.34</v>
      </c>
      <c r="AS818" s="253">
        <f t="shared" si="28"/>
        <v>806</v>
      </c>
      <c r="AT818" s="254">
        <f t="shared" si="29"/>
        <v>806</v>
      </c>
      <c r="AU818" s="376">
        <v>806</v>
      </c>
      <c r="AV818" s="376">
        <v>3927703.56</v>
      </c>
    </row>
    <row r="819" spans="22:48">
      <c r="V819" s="30"/>
      <c r="W819" s="29"/>
      <c r="X819" s="30"/>
      <c r="Y819" s="30"/>
      <c r="Z819" s="29"/>
      <c r="AA819" s="30"/>
      <c r="AB819" s="30"/>
      <c r="AC819" s="29"/>
      <c r="AD819" s="30"/>
      <c r="AE819" s="30">
        <v>807</v>
      </c>
      <c r="AF819" s="383">
        <v>2150343.67</v>
      </c>
      <c r="AG819" s="30"/>
      <c r="AH819" s="30"/>
      <c r="AI819" s="29"/>
      <c r="AJ819" s="30"/>
      <c r="AK819" s="30"/>
      <c r="AL819" s="29"/>
      <c r="AM819" s="30"/>
      <c r="AN819" s="30"/>
      <c r="AO819" s="29"/>
      <c r="AP819" s="30"/>
      <c r="AQ819" s="30">
        <v>807</v>
      </c>
      <c r="AR819" s="383">
        <v>3929290.88</v>
      </c>
      <c r="AS819" s="253">
        <f t="shared" si="28"/>
        <v>807</v>
      </c>
      <c r="AT819" s="254">
        <f t="shared" si="29"/>
        <v>807</v>
      </c>
      <c r="AU819" s="376">
        <v>807</v>
      </c>
      <c r="AV819" s="376">
        <v>3932548.77</v>
      </c>
    </row>
    <row r="820" spans="22:48">
      <c r="V820" s="30"/>
      <c r="W820" s="29"/>
      <c r="X820" s="30"/>
      <c r="Y820" s="30"/>
      <c r="Z820" s="29"/>
      <c r="AA820" s="30"/>
      <c r="AB820" s="30"/>
      <c r="AC820" s="29"/>
      <c r="AD820" s="30"/>
      <c r="AE820" s="30">
        <v>808</v>
      </c>
      <c r="AF820" s="383">
        <v>2152972.5299999998</v>
      </c>
      <c r="AG820" s="30"/>
      <c r="AH820" s="30"/>
      <c r="AI820" s="29"/>
      <c r="AJ820" s="30"/>
      <c r="AK820" s="30"/>
      <c r="AL820" s="29"/>
      <c r="AM820" s="30"/>
      <c r="AN820" s="30"/>
      <c r="AO820" s="29"/>
      <c r="AP820" s="30"/>
      <c r="AQ820" s="30">
        <v>808</v>
      </c>
      <c r="AR820" s="383">
        <v>3934136.42</v>
      </c>
      <c r="AS820" s="253">
        <f t="shared" si="28"/>
        <v>808</v>
      </c>
      <c r="AT820" s="254">
        <f t="shared" si="29"/>
        <v>808</v>
      </c>
      <c r="AU820" s="376">
        <v>808</v>
      </c>
      <c r="AV820" s="376">
        <v>3937393.98</v>
      </c>
    </row>
    <row r="821" spans="22:48">
      <c r="V821" s="30"/>
      <c r="W821" s="29"/>
      <c r="X821" s="30"/>
      <c r="Y821" s="30"/>
      <c r="Z821" s="29"/>
      <c r="AA821" s="30"/>
      <c r="AB821" s="30"/>
      <c r="AC821" s="29"/>
      <c r="AD821" s="30"/>
      <c r="AE821" s="30">
        <v>809</v>
      </c>
      <c r="AF821" s="383">
        <v>2155601.39</v>
      </c>
      <c r="AG821" s="30"/>
      <c r="AH821" s="30"/>
      <c r="AI821" s="29"/>
      <c r="AJ821" s="30"/>
      <c r="AK821" s="30"/>
      <c r="AL821" s="29"/>
      <c r="AM821" s="30"/>
      <c r="AN821" s="30"/>
      <c r="AO821" s="29"/>
      <c r="AP821" s="30"/>
      <c r="AQ821" s="30">
        <v>809</v>
      </c>
      <c r="AR821" s="383">
        <v>3938981.96</v>
      </c>
      <c r="AS821" s="253">
        <f t="shared" si="28"/>
        <v>809</v>
      </c>
      <c r="AT821" s="254">
        <f t="shared" si="29"/>
        <v>809</v>
      </c>
      <c r="AU821" s="376">
        <v>809</v>
      </c>
      <c r="AV821" s="376">
        <v>3942239.19</v>
      </c>
    </row>
    <row r="822" spans="22:48">
      <c r="V822" s="30"/>
      <c r="W822" s="29"/>
      <c r="X822" s="30"/>
      <c r="Y822" s="30"/>
      <c r="Z822" s="29"/>
      <c r="AA822" s="30"/>
      <c r="AB822" s="30"/>
      <c r="AC822" s="29"/>
      <c r="AD822" s="30"/>
      <c r="AE822" s="30">
        <v>810</v>
      </c>
      <c r="AF822" s="383">
        <v>2158230.25</v>
      </c>
      <c r="AG822" s="30"/>
      <c r="AH822" s="30"/>
      <c r="AI822" s="29"/>
      <c r="AJ822" s="30"/>
      <c r="AK822" s="30"/>
      <c r="AL822" s="29"/>
      <c r="AM822" s="30"/>
      <c r="AN822" s="30"/>
      <c r="AO822" s="29"/>
      <c r="AP822" s="30"/>
      <c r="AQ822" s="30">
        <v>810</v>
      </c>
      <c r="AR822" s="383">
        <v>3943827.5</v>
      </c>
      <c r="AS822" s="253">
        <f t="shared" si="28"/>
        <v>810</v>
      </c>
      <c r="AT822" s="254">
        <f t="shared" si="29"/>
        <v>810</v>
      </c>
      <c r="AU822" s="376">
        <v>810</v>
      </c>
      <c r="AV822" s="376">
        <v>3947084.4</v>
      </c>
    </row>
    <row r="823" spans="22:48">
      <c r="V823" s="30"/>
      <c r="W823" s="29"/>
      <c r="X823" s="30"/>
      <c r="Y823" s="30"/>
      <c r="Z823" s="29"/>
      <c r="AA823" s="30"/>
      <c r="AB823" s="30"/>
      <c r="AC823" s="29"/>
      <c r="AD823" s="30"/>
      <c r="AE823" s="30">
        <v>811</v>
      </c>
      <c r="AF823" s="383">
        <v>2160859.16</v>
      </c>
      <c r="AG823" s="30"/>
      <c r="AH823" s="30"/>
      <c r="AI823" s="29"/>
      <c r="AJ823" s="30"/>
      <c r="AK823" s="30"/>
      <c r="AL823" s="29"/>
      <c r="AM823" s="30"/>
      <c r="AN823" s="30"/>
      <c r="AO823" s="29"/>
      <c r="AP823" s="30"/>
      <c r="AQ823" s="30">
        <v>811</v>
      </c>
      <c r="AR823" s="383">
        <v>3948673.04</v>
      </c>
      <c r="AS823" s="253">
        <f t="shared" si="28"/>
        <v>811</v>
      </c>
      <c r="AT823" s="254">
        <f t="shared" si="29"/>
        <v>811</v>
      </c>
      <c r="AU823" s="376">
        <v>811</v>
      </c>
      <c r="AV823" s="376">
        <v>3951929.61</v>
      </c>
    </row>
    <row r="824" spans="22:48">
      <c r="V824" s="30"/>
      <c r="W824" s="29"/>
      <c r="X824" s="30"/>
      <c r="Y824" s="30"/>
      <c r="Z824" s="29"/>
      <c r="AA824" s="30"/>
      <c r="AB824" s="30"/>
      <c r="AC824" s="29"/>
      <c r="AD824" s="30"/>
      <c r="AE824" s="30">
        <v>812</v>
      </c>
      <c r="AF824" s="383">
        <v>2163488.0699999998</v>
      </c>
      <c r="AG824" s="30"/>
      <c r="AH824" s="30"/>
      <c r="AI824" s="29"/>
      <c r="AJ824" s="30"/>
      <c r="AK824" s="30"/>
      <c r="AL824" s="29"/>
      <c r="AM824" s="30"/>
      <c r="AN824" s="30"/>
      <c r="AO824" s="29"/>
      <c r="AP824" s="30"/>
      <c r="AQ824" s="30">
        <v>812</v>
      </c>
      <c r="AR824" s="383">
        <v>3953518.58</v>
      </c>
      <c r="AS824" s="253">
        <f t="shared" si="28"/>
        <v>812</v>
      </c>
      <c r="AT824" s="254">
        <f t="shared" si="29"/>
        <v>812</v>
      </c>
      <c r="AU824" s="376">
        <v>812</v>
      </c>
      <c r="AV824" s="376">
        <v>3956774.82</v>
      </c>
    </row>
    <row r="825" spans="22:48">
      <c r="V825" s="30"/>
      <c r="W825" s="29"/>
      <c r="X825" s="30"/>
      <c r="Y825" s="30"/>
      <c r="Z825" s="29"/>
      <c r="AA825" s="30"/>
      <c r="AB825" s="30"/>
      <c r="AC825" s="29"/>
      <c r="AD825" s="30"/>
      <c r="AE825" s="30">
        <v>813</v>
      </c>
      <c r="AF825" s="383">
        <v>2166116.98</v>
      </c>
      <c r="AG825" s="30"/>
      <c r="AH825" s="30"/>
      <c r="AI825" s="29"/>
      <c r="AJ825" s="30"/>
      <c r="AK825" s="30"/>
      <c r="AL825" s="29"/>
      <c r="AM825" s="30"/>
      <c r="AN825" s="30"/>
      <c r="AO825" s="29"/>
      <c r="AP825" s="30"/>
      <c r="AQ825" s="30">
        <v>813</v>
      </c>
      <c r="AR825" s="383">
        <v>3958364.12</v>
      </c>
      <c r="AS825" s="253">
        <f t="shared" si="28"/>
        <v>813</v>
      </c>
      <c r="AT825" s="254">
        <f t="shared" si="29"/>
        <v>813</v>
      </c>
      <c r="AU825" s="376">
        <v>813</v>
      </c>
      <c r="AV825" s="376">
        <v>3961620.03</v>
      </c>
    </row>
    <row r="826" spans="22:48">
      <c r="V826" s="30"/>
      <c r="W826" s="29"/>
      <c r="X826" s="30"/>
      <c r="Y826" s="30"/>
      <c r="Z826" s="29"/>
      <c r="AA826" s="30"/>
      <c r="AB826" s="30"/>
      <c r="AC826" s="29"/>
      <c r="AD826" s="30"/>
      <c r="AE826" s="30">
        <v>814</v>
      </c>
      <c r="AF826" s="383">
        <v>2168745.89</v>
      </c>
      <c r="AG826" s="30"/>
      <c r="AH826" s="30"/>
      <c r="AI826" s="29"/>
      <c r="AJ826" s="30"/>
      <c r="AK826" s="30"/>
      <c r="AL826" s="29"/>
      <c r="AM826" s="30"/>
      <c r="AN826" s="30"/>
      <c r="AO826" s="29"/>
      <c r="AP826" s="30"/>
      <c r="AQ826" s="30">
        <v>814</v>
      </c>
      <c r="AR826" s="383">
        <v>3963209.66</v>
      </c>
      <c r="AS826" s="253">
        <f t="shared" si="28"/>
        <v>814</v>
      </c>
      <c r="AT826" s="254">
        <f t="shared" si="29"/>
        <v>814</v>
      </c>
      <c r="AU826" s="376">
        <v>814</v>
      </c>
      <c r="AV826" s="376">
        <v>3966465.24</v>
      </c>
    </row>
    <row r="827" spans="22:48">
      <c r="V827" s="30"/>
      <c r="W827" s="29"/>
      <c r="X827" s="30"/>
      <c r="Y827" s="30"/>
      <c r="Z827" s="29"/>
      <c r="AA827" s="30"/>
      <c r="AB827" s="30"/>
      <c r="AC827" s="29"/>
      <c r="AD827" s="30"/>
      <c r="AE827" s="30">
        <v>815</v>
      </c>
      <c r="AF827" s="383">
        <v>2171374.7999999998</v>
      </c>
      <c r="AG827" s="30"/>
      <c r="AH827" s="30"/>
      <c r="AI827" s="29"/>
      <c r="AJ827" s="30"/>
      <c r="AK827" s="30"/>
      <c r="AL827" s="29"/>
      <c r="AM827" s="30"/>
      <c r="AN827" s="30"/>
      <c r="AO827" s="29"/>
      <c r="AP827" s="30"/>
      <c r="AQ827" s="30">
        <v>815</v>
      </c>
      <c r="AR827" s="383">
        <v>3968055.2</v>
      </c>
      <c r="AS827" s="253">
        <f t="shared" si="28"/>
        <v>815</v>
      </c>
      <c r="AT827" s="254">
        <f t="shared" si="29"/>
        <v>815</v>
      </c>
      <c r="AU827" s="376">
        <v>815</v>
      </c>
      <c r="AV827" s="376">
        <v>3971310.45</v>
      </c>
    </row>
    <row r="828" spans="22:48">
      <c r="V828" s="30"/>
      <c r="W828" s="29"/>
      <c r="X828" s="30"/>
      <c r="Y828" s="30"/>
      <c r="Z828" s="29"/>
      <c r="AA828" s="30"/>
      <c r="AB828" s="30"/>
      <c r="AC828" s="29"/>
      <c r="AD828" s="30"/>
      <c r="AE828" s="30">
        <v>816</v>
      </c>
      <c r="AF828" s="383">
        <v>2174003.71</v>
      </c>
      <c r="AG828" s="30"/>
      <c r="AH828" s="30"/>
      <c r="AI828" s="29"/>
      <c r="AJ828" s="30"/>
      <c r="AK828" s="30"/>
      <c r="AL828" s="29"/>
      <c r="AM828" s="30"/>
      <c r="AN828" s="30"/>
      <c r="AO828" s="29"/>
      <c r="AP828" s="30"/>
      <c r="AQ828" s="30">
        <v>816</v>
      </c>
      <c r="AR828" s="383">
        <v>3972900.74</v>
      </c>
      <c r="AS828" s="253">
        <f t="shared" si="28"/>
        <v>816</v>
      </c>
      <c r="AT828" s="254">
        <f t="shared" si="29"/>
        <v>816</v>
      </c>
      <c r="AU828" s="376">
        <v>816</v>
      </c>
      <c r="AV828" s="376">
        <v>3976155.66</v>
      </c>
    </row>
    <row r="829" spans="22:48">
      <c r="V829" s="30"/>
      <c r="W829" s="29"/>
      <c r="X829" s="30"/>
      <c r="Y829" s="30"/>
      <c r="Z829" s="29"/>
      <c r="AA829" s="30"/>
      <c r="AB829" s="30"/>
      <c r="AC829" s="29"/>
      <c r="AD829" s="30"/>
      <c r="AE829" s="30">
        <v>817</v>
      </c>
      <c r="AF829" s="383">
        <v>2176632.62</v>
      </c>
      <c r="AG829" s="30"/>
      <c r="AH829" s="30"/>
      <c r="AI829" s="29"/>
      <c r="AJ829" s="30"/>
      <c r="AK829" s="30"/>
      <c r="AL829" s="29"/>
      <c r="AM829" s="30"/>
      <c r="AN829" s="30"/>
      <c r="AO829" s="29"/>
      <c r="AP829" s="30"/>
      <c r="AQ829" s="30">
        <v>817</v>
      </c>
      <c r="AR829" s="383">
        <v>3977746.28</v>
      </c>
      <c r="AS829" s="253">
        <f t="shared" si="28"/>
        <v>817</v>
      </c>
      <c r="AT829" s="254">
        <f t="shared" si="29"/>
        <v>817</v>
      </c>
      <c r="AU829" s="376">
        <v>817</v>
      </c>
      <c r="AV829" s="376">
        <v>3981000.87</v>
      </c>
    </row>
    <row r="830" spans="22:48">
      <c r="V830" s="30"/>
      <c r="W830" s="29"/>
      <c r="X830" s="30"/>
      <c r="Y830" s="30"/>
      <c r="Z830" s="29"/>
      <c r="AA830" s="30"/>
      <c r="AB830" s="30"/>
      <c r="AC830" s="29"/>
      <c r="AD830" s="30"/>
      <c r="AE830" s="30">
        <v>818</v>
      </c>
      <c r="AF830" s="383">
        <v>2179261.5299999998</v>
      </c>
      <c r="AG830" s="30"/>
      <c r="AH830" s="30"/>
      <c r="AI830" s="29"/>
      <c r="AJ830" s="30"/>
      <c r="AK830" s="30"/>
      <c r="AL830" s="29"/>
      <c r="AM830" s="30"/>
      <c r="AN830" s="30"/>
      <c r="AO830" s="29"/>
      <c r="AP830" s="30"/>
      <c r="AQ830" s="30">
        <v>818</v>
      </c>
      <c r="AR830" s="383">
        <v>3982591.82</v>
      </c>
      <c r="AS830" s="253">
        <f t="shared" si="28"/>
        <v>818</v>
      </c>
      <c r="AT830" s="254">
        <f t="shared" si="29"/>
        <v>818</v>
      </c>
      <c r="AU830" s="376">
        <v>818</v>
      </c>
      <c r="AV830" s="376">
        <v>3985846.08</v>
      </c>
    </row>
    <row r="831" spans="22:48">
      <c r="V831" s="30"/>
      <c r="W831" s="29"/>
      <c r="X831" s="30"/>
      <c r="Y831" s="30"/>
      <c r="Z831" s="29"/>
      <c r="AA831" s="30"/>
      <c r="AB831" s="30"/>
      <c r="AC831" s="29"/>
      <c r="AD831" s="30"/>
      <c r="AE831" s="30">
        <v>819</v>
      </c>
      <c r="AF831" s="383">
        <v>2181890.44</v>
      </c>
      <c r="AG831" s="30"/>
      <c r="AH831" s="30"/>
      <c r="AI831" s="29"/>
      <c r="AJ831" s="30"/>
      <c r="AK831" s="30"/>
      <c r="AL831" s="29"/>
      <c r="AM831" s="30"/>
      <c r="AN831" s="30"/>
      <c r="AO831" s="29"/>
      <c r="AP831" s="30"/>
      <c r="AQ831" s="30">
        <v>819</v>
      </c>
      <c r="AR831" s="383">
        <v>3987437.36</v>
      </c>
      <c r="AS831" s="253">
        <f t="shared" si="28"/>
        <v>819</v>
      </c>
      <c r="AT831" s="254">
        <f t="shared" si="29"/>
        <v>819</v>
      </c>
      <c r="AU831" s="376">
        <v>819</v>
      </c>
      <c r="AV831" s="376">
        <v>3990691.29</v>
      </c>
    </row>
    <row r="832" spans="22:48">
      <c r="V832" s="30"/>
      <c r="W832" s="29"/>
      <c r="X832" s="30"/>
      <c r="Y832" s="30"/>
      <c r="Z832" s="29"/>
      <c r="AA832" s="30"/>
      <c r="AB832" s="30"/>
      <c r="AC832" s="29"/>
      <c r="AD832" s="30"/>
      <c r="AE832" s="30">
        <v>820</v>
      </c>
      <c r="AF832" s="383">
        <v>2184519.35</v>
      </c>
      <c r="AG832" s="30"/>
      <c r="AH832" s="30"/>
      <c r="AI832" s="29"/>
      <c r="AJ832" s="30"/>
      <c r="AK832" s="30"/>
      <c r="AL832" s="29"/>
      <c r="AM832" s="30"/>
      <c r="AN832" s="30"/>
      <c r="AO832" s="29"/>
      <c r="AP832" s="30"/>
      <c r="AQ832" s="30">
        <v>820</v>
      </c>
      <c r="AR832" s="383">
        <v>3992282.9</v>
      </c>
      <c r="AS832" s="253">
        <f t="shared" si="28"/>
        <v>820</v>
      </c>
      <c r="AT832" s="254">
        <f t="shared" si="29"/>
        <v>820</v>
      </c>
      <c r="AU832" s="376">
        <v>820</v>
      </c>
      <c r="AV832" s="376">
        <v>3995536.5</v>
      </c>
    </row>
    <row r="833" spans="22:48">
      <c r="V833" s="30"/>
      <c r="W833" s="29"/>
      <c r="X833" s="30"/>
      <c r="Y833" s="30"/>
      <c r="Z833" s="29"/>
      <c r="AA833" s="30"/>
      <c r="AB833" s="30"/>
      <c r="AC833" s="29"/>
      <c r="AD833" s="30"/>
      <c r="AE833" s="30">
        <v>821</v>
      </c>
      <c r="AF833" s="383">
        <v>2187148.2599999998</v>
      </c>
      <c r="AG833" s="30"/>
      <c r="AH833" s="30"/>
      <c r="AI833" s="29"/>
      <c r="AJ833" s="30"/>
      <c r="AK833" s="30"/>
      <c r="AL833" s="29"/>
      <c r="AM833" s="30"/>
      <c r="AN833" s="30"/>
      <c r="AO833" s="29"/>
      <c r="AP833" s="30"/>
      <c r="AQ833" s="30">
        <v>821</v>
      </c>
      <c r="AR833" s="383">
        <v>3997128.44</v>
      </c>
      <c r="AS833" s="253">
        <f t="shared" si="28"/>
        <v>821</v>
      </c>
      <c r="AT833" s="254">
        <f t="shared" si="29"/>
        <v>821</v>
      </c>
      <c r="AU833" s="376">
        <v>821</v>
      </c>
      <c r="AV833" s="376">
        <v>4000381.71</v>
      </c>
    </row>
    <row r="834" spans="22:48">
      <c r="V834" s="30"/>
      <c r="W834" s="29"/>
      <c r="X834" s="30"/>
      <c r="Y834" s="30"/>
      <c r="Z834" s="29"/>
      <c r="AA834" s="30"/>
      <c r="AB834" s="30"/>
      <c r="AC834" s="29"/>
      <c r="AD834" s="30"/>
      <c r="AE834" s="30">
        <v>822</v>
      </c>
      <c r="AF834" s="383">
        <v>2189777.17</v>
      </c>
      <c r="AG834" s="30"/>
      <c r="AH834" s="30"/>
      <c r="AI834" s="29"/>
      <c r="AJ834" s="30"/>
      <c r="AK834" s="30"/>
      <c r="AL834" s="29"/>
      <c r="AM834" s="30"/>
      <c r="AN834" s="30"/>
      <c r="AO834" s="29"/>
      <c r="AP834" s="30"/>
      <c r="AQ834" s="30">
        <v>822</v>
      </c>
      <c r="AR834" s="383">
        <v>4001973.98</v>
      </c>
      <c r="AS834" s="253">
        <f t="shared" si="28"/>
        <v>822</v>
      </c>
      <c r="AT834" s="254">
        <f t="shared" si="29"/>
        <v>822</v>
      </c>
      <c r="AU834" s="376">
        <v>822</v>
      </c>
      <c r="AV834" s="376">
        <v>4005226.92</v>
      </c>
    </row>
    <row r="835" spans="22:48">
      <c r="V835" s="30"/>
      <c r="W835" s="29"/>
      <c r="X835" s="30"/>
      <c r="Y835" s="30"/>
      <c r="Z835" s="29"/>
      <c r="AA835" s="30"/>
      <c r="AB835" s="30"/>
      <c r="AC835" s="29"/>
      <c r="AD835" s="30"/>
      <c r="AE835" s="30">
        <v>823</v>
      </c>
      <c r="AF835" s="383">
        <v>2192406.08</v>
      </c>
      <c r="AG835" s="30"/>
      <c r="AH835" s="30"/>
      <c r="AI835" s="29"/>
      <c r="AJ835" s="30"/>
      <c r="AK835" s="30"/>
      <c r="AL835" s="29"/>
      <c r="AM835" s="30"/>
      <c r="AN835" s="30"/>
      <c r="AO835" s="29"/>
      <c r="AP835" s="30"/>
      <c r="AQ835" s="30">
        <v>823</v>
      </c>
      <c r="AR835" s="383">
        <v>4006819.52</v>
      </c>
      <c r="AS835" s="253">
        <f t="shared" si="28"/>
        <v>823</v>
      </c>
      <c r="AT835" s="254">
        <f t="shared" si="29"/>
        <v>823</v>
      </c>
      <c r="AU835" s="376">
        <v>823</v>
      </c>
      <c r="AV835" s="376">
        <v>4010072.13</v>
      </c>
    </row>
    <row r="836" spans="22:48">
      <c r="V836" s="30"/>
      <c r="W836" s="29"/>
      <c r="X836" s="30"/>
      <c r="Y836" s="30"/>
      <c r="Z836" s="29"/>
      <c r="AA836" s="30"/>
      <c r="AB836" s="30"/>
      <c r="AC836" s="29"/>
      <c r="AD836" s="30"/>
      <c r="AE836" s="30">
        <v>824</v>
      </c>
      <c r="AF836" s="383">
        <v>2195034.9900000002</v>
      </c>
      <c r="AG836" s="30"/>
      <c r="AH836" s="30"/>
      <c r="AI836" s="29"/>
      <c r="AJ836" s="30"/>
      <c r="AK836" s="30"/>
      <c r="AL836" s="29"/>
      <c r="AM836" s="30"/>
      <c r="AN836" s="30"/>
      <c r="AO836" s="29"/>
      <c r="AP836" s="30"/>
      <c r="AQ836" s="30">
        <v>824</v>
      </c>
      <c r="AR836" s="383">
        <v>4011665.06</v>
      </c>
      <c r="AS836" s="253">
        <f t="shared" si="28"/>
        <v>824</v>
      </c>
      <c r="AT836" s="254">
        <f t="shared" si="29"/>
        <v>824</v>
      </c>
      <c r="AU836" s="376">
        <v>824</v>
      </c>
      <c r="AV836" s="376">
        <v>4014917.34</v>
      </c>
    </row>
    <row r="837" spans="22:48">
      <c r="V837" s="30"/>
      <c r="W837" s="29"/>
      <c r="X837" s="30"/>
      <c r="Y837" s="30"/>
      <c r="Z837" s="29"/>
      <c r="AA837" s="30"/>
      <c r="AB837" s="30"/>
      <c r="AC837" s="29"/>
      <c r="AD837" s="30"/>
      <c r="AE837" s="30">
        <v>825</v>
      </c>
      <c r="AF837" s="383">
        <v>2197663.9</v>
      </c>
      <c r="AG837" s="30"/>
      <c r="AH837" s="30"/>
      <c r="AI837" s="29"/>
      <c r="AJ837" s="30"/>
      <c r="AK837" s="30"/>
      <c r="AL837" s="29"/>
      <c r="AM837" s="30"/>
      <c r="AN837" s="30"/>
      <c r="AO837" s="29"/>
      <c r="AP837" s="30"/>
      <c r="AQ837" s="30">
        <v>825</v>
      </c>
      <c r="AR837" s="383">
        <v>4016510.6</v>
      </c>
      <c r="AS837" s="253">
        <f t="shared" si="28"/>
        <v>825</v>
      </c>
      <c r="AT837" s="254">
        <f t="shared" si="29"/>
        <v>825</v>
      </c>
      <c r="AU837" s="376">
        <v>825</v>
      </c>
      <c r="AV837" s="376">
        <v>4019762.55</v>
      </c>
    </row>
    <row r="838" spans="22:48">
      <c r="V838" s="30"/>
      <c r="W838" s="29"/>
      <c r="X838" s="30"/>
      <c r="Y838" s="30"/>
      <c r="Z838" s="29"/>
      <c r="AA838" s="30"/>
      <c r="AB838" s="30"/>
      <c r="AC838" s="29"/>
      <c r="AD838" s="30"/>
      <c r="AE838" s="30">
        <v>826</v>
      </c>
      <c r="AF838" s="383">
        <v>2200292.81</v>
      </c>
      <c r="AG838" s="30"/>
      <c r="AH838" s="30"/>
      <c r="AI838" s="29"/>
      <c r="AJ838" s="30"/>
      <c r="AK838" s="30"/>
      <c r="AL838" s="29"/>
      <c r="AM838" s="30"/>
      <c r="AN838" s="30"/>
      <c r="AO838" s="29"/>
      <c r="AP838" s="30"/>
      <c r="AQ838" s="30">
        <v>826</v>
      </c>
      <c r="AR838" s="383">
        <v>4021356.14</v>
      </c>
      <c r="AS838" s="253">
        <f t="shared" si="28"/>
        <v>826</v>
      </c>
      <c r="AT838" s="254">
        <f t="shared" si="29"/>
        <v>826</v>
      </c>
      <c r="AU838" s="376">
        <v>826</v>
      </c>
      <c r="AV838" s="376">
        <v>4024607.76</v>
      </c>
    </row>
    <row r="839" spans="22:48">
      <c r="V839" s="30"/>
      <c r="W839" s="29"/>
      <c r="X839" s="30"/>
      <c r="Y839" s="30"/>
      <c r="Z839" s="29"/>
      <c r="AA839" s="30"/>
      <c r="AB839" s="30"/>
      <c r="AC839" s="29"/>
      <c r="AD839" s="30"/>
      <c r="AE839" s="30">
        <v>827</v>
      </c>
      <c r="AF839" s="383">
        <v>2202921.7200000002</v>
      </c>
      <c r="AG839" s="30"/>
      <c r="AH839" s="30"/>
      <c r="AI839" s="29"/>
      <c r="AJ839" s="30"/>
      <c r="AK839" s="30"/>
      <c r="AL839" s="29"/>
      <c r="AM839" s="30"/>
      <c r="AN839" s="30"/>
      <c r="AO839" s="29"/>
      <c r="AP839" s="30"/>
      <c r="AQ839" s="30">
        <v>827</v>
      </c>
      <c r="AR839" s="383">
        <v>4026201.68</v>
      </c>
      <c r="AS839" s="253">
        <f t="shared" si="28"/>
        <v>827</v>
      </c>
      <c r="AT839" s="254">
        <f t="shared" si="29"/>
        <v>827</v>
      </c>
      <c r="AU839" s="376">
        <v>827</v>
      </c>
      <c r="AV839" s="376">
        <v>4029452.97</v>
      </c>
    </row>
    <row r="840" spans="22:48">
      <c r="V840" s="30"/>
      <c r="W840" s="29"/>
      <c r="X840" s="30"/>
      <c r="Y840" s="30"/>
      <c r="Z840" s="29"/>
      <c r="AA840" s="30"/>
      <c r="AB840" s="30"/>
      <c r="AC840" s="29"/>
      <c r="AD840" s="30"/>
      <c r="AE840" s="30">
        <v>828</v>
      </c>
      <c r="AF840" s="383">
        <v>2205550.63</v>
      </c>
      <c r="AG840" s="30"/>
      <c r="AH840" s="30"/>
      <c r="AI840" s="29"/>
      <c r="AJ840" s="30"/>
      <c r="AK840" s="30"/>
      <c r="AL840" s="29"/>
      <c r="AM840" s="30"/>
      <c r="AN840" s="30"/>
      <c r="AO840" s="29"/>
      <c r="AP840" s="30"/>
      <c r="AQ840" s="30">
        <v>828</v>
      </c>
      <c r="AR840" s="383">
        <v>4031047.22</v>
      </c>
      <c r="AS840" s="253">
        <f t="shared" si="28"/>
        <v>828</v>
      </c>
      <c r="AT840" s="254">
        <f t="shared" si="29"/>
        <v>828</v>
      </c>
      <c r="AU840" s="376">
        <v>828</v>
      </c>
      <c r="AV840" s="376">
        <v>4034298.18</v>
      </c>
    </row>
    <row r="841" spans="22:48">
      <c r="V841" s="30"/>
      <c r="W841" s="29"/>
      <c r="X841" s="30"/>
      <c r="Y841" s="30"/>
      <c r="Z841" s="29"/>
      <c r="AA841" s="30"/>
      <c r="AB841" s="30"/>
      <c r="AC841" s="29"/>
      <c r="AD841" s="30"/>
      <c r="AE841" s="30">
        <v>829</v>
      </c>
      <c r="AF841" s="383">
        <v>2208179.54</v>
      </c>
      <c r="AG841" s="30"/>
      <c r="AH841" s="30"/>
      <c r="AI841" s="29"/>
      <c r="AJ841" s="30"/>
      <c r="AK841" s="30"/>
      <c r="AL841" s="29"/>
      <c r="AM841" s="30"/>
      <c r="AN841" s="30"/>
      <c r="AO841" s="29"/>
      <c r="AP841" s="30"/>
      <c r="AQ841" s="30">
        <v>829</v>
      </c>
      <c r="AR841" s="383">
        <v>4035892.76</v>
      </c>
      <c r="AS841" s="253">
        <f t="shared" si="28"/>
        <v>829</v>
      </c>
      <c r="AT841" s="254">
        <f t="shared" si="29"/>
        <v>829</v>
      </c>
      <c r="AU841" s="376">
        <v>829</v>
      </c>
      <c r="AV841" s="376">
        <v>4039143.39</v>
      </c>
    </row>
    <row r="842" spans="22:48">
      <c r="V842" s="30"/>
      <c r="W842" s="29"/>
      <c r="X842" s="30"/>
      <c r="Y842" s="30"/>
      <c r="Z842" s="29"/>
      <c r="AA842" s="30"/>
      <c r="AB842" s="30"/>
      <c r="AC842" s="29"/>
      <c r="AD842" s="30"/>
      <c r="AE842" s="30">
        <v>830</v>
      </c>
      <c r="AF842" s="383">
        <v>2210808.4500000002</v>
      </c>
      <c r="AG842" s="30"/>
      <c r="AH842" s="30"/>
      <c r="AI842" s="29"/>
      <c r="AJ842" s="30"/>
      <c r="AK842" s="30"/>
      <c r="AL842" s="29"/>
      <c r="AM842" s="30"/>
      <c r="AN842" s="30"/>
      <c r="AO842" s="29"/>
      <c r="AP842" s="30"/>
      <c r="AQ842" s="30">
        <v>830</v>
      </c>
      <c r="AR842" s="383">
        <v>4040738.3</v>
      </c>
      <c r="AS842" s="253">
        <f t="shared" si="28"/>
        <v>830</v>
      </c>
      <c r="AT842" s="254">
        <f t="shared" si="29"/>
        <v>830</v>
      </c>
      <c r="AU842" s="376">
        <v>830</v>
      </c>
      <c r="AV842" s="376">
        <v>4043988.6</v>
      </c>
    </row>
    <row r="843" spans="22:48">
      <c r="V843" s="30"/>
      <c r="W843" s="29"/>
      <c r="X843" s="30"/>
      <c r="Y843" s="30"/>
      <c r="Z843" s="29"/>
      <c r="AA843" s="30"/>
      <c r="AB843" s="30"/>
      <c r="AC843" s="29"/>
      <c r="AD843" s="30"/>
      <c r="AE843" s="30">
        <v>831</v>
      </c>
      <c r="AF843" s="383">
        <v>2213437.36</v>
      </c>
      <c r="AG843" s="30"/>
      <c r="AH843" s="30"/>
      <c r="AI843" s="29"/>
      <c r="AJ843" s="30"/>
      <c r="AK843" s="30"/>
      <c r="AL843" s="29"/>
      <c r="AM843" s="30"/>
      <c r="AN843" s="30"/>
      <c r="AO843" s="29"/>
      <c r="AP843" s="30"/>
      <c r="AQ843" s="30">
        <v>831</v>
      </c>
      <c r="AR843" s="383">
        <v>4045583.84</v>
      </c>
      <c r="AS843" s="253">
        <f t="shared" si="28"/>
        <v>831</v>
      </c>
      <c r="AT843" s="254">
        <f t="shared" si="29"/>
        <v>831</v>
      </c>
      <c r="AU843" s="376">
        <v>831</v>
      </c>
      <c r="AV843" s="376">
        <v>4048833.81</v>
      </c>
    </row>
    <row r="844" spans="22:48">
      <c r="V844" s="30"/>
      <c r="W844" s="29"/>
      <c r="X844" s="30"/>
      <c r="Y844" s="30"/>
      <c r="Z844" s="29"/>
      <c r="AA844" s="30"/>
      <c r="AB844" s="30"/>
      <c r="AC844" s="29"/>
      <c r="AD844" s="30"/>
      <c r="AE844" s="30">
        <v>832</v>
      </c>
      <c r="AF844" s="383">
        <v>2216066.27</v>
      </c>
      <c r="AG844" s="30"/>
      <c r="AH844" s="30"/>
      <c r="AI844" s="29"/>
      <c r="AJ844" s="30"/>
      <c r="AK844" s="30"/>
      <c r="AL844" s="29"/>
      <c r="AM844" s="30"/>
      <c r="AN844" s="30"/>
      <c r="AO844" s="29"/>
      <c r="AP844" s="30"/>
      <c r="AQ844" s="30">
        <v>832</v>
      </c>
      <c r="AR844" s="383">
        <v>4050429.38</v>
      </c>
      <c r="AS844" s="253">
        <f t="shared" si="28"/>
        <v>832</v>
      </c>
      <c r="AT844" s="254">
        <f t="shared" si="29"/>
        <v>832</v>
      </c>
      <c r="AU844" s="376">
        <v>832</v>
      </c>
      <c r="AV844" s="376">
        <v>4053679.02</v>
      </c>
    </row>
    <row r="845" spans="22:48">
      <c r="V845" s="30"/>
      <c r="W845" s="29"/>
      <c r="X845" s="30"/>
      <c r="Y845" s="30"/>
      <c r="Z845" s="29"/>
      <c r="AA845" s="30"/>
      <c r="AB845" s="30"/>
      <c r="AC845" s="29"/>
      <c r="AD845" s="30"/>
      <c r="AE845" s="30">
        <v>833</v>
      </c>
      <c r="AF845" s="383">
        <v>2218695.1800000002</v>
      </c>
      <c r="AG845" s="30"/>
      <c r="AH845" s="30"/>
      <c r="AI845" s="29"/>
      <c r="AJ845" s="30"/>
      <c r="AK845" s="30"/>
      <c r="AL845" s="29"/>
      <c r="AM845" s="30"/>
      <c r="AN845" s="30"/>
      <c r="AO845" s="29"/>
      <c r="AP845" s="30"/>
      <c r="AQ845" s="30">
        <v>833</v>
      </c>
      <c r="AR845" s="383">
        <v>4055274.92</v>
      </c>
      <c r="AS845" s="253">
        <f t="shared" ref="AS845:AS908" si="30">AS844+1</f>
        <v>833</v>
      </c>
      <c r="AT845" s="254">
        <f t="shared" ref="AT845:AT908" si="31">AT844+1</f>
        <v>833</v>
      </c>
      <c r="AU845" s="376">
        <v>833</v>
      </c>
      <c r="AV845" s="376">
        <v>4058524.23</v>
      </c>
    </row>
    <row r="846" spans="22:48">
      <c r="V846" s="30"/>
      <c r="W846" s="29"/>
      <c r="X846" s="30"/>
      <c r="Y846" s="30"/>
      <c r="Z846" s="29"/>
      <c r="AA846" s="30"/>
      <c r="AB846" s="30"/>
      <c r="AC846" s="29"/>
      <c r="AD846" s="30"/>
      <c r="AE846" s="30">
        <v>834</v>
      </c>
      <c r="AF846" s="383">
        <v>2221324.09</v>
      </c>
      <c r="AG846" s="30"/>
      <c r="AH846" s="30"/>
      <c r="AI846" s="29"/>
      <c r="AJ846" s="30"/>
      <c r="AK846" s="30"/>
      <c r="AL846" s="29"/>
      <c r="AM846" s="30"/>
      <c r="AN846" s="30"/>
      <c r="AO846" s="29"/>
      <c r="AP846" s="30"/>
      <c r="AQ846" s="30">
        <v>834</v>
      </c>
      <c r="AR846" s="383">
        <v>4060120.46</v>
      </c>
      <c r="AS846" s="253">
        <f t="shared" si="30"/>
        <v>834</v>
      </c>
      <c r="AT846" s="254">
        <f t="shared" si="31"/>
        <v>834</v>
      </c>
      <c r="AU846" s="376">
        <v>834</v>
      </c>
      <c r="AV846" s="376">
        <v>4063369.44</v>
      </c>
    </row>
    <row r="847" spans="22:48">
      <c r="V847" s="30"/>
      <c r="W847" s="29"/>
      <c r="X847" s="30"/>
      <c r="Y847" s="30"/>
      <c r="Z847" s="29"/>
      <c r="AA847" s="30"/>
      <c r="AB847" s="30"/>
      <c r="AC847" s="29"/>
      <c r="AD847" s="30"/>
      <c r="AE847" s="30">
        <v>835</v>
      </c>
      <c r="AF847" s="383">
        <v>2223953</v>
      </c>
      <c r="AG847" s="30"/>
      <c r="AH847" s="30"/>
      <c r="AI847" s="29"/>
      <c r="AJ847" s="30"/>
      <c r="AK847" s="30"/>
      <c r="AL847" s="29"/>
      <c r="AM847" s="30"/>
      <c r="AN847" s="30"/>
      <c r="AO847" s="29"/>
      <c r="AP847" s="30"/>
      <c r="AQ847" s="30">
        <v>835</v>
      </c>
      <c r="AR847" s="383">
        <v>4064966</v>
      </c>
      <c r="AS847" s="253">
        <f t="shared" si="30"/>
        <v>835</v>
      </c>
      <c r="AT847" s="254">
        <f t="shared" si="31"/>
        <v>835</v>
      </c>
      <c r="AU847" s="376">
        <v>835</v>
      </c>
      <c r="AV847" s="376">
        <v>4068214.65</v>
      </c>
    </row>
    <row r="848" spans="22:48">
      <c r="V848" s="30"/>
      <c r="W848" s="29"/>
      <c r="X848" s="30"/>
      <c r="Y848" s="30"/>
      <c r="Z848" s="29"/>
      <c r="AA848" s="30"/>
      <c r="AB848" s="30"/>
      <c r="AC848" s="29"/>
      <c r="AD848" s="30"/>
      <c r="AE848" s="30">
        <v>836</v>
      </c>
      <c r="AF848" s="383">
        <v>2226581.91</v>
      </c>
      <c r="AG848" s="30"/>
      <c r="AH848" s="30"/>
      <c r="AI848" s="29"/>
      <c r="AJ848" s="30"/>
      <c r="AK848" s="30"/>
      <c r="AL848" s="29"/>
      <c r="AM848" s="30"/>
      <c r="AN848" s="30"/>
      <c r="AO848" s="29"/>
      <c r="AP848" s="30"/>
      <c r="AQ848" s="30">
        <v>836</v>
      </c>
      <c r="AR848" s="383">
        <v>4069811.54</v>
      </c>
      <c r="AS848" s="253">
        <f t="shared" si="30"/>
        <v>836</v>
      </c>
      <c r="AT848" s="254">
        <f t="shared" si="31"/>
        <v>836</v>
      </c>
      <c r="AU848" s="376">
        <v>836</v>
      </c>
      <c r="AV848" s="376">
        <v>4073059.86</v>
      </c>
    </row>
    <row r="849" spans="22:48">
      <c r="V849" s="30"/>
      <c r="W849" s="29"/>
      <c r="X849" s="30"/>
      <c r="Y849" s="30"/>
      <c r="Z849" s="29"/>
      <c r="AA849" s="30"/>
      <c r="AB849" s="30"/>
      <c r="AC849" s="29"/>
      <c r="AD849" s="30"/>
      <c r="AE849" s="30">
        <v>837</v>
      </c>
      <c r="AF849" s="383">
        <v>2229210.8199999998</v>
      </c>
      <c r="AG849" s="30"/>
      <c r="AH849" s="30"/>
      <c r="AI849" s="29"/>
      <c r="AJ849" s="30"/>
      <c r="AK849" s="30"/>
      <c r="AL849" s="29"/>
      <c r="AM849" s="30"/>
      <c r="AN849" s="30"/>
      <c r="AO849" s="29"/>
      <c r="AP849" s="30"/>
      <c r="AQ849" s="30">
        <v>837</v>
      </c>
      <c r="AR849" s="383">
        <v>4074657.08</v>
      </c>
      <c r="AS849" s="253">
        <f t="shared" si="30"/>
        <v>837</v>
      </c>
      <c r="AT849" s="254">
        <f t="shared" si="31"/>
        <v>837</v>
      </c>
      <c r="AU849" s="376">
        <v>837</v>
      </c>
      <c r="AV849" s="376">
        <v>4077905.07</v>
      </c>
    </row>
    <row r="850" spans="22:48">
      <c r="V850" s="30"/>
      <c r="W850" s="29"/>
      <c r="X850" s="30"/>
      <c r="Y850" s="30"/>
      <c r="Z850" s="29"/>
      <c r="AA850" s="30"/>
      <c r="AB850" s="30"/>
      <c r="AC850" s="29"/>
      <c r="AD850" s="30"/>
      <c r="AE850" s="30">
        <v>838</v>
      </c>
      <c r="AF850" s="383">
        <v>2231839.73</v>
      </c>
      <c r="AG850" s="30"/>
      <c r="AH850" s="30"/>
      <c r="AI850" s="29"/>
      <c r="AJ850" s="30"/>
      <c r="AK850" s="30"/>
      <c r="AL850" s="29"/>
      <c r="AM850" s="30"/>
      <c r="AN850" s="30"/>
      <c r="AO850" s="29"/>
      <c r="AP850" s="30"/>
      <c r="AQ850" s="30">
        <v>838</v>
      </c>
      <c r="AR850" s="383">
        <v>4079502.62</v>
      </c>
      <c r="AS850" s="253">
        <f t="shared" si="30"/>
        <v>838</v>
      </c>
      <c r="AT850" s="254">
        <f t="shared" si="31"/>
        <v>838</v>
      </c>
      <c r="AU850" s="376">
        <v>838</v>
      </c>
      <c r="AV850" s="376">
        <v>4082750.28</v>
      </c>
    </row>
    <row r="851" spans="22:48">
      <c r="V851" s="30"/>
      <c r="W851" s="29"/>
      <c r="X851" s="30"/>
      <c r="Y851" s="30"/>
      <c r="Z851" s="29"/>
      <c r="AA851" s="30"/>
      <c r="AB851" s="30"/>
      <c r="AC851" s="29"/>
      <c r="AD851" s="30"/>
      <c r="AE851" s="30">
        <v>839</v>
      </c>
      <c r="AF851" s="383">
        <v>2234468.64</v>
      </c>
      <c r="AG851" s="30"/>
      <c r="AH851" s="30"/>
      <c r="AI851" s="29"/>
      <c r="AJ851" s="30"/>
      <c r="AK851" s="30"/>
      <c r="AL851" s="29"/>
      <c r="AM851" s="30"/>
      <c r="AN851" s="30"/>
      <c r="AO851" s="29"/>
      <c r="AP851" s="30"/>
      <c r="AQ851" s="30">
        <v>839</v>
      </c>
      <c r="AR851" s="383">
        <v>4084348.16</v>
      </c>
      <c r="AS851" s="253">
        <f t="shared" si="30"/>
        <v>839</v>
      </c>
      <c r="AT851" s="254">
        <f t="shared" si="31"/>
        <v>839</v>
      </c>
      <c r="AU851" s="376">
        <v>839</v>
      </c>
      <c r="AV851" s="376">
        <v>4087595.49</v>
      </c>
    </row>
    <row r="852" spans="22:48">
      <c r="V852" s="30"/>
      <c r="W852" s="29"/>
      <c r="X852" s="30"/>
      <c r="Y852" s="30"/>
      <c r="Z852" s="29"/>
      <c r="AA852" s="30"/>
      <c r="AB852" s="30"/>
      <c r="AC852" s="29"/>
      <c r="AD852" s="30"/>
      <c r="AE852" s="30">
        <v>840</v>
      </c>
      <c r="AF852" s="383">
        <v>2237097.5499999998</v>
      </c>
      <c r="AG852" s="30"/>
      <c r="AH852" s="30"/>
      <c r="AI852" s="29"/>
      <c r="AJ852" s="30"/>
      <c r="AK852" s="30"/>
      <c r="AL852" s="29"/>
      <c r="AM852" s="30"/>
      <c r="AN852" s="30"/>
      <c r="AO852" s="29"/>
      <c r="AP852" s="30"/>
      <c r="AQ852" s="30">
        <v>840</v>
      </c>
      <c r="AR852" s="383">
        <v>4089193.7</v>
      </c>
      <c r="AS852" s="253">
        <f t="shared" si="30"/>
        <v>840</v>
      </c>
      <c r="AT852" s="254">
        <f t="shared" si="31"/>
        <v>840</v>
      </c>
      <c r="AU852" s="376">
        <v>840</v>
      </c>
      <c r="AV852" s="376">
        <v>4092440.7</v>
      </c>
    </row>
    <row r="853" spans="22:48">
      <c r="V853" s="30"/>
      <c r="W853" s="29"/>
      <c r="X853" s="30"/>
      <c r="Y853" s="30"/>
      <c r="Z853" s="29"/>
      <c r="AA853" s="30"/>
      <c r="AB853" s="30"/>
      <c r="AC853" s="29"/>
      <c r="AD853" s="30"/>
      <c r="AE853" s="30">
        <v>841</v>
      </c>
      <c r="AF853" s="383">
        <v>2239726.46</v>
      </c>
      <c r="AG853" s="30"/>
      <c r="AH853" s="30"/>
      <c r="AI853" s="29"/>
      <c r="AJ853" s="30"/>
      <c r="AK853" s="30"/>
      <c r="AL853" s="29"/>
      <c r="AM853" s="30"/>
      <c r="AN853" s="30"/>
      <c r="AO853" s="29"/>
      <c r="AP853" s="30"/>
      <c r="AQ853" s="30">
        <v>841</v>
      </c>
      <c r="AR853" s="383">
        <v>4094039.24</v>
      </c>
      <c r="AS853" s="253">
        <f t="shared" si="30"/>
        <v>841</v>
      </c>
      <c r="AT853" s="254">
        <f t="shared" si="31"/>
        <v>841</v>
      </c>
      <c r="AU853" s="376">
        <v>841</v>
      </c>
      <c r="AV853" s="376">
        <v>4097285.91</v>
      </c>
    </row>
    <row r="854" spans="22:48">
      <c r="V854" s="30"/>
      <c r="W854" s="29"/>
      <c r="X854" s="30"/>
      <c r="Y854" s="30"/>
      <c r="Z854" s="29"/>
      <c r="AA854" s="30"/>
      <c r="AB854" s="30"/>
      <c r="AC854" s="29"/>
      <c r="AD854" s="30"/>
      <c r="AE854" s="30">
        <v>842</v>
      </c>
      <c r="AF854" s="383">
        <v>2242355.37</v>
      </c>
      <c r="AG854" s="30"/>
      <c r="AH854" s="30"/>
      <c r="AI854" s="29"/>
      <c r="AJ854" s="30"/>
      <c r="AK854" s="30"/>
      <c r="AL854" s="29"/>
      <c r="AM854" s="30"/>
      <c r="AN854" s="30"/>
      <c r="AO854" s="29"/>
      <c r="AP854" s="30"/>
      <c r="AQ854" s="30">
        <v>842</v>
      </c>
      <c r="AR854" s="383">
        <v>4098884.78</v>
      </c>
      <c r="AS854" s="253">
        <f t="shared" si="30"/>
        <v>842</v>
      </c>
      <c r="AT854" s="254">
        <f t="shared" si="31"/>
        <v>842</v>
      </c>
      <c r="AU854" s="376">
        <v>842</v>
      </c>
      <c r="AV854" s="376">
        <v>4102131.12</v>
      </c>
    </row>
    <row r="855" spans="22:48">
      <c r="V855" s="30"/>
      <c r="W855" s="29"/>
      <c r="X855" s="30"/>
      <c r="Y855" s="30"/>
      <c r="Z855" s="29"/>
      <c r="AA855" s="30"/>
      <c r="AB855" s="30"/>
      <c r="AC855" s="29"/>
      <c r="AD855" s="30"/>
      <c r="AE855" s="30">
        <v>843</v>
      </c>
      <c r="AF855" s="383">
        <v>2244984.2799999998</v>
      </c>
      <c r="AG855" s="30"/>
      <c r="AH855" s="30"/>
      <c r="AI855" s="29"/>
      <c r="AJ855" s="30"/>
      <c r="AK855" s="30"/>
      <c r="AL855" s="29"/>
      <c r="AM855" s="30"/>
      <c r="AN855" s="30"/>
      <c r="AO855" s="29"/>
      <c r="AP855" s="30"/>
      <c r="AQ855" s="30">
        <v>843</v>
      </c>
      <c r="AR855" s="383">
        <v>4103730.32</v>
      </c>
      <c r="AS855" s="253">
        <f t="shared" si="30"/>
        <v>843</v>
      </c>
      <c r="AT855" s="254">
        <f t="shared" si="31"/>
        <v>843</v>
      </c>
      <c r="AU855" s="376">
        <v>843</v>
      </c>
      <c r="AV855" s="376">
        <v>4106976.33</v>
      </c>
    </row>
    <row r="856" spans="22:48">
      <c r="V856" s="30"/>
      <c r="W856" s="29"/>
      <c r="X856" s="30"/>
      <c r="Y856" s="30"/>
      <c r="Z856" s="29"/>
      <c r="AA856" s="30"/>
      <c r="AB856" s="30"/>
      <c r="AC856" s="29"/>
      <c r="AD856" s="30"/>
      <c r="AE856" s="30">
        <v>844</v>
      </c>
      <c r="AF856" s="383">
        <v>2247613.19</v>
      </c>
      <c r="AG856" s="30"/>
      <c r="AH856" s="30"/>
      <c r="AI856" s="29"/>
      <c r="AJ856" s="30"/>
      <c r="AK856" s="30"/>
      <c r="AL856" s="29"/>
      <c r="AM856" s="30"/>
      <c r="AN856" s="30"/>
      <c r="AO856" s="29"/>
      <c r="AP856" s="30"/>
      <c r="AQ856" s="30">
        <v>844</v>
      </c>
      <c r="AR856" s="383">
        <v>4108575.86</v>
      </c>
      <c r="AS856" s="253">
        <f t="shared" si="30"/>
        <v>844</v>
      </c>
      <c r="AT856" s="254">
        <f t="shared" si="31"/>
        <v>844</v>
      </c>
      <c r="AU856" s="376">
        <v>844</v>
      </c>
      <c r="AV856" s="376">
        <v>4111821.54</v>
      </c>
    </row>
    <row r="857" spans="22:48">
      <c r="V857" s="30"/>
      <c r="W857" s="29"/>
      <c r="X857" s="30"/>
      <c r="Y857" s="30"/>
      <c r="Z857" s="29"/>
      <c r="AA857" s="30"/>
      <c r="AB857" s="30"/>
      <c r="AC857" s="29"/>
      <c r="AD857" s="30"/>
      <c r="AE857" s="30">
        <v>845</v>
      </c>
      <c r="AF857" s="383">
        <v>2250242.1</v>
      </c>
      <c r="AG857" s="30"/>
      <c r="AH857" s="30"/>
      <c r="AI857" s="29"/>
      <c r="AJ857" s="30"/>
      <c r="AK857" s="30"/>
      <c r="AL857" s="29"/>
      <c r="AM857" s="30"/>
      <c r="AN857" s="30"/>
      <c r="AO857" s="29"/>
      <c r="AP857" s="30"/>
      <c r="AQ857" s="30">
        <v>845</v>
      </c>
      <c r="AR857" s="383">
        <v>4113421.4</v>
      </c>
      <c r="AS857" s="253">
        <f t="shared" si="30"/>
        <v>845</v>
      </c>
      <c r="AT857" s="254">
        <f t="shared" si="31"/>
        <v>845</v>
      </c>
      <c r="AU857" s="376">
        <v>845</v>
      </c>
      <c r="AV857" s="376">
        <v>4116666.75</v>
      </c>
    </row>
    <row r="858" spans="22:48">
      <c r="V858" s="30"/>
      <c r="W858" s="29"/>
      <c r="X858" s="30"/>
      <c r="Y858" s="30"/>
      <c r="Z858" s="29"/>
      <c r="AA858" s="30"/>
      <c r="AB858" s="30"/>
      <c r="AC858" s="29"/>
      <c r="AD858" s="30"/>
      <c r="AE858" s="30">
        <v>846</v>
      </c>
      <c r="AF858" s="383">
        <v>2252871.0099999998</v>
      </c>
      <c r="AG858" s="30"/>
      <c r="AH858" s="30"/>
      <c r="AI858" s="29"/>
      <c r="AJ858" s="30"/>
      <c r="AK858" s="30"/>
      <c r="AL858" s="29"/>
      <c r="AM858" s="30"/>
      <c r="AN858" s="30"/>
      <c r="AO858" s="29"/>
      <c r="AP858" s="30"/>
      <c r="AQ858" s="30">
        <v>846</v>
      </c>
      <c r="AR858" s="383">
        <v>4118266.94</v>
      </c>
      <c r="AS858" s="253">
        <f t="shared" si="30"/>
        <v>846</v>
      </c>
      <c r="AT858" s="254">
        <f t="shared" si="31"/>
        <v>846</v>
      </c>
      <c r="AU858" s="376">
        <v>846</v>
      </c>
      <c r="AV858" s="376">
        <v>4121511.96</v>
      </c>
    </row>
    <row r="859" spans="22:48">
      <c r="V859" s="30"/>
      <c r="W859" s="29"/>
      <c r="X859" s="30"/>
      <c r="Y859" s="30"/>
      <c r="Z859" s="29"/>
      <c r="AA859" s="30"/>
      <c r="AB859" s="30"/>
      <c r="AC859" s="29"/>
      <c r="AD859" s="30"/>
      <c r="AE859" s="30">
        <v>847</v>
      </c>
      <c r="AF859" s="383">
        <v>2255499.92</v>
      </c>
      <c r="AG859" s="30"/>
      <c r="AH859" s="30"/>
      <c r="AI859" s="29"/>
      <c r="AJ859" s="30"/>
      <c r="AK859" s="30"/>
      <c r="AL859" s="29"/>
      <c r="AM859" s="30"/>
      <c r="AN859" s="30"/>
      <c r="AO859" s="29"/>
      <c r="AP859" s="30"/>
      <c r="AQ859" s="30">
        <v>847</v>
      </c>
      <c r="AR859" s="383">
        <v>4123112.48</v>
      </c>
      <c r="AS859" s="253">
        <f t="shared" si="30"/>
        <v>847</v>
      </c>
      <c r="AT859" s="254">
        <f t="shared" si="31"/>
        <v>847</v>
      </c>
      <c r="AU859" s="376">
        <v>847</v>
      </c>
      <c r="AV859" s="376">
        <v>4126357.17</v>
      </c>
    </row>
    <row r="860" spans="22:48">
      <c r="V860" s="30"/>
      <c r="W860" s="29"/>
      <c r="X860" s="30"/>
      <c r="Y860" s="30"/>
      <c r="Z860" s="29"/>
      <c r="AA860" s="30"/>
      <c r="AB860" s="30"/>
      <c r="AC860" s="29"/>
      <c r="AD860" s="30"/>
      <c r="AE860" s="30">
        <v>848</v>
      </c>
      <c r="AF860" s="383">
        <v>2258128.83</v>
      </c>
      <c r="AG860" s="30"/>
      <c r="AH860" s="30"/>
      <c r="AI860" s="29"/>
      <c r="AJ860" s="30"/>
      <c r="AK860" s="30"/>
      <c r="AL860" s="29"/>
      <c r="AM860" s="30"/>
      <c r="AN860" s="30"/>
      <c r="AO860" s="29"/>
      <c r="AP860" s="30"/>
      <c r="AQ860" s="30">
        <v>848</v>
      </c>
      <c r="AR860" s="383">
        <v>4127958.02</v>
      </c>
      <c r="AS860" s="253">
        <f t="shared" si="30"/>
        <v>848</v>
      </c>
      <c r="AT860" s="254">
        <f t="shared" si="31"/>
        <v>848</v>
      </c>
      <c r="AU860" s="376">
        <v>848</v>
      </c>
      <c r="AV860" s="376">
        <v>4131202.38</v>
      </c>
    </row>
    <row r="861" spans="22:48">
      <c r="V861" s="30"/>
      <c r="W861" s="29"/>
      <c r="X861" s="30"/>
      <c r="Y861" s="30"/>
      <c r="Z861" s="29"/>
      <c r="AA861" s="30"/>
      <c r="AB861" s="30"/>
      <c r="AC861" s="29"/>
      <c r="AD861" s="30"/>
      <c r="AE861" s="30">
        <v>849</v>
      </c>
      <c r="AF861" s="383">
        <v>2260757.7400000002</v>
      </c>
      <c r="AG861" s="30"/>
      <c r="AH861" s="30"/>
      <c r="AI861" s="29"/>
      <c r="AJ861" s="30"/>
      <c r="AK861" s="30"/>
      <c r="AL861" s="29"/>
      <c r="AM861" s="30"/>
      <c r="AN861" s="30"/>
      <c r="AO861" s="29"/>
      <c r="AP861" s="30"/>
      <c r="AQ861" s="30">
        <v>849</v>
      </c>
      <c r="AR861" s="383">
        <v>4132803.56</v>
      </c>
      <c r="AS861" s="253">
        <f t="shared" si="30"/>
        <v>849</v>
      </c>
      <c r="AT861" s="254">
        <f t="shared" si="31"/>
        <v>849</v>
      </c>
      <c r="AU861" s="376">
        <v>849</v>
      </c>
      <c r="AV861" s="376">
        <v>4136047.59</v>
      </c>
    </row>
    <row r="862" spans="22:48">
      <c r="V862" s="30"/>
      <c r="W862" s="29"/>
      <c r="X862" s="30"/>
      <c r="Y862" s="30"/>
      <c r="Z862" s="29"/>
      <c r="AA862" s="30"/>
      <c r="AB862" s="30"/>
      <c r="AC862" s="29"/>
      <c r="AD862" s="30"/>
      <c r="AE862" s="30">
        <v>850</v>
      </c>
      <c r="AF862" s="383">
        <v>2263386.65</v>
      </c>
      <c r="AG862" s="30"/>
      <c r="AH862" s="30"/>
      <c r="AI862" s="29"/>
      <c r="AJ862" s="30"/>
      <c r="AK862" s="30"/>
      <c r="AL862" s="29"/>
      <c r="AM862" s="30"/>
      <c r="AN862" s="30"/>
      <c r="AO862" s="29"/>
      <c r="AP862" s="30"/>
      <c r="AQ862" s="30">
        <v>850</v>
      </c>
      <c r="AR862" s="383">
        <v>4137649.1</v>
      </c>
      <c r="AS862" s="253">
        <f t="shared" si="30"/>
        <v>850</v>
      </c>
      <c r="AT862" s="254">
        <f t="shared" si="31"/>
        <v>850</v>
      </c>
      <c r="AU862" s="376">
        <v>850</v>
      </c>
      <c r="AV862" s="376">
        <v>4140892.8</v>
      </c>
    </row>
    <row r="863" spans="22:48">
      <c r="V863" s="30"/>
      <c r="W863" s="29"/>
      <c r="X863" s="30"/>
      <c r="Y863" s="30"/>
      <c r="Z863" s="29"/>
      <c r="AA863" s="30"/>
      <c r="AB863" s="30"/>
      <c r="AC863" s="29"/>
      <c r="AD863" s="30"/>
      <c r="AE863" s="30">
        <v>851</v>
      </c>
      <c r="AF863" s="383">
        <v>2266015.56</v>
      </c>
      <c r="AG863" s="30"/>
      <c r="AH863" s="30"/>
      <c r="AI863" s="29"/>
      <c r="AJ863" s="30"/>
      <c r="AK863" s="30"/>
      <c r="AL863" s="29"/>
      <c r="AM863" s="30"/>
      <c r="AN863" s="30"/>
      <c r="AO863" s="29"/>
      <c r="AP863" s="30"/>
      <c r="AQ863" s="30">
        <v>851</v>
      </c>
      <c r="AR863" s="383">
        <v>4142494.64</v>
      </c>
      <c r="AS863" s="253">
        <f t="shared" si="30"/>
        <v>851</v>
      </c>
      <c r="AT863" s="254">
        <f t="shared" si="31"/>
        <v>851</v>
      </c>
      <c r="AU863" s="376">
        <v>851</v>
      </c>
      <c r="AV863" s="376">
        <v>4145738.01</v>
      </c>
    </row>
    <row r="864" spans="22:48">
      <c r="V864" s="30"/>
      <c r="W864" s="29"/>
      <c r="X864" s="30"/>
      <c r="Y864" s="30"/>
      <c r="Z864" s="29"/>
      <c r="AA864" s="30"/>
      <c r="AB864" s="30"/>
      <c r="AC864" s="29"/>
      <c r="AD864" s="30"/>
      <c r="AE864" s="30">
        <v>852</v>
      </c>
      <c r="AF864" s="383">
        <v>2268644.4700000002</v>
      </c>
      <c r="AG864" s="30"/>
      <c r="AH864" s="30"/>
      <c r="AI864" s="29"/>
      <c r="AJ864" s="30"/>
      <c r="AK864" s="30"/>
      <c r="AL864" s="29"/>
      <c r="AM864" s="30"/>
      <c r="AN864" s="30"/>
      <c r="AO864" s="29"/>
      <c r="AP864" s="30"/>
      <c r="AQ864" s="30">
        <v>852</v>
      </c>
      <c r="AR864" s="383">
        <v>4147340.18</v>
      </c>
      <c r="AS864" s="253">
        <f t="shared" si="30"/>
        <v>852</v>
      </c>
      <c r="AT864" s="254">
        <f t="shared" si="31"/>
        <v>852</v>
      </c>
      <c r="AU864" s="376">
        <v>852</v>
      </c>
      <c r="AV864" s="376">
        <v>4150583.22</v>
      </c>
    </row>
    <row r="865" spans="22:48">
      <c r="V865" s="30"/>
      <c r="W865" s="29"/>
      <c r="X865" s="30"/>
      <c r="Y865" s="30"/>
      <c r="Z865" s="29"/>
      <c r="AA865" s="30"/>
      <c r="AB865" s="30"/>
      <c r="AC865" s="29"/>
      <c r="AD865" s="30"/>
      <c r="AE865" s="30">
        <v>853</v>
      </c>
      <c r="AF865" s="383">
        <v>2271273.38</v>
      </c>
      <c r="AG865" s="30"/>
      <c r="AH865" s="30"/>
      <c r="AI865" s="29"/>
      <c r="AJ865" s="30"/>
      <c r="AK865" s="30"/>
      <c r="AL865" s="29"/>
      <c r="AM865" s="30"/>
      <c r="AN865" s="30"/>
      <c r="AO865" s="29"/>
      <c r="AP865" s="30"/>
      <c r="AQ865" s="30">
        <v>853</v>
      </c>
      <c r="AR865" s="383">
        <v>4152185.72</v>
      </c>
      <c r="AS865" s="253">
        <f t="shared" si="30"/>
        <v>853</v>
      </c>
      <c r="AT865" s="254">
        <f t="shared" si="31"/>
        <v>853</v>
      </c>
      <c r="AU865" s="376">
        <v>853</v>
      </c>
      <c r="AV865" s="376">
        <v>4155428.43</v>
      </c>
    </row>
    <row r="866" spans="22:48">
      <c r="V866" s="30"/>
      <c r="W866" s="29"/>
      <c r="X866" s="30"/>
      <c r="Y866" s="30"/>
      <c r="Z866" s="29"/>
      <c r="AA866" s="30"/>
      <c r="AB866" s="30"/>
      <c r="AC866" s="29"/>
      <c r="AD866" s="30"/>
      <c r="AE866" s="30">
        <v>854</v>
      </c>
      <c r="AF866" s="383">
        <v>2273902.29</v>
      </c>
      <c r="AG866" s="30"/>
      <c r="AH866" s="30"/>
      <c r="AI866" s="29"/>
      <c r="AJ866" s="30"/>
      <c r="AK866" s="30"/>
      <c r="AL866" s="29"/>
      <c r="AM866" s="30"/>
      <c r="AN866" s="30"/>
      <c r="AO866" s="29"/>
      <c r="AP866" s="30"/>
      <c r="AQ866" s="30">
        <v>854</v>
      </c>
      <c r="AR866" s="383">
        <v>4157031.26</v>
      </c>
      <c r="AS866" s="253">
        <f t="shared" si="30"/>
        <v>854</v>
      </c>
      <c r="AT866" s="254">
        <f t="shared" si="31"/>
        <v>854</v>
      </c>
      <c r="AU866" s="376">
        <v>854</v>
      </c>
      <c r="AV866" s="376">
        <v>4160273.64</v>
      </c>
    </row>
    <row r="867" spans="22:48">
      <c r="V867" s="30"/>
      <c r="W867" s="29"/>
      <c r="X867" s="30"/>
      <c r="Y867" s="30"/>
      <c r="Z867" s="29"/>
      <c r="AA867" s="30"/>
      <c r="AB867" s="30"/>
      <c r="AC867" s="29"/>
      <c r="AD867" s="30"/>
      <c r="AE867" s="30">
        <v>855</v>
      </c>
      <c r="AF867" s="383">
        <v>2276531.2000000002</v>
      </c>
      <c r="AG867" s="30"/>
      <c r="AH867" s="30"/>
      <c r="AI867" s="29"/>
      <c r="AJ867" s="30"/>
      <c r="AK867" s="30"/>
      <c r="AL867" s="29"/>
      <c r="AM867" s="30"/>
      <c r="AN867" s="30"/>
      <c r="AO867" s="29"/>
      <c r="AP867" s="30"/>
      <c r="AQ867" s="30">
        <v>855</v>
      </c>
      <c r="AR867" s="383">
        <v>4161876.8</v>
      </c>
      <c r="AS867" s="253">
        <f t="shared" si="30"/>
        <v>855</v>
      </c>
      <c r="AT867" s="254">
        <f t="shared" si="31"/>
        <v>855</v>
      </c>
      <c r="AU867" s="376">
        <v>855</v>
      </c>
      <c r="AV867" s="376">
        <v>4165118.85</v>
      </c>
    </row>
    <row r="868" spans="22:48">
      <c r="V868" s="30"/>
      <c r="W868" s="29"/>
      <c r="X868" s="30"/>
      <c r="Y868" s="30"/>
      <c r="Z868" s="29"/>
      <c r="AA868" s="30"/>
      <c r="AB868" s="30"/>
      <c r="AC868" s="29"/>
      <c r="AD868" s="30"/>
      <c r="AE868" s="30">
        <v>856</v>
      </c>
      <c r="AF868" s="383">
        <v>2279160.11</v>
      </c>
      <c r="AG868" s="30"/>
      <c r="AH868" s="30"/>
      <c r="AI868" s="29"/>
      <c r="AJ868" s="30"/>
      <c r="AK868" s="30"/>
      <c r="AL868" s="29"/>
      <c r="AM868" s="30"/>
      <c r="AN868" s="30"/>
      <c r="AO868" s="29"/>
      <c r="AP868" s="30"/>
      <c r="AQ868" s="30">
        <v>856</v>
      </c>
      <c r="AR868" s="383">
        <v>4166722.34</v>
      </c>
      <c r="AS868" s="253">
        <f t="shared" si="30"/>
        <v>856</v>
      </c>
      <c r="AT868" s="254">
        <f t="shared" si="31"/>
        <v>856</v>
      </c>
      <c r="AU868" s="376">
        <v>856</v>
      </c>
      <c r="AV868" s="376">
        <v>4169964.06</v>
      </c>
    </row>
    <row r="869" spans="22:48">
      <c r="V869" s="30"/>
      <c r="W869" s="29"/>
      <c r="X869" s="30"/>
      <c r="Y869" s="30"/>
      <c r="Z869" s="29"/>
      <c r="AA869" s="30"/>
      <c r="AB869" s="30"/>
      <c r="AC869" s="29"/>
      <c r="AD869" s="30"/>
      <c r="AE869" s="30">
        <v>857</v>
      </c>
      <c r="AF869" s="383">
        <v>2281789.02</v>
      </c>
      <c r="AG869" s="30"/>
      <c r="AH869" s="30"/>
      <c r="AI869" s="29"/>
      <c r="AJ869" s="30"/>
      <c r="AK869" s="30"/>
      <c r="AL869" s="29"/>
      <c r="AM869" s="30"/>
      <c r="AN869" s="30"/>
      <c r="AO869" s="29"/>
      <c r="AP869" s="30"/>
      <c r="AQ869" s="30">
        <v>857</v>
      </c>
      <c r="AR869" s="383">
        <v>4171567.88</v>
      </c>
      <c r="AS869" s="253">
        <f t="shared" si="30"/>
        <v>857</v>
      </c>
      <c r="AT869" s="254">
        <f t="shared" si="31"/>
        <v>857</v>
      </c>
      <c r="AU869" s="376">
        <v>857</v>
      </c>
      <c r="AV869" s="376">
        <v>4174809.27</v>
      </c>
    </row>
    <row r="870" spans="22:48">
      <c r="V870" s="30"/>
      <c r="W870" s="29"/>
      <c r="X870" s="30"/>
      <c r="Y870" s="30"/>
      <c r="Z870" s="29"/>
      <c r="AA870" s="30"/>
      <c r="AB870" s="30"/>
      <c r="AC870" s="29"/>
      <c r="AD870" s="30"/>
      <c r="AE870" s="30">
        <v>858</v>
      </c>
      <c r="AF870" s="383">
        <v>2284417.9300000002</v>
      </c>
      <c r="AG870" s="30"/>
      <c r="AH870" s="30"/>
      <c r="AI870" s="29"/>
      <c r="AJ870" s="30"/>
      <c r="AK870" s="30"/>
      <c r="AL870" s="29"/>
      <c r="AM870" s="30"/>
      <c r="AN870" s="30"/>
      <c r="AO870" s="29"/>
      <c r="AP870" s="30"/>
      <c r="AQ870" s="30">
        <v>858</v>
      </c>
      <c r="AR870" s="383">
        <v>4176413.42</v>
      </c>
      <c r="AS870" s="253">
        <f t="shared" si="30"/>
        <v>858</v>
      </c>
      <c r="AT870" s="254">
        <f t="shared" si="31"/>
        <v>858</v>
      </c>
      <c r="AU870" s="376">
        <v>858</v>
      </c>
      <c r="AV870" s="376">
        <v>4179654.48</v>
      </c>
    </row>
    <row r="871" spans="22:48">
      <c r="V871" s="30"/>
      <c r="W871" s="29"/>
      <c r="X871" s="30"/>
      <c r="Y871" s="30"/>
      <c r="Z871" s="29"/>
      <c r="AA871" s="30"/>
      <c r="AB871" s="30"/>
      <c r="AC871" s="29"/>
      <c r="AD871" s="30"/>
      <c r="AE871" s="30">
        <v>859</v>
      </c>
      <c r="AF871" s="383">
        <v>2287046.84</v>
      </c>
      <c r="AG871" s="30"/>
      <c r="AH871" s="30"/>
      <c r="AI871" s="29"/>
      <c r="AJ871" s="30"/>
      <c r="AK871" s="30"/>
      <c r="AL871" s="29"/>
      <c r="AM871" s="30"/>
      <c r="AN871" s="30"/>
      <c r="AO871" s="29"/>
      <c r="AP871" s="30"/>
      <c r="AQ871" s="30">
        <v>859</v>
      </c>
      <c r="AR871" s="383">
        <v>4181258.96</v>
      </c>
      <c r="AS871" s="253">
        <f t="shared" si="30"/>
        <v>859</v>
      </c>
      <c r="AT871" s="254">
        <f t="shared" si="31"/>
        <v>859</v>
      </c>
      <c r="AU871" s="376">
        <v>859</v>
      </c>
      <c r="AV871" s="376">
        <v>4184499.69</v>
      </c>
    </row>
    <row r="872" spans="22:48">
      <c r="V872" s="30"/>
      <c r="W872" s="29"/>
      <c r="X872" s="30"/>
      <c r="Y872" s="30"/>
      <c r="Z872" s="29"/>
      <c r="AA872" s="30"/>
      <c r="AB872" s="30"/>
      <c r="AC872" s="29"/>
      <c r="AD872" s="30"/>
      <c r="AE872" s="30">
        <v>860</v>
      </c>
      <c r="AF872" s="383">
        <v>2289675.75</v>
      </c>
      <c r="AG872" s="30"/>
      <c r="AH872" s="30"/>
      <c r="AI872" s="29"/>
      <c r="AJ872" s="30"/>
      <c r="AK872" s="30"/>
      <c r="AL872" s="29"/>
      <c r="AM872" s="30"/>
      <c r="AN872" s="30"/>
      <c r="AO872" s="29"/>
      <c r="AP872" s="30"/>
      <c r="AQ872" s="30">
        <v>860</v>
      </c>
      <c r="AR872" s="383">
        <v>4186104.5</v>
      </c>
      <c r="AS872" s="253">
        <f t="shared" si="30"/>
        <v>860</v>
      </c>
      <c r="AT872" s="254">
        <f t="shared" si="31"/>
        <v>860</v>
      </c>
      <c r="AU872" s="376">
        <v>860</v>
      </c>
      <c r="AV872" s="376">
        <v>4189344.9</v>
      </c>
    </row>
    <row r="873" spans="22:48">
      <c r="V873" s="30"/>
      <c r="W873" s="29"/>
      <c r="X873" s="30"/>
      <c r="Y873" s="30"/>
      <c r="Z873" s="29"/>
      <c r="AA873" s="30"/>
      <c r="AB873" s="30"/>
      <c r="AC873" s="29"/>
      <c r="AD873" s="30"/>
      <c r="AE873" s="30">
        <v>861</v>
      </c>
      <c r="AF873" s="383">
        <v>2292304.66</v>
      </c>
      <c r="AG873" s="30"/>
      <c r="AH873" s="30"/>
      <c r="AI873" s="29"/>
      <c r="AJ873" s="30"/>
      <c r="AK873" s="30"/>
      <c r="AL873" s="29"/>
      <c r="AM873" s="30"/>
      <c r="AN873" s="30"/>
      <c r="AO873" s="29"/>
      <c r="AP873" s="30"/>
      <c r="AQ873" s="30">
        <v>861</v>
      </c>
      <c r="AR873" s="383">
        <v>4190950.04</v>
      </c>
      <c r="AS873" s="253">
        <f t="shared" si="30"/>
        <v>861</v>
      </c>
      <c r="AT873" s="254">
        <f t="shared" si="31"/>
        <v>861</v>
      </c>
      <c r="AU873" s="376">
        <v>861</v>
      </c>
      <c r="AV873" s="376">
        <v>4194190.11</v>
      </c>
    </row>
    <row r="874" spans="22:48">
      <c r="V874" s="30"/>
      <c r="W874" s="29"/>
      <c r="X874" s="30"/>
      <c r="Y874" s="30"/>
      <c r="Z874" s="29"/>
      <c r="AA874" s="30"/>
      <c r="AB874" s="30"/>
      <c r="AC874" s="29"/>
      <c r="AD874" s="30"/>
      <c r="AE874" s="30">
        <v>862</v>
      </c>
      <c r="AF874" s="383">
        <v>2294933.5699999998</v>
      </c>
      <c r="AG874" s="30"/>
      <c r="AH874" s="30"/>
      <c r="AI874" s="29"/>
      <c r="AJ874" s="30"/>
      <c r="AK874" s="30"/>
      <c r="AL874" s="29"/>
      <c r="AM874" s="30"/>
      <c r="AN874" s="30"/>
      <c r="AO874" s="29"/>
      <c r="AP874" s="30"/>
      <c r="AQ874" s="30">
        <v>862</v>
      </c>
      <c r="AR874" s="383">
        <v>4195795.58</v>
      </c>
      <c r="AS874" s="253">
        <f t="shared" si="30"/>
        <v>862</v>
      </c>
      <c r="AT874" s="254">
        <f t="shared" si="31"/>
        <v>862</v>
      </c>
      <c r="AU874" s="376">
        <v>862</v>
      </c>
      <c r="AV874" s="376">
        <v>4199035.32</v>
      </c>
    </row>
    <row r="875" spans="22:48">
      <c r="V875" s="30"/>
      <c r="W875" s="29"/>
      <c r="X875" s="30"/>
      <c r="Y875" s="30"/>
      <c r="Z875" s="29"/>
      <c r="AA875" s="30"/>
      <c r="AB875" s="30"/>
      <c r="AC875" s="29"/>
      <c r="AD875" s="30"/>
      <c r="AE875" s="30">
        <v>863</v>
      </c>
      <c r="AF875" s="383">
        <v>2297562.48</v>
      </c>
      <c r="AG875" s="30"/>
      <c r="AH875" s="30"/>
      <c r="AI875" s="29"/>
      <c r="AJ875" s="30"/>
      <c r="AK875" s="30"/>
      <c r="AL875" s="29"/>
      <c r="AM875" s="30"/>
      <c r="AN875" s="30"/>
      <c r="AO875" s="29"/>
      <c r="AP875" s="30"/>
      <c r="AQ875" s="30">
        <v>863</v>
      </c>
      <c r="AR875" s="383">
        <v>4200641.12</v>
      </c>
      <c r="AS875" s="253">
        <f t="shared" si="30"/>
        <v>863</v>
      </c>
      <c r="AT875" s="254">
        <f t="shared" si="31"/>
        <v>863</v>
      </c>
      <c r="AU875" s="376">
        <v>863</v>
      </c>
      <c r="AV875" s="376">
        <v>4203880.53</v>
      </c>
    </row>
    <row r="876" spans="22:48">
      <c r="V876" s="30"/>
      <c r="W876" s="29"/>
      <c r="X876" s="30"/>
      <c r="Y876" s="30"/>
      <c r="Z876" s="29"/>
      <c r="AA876" s="30"/>
      <c r="AB876" s="30"/>
      <c r="AC876" s="29"/>
      <c r="AD876" s="30"/>
      <c r="AE876" s="30">
        <v>864</v>
      </c>
      <c r="AF876" s="383">
        <v>2300191.39</v>
      </c>
      <c r="AG876" s="30"/>
      <c r="AH876" s="30"/>
      <c r="AI876" s="29"/>
      <c r="AJ876" s="30"/>
      <c r="AK876" s="30"/>
      <c r="AL876" s="29"/>
      <c r="AM876" s="30"/>
      <c r="AN876" s="30"/>
      <c r="AO876" s="29"/>
      <c r="AP876" s="30"/>
      <c r="AQ876" s="30">
        <v>864</v>
      </c>
      <c r="AR876" s="383">
        <v>4205486.66</v>
      </c>
      <c r="AS876" s="253">
        <f t="shared" si="30"/>
        <v>864</v>
      </c>
      <c r="AT876" s="254">
        <f t="shared" si="31"/>
        <v>864</v>
      </c>
      <c r="AU876" s="376">
        <v>864</v>
      </c>
      <c r="AV876" s="376">
        <v>4208725.74</v>
      </c>
    </row>
    <row r="877" spans="22:48">
      <c r="V877" s="30"/>
      <c r="W877" s="29"/>
      <c r="X877" s="30"/>
      <c r="Y877" s="30"/>
      <c r="Z877" s="29"/>
      <c r="AA877" s="30"/>
      <c r="AB877" s="30"/>
      <c r="AC877" s="29"/>
      <c r="AD877" s="30"/>
      <c r="AE877" s="30">
        <v>865</v>
      </c>
      <c r="AF877" s="383">
        <v>2302820.2999999998</v>
      </c>
      <c r="AG877" s="30"/>
      <c r="AH877" s="30"/>
      <c r="AI877" s="29"/>
      <c r="AJ877" s="30"/>
      <c r="AK877" s="30"/>
      <c r="AL877" s="29"/>
      <c r="AM877" s="30"/>
      <c r="AN877" s="30"/>
      <c r="AO877" s="29"/>
      <c r="AP877" s="30"/>
      <c r="AQ877" s="30">
        <v>865</v>
      </c>
      <c r="AR877" s="383">
        <v>4210332.2</v>
      </c>
      <c r="AS877" s="253">
        <f t="shared" si="30"/>
        <v>865</v>
      </c>
      <c r="AT877" s="254">
        <f t="shared" si="31"/>
        <v>865</v>
      </c>
      <c r="AU877" s="376">
        <v>865</v>
      </c>
      <c r="AV877" s="376">
        <v>4213570.95</v>
      </c>
    </row>
    <row r="878" spans="22:48">
      <c r="V878" s="30"/>
      <c r="W878" s="29"/>
      <c r="X878" s="30"/>
      <c r="Y878" s="30"/>
      <c r="Z878" s="29"/>
      <c r="AA878" s="30"/>
      <c r="AB878" s="30"/>
      <c r="AC878" s="29"/>
      <c r="AD878" s="30"/>
      <c r="AE878" s="30">
        <v>866</v>
      </c>
      <c r="AF878" s="383">
        <v>2305449.21</v>
      </c>
      <c r="AG878" s="30"/>
      <c r="AH878" s="30"/>
      <c r="AI878" s="29"/>
      <c r="AJ878" s="30"/>
      <c r="AK878" s="30"/>
      <c r="AL878" s="29"/>
      <c r="AM878" s="30"/>
      <c r="AN878" s="30"/>
      <c r="AO878" s="29"/>
      <c r="AP878" s="30"/>
      <c r="AQ878" s="30">
        <v>866</v>
      </c>
      <c r="AR878" s="383">
        <v>4215177.74</v>
      </c>
      <c r="AS878" s="253">
        <f t="shared" si="30"/>
        <v>866</v>
      </c>
      <c r="AT878" s="254">
        <f t="shared" si="31"/>
        <v>866</v>
      </c>
      <c r="AU878" s="376">
        <v>866</v>
      </c>
      <c r="AV878" s="376">
        <v>4218416.16</v>
      </c>
    </row>
    <row r="879" spans="22:48">
      <c r="V879" s="30"/>
      <c r="W879" s="29"/>
      <c r="X879" s="30"/>
      <c r="Y879" s="30"/>
      <c r="Z879" s="29"/>
      <c r="AA879" s="30"/>
      <c r="AB879" s="30"/>
      <c r="AC879" s="29"/>
      <c r="AD879" s="30"/>
      <c r="AE879" s="30">
        <v>867</v>
      </c>
      <c r="AF879" s="383">
        <v>2308078.12</v>
      </c>
      <c r="AG879" s="30"/>
      <c r="AH879" s="30"/>
      <c r="AI879" s="29"/>
      <c r="AJ879" s="30"/>
      <c r="AK879" s="30"/>
      <c r="AL879" s="29"/>
      <c r="AM879" s="30"/>
      <c r="AN879" s="30"/>
      <c r="AO879" s="29"/>
      <c r="AP879" s="30"/>
      <c r="AQ879" s="30">
        <v>867</v>
      </c>
      <c r="AR879" s="383">
        <v>4220023.28</v>
      </c>
      <c r="AS879" s="253">
        <f t="shared" si="30"/>
        <v>867</v>
      </c>
      <c r="AT879" s="254">
        <f t="shared" si="31"/>
        <v>867</v>
      </c>
      <c r="AU879" s="376">
        <v>867</v>
      </c>
      <c r="AV879" s="376">
        <v>4223261.37</v>
      </c>
    </row>
    <row r="880" spans="22:48">
      <c r="V880" s="30"/>
      <c r="W880" s="29"/>
      <c r="X880" s="30"/>
      <c r="Y880" s="30"/>
      <c r="Z880" s="29"/>
      <c r="AA880" s="30"/>
      <c r="AB880" s="30"/>
      <c r="AC880" s="29"/>
      <c r="AD880" s="30"/>
      <c r="AE880" s="30">
        <v>868</v>
      </c>
      <c r="AF880" s="383">
        <v>2310707.0299999998</v>
      </c>
      <c r="AG880" s="30"/>
      <c r="AH880" s="30"/>
      <c r="AI880" s="29"/>
      <c r="AJ880" s="30"/>
      <c r="AK880" s="30"/>
      <c r="AL880" s="29"/>
      <c r="AM880" s="30"/>
      <c r="AN880" s="30"/>
      <c r="AO880" s="29"/>
      <c r="AP880" s="30"/>
      <c r="AQ880" s="30">
        <v>868</v>
      </c>
      <c r="AR880" s="383">
        <v>4224868.82</v>
      </c>
      <c r="AS880" s="253">
        <f t="shared" si="30"/>
        <v>868</v>
      </c>
      <c r="AT880" s="254">
        <f t="shared" si="31"/>
        <v>868</v>
      </c>
      <c r="AU880" s="376">
        <v>868</v>
      </c>
      <c r="AV880" s="376">
        <v>4228106.58</v>
      </c>
    </row>
    <row r="881" spans="22:48">
      <c r="V881" s="30"/>
      <c r="W881" s="29"/>
      <c r="X881" s="30"/>
      <c r="Y881" s="30"/>
      <c r="Z881" s="29"/>
      <c r="AA881" s="30"/>
      <c r="AB881" s="30"/>
      <c r="AC881" s="29"/>
      <c r="AD881" s="30"/>
      <c r="AE881" s="30">
        <v>869</v>
      </c>
      <c r="AF881" s="383">
        <v>2313335.94</v>
      </c>
      <c r="AG881" s="30"/>
      <c r="AH881" s="30"/>
      <c r="AI881" s="29"/>
      <c r="AJ881" s="30"/>
      <c r="AK881" s="30"/>
      <c r="AL881" s="29"/>
      <c r="AM881" s="30"/>
      <c r="AN881" s="30"/>
      <c r="AO881" s="29"/>
      <c r="AP881" s="30"/>
      <c r="AQ881" s="30">
        <v>869</v>
      </c>
      <c r="AR881" s="383">
        <v>4229714.3600000003</v>
      </c>
      <c r="AS881" s="253">
        <f t="shared" si="30"/>
        <v>869</v>
      </c>
      <c r="AT881" s="254">
        <f t="shared" si="31"/>
        <v>869</v>
      </c>
      <c r="AU881" s="376">
        <v>869</v>
      </c>
      <c r="AV881" s="376">
        <v>4232951.79</v>
      </c>
    </row>
    <row r="882" spans="22:48">
      <c r="V882" s="30"/>
      <c r="W882" s="29"/>
      <c r="X882" s="30"/>
      <c r="Y882" s="30"/>
      <c r="Z882" s="29"/>
      <c r="AA882" s="30"/>
      <c r="AB882" s="30"/>
      <c r="AC882" s="29"/>
      <c r="AD882" s="30"/>
      <c r="AE882" s="30">
        <v>870</v>
      </c>
      <c r="AF882" s="383">
        <v>2315964.85</v>
      </c>
      <c r="AG882" s="30"/>
      <c r="AH882" s="30"/>
      <c r="AI882" s="29"/>
      <c r="AJ882" s="30"/>
      <c r="AK882" s="30"/>
      <c r="AL882" s="29"/>
      <c r="AM882" s="30"/>
      <c r="AN882" s="30"/>
      <c r="AO882" s="29"/>
      <c r="AP882" s="30"/>
      <c r="AQ882" s="30">
        <v>870</v>
      </c>
      <c r="AR882" s="383">
        <v>4234559.9000000004</v>
      </c>
      <c r="AS882" s="253">
        <f t="shared" si="30"/>
        <v>870</v>
      </c>
      <c r="AT882" s="254">
        <f t="shared" si="31"/>
        <v>870</v>
      </c>
      <c r="AU882" s="376">
        <v>870</v>
      </c>
      <c r="AV882" s="376">
        <v>4237797</v>
      </c>
    </row>
    <row r="883" spans="22:48">
      <c r="V883" s="30"/>
      <c r="W883" s="29"/>
      <c r="X883" s="30"/>
      <c r="Y883" s="30"/>
      <c r="Z883" s="29"/>
      <c r="AA883" s="30"/>
      <c r="AB883" s="30"/>
      <c r="AC883" s="29"/>
      <c r="AD883" s="30"/>
      <c r="AE883" s="30">
        <v>871</v>
      </c>
      <c r="AF883" s="383">
        <v>2318593.7599999998</v>
      </c>
      <c r="AG883" s="30"/>
      <c r="AH883" s="30"/>
      <c r="AI883" s="29"/>
      <c r="AJ883" s="30"/>
      <c r="AK883" s="30"/>
      <c r="AL883" s="29"/>
      <c r="AM883" s="30"/>
      <c r="AN883" s="30"/>
      <c r="AO883" s="29"/>
      <c r="AP883" s="30"/>
      <c r="AQ883" s="30">
        <v>871</v>
      </c>
      <c r="AR883" s="383">
        <v>4239405.4400000004</v>
      </c>
      <c r="AS883" s="253">
        <f t="shared" si="30"/>
        <v>871</v>
      </c>
      <c r="AT883" s="254">
        <f t="shared" si="31"/>
        <v>871</v>
      </c>
      <c r="AU883" s="376">
        <v>871</v>
      </c>
      <c r="AV883" s="376">
        <v>4242642.21</v>
      </c>
    </row>
    <row r="884" spans="22:48">
      <c r="V884" s="30"/>
      <c r="W884" s="29"/>
      <c r="X884" s="30"/>
      <c r="Y884" s="30"/>
      <c r="Z884" s="29"/>
      <c r="AA884" s="30"/>
      <c r="AB884" s="30"/>
      <c r="AC884" s="29"/>
      <c r="AD884" s="30"/>
      <c r="AE884" s="30">
        <v>872</v>
      </c>
      <c r="AF884" s="383">
        <v>2321222.67</v>
      </c>
      <c r="AG884" s="30"/>
      <c r="AH884" s="30"/>
      <c r="AI884" s="29"/>
      <c r="AJ884" s="30"/>
      <c r="AK884" s="30"/>
      <c r="AL884" s="29"/>
      <c r="AM884" s="30"/>
      <c r="AN884" s="30"/>
      <c r="AO884" s="29"/>
      <c r="AP884" s="30"/>
      <c r="AQ884" s="30">
        <v>872</v>
      </c>
      <c r="AR884" s="383">
        <v>4244250.9800000004</v>
      </c>
      <c r="AS884" s="253">
        <f t="shared" si="30"/>
        <v>872</v>
      </c>
      <c r="AT884" s="254">
        <f t="shared" si="31"/>
        <v>872</v>
      </c>
      <c r="AU884" s="376">
        <v>872</v>
      </c>
      <c r="AV884" s="376">
        <v>4247487.42</v>
      </c>
    </row>
    <row r="885" spans="22:48">
      <c r="V885" s="30"/>
      <c r="W885" s="29"/>
      <c r="X885" s="30"/>
      <c r="Y885" s="30"/>
      <c r="Z885" s="29"/>
      <c r="AA885" s="30"/>
      <c r="AB885" s="30"/>
      <c r="AC885" s="29"/>
      <c r="AD885" s="30"/>
      <c r="AE885" s="30">
        <v>873</v>
      </c>
      <c r="AF885" s="383">
        <v>2323851.58</v>
      </c>
      <c r="AG885" s="30"/>
      <c r="AH885" s="30"/>
      <c r="AI885" s="29"/>
      <c r="AJ885" s="30"/>
      <c r="AK885" s="30"/>
      <c r="AL885" s="29"/>
      <c r="AM885" s="30"/>
      <c r="AN885" s="30"/>
      <c r="AO885" s="29"/>
      <c r="AP885" s="30"/>
      <c r="AQ885" s="30">
        <v>873</v>
      </c>
      <c r="AR885" s="383">
        <v>4249096.5199999996</v>
      </c>
      <c r="AS885" s="253">
        <f t="shared" si="30"/>
        <v>873</v>
      </c>
      <c r="AT885" s="254">
        <f t="shared" si="31"/>
        <v>873</v>
      </c>
      <c r="AU885" s="376">
        <v>873</v>
      </c>
      <c r="AV885" s="376">
        <v>4252332.63</v>
      </c>
    </row>
    <row r="886" spans="22:48">
      <c r="V886" s="30"/>
      <c r="W886" s="29"/>
      <c r="X886" s="30"/>
      <c r="Y886" s="30"/>
      <c r="Z886" s="29"/>
      <c r="AA886" s="30"/>
      <c r="AB886" s="30"/>
      <c r="AC886" s="29"/>
      <c r="AD886" s="30"/>
      <c r="AE886" s="30">
        <v>874</v>
      </c>
      <c r="AF886" s="383">
        <v>2326480.4900000002</v>
      </c>
      <c r="AG886" s="30"/>
      <c r="AH886" s="30"/>
      <c r="AI886" s="29"/>
      <c r="AJ886" s="30"/>
      <c r="AK886" s="30"/>
      <c r="AL886" s="29"/>
      <c r="AM886" s="30"/>
      <c r="AN886" s="30"/>
      <c r="AO886" s="29"/>
      <c r="AP886" s="30"/>
      <c r="AQ886" s="30">
        <v>874</v>
      </c>
      <c r="AR886" s="383">
        <v>4253942.0599999996</v>
      </c>
      <c r="AS886" s="253">
        <f t="shared" si="30"/>
        <v>874</v>
      </c>
      <c r="AT886" s="254">
        <f t="shared" si="31"/>
        <v>874</v>
      </c>
      <c r="AU886" s="376">
        <v>874</v>
      </c>
      <c r="AV886" s="376">
        <v>4257177.84</v>
      </c>
    </row>
    <row r="887" spans="22:48">
      <c r="V887" s="30"/>
      <c r="W887" s="29"/>
      <c r="X887" s="30"/>
      <c r="Y887" s="30"/>
      <c r="Z887" s="29"/>
      <c r="AA887" s="30"/>
      <c r="AB887" s="30"/>
      <c r="AC887" s="29"/>
      <c r="AD887" s="30"/>
      <c r="AE887" s="30">
        <v>875</v>
      </c>
      <c r="AF887" s="383">
        <v>2329109.4</v>
      </c>
      <c r="AG887" s="30"/>
      <c r="AH887" s="30"/>
      <c r="AI887" s="29"/>
      <c r="AJ887" s="30"/>
      <c r="AK887" s="30"/>
      <c r="AL887" s="29"/>
      <c r="AM887" s="30"/>
      <c r="AN887" s="30"/>
      <c r="AO887" s="29"/>
      <c r="AP887" s="30"/>
      <c r="AQ887" s="30">
        <v>875</v>
      </c>
      <c r="AR887" s="383">
        <v>4258787.5999999996</v>
      </c>
      <c r="AS887" s="253">
        <f t="shared" si="30"/>
        <v>875</v>
      </c>
      <c r="AT887" s="254">
        <f t="shared" si="31"/>
        <v>875</v>
      </c>
      <c r="AU887" s="376">
        <v>875</v>
      </c>
      <c r="AV887" s="376">
        <v>4262023.05</v>
      </c>
    </row>
    <row r="888" spans="22:48">
      <c r="V888" s="30"/>
      <c r="W888" s="29"/>
      <c r="X888" s="30"/>
      <c r="Y888" s="30"/>
      <c r="Z888" s="29"/>
      <c r="AA888" s="30"/>
      <c r="AB888" s="30"/>
      <c r="AC888" s="29"/>
      <c r="AD888" s="30"/>
      <c r="AE888" s="30">
        <v>876</v>
      </c>
      <c r="AF888" s="383">
        <v>2331738.31</v>
      </c>
      <c r="AG888" s="30"/>
      <c r="AH888" s="30"/>
      <c r="AI888" s="29"/>
      <c r="AJ888" s="30"/>
      <c r="AK888" s="30"/>
      <c r="AL888" s="29"/>
      <c r="AM888" s="30"/>
      <c r="AN888" s="30"/>
      <c r="AO888" s="29"/>
      <c r="AP888" s="30"/>
      <c r="AQ888" s="30">
        <v>876</v>
      </c>
      <c r="AR888" s="383">
        <v>4263633.1399999997</v>
      </c>
      <c r="AS888" s="253">
        <f t="shared" si="30"/>
        <v>876</v>
      </c>
      <c r="AT888" s="254">
        <f t="shared" si="31"/>
        <v>876</v>
      </c>
      <c r="AU888" s="376">
        <v>876</v>
      </c>
      <c r="AV888" s="376">
        <v>4266868.26</v>
      </c>
    </row>
    <row r="889" spans="22:48">
      <c r="V889" s="30"/>
      <c r="W889" s="29"/>
      <c r="X889" s="30"/>
      <c r="Y889" s="30"/>
      <c r="Z889" s="29"/>
      <c r="AA889" s="30"/>
      <c r="AB889" s="30"/>
      <c r="AC889" s="29"/>
      <c r="AD889" s="30"/>
      <c r="AE889" s="30">
        <v>877</v>
      </c>
      <c r="AF889" s="383">
        <v>2334367.2200000002</v>
      </c>
      <c r="AG889" s="30"/>
      <c r="AH889" s="30"/>
      <c r="AI889" s="29"/>
      <c r="AJ889" s="30"/>
      <c r="AK889" s="30"/>
      <c r="AL889" s="29"/>
      <c r="AM889" s="30"/>
      <c r="AN889" s="30"/>
      <c r="AO889" s="29"/>
      <c r="AP889" s="30"/>
      <c r="AQ889" s="30">
        <v>877</v>
      </c>
      <c r="AR889" s="383">
        <v>4268478.68</v>
      </c>
      <c r="AS889" s="253">
        <f t="shared" si="30"/>
        <v>877</v>
      </c>
      <c r="AT889" s="254">
        <f t="shared" si="31"/>
        <v>877</v>
      </c>
      <c r="AU889" s="376">
        <v>877</v>
      </c>
      <c r="AV889" s="376">
        <v>4271713.47</v>
      </c>
    </row>
    <row r="890" spans="22:48">
      <c r="V890" s="30"/>
      <c r="W890" s="29"/>
      <c r="X890" s="30"/>
      <c r="Y890" s="30"/>
      <c r="Z890" s="29"/>
      <c r="AA890" s="30"/>
      <c r="AB890" s="30"/>
      <c r="AC890" s="29"/>
      <c r="AD890" s="30"/>
      <c r="AE890" s="30">
        <v>878</v>
      </c>
      <c r="AF890" s="383">
        <v>2336996.13</v>
      </c>
      <c r="AG890" s="30"/>
      <c r="AH890" s="30"/>
      <c r="AI890" s="29"/>
      <c r="AJ890" s="30"/>
      <c r="AK890" s="30"/>
      <c r="AL890" s="29"/>
      <c r="AM890" s="30"/>
      <c r="AN890" s="30"/>
      <c r="AO890" s="29"/>
      <c r="AP890" s="30"/>
      <c r="AQ890" s="30">
        <v>878</v>
      </c>
      <c r="AR890" s="383">
        <v>4273324.22</v>
      </c>
      <c r="AS890" s="253">
        <f t="shared" si="30"/>
        <v>878</v>
      </c>
      <c r="AT890" s="254">
        <f t="shared" si="31"/>
        <v>878</v>
      </c>
      <c r="AU890" s="376">
        <v>878</v>
      </c>
      <c r="AV890" s="376">
        <v>4276558.68</v>
      </c>
    </row>
    <row r="891" spans="22:48">
      <c r="V891" s="30"/>
      <c r="W891" s="29"/>
      <c r="X891" s="30"/>
      <c r="Y891" s="30"/>
      <c r="Z891" s="29"/>
      <c r="AA891" s="30"/>
      <c r="AB891" s="30"/>
      <c r="AC891" s="29"/>
      <c r="AD891" s="30"/>
      <c r="AE891" s="30">
        <v>879</v>
      </c>
      <c r="AF891" s="383">
        <v>2339625.04</v>
      </c>
      <c r="AG891" s="30"/>
      <c r="AH891" s="30"/>
      <c r="AI891" s="29"/>
      <c r="AJ891" s="30"/>
      <c r="AK891" s="30"/>
      <c r="AL891" s="29"/>
      <c r="AM891" s="30"/>
      <c r="AN891" s="30"/>
      <c r="AO891" s="29"/>
      <c r="AP891" s="30"/>
      <c r="AQ891" s="30">
        <v>879</v>
      </c>
      <c r="AR891" s="383">
        <v>4278169.76</v>
      </c>
      <c r="AS891" s="253">
        <f t="shared" si="30"/>
        <v>879</v>
      </c>
      <c r="AT891" s="254">
        <f t="shared" si="31"/>
        <v>879</v>
      </c>
      <c r="AU891" s="376">
        <v>879</v>
      </c>
      <c r="AV891" s="376">
        <v>4281403.8899999997</v>
      </c>
    </row>
    <row r="892" spans="22:48">
      <c r="V892" s="30"/>
      <c r="W892" s="29"/>
      <c r="X892" s="30"/>
      <c r="Y892" s="30"/>
      <c r="Z892" s="29"/>
      <c r="AA892" s="30"/>
      <c r="AB892" s="30"/>
      <c r="AC892" s="29"/>
      <c r="AD892" s="30"/>
      <c r="AE892" s="30">
        <v>880</v>
      </c>
      <c r="AF892" s="383">
        <v>2342253.9500000002</v>
      </c>
      <c r="AG892" s="30"/>
      <c r="AH892" s="30"/>
      <c r="AI892" s="29"/>
      <c r="AJ892" s="30"/>
      <c r="AK892" s="30"/>
      <c r="AL892" s="29"/>
      <c r="AM892" s="30"/>
      <c r="AN892" s="30"/>
      <c r="AO892" s="29"/>
      <c r="AP892" s="30"/>
      <c r="AQ892" s="30">
        <v>880</v>
      </c>
      <c r="AR892" s="383">
        <v>4283015.3</v>
      </c>
      <c r="AS892" s="253">
        <f t="shared" si="30"/>
        <v>880</v>
      </c>
      <c r="AT892" s="254">
        <f t="shared" si="31"/>
        <v>880</v>
      </c>
      <c r="AU892" s="376">
        <v>880</v>
      </c>
      <c r="AV892" s="376">
        <v>4286249.0999999996</v>
      </c>
    </row>
    <row r="893" spans="22:48">
      <c r="V893" s="30"/>
      <c r="W893" s="29"/>
      <c r="X893" s="30"/>
      <c r="Y893" s="30"/>
      <c r="Z893" s="29"/>
      <c r="AA893" s="30"/>
      <c r="AB893" s="30"/>
      <c r="AC893" s="29"/>
      <c r="AD893" s="30"/>
      <c r="AE893" s="30">
        <v>881</v>
      </c>
      <c r="AF893" s="383">
        <v>2344882.86</v>
      </c>
      <c r="AG893" s="30"/>
      <c r="AH893" s="30"/>
      <c r="AI893" s="29"/>
      <c r="AJ893" s="30"/>
      <c r="AK893" s="30"/>
      <c r="AL893" s="29"/>
      <c r="AM893" s="30"/>
      <c r="AN893" s="30"/>
      <c r="AO893" s="29"/>
      <c r="AP893" s="30"/>
      <c r="AQ893" s="30">
        <v>881</v>
      </c>
      <c r="AR893" s="383">
        <v>4287860.84</v>
      </c>
      <c r="AS893" s="253">
        <f t="shared" si="30"/>
        <v>881</v>
      </c>
      <c r="AT893" s="254">
        <f t="shared" si="31"/>
        <v>881</v>
      </c>
      <c r="AU893" s="376">
        <v>881</v>
      </c>
      <c r="AV893" s="376">
        <v>4291094.3099999996</v>
      </c>
    </row>
    <row r="894" spans="22:48">
      <c r="V894" s="30"/>
      <c r="W894" s="29"/>
      <c r="X894" s="30"/>
      <c r="Y894" s="30"/>
      <c r="Z894" s="29"/>
      <c r="AA894" s="30"/>
      <c r="AB894" s="30"/>
      <c r="AC894" s="29"/>
      <c r="AD894" s="30"/>
      <c r="AE894" s="30">
        <v>882</v>
      </c>
      <c r="AF894" s="383">
        <v>2347511.77</v>
      </c>
      <c r="AG894" s="30"/>
      <c r="AH894" s="30"/>
      <c r="AI894" s="29"/>
      <c r="AJ894" s="30"/>
      <c r="AK894" s="30"/>
      <c r="AL894" s="29"/>
      <c r="AM894" s="30"/>
      <c r="AN894" s="30"/>
      <c r="AO894" s="29"/>
      <c r="AP894" s="30"/>
      <c r="AQ894" s="30">
        <v>882</v>
      </c>
      <c r="AR894" s="383">
        <v>4292706.38</v>
      </c>
      <c r="AS894" s="253">
        <f t="shared" si="30"/>
        <v>882</v>
      </c>
      <c r="AT894" s="254">
        <f t="shared" si="31"/>
        <v>882</v>
      </c>
      <c r="AU894" s="376">
        <v>882</v>
      </c>
      <c r="AV894" s="376">
        <v>4295939.5199999996</v>
      </c>
    </row>
    <row r="895" spans="22:48">
      <c r="V895" s="30"/>
      <c r="W895" s="29"/>
      <c r="X895" s="30"/>
      <c r="Y895" s="30"/>
      <c r="Z895" s="29"/>
      <c r="AA895" s="30"/>
      <c r="AB895" s="30"/>
      <c r="AC895" s="29"/>
      <c r="AD895" s="30"/>
      <c r="AE895" s="30">
        <v>883</v>
      </c>
      <c r="AF895" s="383">
        <v>2350140.6800000002</v>
      </c>
      <c r="AG895" s="30"/>
      <c r="AH895" s="30"/>
      <c r="AI895" s="29"/>
      <c r="AJ895" s="30"/>
      <c r="AK895" s="30"/>
      <c r="AL895" s="29"/>
      <c r="AM895" s="30"/>
      <c r="AN895" s="30"/>
      <c r="AO895" s="29"/>
      <c r="AP895" s="30"/>
      <c r="AQ895" s="30">
        <v>883</v>
      </c>
      <c r="AR895" s="383">
        <v>4297551.92</v>
      </c>
      <c r="AS895" s="253">
        <f t="shared" si="30"/>
        <v>883</v>
      </c>
      <c r="AT895" s="254">
        <f t="shared" si="31"/>
        <v>883</v>
      </c>
      <c r="AU895" s="376">
        <v>883</v>
      </c>
      <c r="AV895" s="376">
        <v>4300784.7300000004</v>
      </c>
    </row>
    <row r="896" spans="22:48">
      <c r="V896" s="30"/>
      <c r="W896" s="29"/>
      <c r="X896" s="30"/>
      <c r="Y896" s="30"/>
      <c r="Z896" s="29"/>
      <c r="AA896" s="30"/>
      <c r="AB896" s="30"/>
      <c r="AC896" s="29"/>
      <c r="AD896" s="30"/>
      <c r="AE896" s="30">
        <v>884</v>
      </c>
      <c r="AF896" s="383">
        <v>2352769.59</v>
      </c>
      <c r="AG896" s="30"/>
      <c r="AH896" s="30"/>
      <c r="AI896" s="29"/>
      <c r="AJ896" s="30"/>
      <c r="AK896" s="30"/>
      <c r="AL896" s="29"/>
      <c r="AM896" s="30"/>
      <c r="AN896" s="30"/>
      <c r="AO896" s="29"/>
      <c r="AP896" s="30"/>
      <c r="AQ896" s="30">
        <v>884</v>
      </c>
      <c r="AR896" s="383">
        <v>4302397.46</v>
      </c>
      <c r="AS896" s="253">
        <f t="shared" si="30"/>
        <v>884</v>
      </c>
      <c r="AT896" s="254">
        <f t="shared" si="31"/>
        <v>884</v>
      </c>
      <c r="AU896" s="376">
        <v>884</v>
      </c>
      <c r="AV896" s="376">
        <v>4305629.9400000004</v>
      </c>
    </row>
    <row r="897" spans="22:48">
      <c r="V897" s="30"/>
      <c r="W897" s="29"/>
      <c r="X897" s="30"/>
      <c r="Y897" s="30"/>
      <c r="Z897" s="29"/>
      <c r="AA897" s="30"/>
      <c r="AB897" s="30"/>
      <c r="AC897" s="29"/>
      <c r="AD897" s="30"/>
      <c r="AE897" s="30">
        <v>885</v>
      </c>
      <c r="AF897" s="383">
        <v>2355398.5</v>
      </c>
      <c r="AG897" s="30"/>
      <c r="AH897" s="30"/>
      <c r="AI897" s="29"/>
      <c r="AJ897" s="30"/>
      <c r="AK897" s="30"/>
      <c r="AL897" s="29"/>
      <c r="AM897" s="30"/>
      <c r="AN897" s="30"/>
      <c r="AO897" s="29"/>
      <c r="AP897" s="30"/>
      <c r="AQ897" s="30">
        <v>885</v>
      </c>
      <c r="AR897" s="383">
        <v>4307243</v>
      </c>
      <c r="AS897" s="253">
        <f t="shared" si="30"/>
        <v>885</v>
      </c>
      <c r="AT897" s="254">
        <f t="shared" si="31"/>
        <v>885</v>
      </c>
      <c r="AU897" s="376">
        <v>885</v>
      </c>
      <c r="AV897" s="376">
        <v>4310475.1500000004</v>
      </c>
    </row>
    <row r="898" spans="22:48">
      <c r="V898" s="30"/>
      <c r="W898" s="29"/>
      <c r="X898" s="30"/>
      <c r="Y898" s="30"/>
      <c r="Z898" s="29"/>
      <c r="AA898" s="30"/>
      <c r="AB898" s="30"/>
      <c r="AC898" s="29"/>
      <c r="AD898" s="30"/>
      <c r="AE898" s="30">
        <v>886</v>
      </c>
      <c r="AF898" s="383">
        <v>2358027.41</v>
      </c>
      <c r="AG898" s="30"/>
      <c r="AH898" s="30"/>
      <c r="AI898" s="29"/>
      <c r="AJ898" s="30"/>
      <c r="AK898" s="30"/>
      <c r="AL898" s="29"/>
      <c r="AM898" s="30"/>
      <c r="AN898" s="30"/>
      <c r="AO898" s="29"/>
      <c r="AP898" s="30"/>
      <c r="AQ898" s="30">
        <v>886</v>
      </c>
      <c r="AR898" s="383">
        <v>4312088.54</v>
      </c>
      <c r="AS898" s="253">
        <f t="shared" si="30"/>
        <v>886</v>
      </c>
      <c r="AT898" s="254">
        <f t="shared" si="31"/>
        <v>886</v>
      </c>
      <c r="AU898" s="376">
        <v>886</v>
      </c>
      <c r="AV898" s="376">
        <v>4315320.3600000003</v>
      </c>
    </row>
    <row r="899" spans="22:48">
      <c r="V899" s="30"/>
      <c r="W899" s="29"/>
      <c r="X899" s="30"/>
      <c r="Y899" s="30"/>
      <c r="Z899" s="29"/>
      <c r="AA899" s="30"/>
      <c r="AB899" s="30"/>
      <c r="AC899" s="29"/>
      <c r="AD899" s="30"/>
      <c r="AE899" s="30">
        <v>887</v>
      </c>
      <c r="AF899" s="383">
        <v>2360656.3199999998</v>
      </c>
      <c r="AG899" s="30"/>
      <c r="AH899" s="30"/>
      <c r="AI899" s="29"/>
      <c r="AJ899" s="30"/>
      <c r="AK899" s="30"/>
      <c r="AL899" s="29"/>
      <c r="AM899" s="30"/>
      <c r="AN899" s="30"/>
      <c r="AO899" s="29"/>
      <c r="AP899" s="30"/>
      <c r="AQ899" s="30">
        <v>887</v>
      </c>
      <c r="AR899" s="383">
        <v>4316934.08</v>
      </c>
      <c r="AS899" s="253">
        <f t="shared" si="30"/>
        <v>887</v>
      </c>
      <c r="AT899" s="254">
        <f t="shared" si="31"/>
        <v>887</v>
      </c>
      <c r="AU899" s="376">
        <v>887</v>
      </c>
      <c r="AV899" s="376">
        <v>4320165.57</v>
      </c>
    </row>
    <row r="900" spans="22:48">
      <c r="V900" s="30"/>
      <c r="W900" s="29"/>
      <c r="X900" s="30"/>
      <c r="Y900" s="30"/>
      <c r="Z900" s="29"/>
      <c r="AA900" s="30"/>
      <c r="AB900" s="30"/>
      <c r="AC900" s="29"/>
      <c r="AD900" s="30"/>
      <c r="AE900" s="30">
        <v>888</v>
      </c>
      <c r="AF900" s="383">
        <v>2363285.23</v>
      </c>
      <c r="AG900" s="30"/>
      <c r="AH900" s="30"/>
      <c r="AI900" s="29"/>
      <c r="AJ900" s="30"/>
      <c r="AK900" s="30"/>
      <c r="AL900" s="29"/>
      <c r="AM900" s="30"/>
      <c r="AN900" s="30"/>
      <c r="AO900" s="29"/>
      <c r="AP900" s="30"/>
      <c r="AQ900" s="30">
        <v>888</v>
      </c>
      <c r="AR900" s="383">
        <v>4321779.62</v>
      </c>
      <c r="AS900" s="253">
        <f t="shared" si="30"/>
        <v>888</v>
      </c>
      <c r="AT900" s="254">
        <f t="shared" si="31"/>
        <v>888</v>
      </c>
      <c r="AU900" s="376">
        <v>888</v>
      </c>
      <c r="AV900" s="376">
        <v>4325010.78</v>
      </c>
    </row>
    <row r="901" spans="22:48">
      <c r="V901" s="30"/>
      <c r="W901" s="29"/>
      <c r="X901" s="30"/>
      <c r="Y901" s="30"/>
      <c r="Z901" s="29"/>
      <c r="AA901" s="30"/>
      <c r="AB901" s="30"/>
      <c r="AC901" s="29"/>
      <c r="AD901" s="30"/>
      <c r="AE901" s="30">
        <v>889</v>
      </c>
      <c r="AF901" s="383">
        <v>2365914.14</v>
      </c>
      <c r="AG901" s="30"/>
      <c r="AH901" s="30"/>
      <c r="AI901" s="29"/>
      <c r="AJ901" s="30"/>
      <c r="AK901" s="30"/>
      <c r="AL901" s="29"/>
      <c r="AM901" s="30"/>
      <c r="AN901" s="30"/>
      <c r="AO901" s="29"/>
      <c r="AP901" s="30"/>
      <c r="AQ901" s="30">
        <v>889</v>
      </c>
      <c r="AR901" s="383">
        <v>4326625.16</v>
      </c>
      <c r="AS901" s="253">
        <f t="shared" si="30"/>
        <v>889</v>
      </c>
      <c r="AT901" s="254">
        <f t="shared" si="31"/>
        <v>889</v>
      </c>
      <c r="AU901" s="376">
        <v>889</v>
      </c>
      <c r="AV901" s="376">
        <v>4329855.99</v>
      </c>
    </row>
    <row r="902" spans="22:48">
      <c r="V902" s="30"/>
      <c r="W902" s="29"/>
      <c r="X902" s="30"/>
      <c r="Y902" s="30"/>
      <c r="Z902" s="29"/>
      <c r="AA902" s="30"/>
      <c r="AB902" s="30"/>
      <c r="AC902" s="29"/>
      <c r="AD902" s="30"/>
      <c r="AE902" s="30">
        <v>890</v>
      </c>
      <c r="AF902" s="383">
        <v>2368543.0499999998</v>
      </c>
      <c r="AG902" s="30"/>
      <c r="AH902" s="30"/>
      <c r="AI902" s="29"/>
      <c r="AJ902" s="30"/>
      <c r="AK902" s="30"/>
      <c r="AL902" s="29"/>
      <c r="AM902" s="30"/>
      <c r="AN902" s="30"/>
      <c r="AO902" s="29"/>
      <c r="AP902" s="30"/>
      <c r="AQ902" s="30">
        <v>890</v>
      </c>
      <c r="AR902" s="383">
        <v>4331470.7</v>
      </c>
      <c r="AS902" s="253">
        <f t="shared" si="30"/>
        <v>890</v>
      </c>
      <c r="AT902" s="254">
        <f t="shared" si="31"/>
        <v>890</v>
      </c>
      <c r="AU902" s="376">
        <v>890</v>
      </c>
      <c r="AV902" s="376">
        <v>4334701.2</v>
      </c>
    </row>
    <row r="903" spans="22:48">
      <c r="V903" s="30"/>
      <c r="W903" s="29"/>
      <c r="X903" s="30"/>
      <c r="Y903" s="30"/>
      <c r="Z903" s="29"/>
      <c r="AA903" s="30"/>
      <c r="AB903" s="30"/>
      <c r="AC903" s="29"/>
      <c r="AD903" s="30"/>
      <c r="AE903" s="30">
        <v>891</v>
      </c>
      <c r="AF903" s="383">
        <v>2371171.96</v>
      </c>
      <c r="AG903" s="30"/>
      <c r="AH903" s="30"/>
      <c r="AI903" s="29"/>
      <c r="AJ903" s="30"/>
      <c r="AK903" s="30"/>
      <c r="AL903" s="29"/>
      <c r="AM903" s="30"/>
      <c r="AN903" s="30"/>
      <c r="AO903" s="29"/>
      <c r="AP903" s="30"/>
      <c r="AQ903" s="30">
        <v>891</v>
      </c>
      <c r="AR903" s="383">
        <v>4336316.24</v>
      </c>
      <c r="AS903" s="253">
        <f t="shared" si="30"/>
        <v>891</v>
      </c>
      <c r="AT903" s="254">
        <f t="shared" si="31"/>
        <v>891</v>
      </c>
      <c r="AU903" s="376">
        <v>891</v>
      </c>
      <c r="AV903" s="376">
        <v>4339546.41</v>
      </c>
    </row>
    <row r="904" spans="22:48">
      <c r="V904" s="30"/>
      <c r="W904" s="29"/>
      <c r="X904" s="30"/>
      <c r="Y904" s="30"/>
      <c r="Z904" s="29"/>
      <c r="AA904" s="30"/>
      <c r="AB904" s="30"/>
      <c r="AC904" s="29"/>
      <c r="AD904" s="30"/>
      <c r="AE904" s="30">
        <v>892</v>
      </c>
      <c r="AF904" s="383">
        <v>2373800.87</v>
      </c>
      <c r="AG904" s="30"/>
      <c r="AH904" s="30"/>
      <c r="AI904" s="29"/>
      <c r="AJ904" s="30"/>
      <c r="AK904" s="30"/>
      <c r="AL904" s="29"/>
      <c r="AM904" s="30"/>
      <c r="AN904" s="30"/>
      <c r="AO904" s="29"/>
      <c r="AP904" s="30"/>
      <c r="AQ904" s="30">
        <v>892</v>
      </c>
      <c r="AR904" s="383">
        <v>4341161.78</v>
      </c>
      <c r="AS904" s="253">
        <f t="shared" si="30"/>
        <v>892</v>
      </c>
      <c r="AT904" s="254">
        <f t="shared" si="31"/>
        <v>892</v>
      </c>
      <c r="AU904" s="376">
        <v>892</v>
      </c>
      <c r="AV904" s="376">
        <v>4344391.62</v>
      </c>
    </row>
    <row r="905" spans="22:48">
      <c r="V905" s="30"/>
      <c r="W905" s="29"/>
      <c r="X905" s="30"/>
      <c r="Y905" s="30"/>
      <c r="Z905" s="29"/>
      <c r="AA905" s="30"/>
      <c r="AB905" s="30"/>
      <c r="AC905" s="29"/>
      <c r="AD905" s="30"/>
      <c r="AE905" s="30">
        <v>893</v>
      </c>
      <c r="AF905" s="383">
        <v>2376429.7799999998</v>
      </c>
      <c r="AG905" s="30"/>
      <c r="AH905" s="30"/>
      <c r="AI905" s="29"/>
      <c r="AJ905" s="30"/>
      <c r="AK905" s="30"/>
      <c r="AL905" s="29"/>
      <c r="AM905" s="30"/>
      <c r="AN905" s="30"/>
      <c r="AO905" s="29"/>
      <c r="AP905" s="30"/>
      <c r="AQ905" s="30">
        <v>893</v>
      </c>
      <c r="AR905" s="383">
        <v>4346007.32</v>
      </c>
      <c r="AS905" s="253">
        <f t="shared" si="30"/>
        <v>893</v>
      </c>
      <c r="AT905" s="254">
        <f t="shared" si="31"/>
        <v>893</v>
      </c>
      <c r="AU905" s="376">
        <v>893</v>
      </c>
      <c r="AV905" s="376">
        <v>4349236.83</v>
      </c>
    </row>
    <row r="906" spans="22:48">
      <c r="V906" s="30"/>
      <c r="W906" s="29"/>
      <c r="X906" s="30"/>
      <c r="Y906" s="30"/>
      <c r="Z906" s="29"/>
      <c r="AA906" s="30"/>
      <c r="AB906" s="30"/>
      <c r="AC906" s="29"/>
      <c r="AD906" s="30"/>
      <c r="AE906" s="30">
        <v>894</v>
      </c>
      <c r="AF906" s="383">
        <v>2379058.69</v>
      </c>
      <c r="AG906" s="30"/>
      <c r="AH906" s="30"/>
      <c r="AI906" s="29"/>
      <c r="AJ906" s="30"/>
      <c r="AK906" s="30"/>
      <c r="AL906" s="29"/>
      <c r="AM906" s="30"/>
      <c r="AN906" s="30"/>
      <c r="AO906" s="29"/>
      <c r="AP906" s="30"/>
      <c r="AQ906" s="30">
        <v>894</v>
      </c>
      <c r="AR906" s="383">
        <v>4350852.8600000003</v>
      </c>
      <c r="AS906" s="253">
        <f t="shared" si="30"/>
        <v>894</v>
      </c>
      <c r="AT906" s="254">
        <f t="shared" si="31"/>
        <v>894</v>
      </c>
      <c r="AU906" s="376">
        <v>894</v>
      </c>
      <c r="AV906" s="376">
        <v>4354082.04</v>
      </c>
    </row>
    <row r="907" spans="22:48">
      <c r="V907" s="30"/>
      <c r="W907" s="29"/>
      <c r="X907" s="30"/>
      <c r="Y907" s="30"/>
      <c r="Z907" s="29"/>
      <c r="AA907" s="30"/>
      <c r="AB907" s="30"/>
      <c r="AC907" s="29"/>
      <c r="AD907" s="30"/>
      <c r="AE907" s="30">
        <v>895</v>
      </c>
      <c r="AF907" s="383">
        <v>2381687.6</v>
      </c>
      <c r="AG907" s="30"/>
      <c r="AH907" s="30"/>
      <c r="AI907" s="29"/>
      <c r="AJ907" s="30"/>
      <c r="AK907" s="30"/>
      <c r="AL907" s="29"/>
      <c r="AM907" s="30"/>
      <c r="AN907" s="30"/>
      <c r="AO907" s="29"/>
      <c r="AP907" s="30"/>
      <c r="AQ907" s="30">
        <v>895</v>
      </c>
      <c r="AR907" s="383">
        <v>4355698.4000000004</v>
      </c>
      <c r="AS907" s="253">
        <f t="shared" si="30"/>
        <v>895</v>
      </c>
      <c r="AT907" s="254">
        <f t="shared" si="31"/>
        <v>895</v>
      </c>
      <c r="AU907" s="376">
        <v>895</v>
      </c>
      <c r="AV907" s="376">
        <v>4358927.25</v>
      </c>
    </row>
    <row r="908" spans="22:48">
      <c r="V908" s="30"/>
      <c r="W908" s="29"/>
      <c r="X908" s="30"/>
      <c r="Y908" s="30"/>
      <c r="Z908" s="29"/>
      <c r="AA908" s="30"/>
      <c r="AB908" s="30"/>
      <c r="AC908" s="29"/>
      <c r="AD908" s="30"/>
      <c r="AE908" s="30">
        <v>896</v>
      </c>
      <c r="AF908" s="383">
        <v>2384316.5099999998</v>
      </c>
      <c r="AG908" s="30"/>
      <c r="AH908" s="30"/>
      <c r="AI908" s="29"/>
      <c r="AJ908" s="30"/>
      <c r="AK908" s="30"/>
      <c r="AL908" s="29"/>
      <c r="AM908" s="30"/>
      <c r="AN908" s="30"/>
      <c r="AO908" s="29"/>
      <c r="AP908" s="30"/>
      <c r="AQ908" s="30">
        <v>896</v>
      </c>
      <c r="AR908" s="383">
        <v>4360543.9400000004</v>
      </c>
      <c r="AS908" s="253">
        <f t="shared" si="30"/>
        <v>896</v>
      </c>
      <c r="AT908" s="254">
        <f t="shared" si="31"/>
        <v>896</v>
      </c>
      <c r="AU908" s="376">
        <v>896</v>
      </c>
      <c r="AV908" s="376">
        <v>4363772.46</v>
      </c>
    </row>
    <row r="909" spans="22:48">
      <c r="V909" s="30"/>
      <c r="W909" s="29"/>
      <c r="X909" s="30"/>
      <c r="Y909" s="30"/>
      <c r="Z909" s="29"/>
      <c r="AA909" s="30"/>
      <c r="AB909" s="30"/>
      <c r="AC909" s="29"/>
      <c r="AD909" s="30"/>
      <c r="AE909" s="30">
        <v>897</v>
      </c>
      <c r="AF909" s="383">
        <v>2386945.42</v>
      </c>
      <c r="AG909" s="30"/>
      <c r="AH909" s="30"/>
      <c r="AI909" s="29"/>
      <c r="AJ909" s="30"/>
      <c r="AK909" s="30"/>
      <c r="AL909" s="29"/>
      <c r="AM909" s="30"/>
      <c r="AN909" s="30"/>
      <c r="AO909" s="29"/>
      <c r="AP909" s="30"/>
      <c r="AQ909" s="30">
        <v>897</v>
      </c>
      <c r="AR909" s="383">
        <v>4365389.4800000004</v>
      </c>
      <c r="AS909" s="253">
        <f t="shared" ref="AS909:AS972" si="32">AS908+1</f>
        <v>897</v>
      </c>
      <c r="AT909" s="254">
        <f t="shared" ref="AT909:AT972" si="33">AT908+1</f>
        <v>897</v>
      </c>
      <c r="AU909" s="376">
        <v>897</v>
      </c>
      <c r="AV909" s="376">
        <v>4368617.67</v>
      </c>
    </row>
    <row r="910" spans="22:48">
      <c r="V910" s="30"/>
      <c r="W910" s="29"/>
      <c r="X910" s="30"/>
      <c r="Y910" s="30"/>
      <c r="Z910" s="29"/>
      <c r="AA910" s="30"/>
      <c r="AB910" s="30"/>
      <c r="AC910" s="29"/>
      <c r="AD910" s="30"/>
      <c r="AE910" s="30">
        <v>898</v>
      </c>
      <c r="AF910" s="383">
        <v>2389574.33</v>
      </c>
      <c r="AG910" s="30"/>
      <c r="AH910" s="30"/>
      <c r="AI910" s="29"/>
      <c r="AJ910" s="30"/>
      <c r="AK910" s="30"/>
      <c r="AL910" s="29"/>
      <c r="AM910" s="30"/>
      <c r="AN910" s="30"/>
      <c r="AO910" s="29"/>
      <c r="AP910" s="30"/>
      <c r="AQ910" s="30">
        <v>898</v>
      </c>
      <c r="AR910" s="383">
        <v>4370235.0199999996</v>
      </c>
      <c r="AS910" s="253">
        <f t="shared" si="32"/>
        <v>898</v>
      </c>
      <c r="AT910" s="254">
        <f t="shared" si="33"/>
        <v>898</v>
      </c>
      <c r="AU910" s="376">
        <v>898</v>
      </c>
      <c r="AV910" s="376">
        <v>4373462.88</v>
      </c>
    </row>
    <row r="911" spans="22:48">
      <c r="V911" s="30"/>
      <c r="W911" s="29"/>
      <c r="X911" s="30"/>
      <c r="Y911" s="30"/>
      <c r="Z911" s="29"/>
      <c r="AA911" s="30"/>
      <c r="AB911" s="30"/>
      <c r="AC911" s="29"/>
      <c r="AD911" s="30"/>
      <c r="AE911" s="30">
        <v>899</v>
      </c>
      <c r="AF911" s="383">
        <v>2392203.2400000002</v>
      </c>
      <c r="AG911" s="30"/>
      <c r="AH911" s="30"/>
      <c r="AI911" s="29"/>
      <c r="AJ911" s="30"/>
      <c r="AK911" s="30"/>
      <c r="AL911" s="29"/>
      <c r="AM911" s="30"/>
      <c r="AN911" s="30"/>
      <c r="AO911" s="29"/>
      <c r="AP911" s="30"/>
      <c r="AQ911" s="30">
        <v>899</v>
      </c>
      <c r="AR911" s="383">
        <v>4375080.5599999996</v>
      </c>
      <c r="AS911" s="253">
        <f t="shared" si="32"/>
        <v>899</v>
      </c>
      <c r="AT911" s="254">
        <f t="shared" si="33"/>
        <v>899</v>
      </c>
      <c r="AU911" s="376">
        <v>899</v>
      </c>
      <c r="AV911" s="376">
        <v>4378308.09</v>
      </c>
    </row>
    <row r="912" spans="22:48">
      <c r="V912" s="30"/>
      <c r="W912" s="29"/>
      <c r="X912" s="30"/>
      <c r="Y912" s="30"/>
      <c r="Z912" s="29"/>
      <c r="AA912" s="30"/>
      <c r="AB912" s="30"/>
      <c r="AC912" s="29"/>
      <c r="AD912" s="30"/>
      <c r="AE912" s="30">
        <v>900</v>
      </c>
      <c r="AF912" s="383">
        <v>2394832.15</v>
      </c>
      <c r="AG912" s="30"/>
      <c r="AH912" s="30"/>
      <c r="AI912" s="29"/>
      <c r="AJ912" s="30"/>
      <c r="AK912" s="30"/>
      <c r="AL912" s="29"/>
      <c r="AM912" s="30"/>
      <c r="AN912" s="30"/>
      <c r="AO912" s="29"/>
      <c r="AP912" s="30"/>
      <c r="AQ912" s="30">
        <v>900</v>
      </c>
      <c r="AR912" s="383">
        <v>4379926.0999999996</v>
      </c>
      <c r="AS912" s="253">
        <f t="shared" si="32"/>
        <v>900</v>
      </c>
      <c r="AT912" s="254">
        <f t="shared" si="33"/>
        <v>900</v>
      </c>
      <c r="AU912" s="376">
        <v>900</v>
      </c>
      <c r="AV912" s="376">
        <v>4383153.3</v>
      </c>
    </row>
    <row r="913" spans="22:48">
      <c r="V913" s="30"/>
      <c r="W913" s="29"/>
      <c r="X913" s="30"/>
      <c r="Y913" s="30"/>
      <c r="Z913" s="29"/>
      <c r="AA913" s="30"/>
      <c r="AB913" s="30"/>
      <c r="AC913" s="29"/>
      <c r="AD913" s="30"/>
      <c r="AE913" s="30">
        <v>901</v>
      </c>
      <c r="AF913" s="383">
        <v>2397461.06</v>
      </c>
      <c r="AG913" s="30"/>
      <c r="AH913" s="30"/>
      <c r="AI913" s="29"/>
      <c r="AJ913" s="30"/>
      <c r="AK913" s="30"/>
      <c r="AL913" s="29"/>
      <c r="AM913" s="30"/>
      <c r="AN913" s="30"/>
      <c r="AO913" s="29"/>
      <c r="AP913" s="30"/>
      <c r="AQ913" s="30">
        <v>901</v>
      </c>
      <c r="AR913" s="383">
        <v>4384771.6399999997</v>
      </c>
      <c r="AS913" s="253">
        <f t="shared" si="32"/>
        <v>901</v>
      </c>
      <c r="AT913" s="254">
        <f t="shared" si="33"/>
        <v>901</v>
      </c>
      <c r="AU913" s="376">
        <v>901</v>
      </c>
      <c r="AV913" s="376">
        <v>4387998.51</v>
      </c>
    </row>
    <row r="914" spans="22:48">
      <c r="V914" s="30"/>
      <c r="W914" s="29"/>
      <c r="X914" s="30"/>
      <c r="Y914" s="30"/>
      <c r="Z914" s="29"/>
      <c r="AA914" s="30"/>
      <c r="AB914" s="30"/>
      <c r="AC914" s="29"/>
      <c r="AD914" s="30"/>
      <c r="AE914" s="30">
        <v>902</v>
      </c>
      <c r="AF914" s="383">
        <v>2400089.9700000002</v>
      </c>
      <c r="AG914" s="30"/>
      <c r="AH914" s="30"/>
      <c r="AI914" s="29"/>
      <c r="AJ914" s="30"/>
      <c r="AK914" s="30"/>
      <c r="AL914" s="29"/>
      <c r="AM914" s="30"/>
      <c r="AN914" s="30"/>
      <c r="AO914" s="29"/>
      <c r="AP914" s="30"/>
      <c r="AQ914" s="30">
        <v>902</v>
      </c>
      <c r="AR914" s="383">
        <v>4389617.18</v>
      </c>
      <c r="AS914" s="253">
        <f t="shared" si="32"/>
        <v>902</v>
      </c>
      <c r="AT914" s="254">
        <f t="shared" si="33"/>
        <v>902</v>
      </c>
      <c r="AU914" s="376">
        <v>902</v>
      </c>
      <c r="AV914" s="376">
        <v>4392843.72</v>
      </c>
    </row>
    <row r="915" spans="22:48">
      <c r="V915" s="30"/>
      <c r="W915" s="29"/>
      <c r="X915" s="30"/>
      <c r="Y915" s="30"/>
      <c r="Z915" s="29"/>
      <c r="AA915" s="30"/>
      <c r="AB915" s="30"/>
      <c r="AC915" s="29"/>
      <c r="AD915" s="30"/>
      <c r="AE915" s="30">
        <v>903</v>
      </c>
      <c r="AF915" s="383">
        <v>2402718.88</v>
      </c>
      <c r="AG915" s="30"/>
      <c r="AH915" s="30"/>
      <c r="AI915" s="29"/>
      <c r="AJ915" s="30"/>
      <c r="AK915" s="30"/>
      <c r="AL915" s="29"/>
      <c r="AM915" s="30"/>
      <c r="AN915" s="30"/>
      <c r="AO915" s="29"/>
      <c r="AP915" s="30"/>
      <c r="AQ915" s="30">
        <v>903</v>
      </c>
      <c r="AR915" s="383">
        <v>4394462.72</v>
      </c>
      <c r="AS915" s="253">
        <f t="shared" si="32"/>
        <v>903</v>
      </c>
      <c r="AT915" s="254">
        <f t="shared" si="33"/>
        <v>903</v>
      </c>
      <c r="AU915" s="376">
        <v>903</v>
      </c>
      <c r="AV915" s="376">
        <v>4397688.93</v>
      </c>
    </row>
    <row r="916" spans="22:48">
      <c r="V916" s="30"/>
      <c r="W916" s="29"/>
      <c r="X916" s="30"/>
      <c r="Y916" s="30"/>
      <c r="Z916" s="29"/>
      <c r="AA916" s="30"/>
      <c r="AB916" s="30"/>
      <c r="AC916" s="29"/>
      <c r="AD916" s="30"/>
      <c r="AE916" s="30">
        <v>904</v>
      </c>
      <c r="AF916" s="383">
        <v>2405347.79</v>
      </c>
      <c r="AG916" s="30"/>
      <c r="AH916" s="30"/>
      <c r="AI916" s="29"/>
      <c r="AJ916" s="30"/>
      <c r="AK916" s="30"/>
      <c r="AL916" s="29"/>
      <c r="AM916" s="30"/>
      <c r="AN916" s="30"/>
      <c r="AO916" s="29"/>
      <c r="AP916" s="30"/>
      <c r="AQ916" s="30">
        <v>904</v>
      </c>
      <c r="AR916" s="383">
        <v>4399308.26</v>
      </c>
      <c r="AS916" s="253">
        <f t="shared" si="32"/>
        <v>904</v>
      </c>
      <c r="AT916" s="254">
        <f t="shared" si="33"/>
        <v>904</v>
      </c>
      <c r="AU916" s="376">
        <v>904</v>
      </c>
      <c r="AV916" s="376">
        <v>4402534.1399999997</v>
      </c>
    </row>
    <row r="917" spans="22:48">
      <c r="V917" s="30"/>
      <c r="W917" s="29"/>
      <c r="X917" s="30"/>
      <c r="Y917" s="30"/>
      <c r="Z917" s="29"/>
      <c r="AA917" s="30"/>
      <c r="AB917" s="30"/>
      <c r="AC917" s="29"/>
      <c r="AD917" s="30"/>
      <c r="AE917" s="30">
        <v>905</v>
      </c>
      <c r="AF917" s="383">
        <v>2407976.7000000002</v>
      </c>
      <c r="AG917" s="30"/>
      <c r="AH917" s="30"/>
      <c r="AI917" s="29"/>
      <c r="AJ917" s="30"/>
      <c r="AK917" s="30"/>
      <c r="AL917" s="29"/>
      <c r="AM917" s="30"/>
      <c r="AN917" s="30"/>
      <c r="AO917" s="29"/>
      <c r="AP917" s="30"/>
      <c r="AQ917" s="30">
        <v>905</v>
      </c>
      <c r="AR917" s="383">
        <v>4404153.8</v>
      </c>
      <c r="AS917" s="253">
        <f t="shared" si="32"/>
        <v>905</v>
      </c>
      <c r="AT917" s="254">
        <f t="shared" si="33"/>
        <v>905</v>
      </c>
      <c r="AU917" s="376">
        <v>905</v>
      </c>
      <c r="AV917" s="376">
        <v>4407379.3499999996</v>
      </c>
    </row>
    <row r="918" spans="22:48">
      <c r="V918" s="30"/>
      <c r="W918" s="29"/>
      <c r="X918" s="30"/>
      <c r="Y918" s="30"/>
      <c r="Z918" s="29"/>
      <c r="AA918" s="30"/>
      <c r="AB918" s="30"/>
      <c r="AC918" s="29"/>
      <c r="AD918" s="30"/>
      <c r="AE918" s="30">
        <v>906</v>
      </c>
      <c r="AF918" s="383">
        <v>2410605.61</v>
      </c>
      <c r="AG918" s="30"/>
      <c r="AH918" s="30"/>
      <c r="AI918" s="29"/>
      <c r="AJ918" s="30"/>
      <c r="AK918" s="30"/>
      <c r="AL918" s="29"/>
      <c r="AM918" s="30"/>
      <c r="AN918" s="30"/>
      <c r="AO918" s="29"/>
      <c r="AP918" s="30"/>
      <c r="AQ918" s="30">
        <v>906</v>
      </c>
      <c r="AR918" s="383">
        <v>4408999.34</v>
      </c>
      <c r="AS918" s="253">
        <f t="shared" si="32"/>
        <v>906</v>
      </c>
      <c r="AT918" s="254">
        <f t="shared" si="33"/>
        <v>906</v>
      </c>
      <c r="AU918" s="376">
        <v>906</v>
      </c>
      <c r="AV918" s="376">
        <v>4412224.5599999996</v>
      </c>
    </row>
    <row r="919" spans="22:48">
      <c r="V919" s="30"/>
      <c r="W919" s="29"/>
      <c r="X919" s="30"/>
      <c r="Y919" s="30"/>
      <c r="Z919" s="29"/>
      <c r="AA919" s="30"/>
      <c r="AB919" s="30"/>
      <c r="AC919" s="29"/>
      <c r="AD919" s="30"/>
      <c r="AE919" s="30">
        <v>907</v>
      </c>
      <c r="AF919" s="383">
        <v>2413234.52</v>
      </c>
      <c r="AG919" s="30"/>
      <c r="AH919" s="30"/>
      <c r="AI919" s="29"/>
      <c r="AJ919" s="30"/>
      <c r="AK919" s="30"/>
      <c r="AL919" s="29"/>
      <c r="AM919" s="30"/>
      <c r="AN919" s="30"/>
      <c r="AO919" s="29"/>
      <c r="AP919" s="30"/>
      <c r="AQ919" s="30">
        <v>907</v>
      </c>
      <c r="AR919" s="383">
        <v>4413844.88</v>
      </c>
      <c r="AS919" s="253">
        <f t="shared" si="32"/>
        <v>907</v>
      </c>
      <c r="AT919" s="254">
        <f t="shared" si="33"/>
        <v>907</v>
      </c>
      <c r="AU919" s="376">
        <v>907</v>
      </c>
      <c r="AV919" s="376">
        <v>4417069.7699999996</v>
      </c>
    </row>
    <row r="920" spans="22:48">
      <c r="V920" s="30"/>
      <c r="W920" s="29"/>
      <c r="X920" s="30"/>
      <c r="Y920" s="30"/>
      <c r="Z920" s="29"/>
      <c r="AA920" s="30"/>
      <c r="AB920" s="30"/>
      <c r="AC920" s="29"/>
      <c r="AD920" s="30"/>
      <c r="AE920" s="30">
        <v>908</v>
      </c>
      <c r="AF920" s="383">
        <v>2415863.4300000002</v>
      </c>
      <c r="AG920" s="30"/>
      <c r="AH920" s="30"/>
      <c r="AI920" s="29"/>
      <c r="AJ920" s="30"/>
      <c r="AK920" s="30"/>
      <c r="AL920" s="29"/>
      <c r="AM920" s="30"/>
      <c r="AN920" s="30"/>
      <c r="AO920" s="29"/>
      <c r="AP920" s="30"/>
      <c r="AQ920" s="30">
        <v>908</v>
      </c>
      <c r="AR920" s="383">
        <v>4418690.42</v>
      </c>
      <c r="AS920" s="253">
        <f t="shared" si="32"/>
        <v>908</v>
      </c>
      <c r="AT920" s="254">
        <f t="shared" si="33"/>
        <v>908</v>
      </c>
      <c r="AU920" s="376">
        <v>908</v>
      </c>
      <c r="AV920" s="376">
        <v>4421914.9800000004</v>
      </c>
    </row>
    <row r="921" spans="22:48">
      <c r="V921" s="30"/>
      <c r="W921" s="29"/>
      <c r="X921" s="30"/>
      <c r="Y921" s="30"/>
      <c r="Z921" s="29"/>
      <c r="AA921" s="30"/>
      <c r="AB921" s="30"/>
      <c r="AC921" s="29"/>
      <c r="AD921" s="30"/>
      <c r="AE921" s="30">
        <v>909</v>
      </c>
      <c r="AF921" s="383">
        <v>2418492.34</v>
      </c>
      <c r="AG921" s="30"/>
      <c r="AH921" s="30"/>
      <c r="AI921" s="29"/>
      <c r="AJ921" s="30"/>
      <c r="AK921" s="30"/>
      <c r="AL921" s="29"/>
      <c r="AM921" s="30"/>
      <c r="AN921" s="30"/>
      <c r="AO921" s="29"/>
      <c r="AP921" s="30"/>
      <c r="AQ921" s="30">
        <v>909</v>
      </c>
      <c r="AR921" s="383">
        <v>4423535.96</v>
      </c>
      <c r="AS921" s="253">
        <f t="shared" si="32"/>
        <v>909</v>
      </c>
      <c r="AT921" s="254">
        <f t="shared" si="33"/>
        <v>909</v>
      </c>
      <c r="AU921" s="376">
        <v>909</v>
      </c>
      <c r="AV921" s="376">
        <v>4426760.1900000004</v>
      </c>
    </row>
    <row r="922" spans="22:48">
      <c r="V922" s="30"/>
      <c r="W922" s="29"/>
      <c r="X922" s="30"/>
      <c r="Y922" s="30"/>
      <c r="Z922" s="29"/>
      <c r="AA922" s="30"/>
      <c r="AB922" s="30"/>
      <c r="AC922" s="29"/>
      <c r="AD922" s="30"/>
      <c r="AE922" s="30">
        <v>910</v>
      </c>
      <c r="AF922" s="383">
        <v>2421121.25</v>
      </c>
      <c r="AG922" s="30"/>
      <c r="AH922" s="30"/>
      <c r="AI922" s="29"/>
      <c r="AJ922" s="30"/>
      <c r="AK922" s="30"/>
      <c r="AL922" s="29"/>
      <c r="AM922" s="30"/>
      <c r="AN922" s="30"/>
      <c r="AO922" s="29"/>
      <c r="AP922" s="30"/>
      <c r="AQ922" s="30">
        <v>910</v>
      </c>
      <c r="AR922" s="383">
        <v>4428381.5</v>
      </c>
      <c r="AS922" s="253">
        <f t="shared" si="32"/>
        <v>910</v>
      </c>
      <c r="AT922" s="254">
        <f t="shared" si="33"/>
        <v>910</v>
      </c>
      <c r="AU922" s="376">
        <v>910</v>
      </c>
      <c r="AV922" s="376">
        <v>4431605.4000000004</v>
      </c>
    </row>
    <row r="923" spans="22:48">
      <c r="V923" s="30"/>
      <c r="W923" s="29"/>
      <c r="X923" s="30"/>
      <c r="Y923" s="30"/>
      <c r="Z923" s="29"/>
      <c r="AA923" s="30"/>
      <c r="AB923" s="30"/>
      <c r="AC923" s="29"/>
      <c r="AD923" s="30"/>
      <c r="AE923" s="30">
        <v>911</v>
      </c>
      <c r="AF923" s="383">
        <v>2423750.16</v>
      </c>
      <c r="AG923" s="30"/>
      <c r="AH923" s="30"/>
      <c r="AI923" s="29"/>
      <c r="AJ923" s="30"/>
      <c r="AK923" s="30"/>
      <c r="AL923" s="29"/>
      <c r="AM923" s="30"/>
      <c r="AN923" s="30"/>
      <c r="AO923" s="29"/>
      <c r="AP923" s="30"/>
      <c r="AQ923" s="30">
        <v>911</v>
      </c>
      <c r="AR923" s="383">
        <v>4433227.04</v>
      </c>
      <c r="AS923" s="253">
        <f t="shared" si="32"/>
        <v>911</v>
      </c>
      <c r="AT923" s="254">
        <f t="shared" si="33"/>
        <v>911</v>
      </c>
      <c r="AU923" s="376">
        <v>911</v>
      </c>
      <c r="AV923" s="376">
        <v>4436450.6100000003</v>
      </c>
    </row>
    <row r="924" spans="22:48">
      <c r="V924" s="30"/>
      <c r="W924" s="29"/>
      <c r="X924" s="30"/>
      <c r="Y924" s="30"/>
      <c r="Z924" s="29"/>
      <c r="AA924" s="30"/>
      <c r="AB924" s="30"/>
      <c r="AC924" s="29"/>
      <c r="AD924" s="30"/>
      <c r="AE924" s="30">
        <v>912</v>
      </c>
      <c r="AF924" s="383">
        <v>2426379.0699999998</v>
      </c>
      <c r="AG924" s="30"/>
      <c r="AH924" s="30"/>
      <c r="AI924" s="29"/>
      <c r="AJ924" s="30"/>
      <c r="AK924" s="30"/>
      <c r="AL924" s="29"/>
      <c r="AM924" s="30"/>
      <c r="AN924" s="30"/>
      <c r="AO924" s="29"/>
      <c r="AP924" s="30"/>
      <c r="AQ924" s="30">
        <v>912</v>
      </c>
      <c r="AR924" s="383">
        <v>4438072.58</v>
      </c>
      <c r="AS924" s="253">
        <f t="shared" si="32"/>
        <v>912</v>
      </c>
      <c r="AT924" s="254">
        <f t="shared" si="33"/>
        <v>912</v>
      </c>
      <c r="AU924" s="376">
        <v>912</v>
      </c>
      <c r="AV924" s="376">
        <v>4441295.82</v>
      </c>
    </row>
    <row r="925" spans="22:48">
      <c r="V925" s="30"/>
      <c r="W925" s="29"/>
      <c r="X925" s="30"/>
      <c r="Y925" s="30"/>
      <c r="Z925" s="29"/>
      <c r="AA925" s="30"/>
      <c r="AB925" s="30"/>
      <c r="AC925" s="29"/>
      <c r="AD925" s="30"/>
      <c r="AE925" s="30">
        <v>913</v>
      </c>
      <c r="AF925" s="383">
        <v>2429007.98</v>
      </c>
      <c r="AG925" s="30"/>
      <c r="AH925" s="30"/>
      <c r="AI925" s="29"/>
      <c r="AJ925" s="30"/>
      <c r="AK925" s="30"/>
      <c r="AL925" s="29"/>
      <c r="AM925" s="30"/>
      <c r="AN925" s="30"/>
      <c r="AO925" s="29"/>
      <c r="AP925" s="30"/>
      <c r="AQ925" s="30">
        <v>913</v>
      </c>
      <c r="AR925" s="383">
        <v>4442918.12</v>
      </c>
      <c r="AS925" s="253">
        <f t="shared" si="32"/>
        <v>913</v>
      </c>
      <c r="AT925" s="254">
        <f t="shared" si="33"/>
        <v>913</v>
      </c>
      <c r="AU925" s="376">
        <v>913</v>
      </c>
      <c r="AV925" s="376">
        <v>4446141.03</v>
      </c>
    </row>
    <row r="926" spans="22:48">
      <c r="V926" s="30"/>
      <c r="W926" s="29"/>
      <c r="X926" s="30"/>
      <c r="Y926" s="30"/>
      <c r="Z926" s="29"/>
      <c r="AA926" s="30"/>
      <c r="AB926" s="30"/>
      <c r="AC926" s="29"/>
      <c r="AD926" s="30"/>
      <c r="AE926" s="30">
        <v>914</v>
      </c>
      <c r="AF926" s="383">
        <v>2431636.89</v>
      </c>
      <c r="AG926" s="30"/>
      <c r="AH926" s="30"/>
      <c r="AI926" s="29"/>
      <c r="AJ926" s="30"/>
      <c r="AK926" s="30"/>
      <c r="AL926" s="29"/>
      <c r="AM926" s="30"/>
      <c r="AN926" s="30"/>
      <c r="AO926" s="29"/>
      <c r="AP926" s="30"/>
      <c r="AQ926" s="30">
        <v>914</v>
      </c>
      <c r="AR926" s="383">
        <v>4447763.66</v>
      </c>
      <c r="AS926" s="253">
        <f t="shared" si="32"/>
        <v>914</v>
      </c>
      <c r="AT926" s="254">
        <f t="shared" si="33"/>
        <v>914</v>
      </c>
      <c r="AU926" s="376">
        <v>914</v>
      </c>
      <c r="AV926" s="376">
        <v>4450986.24</v>
      </c>
    </row>
    <row r="927" spans="22:48">
      <c r="V927" s="30"/>
      <c r="W927" s="29"/>
      <c r="X927" s="30"/>
      <c r="Y927" s="30"/>
      <c r="Z927" s="29"/>
      <c r="AA927" s="30"/>
      <c r="AB927" s="30"/>
      <c r="AC927" s="29"/>
      <c r="AD927" s="30"/>
      <c r="AE927" s="30">
        <v>915</v>
      </c>
      <c r="AF927" s="383">
        <v>2434265.7999999998</v>
      </c>
      <c r="AG927" s="30"/>
      <c r="AH927" s="30"/>
      <c r="AI927" s="29"/>
      <c r="AJ927" s="30"/>
      <c r="AK927" s="30"/>
      <c r="AL927" s="29"/>
      <c r="AM927" s="30"/>
      <c r="AN927" s="30"/>
      <c r="AO927" s="29"/>
      <c r="AP927" s="30"/>
      <c r="AQ927" s="30">
        <v>915</v>
      </c>
      <c r="AR927" s="383">
        <v>4452609.2</v>
      </c>
      <c r="AS927" s="253">
        <f t="shared" si="32"/>
        <v>915</v>
      </c>
      <c r="AT927" s="254">
        <f t="shared" si="33"/>
        <v>915</v>
      </c>
      <c r="AU927" s="376">
        <v>915</v>
      </c>
      <c r="AV927" s="376">
        <v>4455831.45</v>
      </c>
    </row>
    <row r="928" spans="22:48">
      <c r="V928" s="30"/>
      <c r="W928" s="29"/>
      <c r="X928" s="30"/>
      <c r="Y928" s="30"/>
      <c r="Z928" s="29"/>
      <c r="AA928" s="30"/>
      <c r="AB928" s="30"/>
      <c r="AC928" s="29"/>
      <c r="AD928" s="30"/>
      <c r="AE928" s="30">
        <v>916</v>
      </c>
      <c r="AF928" s="383">
        <v>2436894.71</v>
      </c>
      <c r="AG928" s="30"/>
      <c r="AH928" s="30"/>
      <c r="AI928" s="29"/>
      <c r="AJ928" s="30"/>
      <c r="AK928" s="30"/>
      <c r="AL928" s="29"/>
      <c r="AM928" s="30"/>
      <c r="AN928" s="30"/>
      <c r="AO928" s="29"/>
      <c r="AP928" s="30"/>
      <c r="AQ928" s="30">
        <v>916</v>
      </c>
      <c r="AR928" s="383">
        <v>4457454.74</v>
      </c>
      <c r="AS928" s="253">
        <f t="shared" si="32"/>
        <v>916</v>
      </c>
      <c r="AT928" s="254">
        <f t="shared" si="33"/>
        <v>916</v>
      </c>
      <c r="AU928" s="376">
        <v>916</v>
      </c>
      <c r="AV928" s="376">
        <v>4460676.66</v>
      </c>
    </row>
    <row r="929" spans="22:48">
      <c r="V929" s="30"/>
      <c r="W929" s="29"/>
      <c r="X929" s="30"/>
      <c r="Y929" s="30"/>
      <c r="Z929" s="29"/>
      <c r="AA929" s="30"/>
      <c r="AB929" s="30"/>
      <c r="AC929" s="29"/>
      <c r="AD929" s="30"/>
      <c r="AE929" s="30">
        <v>917</v>
      </c>
      <c r="AF929" s="383">
        <v>2439523.62</v>
      </c>
      <c r="AG929" s="30"/>
      <c r="AH929" s="30"/>
      <c r="AI929" s="29"/>
      <c r="AJ929" s="30"/>
      <c r="AK929" s="30"/>
      <c r="AL929" s="29"/>
      <c r="AM929" s="30"/>
      <c r="AN929" s="30"/>
      <c r="AO929" s="29"/>
      <c r="AP929" s="30"/>
      <c r="AQ929" s="30">
        <v>917</v>
      </c>
      <c r="AR929" s="383">
        <v>4462300.28</v>
      </c>
      <c r="AS929" s="253">
        <f t="shared" si="32"/>
        <v>917</v>
      </c>
      <c r="AT929" s="254">
        <f t="shared" si="33"/>
        <v>917</v>
      </c>
      <c r="AU929" s="376">
        <v>917</v>
      </c>
      <c r="AV929" s="376">
        <v>4465521.87</v>
      </c>
    </row>
    <row r="930" spans="22:48">
      <c r="V930" s="30"/>
      <c r="W930" s="29"/>
      <c r="X930" s="30"/>
      <c r="Y930" s="30"/>
      <c r="Z930" s="29"/>
      <c r="AA930" s="30"/>
      <c r="AB930" s="30"/>
      <c r="AC930" s="29"/>
      <c r="AD930" s="30"/>
      <c r="AE930" s="30">
        <v>918</v>
      </c>
      <c r="AF930" s="383">
        <v>2442152.5299999998</v>
      </c>
      <c r="AG930" s="30"/>
      <c r="AH930" s="30"/>
      <c r="AI930" s="29"/>
      <c r="AJ930" s="30"/>
      <c r="AK930" s="30"/>
      <c r="AL930" s="29"/>
      <c r="AM930" s="30"/>
      <c r="AN930" s="30"/>
      <c r="AO930" s="29"/>
      <c r="AP930" s="30"/>
      <c r="AQ930" s="30">
        <v>918</v>
      </c>
      <c r="AR930" s="383">
        <v>4467145.82</v>
      </c>
      <c r="AS930" s="253">
        <f t="shared" si="32"/>
        <v>918</v>
      </c>
      <c r="AT930" s="254">
        <f t="shared" si="33"/>
        <v>918</v>
      </c>
      <c r="AU930" s="376">
        <v>918</v>
      </c>
      <c r="AV930" s="376">
        <v>4470367.08</v>
      </c>
    </row>
    <row r="931" spans="22:48">
      <c r="V931" s="30"/>
      <c r="W931" s="29"/>
      <c r="X931" s="30"/>
      <c r="Y931" s="30"/>
      <c r="Z931" s="29"/>
      <c r="AA931" s="30"/>
      <c r="AB931" s="30"/>
      <c r="AC931" s="29"/>
      <c r="AD931" s="30"/>
      <c r="AE931" s="30">
        <v>919</v>
      </c>
      <c r="AF931" s="383">
        <v>2444781.44</v>
      </c>
      <c r="AG931" s="30"/>
      <c r="AH931" s="30"/>
      <c r="AI931" s="29"/>
      <c r="AJ931" s="30"/>
      <c r="AK931" s="30"/>
      <c r="AL931" s="29"/>
      <c r="AM931" s="30"/>
      <c r="AN931" s="30"/>
      <c r="AO931" s="29"/>
      <c r="AP931" s="30"/>
      <c r="AQ931" s="30">
        <v>919</v>
      </c>
      <c r="AR931" s="383">
        <v>4471991.3600000003</v>
      </c>
      <c r="AS931" s="253">
        <f t="shared" si="32"/>
        <v>919</v>
      </c>
      <c r="AT931" s="254">
        <f t="shared" si="33"/>
        <v>919</v>
      </c>
      <c r="AU931" s="376">
        <v>919</v>
      </c>
      <c r="AV931" s="376">
        <v>4475212.29</v>
      </c>
    </row>
    <row r="932" spans="22:48">
      <c r="V932" s="30"/>
      <c r="W932" s="29"/>
      <c r="X932" s="30"/>
      <c r="Y932" s="30"/>
      <c r="Z932" s="29"/>
      <c r="AA932" s="30"/>
      <c r="AB932" s="30"/>
      <c r="AC932" s="29"/>
      <c r="AD932" s="30"/>
      <c r="AE932" s="30">
        <v>920</v>
      </c>
      <c r="AF932" s="383">
        <v>2447410.35</v>
      </c>
      <c r="AG932" s="30"/>
      <c r="AH932" s="30"/>
      <c r="AI932" s="29"/>
      <c r="AJ932" s="30"/>
      <c r="AK932" s="30"/>
      <c r="AL932" s="29"/>
      <c r="AM932" s="30"/>
      <c r="AN932" s="30"/>
      <c r="AO932" s="29"/>
      <c r="AP932" s="30"/>
      <c r="AQ932" s="30">
        <v>920</v>
      </c>
      <c r="AR932" s="383">
        <v>4476836.9000000004</v>
      </c>
      <c r="AS932" s="253">
        <f t="shared" si="32"/>
        <v>920</v>
      </c>
      <c r="AT932" s="254">
        <f t="shared" si="33"/>
        <v>920</v>
      </c>
      <c r="AU932" s="376">
        <v>920</v>
      </c>
      <c r="AV932" s="376">
        <v>4480057.5</v>
      </c>
    </row>
    <row r="933" spans="22:48">
      <c r="V933" s="30"/>
      <c r="W933" s="29"/>
      <c r="X933" s="30"/>
      <c r="Y933" s="30"/>
      <c r="Z933" s="29"/>
      <c r="AA933" s="30"/>
      <c r="AB933" s="30"/>
      <c r="AC933" s="29"/>
      <c r="AD933" s="30"/>
      <c r="AE933" s="30">
        <v>921</v>
      </c>
      <c r="AF933" s="383">
        <v>2450039.2599999998</v>
      </c>
      <c r="AG933" s="30"/>
      <c r="AH933" s="30"/>
      <c r="AI933" s="29"/>
      <c r="AJ933" s="30"/>
      <c r="AK933" s="30"/>
      <c r="AL933" s="29"/>
      <c r="AM933" s="30"/>
      <c r="AN933" s="30"/>
      <c r="AO933" s="29"/>
      <c r="AP933" s="30"/>
      <c r="AQ933" s="30">
        <v>921</v>
      </c>
      <c r="AR933" s="383">
        <v>4481682.4400000004</v>
      </c>
      <c r="AS933" s="253">
        <f t="shared" si="32"/>
        <v>921</v>
      </c>
      <c r="AT933" s="254">
        <f t="shared" si="33"/>
        <v>921</v>
      </c>
      <c r="AU933" s="376">
        <v>921</v>
      </c>
      <c r="AV933" s="376">
        <v>4484902.71</v>
      </c>
    </row>
    <row r="934" spans="22:48">
      <c r="V934" s="30"/>
      <c r="W934" s="29"/>
      <c r="X934" s="30"/>
      <c r="Y934" s="30"/>
      <c r="Z934" s="29"/>
      <c r="AA934" s="30"/>
      <c r="AB934" s="30"/>
      <c r="AC934" s="29"/>
      <c r="AD934" s="30"/>
      <c r="AE934" s="30">
        <v>922</v>
      </c>
      <c r="AF934" s="383">
        <v>2452668.17</v>
      </c>
      <c r="AG934" s="30"/>
      <c r="AH934" s="30"/>
      <c r="AI934" s="29"/>
      <c r="AJ934" s="30"/>
      <c r="AK934" s="30"/>
      <c r="AL934" s="29"/>
      <c r="AM934" s="30"/>
      <c r="AN934" s="30"/>
      <c r="AO934" s="29"/>
      <c r="AP934" s="30"/>
      <c r="AQ934" s="30">
        <v>922</v>
      </c>
      <c r="AR934" s="383">
        <v>4486527.9800000004</v>
      </c>
      <c r="AS934" s="253">
        <f t="shared" si="32"/>
        <v>922</v>
      </c>
      <c r="AT934" s="254">
        <f t="shared" si="33"/>
        <v>922</v>
      </c>
      <c r="AU934" s="376">
        <v>922</v>
      </c>
      <c r="AV934" s="376">
        <v>4489747.92</v>
      </c>
    </row>
    <row r="935" spans="22:48">
      <c r="V935" s="30"/>
      <c r="W935" s="29"/>
      <c r="X935" s="30"/>
      <c r="Y935" s="30"/>
      <c r="Z935" s="29"/>
      <c r="AA935" s="30"/>
      <c r="AB935" s="30"/>
      <c r="AC935" s="29"/>
      <c r="AD935" s="30"/>
      <c r="AE935" s="30">
        <v>923</v>
      </c>
      <c r="AF935" s="383">
        <v>2455297.08</v>
      </c>
      <c r="AG935" s="30"/>
      <c r="AH935" s="30"/>
      <c r="AI935" s="29"/>
      <c r="AJ935" s="30"/>
      <c r="AK935" s="30"/>
      <c r="AL935" s="29"/>
      <c r="AM935" s="30"/>
      <c r="AN935" s="30"/>
      <c r="AO935" s="29"/>
      <c r="AP935" s="30"/>
      <c r="AQ935" s="30">
        <v>923</v>
      </c>
      <c r="AR935" s="383">
        <v>4491373.5199999996</v>
      </c>
      <c r="AS935" s="253">
        <f t="shared" si="32"/>
        <v>923</v>
      </c>
      <c r="AT935" s="254">
        <f t="shared" si="33"/>
        <v>923</v>
      </c>
      <c r="AU935" s="376">
        <v>923</v>
      </c>
      <c r="AV935" s="376">
        <v>4494593.13</v>
      </c>
    </row>
    <row r="936" spans="22:48">
      <c r="V936" s="30"/>
      <c r="W936" s="29"/>
      <c r="X936" s="30"/>
      <c r="Y936" s="30"/>
      <c r="Z936" s="29"/>
      <c r="AA936" s="30"/>
      <c r="AB936" s="30"/>
      <c r="AC936" s="29"/>
      <c r="AD936" s="30"/>
      <c r="AE936" s="30">
        <v>924</v>
      </c>
      <c r="AF936" s="383">
        <v>2457925.9900000002</v>
      </c>
      <c r="AG936" s="30"/>
      <c r="AH936" s="30"/>
      <c r="AI936" s="29"/>
      <c r="AJ936" s="30"/>
      <c r="AK936" s="30"/>
      <c r="AL936" s="29"/>
      <c r="AM936" s="30"/>
      <c r="AN936" s="30"/>
      <c r="AO936" s="29"/>
      <c r="AP936" s="30"/>
      <c r="AQ936" s="30">
        <v>924</v>
      </c>
      <c r="AR936" s="383">
        <v>4496219.0599999996</v>
      </c>
      <c r="AS936" s="253">
        <f t="shared" si="32"/>
        <v>924</v>
      </c>
      <c r="AT936" s="254">
        <f t="shared" si="33"/>
        <v>924</v>
      </c>
      <c r="AU936" s="376">
        <v>924</v>
      </c>
      <c r="AV936" s="376">
        <v>4499438.34</v>
      </c>
    </row>
    <row r="937" spans="22:48">
      <c r="V937" s="30"/>
      <c r="W937" s="29"/>
      <c r="X937" s="30"/>
      <c r="Y937" s="30"/>
      <c r="Z937" s="29"/>
      <c r="AA937" s="30"/>
      <c r="AB937" s="30"/>
      <c r="AC937" s="29"/>
      <c r="AD937" s="30"/>
      <c r="AE937" s="30">
        <v>925</v>
      </c>
      <c r="AF937" s="383">
        <v>2460554.9</v>
      </c>
      <c r="AG937" s="30"/>
      <c r="AH937" s="30"/>
      <c r="AI937" s="29"/>
      <c r="AJ937" s="30"/>
      <c r="AK937" s="30"/>
      <c r="AL937" s="29"/>
      <c r="AM937" s="30"/>
      <c r="AN937" s="30"/>
      <c r="AO937" s="29"/>
      <c r="AP937" s="30"/>
      <c r="AQ937" s="30">
        <v>925</v>
      </c>
      <c r="AR937" s="383">
        <v>4501064.5999999996</v>
      </c>
      <c r="AS937" s="253">
        <f t="shared" si="32"/>
        <v>925</v>
      </c>
      <c r="AT937" s="254">
        <f t="shared" si="33"/>
        <v>925</v>
      </c>
      <c r="AU937" s="376">
        <v>925</v>
      </c>
      <c r="AV937" s="376">
        <v>4504283.55</v>
      </c>
    </row>
    <row r="938" spans="22:48">
      <c r="V938" s="30"/>
      <c r="W938" s="29"/>
      <c r="X938" s="30"/>
      <c r="Y938" s="30"/>
      <c r="Z938" s="29"/>
      <c r="AA938" s="30"/>
      <c r="AB938" s="30"/>
      <c r="AC938" s="29"/>
      <c r="AD938" s="30"/>
      <c r="AE938" s="30">
        <v>926</v>
      </c>
      <c r="AF938" s="383">
        <v>2463183.81</v>
      </c>
      <c r="AG938" s="30"/>
      <c r="AH938" s="30"/>
      <c r="AI938" s="29"/>
      <c r="AJ938" s="30"/>
      <c r="AK938" s="30"/>
      <c r="AL938" s="29"/>
      <c r="AM938" s="30"/>
      <c r="AN938" s="30"/>
      <c r="AO938" s="29"/>
      <c r="AP938" s="30"/>
      <c r="AQ938" s="30">
        <v>926</v>
      </c>
      <c r="AR938" s="383">
        <v>4505910.1399999997</v>
      </c>
      <c r="AS938" s="253">
        <f t="shared" si="32"/>
        <v>926</v>
      </c>
      <c r="AT938" s="254">
        <f t="shared" si="33"/>
        <v>926</v>
      </c>
      <c r="AU938" s="376">
        <v>926</v>
      </c>
      <c r="AV938" s="376">
        <v>4509128.76</v>
      </c>
    </row>
    <row r="939" spans="22:48">
      <c r="V939" s="30"/>
      <c r="W939" s="29"/>
      <c r="X939" s="30"/>
      <c r="Y939" s="30"/>
      <c r="Z939" s="29"/>
      <c r="AA939" s="30"/>
      <c r="AB939" s="30"/>
      <c r="AC939" s="29"/>
      <c r="AD939" s="30"/>
      <c r="AE939" s="30">
        <v>927</v>
      </c>
      <c r="AF939" s="383">
        <v>2465812.7200000002</v>
      </c>
      <c r="AG939" s="30"/>
      <c r="AH939" s="30"/>
      <c r="AI939" s="29"/>
      <c r="AJ939" s="30"/>
      <c r="AK939" s="30"/>
      <c r="AL939" s="29"/>
      <c r="AM939" s="30"/>
      <c r="AN939" s="30"/>
      <c r="AO939" s="29"/>
      <c r="AP939" s="30"/>
      <c r="AQ939" s="30">
        <v>927</v>
      </c>
      <c r="AR939" s="383">
        <v>4510755.68</v>
      </c>
      <c r="AS939" s="253">
        <f t="shared" si="32"/>
        <v>927</v>
      </c>
      <c r="AT939" s="254">
        <f t="shared" si="33"/>
        <v>927</v>
      </c>
      <c r="AU939" s="376">
        <v>927</v>
      </c>
      <c r="AV939" s="376">
        <v>4513973.97</v>
      </c>
    </row>
    <row r="940" spans="22:48">
      <c r="V940" s="30"/>
      <c r="W940" s="29"/>
      <c r="X940" s="30"/>
      <c r="Y940" s="30"/>
      <c r="Z940" s="29"/>
      <c r="AA940" s="30"/>
      <c r="AB940" s="30"/>
      <c r="AC940" s="29"/>
      <c r="AD940" s="30"/>
      <c r="AE940" s="30">
        <v>928</v>
      </c>
      <c r="AF940" s="383">
        <v>2468441.63</v>
      </c>
      <c r="AG940" s="30"/>
      <c r="AH940" s="30"/>
      <c r="AI940" s="29"/>
      <c r="AJ940" s="30"/>
      <c r="AK940" s="30"/>
      <c r="AL940" s="29"/>
      <c r="AM940" s="30"/>
      <c r="AN940" s="30"/>
      <c r="AO940" s="29"/>
      <c r="AP940" s="30"/>
      <c r="AQ940" s="30">
        <v>928</v>
      </c>
      <c r="AR940" s="383">
        <v>4515601.22</v>
      </c>
      <c r="AS940" s="253">
        <f t="shared" si="32"/>
        <v>928</v>
      </c>
      <c r="AT940" s="254">
        <f t="shared" si="33"/>
        <v>928</v>
      </c>
      <c r="AU940" s="376">
        <v>928</v>
      </c>
      <c r="AV940" s="376">
        <v>4518819.18</v>
      </c>
    </row>
    <row r="941" spans="22:48">
      <c r="V941" s="30"/>
      <c r="W941" s="29"/>
      <c r="X941" s="30"/>
      <c r="Y941" s="30"/>
      <c r="Z941" s="29"/>
      <c r="AA941" s="30"/>
      <c r="AB941" s="30"/>
      <c r="AC941" s="29"/>
      <c r="AD941" s="30"/>
      <c r="AE941" s="30">
        <v>929</v>
      </c>
      <c r="AF941" s="383">
        <v>2471070.54</v>
      </c>
      <c r="AG941" s="30"/>
      <c r="AH941" s="30"/>
      <c r="AI941" s="29"/>
      <c r="AJ941" s="30"/>
      <c r="AK941" s="30"/>
      <c r="AL941" s="29"/>
      <c r="AM941" s="30"/>
      <c r="AN941" s="30"/>
      <c r="AO941" s="29"/>
      <c r="AP941" s="30"/>
      <c r="AQ941" s="30">
        <v>929</v>
      </c>
      <c r="AR941" s="383">
        <v>4520446.76</v>
      </c>
      <c r="AS941" s="253">
        <f t="shared" si="32"/>
        <v>929</v>
      </c>
      <c r="AT941" s="254">
        <f t="shared" si="33"/>
        <v>929</v>
      </c>
      <c r="AU941" s="376">
        <v>929</v>
      </c>
      <c r="AV941" s="376">
        <v>4523664.3899999997</v>
      </c>
    </row>
    <row r="942" spans="22:48">
      <c r="V942" s="30"/>
      <c r="W942" s="29"/>
      <c r="X942" s="30"/>
      <c r="Y942" s="30"/>
      <c r="Z942" s="29"/>
      <c r="AA942" s="30"/>
      <c r="AB942" s="30"/>
      <c r="AC942" s="29"/>
      <c r="AD942" s="30"/>
      <c r="AE942" s="30">
        <v>930</v>
      </c>
      <c r="AF942" s="383">
        <v>2473699.4500000002</v>
      </c>
      <c r="AG942" s="30"/>
      <c r="AH942" s="30"/>
      <c r="AI942" s="29"/>
      <c r="AJ942" s="30"/>
      <c r="AK942" s="30"/>
      <c r="AL942" s="29"/>
      <c r="AM942" s="30"/>
      <c r="AN942" s="30"/>
      <c r="AO942" s="29"/>
      <c r="AP942" s="30"/>
      <c r="AQ942" s="30">
        <v>930</v>
      </c>
      <c r="AR942" s="383">
        <v>4525292.3</v>
      </c>
      <c r="AS942" s="253">
        <f t="shared" si="32"/>
        <v>930</v>
      </c>
      <c r="AT942" s="254">
        <f t="shared" si="33"/>
        <v>930</v>
      </c>
      <c r="AU942" s="376">
        <v>930</v>
      </c>
      <c r="AV942" s="376">
        <v>4528509.5999999996</v>
      </c>
    </row>
    <row r="943" spans="22:48">
      <c r="V943" s="30"/>
      <c r="W943" s="29"/>
      <c r="X943" s="30"/>
      <c r="Y943" s="30"/>
      <c r="Z943" s="29"/>
      <c r="AA943" s="30"/>
      <c r="AB943" s="30"/>
      <c r="AC943" s="29"/>
      <c r="AD943" s="30"/>
      <c r="AE943" s="30">
        <v>931</v>
      </c>
      <c r="AF943" s="383">
        <v>2476328.36</v>
      </c>
      <c r="AG943" s="30"/>
      <c r="AH943" s="30"/>
      <c r="AI943" s="29"/>
      <c r="AJ943" s="30"/>
      <c r="AK943" s="30"/>
      <c r="AL943" s="29"/>
      <c r="AM943" s="30"/>
      <c r="AN943" s="30"/>
      <c r="AO943" s="29"/>
      <c r="AP943" s="30"/>
      <c r="AQ943" s="30">
        <v>931</v>
      </c>
      <c r="AR943" s="383">
        <v>4530137.84</v>
      </c>
      <c r="AS943" s="253">
        <f t="shared" si="32"/>
        <v>931</v>
      </c>
      <c r="AT943" s="254">
        <f t="shared" si="33"/>
        <v>931</v>
      </c>
      <c r="AU943" s="376">
        <v>931</v>
      </c>
      <c r="AV943" s="376">
        <v>4533354.8099999996</v>
      </c>
    </row>
    <row r="944" spans="22:48">
      <c r="V944" s="30"/>
      <c r="W944" s="29"/>
      <c r="X944" s="30"/>
      <c r="Y944" s="30"/>
      <c r="Z944" s="29"/>
      <c r="AA944" s="30"/>
      <c r="AB944" s="30"/>
      <c r="AC944" s="29"/>
      <c r="AD944" s="30"/>
      <c r="AE944" s="30">
        <v>932</v>
      </c>
      <c r="AF944" s="383">
        <v>2478957.87</v>
      </c>
      <c r="AG944" s="30"/>
      <c r="AH944" s="30"/>
      <c r="AI944" s="29"/>
      <c r="AJ944" s="30"/>
      <c r="AK944" s="30"/>
      <c r="AL944" s="29"/>
      <c r="AM944" s="30"/>
      <c r="AN944" s="30"/>
      <c r="AO944" s="29"/>
      <c r="AP944" s="30"/>
      <c r="AQ944" s="30">
        <v>932</v>
      </c>
      <c r="AR944" s="383">
        <v>4534983.38</v>
      </c>
      <c r="AS944" s="253">
        <f t="shared" si="32"/>
        <v>932</v>
      </c>
      <c r="AT944" s="254">
        <f t="shared" si="33"/>
        <v>932</v>
      </c>
      <c r="AU944" s="376">
        <v>932</v>
      </c>
      <c r="AV944" s="376">
        <v>4538200.0199999996</v>
      </c>
    </row>
    <row r="945" spans="22:48">
      <c r="V945" s="30"/>
      <c r="W945" s="29"/>
      <c r="X945" s="30"/>
      <c r="Y945" s="30"/>
      <c r="Z945" s="29"/>
      <c r="AA945" s="30"/>
      <c r="AB945" s="30"/>
      <c r="AC945" s="29"/>
      <c r="AD945" s="30"/>
      <c r="AE945" s="30">
        <v>933</v>
      </c>
      <c r="AF945" s="383">
        <v>2481587.38</v>
      </c>
      <c r="AG945" s="30"/>
      <c r="AH945" s="30"/>
      <c r="AI945" s="29"/>
      <c r="AJ945" s="30"/>
      <c r="AK945" s="30"/>
      <c r="AL945" s="29"/>
      <c r="AM945" s="30"/>
      <c r="AN945" s="30"/>
      <c r="AO945" s="29"/>
      <c r="AP945" s="30"/>
      <c r="AQ945" s="30">
        <v>933</v>
      </c>
      <c r="AR945" s="383">
        <v>4539828.92</v>
      </c>
      <c r="AS945" s="253">
        <f t="shared" si="32"/>
        <v>933</v>
      </c>
      <c r="AT945" s="254">
        <f t="shared" si="33"/>
        <v>933</v>
      </c>
      <c r="AU945" s="376">
        <v>933</v>
      </c>
      <c r="AV945" s="376">
        <v>4543045.2300000004</v>
      </c>
    </row>
    <row r="946" spans="22:48">
      <c r="V946" s="30"/>
      <c r="W946" s="29"/>
      <c r="X946" s="30"/>
      <c r="Y946" s="30"/>
      <c r="Z946" s="29"/>
      <c r="AA946" s="30"/>
      <c r="AB946" s="30"/>
      <c r="AC946" s="29"/>
      <c r="AD946" s="30"/>
      <c r="AE946" s="30">
        <v>934</v>
      </c>
      <c r="AF946" s="383">
        <v>2484216.89</v>
      </c>
      <c r="AG946" s="30"/>
      <c r="AH946" s="30"/>
      <c r="AI946" s="29"/>
      <c r="AJ946" s="30"/>
      <c r="AK946" s="30"/>
      <c r="AL946" s="29"/>
      <c r="AM946" s="30"/>
      <c r="AN946" s="30"/>
      <c r="AO946" s="29"/>
      <c r="AP946" s="30"/>
      <c r="AQ946" s="30">
        <v>934</v>
      </c>
      <c r="AR946" s="383">
        <v>4544674.46</v>
      </c>
      <c r="AS946" s="253">
        <f t="shared" si="32"/>
        <v>934</v>
      </c>
      <c r="AT946" s="254">
        <f t="shared" si="33"/>
        <v>934</v>
      </c>
      <c r="AU946" s="376">
        <v>934</v>
      </c>
      <c r="AV946" s="376">
        <v>4547890.4400000004</v>
      </c>
    </row>
    <row r="947" spans="22:48">
      <c r="V947" s="30"/>
      <c r="W947" s="29"/>
      <c r="X947" s="30"/>
      <c r="Y947" s="30"/>
      <c r="Z947" s="29"/>
      <c r="AA947" s="30"/>
      <c r="AB947" s="30"/>
      <c r="AC947" s="29"/>
      <c r="AD947" s="30"/>
      <c r="AE947" s="30">
        <v>935</v>
      </c>
      <c r="AF947" s="383">
        <v>2486846.4</v>
      </c>
      <c r="AG947" s="30"/>
      <c r="AH947" s="30"/>
      <c r="AI947" s="29"/>
      <c r="AJ947" s="30"/>
      <c r="AK947" s="30"/>
      <c r="AL947" s="29"/>
      <c r="AM947" s="30"/>
      <c r="AN947" s="30"/>
      <c r="AO947" s="29"/>
      <c r="AP947" s="30"/>
      <c r="AQ947" s="30">
        <v>935</v>
      </c>
      <c r="AR947" s="383">
        <v>4549520</v>
      </c>
      <c r="AS947" s="253">
        <f t="shared" si="32"/>
        <v>935</v>
      </c>
      <c r="AT947" s="254">
        <f t="shared" si="33"/>
        <v>935</v>
      </c>
      <c r="AU947" s="376">
        <v>935</v>
      </c>
      <c r="AV947" s="376">
        <v>4552735.6500000004</v>
      </c>
    </row>
    <row r="948" spans="22:48">
      <c r="V948" s="30"/>
      <c r="W948" s="29"/>
      <c r="X948" s="30"/>
      <c r="Y948" s="30"/>
      <c r="Z948" s="29"/>
      <c r="AA948" s="30"/>
      <c r="AB948" s="30"/>
      <c r="AC948" s="29"/>
      <c r="AD948" s="30"/>
      <c r="AE948" s="30">
        <v>936</v>
      </c>
      <c r="AF948" s="383">
        <v>2489475.91</v>
      </c>
      <c r="AG948" s="30"/>
      <c r="AH948" s="30"/>
      <c r="AI948" s="29"/>
      <c r="AJ948" s="30"/>
      <c r="AK948" s="30"/>
      <c r="AL948" s="29"/>
      <c r="AM948" s="30"/>
      <c r="AN948" s="30"/>
      <c r="AO948" s="29"/>
      <c r="AP948" s="30"/>
      <c r="AQ948" s="30">
        <v>936</v>
      </c>
      <c r="AR948" s="383">
        <v>4554365.54</v>
      </c>
      <c r="AS948" s="253">
        <f t="shared" si="32"/>
        <v>936</v>
      </c>
      <c r="AT948" s="254">
        <f t="shared" si="33"/>
        <v>936</v>
      </c>
      <c r="AU948" s="376">
        <v>936</v>
      </c>
      <c r="AV948" s="376">
        <v>4557580.8600000003</v>
      </c>
    </row>
    <row r="949" spans="22:48">
      <c r="V949" s="30"/>
      <c r="W949" s="29"/>
      <c r="X949" s="30"/>
      <c r="Y949" s="30"/>
      <c r="Z949" s="29"/>
      <c r="AA949" s="30"/>
      <c r="AB949" s="30"/>
      <c r="AC949" s="29"/>
      <c r="AD949" s="30"/>
      <c r="AE949" s="30">
        <v>937</v>
      </c>
      <c r="AF949" s="383">
        <v>2492105.42</v>
      </c>
      <c r="AG949" s="30"/>
      <c r="AH949" s="30"/>
      <c r="AI949" s="29"/>
      <c r="AJ949" s="30"/>
      <c r="AK949" s="30"/>
      <c r="AL949" s="29"/>
      <c r="AM949" s="30"/>
      <c r="AN949" s="30"/>
      <c r="AO949" s="29"/>
      <c r="AP949" s="30"/>
      <c r="AQ949" s="30">
        <v>937</v>
      </c>
      <c r="AR949" s="383">
        <v>4559211.08</v>
      </c>
      <c r="AS949" s="253">
        <f t="shared" si="32"/>
        <v>937</v>
      </c>
      <c r="AT949" s="254">
        <f t="shared" si="33"/>
        <v>937</v>
      </c>
      <c r="AU949" s="376">
        <v>937</v>
      </c>
      <c r="AV949" s="376">
        <v>4562426.07</v>
      </c>
    </row>
    <row r="950" spans="22:48">
      <c r="V950" s="30"/>
      <c r="W950" s="29"/>
      <c r="X950" s="30"/>
      <c r="Y950" s="30"/>
      <c r="Z950" s="29"/>
      <c r="AA950" s="30"/>
      <c r="AB950" s="30"/>
      <c r="AC950" s="29"/>
      <c r="AD950" s="30"/>
      <c r="AE950" s="30">
        <v>938</v>
      </c>
      <c r="AF950" s="383">
        <v>2494734.9300000002</v>
      </c>
      <c r="AG950" s="30"/>
      <c r="AH950" s="30"/>
      <c r="AI950" s="29"/>
      <c r="AJ950" s="30"/>
      <c r="AK950" s="30"/>
      <c r="AL950" s="29"/>
      <c r="AM950" s="30"/>
      <c r="AN950" s="30"/>
      <c r="AO950" s="29"/>
      <c r="AP950" s="30"/>
      <c r="AQ950" s="30">
        <v>938</v>
      </c>
      <c r="AR950" s="383">
        <v>4564056.62</v>
      </c>
      <c r="AS950" s="253">
        <f t="shared" si="32"/>
        <v>938</v>
      </c>
      <c r="AT950" s="254">
        <f t="shared" si="33"/>
        <v>938</v>
      </c>
      <c r="AU950" s="376">
        <v>938</v>
      </c>
      <c r="AV950" s="376">
        <v>4567271.28</v>
      </c>
    </row>
    <row r="951" spans="22:48">
      <c r="V951" s="30"/>
      <c r="W951" s="29"/>
      <c r="X951" s="30"/>
      <c r="Y951" s="30"/>
      <c r="Z951" s="29"/>
      <c r="AA951" s="30"/>
      <c r="AB951" s="30"/>
      <c r="AC951" s="29"/>
      <c r="AD951" s="30"/>
      <c r="AE951" s="30">
        <v>939</v>
      </c>
      <c r="AF951" s="383">
        <v>2497364.44</v>
      </c>
      <c r="AG951" s="30"/>
      <c r="AH951" s="30"/>
      <c r="AI951" s="29"/>
      <c r="AJ951" s="30"/>
      <c r="AK951" s="30"/>
      <c r="AL951" s="29"/>
      <c r="AM951" s="30"/>
      <c r="AN951" s="30"/>
      <c r="AO951" s="29"/>
      <c r="AP951" s="30"/>
      <c r="AQ951" s="30">
        <v>939</v>
      </c>
      <c r="AR951" s="383">
        <v>4568902.16</v>
      </c>
      <c r="AS951" s="253">
        <f t="shared" si="32"/>
        <v>939</v>
      </c>
      <c r="AT951" s="254">
        <f t="shared" si="33"/>
        <v>939</v>
      </c>
      <c r="AU951" s="376">
        <v>939</v>
      </c>
      <c r="AV951" s="376">
        <v>4572116.49</v>
      </c>
    </row>
    <row r="952" spans="22:48">
      <c r="V952" s="30"/>
      <c r="W952" s="29"/>
      <c r="X952" s="30"/>
      <c r="Y952" s="30"/>
      <c r="Z952" s="29"/>
      <c r="AA952" s="30"/>
      <c r="AB952" s="30"/>
      <c r="AC952" s="29"/>
      <c r="AD952" s="30"/>
      <c r="AE952" s="30">
        <v>940</v>
      </c>
      <c r="AF952" s="383">
        <v>2499993.9500000002</v>
      </c>
      <c r="AG952" s="30"/>
      <c r="AH952" s="30"/>
      <c r="AI952" s="29"/>
      <c r="AJ952" s="30"/>
      <c r="AK952" s="30"/>
      <c r="AL952" s="29"/>
      <c r="AM952" s="30"/>
      <c r="AN952" s="30"/>
      <c r="AO952" s="29"/>
      <c r="AP952" s="30"/>
      <c r="AQ952" s="30">
        <v>940</v>
      </c>
      <c r="AR952" s="383">
        <v>4573747.7</v>
      </c>
      <c r="AS952" s="253">
        <f t="shared" si="32"/>
        <v>940</v>
      </c>
      <c r="AT952" s="254">
        <f t="shared" si="33"/>
        <v>940</v>
      </c>
      <c r="AU952" s="376">
        <v>940</v>
      </c>
      <c r="AV952" s="376">
        <v>4576961.7</v>
      </c>
    </row>
    <row r="953" spans="22:48">
      <c r="V953" s="30"/>
      <c r="W953" s="29"/>
      <c r="X953" s="30"/>
      <c r="Y953" s="30"/>
      <c r="Z953" s="29"/>
      <c r="AA953" s="30"/>
      <c r="AB953" s="30"/>
      <c r="AC953" s="29"/>
      <c r="AD953" s="30"/>
      <c r="AE953" s="30">
        <v>941</v>
      </c>
      <c r="AF953" s="383">
        <v>2502623.46</v>
      </c>
      <c r="AG953" s="30"/>
      <c r="AH953" s="30"/>
      <c r="AI953" s="29"/>
      <c r="AJ953" s="30"/>
      <c r="AK953" s="30"/>
      <c r="AL953" s="29"/>
      <c r="AM953" s="30"/>
      <c r="AN953" s="30"/>
      <c r="AO953" s="29"/>
      <c r="AP953" s="30"/>
      <c r="AQ953" s="30">
        <v>941</v>
      </c>
      <c r="AR953" s="383">
        <v>4578593.24</v>
      </c>
      <c r="AS953" s="253">
        <f t="shared" si="32"/>
        <v>941</v>
      </c>
      <c r="AT953" s="254">
        <f t="shared" si="33"/>
        <v>941</v>
      </c>
      <c r="AU953" s="376">
        <v>941</v>
      </c>
      <c r="AV953" s="376">
        <v>4581806.91</v>
      </c>
    </row>
    <row r="954" spans="22:48">
      <c r="V954" s="30"/>
      <c r="W954" s="29"/>
      <c r="X954" s="30"/>
      <c r="Y954" s="30"/>
      <c r="Z954" s="29"/>
      <c r="AA954" s="30"/>
      <c r="AB954" s="30"/>
      <c r="AC954" s="29"/>
      <c r="AD954" s="30"/>
      <c r="AE954" s="30">
        <v>942</v>
      </c>
      <c r="AF954" s="383">
        <v>2505252.9700000002</v>
      </c>
      <c r="AG954" s="30"/>
      <c r="AH954" s="30"/>
      <c r="AI954" s="29"/>
      <c r="AJ954" s="30"/>
      <c r="AK954" s="30"/>
      <c r="AL954" s="29"/>
      <c r="AM954" s="30"/>
      <c r="AN954" s="30"/>
      <c r="AO954" s="29"/>
      <c r="AP954" s="30"/>
      <c r="AQ954" s="30">
        <v>942</v>
      </c>
      <c r="AR954" s="383">
        <v>4583438.78</v>
      </c>
      <c r="AS954" s="253">
        <f t="shared" si="32"/>
        <v>942</v>
      </c>
      <c r="AT954" s="254">
        <f t="shared" si="33"/>
        <v>942</v>
      </c>
      <c r="AU954" s="376">
        <v>942</v>
      </c>
      <c r="AV954" s="376">
        <v>4586652.12</v>
      </c>
    </row>
    <row r="955" spans="22:48">
      <c r="V955" s="30"/>
      <c r="W955" s="29"/>
      <c r="X955" s="30"/>
      <c r="Y955" s="30"/>
      <c r="Z955" s="29"/>
      <c r="AA955" s="30"/>
      <c r="AB955" s="30"/>
      <c r="AC955" s="29"/>
      <c r="AD955" s="30"/>
      <c r="AE955" s="30">
        <v>943</v>
      </c>
      <c r="AF955" s="383">
        <v>2507882.48</v>
      </c>
      <c r="AG955" s="30"/>
      <c r="AH955" s="30"/>
      <c r="AI955" s="29"/>
      <c r="AJ955" s="30"/>
      <c r="AK955" s="30"/>
      <c r="AL955" s="29"/>
      <c r="AM955" s="30"/>
      <c r="AN955" s="30"/>
      <c r="AO955" s="29"/>
      <c r="AP955" s="30"/>
      <c r="AQ955" s="30">
        <v>943</v>
      </c>
      <c r="AR955" s="383">
        <v>4588284.32</v>
      </c>
      <c r="AS955" s="253">
        <f t="shared" si="32"/>
        <v>943</v>
      </c>
      <c r="AT955" s="254">
        <f t="shared" si="33"/>
        <v>943</v>
      </c>
      <c r="AU955" s="376">
        <v>943</v>
      </c>
      <c r="AV955" s="376">
        <v>4591497.33</v>
      </c>
    </row>
    <row r="956" spans="22:48">
      <c r="V956" s="30"/>
      <c r="W956" s="29"/>
      <c r="X956" s="30"/>
      <c r="Y956" s="30"/>
      <c r="Z956" s="29"/>
      <c r="AA956" s="30"/>
      <c r="AB956" s="30"/>
      <c r="AC956" s="29"/>
      <c r="AD956" s="30"/>
      <c r="AE956" s="30">
        <v>944</v>
      </c>
      <c r="AF956" s="383">
        <v>2510511.9900000002</v>
      </c>
      <c r="AG956" s="30"/>
      <c r="AH956" s="30"/>
      <c r="AI956" s="29"/>
      <c r="AJ956" s="30"/>
      <c r="AK956" s="30"/>
      <c r="AL956" s="29"/>
      <c r="AM956" s="30"/>
      <c r="AN956" s="30"/>
      <c r="AO956" s="29"/>
      <c r="AP956" s="30"/>
      <c r="AQ956" s="30">
        <v>944</v>
      </c>
      <c r="AR956" s="383">
        <v>4593129.8600000003</v>
      </c>
      <c r="AS956" s="253">
        <f t="shared" si="32"/>
        <v>944</v>
      </c>
      <c r="AT956" s="254">
        <f t="shared" si="33"/>
        <v>944</v>
      </c>
      <c r="AU956" s="376">
        <v>944</v>
      </c>
      <c r="AV956" s="376">
        <v>4596342.54</v>
      </c>
    </row>
    <row r="957" spans="22:48">
      <c r="V957" s="30"/>
      <c r="W957" s="29"/>
      <c r="X957" s="30"/>
      <c r="Y957" s="30"/>
      <c r="Z957" s="29"/>
      <c r="AA957" s="30"/>
      <c r="AB957" s="30"/>
      <c r="AC957" s="29"/>
      <c r="AD957" s="30"/>
      <c r="AE957" s="30">
        <v>945</v>
      </c>
      <c r="AF957" s="383">
        <v>2513141.5</v>
      </c>
      <c r="AG957" s="30"/>
      <c r="AH957" s="30"/>
      <c r="AI957" s="29"/>
      <c r="AJ957" s="30"/>
      <c r="AK957" s="30"/>
      <c r="AL957" s="29"/>
      <c r="AM957" s="30"/>
      <c r="AN957" s="30"/>
      <c r="AO957" s="29"/>
      <c r="AP957" s="30"/>
      <c r="AQ957" s="30">
        <v>945</v>
      </c>
      <c r="AR957" s="383">
        <v>4597975.4000000004</v>
      </c>
      <c r="AS957" s="253">
        <f t="shared" si="32"/>
        <v>945</v>
      </c>
      <c r="AT957" s="254">
        <f t="shared" si="33"/>
        <v>945</v>
      </c>
      <c r="AU957" s="376">
        <v>945</v>
      </c>
      <c r="AV957" s="376">
        <v>4601187.75</v>
      </c>
    </row>
    <row r="958" spans="22:48">
      <c r="V958" s="30"/>
      <c r="W958" s="29"/>
      <c r="X958" s="30"/>
      <c r="Y958" s="30"/>
      <c r="Z958" s="29"/>
      <c r="AA958" s="30"/>
      <c r="AB958" s="30"/>
      <c r="AC958" s="29"/>
      <c r="AD958" s="30"/>
      <c r="AE958" s="30">
        <v>946</v>
      </c>
      <c r="AF958" s="383">
        <v>2515771.0099999998</v>
      </c>
      <c r="AG958" s="30"/>
      <c r="AH958" s="30"/>
      <c r="AI958" s="29"/>
      <c r="AJ958" s="30"/>
      <c r="AK958" s="30"/>
      <c r="AL958" s="29"/>
      <c r="AM958" s="30"/>
      <c r="AN958" s="30"/>
      <c r="AO958" s="29"/>
      <c r="AP958" s="30"/>
      <c r="AQ958" s="30">
        <v>946</v>
      </c>
      <c r="AR958" s="383">
        <v>4602820.9400000004</v>
      </c>
      <c r="AS958" s="253">
        <f t="shared" si="32"/>
        <v>946</v>
      </c>
      <c r="AT958" s="254">
        <f t="shared" si="33"/>
        <v>946</v>
      </c>
      <c r="AU958" s="376">
        <v>946</v>
      </c>
      <c r="AV958" s="376">
        <v>4606032.96</v>
      </c>
    </row>
    <row r="959" spans="22:48">
      <c r="V959" s="30"/>
      <c r="W959" s="29"/>
      <c r="X959" s="30"/>
      <c r="Y959" s="30"/>
      <c r="Z959" s="29"/>
      <c r="AA959" s="30"/>
      <c r="AB959" s="30"/>
      <c r="AC959" s="29"/>
      <c r="AD959" s="30"/>
      <c r="AE959" s="30">
        <v>947</v>
      </c>
      <c r="AF959" s="383">
        <v>2518400.52</v>
      </c>
      <c r="AG959" s="30"/>
      <c r="AH959" s="30"/>
      <c r="AI959" s="29"/>
      <c r="AJ959" s="30"/>
      <c r="AK959" s="30"/>
      <c r="AL959" s="29"/>
      <c r="AM959" s="30"/>
      <c r="AN959" s="30"/>
      <c r="AO959" s="29"/>
      <c r="AP959" s="30"/>
      <c r="AQ959" s="30">
        <v>947</v>
      </c>
      <c r="AR959" s="383">
        <v>4607666.4800000004</v>
      </c>
      <c r="AS959" s="253">
        <f t="shared" si="32"/>
        <v>947</v>
      </c>
      <c r="AT959" s="254">
        <f t="shared" si="33"/>
        <v>947</v>
      </c>
      <c r="AU959" s="376">
        <v>947</v>
      </c>
      <c r="AV959" s="376">
        <v>4610878.17</v>
      </c>
    </row>
    <row r="960" spans="22:48">
      <c r="V960" s="30"/>
      <c r="W960" s="29"/>
      <c r="X960" s="30"/>
      <c r="Y960" s="30"/>
      <c r="Z960" s="29"/>
      <c r="AA960" s="30"/>
      <c r="AB960" s="30"/>
      <c r="AC960" s="29"/>
      <c r="AD960" s="30"/>
      <c r="AE960" s="30">
        <v>948</v>
      </c>
      <c r="AF960" s="383">
        <v>2521030.0299999998</v>
      </c>
      <c r="AG960" s="30"/>
      <c r="AH960" s="30"/>
      <c r="AI960" s="29"/>
      <c r="AJ960" s="30"/>
      <c r="AK960" s="30"/>
      <c r="AL960" s="29"/>
      <c r="AM960" s="30"/>
      <c r="AN960" s="30"/>
      <c r="AO960" s="29"/>
      <c r="AP960" s="30"/>
      <c r="AQ960" s="30">
        <v>948</v>
      </c>
      <c r="AR960" s="383">
        <v>4612512.0199999996</v>
      </c>
      <c r="AS960" s="253">
        <f t="shared" si="32"/>
        <v>948</v>
      </c>
      <c r="AT960" s="254">
        <f t="shared" si="33"/>
        <v>948</v>
      </c>
      <c r="AU960" s="376">
        <v>948</v>
      </c>
      <c r="AV960" s="376">
        <v>4615723.38</v>
      </c>
    </row>
    <row r="961" spans="22:48">
      <c r="V961" s="30"/>
      <c r="W961" s="29"/>
      <c r="X961" s="30"/>
      <c r="Y961" s="30"/>
      <c r="Z961" s="29"/>
      <c r="AA961" s="30"/>
      <c r="AB961" s="30"/>
      <c r="AC961" s="29"/>
      <c r="AD961" s="30"/>
      <c r="AE961" s="30">
        <v>949</v>
      </c>
      <c r="AF961" s="383">
        <v>2523659.54</v>
      </c>
      <c r="AG961" s="30"/>
      <c r="AH961" s="30"/>
      <c r="AI961" s="29"/>
      <c r="AJ961" s="30"/>
      <c r="AK961" s="30"/>
      <c r="AL961" s="29"/>
      <c r="AM961" s="30"/>
      <c r="AN961" s="30"/>
      <c r="AO961" s="29"/>
      <c r="AP961" s="30"/>
      <c r="AQ961" s="30">
        <v>949</v>
      </c>
      <c r="AR961" s="383">
        <v>4617357.5599999996</v>
      </c>
      <c r="AS961" s="253">
        <f t="shared" si="32"/>
        <v>949</v>
      </c>
      <c r="AT961" s="254">
        <f t="shared" si="33"/>
        <v>949</v>
      </c>
      <c r="AU961" s="376">
        <v>949</v>
      </c>
      <c r="AV961" s="376">
        <v>4620568.59</v>
      </c>
    </row>
    <row r="962" spans="22:48">
      <c r="V962" s="30"/>
      <c r="W962" s="29"/>
      <c r="X962" s="30"/>
      <c r="Y962" s="30"/>
      <c r="Z962" s="29"/>
      <c r="AA962" s="30"/>
      <c r="AB962" s="30"/>
      <c r="AC962" s="29"/>
      <c r="AD962" s="30"/>
      <c r="AE962" s="30">
        <v>950</v>
      </c>
      <c r="AF962" s="383">
        <v>2526289.0499999998</v>
      </c>
      <c r="AG962" s="30"/>
      <c r="AH962" s="30"/>
      <c r="AI962" s="29"/>
      <c r="AJ962" s="30"/>
      <c r="AK962" s="30"/>
      <c r="AL962" s="29"/>
      <c r="AM962" s="30"/>
      <c r="AN962" s="30"/>
      <c r="AO962" s="29"/>
      <c r="AP962" s="30"/>
      <c r="AQ962" s="30">
        <v>950</v>
      </c>
      <c r="AR962" s="383">
        <v>4622203.0999999996</v>
      </c>
      <c r="AS962" s="253">
        <f t="shared" si="32"/>
        <v>950</v>
      </c>
      <c r="AT962" s="254">
        <f t="shared" si="33"/>
        <v>950</v>
      </c>
      <c r="AU962" s="376">
        <v>950</v>
      </c>
      <c r="AV962" s="376">
        <v>4625413.8</v>
      </c>
    </row>
    <row r="963" spans="22:48">
      <c r="V963" s="30"/>
      <c r="W963" s="29"/>
      <c r="X963" s="30"/>
      <c r="Y963" s="30"/>
      <c r="Z963" s="29"/>
      <c r="AA963" s="30"/>
      <c r="AB963" s="30"/>
      <c r="AC963" s="29"/>
      <c r="AD963" s="30"/>
      <c r="AE963" s="30">
        <v>951</v>
      </c>
      <c r="AF963" s="383">
        <v>2528918.56</v>
      </c>
      <c r="AG963" s="30"/>
      <c r="AH963" s="30"/>
      <c r="AI963" s="29"/>
      <c r="AJ963" s="30"/>
      <c r="AK963" s="30"/>
      <c r="AL963" s="29"/>
      <c r="AM963" s="30"/>
      <c r="AN963" s="30"/>
      <c r="AO963" s="29"/>
      <c r="AP963" s="30"/>
      <c r="AQ963" s="30">
        <v>951</v>
      </c>
      <c r="AR963" s="383">
        <v>4627048.6399999997</v>
      </c>
      <c r="AS963" s="253">
        <f t="shared" si="32"/>
        <v>951</v>
      </c>
      <c r="AT963" s="254">
        <f t="shared" si="33"/>
        <v>951</v>
      </c>
      <c r="AU963" s="376">
        <v>951</v>
      </c>
      <c r="AV963" s="376">
        <v>4630259.01</v>
      </c>
    </row>
    <row r="964" spans="22:48">
      <c r="V964" s="30"/>
      <c r="W964" s="29"/>
      <c r="X964" s="30"/>
      <c r="Y964" s="30"/>
      <c r="Z964" s="29"/>
      <c r="AA964" s="30"/>
      <c r="AB964" s="30"/>
      <c r="AC964" s="29"/>
      <c r="AD964" s="30"/>
      <c r="AE964" s="30">
        <v>952</v>
      </c>
      <c r="AF964" s="383">
        <v>2531548.0699999998</v>
      </c>
      <c r="AG964" s="30"/>
      <c r="AH964" s="30"/>
      <c r="AI964" s="29"/>
      <c r="AJ964" s="30"/>
      <c r="AK964" s="30"/>
      <c r="AL964" s="29"/>
      <c r="AM964" s="30"/>
      <c r="AN964" s="30"/>
      <c r="AO964" s="29"/>
      <c r="AP964" s="30"/>
      <c r="AQ964" s="30">
        <v>952</v>
      </c>
      <c r="AR964" s="383">
        <v>4631894.18</v>
      </c>
      <c r="AS964" s="253">
        <f t="shared" si="32"/>
        <v>952</v>
      </c>
      <c r="AT964" s="254">
        <f t="shared" si="33"/>
        <v>952</v>
      </c>
      <c r="AU964" s="376">
        <v>952</v>
      </c>
      <c r="AV964" s="376">
        <v>4635104.22</v>
      </c>
    </row>
    <row r="965" spans="22:48">
      <c r="V965" s="30"/>
      <c r="W965" s="29"/>
      <c r="X965" s="30"/>
      <c r="Y965" s="30"/>
      <c r="Z965" s="29"/>
      <c r="AA965" s="30"/>
      <c r="AB965" s="30"/>
      <c r="AC965" s="29"/>
      <c r="AD965" s="30"/>
      <c r="AE965" s="30">
        <v>953</v>
      </c>
      <c r="AF965" s="383">
        <v>2534177.58</v>
      </c>
      <c r="AG965" s="30"/>
      <c r="AH965" s="30"/>
      <c r="AI965" s="29"/>
      <c r="AJ965" s="30"/>
      <c r="AK965" s="30"/>
      <c r="AL965" s="29"/>
      <c r="AM965" s="30"/>
      <c r="AN965" s="30"/>
      <c r="AO965" s="29"/>
      <c r="AP965" s="30"/>
      <c r="AQ965" s="30">
        <v>953</v>
      </c>
      <c r="AR965" s="383">
        <v>4636739.72</v>
      </c>
      <c r="AS965" s="253">
        <f t="shared" si="32"/>
        <v>953</v>
      </c>
      <c r="AT965" s="254">
        <f t="shared" si="33"/>
        <v>953</v>
      </c>
      <c r="AU965" s="376">
        <v>953</v>
      </c>
      <c r="AV965" s="376">
        <v>4639949.43</v>
      </c>
    </row>
    <row r="966" spans="22:48">
      <c r="V966" s="30"/>
      <c r="W966" s="29"/>
      <c r="X966" s="30"/>
      <c r="Y966" s="30"/>
      <c r="Z966" s="29"/>
      <c r="AA966" s="30"/>
      <c r="AB966" s="30"/>
      <c r="AC966" s="29"/>
      <c r="AD966" s="30"/>
      <c r="AE966" s="30">
        <v>954</v>
      </c>
      <c r="AF966" s="383">
        <v>2536807.09</v>
      </c>
      <c r="AG966" s="30"/>
      <c r="AH966" s="30"/>
      <c r="AI966" s="29"/>
      <c r="AJ966" s="30"/>
      <c r="AK966" s="30"/>
      <c r="AL966" s="29"/>
      <c r="AM966" s="30"/>
      <c r="AN966" s="30"/>
      <c r="AO966" s="29"/>
      <c r="AP966" s="30"/>
      <c r="AQ966" s="30">
        <v>954</v>
      </c>
      <c r="AR966" s="383">
        <v>4641585.26</v>
      </c>
      <c r="AS966" s="253">
        <f t="shared" si="32"/>
        <v>954</v>
      </c>
      <c r="AT966" s="254">
        <f t="shared" si="33"/>
        <v>954</v>
      </c>
      <c r="AU966" s="376">
        <v>954</v>
      </c>
      <c r="AV966" s="376">
        <v>4644794.6399999997</v>
      </c>
    </row>
    <row r="967" spans="22:48">
      <c r="V967" s="30"/>
      <c r="W967" s="29"/>
      <c r="X967" s="30"/>
      <c r="Y967" s="30"/>
      <c r="Z967" s="29"/>
      <c r="AA967" s="30"/>
      <c r="AB967" s="30"/>
      <c r="AC967" s="29"/>
      <c r="AD967" s="30"/>
      <c r="AE967" s="30">
        <v>955</v>
      </c>
      <c r="AF967" s="383">
        <v>2539436.6</v>
      </c>
      <c r="AG967" s="30"/>
      <c r="AH967" s="30"/>
      <c r="AI967" s="29"/>
      <c r="AJ967" s="30"/>
      <c r="AK967" s="30"/>
      <c r="AL967" s="29"/>
      <c r="AM967" s="30"/>
      <c r="AN967" s="30"/>
      <c r="AO967" s="29"/>
      <c r="AP967" s="30"/>
      <c r="AQ967" s="30">
        <v>955</v>
      </c>
      <c r="AR967" s="383">
        <v>4646430.8</v>
      </c>
      <c r="AS967" s="253">
        <f t="shared" si="32"/>
        <v>955</v>
      </c>
      <c r="AT967" s="254">
        <f t="shared" si="33"/>
        <v>955</v>
      </c>
      <c r="AU967" s="376">
        <v>955</v>
      </c>
      <c r="AV967" s="376">
        <v>4649639.8499999996</v>
      </c>
    </row>
    <row r="968" spans="22:48">
      <c r="V968" s="30"/>
      <c r="W968" s="29"/>
      <c r="X968" s="30"/>
      <c r="Y968" s="30"/>
      <c r="Z968" s="29"/>
      <c r="AA968" s="30"/>
      <c r="AB968" s="30"/>
      <c r="AC968" s="29"/>
      <c r="AD968" s="30"/>
      <c r="AE968" s="30">
        <v>956</v>
      </c>
      <c r="AF968" s="383">
        <v>2542066.11</v>
      </c>
      <c r="AG968" s="30"/>
      <c r="AH968" s="30"/>
      <c r="AI968" s="29"/>
      <c r="AJ968" s="30"/>
      <c r="AK968" s="30"/>
      <c r="AL968" s="29"/>
      <c r="AM968" s="30"/>
      <c r="AN968" s="30"/>
      <c r="AO968" s="29"/>
      <c r="AP968" s="30"/>
      <c r="AQ968" s="30">
        <v>956</v>
      </c>
      <c r="AR968" s="383">
        <v>4651276.34</v>
      </c>
      <c r="AS968" s="253">
        <f t="shared" si="32"/>
        <v>956</v>
      </c>
      <c r="AT968" s="254">
        <f t="shared" si="33"/>
        <v>956</v>
      </c>
      <c r="AU968" s="376">
        <v>956</v>
      </c>
      <c r="AV968" s="376">
        <v>4654485.0599999996</v>
      </c>
    </row>
    <row r="969" spans="22:48">
      <c r="V969" s="30"/>
      <c r="W969" s="29"/>
      <c r="X969" s="30"/>
      <c r="Y969" s="30"/>
      <c r="Z969" s="29"/>
      <c r="AA969" s="30"/>
      <c r="AB969" s="30"/>
      <c r="AC969" s="29"/>
      <c r="AD969" s="30"/>
      <c r="AE969" s="30">
        <v>957</v>
      </c>
      <c r="AF969" s="383">
        <v>2544695.62</v>
      </c>
      <c r="AG969" s="30"/>
      <c r="AH969" s="30"/>
      <c r="AI969" s="29"/>
      <c r="AJ969" s="30"/>
      <c r="AK969" s="30"/>
      <c r="AL969" s="29"/>
      <c r="AM969" s="30"/>
      <c r="AN969" s="30"/>
      <c r="AO969" s="29"/>
      <c r="AP969" s="30"/>
      <c r="AQ969" s="30">
        <v>957</v>
      </c>
      <c r="AR969" s="383">
        <v>4656121.88</v>
      </c>
      <c r="AS969" s="253">
        <f t="shared" si="32"/>
        <v>957</v>
      </c>
      <c r="AT969" s="254">
        <f t="shared" si="33"/>
        <v>957</v>
      </c>
      <c r="AU969" s="376">
        <v>957</v>
      </c>
      <c r="AV969" s="376">
        <v>4659330.2699999996</v>
      </c>
    </row>
    <row r="970" spans="22:48">
      <c r="V970" s="30"/>
      <c r="W970" s="29"/>
      <c r="X970" s="30"/>
      <c r="Y970" s="30"/>
      <c r="Z970" s="29"/>
      <c r="AA970" s="30"/>
      <c r="AB970" s="30"/>
      <c r="AC970" s="29"/>
      <c r="AD970" s="30"/>
      <c r="AE970" s="30">
        <v>958</v>
      </c>
      <c r="AF970" s="383">
        <v>2547325.13</v>
      </c>
      <c r="AG970" s="30"/>
      <c r="AH970" s="30"/>
      <c r="AI970" s="29"/>
      <c r="AJ970" s="30"/>
      <c r="AK970" s="30"/>
      <c r="AL970" s="29"/>
      <c r="AM970" s="30"/>
      <c r="AN970" s="30"/>
      <c r="AO970" s="29"/>
      <c r="AP970" s="30"/>
      <c r="AQ970" s="30">
        <v>958</v>
      </c>
      <c r="AR970" s="383">
        <v>4660967.42</v>
      </c>
      <c r="AS970" s="253">
        <f t="shared" si="32"/>
        <v>958</v>
      </c>
      <c r="AT970" s="254">
        <f t="shared" si="33"/>
        <v>958</v>
      </c>
      <c r="AU970" s="376">
        <v>958</v>
      </c>
      <c r="AV970" s="376">
        <v>4664175.4800000004</v>
      </c>
    </row>
    <row r="971" spans="22:48">
      <c r="V971" s="30"/>
      <c r="W971" s="29"/>
      <c r="X971" s="30"/>
      <c r="Y971" s="30"/>
      <c r="Z971" s="29"/>
      <c r="AA971" s="30"/>
      <c r="AB971" s="30"/>
      <c r="AC971" s="29"/>
      <c r="AD971" s="30"/>
      <c r="AE971" s="30">
        <v>959</v>
      </c>
      <c r="AF971" s="383">
        <v>2549954.64</v>
      </c>
      <c r="AG971" s="30"/>
      <c r="AH971" s="30"/>
      <c r="AI971" s="29"/>
      <c r="AJ971" s="30"/>
      <c r="AK971" s="30"/>
      <c r="AL971" s="29"/>
      <c r="AM971" s="30"/>
      <c r="AN971" s="30"/>
      <c r="AO971" s="29"/>
      <c r="AP971" s="30"/>
      <c r="AQ971" s="30">
        <v>959</v>
      </c>
      <c r="AR971" s="383">
        <v>4665812.96</v>
      </c>
      <c r="AS971" s="253">
        <f t="shared" si="32"/>
        <v>959</v>
      </c>
      <c r="AT971" s="254">
        <f t="shared" si="33"/>
        <v>959</v>
      </c>
      <c r="AU971" s="376">
        <v>959</v>
      </c>
      <c r="AV971" s="376">
        <v>4669020.6900000004</v>
      </c>
    </row>
    <row r="972" spans="22:48">
      <c r="V972" s="30"/>
      <c r="W972" s="29"/>
      <c r="X972" s="30"/>
      <c r="Y972" s="30"/>
      <c r="Z972" s="29"/>
      <c r="AA972" s="30"/>
      <c r="AB972" s="30"/>
      <c r="AC972" s="29"/>
      <c r="AD972" s="30"/>
      <c r="AE972" s="30">
        <v>960</v>
      </c>
      <c r="AF972" s="383">
        <v>2552584.15</v>
      </c>
      <c r="AG972" s="30"/>
      <c r="AH972" s="30"/>
      <c r="AI972" s="29"/>
      <c r="AJ972" s="30"/>
      <c r="AK972" s="30"/>
      <c r="AL972" s="29"/>
      <c r="AM972" s="30"/>
      <c r="AN972" s="30"/>
      <c r="AO972" s="29"/>
      <c r="AP972" s="30"/>
      <c r="AQ972" s="30">
        <v>960</v>
      </c>
      <c r="AR972" s="383">
        <v>4670658.5</v>
      </c>
      <c r="AS972" s="253">
        <f t="shared" si="32"/>
        <v>960</v>
      </c>
      <c r="AT972" s="254">
        <f t="shared" si="33"/>
        <v>960</v>
      </c>
      <c r="AU972" s="376">
        <v>960</v>
      </c>
      <c r="AV972" s="376">
        <v>4673865.9000000004</v>
      </c>
    </row>
    <row r="973" spans="22:48">
      <c r="V973" s="30"/>
      <c r="W973" s="29"/>
      <c r="X973" s="30"/>
      <c r="Y973" s="30"/>
      <c r="Z973" s="29"/>
      <c r="AA973" s="30"/>
      <c r="AB973" s="30"/>
      <c r="AC973" s="29"/>
      <c r="AD973" s="30"/>
      <c r="AE973" s="30">
        <v>961</v>
      </c>
      <c r="AF973" s="383">
        <v>2555213.66</v>
      </c>
      <c r="AG973" s="30"/>
      <c r="AH973" s="30"/>
      <c r="AI973" s="29"/>
      <c r="AJ973" s="30"/>
      <c r="AK973" s="30"/>
      <c r="AL973" s="29"/>
      <c r="AM973" s="30"/>
      <c r="AN973" s="30"/>
      <c r="AO973" s="29"/>
      <c r="AP973" s="30"/>
      <c r="AQ973" s="30">
        <v>961</v>
      </c>
      <c r="AR973" s="383">
        <v>4675505.3899999997</v>
      </c>
      <c r="AS973" s="253">
        <f t="shared" ref="AS973:AS1036" si="34">AS972+1</f>
        <v>961</v>
      </c>
      <c r="AT973" s="254">
        <f t="shared" ref="AT973:AT1036" si="35">AT972+1</f>
        <v>961</v>
      </c>
      <c r="AU973" s="376">
        <v>961</v>
      </c>
      <c r="AV973" s="376">
        <v>4678712.05</v>
      </c>
    </row>
    <row r="974" spans="22:48">
      <c r="V974" s="30"/>
      <c r="W974" s="29"/>
      <c r="X974" s="30"/>
      <c r="Y974" s="30"/>
      <c r="Z974" s="29"/>
      <c r="AA974" s="30"/>
      <c r="AB974" s="30"/>
      <c r="AC974" s="29"/>
      <c r="AD974" s="30"/>
      <c r="AE974" s="30">
        <v>962</v>
      </c>
      <c r="AF974" s="383">
        <v>2557843.17</v>
      </c>
      <c r="AG974" s="30"/>
      <c r="AH974" s="30"/>
      <c r="AI974" s="29"/>
      <c r="AJ974" s="30"/>
      <c r="AK974" s="30"/>
      <c r="AL974" s="29"/>
      <c r="AM974" s="30"/>
      <c r="AN974" s="30"/>
      <c r="AO974" s="29"/>
      <c r="AP974" s="30"/>
      <c r="AQ974" s="30">
        <v>962</v>
      </c>
      <c r="AR974" s="383">
        <v>4680352.28</v>
      </c>
      <c r="AS974" s="253">
        <f t="shared" si="34"/>
        <v>962</v>
      </c>
      <c r="AT974" s="254">
        <f t="shared" si="35"/>
        <v>962</v>
      </c>
      <c r="AU974" s="376">
        <v>962</v>
      </c>
      <c r="AV974" s="376">
        <v>4683558.2</v>
      </c>
    </row>
    <row r="975" spans="22:48">
      <c r="V975" s="30"/>
      <c r="W975" s="29"/>
      <c r="X975" s="30"/>
      <c r="Y975" s="30"/>
      <c r="Z975" s="29"/>
      <c r="AA975" s="30"/>
      <c r="AB975" s="30"/>
      <c r="AC975" s="29"/>
      <c r="AD975" s="30"/>
      <c r="AE975" s="30">
        <v>963</v>
      </c>
      <c r="AF975" s="383">
        <v>2560472.6800000002</v>
      </c>
      <c r="AG975" s="30"/>
      <c r="AH975" s="30"/>
      <c r="AI975" s="29"/>
      <c r="AJ975" s="30"/>
      <c r="AK975" s="30"/>
      <c r="AL975" s="29"/>
      <c r="AM975" s="30"/>
      <c r="AN975" s="30"/>
      <c r="AO975" s="29"/>
      <c r="AP975" s="30"/>
      <c r="AQ975" s="30">
        <v>963</v>
      </c>
      <c r="AR975" s="383">
        <v>4685199.17</v>
      </c>
      <c r="AS975" s="253">
        <f t="shared" si="34"/>
        <v>963</v>
      </c>
      <c r="AT975" s="254">
        <f t="shared" si="35"/>
        <v>963</v>
      </c>
      <c r="AU975" s="376">
        <v>963</v>
      </c>
      <c r="AV975" s="376">
        <v>4688404.3499999996</v>
      </c>
    </row>
    <row r="976" spans="22:48">
      <c r="V976" s="30"/>
      <c r="W976" s="29"/>
      <c r="X976" s="30"/>
      <c r="Y976" s="30"/>
      <c r="Z976" s="29"/>
      <c r="AA976" s="30"/>
      <c r="AB976" s="30"/>
      <c r="AC976" s="29"/>
      <c r="AD976" s="30"/>
      <c r="AE976" s="30">
        <v>964</v>
      </c>
      <c r="AF976" s="383">
        <v>2563102.19</v>
      </c>
      <c r="AG976" s="30"/>
      <c r="AH976" s="30"/>
      <c r="AI976" s="29"/>
      <c r="AJ976" s="30"/>
      <c r="AK976" s="30"/>
      <c r="AL976" s="29"/>
      <c r="AM976" s="30"/>
      <c r="AN976" s="30"/>
      <c r="AO976" s="29"/>
      <c r="AP976" s="30"/>
      <c r="AQ976" s="30">
        <v>964</v>
      </c>
      <c r="AR976" s="383">
        <v>4690046.0599999996</v>
      </c>
      <c r="AS976" s="253">
        <f t="shared" si="34"/>
        <v>964</v>
      </c>
      <c r="AT976" s="254">
        <f t="shared" si="35"/>
        <v>964</v>
      </c>
      <c r="AU976" s="376">
        <v>964</v>
      </c>
      <c r="AV976" s="376">
        <v>4693250.5</v>
      </c>
    </row>
    <row r="977" spans="22:48">
      <c r="V977" s="30"/>
      <c r="W977" s="29"/>
      <c r="X977" s="30"/>
      <c r="Y977" s="30"/>
      <c r="Z977" s="29"/>
      <c r="AA977" s="30"/>
      <c r="AB977" s="30"/>
      <c r="AC977" s="29"/>
      <c r="AD977" s="30"/>
      <c r="AE977" s="30">
        <v>965</v>
      </c>
      <c r="AF977" s="383">
        <v>2565731.7000000002</v>
      </c>
      <c r="AG977" s="30"/>
      <c r="AH977" s="30"/>
      <c r="AI977" s="29"/>
      <c r="AJ977" s="30"/>
      <c r="AK977" s="30"/>
      <c r="AL977" s="29"/>
      <c r="AM977" s="30"/>
      <c r="AN977" s="30"/>
      <c r="AO977" s="29"/>
      <c r="AP977" s="30"/>
      <c r="AQ977" s="30">
        <v>965</v>
      </c>
      <c r="AR977" s="383">
        <v>4694892.95</v>
      </c>
      <c r="AS977" s="253">
        <f t="shared" si="34"/>
        <v>965</v>
      </c>
      <c r="AT977" s="254">
        <f t="shared" si="35"/>
        <v>965</v>
      </c>
      <c r="AU977" s="376">
        <v>965</v>
      </c>
      <c r="AV977" s="376">
        <v>4698096.6500000004</v>
      </c>
    </row>
    <row r="978" spans="22:48">
      <c r="V978" s="30"/>
      <c r="W978" s="29"/>
      <c r="X978" s="30"/>
      <c r="Y978" s="30"/>
      <c r="Z978" s="29"/>
      <c r="AA978" s="30"/>
      <c r="AB978" s="30"/>
      <c r="AC978" s="29"/>
      <c r="AD978" s="30"/>
      <c r="AE978" s="30">
        <v>966</v>
      </c>
      <c r="AF978" s="383">
        <v>2568361.21</v>
      </c>
      <c r="AG978" s="30"/>
      <c r="AH978" s="30"/>
      <c r="AI978" s="29"/>
      <c r="AJ978" s="30"/>
      <c r="AK978" s="30"/>
      <c r="AL978" s="29"/>
      <c r="AM978" s="30"/>
      <c r="AN978" s="30"/>
      <c r="AO978" s="29"/>
      <c r="AP978" s="30"/>
      <c r="AQ978" s="30">
        <v>966</v>
      </c>
      <c r="AR978" s="383">
        <v>4699739.84</v>
      </c>
      <c r="AS978" s="253">
        <f t="shared" si="34"/>
        <v>966</v>
      </c>
      <c r="AT978" s="254">
        <f t="shared" si="35"/>
        <v>966</v>
      </c>
      <c r="AU978" s="376">
        <v>966</v>
      </c>
      <c r="AV978" s="376">
        <v>4702942.8</v>
      </c>
    </row>
    <row r="979" spans="22:48">
      <c r="V979" s="30"/>
      <c r="W979" s="29"/>
      <c r="X979" s="30"/>
      <c r="Y979" s="30"/>
      <c r="Z979" s="29"/>
      <c r="AA979" s="30"/>
      <c r="AB979" s="30"/>
      <c r="AC979" s="29"/>
      <c r="AD979" s="30"/>
      <c r="AE979" s="30">
        <v>967</v>
      </c>
      <c r="AF979" s="383">
        <v>2570990.7200000002</v>
      </c>
      <c r="AG979" s="30"/>
      <c r="AH979" s="30"/>
      <c r="AI979" s="29"/>
      <c r="AJ979" s="30"/>
      <c r="AK979" s="30"/>
      <c r="AL979" s="29"/>
      <c r="AM979" s="30"/>
      <c r="AN979" s="30"/>
      <c r="AO979" s="29"/>
      <c r="AP979" s="30"/>
      <c r="AQ979" s="30">
        <v>967</v>
      </c>
      <c r="AR979" s="383">
        <v>4704586.7300000004</v>
      </c>
      <c r="AS979" s="253">
        <f t="shared" si="34"/>
        <v>967</v>
      </c>
      <c r="AT979" s="254">
        <f t="shared" si="35"/>
        <v>967</v>
      </c>
      <c r="AU979" s="376">
        <v>967</v>
      </c>
      <c r="AV979" s="376">
        <v>4707788.95</v>
      </c>
    </row>
    <row r="980" spans="22:48">
      <c r="V980" s="30"/>
      <c r="W980" s="29"/>
      <c r="X980" s="30"/>
      <c r="Y980" s="30"/>
      <c r="Z980" s="29"/>
      <c r="AA980" s="30"/>
      <c r="AB980" s="30"/>
      <c r="AC980" s="29"/>
      <c r="AD980" s="30"/>
      <c r="AE980" s="30">
        <v>968</v>
      </c>
      <c r="AF980" s="383">
        <v>2573620.23</v>
      </c>
      <c r="AG980" s="30"/>
      <c r="AH980" s="30"/>
      <c r="AI980" s="29"/>
      <c r="AJ980" s="30"/>
      <c r="AK980" s="30"/>
      <c r="AL980" s="29"/>
      <c r="AM980" s="30"/>
      <c r="AN980" s="30"/>
      <c r="AO980" s="29"/>
      <c r="AP980" s="30"/>
      <c r="AQ980" s="30">
        <v>968</v>
      </c>
      <c r="AR980" s="383">
        <v>4709433.62</v>
      </c>
      <c r="AS980" s="253">
        <f t="shared" si="34"/>
        <v>968</v>
      </c>
      <c r="AT980" s="254">
        <f t="shared" si="35"/>
        <v>968</v>
      </c>
      <c r="AU980" s="376">
        <v>968</v>
      </c>
      <c r="AV980" s="376">
        <v>4712635.0999999996</v>
      </c>
    </row>
    <row r="981" spans="22:48">
      <c r="V981" s="30"/>
      <c r="W981" s="29"/>
      <c r="X981" s="30"/>
      <c r="Y981" s="30"/>
      <c r="Z981" s="29"/>
      <c r="AA981" s="30"/>
      <c r="AB981" s="30"/>
      <c r="AC981" s="29"/>
      <c r="AD981" s="30"/>
      <c r="AE981" s="30">
        <v>969</v>
      </c>
      <c r="AF981" s="383">
        <v>2576249.7400000002</v>
      </c>
      <c r="AG981" s="30"/>
      <c r="AH981" s="30"/>
      <c r="AI981" s="29"/>
      <c r="AJ981" s="30"/>
      <c r="AK981" s="30"/>
      <c r="AL981" s="29"/>
      <c r="AM981" s="30"/>
      <c r="AN981" s="30"/>
      <c r="AO981" s="29"/>
      <c r="AP981" s="30"/>
      <c r="AQ981" s="30">
        <v>969</v>
      </c>
      <c r="AR981" s="383">
        <v>4714280.51</v>
      </c>
      <c r="AS981" s="253">
        <f t="shared" si="34"/>
        <v>969</v>
      </c>
      <c r="AT981" s="254">
        <f t="shared" si="35"/>
        <v>969</v>
      </c>
      <c r="AU981" s="376">
        <v>969</v>
      </c>
      <c r="AV981" s="376">
        <v>4717481.25</v>
      </c>
    </row>
    <row r="982" spans="22:48">
      <c r="V982" s="30"/>
      <c r="W982" s="29"/>
      <c r="X982" s="30"/>
      <c r="Y982" s="30"/>
      <c r="Z982" s="29"/>
      <c r="AA982" s="30"/>
      <c r="AB982" s="30"/>
      <c r="AC982" s="29"/>
      <c r="AD982" s="30"/>
      <c r="AE982" s="30">
        <v>970</v>
      </c>
      <c r="AF982" s="383">
        <v>2578879.25</v>
      </c>
      <c r="AG982" s="30"/>
      <c r="AH982" s="30"/>
      <c r="AI982" s="29"/>
      <c r="AJ982" s="30"/>
      <c r="AK982" s="30"/>
      <c r="AL982" s="29"/>
      <c r="AM982" s="30"/>
      <c r="AN982" s="30"/>
      <c r="AO982" s="29"/>
      <c r="AP982" s="30"/>
      <c r="AQ982" s="30">
        <v>970</v>
      </c>
      <c r="AR982" s="383">
        <v>4719127.4000000004</v>
      </c>
      <c r="AS982" s="253">
        <f t="shared" si="34"/>
        <v>970</v>
      </c>
      <c r="AT982" s="254">
        <f t="shared" si="35"/>
        <v>970</v>
      </c>
      <c r="AU982" s="376">
        <v>970</v>
      </c>
      <c r="AV982" s="376">
        <v>4722327.4000000004</v>
      </c>
    </row>
    <row r="983" spans="22:48">
      <c r="V983" s="30"/>
      <c r="W983" s="29"/>
      <c r="X983" s="30"/>
      <c r="Y983" s="30"/>
      <c r="Z983" s="29"/>
      <c r="AA983" s="30"/>
      <c r="AB983" s="30"/>
      <c r="AC983" s="29"/>
      <c r="AD983" s="30"/>
      <c r="AE983" s="30">
        <v>971</v>
      </c>
      <c r="AF983" s="383">
        <v>2581508.7599999998</v>
      </c>
      <c r="AG983" s="30"/>
      <c r="AH983" s="30"/>
      <c r="AI983" s="29"/>
      <c r="AJ983" s="30"/>
      <c r="AK983" s="30"/>
      <c r="AL983" s="29"/>
      <c r="AM983" s="30"/>
      <c r="AN983" s="30"/>
      <c r="AO983" s="29"/>
      <c r="AP983" s="30"/>
      <c r="AQ983" s="30">
        <v>971</v>
      </c>
      <c r="AR983" s="383">
        <v>4723974.29</v>
      </c>
      <c r="AS983" s="253">
        <f t="shared" si="34"/>
        <v>971</v>
      </c>
      <c r="AT983" s="254">
        <f t="shared" si="35"/>
        <v>971</v>
      </c>
      <c r="AU983" s="376">
        <v>971</v>
      </c>
      <c r="AV983" s="376">
        <v>4727173.55</v>
      </c>
    </row>
    <row r="984" spans="22:48">
      <c r="V984" s="30"/>
      <c r="W984" s="29"/>
      <c r="X984" s="30"/>
      <c r="Y984" s="30"/>
      <c r="Z984" s="29"/>
      <c r="AA984" s="30"/>
      <c r="AB984" s="30"/>
      <c r="AC984" s="29"/>
      <c r="AD984" s="30"/>
      <c r="AE984" s="30">
        <v>972</v>
      </c>
      <c r="AF984" s="383">
        <v>2584138.27</v>
      </c>
      <c r="AG984" s="30"/>
      <c r="AH984" s="30"/>
      <c r="AI984" s="29"/>
      <c r="AJ984" s="30"/>
      <c r="AK984" s="30"/>
      <c r="AL984" s="29"/>
      <c r="AM984" s="30"/>
      <c r="AN984" s="30"/>
      <c r="AO984" s="29"/>
      <c r="AP984" s="30"/>
      <c r="AQ984" s="30">
        <v>972</v>
      </c>
      <c r="AR984" s="383">
        <v>4728821.18</v>
      </c>
      <c r="AS984" s="253">
        <f t="shared" si="34"/>
        <v>972</v>
      </c>
      <c r="AT984" s="254">
        <f t="shared" si="35"/>
        <v>972</v>
      </c>
      <c r="AU984" s="376">
        <v>972</v>
      </c>
      <c r="AV984" s="376">
        <v>4732019.7</v>
      </c>
    </row>
    <row r="985" spans="22:48">
      <c r="V985" s="30"/>
      <c r="W985" s="29"/>
      <c r="X985" s="30"/>
      <c r="Y985" s="30"/>
      <c r="Z985" s="29"/>
      <c r="AA985" s="30"/>
      <c r="AB985" s="30"/>
      <c r="AC985" s="29"/>
      <c r="AD985" s="30"/>
      <c r="AE985" s="30">
        <v>973</v>
      </c>
      <c r="AF985" s="383">
        <v>2586767.7799999998</v>
      </c>
      <c r="AG985" s="30"/>
      <c r="AH985" s="30"/>
      <c r="AI985" s="29"/>
      <c r="AJ985" s="30"/>
      <c r="AK985" s="30"/>
      <c r="AL985" s="29"/>
      <c r="AM985" s="30"/>
      <c r="AN985" s="30"/>
      <c r="AO985" s="29"/>
      <c r="AP985" s="30"/>
      <c r="AQ985" s="30">
        <v>973</v>
      </c>
      <c r="AR985" s="383">
        <v>4733668.07</v>
      </c>
      <c r="AS985" s="253">
        <f t="shared" si="34"/>
        <v>973</v>
      </c>
      <c r="AT985" s="254">
        <f t="shared" si="35"/>
        <v>973</v>
      </c>
      <c r="AU985" s="376">
        <v>973</v>
      </c>
      <c r="AV985" s="376">
        <v>4736865.8499999996</v>
      </c>
    </row>
    <row r="986" spans="22:48">
      <c r="V986" s="30"/>
      <c r="W986" s="29"/>
      <c r="X986" s="30"/>
      <c r="Y986" s="30"/>
      <c r="Z986" s="29"/>
      <c r="AA986" s="30"/>
      <c r="AB986" s="30"/>
      <c r="AC986" s="29"/>
      <c r="AD986" s="30"/>
      <c r="AE986" s="30">
        <v>974</v>
      </c>
      <c r="AF986" s="383">
        <v>2589397.29</v>
      </c>
      <c r="AG986" s="30"/>
      <c r="AH986" s="30"/>
      <c r="AI986" s="29"/>
      <c r="AJ986" s="30"/>
      <c r="AK986" s="30"/>
      <c r="AL986" s="29"/>
      <c r="AM986" s="30"/>
      <c r="AN986" s="30"/>
      <c r="AO986" s="29"/>
      <c r="AP986" s="30"/>
      <c r="AQ986" s="30">
        <v>974</v>
      </c>
      <c r="AR986" s="383">
        <v>4738514.96</v>
      </c>
      <c r="AS986" s="253">
        <f t="shared" si="34"/>
        <v>974</v>
      </c>
      <c r="AT986" s="254">
        <f t="shared" si="35"/>
        <v>974</v>
      </c>
      <c r="AU986" s="376">
        <v>974</v>
      </c>
      <c r="AV986" s="376">
        <v>4741712</v>
      </c>
    </row>
    <row r="987" spans="22:48">
      <c r="V987" s="30"/>
      <c r="W987" s="29"/>
      <c r="X987" s="30"/>
      <c r="Y987" s="30"/>
      <c r="Z987" s="29"/>
      <c r="AA987" s="30"/>
      <c r="AB987" s="30"/>
      <c r="AC987" s="29"/>
      <c r="AD987" s="30"/>
      <c r="AE987" s="30">
        <v>975</v>
      </c>
      <c r="AF987" s="383">
        <v>2592026.7999999998</v>
      </c>
      <c r="AG987" s="30"/>
      <c r="AH987" s="30"/>
      <c r="AI987" s="29"/>
      <c r="AJ987" s="30"/>
      <c r="AK987" s="30"/>
      <c r="AL987" s="29"/>
      <c r="AM987" s="30"/>
      <c r="AN987" s="30"/>
      <c r="AO987" s="29"/>
      <c r="AP987" s="30"/>
      <c r="AQ987" s="30">
        <v>975</v>
      </c>
      <c r="AR987" s="383">
        <v>4743361.8499999996</v>
      </c>
      <c r="AS987" s="253">
        <f t="shared" si="34"/>
        <v>975</v>
      </c>
      <c r="AT987" s="254">
        <f t="shared" si="35"/>
        <v>975</v>
      </c>
      <c r="AU987" s="376">
        <v>975</v>
      </c>
      <c r="AV987" s="376">
        <v>4746558.1500000004</v>
      </c>
    </row>
    <row r="988" spans="22:48">
      <c r="V988" s="30"/>
      <c r="W988" s="29"/>
      <c r="X988" s="30"/>
      <c r="Y988" s="30"/>
      <c r="Z988" s="29"/>
      <c r="AA988" s="30"/>
      <c r="AB988" s="30"/>
      <c r="AC988" s="29"/>
      <c r="AD988" s="30"/>
      <c r="AE988" s="30">
        <v>976</v>
      </c>
      <c r="AF988" s="383">
        <v>2594656.31</v>
      </c>
      <c r="AG988" s="30"/>
      <c r="AH988" s="30"/>
      <c r="AI988" s="29"/>
      <c r="AJ988" s="30"/>
      <c r="AK988" s="30"/>
      <c r="AL988" s="29"/>
      <c r="AM988" s="30"/>
      <c r="AN988" s="30"/>
      <c r="AO988" s="29"/>
      <c r="AP988" s="30"/>
      <c r="AQ988" s="30">
        <v>976</v>
      </c>
      <c r="AR988" s="383">
        <v>4748208.74</v>
      </c>
      <c r="AS988" s="253">
        <f t="shared" si="34"/>
        <v>976</v>
      </c>
      <c r="AT988" s="254">
        <f t="shared" si="35"/>
        <v>976</v>
      </c>
      <c r="AU988" s="376">
        <v>976</v>
      </c>
      <c r="AV988" s="376">
        <v>4751404.3</v>
      </c>
    </row>
    <row r="989" spans="22:48">
      <c r="V989" s="30"/>
      <c r="W989" s="29"/>
      <c r="X989" s="30"/>
      <c r="Y989" s="30"/>
      <c r="Z989" s="29"/>
      <c r="AA989" s="30"/>
      <c r="AB989" s="30"/>
      <c r="AC989" s="29"/>
      <c r="AD989" s="30"/>
      <c r="AE989" s="30">
        <v>977</v>
      </c>
      <c r="AF989" s="383">
        <v>2597285.8199999998</v>
      </c>
      <c r="AG989" s="30"/>
      <c r="AH989" s="30"/>
      <c r="AI989" s="29"/>
      <c r="AJ989" s="30"/>
      <c r="AK989" s="30"/>
      <c r="AL989" s="29"/>
      <c r="AM989" s="30"/>
      <c r="AN989" s="30"/>
      <c r="AO989" s="29"/>
      <c r="AP989" s="30"/>
      <c r="AQ989" s="30">
        <v>977</v>
      </c>
      <c r="AR989" s="383">
        <v>4753055.63</v>
      </c>
      <c r="AS989" s="253">
        <f t="shared" si="34"/>
        <v>977</v>
      </c>
      <c r="AT989" s="254">
        <f t="shared" si="35"/>
        <v>977</v>
      </c>
      <c r="AU989" s="376">
        <v>977</v>
      </c>
      <c r="AV989" s="376">
        <v>4756250.45</v>
      </c>
    </row>
    <row r="990" spans="22:48">
      <c r="V990" s="30"/>
      <c r="W990" s="29"/>
      <c r="X990" s="30"/>
      <c r="Y990" s="30"/>
      <c r="Z990" s="29"/>
      <c r="AA990" s="30"/>
      <c r="AB990" s="30"/>
      <c r="AC990" s="29"/>
      <c r="AD990" s="30"/>
      <c r="AE990" s="30">
        <v>978</v>
      </c>
      <c r="AF990" s="383">
        <v>2599915.33</v>
      </c>
      <c r="AG990" s="30"/>
      <c r="AH990" s="30"/>
      <c r="AI990" s="29"/>
      <c r="AJ990" s="30"/>
      <c r="AK990" s="30"/>
      <c r="AL990" s="29"/>
      <c r="AM990" s="30"/>
      <c r="AN990" s="30"/>
      <c r="AO990" s="29"/>
      <c r="AP990" s="30"/>
      <c r="AQ990" s="30">
        <v>978</v>
      </c>
      <c r="AR990" s="383">
        <v>4757902.5199999996</v>
      </c>
      <c r="AS990" s="253">
        <f t="shared" si="34"/>
        <v>978</v>
      </c>
      <c r="AT990" s="254">
        <f t="shared" si="35"/>
        <v>978</v>
      </c>
      <c r="AU990" s="376">
        <v>978</v>
      </c>
      <c r="AV990" s="376">
        <v>4761096.5999999996</v>
      </c>
    </row>
    <row r="991" spans="22:48">
      <c r="V991" s="30"/>
      <c r="W991" s="29"/>
      <c r="X991" s="30"/>
      <c r="Y991" s="30"/>
      <c r="Z991" s="29"/>
      <c r="AA991" s="30"/>
      <c r="AB991" s="30"/>
      <c r="AC991" s="29"/>
      <c r="AD991" s="30"/>
      <c r="AE991" s="30">
        <v>979</v>
      </c>
      <c r="AF991" s="383">
        <v>2602544.84</v>
      </c>
      <c r="AG991" s="30"/>
      <c r="AH991" s="30"/>
      <c r="AI991" s="29"/>
      <c r="AJ991" s="30"/>
      <c r="AK991" s="30"/>
      <c r="AL991" s="29"/>
      <c r="AM991" s="30"/>
      <c r="AN991" s="30"/>
      <c r="AO991" s="29"/>
      <c r="AP991" s="30"/>
      <c r="AQ991" s="30">
        <v>979</v>
      </c>
      <c r="AR991" s="383">
        <v>4762749.41</v>
      </c>
      <c r="AS991" s="253">
        <f t="shared" si="34"/>
        <v>979</v>
      </c>
      <c r="AT991" s="254">
        <f t="shared" si="35"/>
        <v>979</v>
      </c>
      <c r="AU991" s="376">
        <v>979</v>
      </c>
      <c r="AV991" s="376">
        <v>4765942.75</v>
      </c>
    </row>
    <row r="992" spans="22:48">
      <c r="V992" s="30"/>
      <c r="W992" s="29"/>
      <c r="X992" s="30"/>
      <c r="Y992" s="30"/>
      <c r="Z992" s="29"/>
      <c r="AA992" s="30"/>
      <c r="AB992" s="30"/>
      <c r="AC992" s="29"/>
      <c r="AD992" s="30"/>
      <c r="AE992" s="30">
        <v>980</v>
      </c>
      <c r="AF992" s="383">
        <v>2605174.35</v>
      </c>
      <c r="AG992" s="30"/>
      <c r="AH992" s="30"/>
      <c r="AI992" s="29"/>
      <c r="AJ992" s="30"/>
      <c r="AK992" s="30"/>
      <c r="AL992" s="29"/>
      <c r="AM992" s="30"/>
      <c r="AN992" s="30"/>
      <c r="AO992" s="29"/>
      <c r="AP992" s="30"/>
      <c r="AQ992" s="30">
        <v>980</v>
      </c>
      <c r="AR992" s="383">
        <v>4767596.3</v>
      </c>
      <c r="AS992" s="253">
        <f t="shared" si="34"/>
        <v>980</v>
      </c>
      <c r="AT992" s="254">
        <f t="shared" si="35"/>
        <v>980</v>
      </c>
      <c r="AU992" s="376">
        <v>980</v>
      </c>
      <c r="AV992" s="376">
        <v>4770788.9000000004</v>
      </c>
    </row>
    <row r="993" spans="22:48">
      <c r="V993" s="30"/>
      <c r="W993" s="29"/>
      <c r="X993" s="30"/>
      <c r="Y993" s="30"/>
      <c r="Z993" s="29"/>
      <c r="AA993" s="30"/>
      <c r="AB993" s="30"/>
      <c r="AC993" s="29"/>
      <c r="AD993" s="30"/>
      <c r="AE993" s="30">
        <v>981</v>
      </c>
      <c r="AF993" s="383">
        <v>2607803.86</v>
      </c>
      <c r="AG993" s="30"/>
      <c r="AH993" s="30"/>
      <c r="AI993" s="29"/>
      <c r="AJ993" s="30"/>
      <c r="AK993" s="30"/>
      <c r="AL993" s="29"/>
      <c r="AM993" s="30"/>
      <c r="AN993" s="30"/>
      <c r="AO993" s="29"/>
      <c r="AP993" s="30"/>
      <c r="AQ993" s="30">
        <v>981</v>
      </c>
      <c r="AR993" s="383">
        <v>4772443.1900000004</v>
      </c>
      <c r="AS993" s="253">
        <f t="shared" si="34"/>
        <v>981</v>
      </c>
      <c r="AT993" s="254">
        <f t="shared" si="35"/>
        <v>981</v>
      </c>
      <c r="AU993" s="376">
        <v>981</v>
      </c>
      <c r="AV993" s="376">
        <v>4775635.05</v>
      </c>
    </row>
    <row r="994" spans="22:48">
      <c r="V994" s="30"/>
      <c r="W994" s="29"/>
      <c r="X994" s="30"/>
      <c r="Y994" s="30"/>
      <c r="Z994" s="29"/>
      <c r="AA994" s="30"/>
      <c r="AB994" s="30"/>
      <c r="AC994" s="29"/>
      <c r="AD994" s="30"/>
      <c r="AE994" s="30">
        <v>982</v>
      </c>
      <c r="AF994" s="383">
        <v>2610433.37</v>
      </c>
      <c r="AG994" s="30"/>
      <c r="AH994" s="30"/>
      <c r="AI994" s="29"/>
      <c r="AJ994" s="30"/>
      <c r="AK994" s="30"/>
      <c r="AL994" s="29"/>
      <c r="AM994" s="30"/>
      <c r="AN994" s="30"/>
      <c r="AO994" s="29"/>
      <c r="AP994" s="30"/>
      <c r="AQ994" s="30">
        <v>982</v>
      </c>
      <c r="AR994" s="383">
        <v>4777290.08</v>
      </c>
      <c r="AS994" s="253">
        <f t="shared" si="34"/>
        <v>982</v>
      </c>
      <c r="AT994" s="254">
        <f t="shared" si="35"/>
        <v>982</v>
      </c>
      <c r="AU994" s="376">
        <v>982</v>
      </c>
      <c r="AV994" s="376">
        <v>4780481.2</v>
      </c>
    </row>
    <row r="995" spans="22:48">
      <c r="V995" s="30"/>
      <c r="W995" s="29"/>
      <c r="X995" s="30"/>
      <c r="Y995" s="30"/>
      <c r="Z995" s="29"/>
      <c r="AA995" s="30"/>
      <c r="AB995" s="30"/>
      <c r="AC995" s="29"/>
      <c r="AD995" s="30"/>
      <c r="AE995" s="30">
        <v>983</v>
      </c>
      <c r="AF995" s="383">
        <v>2613062.88</v>
      </c>
      <c r="AG995" s="30"/>
      <c r="AH995" s="30"/>
      <c r="AI995" s="29"/>
      <c r="AJ995" s="30"/>
      <c r="AK995" s="30"/>
      <c r="AL995" s="29"/>
      <c r="AM995" s="30"/>
      <c r="AN995" s="30"/>
      <c r="AO995" s="29"/>
      <c r="AP995" s="30"/>
      <c r="AQ995" s="30">
        <v>983</v>
      </c>
      <c r="AR995" s="383">
        <v>4782136.97</v>
      </c>
      <c r="AS995" s="253">
        <f t="shared" si="34"/>
        <v>983</v>
      </c>
      <c r="AT995" s="254">
        <f t="shared" si="35"/>
        <v>983</v>
      </c>
      <c r="AU995" s="376">
        <v>983</v>
      </c>
      <c r="AV995" s="376">
        <v>4785327.3499999996</v>
      </c>
    </row>
    <row r="996" spans="22:48">
      <c r="V996" s="30"/>
      <c r="W996" s="29"/>
      <c r="X996" s="30"/>
      <c r="Y996" s="30"/>
      <c r="Z996" s="29"/>
      <c r="AA996" s="30"/>
      <c r="AB996" s="30"/>
      <c r="AC996" s="29"/>
      <c r="AD996" s="30"/>
      <c r="AE996" s="30">
        <v>984</v>
      </c>
      <c r="AF996" s="383">
        <v>2615692.39</v>
      </c>
      <c r="AG996" s="30"/>
      <c r="AH996" s="30"/>
      <c r="AI996" s="29"/>
      <c r="AJ996" s="30"/>
      <c r="AK996" s="30"/>
      <c r="AL996" s="29"/>
      <c r="AM996" s="30"/>
      <c r="AN996" s="30"/>
      <c r="AO996" s="29"/>
      <c r="AP996" s="30"/>
      <c r="AQ996" s="30">
        <v>984</v>
      </c>
      <c r="AR996" s="383">
        <v>4786983.8600000003</v>
      </c>
      <c r="AS996" s="253">
        <f t="shared" si="34"/>
        <v>984</v>
      </c>
      <c r="AT996" s="254">
        <f t="shared" si="35"/>
        <v>984</v>
      </c>
      <c r="AU996" s="376">
        <v>984</v>
      </c>
      <c r="AV996" s="376">
        <v>4790173.5</v>
      </c>
    </row>
    <row r="997" spans="22:48">
      <c r="V997" s="30"/>
      <c r="W997" s="29"/>
      <c r="X997" s="30"/>
      <c r="Y997" s="30"/>
      <c r="Z997" s="29"/>
      <c r="AA997" s="30"/>
      <c r="AB997" s="30"/>
      <c r="AC997" s="29"/>
      <c r="AD997" s="30"/>
      <c r="AE997" s="30">
        <v>985</v>
      </c>
      <c r="AF997" s="383">
        <v>2618321.9</v>
      </c>
      <c r="AG997" s="30"/>
      <c r="AH997" s="30"/>
      <c r="AI997" s="29"/>
      <c r="AJ997" s="30"/>
      <c r="AK997" s="30"/>
      <c r="AL997" s="29"/>
      <c r="AM997" s="30"/>
      <c r="AN997" s="30"/>
      <c r="AO997" s="29"/>
      <c r="AP997" s="30"/>
      <c r="AQ997" s="30">
        <v>985</v>
      </c>
      <c r="AR997" s="383">
        <v>4791830.75</v>
      </c>
      <c r="AS997" s="253">
        <f t="shared" si="34"/>
        <v>985</v>
      </c>
      <c r="AT997" s="254">
        <f t="shared" si="35"/>
        <v>985</v>
      </c>
      <c r="AU997" s="376">
        <v>985</v>
      </c>
      <c r="AV997" s="376">
        <v>4795019.6500000004</v>
      </c>
    </row>
    <row r="998" spans="22:48">
      <c r="V998" s="30"/>
      <c r="W998" s="29"/>
      <c r="X998" s="30"/>
      <c r="Y998" s="30"/>
      <c r="Z998" s="29"/>
      <c r="AA998" s="30"/>
      <c r="AB998" s="30"/>
      <c r="AC998" s="29"/>
      <c r="AD998" s="30"/>
      <c r="AE998" s="30">
        <v>986</v>
      </c>
      <c r="AF998" s="383">
        <v>2620951.41</v>
      </c>
      <c r="AG998" s="30"/>
      <c r="AH998" s="30"/>
      <c r="AI998" s="29"/>
      <c r="AJ998" s="30"/>
      <c r="AK998" s="30"/>
      <c r="AL998" s="29"/>
      <c r="AM998" s="30"/>
      <c r="AN998" s="30"/>
      <c r="AO998" s="29"/>
      <c r="AP998" s="30"/>
      <c r="AQ998" s="30">
        <v>986</v>
      </c>
      <c r="AR998" s="383">
        <v>4796677.6399999997</v>
      </c>
      <c r="AS998" s="253">
        <f t="shared" si="34"/>
        <v>986</v>
      </c>
      <c r="AT998" s="254">
        <f t="shared" si="35"/>
        <v>986</v>
      </c>
      <c r="AU998" s="376">
        <v>986</v>
      </c>
      <c r="AV998" s="376">
        <v>4799865.8</v>
      </c>
    </row>
    <row r="999" spans="22:48">
      <c r="V999" s="30"/>
      <c r="W999" s="29"/>
      <c r="X999" s="30"/>
      <c r="Y999" s="30"/>
      <c r="Z999" s="29"/>
      <c r="AA999" s="30"/>
      <c r="AB999" s="30"/>
      <c r="AC999" s="29"/>
      <c r="AD999" s="30"/>
      <c r="AE999" s="30">
        <v>987</v>
      </c>
      <c r="AF999" s="383">
        <v>2623580.92</v>
      </c>
      <c r="AG999" s="30"/>
      <c r="AH999" s="30"/>
      <c r="AI999" s="29"/>
      <c r="AJ999" s="30"/>
      <c r="AK999" s="30"/>
      <c r="AL999" s="29"/>
      <c r="AM999" s="30"/>
      <c r="AN999" s="30"/>
      <c r="AO999" s="29"/>
      <c r="AP999" s="30"/>
      <c r="AQ999" s="30">
        <v>987</v>
      </c>
      <c r="AR999" s="383">
        <v>4801524.53</v>
      </c>
      <c r="AS999" s="253">
        <f t="shared" si="34"/>
        <v>987</v>
      </c>
      <c r="AT999" s="254">
        <f t="shared" si="35"/>
        <v>987</v>
      </c>
      <c r="AU999" s="376">
        <v>987</v>
      </c>
      <c r="AV999" s="376">
        <v>4804711.95</v>
      </c>
    </row>
    <row r="1000" spans="22:48">
      <c r="V1000" s="30"/>
      <c r="W1000" s="29"/>
      <c r="X1000" s="30"/>
      <c r="Y1000" s="30"/>
      <c r="Z1000" s="29"/>
      <c r="AA1000" s="30"/>
      <c r="AB1000" s="30"/>
      <c r="AC1000" s="29"/>
      <c r="AD1000" s="30"/>
      <c r="AE1000" s="30">
        <v>988</v>
      </c>
      <c r="AF1000" s="383">
        <v>2626210.4300000002</v>
      </c>
      <c r="AG1000" s="30"/>
      <c r="AH1000" s="30"/>
      <c r="AI1000" s="29"/>
      <c r="AJ1000" s="30"/>
      <c r="AK1000" s="30"/>
      <c r="AL1000" s="29"/>
      <c r="AM1000" s="30"/>
      <c r="AN1000" s="30"/>
      <c r="AO1000" s="29"/>
      <c r="AP1000" s="30"/>
      <c r="AQ1000" s="30">
        <v>988</v>
      </c>
      <c r="AR1000" s="383">
        <v>4806371.42</v>
      </c>
      <c r="AS1000" s="253">
        <f t="shared" si="34"/>
        <v>988</v>
      </c>
      <c r="AT1000" s="254">
        <f t="shared" si="35"/>
        <v>988</v>
      </c>
      <c r="AU1000" s="376">
        <v>988</v>
      </c>
      <c r="AV1000" s="376">
        <v>4809558.0999999996</v>
      </c>
    </row>
    <row r="1001" spans="22:48">
      <c r="V1001" s="30"/>
      <c r="W1001" s="29"/>
      <c r="X1001" s="30"/>
      <c r="Y1001" s="30"/>
      <c r="Z1001" s="29"/>
      <c r="AA1001" s="30"/>
      <c r="AB1001" s="30"/>
      <c r="AC1001" s="29"/>
      <c r="AD1001" s="30"/>
      <c r="AE1001" s="30">
        <v>989</v>
      </c>
      <c r="AF1001" s="383">
        <v>2628839.94</v>
      </c>
      <c r="AG1001" s="30"/>
      <c r="AH1001" s="30"/>
      <c r="AI1001" s="29"/>
      <c r="AJ1001" s="30"/>
      <c r="AK1001" s="30"/>
      <c r="AL1001" s="29"/>
      <c r="AM1001" s="30"/>
      <c r="AN1001" s="30"/>
      <c r="AO1001" s="29"/>
      <c r="AP1001" s="30"/>
      <c r="AQ1001" s="30">
        <v>989</v>
      </c>
      <c r="AR1001" s="383">
        <v>4811218.3099999996</v>
      </c>
      <c r="AS1001" s="253">
        <f t="shared" si="34"/>
        <v>989</v>
      </c>
      <c r="AT1001" s="254">
        <f t="shared" si="35"/>
        <v>989</v>
      </c>
      <c r="AU1001" s="376">
        <v>989</v>
      </c>
      <c r="AV1001" s="376">
        <v>4814404.25</v>
      </c>
    </row>
    <row r="1002" spans="22:48">
      <c r="V1002" s="30"/>
      <c r="W1002" s="29"/>
      <c r="X1002" s="30"/>
      <c r="Y1002" s="30"/>
      <c r="Z1002" s="29"/>
      <c r="AA1002" s="30"/>
      <c r="AB1002" s="30"/>
      <c r="AC1002" s="29"/>
      <c r="AD1002" s="30"/>
      <c r="AE1002" s="30">
        <v>990</v>
      </c>
      <c r="AF1002" s="383">
        <v>2631469.4500000002</v>
      </c>
      <c r="AG1002" s="30"/>
      <c r="AH1002" s="30"/>
      <c r="AI1002" s="29"/>
      <c r="AJ1002" s="30"/>
      <c r="AK1002" s="30"/>
      <c r="AL1002" s="29"/>
      <c r="AM1002" s="30"/>
      <c r="AN1002" s="30"/>
      <c r="AO1002" s="29"/>
      <c r="AP1002" s="30"/>
      <c r="AQ1002" s="30">
        <v>990</v>
      </c>
      <c r="AR1002" s="383">
        <v>4816065.2</v>
      </c>
      <c r="AS1002" s="253">
        <f t="shared" si="34"/>
        <v>990</v>
      </c>
      <c r="AT1002" s="254">
        <f t="shared" si="35"/>
        <v>990</v>
      </c>
      <c r="AU1002" s="376">
        <v>990</v>
      </c>
      <c r="AV1002" s="376">
        <v>4819250.4000000004</v>
      </c>
    </row>
    <row r="1003" spans="22:48">
      <c r="V1003" s="30"/>
      <c r="W1003" s="29"/>
      <c r="X1003" s="30"/>
      <c r="Y1003" s="30"/>
      <c r="Z1003" s="29"/>
      <c r="AA1003" s="30"/>
      <c r="AB1003" s="30"/>
      <c r="AC1003" s="29"/>
      <c r="AD1003" s="30"/>
      <c r="AE1003" s="30">
        <v>991</v>
      </c>
      <c r="AF1003" s="383">
        <v>2634098.96</v>
      </c>
      <c r="AG1003" s="30"/>
      <c r="AH1003" s="30"/>
      <c r="AI1003" s="29"/>
      <c r="AJ1003" s="30"/>
      <c r="AK1003" s="30"/>
      <c r="AL1003" s="29"/>
      <c r="AM1003" s="30"/>
      <c r="AN1003" s="30"/>
      <c r="AO1003" s="29"/>
      <c r="AP1003" s="30"/>
      <c r="AQ1003" s="30">
        <v>991</v>
      </c>
      <c r="AR1003" s="383">
        <v>4820912.09</v>
      </c>
      <c r="AS1003" s="253">
        <f t="shared" si="34"/>
        <v>991</v>
      </c>
      <c r="AT1003" s="254">
        <f t="shared" si="35"/>
        <v>991</v>
      </c>
      <c r="AU1003" s="376">
        <v>991</v>
      </c>
      <c r="AV1003" s="376">
        <v>4824096.55</v>
      </c>
    </row>
    <row r="1004" spans="22:48">
      <c r="V1004" s="30"/>
      <c r="W1004" s="29"/>
      <c r="X1004" s="30"/>
      <c r="Y1004" s="30"/>
      <c r="Z1004" s="29"/>
      <c r="AA1004" s="30"/>
      <c r="AB1004" s="30"/>
      <c r="AC1004" s="29"/>
      <c r="AD1004" s="30"/>
      <c r="AE1004" s="30">
        <v>992</v>
      </c>
      <c r="AF1004" s="383">
        <v>2636728.4700000002</v>
      </c>
      <c r="AG1004" s="30"/>
      <c r="AH1004" s="30"/>
      <c r="AI1004" s="29"/>
      <c r="AJ1004" s="30"/>
      <c r="AK1004" s="30"/>
      <c r="AL1004" s="29"/>
      <c r="AM1004" s="30"/>
      <c r="AN1004" s="30"/>
      <c r="AO1004" s="29"/>
      <c r="AP1004" s="30"/>
      <c r="AQ1004" s="30">
        <v>992</v>
      </c>
      <c r="AR1004" s="383">
        <v>4825758.9800000004</v>
      </c>
      <c r="AS1004" s="253">
        <f t="shared" si="34"/>
        <v>992</v>
      </c>
      <c r="AT1004" s="254">
        <f t="shared" si="35"/>
        <v>992</v>
      </c>
      <c r="AU1004" s="376">
        <v>992</v>
      </c>
      <c r="AV1004" s="376">
        <v>4828942.7</v>
      </c>
    </row>
    <row r="1005" spans="22:48">
      <c r="V1005" s="30"/>
      <c r="W1005" s="29"/>
      <c r="X1005" s="30"/>
      <c r="Y1005" s="30"/>
      <c r="Z1005" s="29"/>
      <c r="AA1005" s="30"/>
      <c r="AB1005" s="30"/>
      <c r="AC1005" s="29"/>
      <c r="AD1005" s="30"/>
      <c r="AE1005" s="30">
        <v>993</v>
      </c>
      <c r="AF1005" s="383">
        <v>2639357.98</v>
      </c>
      <c r="AG1005" s="30"/>
      <c r="AH1005" s="30"/>
      <c r="AI1005" s="29"/>
      <c r="AJ1005" s="30"/>
      <c r="AK1005" s="30"/>
      <c r="AL1005" s="29"/>
      <c r="AM1005" s="30"/>
      <c r="AN1005" s="30"/>
      <c r="AO1005" s="29"/>
      <c r="AP1005" s="30"/>
      <c r="AQ1005" s="30">
        <v>993</v>
      </c>
      <c r="AR1005" s="383">
        <v>4830605.87</v>
      </c>
      <c r="AS1005" s="253">
        <f t="shared" si="34"/>
        <v>993</v>
      </c>
      <c r="AT1005" s="254">
        <f t="shared" si="35"/>
        <v>993</v>
      </c>
      <c r="AU1005" s="376">
        <v>993</v>
      </c>
      <c r="AV1005" s="376">
        <v>4833788.8499999996</v>
      </c>
    </row>
    <row r="1006" spans="22:48">
      <c r="V1006" s="30"/>
      <c r="W1006" s="29"/>
      <c r="X1006" s="30"/>
      <c r="Y1006" s="30"/>
      <c r="Z1006" s="29"/>
      <c r="AA1006" s="30"/>
      <c r="AB1006" s="30"/>
      <c r="AC1006" s="29"/>
      <c r="AD1006" s="30"/>
      <c r="AE1006" s="30">
        <v>994</v>
      </c>
      <c r="AF1006" s="383">
        <v>2641987.4900000002</v>
      </c>
      <c r="AG1006" s="30"/>
      <c r="AH1006" s="30"/>
      <c r="AI1006" s="29"/>
      <c r="AJ1006" s="30"/>
      <c r="AK1006" s="30"/>
      <c r="AL1006" s="29"/>
      <c r="AM1006" s="30"/>
      <c r="AN1006" s="30"/>
      <c r="AO1006" s="29"/>
      <c r="AP1006" s="30"/>
      <c r="AQ1006" s="30">
        <v>994</v>
      </c>
      <c r="AR1006" s="383">
        <v>4835452.76</v>
      </c>
      <c r="AS1006" s="253">
        <f t="shared" si="34"/>
        <v>994</v>
      </c>
      <c r="AT1006" s="254">
        <f t="shared" si="35"/>
        <v>994</v>
      </c>
      <c r="AU1006" s="376">
        <v>994</v>
      </c>
      <c r="AV1006" s="376">
        <v>4838635</v>
      </c>
    </row>
    <row r="1007" spans="22:48">
      <c r="V1007" s="30"/>
      <c r="W1007" s="29"/>
      <c r="X1007" s="30"/>
      <c r="Y1007" s="30"/>
      <c r="Z1007" s="29"/>
      <c r="AA1007" s="30"/>
      <c r="AB1007" s="30"/>
      <c r="AC1007" s="29"/>
      <c r="AD1007" s="30"/>
      <c r="AE1007" s="30">
        <v>995</v>
      </c>
      <c r="AF1007" s="383">
        <v>2644617</v>
      </c>
      <c r="AG1007" s="30"/>
      <c r="AH1007" s="30"/>
      <c r="AI1007" s="29"/>
      <c r="AJ1007" s="30"/>
      <c r="AK1007" s="30"/>
      <c r="AL1007" s="29"/>
      <c r="AM1007" s="30"/>
      <c r="AN1007" s="30"/>
      <c r="AO1007" s="29"/>
      <c r="AP1007" s="30"/>
      <c r="AQ1007" s="30">
        <v>995</v>
      </c>
      <c r="AR1007" s="383">
        <v>4840299.6500000004</v>
      </c>
      <c r="AS1007" s="253">
        <f t="shared" si="34"/>
        <v>995</v>
      </c>
      <c r="AT1007" s="254">
        <f t="shared" si="35"/>
        <v>995</v>
      </c>
      <c r="AU1007" s="376">
        <v>995</v>
      </c>
      <c r="AV1007" s="376">
        <v>4843481.1500000004</v>
      </c>
    </row>
    <row r="1008" spans="22:48">
      <c r="V1008" s="30"/>
      <c r="W1008" s="29"/>
      <c r="X1008" s="30"/>
      <c r="Y1008" s="30"/>
      <c r="Z1008" s="29"/>
      <c r="AA1008" s="30"/>
      <c r="AB1008" s="30"/>
      <c r="AC1008" s="29"/>
      <c r="AD1008" s="30"/>
      <c r="AE1008" s="30">
        <v>996</v>
      </c>
      <c r="AF1008" s="383">
        <v>2647246.5099999998</v>
      </c>
      <c r="AG1008" s="30"/>
      <c r="AH1008" s="30"/>
      <c r="AI1008" s="29"/>
      <c r="AJ1008" s="30"/>
      <c r="AK1008" s="30"/>
      <c r="AL1008" s="29"/>
      <c r="AM1008" s="30"/>
      <c r="AN1008" s="30"/>
      <c r="AO1008" s="29"/>
      <c r="AP1008" s="30"/>
      <c r="AQ1008" s="30">
        <v>996</v>
      </c>
      <c r="AR1008" s="383">
        <v>4845146.54</v>
      </c>
      <c r="AS1008" s="253">
        <f t="shared" si="34"/>
        <v>996</v>
      </c>
      <c r="AT1008" s="254">
        <f t="shared" si="35"/>
        <v>996</v>
      </c>
      <c r="AU1008" s="376">
        <v>996</v>
      </c>
      <c r="AV1008" s="376">
        <v>4848327.3</v>
      </c>
    </row>
    <row r="1009" spans="22:48">
      <c r="V1009" s="30"/>
      <c r="W1009" s="29"/>
      <c r="X1009" s="30"/>
      <c r="Y1009" s="30"/>
      <c r="Z1009" s="29"/>
      <c r="AA1009" s="30"/>
      <c r="AB1009" s="30"/>
      <c r="AC1009" s="29"/>
      <c r="AD1009" s="30"/>
      <c r="AE1009" s="30">
        <v>997</v>
      </c>
      <c r="AF1009" s="383">
        <v>2649876.02</v>
      </c>
      <c r="AG1009" s="30"/>
      <c r="AH1009" s="30"/>
      <c r="AI1009" s="29"/>
      <c r="AJ1009" s="30"/>
      <c r="AK1009" s="30"/>
      <c r="AL1009" s="29"/>
      <c r="AM1009" s="30"/>
      <c r="AN1009" s="30"/>
      <c r="AO1009" s="29"/>
      <c r="AP1009" s="30"/>
      <c r="AQ1009" s="30">
        <v>997</v>
      </c>
      <c r="AR1009" s="383">
        <v>4849993.43</v>
      </c>
      <c r="AS1009" s="253">
        <f t="shared" si="34"/>
        <v>997</v>
      </c>
      <c r="AT1009" s="254">
        <f t="shared" si="35"/>
        <v>997</v>
      </c>
      <c r="AU1009" s="376">
        <v>997</v>
      </c>
      <c r="AV1009" s="376">
        <v>4853173.45</v>
      </c>
    </row>
    <row r="1010" spans="22:48">
      <c r="V1010" s="30"/>
      <c r="W1010" s="29"/>
      <c r="X1010" s="30"/>
      <c r="Y1010" s="30"/>
      <c r="Z1010" s="29"/>
      <c r="AA1010" s="30"/>
      <c r="AB1010" s="30"/>
      <c r="AC1010" s="29"/>
      <c r="AD1010" s="30"/>
      <c r="AE1010" s="30">
        <v>998</v>
      </c>
      <c r="AF1010" s="383">
        <v>2652505.5299999998</v>
      </c>
      <c r="AG1010" s="30"/>
      <c r="AH1010" s="30"/>
      <c r="AI1010" s="29"/>
      <c r="AJ1010" s="30"/>
      <c r="AK1010" s="30"/>
      <c r="AL1010" s="29"/>
      <c r="AM1010" s="30"/>
      <c r="AN1010" s="30"/>
      <c r="AO1010" s="29"/>
      <c r="AP1010" s="30"/>
      <c r="AQ1010" s="30">
        <v>998</v>
      </c>
      <c r="AR1010" s="383">
        <v>4854840.32</v>
      </c>
      <c r="AS1010" s="253">
        <f t="shared" si="34"/>
        <v>998</v>
      </c>
      <c r="AT1010" s="254">
        <f t="shared" si="35"/>
        <v>998</v>
      </c>
      <c r="AU1010" s="376">
        <v>998</v>
      </c>
      <c r="AV1010" s="376">
        <v>4858019.5999999996</v>
      </c>
    </row>
    <row r="1011" spans="22:48">
      <c r="V1011" s="30"/>
      <c r="W1011" s="29"/>
      <c r="X1011" s="30"/>
      <c r="Y1011" s="30"/>
      <c r="Z1011" s="29"/>
      <c r="AA1011" s="30"/>
      <c r="AB1011" s="30"/>
      <c r="AC1011" s="29"/>
      <c r="AD1011" s="30"/>
      <c r="AE1011" s="30">
        <v>999</v>
      </c>
      <c r="AF1011" s="383">
        <v>2655135.04</v>
      </c>
      <c r="AG1011" s="30"/>
      <c r="AH1011" s="30"/>
      <c r="AI1011" s="29"/>
      <c r="AJ1011" s="30"/>
      <c r="AK1011" s="30"/>
      <c r="AL1011" s="29"/>
      <c r="AM1011" s="30"/>
      <c r="AN1011" s="30"/>
      <c r="AO1011" s="29"/>
      <c r="AP1011" s="30"/>
      <c r="AQ1011" s="30">
        <v>999</v>
      </c>
      <c r="AR1011" s="383">
        <v>4859687.21</v>
      </c>
      <c r="AS1011" s="253">
        <f t="shared" si="34"/>
        <v>999</v>
      </c>
      <c r="AT1011" s="254">
        <f t="shared" si="35"/>
        <v>999</v>
      </c>
      <c r="AU1011" s="376">
        <v>999</v>
      </c>
      <c r="AV1011" s="376">
        <v>4862865.75</v>
      </c>
    </row>
    <row r="1012" spans="22:48">
      <c r="V1012" s="30"/>
      <c r="W1012" s="29"/>
      <c r="X1012" s="30"/>
      <c r="Y1012" s="30"/>
      <c r="Z1012" s="29"/>
      <c r="AA1012" s="30"/>
      <c r="AB1012" s="30"/>
      <c r="AC1012" s="29"/>
      <c r="AD1012" s="30"/>
      <c r="AE1012" s="30">
        <v>1000</v>
      </c>
      <c r="AF1012" s="383">
        <v>2657764.5499999998</v>
      </c>
      <c r="AG1012" s="30"/>
      <c r="AH1012" s="30"/>
      <c r="AI1012" s="29"/>
      <c r="AJ1012" s="30"/>
      <c r="AK1012" s="30"/>
      <c r="AL1012" s="29"/>
      <c r="AM1012" s="30"/>
      <c r="AN1012" s="30"/>
      <c r="AO1012" s="29"/>
      <c r="AP1012" s="30"/>
      <c r="AQ1012" s="30">
        <v>1000</v>
      </c>
      <c r="AR1012" s="383">
        <v>4864534.0999999996</v>
      </c>
      <c r="AS1012" s="253">
        <f t="shared" si="34"/>
        <v>1000</v>
      </c>
      <c r="AT1012" s="254">
        <f t="shared" si="35"/>
        <v>1000</v>
      </c>
      <c r="AU1012" s="376">
        <v>1000</v>
      </c>
      <c r="AV1012" s="376">
        <v>4867711.9000000004</v>
      </c>
    </row>
    <row r="1013" spans="22:48">
      <c r="V1013" s="30"/>
      <c r="W1013" s="29"/>
      <c r="X1013" s="30"/>
      <c r="Y1013" s="30"/>
      <c r="Z1013" s="29"/>
      <c r="AA1013" s="30"/>
      <c r="AB1013" s="30"/>
      <c r="AC1013" s="29"/>
      <c r="AD1013" s="30"/>
      <c r="AE1013" s="30">
        <v>1001</v>
      </c>
      <c r="AF1013" s="383">
        <v>2660394.06</v>
      </c>
      <c r="AG1013" s="30"/>
      <c r="AH1013" s="30"/>
      <c r="AI1013" s="29"/>
      <c r="AJ1013" s="30"/>
      <c r="AK1013" s="30"/>
      <c r="AL1013" s="29"/>
      <c r="AM1013" s="30"/>
      <c r="AN1013" s="30"/>
      <c r="AO1013" s="29"/>
      <c r="AP1013" s="30"/>
      <c r="AQ1013" s="30">
        <v>1001</v>
      </c>
      <c r="AR1013" s="383">
        <v>4869380.99</v>
      </c>
      <c r="AS1013" s="253">
        <f t="shared" si="34"/>
        <v>1001</v>
      </c>
      <c r="AT1013" s="254">
        <f t="shared" si="35"/>
        <v>1001</v>
      </c>
      <c r="AU1013" s="376">
        <v>1001</v>
      </c>
      <c r="AV1013" s="376">
        <v>4872558.05</v>
      </c>
    </row>
    <row r="1014" spans="22:48">
      <c r="V1014" s="30"/>
      <c r="W1014" s="29"/>
      <c r="X1014" s="30"/>
      <c r="Y1014" s="30"/>
      <c r="Z1014" s="29"/>
      <c r="AA1014" s="30"/>
      <c r="AB1014" s="30"/>
      <c r="AC1014" s="29"/>
      <c r="AD1014" s="30"/>
      <c r="AE1014" s="30">
        <v>1002</v>
      </c>
      <c r="AF1014" s="383">
        <v>2663023.5699999998</v>
      </c>
      <c r="AG1014" s="30"/>
      <c r="AH1014" s="30"/>
      <c r="AI1014" s="29"/>
      <c r="AJ1014" s="30"/>
      <c r="AK1014" s="30"/>
      <c r="AL1014" s="29"/>
      <c r="AM1014" s="30"/>
      <c r="AN1014" s="30"/>
      <c r="AO1014" s="29"/>
      <c r="AP1014" s="30"/>
      <c r="AQ1014" s="30">
        <v>1002</v>
      </c>
      <c r="AR1014" s="383">
        <v>4874227.88</v>
      </c>
      <c r="AS1014" s="253">
        <f t="shared" si="34"/>
        <v>1002</v>
      </c>
      <c r="AT1014" s="254">
        <f t="shared" si="35"/>
        <v>1002</v>
      </c>
      <c r="AU1014" s="376">
        <v>1002</v>
      </c>
      <c r="AV1014" s="376">
        <v>4877404.2</v>
      </c>
    </row>
    <row r="1015" spans="22:48">
      <c r="V1015" s="30"/>
      <c r="W1015" s="29"/>
      <c r="X1015" s="30"/>
      <c r="Y1015" s="30"/>
      <c r="Z1015" s="29"/>
      <c r="AA1015" s="30"/>
      <c r="AB1015" s="30"/>
      <c r="AC1015" s="29"/>
      <c r="AD1015" s="30"/>
      <c r="AE1015" s="30">
        <v>1003</v>
      </c>
      <c r="AF1015" s="383">
        <v>2665653.08</v>
      </c>
      <c r="AG1015" s="30"/>
      <c r="AH1015" s="30"/>
      <c r="AI1015" s="29"/>
      <c r="AJ1015" s="30"/>
      <c r="AK1015" s="30"/>
      <c r="AL1015" s="29"/>
      <c r="AM1015" s="30"/>
      <c r="AN1015" s="30"/>
      <c r="AO1015" s="29"/>
      <c r="AP1015" s="30"/>
      <c r="AQ1015" s="30">
        <v>1003</v>
      </c>
      <c r="AR1015" s="383">
        <v>4879074.7699999996</v>
      </c>
      <c r="AS1015" s="253">
        <f t="shared" si="34"/>
        <v>1003</v>
      </c>
      <c r="AT1015" s="254">
        <f t="shared" si="35"/>
        <v>1003</v>
      </c>
      <c r="AU1015" s="376">
        <v>1003</v>
      </c>
      <c r="AV1015" s="376">
        <v>4882250.3499999996</v>
      </c>
    </row>
    <row r="1016" spans="22:48">
      <c r="V1016" s="30"/>
      <c r="W1016" s="29"/>
      <c r="X1016" s="30"/>
      <c r="Y1016" s="30"/>
      <c r="Z1016" s="29"/>
      <c r="AA1016" s="30"/>
      <c r="AB1016" s="30"/>
      <c r="AC1016" s="29"/>
      <c r="AD1016" s="30"/>
      <c r="AE1016" s="30">
        <v>1004</v>
      </c>
      <c r="AF1016" s="383">
        <v>2668282.59</v>
      </c>
      <c r="AG1016" s="30"/>
      <c r="AH1016" s="30"/>
      <c r="AI1016" s="29"/>
      <c r="AJ1016" s="30"/>
      <c r="AK1016" s="30"/>
      <c r="AL1016" s="29"/>
      <c r="AM1016" s="30"/>
      <c r="AN1016" s="30"/>
      <c r="AO1016" s="29"/>
      <c r="AP1016" s="30"/>
      <c r="AQ1016" s="30">
        <v>1004</v>
      </c>
      <c r="AR1016" s="383">
        <v>4883921.66</v>
      </c>
      <c r="AS1016" s="253">
        <f t="shared" si="34"/>
        <v>1004</v>
      </c>
      <c r="AT1016" s="254">
        <f t="shared" si="35"/>
        <v>1004</v>
      </c>
      <c r="AU1016" s="376">
        <v>1004</v>
      </c>
      <c r="AV1016" s="376">
        <v>4887096.5</v>
      </c>
    </row>
    <row r="1017" spans="22:48">
      <c r="V1017" s="30"/>
      <c r="W1017" s="29"/>
      <c r="X1017" s="30"/>
      <c r="Y1017" s="30"/>
      <c r="Z1017" s="29"/>
      <c r="AA1017" s="30"/>
      <c r="AB1017" s="30"/>
      <c r="AC1017" s="29"/>
      <c r="AD1017" s="30"/>
      <c r="AE1017" s="30">
        <v>1005</v>
      </c>
      <c r="AF1017" s="383">
        <v>2670912.1</v>
      </c>
      <c r="AG1017" s="30"/>
      <c r="AH1017" s="30"/>
      <c r="AI1017" s="29"/>
      <c r="AJ1017" s="30"/>
      <c r="AK1017" s="30"/>
      <c r="AL1017" s="29"/>
      <c r="AM1017" s="30"/>
      <c r="AN1017" s="30"/>
      <c r="AO1017" s="29"/>
      <c r="AP1017" s="30"/>
      <c r="AQ1017" s="30">
        <v>1005</v>
      </c>
      <c r="AR1017" s="383">
        <v>4888768.55</v>
      </c>
      <c r="AS1017" s="253">
        <f t="shared" si="34"/>
        <v>1005</v>
      </c>
      <c r="AT1017" s="254">
        <f t="shared" si="35"/>
        <v>1005</v>
      </c>
      <c r="AU1017" s="376">
        <v>1005</v>
      </c>
      <c r="AV1017" s="376">
        <v>4891942.6500000004</v>
      </c>
    </row>
    <row r="1018" spans="22:48">
      <c r="V1018" s="30"/>
      <c r="W1018" s="29"/>
      <c r="X1018" s="30"/>
      <c r="Y1018" s="30"/>
      <c r="Z1018" s="29"/>
      <c r="AA1018" s="30"/>
      <c r="AB1018" s="30"/>
      <c r="AC1018" s="29"/>
      <c r="AD1018" s="30"/>
      <c r="AE1018" s="30">
        <v>1006</v>
      </c>
      <c r="AF1018" s="383">
        <v>2673541.61</v>
      </c>
      <c r="AG1018" s="30"/>
      <c r="AH1018" s="30"/>
      <c r="AI1018" s="29"/>
      <c r="AJ1018" s="30"/>
      <c r="AK1018" s="30"/>
      <c r="AL1018" s="29"/>
      <c r="AM1018" s="30"/>
      <c r="AN1018" s="30"/>
      <c r="AO1018" s="29"/>
      <c r="AP1018" s="30"/>
      <c r="AQ1018" s="30">
        <v>1006</v>
      </c>
      <c r="AR1018" s="383">
        <v>4893615.4400000004</v>
      </c>
      <c r="AS1018" s="253">
        <f t="shared" si="34"/>
        <v>1006</v>
      </c>
      <c r="AT1018" s="254">
        <f t="shared" si="35"/>
        <v>1006</v>
      </c>
      <c r="AU1018" s="376">
        <v>1006</v>
      </c>
      <c r="AV1018" s="376">
        <v>4896788.8</v>
      </c>
    </row>
    <row r="1019" spans="22:48">
      <c r="V1019" s="30"/>
      <c r="W1019" s="29"/>
      <c r="X1019" s="30"/>
      <c r="Y1019" s="30"/>
      <c r="Z1019" s="29"/>
      <c r="AA1019" s="30"/>
      <c r="AB1019" s="30"/>
      <c r="AC1019" s="29"/>
      <c r="AD1019" s="30"/>
      <c r="AE1019" s="30">
        <v>1007</v>
      </c>
      <c r="AF1019" s="383">
        <v>2676171.12</v>
      </c>
      <c r="AG1019" s="30"/>
      <c r="AH1019" s="30"/>
      <c r="AI1019" s="29"/>
      <c r="AJ1019" s="30"/>
      <c r="AK1019" s="30"/>
      <c r="AL1019" s="29"/>
      <c r="AM1019" s="30"/>
      <c r="AN1019" s="30"/>
      <c r="AO1019" s="29"/>
      <c r="AP1019" s="30"/>
      <c r="AQ1019" s="30">
        <v>1007</v>
      </c>
      <c r="AR1019" s="383">
        <v>4898462.33</v>
      </c>
      <c r="AS1019" s="253">
        <f t="shared" si="34"/>
        <v>1007</v>
      </c>
      <c r="AT1019" s="254">
        <f t="shared" si="35"/>
        <v>1007</v>
      </c>
      <c r="AU1019" s="376">
        <v>1007</v>
      </c>
      <c r="AV1019" s="376">
        <v>4901634.95</v>
      </c>
    </row>
    <row r="1020" spans="22:48">
      <c r="V1020" s="30"/>
      <c r="W1020" s="29"/>
      <c r="X1020" s="30"/>
      <c r="Y1020" s="30"/>
      <c r="Z1020" s="29"/>
      <c r="AA1020" s="30"/>
      <c r="AB1020" s="30"/>
      <c r="AC1020" s="29"/>
      <c r="AD1020" s="30"/>
      <c r="AE1020" s="30">
        <v>1008</v>
      </c>
      <c r="AF1020" s="383">
        <v>2678800.63</v>
      </c>
      <c r="AG1020" s="30"/>
      <c r="AH1020" s="30"/>
      <c r="AI1020" s="29"/>
      <c r="AJ1020" s="30"/>
      <c r="AK1020" s="30"/>
      <c r="AL1020" s="29"/>
      <c r="AM1020" s="30"/>
      <c r="AN1020" s="30"/>
      <c r="AO1020" s="29"/>
      <c r="AP1020" s="30"/>
      <c r="AQ1020" s="30">
        <v>1008</v>
      </c>
      <c r="AR1020" s="383">
        <v>4903309.22</v>
      </c>
      <c r="AS1020" s="253">
        <f t="shared" si="34"/>
        <v>1008</v>
      </c>
      <c r="AT1020" s="254">
        <f t="shared" si="35"/>
        <v>1008</v>
      </c>
      <c r="AU1020" s="376">
        <v>1008</v>
      </c>
      <c r="AV1020" s="376">
        <v>4906481.0999999996</v>
      </c>
    </row>
    <row r="1021" spans="22:48">
      <c r="V1021" s="30"/>
      <c r="W1021" s="29"/>
      <c r="X1021" s="30"/>
      <c r="Y1021" s="30"/>
      <c r="Z1021" s="29"/>
      <c r="AA1021" s="30"/>
      <c r="AB1021" s="30"/>
      <c r="AC1021" s="29"/>
      <c r="AD1021" s="30"/>
      <c r="AE1021" s="30">
        <v>1009</v>
      </c>
      <c r="AF1021" s="383">
        <v>2681430.14</v>
      </c>
      <c r="AG1021" s="30"/>
      <c r="AH1021" s="30"/>
      <c r="AI1021" s="29"/>
      <c r="AJ1021" s="30"/>
      <c r="AK1021" s="30"/>
      <c r="AL1021" s="29"/>
      <c r="AM1021" s="30"/>
      <c r="AN1021" s="30"/>
      <c r="AO1021" s="29"/>
      <c r="AP1021" s="30"/>
      <c r="AQ1021" s="30">
        <v>1009</v>
      </c>
      <c r="AR1021" s="383">
        <v>4908156.1100000003</v>
      </c>
      <c r="AS1021" s="253">
        <f t="shared" si="34"/>
        <v>1009</v>
      </c>
      <c r="AT1021" s="254">
        <f t="shared" si="35"/>
        <v>1009</v>
      </c>
      <c r="AU1021" s="376">
        <v>1009</v>
      </c>
      <c r="AV1021" s="376">
        <v>4911327.25</v>
      </c>
    </row>
    <row r="1022" spans="22:48">
      <c r="V1022" s="30"/>
      <c r="W1022" s="29"/>
      <c r="X1022" s="30"/>
      <c r="Y1022" s="30"/>
      <c r="Z1022" s="29"/>
      <c r="AA1022" s="30"/>
      <c r="AB1022" s="30"/>
      <c r="AC1022" s="29"/>
      <c r="AD1022" s="30"/>
      <c r="AE1022" s="30">
        <v>1010</v>
      </c>
      <c r="AF1022" s="383">
        <v>2684059.65</v>
      </c>
      <c r="AG1022" s="30"/>
      <c r="AH1022" s="30"/>
      <c r="AI1022" s="29"/>
      <c r="AJ1022" s="30"/>
      <c r="AK1022" s="30"/>
      <c r="AL1022" s="29"/>
      <c r="AM1022" s="30"/>
      <c r="AN1022" s="30"/>
      <c r="AO1022" s="29"/>
      <c r="AP1022" s="30"/>
      <c r="AQ1022" s="30">
        <v>1010</v>
      </c>
      <c r="AR1022" s="383">
        <v>4913003</v>
      </c>
      <c r="AS1022" s="253">
        <f t="shared" si="34"/>
        <v>1010</v>
      </c>
      <c r="AT1022" s="254">
        <f t="shared" si="35"/>
        <v>1010</v>
      </c>
      <c r="AU1022" s="376">
        <v>1010</v>
      </c>
      <c r="AV1022" s="376">
        <v>4916173.4000000004</v>
      </c>
    </row>
    <row r="1023" spans="22:48">
      <c r="V1023" s="30"/>
      <c r="W1023" s="29"/>
      <c r="X1023" s="30"/>
      <c r="Y1023" s="30"/>
      <c r="Z1023" s="29"/>
      <c r="AA1023" s="30"/>
      <c r="AB1023" s="30"/>
      <c r="AC1023" s="29"/>
      <c r="AD1023" s="30"/>
      <c r="AE1023" s="30">
        <v>1011</v>
      </c>
      <c r="AF1023" s="383">
        <v>2686689.16</v>
      </c>
      <c r="AG1023" s="30"/>
      <c r="AH1023" s="30"/>
      <c r="AI1023" s="29"/>
      <c r="AJ1023" s="30"/>
      <c r="AK1023" s="30"/>
      <c r="AL1023" s="29"/>
      <c r="AM1023" s="30"/>
      <c r="AN1023" s="30"/>
      <c r="AO1023" s="29"/>
      <c r="AP1023" s="30"/>
      <c r="AQ1023" s="30">
        <v>1011</v>
      </c>
      <c r="AR1023" s="383">
        <v>4917849.8899999997</v>
      </c>
      <c r="AS1023" s="253">
        <f t="shared" si="34"/>
        <v>1011</v>
      </c>
      <c r="AT1023" s="254">
        <f t="shared" si="35"/>
        <v>1011</v>
      </c>
      <c r="AU1023" s="376">
        <v>1011</v>
      </c>
      <c r="AV1023" s="376">
        <v>4921019.55</v>
      </c>
    </row>
    <row r="1024" spans="22:48">
      <c r="V1024" s="30"/>
      <c r="W1024" s="29"/>
      <c r="X1024" s="30"/>
      <c r="Y1024" s="30"/>
      <c r="Z1024" s="29"/>
      <c r="AA1024" s="30"/>
      <c r="AB1024" s="30"/>
      <c r="AC1024" s="29"/>
      <c r="AD1024" s="30"/>
      <c r="AE1024" s="30">
        <v>1012</v>
      </c>
      <c r="AF1024" s="383">
        <v>2689318.67</v>
      </c>
      <c r="AG1024" s="30"/>
      <c r="AH1024" s="30"/>
      <c r="AI1024" s="29"/>
      <c r="AJ1024" s="30"/>
      <c r="AK1024" s="30"/>
      <c r="AL1024" s="29"/>
      <c r="AM1024" s="30"/>
      <c r="AN1024" s="30"/>
      <c r="AO1024" s="29"/>
      <c r="AP1024" s="30"/>
      <c r="AQ1024" s="30">
        <v>1012</v>
      </c>
      <c r="AR1024" s="383">
        <v>4922696.78</v>
      </c>
      <c r="AS1024" s="253">
        <f t="shared" si="34"/>
        <v>1012</v>
      </c>
      <c r="AT1024" s="254">
        <f t="shared" si="35"/>
        <v>1012</v>
      </c>
      <c r="AU1024" s="376">
        <v>1012</v>
      </c>
      <c r="AV1024" s="376">
        <v>4925865.7</v>
      </c>
    </row>
    <row r="1025" spans="22:48">
      <c r="V1025" s="30"/>
      <c r="W1025" s="29"/>
      <c r="X1025" s="30"/>
      <c r="Y1025" s="30"/>
      <c r="Z1025" s="29"/>
      <c r="AA1025" s="30"/>
      <c r="AB1025" s="30"/>
      <c r="AC1025" s="29"/>
      <c r="AD1025" s="30"/>
      <c r="AE1025" s="30">
        <v>1013</v>
      </c>
      <c r="AF1025" s="383">
        <v>2691948.18</v>
      </c>
      <c r="AG1025" s="30"/>
      <c r="AH1025" s="30"/>
      <c r="AI1025" s="29"/>
      <c r="AJ1025" s="30"/>
      <c r="AK1025" s="30"/>
      <c r="AL1025" s="29"/>
      <c r="AM1025" s="30"/>
      <c r="AN1025" s="30"/>
      <c r="AO1025" s="29"/>
      <c r="AP1025" s="30"/>
      <c r="AQ1025" s="30">
        <v>1013</v>
      </c>
      <c r="AR1025" s="383">
        <v>4927543.67</v>
      </c>
      <c r="AS1025" s="253">
        <f t="shared" si="34"/>
        <v>1013</v>
      </c>
      <c r="AT1025" s="254">
        <f t="shared" si="35"/>
        <v>1013</v>
      </c>
      <c r="AU1025" s="376">
        <v>1013</v>
      </c>
      <c r="AV1025" s="376">
        <v>4930711.8499999996</v>
      </c>
    </row>
    <row r="1026" spans="22:48">
      <c r="V1026" s="30"/>
      <c r="W1026" s="29"/>
      <c r="X1026" s="30"/>
      <c r="Y1026" s="30"/>
      <c r="Z1026" s="29"/>
      <c r="AA1026" s="30"/>
      <c r="AB1026" s="30"/>
      <c r="AC1026" s="29"/>
      <c r="AD1026" s="30"/>
      <c r="AE1026" s="30">
        <v>1014</v>
      </c>
      <c r="AF1026" s="383">
        <v>2694577.69</v>
      </c>
      <c r="AG1026" s="30"/>
      <c r="AH1026" s="30"/>
      <c r="AI1026" s="29"/>
      <c r="AJ1026" s="30"/>
      <c r="AK1026" s="30"/>
      <c r="AL1026" s="29"/>
      <c r="AM1026" s="30"/>
      <c r="AN1026" s="30"/>
      <c r="AO1026" s="29"/>
      <c r="AP1026" s="30"/>
      <c r="AQ1026" s="30">
        <v>1014</v>
      </c>
      <c r="AR1026" s="383">
        <v>4932390.5599999996</v>
      </c>
      <c r="AS1026" s="253">
        <f t="shared" si="34"/>
        <v>1014</v>
      </c>
      <c r="AT1026" s="254">
        <f t="shared" si="35"/>
        <v>1014</v>
      </c>
      <c r="AU1026" s="376">
        <v>1014</v>
      </c>
      <c r="AV1026" s="376">
        <v>4935558</v>
      </c>
    </row>
    <row r="1027" spans="22:48">
      <c r="V1027" s="30"/>
      <c r="W1027" s="29"/>
      <c r="X1027" s="30"/>
      <c r="Y1027" s="30"/>
      <c r="Z1027" s="29"/>
      <c r="AA1027" s="30"/>
      <c r="AB1027" s="30"/>
      <c r="AC1027" s="29"/>
      <c r="AD1027" s="30"/>
      <c r="AE1027" s="30">
        <v>1015</v>
      </c>
      <c r="AF1027" s="383">
        <v>2697207.2</v>
      </c>
      <c r="AG1027" s="30"/>
      <c r="AH1027" s="30"/>
      <c r="AI1027" s="29"/>
      <c r="AJ1027" s="30"/>
      <c r="AK1027" s="30"/>
      <c r="AL1027" s="29"/>
      <c r="AM1027" s="30"/>
      <c r="AN1027" s="30"/>
      <c r="AO1027" s="29"/>
      <c r="AP1027" s="30"/>
      <c r="AQ1027" s="30">
        <v>1015</v>
      </c>
      <c r="AR1027" s="383">
        <v>4937237.45</v>
      </c>
      <c r="AS1027" s="253">
        <f t="shared" si="34"/>
        <v>1015</v>
      </c>
      <c r="AT1027" s="254">
        <f t="shared" si="35"/>
        <v>1015</v>
      </c>
      <c r="AU1027" s="376">
        <v>1015</v>
      </c>
      <c r="AV1027" s="376">
        <v>4940404.1500000004</v>
      </c>
    </row>
    <row r="1028" spans="22:48">
      <c r="V1028" s="30"/>
      <c r="W1028" s="29"/>
      <c r="X1028" s="30"/>
      <c r="Y1028" s="30"/>
      <c r="Z1028" s="29"/>
      <c r="AA1028" s="30"/>
      <c r="AB1028" s="30"/>
      <c r="AC1028" s="29"/>
      <c r="AD1028" s="30"/>
      <c r="AE1028" s="30">
        <v>1016</v>
      </c>
      <c r="AF1028" s="383">
        <v>2699836.71</v>
      </c>
      <c r="AG1028" s="30"/>
      <c r="AH1028" s="30"/>
      <c r="AI1028" s="29"/>
      <c r="AJ1028" s="30"/>
      <c r="AK1028" s="30"/>
      <c r="AL1028" s="29"/>
      <c r="AM1028" s="30"/>
      <c r="AN1028" s="30"/>
      <c r="AO1028" s="29"/>
      <c r="AP1028" s="30"/>
      <c r="AQ1028" s="30">
        <v>1016</v>
      </c>
      <c r="AR1028" s="383">
        <v>4942084.34</v>
      </c>
      <c r="AS1028" s="253">
        <f t="shared" si="34"/>
        <v>1016</v>
      </c>
      <c r="AT1028" s="254">
        <f t="shared" si="35"/>
        <v>1016</v>
      </c>
      <c r="AU1028" s="376">
        <v>1016</v>
      </c>
      <c r="AV1028" s="376">
        <v>4945250.3</v>
      </c>
    </row>
    <row r="1029" spans="22:48">
      <c r="V1029" s="30"/>
      <c r="W1029" s="29"/>
      <c r="X1029" s="30"/>
      <c r="Y1029" s="30"/>
      <c r="Z1029" s="29"/>
      <c r="AA1029" s="30"/>
      <c r="AB1029" s="30"/>
      <c r="AC1029" s="29"/>
      <c r="AD1029" s="30"/>
      <c r="AE1029" s="30">
        <v>1017</v>
      </c>
      <c r="AF1029" s="383">
        <v>2702466.22</v>
      </c>
      <c r="AG1029" s="30"/>
      <c r="AH1029" s="30"/>
      <c r="AI1029" s="29"/>
      <c r="AJ1029" s="30"/>
      <c r="AK1029" s="30"/>
      <c r="AL1029" s="29"/>
      <c r="AM1029" s="30"/>
      <c r="AN1029" s="30"/>
      <c r="AO1029" s="29"/>
      <c r="AP1029" s="30"/>
      <c r="AQ1029" s="30">
        <v>1017</v>
      </c>
      <c r="AR1029" s="383">
        <v>4946931.2300000004</v>
      </c>
      <c r="AS1029" s="253">
        <f t="shared" si="34"/>
        <v>1017</v>
      </c>
      <c r="AT1029" s="254">
        <f t="shared" si="35"/>
        <v>1017</v>
      </c>
      <c r="AU1029" s="376">
        <v>1017</v>
      </c>
      <c r="AV1029" s="376">
        <v>4950096.45</v>
      </c>
    </row>
    <row r="1030" spans="22:48">
      <c r="V1030" s="30"/>
      <c r="W1030" s="29"/>
      <c r="X1030" s="30"/>
      <c r="Y1030" s="30"/>
      <c r="Z1030" s="29"/>
      <c r="AA1030" s="30"/>
      <c r="AB1030" s="30"/>
      <c r="AC1030" s="29"/>
      <c r="AD1030" s="30"/>
      <c r="AE1030" s="30">
        <v>1018</v>
      </c>
      <c r="AF1030" s="383">
        <v>2705095.73</v>
      </c>
      <c r="AG1030" s="30"/>
      <c r="AH1030" s="30"/>
      <c r="AI1030" s="29"/>
      <c r="AJ1030" s="30"/>
      <c r="AK1030" s="30"/>
      <c r="AL1030" s="29"/>
      <c r="AM1030" s="30"/>
      <c r="AN1030" s="30"/>
      <c r="AO1030" s="29"/>
      <c r="AP1030" s="30"/>
      <c r="AQ1030" s="30">
        <v>1018</v>
      </c>
      <c r="AR1030" s="383">
        <v>4951778.12</v>
      </c>
      <c r="AS1030" s="253">
        <f t="shared" si="34"/>
        <v>1018</v>
      </c>
      <c r="AT1030" s="254">
        <f t="shared" si="35"/>
        <v>1018</v>
      </c>
      <c r="AU1030" s="376">
        <v>1018</v>
      </c>
      <c r="AV1030" s="376">
        <v>4954942.5999999996</v>
      </c>
    </row>
    <row r="1031" spans="22:48">
      <c r="V1031" s="30"/>
      <c r="W1031" s="29"/>
      <c r="X1031" s="30"/>
      <c r="Y1031" s="30"/>
      <c r="Z1031" s="29"/>
      <c r="AA1031" s="30"/>
      <c r="AB1031" s="30"/>
      <c r="AC1031" s="29"/>
      <c r="AD1031" s="30"/>
      <c r="AE1031" s="30">
        <v>1019</v>
      </c>
      <c r="AF1031" s="383">
        <v>2707725.24</v>
      </c>
      <c r="AG1031" s="30"/>
      <c r="AH1031" s="30"/>
      <c r="AI1031" s="29"/>
      <c r="AJ1031" s="30"/>
      <c r="AK1031" s="30"/>
      <c r="AL1031" s="29"/>
      <c r="AM1031" s="30"/>
      <c r="AN1031" s="30"/>
      <c r="AO1031" s="29"/>
      <c r="AP1031" s="30"/>
      <c r="AQ1031" s="30">
        <v>1019</v>
      </c>
      <c r="AR1031" s="383">
        <v>4956625.01</v>
      </c>
      <c r="AS1031" s="253">
        <f t="shared" si="34"/>
        <v>1019</v>
      </c>
      <c r="AT1031" s="254">
        <f t="shared" si="35"/>
        <v>1019</v>
      </c>
      <c r="AU1031" s="376">
        <v>1019</v>
      </c>
      <c r="AV1031" s="376">
        <v>4959788.75</v>
      </c>
    </row>
    <row r="1032" spans="22:48">
      <c r="V1032" s="30"/>
      <c r="W1032" s="29"/>
      <c r="X1032" s="30"/>
      <c r="Y1032" s="30"/>
      <c r="Z1032" s="29"/>
      <c r="AA1032" s="30"/>
      <c r="AB1032" s="30"/>
      <c r="AC1032" s="29"/>
      <c r="AD1032" s="30"/>
      <c r="AE1032" s="30">
        <v>1020</v>
      </c>
      <c r="AF1032" s="383">
        <v>2710354.75</v>
      </c>
      <c r="AG1032" s="30"/>
      <c r="AH1032" s="30"/>
      <c r="AI1032" s="29"/>
      <c r="AJ1032" s="30"/>
      <c r="AK1032" s="30"/>
      <c r="AL1032" s="29"/>
      <c r="AM1032" s="30"/>
      <c r="AN1032" s="30"/>
      <c r="AO1032" s="29"/>
      <c r="AP1032" s="30"/>
      <c r="AQ1032" s="30">
        <v>1020</v>
      </c>
      <c r="AR1032" s="383">
        <v>4961471.9000000004</v>
      </c>
      <c r="AS1032" s="253">
        <f t="shared" si="34"/>
        <v>1020</v>
      </c>
      <c r="AT1032" s="254">
        <f t="shared" si="35"/>
        <v>1020</v>
      </c>
      <c r="AU1032" s="376">
        <v>1020</v>
      </c>
      <c r="AV1032" s="376">
        <v>4964634.9000000004</v>
      </c>
    </row>
    <row r="1033" spans="22:48">
      <c r="V1033" s="30"/>
      <c r="W1033" s="29"/>
      <c r="X1033" s="30"/>
      <c r="Y1033" s="30"/>
      <c r="Z1033" s="29"/>
      <c r="AA1033" s="30"/>
      <c r="AB1033" s="30"/>
      <c r="AC1033" s="29"/>
      <c r="AD1033" s="30"/>
      <c r="AE1033" s="30">
        <v>1021</v>
      </c>
      <c r="AF1033" s="383">
        <v>2712984.26</v>
      </c>
      <c r="AG1033" s="30"/>
      <c r="AH1033" s="30"/>
      <c r="AI1033" s="29"/>
      <c r="AJ1033" s="30"/>
      <c r="AK1033" s="30"/>
      <c r="AL1033" s="29"/>
      <c r="AM1033" s="30"/>
      <c r="AN1033" s="30"/>
      <c r="AO1033" s="29"/>
      <c r="AP1033" s="30"/>
      <c r="AQ1033" s="30">
        <v>1021</v>
      </c>
      <c r="AR1033" s="383">
        <v>4966318.79</v>
      </c>
      <c r="AS1033" s="253">
        <f t="shared" si="34"/>
        <v>1021</v>
      </c>
      <c r="AT1033" s="254">
        <f t="shared" si="35"/>
        <v>1021</v>
      </c>
      <c r="AU1033" s="376">
        <v>1021</v>
      </c>
      <c r="AV1033" s="376">
        <v>4969481.05</v>
      </c>
    </row>
    <row r="1034" spans="22:48">
      <c r="V1034" s="30"/>
      <c r="W1034" s="29"/>
      <c r="X1034" s="30"/>
      <c r="Y1034" s="30"/>
      <c r="Z1034" s="29"/>
      <c r="AA1034" s="30"/>
      <c r="AB1034" s="30"/>
      <c r="AC1034" s="29"/>
      <c r="AD1034" s="30"/>
      <c r="AE1034" s="30">
        <v>1022</v>
      </c>
      <c r="AF1034" s="383">
        <v>2715613.77</v>
      </c>
      <c r="AG1034" s="30"/>
      <c r="AH1034" s="30"/>
      <c r="AI1034" s="29"/>
      <c r="AJ1034" s="30"/>
      <c r="AK1034" s="30"/>
      <c r="AL1034" s="29"/>
      <c r="AM1034" s="30"/>
      <c r="AN1034" s="30"/>
      <c r="AO1034" s="29"/>
      <c r="AP1034" s="30"/>
      <c r="AQ1034" s="30">
        <v>1022</v>
      </c>
      <c r="AR1034" s="383">
        <v>4971165.68</v>
      </c>
      <c r="AS1034" s="253">
        <f t="shared" si="34"/>
        <v>1022</v>
      </c>
      <c r="AT1034" s="254">
        <f t="shared" si="35"/>
        <v>1022</v>
      </c>
      <c r="AU1034" s="376">
        <v>1022</v>
      </c>
      <c r="AV1034" s="376">
        <v>4974327.2</v>
      </c>
    </row>
    <row r="1035" spans="22:48">
      <c r="V1035" s="30"/>
      <c r="W1035" s="29"/>
      <c r="X1035" s="30"/>
      <c r="Y1035" s="30"/>
      <c r="Z1035" s="29"/>
      <c r="AA1035" s="30"/>
      <c r="AB1035" s="30"/>
      <c r="AC1035" s="29"/>
      <c r="AD1035" s="30"/>
      <c r="AE1035" s="30">
        <v>1023</v>
      </c>
      <c r="AF1035" s="383">
        <v>2718243.28</v>
      </c>
      <c r="AG1035" s="30"/>
      <c r="AH1035" s="30"/>
      <c r="AI1035" s="29"/>
      <c r="AJ1035" s="30"/>
      <c r="AK1035" s="30"/>
      <c r="AL1035" s="29"/>
      <c r="AM1035" s="30"/>
      <c r="AN1035" s="30"/>
      <c r="AO1035" s="29"/>
      <c r="AP1035" s="30"/>
      <c r="AQ1035" s="30">
        <v>1023</v>
      </c>
      <c r="AR1035" s="383">
        <v>4976012.57</v>
      </c>
      <c r="AS1035" s="253">
        <f t="shared" si="34"/>
        <v>1023</v>
      </c>
      <c r="AT1035" s="254">
        <f t="shared" si="35"/>
        <v>1023</v>
      </c>
      <c r="AU1035" s="376">
        <v>1023</v>
      </c>
      <c r="AV1035" s="376">
        <v>4979173.3499999996</v>
      </c>
    </row>
    <row r="1036" spans="22:48">
      <c r="V1036" s="30"/>
      <c r="W1036" s="29"/>
      <c r="X1036" s="30"/>
      <c r="Y1036" s="30"/>
      <c r="Z1036" s="29"/>
      <c r="AA1036" s="30"/>
      <c r="AB1036" s="30"/>
      <c r="AC1036" s="29"/>
      <c r="AD1036" s="30"/>
      <c r="AE1036" s="30">
        <v>1024</v>
      </c>
      <c r="AF1036" s="383">
        <v>2720872.79</v>
      </c>
      <c r="AG1036" s="30"/>
      <c r="AH1036" s="30"/>
      <c r="AI1036" s="29"/>
      <c r="AJ1036" s="30"/>
      <c r="AK1036" s="30"/>
      <c r="AL1036" s="29"/>
      <c r="AM1036" s="30"/>
      <c r="AN1036" s="30"/>
      <c r="AO1036" s="29"/>
      <c r="AP1036" s="30"/>
      <c r="AQ1036" s="30">
        <v>1024</v>
      </c>
      <c r="AR1036" s="383">
        <v>4980859.46</v>
      </c>
      <c r="AS1036" s="253">
        <f t="shared" si="34"/>
        <v>1024</v>
      </c>
      <c r="AT1036" s="254">
        <f t="shared" si="35"/>
        <v>1024</v>
      </c>
      <c r="AU1036" s="376">
        <v>1024</v>
      </c>
      <c r="AV1036" s="376">
        <v>4984019.5</v>
      </c>
    </row>
    <row r="1037" spans="22:48">
      <c r="V1037" s="30"/>
      <c r="W1037" s="29"/>
      <c r="X1037" s="30"/>
      <c r="Y1037" s="30"/>
      <c r="Z1037" s="29"/>
      <c r="AA1037" s="30"/>
      <c r="AB1037" s="30"/>
      <c r="AC1037" s="29"/>
      <c r="AD1037" s="30"/>
      <c r="AE1037" s="30">
        <v>1025</v>
      </c>
      <c r="AF1037" s="383">
        <v>2723502.3</v>
      </c>
      <c r="AG1037" s="30"/>
      <c r="AH1037" s="30"/>
      <c r="AI1037" s="29"/>
      <c r="AJ1037" s="30"/>
      <c r="AK1037" s="30"/>
      <c r="AL1037" s="29"/>
      <c r="AM1037" s="30"/>
      <c r="AN1037" s="30"/>
      <c r="AO1037" s="29"/>
      <c r="AP1037" s="30"/>
      <c r="AQ1037" s="30">
        <v>1025</v>
      </c>
      <c r="AR1037" s="383">
        <v>4985706.3499999996</v>
      </c>
      <c r="AS1037" s="253">
        <f t="shared" ref="AS1037:AS1100" si="36">AS1036+1</f>
        <v>1025</v>
      </c>
      <c r="AT1037" s="254">
        <f t="shared" ref="AT1037:AT1100" si="37">AT1036+1</f>
        <v>1025</v>
      </c>
      <c r="AU1037" s="376">
        <v>1025</v>
      </c>
      <c r="AV1037" s="376">
        <v>4988865.6500000004</v>
      </c>
    </row>
    <row r="1038" spans="22:48">
      <c r="V1038" s="30"/>
      <c r="W1038" s="29"/>
      <c r="X1038" s="30"/>
      <c r="Y1038" s="30"/>
      <c r="Z1038" s="29"/>
      <c r="AA1038" s="30"/>
      <c r="AB1038" s="30"/>
      <c r="AC1038" s="29"/>
      <c r="AD1038" s="30"/>
      <c r="AE1038" s="30">
        <v>1026</v>
      </c>
      <c r="AF1038" s="383">
        <v>2726131.81</v>
      </c>
      <c r="AG1038" s="30"/>
      <c r="AH1038" s="30"/>
      <c r="AI1038" s="29"/>
      <c r="AJ1038" s="30"/>
      <c r="AK1038" s="30"/>
      <c r="AL1038" s="29"/>
      <c r="AM1038" s="30"/>
      <c r="AN1038" s="30"/>
      <c r="AO1038" s="29"/>
      <c r="AP1038" s="30"/>
      <c r="AQ1038" s="30">
        <v>1026</v>
      </c>
      <c r="AR1038" s="383">
        <v>4990553.24</v>
      </c>
      <c r="AS1038" s="253">
        <f t="shared" si="36"/>
        <v>1026</v>
      </c>
      <c r="AT1038" s="254">
        <f t="shared" si="37"/>
        <v>1026</v>
      </c>
      <c r="AU1038" s="376">
        <v>1026</v>
      </c>
      <c r="AV1038" s="376">
        <v>4993711.8</v>
      </c>
    </row>
    <row r="1039" spans="22:48">
      <c r="V1039" s="30"/>
      <c r="W1039" s="29"/>
      <c r="X1039" s="30"/>
      <c r="Y1039" s="30"/>
      <c r="Z1039" s="29"/>
      <c r="AA1039" s="30"/>
      <c r="AB1039" s="30"/>
      <c r="AC1039" s="29"/>
      <c r="AD1039" s="30"/>
      <c r="AE1039" s="30">
        <v>1027</v>
      </c>
      <c r="AF1039" s="383">
        <v>2728761.32</v>
      </c>
      <c r="AG1039" s="30"/>
      <c r="AH1039" s="30"/>
      <c r="AI1039" s="29"/>
      <c r="AJ1039" s="30"/>
      <c r="AK1039" s="30"/>
      <c r="AL1039" s="29"/>
      <c r="AM1039" s="30"/>
      <c r="AN1039" s="30"/>
      <c r="AO1039" s="29"/>
      <c r="AP1039" s="30"/>
      <c r="AQ1039" s="30">
        <v>1027</v>
      </c>
      <c r="AR1039" s="383">
        <v>4995400.13</v>
      </c>
      <c r="AS1039" s="253">
        <f t="shared" si="36"/>
        <v>1027</v>
      </c>
      <c r="AT1039" s="254">
        <f t="shared" si="37"/>
        <v>1027</v>
      </c>
      <c r="AU1039" s="376">
        <v>1027</v>
      </c>
      <c r="AV1039" s="376">
        <v>4998557.95</v>
      </c>
    </row>
    <row r="1040" spans="22:48">
      <c r="V1040" s="30"/>
      <c r="W1040" s="29"/>
      <c r="X1040" s="30"/>
      <c r="Y1040" s="30"/>
      <c r="Z1040" s="29"/>
      <c r="AA1040" s="30"/>
      <c r="AB1040" s="30"/>
      <c r="AC1040" s="29"/>
      <c r="AD1040" s="30"/>
      <c r="AE1040" s="30">
        <v>1028</v>
      </c>
      <c r="AF1040" s="383">
        <v>2731390.83</v>
      </c>
      <c r="AG1040" s="30"/>
      <c r="AH1040" s="30"/>
      <c r="AI1040" s="29"/>
      <c r="AJ1040" s="30"/>
      <c r="AK1040" s="30"/>
      <c r="AL1040" s="29"/>
      <c r="AM1040" s="30"/>
      <c r="AN1040" s="30"/>
      <c r="AO1040" s="29"/>
      <c r="AP1040" s="30"/>
      <c r="AQ1040" s="30">
        <v>1028</v>
      </c>
      <c r="AR1040" s="383">
        <v>5000247.0199999996</v>
      </c>
      <c r="AS1040" s="253">
        <f t="shared" si="36"/>
        <v>1028</v>
      </c>
      <c r="AT1040" s="254">
        <f t="shared" si="37"/>
        <v>1028</v>
      </c>
      <c r="AU1040" s="376">
        <v>1028</v>
      </c>
      <c r="AV1040" s="376">
        <v>5003404.0999999996</v>
      </c>
    </row>
    <row r="1041" spans="22:48">
      <c r="V1041" s="30"/>
      <c r="W1041" s="29"/>
      <c r="X1041" s="30"/>
      <c r="Y1041" s="30"/>
      <c r="Z1041" s="29"/>
      <c r="AA1041" s="30"/>
      <c r="AB1041" s="30"/>
      <c r="AC1041" s="29"/>
      <c r="AD1041" s="30"/>
      <c r="AE1041" s="30">
        <v>1029</v>
      </c>
      <c r="AF1041" s="383">
        <v>2734020.34</v>
      </c>
      <c r="AG1041" s="30"/>
      <c r="AH1041" s="30"/>
      <c r="AI1041" s="29"/>
      <c r="AJ1041" s="30"/>
      <c r="AK1041" s="30"/>
      <c r="AL1041" s="29"/>
      <c r="AM1041" s="30"/>
      <c r="AN1041" s="30"/>
      <c r="AO1041" s="29"/>
      <c r="AP1041" s="30"/>
      <c r="AQ1041" s="30">
        <v>1029</v>
      </c>
      <c r="AR1041" s="383">
        <v>5005093.91</v>
      </c>
      <c r="AS1041" s="253">
        <f t="shared" si="36"/>
        <v>1029</v>
      </c>
      <c r="AT1041" s="254">
        <f t="shared" si="37"/>
        <v>1029</v>
      </c>
      <c r="AU1041" s="376">
        <v>1029</v>
      </c>
      <c r="AV1041" s="376">
        <v>5008250.25</v>
      </c>
    </row>
    <row r="1042" spans="22:48">
      <c r="V1042" s="30"/>
      <c r="W1042" s="29"/>
      <c r="X1042" s="30"/>
      <c r="Y1042" s="30"/>
      <c r="Z1042" s="29"/>
      <c r="AA1042" s="30"/>
      <c r="AB1042" s="30"/>
      <c r="AC1042" s="29"/>
      <c r="AD1042" s="30"/>
      <c r="AE1042" s="30">
        <v>1030</v>
      </c>
      <c r="AF1042" s="383">
        <v>2736649.85</v>
      </c>
      <c r="AG1042" s="30"/>
      <c r="AH1042" s="30"/>
      <c r="AI1042" s="29"/>
      <c r="AJ1042" s="30"/>
      <c r="AK1042" s="30"/>
      <c r="AL1042" s="29"/>
      <c r="AM1042" s="30"/>
      <c r="AN1042" s="30"/>
      <c r="AO1042" s="29"/>
      <c r="AP1042" s="30"/>
      <c r="AQ1042" s="30">
        <v>1030</v>
      </c>
      <c r="AR1042" s="383">
        <v>5009940.8</v>
      </c>
      <c r="AS1042" s="253">
        <f t="shared" si="36"/>
        <v>1030</v>
      </c>
      <c r="AT1042" s="254">
        <f t="shared" si="37"/>
        <v>1030</v>
      </c>
      <c r="AU1042" s="376">
        <v>1030</v>
      </c>
      <c r="AV1042" s="376">
        <v>5013096.4000000004</v>
      </c>
    </row>
    <row r="1043" spans="22:48">
      <c r="V1043" s="30"/>
      <c r="W1043" s="29"/>
      <c r="X1043" s="30"/>
      <c r="Y1043" s="30"/>
      <c r="Z1043" s="29"/>
      <c r="AA1043" s="30"/>
      <c r="AB1043" s="30"/>
      <c r="AC1043" s="29"/>
      <c r="AD1043" s="30"/>
      <c r="AE1043" s="30">
        <v>1031</v>
      </c>
      <c r="AF1043" s="383">
        <v>2739279.36</v>
      </c>
      <c r="AG1043" s="30"/>
      <c r="AH1043" s="30"/>
      <c r="AI1043" s="29"/>
      <c r="AJ1043" s="30"/>
      <c r="AK1043" s="30"/>
      <c r="AL1043" s="29"/>
      <c r="AM1043" s="30"/>
      <c r="AN1043" s="30"/>
      <c r="AO1043" s="29"/>
      <c r="AP1043" s="30"/>
      <c r="AQ1043" s="30">
        <v>1031</v>
      </c>
      <c r="AR1043" s="383">
        <v>5014787.6900000004</v>
      </c>
      <c r="AS1043" s="253">
        <f t="shared" si="36"/>
        <v>1031</v>
      </c>
      <c r="AT1043" s="254">
        <f t="shared" si="37"/>
        <v>1031</v>
      </c>
      <c r="AU1043" s="376">
        <v>1031</v>
      </c>
      <c r="AV1043" s="376">
        <v>5017942.55</v>
      </c>
    </row>
    <row r="1044" spans="22:48">
      <c r="V1044" s="30"/>
      <c r="W1044" s="29"/>
      <c r="X1044" s="30"/>
      <c r="Y1044" s="30"/>
      <c r="Z1044" s="29"/>
      <c r="AA1044" s="30"/>
      <c r="AB1044" s="30"/>
      <c r="AC1044" s="29"/>
      <c r="AD1044" s="30"/>
      <c r="AE1044" s="30">
        <v>1032</v>
      </c>
      <c r="AF1044" s="383">
        <v>2741908.87</v>
      </c>
      <c r="AG1044" s="30"/>
      <c r="AH1044" s="30"/>
      <c r="AI1044" s="29"/>
      <c r="AJ1044" s="30"/>
      <c r="AK1044" s="30"/>
      <c r="AL1044" s="29"/>
      <c r="AM1044" s="30"/>
      <c r="AN1044" s="30"/>
      <c r="AO1044" s="29"/>
      <c r="AP1044" s="30"/>
      <c r="AQ1044" s="30">
        <v>1032</v>
      </c>
      <c r="AR1044" s="383">
        <v>5019634.58</v>
      </c>
      <c r="AS1044" s="253">
        <f t="shared" si="36"/>
        <v>1032</v>
      </c>
      <c r="AT1044" s="254">
        <f t="shared" si="37"/>
        <v>1032</v>
      </c>
      <c r="AU1044" s="376">
        <v>1032</v>
      </c>
      <c r="AV1044" s="376">
        <v>5022788.7</v>
      </c>
    </row>
    <row r="1045" spans="22:48">
      <c r="V1045" s="30"/>
      <c r="W1045" s="29"/>
      <c r="X1045" s="30"/>
      <c r="Y1045" s="30"/>
      <c r="Z1045" s="29"/>
      <c r="AA1045" s="30"/>
      <c r="AB1045" s="30"/>
      <c r="AC1045" s="29"/>
      <c r="AD1045" s="30"/>
      <c r="AE1045" s="30">
        <v>1033</v>
      </c>
      <c r="AF1045" s="383">
        <v>2744538.38</v>
      </c>
      <c r="AG1045" s="30"/>
      <c r="AH1045" s="30"/>
      <c r="AI1045" s="29"/>
      <c r="AJ1045" s="30"/>
      <c r="AK1045" s="30"/>
      <c r="AL1045" s="29"/>
      <c r="AM1045" s="30"/>
      <c r="AN1045" s="30"/>
      <c r="AO1045" s="29"/>
      <c r="AP1045" s="30"/>
      <c r="AQ1045" s="30">
        <v>1033</v>
      </c>
      <c r="AR1045" s="383">
        <v>5024481.47</v>
      </c>
      <c r="AS1045" s="253">
        <f t="shared" si="36"/>
        <v>1033</v>
      </c>
      <c r="AT1045" s="254">
        <f t="shared" si="37"/>
        <v>1033</v>
      </c>
      <c r="AU1045" s="376">
        <v>1033</v>
      </c>
      <c r="AV1045" s="376">
        <v>5027634.8499999996</v>
      </c>
    </row>
    <row r="1046" spans="22:48">
      <c r="V1046" s="30"/>
      <c r="W1046" s="29"/>
      <c r="X1046" s="30"/>
      <c r="Y1046" s="30"/>
      <c r="Z1046" s="29"/>
      <c r="AA1046" s="30"/>
      <c r="AB1046" s="30"/>
      <c r="AC1046" s="29"/>
      <c r="AD1046" s="30"/>
      <c r="AE1046" s="30">
        <v>1034</v>
      </c>
      <c r="AF1046" s="383">
        <v>2747167.89</v>
      </c>
      <c r="AG1046" s="30"/>
      <c r="AH1046" s="30"/>
      <c r="AI1046" s="29"/>
      <c r="AJ1046" s="30"/>
      <c r="AK1046" s="30"/>
      <c r="AL1046" s="29"/>
      <c r="AM1046" s="30"/>
      <c r="AN1046" s="30"/>
      <c r="AO1046" s="29"/>
      <c r="AP1046" s="30"/>
      <c r="AQ1046" s="30">
        <v>1034</v>
      </c>
      <c r="AR1046" s="383">
        <v>5029328.3600000003</v>
      </c>
      <c r="AS1046" s="253">
        <f t="shared" si="36"/>
        <v>1034</v>
      </c>
      <c r="AT1046" s="254">
        <f t="shared" si="37"/>
        <v>1034</v>
      </c>
      <c r="AU1046" s="376">
        <v>1034</v>
      </c>
      <c r="AV1046" s="376">
        <v>5032481</v>
      </c>
    </row>
    <row r="1047" spans="22:48">
      <c r="V1047" s="30"/>
      <c r="W1047" s="29"/>
      <c r="X1047" s="30"/>
      <c r="Y1047" s="30"/>
      <c r="Z1047" s="29"/>
      <c r="AA1047" s="30"/>
      <c r="AB1047" s="30"/>
      <c r="AC1047" s="29"/>
      <c r="AD1047" s="30"/>
      <c r="AE1047" s="30">
        <v>1035</v>
      </c>
      <c r="AF1047" s="383">
        <v>2749797.4</v>
      </c>
      <c r="AG1047" s="30"/>
      <c r="AH1047" s="30"/>
      <c r="AI1047" s="29"/>
      <c r="AJ1047" s="30"/>
      <c r="AK1047" s="30"/>
      <c r="AL1047" s="29"/>
      <c r="AM1047" s="30"/>
      <c r="AN1047" s="30"/>
      <c r="AO1047" s="29"/>
      <c r="AP1047" s="30"/>
      <c r="AQ1047" s="30">
        <v>1035</v>
      </c>
      <c r="AR1047" s="383">
        <v>5034175.25</v>
      </c>
      <c r="AS1047" s="253">
        <f t="shared" si="36"/>
        <v>1035</v>
      </c>
      <c r="AT1047" s="254">
        <f t="shared" si="37"/>
        <v>1035</v>
      </c>
      <c r="AU1047" s="376">
        <v>1035</v>
      </c>
      <c r="AV1047" s="376">
        <v>5037327.1500000004</v>
      </c>
    </row>
    <row r="1048" spans="22:48">
      <c r="V1048" s="30"/>
      <c r="W1048" s="29"/>
      <c r="X1048" s="30"/>
      <c r="Y1048" s="30"/>
      <c r="Z1048" s="29"/>
      <c r="AA1048" s="30"/>
      <c r="AB1048" s="30"/>
      <c r="AC1048" s="29"/>
      <c r="AD1048" s="30"/>
      <c r="AE1048" s="30">
        <v>1036</v>
      </c>
      <c r="AF1048" s="383">
        <v>2752426.91</v>
      </c>
      <c r="AG1048" s="30"/>
      <c r="AH1048" s="30"/>
      <c r="AI1048" s="29"/>
      <c r="AJ1048" s="30"/>
      <c r="AK1048" s="30"/>
      <c r="AL1048" s="29"/>
      <c r="AM1048" s="30"/>
      <c r="AN1048" s="30"/>
      <c r="AO1048" s="29"/>
      <c r="AP1048" s="30"/>
      <c r="AQ1048" s="30">
        <v>1036</v>
      </c>
      <c r="AR1048" s="383">
        <v>5039022.1399999997</v>
      </c>
      <c r="AS1048" s="253">
        <f t="shared" si="36"/>
        <v>1036</v>
      </c>
      <c r="AT1048" s="254">
        <f t="shared" si="37"/>
        <v>1036</v>
      </c>
      <c r="AU1048" s="376">
        <v>1036</v>
      </c>
      <c r="AV1048" s="376">
        <v>5042173.3</v>
      </c>
    </row>
    <row r="1049" spans="22:48">
      <c r="V1049" s="30"/>
      <c r="W1049" s="29"/>
      <c r="X1049" s="30"/>
      <c r="Y1049" s="30"/>
      <c r="Z1049" s="29"/>
      <c r="AA1049" s="30"/>
      <c r="AB1049" s="30"/>
      <c r="AC1049" s="29"/>
      <c r="AD1049" s="30"/>
      <c r="AE1049" s="30">
        <v>1037</v>
      </c>
      <c r="AF1049" s="383">
        <v>2755056.42</v>
      </c>
      <c r="AG1049" s="30"/>
      <c r="AH1049" s="30"/>
      <c r="AI1049" s="29"/>
      <c r="AJ1049" s="30"/>
      <c r="AK1049" s="30"/>
      <c r="AL1049" s="29"/>
      <c r="AM1049" s="30"/>
      <c r="AN1049" s="30"/>
      <c r="AO1049" s="29"/>
      <c r="AP1049" s="30"/>
      <c r="AQ1049" s="30">
        <v>1037</v>
      </c>
      <c r="AR1049" s="383">
        <v>5043869.03</v>
      </c>
      <c r="AS1049" s="253">
        <f t="shared" si="36"/>
        <v>1037</v>
      </c>
      <c r="AT1049" s="254">
        <f t="shared" si="37"/>
        <v>1037</v>
      </c>
      <c r="AU1049" s="376">
        <v>1037</v>
      </c>
      <c r="AV1049" s="376">
        <v>5047019.45</v>
      </c>
    </row>
    <row r="1050" spans="22:48">
      <c r="V1050" s="30"/>
      <c r="W1050" s="29"/>
      <c r="X1050" s="30"/>
      <c r="Y1050" s="30"/>
      <c r="Z1050" s="29"/>
      <c r="AA1050" s="30"/>
      <c r="AB1050" s="30"/>
      <c r="AC1050" s="29"/>
      <c r="AD1050" s="30"/>
      <c r="AE1050" s="30">
        <v>1038</v>
      </c>
      <c r="AF1050" s="383">
        <v>2757685.93</v>
      </c>
      <c r="AG1050" s="30"/>
      <c r="AH1050" s="30"/>
      <c r="AI1050" s="29"/>
      <c r="AJ1050" s="30"/>
      <c r="AK1050" s="30"/>
      <c r="AL1050" s="29"/>
      <c r="AM1050" s="30"/>
      <c r="AN1050" s="30"/>
      <c r="AO1050" s="29"/>
      <c r="AP1050" s="30"/>
      <c r="AQ1050" s="30">
        <v>1038</v>
      </c>
      <c r="AR1050" s="383">
        <v>5048715.92</v>
      </c>
      <c r="AS1050" s="253">
        <f t="shared" si="36"/>
        <v>1038</v>
      </c>
      <c r="AT1050" s="254">
        <f t="shared" si="37"/>
        <v>1038</v>
      </c>
      <c r="AU1050" s="376">
        <v>1038</v>
      </c>
      <c r="AV1050" s="376">
        <v>5051865.5999999996</v>
      </c>
    </row>
    <row r="1051" spans="22:48">
      <c r="V1051" s="30"/>
      <c r="W1051" s="29"/>
      <c r="X1051" s="30"/>
      <c r="Y1051" s="30"/>
      <c r="Z1051" s="29"/>
      <c r="AA1051" s="30"/>
      <c r="AB1051" s="30"/>
      <c r="AC1051" s="29"/>
      <c r="AD1051" s="30"/>
      <c r="AE1051" s="30">
        <v>1039</v>
      </c>
      <c r="AF1051" s="383">
        <v>2760315.44</v>
      </c>
      <c r="AG1051" s="30"/>
      <c r="AH1051" s="30"/>
      <c r="AI1051" s="29"/>
      <c r="AJ1051" s="30"/>
      <c r="AK1051" s="30"/>
      <c r="AL1051" s="29"/>
      <c r="AM1051" s="30"/>
      <c r="AN1051" s="30"/>
      <c r="AO1051" s="29"/>
      <c r="AP1051" s="30"/>
      <c r="AQ1051" s="30">
        <v>1039</v>
      </c>
      <c r="AR1051" s="383">
        <v>5053562.8099999996</v>
      </c>
      <c r="AS1051" s="253">
        <f t="shared" si="36"/>
        <v>1039</v>
      </c>
      <c r="AT1051" s="254">
        <f t="shared" si="37"/>
        <v>1039</v>
      </c>
      <c r="AU1051" s="376">
        <v>1039</v>
      </c>
      <c r="AV1051" s="376">
        <v>5056711.75</v>
      </c>
    </row>
    <row r="1052" spans="22:48">
      <c r="V1052" s="30"/>
      <c r="W1052" s="29"/>
      <c r="X1052" s="30"/>
      <c r="Y1052" s="30"/>
      <c r="Z1052" s="29"/>
      <c r="AA1052" s="30"/>
      <c r="AB1052" s="30"/>
      <c r="AC1052" s="29"/>
      <c r="AD1052" s="30"/>
      <c r="AE1052" s="30">
        <v>1040</v>
      </c>
      <c r="AF1052" s="383">
        <v>2762944.95</v>
      </c>
      <c r="AG1052" s="30"/>
      <c r="AH1052" s="30"/>
      <c r="AI1052" s="29"/>
      <c r="AJ1052" s="30"/>
      <c r="AK1052" s="30"/>
      <c r="AL1052" s="29"/>
      <c r="AM1052" s="30"/>
      <c r="AN1052" s="30"/>
      <c r="AO1052" s="29"/>
      <c r="AP1052" s="30"/>
      <c r="AQ1052" s="30">
        <v>1040</v>
      </c>
      <c r="AR1052" s="383">
        <v>5058409.7</v>
      </c>
      <c r="AS1052" s="253">
        <f t="shared" si="36"/>
        <v>1040</v>
      </c>
      <c r="AT1052" s="254">
        <f t="shared" si="37"/>
        <v>1040</v>
      </c>
      <c r="AU1052" s="376">
        <v>1040</v>
      </c>
      <c r="AV1052" s="376">
        <v>5061557.9000000004</v>
      </c>
    </row>
    <row r="1053" spans="22:48">
      <c r="V1053" s="30"/>
      <c r="W1053" s="29"/>
      <c r="X1053" s="30"/>
      <c r="Y1053" s="30"/>
      <c r="Z1053" s="29"/>
      <c r="AA1053" s="30"/>
      <c r="AB1053" s="30"/>
      <c r="AC1053" s="29"/>
      <c r="AD1053" s="30"/>
      <c r="AE1053" s="30">
        <v>1041</v>
      </c>
      <c r="AF1053" s="383">
        <v>2765574.46</v>
      </c>
      <c r="AG1053" s="30"/>
      <c r="AH1053" s="30"/>
      <c r="AI1053" s="29"/>
      <c r="AJ1053" s="30"/>
      <c r="AK1053" s="30"/>
      <c r="AL1053" s="29"/>
      <c r="AM1053" s="30"/>
      <c r="AN1053" s="30"/>
      <c r="AO1053" s="29"/>
      <c r="AP1053" s="30"/>
      <c r="AQ1053" s="30">
        <v>1041</v>
      </c>
      <c r="AR1053" s="383">
        <v>5063256.59</v>
      </c>
      <c r="AS1053" s="253">
        <f t="shared" si="36"/>
        <v>1041</v>
      </c>
      <c r="AT1053" s="254">
        <f t="shared" si="37"/>
        <v>1041</v>
      </c>
      <c r="AU1053" s="376">
        <v>1041</v>
      </c>
      <c r="AV1053" s="376">
        <v>5066404.05</v>
      </c>
    </row>
    <row r="1054" spans="22:48">
      <c r="V1054" s="30"/>
      <c r="W1054" s="29"/>
      <c r="X1054" s="30"/>
      <c r="Y1054" s="30"/>
      <c r="Z1054" s="29"/>
      <c r="AA1054" s="30"/>
      <c r="AB1054" s="30"/>
      <c r="AC1054" s="29"/>
      <c r="AD1054" s="30"/>
      <c r="AE1054" s="30">
        <v>1042</v>
      </c>
      <c r="AF1054" s="383">
        <v>2768203.97</v>
      </c>
      <c r="AG1054" s="30"/>
      <c r="AH1054" s="30"/>
      <c r="AI1054" s="29"/>
      <c r="AJ1054" s="30"/>
      <c r="AK1054" s="30"/>
      <c r="AL1054" s="29"/>
      <c r="AM1054" s="30"/>
      <c r="AN1054" s="30"/>
      <c r="AO1054" s="29"/>
      <c r="AP1054" s="30"/>
      <c r="AQ1054" s="30">
        <v>1042</v>
      </c>
      <c r="AR1054" s="383">
        <v>5068103.4800000004</v>
      </c>
      <c r="AS1054" s="253">
        <f t="shared" si="36"/>
        <v>1042</v>
      </c>
      <c r="AT1054" s="254">
        <f t="shared" si="37"/>
        <v>1042</v>
      </c>
      <c r="AU1054" s="376">
        <v>1042</v>
      </c>
      <c r="AV1054" s="376">
        <v>5071250.2</v>
      </c>
    </row>
    <row r="1055" spans="22:48">
      <c r="V1055" s="30"/>
      <c r="W1055" s="29"/>
      <c r="X1055" s="30"/>
      <c r="Y1055" s="30"/>
      <c r="Z1055" s="29"/>
      <c r="AA1055" s="30"/>
      <c r="AB1055" s="30"/>
      <c r="AC1055" s="29"/>
      <c r="AD1055" s="30"/>
      <c r="AE1055" s="30">
        <v>1043</v>
      </c>
      <c r="AF1055" s="383">
        <v>2770833.48</v>
      </c>
      <c r="AG1055" s="30"/>
      <c r="AH1055" s="30"/>
      <c r="AI1055" s="29"/>
      <c r="AJ1055" s="30"/>
      <c r="AK1055" s="30"/>
      <c r="AL1055" s="29"/>
      <c r="AM1055" s="30"/>
      <c r="AN1055" s="30"/>
      <c r="AO1055" s="29"/>
      <c r="AP1055" s="30"/>
      <c r="AQ1055" s="30">
        <v>1043</v>
      </c>
      <c r="AR1055" s="383">
        <v>5072950.37</v>
      </c>
      <c r="AS1055" s="253">
        <f t="shared" si="36"/>
        <v>1043</v>
      </c>
      <c r="AT1055" s="254">
        <f t="shared" si="37"/>
        <v>1043</v>
      </c>
      <c r="AU1055" s="376">
        <v>1043</v>
      </c>
      <c r="AV1055" s="376">
        <v>5076096.3499999996</v>
      </c>
    </row>
    <row r="1056" spans="22:48">
      <c r="V1056" s="30"/>
      <c r="W1056" s="29"/>
      <c r="X1056" s="30"/>
      <c r="Y1056" s="30"/>
      <c r="Z1056" s="29"/>
      <c r="AA1056" s="30"/>
      <c r="AB1056" s="30"/>
      <c r="AC1056" s="29"/>
      <c r="AD1056" s="30"/>
      <c r="AE1056" s="30">
        <v>1044</v>
      </c>
      <c r="AF1056" s="383">
        <v>2773462.99</v>
      </c>
      <c r="AG1056" s="30"/>
      <c r="AH1056" s="30"/>
      <c r="AI1056" s="29"/>
      <c r="AJ1056" s="30"/>
      <c r="AK1056" s="30"/>
      <c r="AL1056" s="29"/>
      <c r="AM1056" s="30"/>
      <c r="AN1056" s="30"/>
      <c r="AO1056" s="29"/>
      <c r="AP1056" s="30"/>
      <c r="AQ1056" s="30">
        <v>1044</v>
      </c>
      <c r="AR1056" s="383">
        <v>5077797.26</v>
      </c>
      <c r="AS1056" s="253">
        <f t="shared" si="36"/>
        <v>1044</v>
      </c>
      <c r="AT1056" s="254">
        <f t="shared" si="37"/>
        <v>1044</v>
      </c>
      <c r="AU1056" s="376">
        <v>1044</v>
      </c>
      <c r="AV1056" s="376">
        <v>5080942.5</v>
      </c>
    </row>
    <row r="1057" spans="22:48">
      <c r="V1057" s="30"/>
      <c r="W1057" s="29"/>
      <c r="X1057" s="30"/>
      <c r="Y1057" s="30"/>
      <c r="Z1057" s="29"/>
      <c r="AA1057" s="30"/>
      <c r="AB1057" s="30"/>
      <c r="AC1057" s="29"/>
      <c r="AD1057" s="30"/>
      <c r="AE1057" s="30">
        <v>1045</v>
      </c>
      <c r="AF1057" s="383">
        <v>2776092.5</v>
      </c>
      <c r="AG1057" s="30"/>
      <c r="AH1057" s="30"/>
      <c r="AI1057" s="29"/>
      <c r="AJ1057" s="30"/>
      <c r="AK1057" s="30"/>
      <c r="AL1057" s="29"/>
      <c r="AM1057" s="30"/>
      <c r="AN1057" s="30"/>
      <c r="AO1057" s="29"/>
      <c r="AP1057" s="30"/>
      <c r="AQ1057" s="30">
        <v>1045</v>
      </c>
      <c r="AR1057" s="383">
        <v>5082644.1500000004</v>
      </c>
      <c r="AS1057" s="253">
        <f t="shared" si="36"/>
        <v>1045</v>
      </c>
      <c r="AT1057" s="254">
        <f t="shared" si="37"/>
        <v>1045</v>
      </c>
      <c r="AU1057" s="376">
        <v>1045</v>
      </c>
      <c r="AV1057" s="376">
        <v>5085788.6500000004</v>
      </c>
    </row>
    <row r="1058" spans="22:48">
      <c r="V1058" s="30"/>
      <c r="W1058" s="29"/>
      <c r="X1058" s="30"/>
      <c r="Y1058" s="30"/>
      <c r="Z1058" s="29"/>
      <c r="AA1058" s="30"/>
      <c r="AB1058" s="30"/>
      <c r="AC1058" s="29"/>
      <c r="AD1058" s="30"/>
      <c r="AE1058" s="30">
        <v>1046</v>
      </c>
      <c r="AF1058" s="383">
        <v>2778722.01</v>
      </c>
      <c r="AG1058" s="30"/>
      <c r="AH1058" s="30"/>
      <c r="AI1058" s="29"/>
      <c r="AJ1058" s="30"/>
      <c r="AK1058" s="30"/>
      <c r="AL1058" s="29"/>
      <c r="AM1058" s="30"/>
      <c r="AN1058" s="30"/>
      <c r="AO1058" s="29"/>
      <c r="AP1058" s="30"/>
      <c r="AQ1058" s="30">
        <v>1046</v>
      </c>
      <c r="AR1058" s="383">
        <v>5087491.04</v>
      </c>
      <c r="AS1058" s="253">
        <f t="shared" si="36"/>
        <v>1046</v>
      </c>
      <c r="AT1058" s="254">
        <f t="shared" si="37"/>
        <v>1046</v>
      </c>
      <c r="AU1058" s="376">
        <v>1046</v>
      </c>
      <c r="AV1058" s="376">
        <v>5090634.8</v>
      </c>
    </row>
    <row r="1059" spans="22:48">
      <c r="V1059" s="30"/>
      <c r="W1059" s="29"/>
      <c r="X1059" s="30"/>
      <c r="Y1059" s="30"/>
      <c r="Z1059" s="29"/>
      <c r="AA1059" s="30"/>
      <c r="AB1059" s="30"/>
      <c r="AC1059" s="29"/>
      <c r="AD1059" s="30"/>
      <c r="AE1059" s="30">
        <v>1047</v>
      </c>
      <c r="AF1059" s="383">
        <v>2781351.52</v>
      </c>
      <c r="AG1059" s="30"/>
      <c r="AH1059" s="30"/>
      <c r="AI1059" s="29"/>
      <c r="AJ1059" s="30"/>
      <c r="AK1059" s="30"/>
      <c r="AL1059" s="29"/>
      <c r="AM1059" s="30"/>
      <c r="AN1059" s="30"/>
      <c r="AO1059" s="29"/>
      <c r="AP1059" s="30"/>
      <c r="AQ1059" s="30">
        <v>1047</v>
      </c>
      <c r="AR1059" s="383">
        <v>5092337.93</v>
      </c>
      <c r="AS1059" s="253">
        <f t="shared" si="36"/>
        <v>1047</v>
      </c>
      <c r="AT1059" s="254">
        <f t="shared" si="37"/>
        <v>1047</v>
      </c>
      <c r="AU1059" s="376">
        <v>1047</v>
      </c>
      <c r="AV1059" s="376">
        <v>5095480.95</v>
      </c>
    </row>
    <row r="1060" spans="22:48">
      <c r="V1060" s="30"/>
      <c r="W1060" s="29"/>
      <c r="X1060" s="30"/>
      <c r="Y1060" s="30"/>
      <c r="Z1060" s="29"/>
      <c r="AA1060" s="30"/>
      <c r="AB1060" s="30"/>
      <c r="AC1060" s="29"/>
      <c r="AD1060" s="30"/>
      <c r="AE1060" s="30">
        <v>1048</v>
      </c>
      <c r="AF1060" s="383">
        <v>2783981.03</v>
      </c>
      <c r="AG1060" s="30"/>
      <c r="AH1060" s="30"/>
      <c r="AI1060" s="29"/>
      <c r="AJ1060" s="30"/>
      <c r="AK1060" s="30"/>
      <c r="AL1060" s="29"/>
      <c r="AM1060" s="30"/>
      <c r="AN1060" s="30"/>
      <c r="AO1060" s="29"/>
      <c r="AP1060" s="30"/>
      <c r="AQ1060" s="30">
        <v>1048</v>
      </c>
      <c r="AR1060" s="383">
        <v>5097184.82</v>
      </c>
      <c r="AS1060" s="253">
        <f t="shared" si="36"/>
        <v>1048</v>
      </c>
      <c r="AT1060" s="254">
        <f t="shared" si="37"/>
        <v>1048</v>
      </c>
      <c r="AU1060" s="376">
        <v>1048</v>
      </c>
      <c r="AV1060" s="376">
        <v>5100327.0999999996</v>
      </c>
    </row>
    <row r="1061" spans="22:48">
      <c r="V1061" s="30"/>
      <c r="W1061" s="29"/>
      <c r="X1061" s="30"/>
      <c r="Y1061" s="30"/>
      <c r="Z1061" s="29"/>
      <c r="AA1061" s="30"/>
      <c r="AB1061" s="30"/>
      <c r="AC1061" s="29"/>
      <c r="AD1061" s="30"/>
      <c r="AE1061" s="30">
        <v>1049</v>
      </c>
      <c r="AF1061" s="383">
        <v>2786610.54</v>
      </c>
      <c r="AG1061" s="30"/>
      <c r="AH1061" s="30"/>
      <c r="AI1061" s="29"/>
      <c r="AJ1061" s="30"/>
      <c r="AK1061" s="30"/>
      <c r="AL1061" s="29"/>
      <c r="AM1061" s="30"/>
      <c r="AN1061" s="30"/>
      <c r="AO1061" s="29"/>
      <c r="AP1061" s="30"/>
      <c r="AQ1061" s="30">
        <v>1049</v>
      </c>
      <c r="AR1061" s="383">
        <v>5102031.71</v>
      </c>
      <c r="AS1061" s="253">
        <f t="shared" si="36"/>
        <v>1049</v>
      </c>
      <c r="AT1061" s="254">
        <f t="shared" si="37"/>
        <v>1049</v>
      </c>
      <c r="AU1061" s="376">
        <v>1049</v>
      </c>
      <c r="AV1061" s="376">
        <v>5105173.25</v>
      </c>
    </row>
    <row r="1062" spans="22:48">
      <c r="V1062" s="30"/>
      <c r="W1062" s="29"/>
      <c r="X1062" s="30"/>
      <c r="Y1062" s="30"/>
      <c r="Z1062" s="29"/>
      <c r="AA1062" s="30"/>
      <c r="AB1062" s="30"/>
      <c r="AC1062" s="29"/>
      <c r="AD1062" s="30"/>
      <c r="AE1062" s="30">
        <v>1050</v>
      </c>
      <c r="AF1062" s="383">
        <v>2789240.05</v>
      </c>
      <c r="AG1062" s="30"/>
      <c r="AH1062" s="30"/>
      <c r="AI1062" s="29"/>
      <c r="AJ1062" s="30"/>
      <c r="AK1062" s="30"/>
      <c r="AL1062" s="29"/>
      <c r="AM1062" s="30"/>
      <c r="AN1062" s="30"/>
      <c r="AO1062" s="29"/>
      <c r="AP1062" s="30"/>
      <c r="AQ1062" s="30">
        <v>1050</v>
      </c>
      <c r="AR1062" s="383">
        <v>5106878.5999999996</v>
      </c>
      <c r="AS1062" s="253">
        <f t="shared" si="36"/>
        <v>1050</v>
      </c>
      <c r="AT1062" s="254">
        <f t="shared" si="37"/>
        <v>1050</v>
      </c>
      <c r="AU1062" s="376">
        <v>1050</v>
      </c>
      <c r="AV1062" s="376">
        <v>5110019.4000000004</v>
      </c>
    </row>
    <row r="1063" spans="22:48">
      <c r="V1063" s="30"/>
      <c r="W1063" s="29"/>
      <c r="X1063" s="30"/>
      <c r="Y1063" s="30"/>
      <c r="Z1063" s="29"/>
      <c r="AA1063" s="30"/>
      <c r="AB1063" s="30"/>
      <c r="AC1063" s="29"/>
      <c r="AD1063" s="30"/>
      <c r="AE1063" s="30">
        <v>1051</v>
      </c>
      <c r="AF1063" s="383">
        <v>2791869.56</v>
      </c>
      <c r="AG1063" s="30"/>
      <c r="AH1063" s="30"/>
      <c r="AI1063" s="29"/>
      <c r="AJ1063" s="30"/>
      <c r="AK1063" s="30"/>
      <c r="AL1063" s="29"/>
      <c r="AM1063" s="30"/>
      <c r="AN1063" s="30"/>
      <c r="AO1063" s="29"/>
      <c r="AP1063" s="30"/>
      <c r="AQ1063" s="30">
        <v>1051</v>
      </c>
      <c r="AR1063" s="383">
        <v>5111725.49</v>
      </c>
      <c r="AS1063" s="253">
        <f t="shared" si="36"/>
        <v>1051</v>
      </c>
      <c r="AT1063" s="254">
        <f t="shared" si="37"/>
        <v>1051</v>
      </c>
      <c r="AU1063" s="376">
        <v>1051</v>
      </c>
      <c r="AV1063" s="376">
        <v>5114865.55</v>
      </c>
    </row>
    <row r="1064" spans="22:48">
      <c r="V1064" s="30"/>
      <c r="W1064" s="29"/>
      <c r="X1064" s="30"/>
      <c r="Y1064" s="30"/>
      <c r="Z1064" s="29"/>
      <c r="AA1064" s="30"/>
      <c r="AB1064" s="30"/>
      <c r="AC1064" s="29"/>
      <c r="AD1064" s="30"/>
      <c r="AE1064" s="30">
        <v>1052</v>
      </c>
      <c r="AF1064" s="383">
        <v>2794499.07</v>
      </c>
      <c r="AG1064" s="30"/>
      <c r="AH1064" s="30"/>
      <c r="AI1064" s="29"/>
      <c r="AJ1064" s="30"/>
      <c r="AK1064" s="30"/>
      <c r="AL1064" s="29"/>
      <c r="AM1064" s="30"/>
      <c r="AN1064" s="30"/>
      <c r="AO1064" s="29"/>
      <c r="AP1064" s="30"/>
      <c r="AQ1064" s="30">
        <v>1052</v>
      </c>
      <c r="AR1064" s="383">
        <v>5116572.38</v>
      </c>
      <c r="AS1064" s="253">
        <f t="shared" si="36"/>
        <v>1052</v>
      </c>
      <c r="AT1064" s="254">
        <f t="shared" si="37"/>
        <v>1052</v>
      </c>
      <c r="AU1064" s="376">
        <v>1052</v>
      </c>
      <c r="AV1064" s="376">
        <v>5119711.7</v>
      </c>
    </row>
    <row r="1065" spans="22:48">
      <c r="V1065" s="30"/>
      <c r="W1065" s="29"/>
      <c r="X1065" s="30"/>
      <c r="Y1065" s="30"/>
      <c r="Z1065" s="29"/>
      <c r="AA1065" s="30"/>
      <c r="AB1065" s="30"/>
      <c r="AC1065" s="29"/>
      <c r="AD1065" s="30"/>
      <c r="AE1065" s="30">
        <v>1053</v>
      </c>
      <c r="AF1065" s="383">
        <v>2797128.77</v>
      </c>
      <c r="AG1065" s="30"/>
      <c r="AH1065" s="30"/>
      <c r="AI1065" s="29"/>
      <c r="AJ1065" s="30"/>
      <c r="AK1065" s="30"/>
      <c r="AL1065" s="29"/>
      <c r="AM1065" s="30"/>
      <c r="AN1065" s="30"/>
      <c r="AO1065" s="29"/>
      <c r="AP1065" s="30"/>
      <c r="AQ1065" s="30">
        <v>1053</v>
      </c>
      <c r="AR1065" s="383">
        <v>5121419.2699999996</v>
      </c>
      <c r="AS1065" s="253">
        <f t="shared" si="36"/>
        <v>1053</v>
      </c>
      <c r="AT1065" s="254">
        <f t="shared" si="37"/>
        <v>1053</v>
      </c>
      <c r="AU1065" s="376">
        <v>1053</v>
      </c>
      <c r="AV1065" s="376">
        <v>5124557.8499999996</v>
      </c>
    </row>
    <row r="1066" spans="22:48">
      <c r="V1066" s="30"/>
      <c r="W1066" s="29"/>
      <c r="X1066" s="30"/>
      <c r="Y1066" s="30"/>
      <c r="Z1066" s="29"/>
      <c r="AA1066" s="30"/>
      <c r="AB1066" s="30"/>
      <c r="AC1066" s="29"/>
      <c r="AD1066" s="30"/>
      <c r="AE1066" s="30">
        <v>1054</v>
      </c>
      <c r="AF1066" s="383">
        <v>2799758.47</v>
      </c>
      <c r="AG1066" s="30"/>
      <c r="AH1066" s="30"/>
      <c r="AI1066" s="29"/>
      <c r="AJ1066" s="30"/>
      <c r="AK1066" s="30"/>
      <c r="AL1066" s="29"/>
      <c r="AM1066" s="30"/>
      <c r="AN1066" s="30"/>
      <c r="AO1066" s="29"/>
      <c r="AP1066" s="30"/>
      <c r="AQ1066" s="30">
        <v>1054</v>
      </c>
      <c r="AR1066" s="383">
        <v>5126266.16</v>
      </c>
      <c r="AS1066" s="253">
        <f t="shared" si="36"/>
        <v>1054</v>
      </c>
      <c r="AT1066" s="254">
        <f t="shared" si="37"/>
        <v>1054</v>
      </c>
      <c r="AU1066" s="376">
        <v>1054</v>
      </c>
      <c r="AV1066" s="376">
        <v>5129404</v>
      </c>
    </row>
    <row r="1067" spans="22:48">
      <c r="V1067" s="30"/>
      <c r="W1067" s="29"/>
      <c r="X1067" s="30"/>
      <c r="Y1067" s="30"/>
      <c r="Z1067" s="29"/>
      <c r="AA1067" s="30"/>
      <c r="AB1067" s="30"/>
      <c r="AC1067" s="29"/>
      <c r="AD1067" s="30"/>
      <c r="AE1067" s="30">
        <v>1055</v>
      </c>
      <c r="AF1067" s="383">
        <v>2802388.17</v>
      </c>
      <c r="AG1067" s="30"/>
      <c r="AH1067" s="30"/>
      <c r="AI1067" s="29"/>
      <c r="AJ1067" s="30"/>
      <c r="AK1067" s="30"/>
      <c r="AL1067" s="29"/>
      <c r="AM1067" s="30"/>
      <c r="AN1067" s="30"/>
      <c r="AO1067" s="29"/>
      <c r="AP1067" s="30"/>
      <c r="AQ1067" s="30">
        <v>1055</v>
      </c>
      <c r="AR1067" s="383">
        <v>5131113.05</v>
      </c>
      <c r="AS1067" s="253">
        <f t="shared" si="36"/>
        <v>1055</v>
      </c>
      <c r="AT1067" s="254">
        <f t="shared" si="37"/>
        <v>1055</v>
      </c>
      <c r="AU1067" s="376">
        <v>1055</v>
      </c>
      <c r="AV1067" s="376">
        <v>5134250.1500000004</v>
      </c>
    </row>
    <row r="1068" spans="22:48">
      <c r="V1068" s="30"/>
      <c r="W1068" s="29"/>
      <c r="X1068" s="30"/>
      <c r="Y1068" s="30"/>
      <c r="Z1068" s="29"/>
      <c r="AA1068" s="30"/>
      <c r="AB1068" s="30"/>
      <c r="AC1068" s="29"/>
      <c r="AD1068" s="30"/>
      <c r="AE1068" s="30">
        <v>1056</v>
      </c>
      <c r="AF1068" s="383">
        <v>2805017.87</v>
      </c>
      <c r="AG1068" s="30"/>
      <c r="AH1068" s="30"/>
      <c r="AI1068" s="29"/>
      <c r="AJ1068" s="30"/>
      <c r="AK1068" s="30"/>
      <c r="AL1068" s="29"/>
      <c r="AM1068" s="30"/>
      <c r="AN1068" s="30"/>
      <c r="AO1068" s="29"/>
      <c r="AP1068" s="30"/>
      <c r="AQ1068" s="30">
        <v>1056</v>
      </c>
      <c r="AR1068" s="383">
        <v>5135959.9400000004</v>
      </c>
      <c r="AS1068" s="253">
        <f t="shared" si="36"/>
        <v>1056</v>
      </c>
      <c r="AT1068" s="254">
        <f t="shared" si="37"/>
        <v>1056</v>
      </c>
      <c r="AU1068" s="376">
        <v>1056</v>
      </c>
      <c r="AV1068" s="376">
        <v>5139096.3</v>
      </c>
    </row>
    <row r="1069" spans="22:48">
      <c r="V1069" s="30"/>
      <c r="W1069" s="29"/>
      <c r="X1069" s="30"/>
      <c r="Y1069" s="30"/>
      <c r="Z1069" s="29"/>
      <c r="AA1069" s="30"/>
      <c r="AB1069" s="30"/>
      <c r="AC1069" s="29"/>
      <c r="AD1069" s="30"/>
      <c r="AE1069" s="30">
        <v>1057</v>
      </c>
      <c r="AF1069" s="383">
        <v>2807647.57</v>
      </c>
      <c r="AG1069" s="30"/>
      <c r="AH1069" s="30"/>
      <c r="AI1069" s="29"/>
      <c r="AJ1069" s="30"/>
      <c r="AK1069" s="30"/>
      <c r="AL1069" s="29"/>
      <c r="AM1069" s="30"/>
      <c r="AN1069" s="30"/>
      <c r="AO1069" s="29"/>
      <c r="AP1069" s="30"/>
      <c r="AQ1069" s="30">
        <v>1057</v>
      </c>
      <c r="AR1069" s="383">
        <v>5140806.83</v>
      </c>
      <c r="AS1069" s="253">
        <f t="shared" si="36"/>
        <v>1057</v>
      </c>
      <c r="AT1069" s="254">
        <f t="shared" si="37"/>
        <v>1057</v>
      </c>
      <c r="AU1069" s="376">
        <v>1057</v>
      </c>
      <c r="AV1069" s="376">
        <v>5143942.45</v>
      </c>
    </row>
    <row r="1070" spans="22:48">
      <c r="V1070" s="30"/>
      <c r="W1070" s="29"/>
      <c r="X1070" s="30"/>
      <c r="Y1070" s="30"/>
      <c r="Z1070" s="29"/>
      <c r="AA1070" s="30"/>
      <c r="AB1070" s="30"/>
      <c r="AC1070" s="29"/>
      <c r="AD1070" s="30"/>
      <c r="AE1070" s="30">
        <v>1058</v>
      </c>
      <c r="AF1070" s="383">
        <v>2810277.27</v>
      </c>
      <c r="AG1070" s="30"/>
      <c r="AH1070" s="30"/>
      <c r="AI1070" s="29"/>
      <c r="AJ1070" s="30"/>
      <c r="AK1070" s="30"/>
      <c r="AL1070" s="29"/>
      <c r="AM1070" s="30"/>
      <c r="AN1070" s="30"/>
      <c r="AO1070" s="29"/>
      <c r="AP1070" s="30"/>
      <c r="AQ1070" s="30">
        <v>1058</v>
      </c>
      <c r="AR1070" s="383">
        <v>5145653.72</v>
      </c>
      <c r="AS1070" s="253">
        <f t="shared" si="36"/>
        <v>1058</v>
      </c>
      <c r="AT1070" s="254">
        <f t="shared" si="37"/>
        <v>1058</v>
      </c>
      <c r="AU1070" s="376">
        <v>1058</v>
      </c>
      <c r="AV1070" s="376">
        <v>5148788.5999999996</v>
      </c>
    </row>
    <row r="1071" spans="22:48">
      <c r="V1071" s="30"/>
      <c r="W1071" s="29"/>
      <c r="X1071" s="30"/>
      <c r="Y1071" s="30"/>
      <c r="Z1071" s="29"/>
      <c r="AA1071" s="30"/>
      <c r="AB1071" s="30"/>
      <c r="AC1071" s="29"/>
      <c r="AD1071" s="30"/>
      <c r="AE1071" s="30">
        <v>1059</v>
      </c>
      <c r="AF1071" s="383">
        <v>2812906.97</v>
      </c>
      <c r="AG1071" s="30"/>
      <c r="AH1071" s="30"/>
      <c r="AI1071" s="29"/>
      <c r="AJ1071" s="30"/>
      <c r="AK1071" s="30"/>
      <c r="AL1071" s="29"/>
      <c r="AM1071" s="30"/>
      <c r="AN1071" s="30"/>
      <c r="AO1071" s="29"/>
      <c r="AP1071" s="30"/>
      <c r="AQ1071" s="30">
        <v>1059</v>
      </c>
      <c r="AR1071" s="383">
        <v>5150500.6100000003</v>
      </c>
      <c r="AS1071" s="253">
        <f t="shared" si="36"/>
        <v>1059</v>
      </c>
      <c r="AT1071" s="254">
        <f t="shared" si="37"/>
        <v>1059</v>
      </c>
      <c r="AU1071" s="376">
        <v>1059</v>
      </c>
      <c r="AV1071" s="376">
        <v>5153634.75</v>
      </c>
    </row>
    <row r="1072" spans="22:48">
      <c r="V1072" s="30"/>
      <c r="W1072" s="29"/>
      <c r="X1072" s="30"/>
      <c r="Y1072" s="30"/>
      <c r="Z1072" s="29"/>
      <c r="AA1072" s="30"/>
      <c r="AB1072" s="30"/>
      <c r="AC1072" s="29"/>
      <c r="AD1072" s="30"/>
      <c r="AE1072" s="30">
        <v>1060</v>
      </c>
      <c r="AF1072" s="383">
        <v>2815536.67</v>
      </c>
      <c r="AG1072" s="30"/>
      <c r="AH1072" s="30"/>
      <c r="AI1072" s="29"/>
      <c r="AJ1072" s="30"/>
      <c r="AK1072" s="30"/>
      <c r="AL1072" s="29"/>
      <c r="AM1072" s="30"/>
      <c r="AN1072" s="30"/>
      <c r="AO1072" s="29"/>
      <c r="AP1072" s="30"/>
      <c r="AQ1072" s="30">
        <v>1060</v>
      </c>
      <c r="AR1072" s="383">
        <v>5155347.5</v>
      </c>
      <c r="AS1072" s="253">
        <f t="shared" si="36"/>
        <v>1060</v>
      </c>
      <c r="AT1072" s="254">
        <f t="shared" si="37"/>
        <v>1060</v>
      </c>
      <c r="AU1072" s="376">
        <v>1060</v>
      </c>
      <c r="AV1072" s="376">
        <v>5158480.9000000004</v>
      </c>
    </row>
    <row r="1073" spans="22:48">
      <c r="V1073" s="30"/>
      <c r="W1073" s="29"/>
      <c r="X1073" s="30"/>
      <c r="Y1073" s="30"/>
      <c r="Z1073" s="29"/>
      <c r="AA1073" s="30"/>
      <c r="AB1073" s="30"/>
      <c r="AC1073" s="29"/>
      <c r="AD1073" s="30"/>
      <c r="AE1073" s="30">
        <v>1061</v>
      </c>
      <c r="AF1073" s="383">
        <v>2818166.37</v>
      </c>
      <c r="AG1073" s="30"/>
      <c r="AH1073" s="30"/>
      <c r="AI1073" s="29"/>
      <c r="AJ1073" s="30"/>
      <c r="AK1073" s="30"/>
      <c r="AL1073" s="29"/>
      <c r="AM1073" s="30"/>
      <c r="AN1073" s="30"/>
      <c r="AO1073" s="29"/>
      <c r="AP1073" s="30"/>
      <c r="AQ1073" s="30">
        <v>1061</v>
      </c>
      <c r="AR1073" s="383">
        <v>5160194.3899999997</v>
      </c>
      <c r="AS1073" s="253">
        <f t="shared" si="36"/>
        <v>1061</v>
      </c>
      <c r="AT1073" s="254">
        <f t="shared" si="37"/>
        <v>1061</v>
      </c>
      <c r="AU1073" s="376">
        <v>1061</v>
      </c>
      <c r="AV1073" s="376">
        <v>5163327.05</v>
      </c>
    </row>
    <row r="1074" spans="22:48">
      <c r="V1074" s="30"/>
      <c r="W1074" s="29"/>
      <c r="X1074" s="30"/>
      <c r="Y1074" s="30"/>
      <c r="Z1074" s="29"/>
      <c r="AA1074" s="30"/>
      <c r="AB1074" s="30"/>
      <c r="AC1074" s="29"/>
      <c r="AD1074" s="30"/>
      <c r="AE1074" s="30">
        <v>1062</v>
      </c>
      <c r="AF1074" s="383">
        <v>2820796.07</v>
      </c>
      <c r="AG1074" s="30"/>
      <c r="AH1074" s="30"/>
      <c r="AI1074" s="29"/>
      <c r="AJ1074" s="30"/>
      <c r="AK1074" s="30"/>
      <c r="AL1074" s="29"/>
      <c r="AM1074" s="30"/>
      <c r="AN1074" s="30"/>
      <c r="AO1074" s="29"/>
      <c r="AP1074" s="30"/>
      <c r="AQ1074" s="30">
        <v>1062</v>
      </c>
      <c r="AR1074" s="383">
        <v>5165041.28</v>
      </c>
      <c r="AS1074" s="253">
        <f t="shared" si="36"/>
        <v>1062</v>
      </c>
      <c r="AT1074" s="254">
        <f t="shared" si="37"/>
        <v>1062</v>
      </c>
      <c r="AU1074" s="376">
        <v>1062</v>
      </c>
      <c r="AV1074" s="376">
        <v>5168173.2</v>
      </c>
    </row>
    <row r="1075" spans="22:48">
      <c r="V1075" s="30"/>
      <c r="W1075" s="29"/>
      <c r="X1075" s="30"/>
      <c r="Y1075" s="30"/>
      <c r="Z1075" s="29"/>
      <c r="AA1075" s="30"/>
      <c r="AB1075" s="30"/>
      <c r="AC1075" s="29"/>
      <c r="AD1075" s="30"/>
      <c r="AE1075" s="30">
        <v>1063</v>
      </c>
      <c r="AF1075" s="383">
        <v>2823425.77</v>
      </c>
      <c r="AG1075" s="30"/>
      <c r="AH1075" s="30"/>
      <c r="AI1075" s="29"/>
      <c r="AJ1075" s="30"/>
      <c r="AK1075" s="30"/>
      <c r="AL1075" s="29"/>
      <c r="AM1075" s="30"/>
      <c r="AN1075" s="30"/>
      <c r="AO1075" s="29"/>
      <c r="AP1075" s="30"/>
      <c r="AQ1075" s="30">
        <v>1063</v>
      </c>
      <c r="AR1075" s="383">
        <v>5169888.17</v>
      </c>
      <c r="AS1075" s="253">
        <f t="shared" si="36"/>
        <v>1063</v>
      </c>
      <c r="AT1075" s="254">
        <f t="shared" si="37"/>
        <v>1063</v>
      </c>
      <c r="AU1075" s="376">
        <v>1063</v>
      </c>
      <c r="AV1075" s="376">
        <v>5173019.3499999996</v>
      </c>
    </row>
    <row r="1076" spans="22:48">
      <c r="V1076" s="30"/>
      <c r="W1076" s="29"/>
      <c r="X1076" s="30"/>
      <c r="Y1076" s="30"/>
      <c r="Z1076" s="29"/>
      <c r="AA1076" s="30"/>
      <c r="AB1076" s="30"/>
      <c r="AC1076" s="29"/>
      <c r="AD1076" s="30"/>
      <c r="AE1076" s="30">
        <v>1064</v>
      </c>
      <c r="AF1076" s="383">
        <v>2826055.47</v>
      </c>
      <c r="AG1076" s="30"/>
      <c r="AH1076" s="30"/>
      <c r="AI1076" s="29"/>
      <c r="AJ1076" s="30"/>
      <c r="AK1076" s="30"/>
      <c r="AL1076" s="29"/>
      <c r="AM1076" s="30"/>
      <c r="AN1076" s="30"/>
      <c r="AO1076" s="29"/>
      <c r="AP1076" s="30"/>
      <c r="AQ1076" s="30">
        <v>1064</v>
      </c>
      <c r="AR1076" s="383">
        <v>5174735.0599999996</v>
      </c>
      <c r="AS1076" s="253">
        <f t="shared" si="36"/>
        <v>1064</v>
      </c>
      <c r="AT1076" s="254">
        <f t="shared" si="37"/>
        <v>1064</v>
      </c>
      <c r="AU1076" s="376">
        <v>1064</v>
      </c>
      <c r="AV1076" s="376">
        <v>5177865.5</v>
      </c>
    </row>
    <row r="1077" spans="22:48">
      <c r="V1077" s="30"/>
      <c r="W1077" s="29"/>
      <c r="X1077" s="30"/>
      <c r="Y1077" s="30"/>
      <c r="Z1077" s="29"/>
      <c r="AA1077" s="30"/>
      <c r="AB1077" s="30"/>
      <c r="AC1077" s="29"/>
      <c r="AD1077" s="30"/>
      <c r="AE1077" s="30">
        <v>1065</v>
      </c>
      <c r="AF1077" s="383">
        <v>2828685.17</v>
      </c>
      <c r="AG1077" s="30"/>
      <c r="AH1077" s="30"/>
      <c r="AI1077" s="29"/>
      <c r="AJ1077" s="30"/>
      <c r="AK1077" s="30"/>
      <c r="AL1077" s="29"/>
      <c r="AM1077" s="30"/>
      <c r="AN1077" s="30"/>
      <c r="AO1077" s="29"/>
      <c r="AP1077" s="30"/>
      <c r="AQ1077" s="30">
        <v>1065</v>
      </c>
      <c r="AR1077" s="383">
        <v>5179581.95</v>
      </c>
      <c r="AS1077" s="253">
        <f t="shared" si="36"/>
        <v>1065</v>
      </c>
      <c r="AT1077" s="254">
        <f t="shared" si="37"/>
        <v>1065</v>
      </c>
      <c r="AU1077" s="376">
        <v>1065</v>
      </c>
      <c r="AV1077" s="376">
        <v>5182711.6500000004</v>
      </c>
    </row>
    <row r="1078" spans="22:48">
      <c r="V1078" s="30"/>
      <c r="W1078" s="29"/>
      <c r="X1078" s="30"/>
      <c r="Y1078" s="30"/>
      <c r="Z1078" s="29"/>
      <c r="AA1078" s="30"/>
      <c r="AB1078" s="30"/>
      <c r="AC1078" s="29"/>
      <c r="AD1078" s="30"/>
      <c r="AE1078" s="30">
        <v>1066</v>
      </c>
      <c r="AF1078" s="383">
        <v>2831314.87</v>
      </c>
      <c r="AG1078" s="30"/>
      <c r="AH1078" s="30"/>
      <c r="AI1078" s="29"/>
      <c r="AJ1078" s="30"/>
      <c r="AK1078" s="30"/>
      <c r="AL1078" s="29"/>
      <c r="AM1078" s="30"/>
      <c r="AN1078" s="30"/>
      <c r="AO1078" s="29"/>
      <c r="AP1078" s="30"/>
      <c r="AQ1078" s="30">
        <v>1066</v>
      </c>
      <c r="AR1078" s="383">
        <v>5184428.84</v>
      </c>
      <c r="AS1078" s="253">
        <f t="shared" si="36"/>
        <v>1066</v>
      </c>
      <c r="AT1078" s="254">
        <f t="shared" si="37"/>
        <v>1066</v>
      </c>
      <c r="AU1078" s="376">
        <v>1066</v>
      </c>
      <c r="AV1078" s="376">
        <v>5187557.8</v>
      </c>
    </row>
    <row r="1079" spans="22:48">
      <c r="V1079" s="30"/>
      <c r="W1079" s="29"/>
      <c r="X1079" s="30"/>
      <c r="Y1079" s="30"/>
      <c r="Z1079" s="29"/>
      <c r="AA1079" s="30"/>
      <c r="AB1079" s="30"/>
      <c r="AC1079" s="29"/>
      <c r="AD1079" s="30"/>
      <c r="AE1079" s="30">
        <v>1067</v>
      </c>
      <c r="AF1079" s="383">
        <v>2833944.57</v>
      </c>
      <c r="AG1079" s="30"/>
      <c r="AH1079" s="30"/>
      <c r="AI1079" s="29"/>
      <c r="AJ1079" s="30"/>
      <c r="AK1079" s="30"/>
      <c r="AL1079" s="29"/>
      <c r="AM1079" s="30"/>
      <c r="AN1079" s="30"/>
      <c r="AO1079" s="29"/>
      <c r="AP1079" s="30"/>
      <c r="AQ1079" s="30">
        <v>1067</v>
      </c>
      <c r="AR1079" s="383">
        <v>5189275.7300000004</v>
      </c>
      <c r="AS1079" s="253">
        <f t="shared" si="36"/>
        <v>1067</v>
      </c>
      <c r="AT1079" s="254">
        <f t="shared" si="37"/>
        <v>1067</v>
      </c>
      <c r="AU1079" s="376">
        <v>1067</v>
      </c>
      <c r="AV1079" s="376">
        <v>5192403.95</v>
      </c>
    </row>
    <row r="1080" spans="22:48">
      <c r="V1080" s="30"/>
      <c r="W1080" s="29"/>
      <c r="X1080" s="30"/>
      <c r="Y1080" s="30"/>
      <c r="Z1080" s="29"/>
      <c r="AA1080" s="30"/>
      <c r="AB1080" s="30"/>
      <c r="AC1080" s="29"/>
      <c r="AD1080" s="30"/>
      <c r="AE1080" s="30">
        <v>1068</v>
      </c>
      <c r="AF1080" s="383">
        <v>2836574.27</v>
      </c>
      <c r="AG1080" s="30"/>
      <c r="AH1080" s="30"/>
      <c r="AI1080" s="29"/>
      <c r="AJ1080" s="30"/>
      <c r="AK1080" s="30"/>
      <c r="AL1080" s="29"/>
      <c r="AM1080" s="30"/>
      <c r="AN1080" s="30"/>
      <c r="AO1080" s="29"/>
      <c r="AP1080" s="30"/>
      <c r="AQ1080" s="30">
        <v>1068</v>
      </c>
      <c r="AR1080" s="383">
        <v>5194122.62</v>
      </c>
      <c r="AS1080" s="253">
        <f t="shared" si="36"/>
        <v>1068</v>
      </c>
      <c r="AT1080" s="254">
        <f t="shared" si="37"/>
        <v>1068</v>
      </c>
      <c r="AU1080" s="376">
        <v>1068</v>
      </c>
      <c r="AV1080" s="376">
        <v>5197250.0999999996</v>
      </c>
    </row>
    <row r="1081" spans="22:48">
      <c r="V1081" s="30"/>
      <c r="W1081" s="29"/>
      <c r="X1081" s="30"/>
      <c r="Y1081" s="30"/>
      <c r="Z1081" s="29"/>
      <c r="AA1081" s="30"/>
      <c r="AB1081" s="30"/>
      <c r="AC1081" s="29"/>
      <c r="AD1081" s="30"/>
      <c r="AE1081" s="30">
        <v>1069</v>
      </c>
      <c r="AF1081" s="383">
        <v>2839203.97</v>
      </c>
      <c r="AG1081" s="30"/>
      <c r="AH1081" s="30"/>
      <c r="AI1081" s="29"/>
      <c r="AJ1081" s="30"/>
      <c r="AK1081" s="30"/>
      <c r="AL1081" s="29"/>
      <c r="AM1081" s="30"/>
      <c r="AN1081" s="30"/>
      <c r="AO1081" s="29"/>
      <c r="AP1081" s="30"/>
      <c r="AQ1081" s="30">
        <v>1069</v>
      </c>
      <c r="AR1081" s="383">
        <v>5198969.51</v>
      </c>
      <c r="AS1081" s="253">
        <f t="shared" si="36"/>
        <v>1069</v>
      </c>
      <c r="AT1081" s="254">
        <f t="shared" si="37"/>
        <v>1069</v>
      </c>
      <c r="AU1081" s="376">
        <v>1069</v>
      </c>
      <c r="AV1081" s="376">
        <v>5202096.25</v>
      </c>
    </row>
    <row r="1082" spans="22:48">
      <c r="V1082" s="30"/>
      <c r="W1082" s="29"/>
      <c r="X1082" s="30"/>
      <c r="Y1082" s="30"/>
      <c r="Z1082" s="29"/>
      <c r="AA1082" s="30"/>
      <c r="AB1082" s="30"/>
      <c r="AC1082" s="29"/>
      <c r="AD1082" s="30"/>
      <c r="AE1082" s="30">
        <v>1070</v>
      </c>
      <c r="AF1082" s="383">
        <v>2841833.67</v>
      </c>
      <c r="AG1082" s="30"/>
      <c r="AH1082" s="30"/>
      <c r="AI1082" s="29"/>
      <c r="AJ1082" s="30"/>
      <c r="AK1082" s="30"/>
      <c r="AL1082" s="29"/>
      <c r="AM1082" s="30"/>
      <c r="AN1082" s="30"/>
      <c r="AO1082" s="29"/>
      <c r="AP1082" s="30"/>
      <c r="AQ1082" s="30">
        <v>1070</v>
      </c>
      <c r="AR1082" s="383">
        <v>5203816.4000000004</v>
      </c>
      <c r="AS1082" s="253">
        <f t="shared" si="36"/>
        <v>1070</v>
      </c>
      <c r="AT1082" s="254">
        <f t="shared" si="37"/>
        <v>1070</v>
      </c>
      <c r="AU1082" s="376">
        <v>1070</v>
      </c>
      <c r="AV1082" s="376">
        <v>5206942.4000000004</v>
      </c>
    </row>
    <row r="1083" spans="22:48">
      <c r="V1083" s="30"/>
      <c r="W1083" s="29"/>
      <c r="X1083" s="30"/>
      <c r="Y1083" s="30"/>
      <c r="Z1083" s="29"/>
      <c r="AA1083" s="30"/>
      <c r="AB1083" s="30"/>
      <c r="AC1083" s="29"/>
      <c r="AD1083" s="30"/>
      <c r="AE1083" s="30">
        <v>1071</v>
      </c>
      <c r="AF1083" s="383">
        <v>2844463.37</v>
      </c>
      <c r="AG1083" s="30"/>
      <c r="AH1083" s="30"/>
      <c r="AI1083" s="29"/>
      <c r="AJ1083" s="30"/>
      <c r="AK1083" s="30"/>
      <c r="AL1083" s="29"/>
      <c r="AM1083" s="30"/>
      <c r="AN1083" s="30"/>
      <c r="AO1083" s="29"/>
      <c r="AP1083" s="30"/>
      <c r="AQ1083" s="30">
        <v>1071</v>
      </c>
      <c r="AR1083" s="383">
        <v>5208663.29</v>
      </c>
      <c r="AS1083" s="253">
        <f t="shared" si="36"/>
        <v>1071</v>
      </c>
      <c r="AT1083" s="254">
        <f t="shared" si="37"/>
        <v>1071</v>
      </c>
      <c r="AU1083" s="376">
        <v>1071</v>
      </c>
      <c r="AV1083" s="376">
        <v>5211788.55</v>
      </c>
    </row>
    <row r="1084" spans="22:48">
      <c r="V1084" s="30"/>
      <c r="W1084" s="29"/>
      <c r="X1084" s="30"/>
      <c r="Y1084" s="30"/>
      <c r="Z1084" s="29"/>
      <c r="AA1084" s="30"/>
      <c r="AB1084" s="30"/>
      <c r="AC1084" s="29"/>
      <c r="AD1084" s="30"/>
      <c r="AE1084" s="30">
        <v>1072</v>
      </c>
      <c r="AF1084" s="383">
        <v>2847093.07</v>
      </c>
      <c r="AG1084" s="30"/>
      <c r="AH1084" s="30"/>
      <c r="AI1084" s="29"/>
      <c r="AJ1084" s="30"/>
      <c r="AK1084" s="30"/>
      <c r="AL1084" s="29"/>
      <c r="AM1084" s="30"/>
      <c r="AN1084" s="30"/>
      <c r="AO1084" s="29"/>
      <c r="AP1084" s="30"/>
      <c r="AQ1084" s="30">
        <v>1072</v>
      </c>
      <c r="AR1084" s="383">
        <v>5213510.18</v>
      </c>
      <c r="AS1084" s="253">
        <f t="shared" si="36"/>
        <v>1072</v>
      </c>
      <c r="AT1084" s="254">
        <f t="shared" si="37"/>
        <v>1072</v>
      </c>
      <c r="AU1084" s="376">
        <v>1072</v>
      </c>
      <c r="AV1084" s="376">
        <v>5216634.7</v>
      </c>
    </row>
    <row r="1085" spans="22:48">
      <c r="V1085" s="30"/>
      <c r="W1085" s="29"/>
      <c r="X1085" s="30"/>
      <c r="Y1085" s="30"/>
      <c r="Z1085" s="29"/>
      <c r="AA1085" s="30"/>
      <c r="AB1085" s="30"/>
      <c r="AC1085" s="29"/>
      <c r="AD1085" s="30"/>
      <c r="AE1085" s="30">
        <v>1073</v>
      </c>
      <c r="AF1085" s="383">
        <v>2849722.77</v>
      </c>
      <c r="AG1085" s="30"/>
      <c r="AH1085" s="30"/>
      <c r="AI1085" s="29"/>
      <c r="AJ1085" s="30"/>
      <c r="AK1085" s="30"/>
      <c r="AL1085" s="29"/>
      <c r="AM1085" s="30"/>
      <c r="AN1085" s="30"/>
      <c r="AO1085" s="29"/>
      <c r="AP1085" s="30"/>
      <c r="AQ1085" s="30">
        <v>1073</v>
      </c>
      <c r="AR1085" s="383">
        <v>5218357.07</v>
      </c>
      <c r="AS1085" s="253">
        <f t="shared" si="36"/>
        <v>1073</v>
      </c>
      <c r="AT1085" s="254">
        <f t="shared" si="37"/>
        <v>1073</v>
      </c>
      <c r="AU1085" s="376">
        <v>1073</v>
      </c>
      <c r="AV1085" s="376">
        <v>5221480.8499999996</v>
      </c>
    </row>
    <row r="1086" spans="22:48">
      <c r="V1086" s="30"/>
      <c r="W1086" s="29"/>
      <c r="X1086" s="30"/>
      <c r="Y1086" s="30"/>
      <c r="Z1086" s="29"/>
      <c r="AA1086" s="30"/>
      <c r="AB1086" s="30"/>
      <c r="AC1086" s="29"/>
      <c r="AD1086" s="30"/>
      <c r="AE1086" s="30">
        <v>1074</v>
      </c>
      <c r="AF1086" s="383">
        <v>2852352.47</v>
      </c>
      <c r="AG1086" s="30"/>
      <c r="AH1086" s="30"/>
      <c r="AI1086" s="29"/>
      <c r="AJ1086" s="30"/>
      <c r="AK1086" s="30"/>
      <c r="AL1086" s="29"/>
      <c r="AM1086" s="30"/>
      <c r="AN1086" s="30"/>
      <c r="AO1086" s="29"/>
      <c r="AP1086" s="30"/>
      <c r="AQ1086" s="30">
        <v>1074</v>
      </c>
      <c r="AR1086" s="383">
        <v>5223203.96</v>
      </c>
      <c r="AS1086" s="253">
        <f t="shared" si="36"/>
        <v>1074</v>
      </c>
      <c r="AT1086" s="254">
        <f t="shared" si="37"/>
        <v>1074</v>
      </c>
      <c r="AU1086" s="376">
        <v>1074</v>
      </c>
      <c r="AV1086" s="376">
        <v>5226327</v>
      </c>
    </row>
    <row r="1087" spans="22:48">
      <c r="V1087" s="30"/>
      <c r="W1087" s="29"/>
      <c r="X1087" s="30"/>
      <c r="Y1087" s="30"/>
      <c r="Z1087" s="29"/>
      <c r="AA1087" s="30"/>
      <c r="AB1087" s="30"/>
      <c r="AC1087" s="29"/>
      <c r="AD1087" s="30"/>
      <c r="AE1087" s="30">
        <v>1075</v>
      </c>
      <c r="AF1087" s="383">
        <v>2854982.17</v>
      </c>
      <c r="AG1087" s="30"/>
      <c r="AH1087" s="30"/>
      <c r="AI1087" s="29"/>
      <c r="AJ1087" s="30"/>
      <c r="AK1087" s="30"/>
      <c r="AL1087" s="29"/>
      <c r="AM1087" s="30"/>
      <c r="AN1087" s="30"/>
      <c r="AO1087" s="29"/>
      <c r="AP1087" s="30"/>
      <c r="AQ1087" s="30">
        <v>1075</v>
      </c>
      <c r="AR1087" s="383">
        <v>5228050.8499999996</v>
      </c>
      <c r="AS1087" s="253">
        <f t="shared" si="36"/>
        <v>1075</v>
      </c>
      <c r="AT1087" s="254">
        <f t="shared" si="37"/>
        <v>1075</v>
      </c>
      <c r="AU1087" s="376">
        <v>1075</v>
      </c>
      <c r="AV1087" s="376">
        <v>5231173.1500000004</v>
      </c>
    </row>
    <row r="1088" spans="22:48">
      <c r="V1088" s="30"/>
      <c r="W1088" s="29"/>
      <c r="X1088" s="30"/>
      <c r="Y1088" s="30"/>
      <c r="Z1088" s="29"/>
      <c r="AA1088" s="30"/>
      <c r="AB1088" s="30"/>
      <c r="AC1088" s="29"/>
      <c r="AD1088" s="30"/>
      <c r="AE1088" s="30">
        <v>1076</v>
      </c>
      <c r="AF1088" s="383">
        <v>2857611.87</v>
      </c>
      <c r="AG1088" s="30"/>
      <c r="AH1088" s="30"/>
      <c r="AI1088" s="29"/>
      <c r="AJ1088" s="30"/>
      <c r="AK1088" s="30"/>
      <c r="AL1088" s="29"/>
      <c r="AM1088" s="30"/>
      <c r="AN1088" s="30"/>
      <c r="AO1088" s="29"/>
      <c r="AP1088" s="30"/>
      <c r="AQ1088" s="30">
        <v>1076</v>
      </c>
      <c r="AR1088" s="383">
        <v>5232897.74</v>
      </c>
      <c r="AS1088" s="253">
        <f t="shared" si="36"/>
        <v>1076</v>
      </c>
      <c r="AT1088" s="254">
        <f t="shared" si="37"/>
        <v>1076</v>
      </c>
      <c r="AU1088" s="376">
        <v>1076</v>
      </c>
      <c r="AV1088" s="376">
        <v>5236019.3</v>
      </c>
    </row>
    <row r="1089" spans="22:48">
      <c r="V1089" s="30"/>
      <c r="W1089" s="29"/>
      <c r="X1089" s="30"/>
      <c r="Y1089" s="30"/>
      <c r="Z1089" s="29"/>
      <c r="AA1089" s="30"/>
      <c r="AB1089" s="30"/>
      <c r="AC1089" s="29"/>
      <c r="AD1089" s="30"/>
      <c r="AE1089" s="30">
        <v>1077</v>
      </c>
      <c r="AF1089" s="383">
        <v>2860241.57</v>
      </c>
      <c r="AG1089" s="30"/>
      <c r="AH1089" s="30"/>
      <c r="AI1089" s="29"/>
      <c r="AJ1089" s="30"/>
      <c r="AK1089" s="30"/>
      <c r="AL1089" s="29"/>
      <c r="AM1089" s="30"/>
      <c r="AN1089" s="30"/>
      <c r="AO1089" s="29"/>
      <c r="AP1089" s="30"/>
      <c r="AQ1089" s="30">
        <v>1077</v>
      </c>
      <c r="AR1089" s="383">
        <v>5237744.63</v>
      </c>
      <c r="AS1089" s="253">
        <f t="shared" si="36"/>
        <v>1077</v>
      </c>
      <c r="AT1089" s="254">
        <f t="shared" si="37"/>
        <v>1077</v>
      </c>
      <c r="AU1089" s="376">
        <v>1077</v>
      </c>
      <c r="AV1089" s="376">
        <v>5240865.45</v>
      </c>
    </row>
    <row r="1090" spans="22:48">
      <c r="V1090" s="30"/>
      <c r="W1090" s="29"/>
      <c r="X1090" s="30"/>
      <c r="Y1090" s="30"/>
      <c r="Z1090" s="29"/>
      <c r="AA1090" s="30"/>
      <c r="AB1090" s="30"/>
      <c r="AC1090" s="29"/>
      <c r="AD1090" s="30"/>
      <c r="AE1090" s="30">
        <v>1078</v>
      </c>
      <c r="AF1090" s="383">
        <v>2862871.27</v>
      </c>
      <c r="AG1090" s="30"/>
      <c r="AH1090" s="30"/>
      <c r="AI1090" s="29"/>
      <c r="AJ1090" s="30"/>
      <c r="AK1090" s="30"/>
      <c r="AL1090" s="29"/>
      <c r="AM1090" s="30"/>
      <c r="AN1090" s="30"/>
      <c r="AO1090" s="29"/>
      <c r="AP1090" s="30"/>
      <c r="AQ1090" s="30">
        <v>1078</v>
      </c>
      <c r="AR1090" s="383">
        <v>5242591.5199999996</v>
      </c>
      <c r="AS1090" s="253">
        <f t="shared" si="36"/>
        <v>1078</v>
      </c>
      <c r="AT1090" s="254">
        <f t="shared" si="37"/>
        <v>1078</v>
      </c>
      <c r="AU1090" s="376">
        <v>1078</v>
      </c>
      <c r="AV1090" s="376">
        <v>5245711.5999999996</v>
      </c>
    </row>
    <row r="1091" spans="22:48">
      <c r="V1091" s="30"/>
      <c r="W1091" s="29"/>
      <c r="X1091" s="30"/>
      <c r="Y1091" s="30"/>
      <c r="Z1091" s="29"/>
      <c r="AA1091" s="30"/>
      <c r="AB1091" s="30"/>
      <c r="AC1091" s="29"/>
      <c r="AD1091" s="30"/>
      <c r="AE1091" s="30">
        <v>1079</v>
      </c>
      <c r="AF1091" s="383">
        <v>2865500.97</v>
      </c>
      <c r="AG1091" s="30"/>
      <c r="AH1091" s="30"/>
      <c r="AI1091" s="29"/>
      <c r="AJ1091" s="30"/>
      <c r="AK1091" s="30"/>
      <c r="AL1091" s="29"/>
      <c r="AM1091" s="30"/>
      <c r="AN1091" s="30"/>
      <c r="AO1091" s="29"/>
      <c r="AP1091" s="30"/>
      <c r="AQ1091" s="30">
        <v>1079</v>
      </c>
      <c r="AR1091" s="383">
        <v>5247438.41</v>
      </c>
      <c r="AS1091" s="253">
        <f t="shared" si="36"/>
        <v>1079</v>
      </c>
      <c r="AT1091" s="254">
        <f t="shared" si="37"/>
        <v>1079</v>
      </c>
      <c r="AU1091" s="376">
        <v>1079</v>
      </c>
      <c r="AV1091" s="376">
        <v>5250557.75</v>
      </c>
    </row>
    <row r="1092" spans="22:48">
      <c r="V1092" s="30"/>
      <c r="W1092" s="29"/>
      <c r="X1092" s="30"/>
      <c r="Y1092" s="30"/>
      <c r="Z1092" s="29"/>
      <c r="AA1092" s="30"/>
      <c r="AB1092" s="30"/>
      <c r="AC1092" s="29"/>
      <c r="AD1092" s="30"/>
      <c r="AE1092" s="30">
        <v>1080</v>
      </c>
      <c r="AF1092" s="383">
        <v>2868130.67</v>
      </c>
      <c r="AG1092" s="30"/>
      <c r="AH1092" s="30"/>
      <c r="AI1092" s="29"/>
      <c r="AJ1092" s="30"/>
      <c r="AK1092" s="30"/>
      <c r="AL1092" s="29"/>
      <c r="AM1092" s="30"/>
      <c r="AN1092" s="30"/>
      <c r="AO1092" s="29"/>
      <c r="AP1092" s="30"/>
      <c r="AQ1092" s="30">
        <v>1080</v>
      </c>
      <c r="AR1092" s="383">
        <v>5252285.3</v>
      </c>
      <c r="AS1092" s="253">
        <f t="shared" si="36"/>
        <v>1080</v>
      </c>
      <c r="AT1092" s="254">
        <f t="shared" si="37"/>
        <v>1080</v>
      </c>
      <c r="AU1092" s="376">
        <v>1080</v>
      </c>
      <c r="AV1092" s="376">
        <v>5255403.9000000004</v>
      </c>
    </row>
    <row r="1093" spans="22:48">
      <c r="V1093" s="30"/>
      <c r="W1093" s="29"/>
      <c r="X1093" s="30"/>
      <c r="Y1093" s="30"/>
      <c r="Z1093" s="29"/>
      <c r="AA1093" s="30"/>
      <c r="AB1093" s="30"/>
      <c r="AC1093" s="29"/>
      <c r="AD1093" s="30"/>
      <c r="AE1093" s="30">
        <v>1081</v>
      </c>
      <c r="AF1093" s="383">
        <v>2870760.37</v>
      </c>
      <c r="AG1093" s="30"/>
      <c r="AH1093" s="30"/>
      <c r="AI1093" s="29"/>
      <c r="AJ1093" s="30"/>
      <c r="AK1093" s="30"/>
      <c r="AL1093" s="29"/>
      <c r="AM1093" s="30"/>
      <c r="AN1093" s="30"/>
      <c r="AO1093" s="29"/>
      <c r="AP1093" s="30"/>
      <c r="AQ1093" s="30">
        <v>1081</v>
      </c>
      <c r="AR1093" s="383">
        <v>5257132.1900000004</v>
      </c>
      <c r="AS1093" s="253">
        <f t="shared" si="36"/>
        <v>1081</v>
      </c>
      <c r="AT1093" s="254">
        <f t="shared" si="37"/>
        <v>1081</v>
      </c>
      <c r="AU1093" s="376">
        <v>1081</v>
      </c>
      <c r="AV1093" s="376">
        <v>5260250.05</v>
      </c>
    </row>
    <row r="1094" spans="22:48">
      <c r="V1094" s="30"/>
      <c r="W1094" s="29"/>
      <c r="X1094" s="30"/>
      <c r="Y1094" s="30"/>
      <c r="Z1094" s="29"/>
      <c r="AA1094" s="30"/>
      <c r="AB1094" s="30"/>
      <c r="AC1094" s="29"/>
      <c r="AD1094" s="30"/>
      <c r="AE1094" s="30">
        <v>1082</v>
      </c>
      <c r="AF1094" s="383">
        <v>2873390.07</v>
      </c>
      <c r="AG1094" s="30"/>
      <c r="AH1094" s="30"/>
      <c r="AI1094" s="29"/>
      <c r="AJ1094" s="30"/>
      <c r="AK1094" s="30"/>
      <c r="AL1094" s="29"/>
      <c r="AM1094" s="30"/>
      <c r="AN1094" s="30"/>
      <c r="AO1094" s="29"/>
      <c r="AP1094" s="30"/>
      <c r="AQ1094" s="30">
        <v>1082</v>
      </c>
      <c r="AR1094" s="383">
        <v>5261979.08</v>
      </c>
      <c r="AS1094" s="253">
        <f t="shared" si="36"/>
        <v>1082</v>
      </c>
      <c r="AT1094" s="254">
        <f t="shared" si="37"/>
        <v>1082</v>
      </c>
      <c r="AU1094" s="376">
        <v>1082</v>
      </c>
      <c r="AV1094" s="376">
        <v>5265096.2</v>
      </c>
    </row>
    <row r="1095" spans="22:48">
      <c r="V1095" s="30"/>
      <c r="W1095" s="29"/>
      <c r="X1095" s="30"/>
      <c r="Y1095" s="30"/>
      <c r="Z1095" s="29"/>
      <c r="AA1095" s="30"/>
      <c r="AB1095" s="30"/>
      <c r="AC1095" s="29"/>
      <c r="AD1095" s="30"/>
      <c r="AE1095" s="30">
        <v>1083</v>
      </c>
      <c r="AF1095" s="383">
        <v>2876019.77</v>
      </c>
      <c r="AG1095" s="30"/>
      <c r="AH1095" s="30"/>
      <c r="AI1095" s="29"/>
      <c r="AJ1095" s="30"/>
      <c r="AK1095" s="30"/>
      <c r="AL1095" s="29"/>
      <c r="AM1095" s="30"/>
      <c r="AN1095" s="30"/>
      <c r="AO1095" s="29"/>
      <c r="AP1095" s="30"/>
      <c r="AQ1095" s="30">
        <v>1083</v>
      </c>
      <c r="AR1095" s="383">
        <v>5266825.97</v>
      </c>
      <c r="AS1095" s="253">
        <f t="shared" si="36"/>
        <v>1083</v>
      </c>
      <c r="AT1095" s="254">
        <f t="shared" si="37"/>
        <v>1083</v>
      </c>
      <c r="AU1095" s="376">
        <v>1083</v>
      </c>
      <c r="AV1095" s="376">
        <v>5269942.3499999996</v>
      </c>
    </row>
    <row r="1096" spans="22:48">
      <c r="V1096" s="30"/>
      <c r="W1096" s="29"/>
      <c r="X1096" s="30"/>
      <c r="Y1096" s="30"/>
      <c r="Z1096" s="29"/>
      <c r="AA1096" s="30"/>
      <c r="AB1096" s="30"/>
      <c r="AC1096" s="29"/>
      <c r="AD1096" s="30"/>
      <c r="AE1096" s="30">
        <v>1084</v>
      </c>
      <c r="AF1096" s="383">
        <v>2878649.47</v>
      </c>
      <c r="AG1096" s="30"/>
      <c r="AH1096" s="30"/>
      <c r="AI1096" s="29"/>
      <c r="AJ1096" s="30"/>
      <c r="AK1096" s="30"/>
      <c r="AL1096" s="29"/>
      <c r="AM1096" s="30"/>
      <c r="AN1096" s="30"/>
      <c r="AO1096" s="29"/>
      <c r="AP1096" s="30"/>
      <c r="AQ1096" s="30">
        <v>1084</v>
      </c>
      <c r="AR1096" s="383">
        <v>5271672.8600000003</v>
      </c>
      <c r="AS1096" s="253">
        <f t="shared" si="36"/>
        <v>1084</v>
      </c>
      <c r="AT1096" s="254">
        <f t="shared" si="37"/>
        <v>1084</v>
      </c>
      <c r="AU1096" s="376">
        <v>1084</v>
      </c>
      <c r="AV1096" s="376">
        <v>5274788.5</v>
      </c>
    </row>
    <row r="1097" spans="22:48">
      <c r="V1097" s="30"/>
      <c r="W1097" s="29"/>
      <c r="X1097" s="30"/>
      <c r="Y1097" s="30"/>
      <c r="Z1097" s="29"/>
      <c r="AA1097" s="30"/>
      <c r="AB1097" s="30"/>
      <c r="AC1097" s="29"/>
      <c r="AD1097" s="30"/>
      <c r="AE1097" s="30">
        <v>1085</v>
      </c>
      <c r="AF1097" s="383">
        <v>2881279.17</v>
      </c>
      <c r="AG1097" s="30"/>
      <c r="AH1097" s="30"/>
      <c r="AI1097" s="29"/>
      <c r="AJ1097" s="30"/>
      <c r="AK1097" s="30"/>
      <c r="AL1097" s="29"/>
      <c r="AM1097" s="30"/>
      <c r="AN1097" s="30"/>
      <c r="AO1097" s="29"/>
      <c r="AP1097" s="30"/>
      <c r="AQ1097" s="30">
        <v>1085</v>
      </c>
      <c r="AR1097" s="383">
        <v>5276519.75</v>
      </c>
      <c r="AS1097" s="253">
        <f t="shared" si="36"/>
        <v>1085</v>
      </c>
      <c r="AT1097" s="254">
        <f t="shared" si="37"/>
        <v>1085</v>
      </c>
      <c r="AU1097" s="376">
        <v>1085</v>
      </c>
      <c r="AV1097" s="376">
        <v>5279634.6500000004</v>
      </c>
    </row>
    <row r="1098" spans="22:48">
      <c r="V1098" s="30"/>
      <c r="W1098" s="29"/>
      <c r="X1098" s="30"/>
      <c r="Y1098" s="30"/>
      <c r="Z1098" s="29"/>
      <c r="AA1098" s="30"/>
      <c r="AB1098" s="30"/>
      <c r="AC1098" s="29"/>
      <c r="AD1098" s="30"/>
      <c r="AE1098" s="30">
        <v>1086</v>
      </c>
      <c r="AF1098" s="383">
        <v>2883908.87</v>
      </c>
      <c r="AG1098" s="30"/>
      <c r="AH1098" s="30"/>
      <c r="AI1098" s="29"/>
      <c r="AJ1098" s="30"/>
      <c r="AK1098" s="30"/>
      <c r="AL1098" s="29"/>
      <c r="AM1098" s="30"/>
      <c r="AN1098" s="30"/>
      <c r="AO1098" s="29"/>
      <c r="AP1098" s="30"/>
      <c r="AQ1098" s="30">
        <v>1086</v>
      </c>
      <c r="AR1098" s="383">
        <v>5281366.6399999997</v>
      </c>
      <c r="AS1098" s="253">
        <f t="shared" si="36"/>
        <v>1086</v>
      </c>
      <c r="AT1098" s="254">
        <f t="shared" si="37"/>
        <v>1086</v>
      </c>
      <c r="AU1098" s="376">
        <v>1086</v>
      </c>
      <c r="AV1098" s="376">
        <v>5284480.8</v>
      </c>
    </row>
    <row r="1099" spans="22:48">
      <c r="V1099" s="30"/>
      <c r="W1099" s="29"/>
      <c r="X1099" s="30"/>
      <c r="Y1099" s="30"/>
      <c r="Z1099" s="29"/>
      <c r="AA1099" s="30"/>
      <c r="AB1099" s="30"/>
      <c r="AC1099" s="29"/>
      <c r="AD1099" s="30"/>
      <c r="AE1099" s="30">
        <v>1087</v>
      </c>
      <c r="AF1099" s="383">
        <v>2886538.57</v>
      </c>
      <c r="AG1099" s="30"/>
      <c r="AH1099" s="30"/>
      <c r="AI1099" s="29"/>
      <c r="AJ1099" s="30"/>
      <c r="AK1099" s="30"/>
      <c r="AL1099" s="29"/>
      <c r="AM1099" s="30"/>
      <c r="AN1099" s="30"/>
      <c r="AO1099" s="29"/>
      <c r="AP1099" s="30"/>
      <c r="AQ1099" s="30">
        <v>1087</v>
      </c>
      <c r="AR1099" s="383">
        <v>5286213.53</v>
      </c>
      <c r="AS1099" s="253">
        <f t="shared" si="36"/>
        <v>1087</v>
      </c>
      <c r="AT1099" s="254">
        <f t="shared" si="37"/>
        <v>1087</v>
      </c>
      <c r="AU1099" s="376">
        <v>1087</v>
      </c>
      <c r="AV1099" s="376">
        <v>5289326.95</v>
      </c>
    </row>
    <row r="1100" spans="22:48">
      <c r="V1100" s="30"/>
      <c r="W1100" s="29"/>
      <c r="X1100" s="30"/>
      <c r="Y1100" s="30"/>
      <c r="Z1100" s="29"/>
      <c r="AA1100" s="30"/>
      <c r="AB1100" s="30"/>
      <c r="AC1100" s="29"/>
      <c r="AD1100" s="30"/>
      <c r="AE1100" s="30">
        <v>1088</v>
      </c>
      <c r="AF1100" s="383">
        <v>2889168.27</v>
      </c>
      <c r="AG1100" s="30"/>
      <c r="AH1100" s="30"/>
      <c r="AI1100" s="29"/>
      <c r="AJ1100" s="30"/>
      <c r="AK1100" s="30"/>
      <c r="AL1100" s="29"/>
      <c r="AM1100" s="30"/>
      <c r="AN1100" s="30"/>
      <c r="AO1100" s="29"/>
      <c r="AP1100" s="30"/>
      <c r="AQ1100" s="30">
        <v>1088</v>
      </c>
      <c r="AR1100" s="383">
        <v>5291060.42</v>
      </c>
      <c r="AS1100" s="253">
        <f t="shared" si="36"/>
        <v>1088</v>
      </c>
      <c r="AT1100" s="254">
        <f t="shared" si="37"/>
        <v>1088</v>
      </c>
      <c r="AU1100" s="376">
        <v>1088</v>
      </c>
      <c r="AV1100" s="376">
        <v>5294173.0999999996</v>
      </c>
    </row>
    <row r="1101" spans="22:48">
      <c r="V1101" s="30"/>
      <c r="W1101" s="29"/>
      <c r="X1101" s="30"/>
      <c r="Y1101" s="30"/>
      <c r="Z1101" s="29"/>
      <c r="AA1101" s="30"/>
      <c r="AB1101" s="30"/>
      <c r="AC1101" s="29"/>
      <c r="AD1101" s="30"/>
      <c r="AE1101" s="30">
        <v>1089</v>
      </c>
      <c r="AF1101" s="383">
        <v>2891797.97</v>
      </c>
      <c r="AG1101" s="30"/>
      <c r="AH1101" s="30"/>
      <c r="AI1101" s="29"/>
      <c r="AJ1101" s="30"/>
      <c r="AK1101" s="30"/>
      <c r="AL1101" s="29"/>
      <c r="AM1101" s="30"/>
      <c r="AN1101" s="30"/>
      <c r="AO1101" s="29"/>
      <c r="AP1101" s="30"/>
      <c r="AQ1101" s="30">
        <v>1089</v>
      </c>
      <c r="AR1101" s="383">
        <v>5295907.3099999996</v>
      </c>
      <c r="AS1101" s="253">
        <f t="shared" ref="AS1101:AS1164" si="38">AS1100+1</f>
        <v>1089</v>
      </c>
      <c r="AT1101" s="254">
        <f t="shared" ref="AT1101:AT1164" si="39">AT1100+1</f>
        <v>1089</v>
      </c>
      <c r="AU1101" s="376">
        <v>1089</v>
      </c>
      <c r="AV1101" s="376">
        <v>5299019.25</v>
      </c>
    </row>
    <row r="1102" spans="22:48">
      <c r="V1102" s="30"/>
      <c r="W1102" s="29"/>
      <c r="X1102" s="30"/>
      <c r="Y1102" s="30"/>
      <c r="Z1102" s="29"/>
      <c r="AA1102" s="30"/>
      <c r="AB1102" s="30"/>
      <c r="AC1102" s="29"/>
      <c r="AD1102" s="30"/>
      <c r="AE1102" s="30">
        <v>1090</v>
      </c>
      <c r="AF1102" s="383">
        <v>2894427.67</v>
      </c>
      <c r="AG1102" s="30"/>
      <c r="AH1102" s="30"/>
      <c r="AI1102" s="29"/>
      <c r="AJ1102" s="30"/>
      <c r="AK1102" s="30"/>
      <c r="AL1102" s="29"/>
      <c r="AM1102" s="30"/>
      <c r="AN1102" s="30"/>
      <c r="AO1102" s="29"/>
      <c r="AP1102" s="30"/>
      <c r="AQ1102" s="30">
        <v>1090</v>
      </c>
      <c r="AR1102" s="383">
        <v>5300754.2</v>
      </c>
      <c r="AS1102" s="253">
        <f t="shared" si="38"/>
        <v>1090</v>
      </c>
      <c r="AT1102" s="254">
        <f t="shared" si="39"/>
        <v>1090</v>
      </c>
      <c r="AU1102" s="376">
        <v>1090</v>
      </c>
      <c r="AV1102" s="376">
        <v>5303865.4000000004</v>
      </c>
    </row>
    <row r="1103" spans="22:48">
      <c r="V1103" s="30"/>
      <c r="W1103" s="29"/>
      <c r="X1103" s="30"/>
      <c r="Y1103" s="30"/>
      <c r="Z1103" s="29"/>
      <c r="AA1103" s="30"/>
      <c r="AB1103" s="30"/>
      <c r="AC1103" s="29"/>
      <c r="AD1103" s="30"/>
      <c r="AE1103" s="30">
        <v>1091</v>
      </c>
      <c r="AF1103" s="383">
        <v>2897057.37</v>
      </c>
      <c r="AG1103" s="30"/>
      <c r="AH1103" s="30"/>
      <c r="AI1103" s="29"/>
      <c r="AJ1103" s="30"/>
      <c r="AK1103" s="30"/>
      <c r="AL1103" s="29"/>
      <c r="AM1103" s="30"/>
      <c r="AN1103" s="30"/>
      <c r="AO1103" s="29"/>
      <c r="AP1103" s="30"/>
      <c r="AQ1103" s="30">
        <v>1091</v>
      </c>
      <c r="AR1103" s="383">
        <v>5305601.09</v>
      </c>
      <c r="AS1103" s="253">
        <f t="shared" si="38"/>
        <v>1091</v>
      </c>
      <c r="AT1103" s="254">
        <f t="shared" si="39"/>
        <v>1091</v>
      </c>
      <c r="AU1103" s="376">
        <v>1091</v>
      </c>
      <c r="AV1103" s="376">
        <v>5308711.55</v>
      </c>
    </row>
    <row r="1104" spans="22:48">
      <c r="V1104" s="30"/>
      <c r="W1104" s="29"/>
      <c r="X1104" s="30"/>
      <c r="Y1104" s="30"/>
      <c r="Z1104" s="29"/>
      <c r="AA1104" s="30"/>
      <c r="AB1104" s="30"/>
      <c r="AC1104" s="29"/>
      <c r="AD1104" s="30"/>
      <c r="AE1104" s="30">
        <v>1092</v>
      </c>
      <c r="AF1104" s="383">
        <v>2899687.07</v>
      </c>
      <c r="AG1104" s="30"/>
      <c r="AH1104" s="30"/>
      <c r="AI1104" s="29"/>
      <c r="AJ1104" s="30"/>
      <c r="AK1104" s="30"/>
      <c r="AL1104" s="29"/>
      <c r="AM1104" s="30"/>
      <c r="AN1104" s="30"/>
      <c r="AO1104" s="29"/>
      <c r="AP1104" s="30"/>
      <c r="AQ1104" s="30">
        <v>1092</v>
      </c>
      <c r="AR1104" s="383">
        <v>5310447.9800000004</v>
      </c>
      <c r="AS1104" s="253">
        <f t="shared" si="38"/>
        <v>1092</v>
      </c>
      <c r="AT1104" s="254">
        <f t="shared" si="39"/>
        <v>1092</v>
      </c>
      <c r="AU1104" s="376">
        <v>1092</v>
      </c>
      <c r="AV1104" s="376">
        <v>5313557.7</v>
      </c>
    </row>
    <row r="1105" spans="22:48">
      <c r="V1105" s="30"/>
      <c r="W1105" s="29"/>
      <c r="X1105" s="30"/>
      <c r="Y1105" s="30"/>
      <c r="Z1105" s="29"/>
      <c r="AA1105" s="30"/>
      <c r="AB1105" s="30"/>
      <c r="AC1105" s="29"/>
      <c r="AD1105" s="30"/>
      <c r="AE1105" s="30">
        <v>1093</v>
      </c>
      <c r="AF1105" s="383">
        <v>2902316.77</v>
      </c>
      <c r="AG1105" s="30"/>
      <c r="AH1105" s="30"/>
      <c r="AI1105" s="29"/>
      <c r="AJ1105" s="30"/>
      <c r="AK1105" s="30"/>
      <c r="AL1105" s="29"/>
      <c r="AM1105" s="30"/>
      <c r="AN1105" s="30"/>
      <c r="AO1105" s="29"/>
      <c r="AP1105" s="30"/>
      <c r="AQ1105" s="30">
        <v>1093</v>
      </c>
      <c r="AR1105" s="383">
        <v>5315294.87</v>
      </c>
      <c r="AS1105" s="253">
        <f t="shared" si="38"/>
        <v>1093</v>
      </c>
      <c r="AT1105" s="254">
        <f t="shared" si="39"/>
        <v>1093</v>
      </c>
      <c r="AU1105" s="376">
        <v>1093</v>
      </c>
      <c r="AV1105" s="376">
        <v>5318403.8499999996</v>
      </c>
    </row>
    <row r="1106" spans="22:48">
      <c r="V1106" s="30"/>
      <c r="W1106" s="29"/>
      <c r="X1106" s="30"/>
      <c r="Y1106" s="30"/>
      <c r="Z1106" s="29"/>
      <c r="AA1106" s="30"/>
      <c r="AB1106" s="30"/>
      <c r="AC1106" s="29"/>
      <c r="AD1106" s="30"/>
      <c r="AE1106" s="30">
        <v>1094</v>
      </c>
      <c r="AF1106" s="383">
        <v>2904946.47</v>
      </c>
      <c r="AG1106" s="30"/>
      <c r="AH1106" s="30"/>
      <c r="AI1106" s="29"/>
      <c r="AJ1106" s="30"/>
      <c r="AK1106" s="30"/>
      <c r="AL1106" s="29"/>
      <c r="AM1106" s="30"/>
      <c r="AN1106" s="30"/>
      <c r="AO1106" s="29"/>
      <c r="AP1106" s="30"/>
      <c r="AQ1106" s="30">
        <v>1094</v>
      </c>
      <c r="AR1106" s="383">
        <v>5320141.76</v>
      </c>
      <c r="AS1106" s="253">
        <f t="shared" si="38"/>
        <v>1094</v>
      </c>
      <c r="AT1106" s="254">
        <f t="shared" si="39"/>
        <v>1094</v>
      </c>
      <c r="AU1106" s="376">
        <v>1094</v>
      </c>
      <c r="AV1106" s="376">
        <v>5323250</v>
      </c>
    </row>
    <row r="1107" spans="22:48">
      <c r="V1107" s="30"/>
      <c r="W1107" s="29"/>
      <c r="X1107" s="30"/>
      <c r="Y1107" s="30"/>
      <c r="Z1107" s="29"/>
      <c r="AA1107" s="30"/>
      <c r="AB1107" s="30"/>
      <c r="AC1107" s="29"/>
      <c r="AD1107" s="30"/>
      <c r="AE1107" s="30">
        <v>1095</v>
      </c>
      <c r="AF1107" s="383">
        <v>2907576.17</v>
      </c>
      <c r="AG1107" s="30"/>
      <c r="AH1107" s="30"/>
      <c r="AI1107" s="29"/>
      <c r="AJ1107" s="30"/>
      <c r="AK1107" s="30"/>
      <c r="AL1107" s="29"/>
      <c r="AM1107" s="30"/>
      <c r="AN1107" s="30"/>
      <c r="AO1107" s="29"/>
      <c r="AP1107" s="30"/>
      <c r="AQ1107" s="30">
        <v>1095</v>
      </c>
      <c r="AR1107" s="383">
        <v>5324988.6500000004</v>
      </c>
      <c r="AS1107" s="253">
        <f t="shared" si="38"/>
        <v>1095</v>
      </c>
      <c r="AT1107" s="254">
        <f t="shared" si="39"/>
        <v>1095</v>
      </c>
      <c r="AU1107" s="376">
        <v>1095</v>
      </c>
      <c r="AV1107" s="376">
        <v>5328096.1500000004</v>
      </c>
    </row>
    <row r="1108" spans="22:48">
      <c r="V1108" s="30"/>
      <c r="W1108" s="29"/>
      <c r="X1108" s="30"/>
      <c r="Y1108" s="30"/>
      <c r="Z1108" s="29"/>
      <c r="AA1108" s="30"/>
      <c r="AB1108" s="30"/>
      <c r="AC1108" s="29"/>
      <c r="AD1108" s="30"/>
      <c r="AE1108" s="30">
        <v>1096</v>
      </c>
      <c r="AF1108" s="383">
        <v>2910205.87</v>
      </c>
      <c r="AG1108" s="30"/>
      <c r="AH1108" s="30"/>
      <c r="AI1108" s="29"/>
      <c r="AJ1108" s="30"/>
      <c r="AK1108" s="30"/>
      <c r="AL1108" s="29"/>
      <c r="AM1108" s="30"/>
      <c r="AN1108" s="30"/>
      <c r="AO1108" s="29"/>
      <c r="AP1108" s="30"/>
      <c r="AQ1108" s="30">
        <v>1096</v>
      </c>
      <c r="AR1108" s="383">
        <v>5329835.54</v>
      </c>
      <c r="AS1108" s="253">
        <f t="shared" si="38"/>
        <v>1096</v>
      </c>
      <c r="AT1108" s="254">
        <f t="shared" si="39"/>
        <v>1096</v>
      </c>
      <c r="AU1108" s="376">
        <v>1096</v>
      </c>
      <c r="AV1108" s="376">
        <v>5332942.3</v>
      </c>
    </row>
    <row r="1109" spans="22:48">
      <c r="V1109" s="30"/>
      <c r="W1109" s="29"/>
      <c r="X1109" s="30"/>
      <c r="Y1109" s="30"/>
      <c r="Z1109" s="29"/>
      <c r="AA1109" s="30"/>
      <c r="AB1109" s="30"/>
      <c r="AC1109" s="29"/>
      <c r="AD1109" s="30"/>
      <c r="AE1109" s="30">
        <v>1097</v>
      </c>
      <c r="AF1109" s="383">
        <v>2912835.57</v>
      </c>
      <c r="AG1109" s="30"/>
      <c r="AH1109" s="30"/>
      <c r="AI1109" s="29"/>
      <c r="AJ1109" s="30"/>
      <c r="AK1109" s="30"/>
      <c r="AL1109" s="29"/>
      <c r="AM1109" s="30"/>
      <c r="AN1109" s="30"/>
      <c r="AO1109" s="29"/>
      <c r="AP1109" s="30"/>
      <c r="AQ1109" s="30">
        <v>1097</v>
      </c>
      <c r="AR1109" s="383">
        <v>5334682.43</v>
      </c>
      <c r="AS1109" s="253">
        <f t="shared" si="38"/>
        <v>1097</v>
      </c>
      <c r="AT1109" s="254">
        <f t="shared" si="39"/>
        <v>1097</v>
      </c>
      <c r="AU1109" s="376">
        <v>1097</v>
      </c>
      <c r="AV1109" s="376">
        <v>5337788.45</v>
      </c>
    </row>
    <row r="1110" spans="22:48">
      <c r="V1110" s="30"/>
      <c r="W1110" s="29"/>
      <c r="X1110" s="30"/>
      <c r="Y1110" s="30"/>
      <c r="Z1110" s="29"/>
      <c r="AA1110" s="30"/>
      <c r="AB1110" s="30"/>
      <c r="AC1110" s="29"/>
      <c r="AD1110" s="30"/>
      <c r="AE1110" s="30">
        <v>1098</v>
      </c>
      <c r="AF1110" s="383">
        <v>2915465.27</v>
      </c>
      <c r="AG1110" s="30"/>
      <c r="AH1110" s="30"/>
      <c r="AI1110" s="29"/>
      <c r="AJ1110" s="30"/>
      <c r="AK1110" s="30"/>
      <c r="AL1110" s="29"/>
      <c r="AM1110" s="30"/>
      <c r="AN1110" s="30"/>
      <c r="AO1110" s="29"/>
      <c r="AP1110" s="30"/>
      <c r="AQ1110" s="30">
        <v>1098</v>
      </c>
      <c r="AR1110" s="383">
        <v>5339529.32</v>
      </c>
      <c r="AS1110" s="253">
        <f t="shared" si="38"/>
        <v>1098</v>
      </c>
      <c r="AT1110" s="254">
        <f t="shared" si="39"/>
        <v>1098</v>
      </c>
      <c r="AU1110" s="376">
        <v>1098</v>
      </c>
      <c r="AV1110" s="376">
        <v>5342634.5999999996</v>
      </c>
    </row>
    <row r="1111" spans="22:48">
      <c r="V1111" s="30"/>
      <c r="W1111" s="29"/>
      <c r="X1111" s="30"/>
      <c r="Y1111" s="30"/>
      <c r="Z1111" s="29"/>
      <c r="AA1111" s="30"/>
      <c r="AB1111" s="30"/>
      <c r="AC1111" s="29"/>
      <c r="AD1111" s="30"/>
      <c r="AE1111" s="30">
        <v>1099</v>
      </c>
      <c r="AF1111" s="383">
        <v>2918094.97</v>
      </c>
      <c r="AG1111" s="30"/>
      <c r="AH1111" s="30"/>
      <c r="AI1111" s="29"/>
      <c r="AJ1111" s="30"/>
      <c r="AK1111" s="30"/>
      <c r="AL1111" s="29"/>
      <c r="AM1111" s="30"/>
      <c r="AN1111" s="30"/>
      <c r="AO1111" s="29"/>
      <c r="AP1111" s="30"/>
      <c r="AQ1111" s="30">
        <v>1099</v>
      </c>
      <c r="AR1111" s="383">
        <v>5344376.21</v>
      </c>
      <c r="AS1111" s="253">
        <f t="shared" si="38"/>
        <v>1099</v>
      </c>
      <c r="AT1111" s="254">
        <f t="shared" si="39"/>
        <v>1099</v>
      </c>
      <c r="AU1111" s="376">
        <v>1099</v>
      </c>
      <c r="AV1111" s="376">
        <v>5347480.75</v>
      </c>
    </row>
    <row r="1112" spans="22:48">
      <c r="V1112" s="30"/>
      <c r="W1112" s="29"/>
      <c r="X1112" s="30"/>
      <c r="Y1112" s="30"/>
      <c r="Z1112" s="29"/>
      <c r="AA1112" s="30"/>
      <c r="AB1112" s="30"/>
      <c r="AC1112" s="29"/>
      <c r="AD1112" s="30"/>
      <c r="AE1112" s="30">
        <v>1100</v>
      </c>
      <c r="AF1112" s="383">
        <v>2920724.67</v>
      </c>
      <c r="AG1112" s="30"/>
      <c r="AH1112" s="30"/>
      <c r="AI1112" s="29"/>
      <c r="AJ1112" s="30"/>
      <c r="AK1112" s="30"/>
      <c r="AL1112" s="29"/>
      <c r="AM1112" s="30"/>
      <c r="AN1112" s="30"/>
      <c r="AO1112" s="29"/>
      <c r="AP1112" s="30"/>
      <c r="AQ1112" s="30">
        <v>1100</v>
      </c>
      <c r="AR1112" s="383">
        <v>5349223.0999999996</v>
      </c>
      <c r="AS1112" s="253">
        <f t="shared" si="38"/>
        <v>1100</v>
      </c>
      <c r="AT1112" s="254">
        <f t="shared" si="39"/>
        <v>1100</v>
      </c>
      <c r="AU1112" s="376">
        <v>1100</v>
      </c>
      <c r="AV1112" s="376">
        <v>5352326.9000000004</v>
      </c>
    </row>
    <row r="1113" spans="22:48">
      <c r="V1113" s="30"/>
      <c r="W1113" s="29"/>
      <c r="X1113" s="30"/>
      <c r="Y1113" s="30"/>
      <c r="Z1113" s="29"/>
      <c r="AA1113" s="30"/>
      <c r="AB1113" s="30"/>
      <c r="AC1113" s="29"/>
      <c r="AD1113" s="30"/>
      <c r="AE1113" s="30">
        <v>1101</v>
      </c>
      <c r="AF1113" s="383">
        <v>2923354.37</v>
      </c>
      <c r="AG1113" s="30"/>
      <c r="AH1113" s="30"/>
      <c r="AI1113" s="29"/>
      <c r="AJ1113" s="30"/>
      <c r="AK1113" s="30"/>
      <c r="AL1113" s="29"/>
      <c r="AM1113" s="30"/>
      <c r="AN1113" s="30"/>
      <c r="AO1113" s="29"/>
      <c r="AP1113" s="30"/>
      <c r="AQ1113" s="30">
        <v>1101</v>
      </c>
      <c r="AR1113" s="383">
        <v>5354069.99</v>
      </c>
      <c r="AS1113" s="253">
        <f t="shared" si="38"/>
        <v>1101</v>
      </c>
      <c r="AT1113" s="254">
        <f t="shared" si="39"/>
        <v>1101</v>
      </c>
      <c r="AU1113" s="376">
        <v>1101</v>
      </c>
      <c r="AV1113" s="376">
        <v>5357173.05</v>
      </c>
    </row>
    <row r="1114" spans="22:48">
      <c r="V1114" s="30"/>
      <c r="W1114" s="29"/>
      <c r="X1114" s="30"/>
      <c r="Y1114" s="30"/>
      <c r="Z1114" s="29"/>
      <c r="AA1114" s="30"/>
      <c r="AB1114" s="30"/>
      <c r="AC1114" s="29"/>
      <c r="AD1114" s="30"/>
      <c r="AE1114" s="30">
        <v>1102</v>
      </c>
      <c r="AF1114" s="383">
        <v>2925984.07</v>
      </c>
      <c r="AG1114" s="30"/>
      <c r="AH1114" s="30"/>
      <c r="AI1114" s="29"/>
      <c r="AJ1114" s="30"/>
      <c r="AK1114" s="30"/>
      <c r="AL1114" s="29"/>
      <c r="AM1114" s="30"/>
      <c r="AN1114" s="30"/>
      <c r="AO1114" s="29"/>
      <c r="AP1114" s="30"/>
      <c r="AQ1114" s="30">
        <v>1102</v>
      </c>
      <c r="AR1114" s="383">
        <v>5358916.88</v>
      </c>
      <c r="AS1114" s="253">
        <f t="shared" si="38"/>
        <v>1102</v>
      </c>
      <c r="AT1114" s="254">
        <f t="shared" si="39"/>
        <v>1102</v>
      </c>
      <c r="AU1114" s="376">
        <v>1102</v>
      </c>
      <c r="AV1114" s="376">
        <v>5362019.2</v>
      </c>
    </row>
    <row r="1115" spans="22:48">
      <c r="V1115" s="30"/>
      <c r="W1115" s="29"/>
      <c r="X1115" s="30"/>
      <c r="Y1115" s="30"/>
      <c r="Z1115" s="29"/>
      <c r="AA1115" s="30"/>
      <c r="AB1115" s="30"/>
      <c r="AC1115" s="29"/>
      <c r="AD1115" s="30"/>
      <c r="AE1115" s="30">
        <v>1103</v>
      </c>
      <c r="AF1115" s="383">
        <v>2928613.77</v>
      </c>
      <c r="AG1115" s="30"/>
      <c r="AH1115" s="30"/>
      <c r="AI1115" s="29"/>
      <c r="AJ1115" s="30"/>
      <c r="AK1115" s="30"/>
      <c r="AL1115" s="29"/>
      <c r="AM1115" s="30"/>
      <c r="AN1115" s="30"/>
      <c r="AO1115" s="29"/>
      <c r="AP1115" s="30"/>
      <c r="AQ1115" s="30">
        <v>1103</v>
      </c>
      <c r="AR1115" s="383">
        <v>5363763.7699999996</v>
      </c>
      <c r="AS1115" s="253">
        <f t="shared" si="38"/>
        <v>1103</v>
      </c>
      <c r="AT1115" s="254">
        <f t="shared" si="39"/>
        <v>1103</v>
      </c>
      <c r="AU1115" s="376">
        <v>1103</v>
      </c>
      <c r="AV1115" s="376">
        <v>5366865.3499999996</v>
      </c>
    </row>
    <row r="1116" spans="22:48">
      <c r="V1116" s="30"/>
      <c r="W1116" s="29"/>
      <c r="X1116" s="30"/>
      <c r="Y1116" s="30"/>
      <c r="Z1116" s="29"/>
      <c r="AA1116" s="30"/>
      <c r="AB1116" s="30"/>
      <c r="AC1116" s="29"/>
      <c r="AD1116" s="30"/>
      <c r="AE1116" s="30">
        <v>1104</v>
      </c>
      <c r="AF1116" s="383">
        <v>2931243.47</v>
      </c>
      <c r="AG1116" s="30"/>
      <c r="AH1116" s="30"/>
      <c r="AI1116" s="29"/>
      <c r="AJ1116" s="30"/>
      <c r="AK1116" s="30"/>
      <c r="AL1116" s="29"/>
      <c r="AM1116" s="30"/>
      <c r="AN1116" s="30"/>
      <c r="AO1116" s="29"/>
      <c r="AP1116" s="30"/>
      <c r="AQ1116" s="30">
        <v>1104</v>
      </c>
      <c r="AR1116" s="383">
        <v>5368610.66</v>
      </c>
      <c r="AS1116" s="253">
        <f t="shared" si="38"/>
        <v>1104</v>
      </c>
      <c r="AT1116" s="254">
        <f t="shared" si="39"/>
        <v>1104</v>
      </c>
      <c r="AU1116" s="376">
        <v>1104</v>
      </c>
      <c r="AV1116" s="376">
        <v>5371711.5</v>
      </c>
    </row>
    <row r="1117" spans="22:48">
      <c r="V1117" s="30"/>
      <c r="W1117" s="29"/>
      <c r="X1117" s="30"/>
      <c r="Y1117" s="30"/>
      <c r="Z1117" s="29"/>
      <c r="AA1117" s="30"/>
      <c r="AB1117" s="30"/>
      <c r="AC1117" s="29"/>
      <c r="AD1117" s="30"/>
      <c r="AE1117" s="30">
        <v>1105</v>
      </c>
      <c r="AF1117" s="383">
        <v>2933873.17</v>
      </c>
      <c r="AG1117" s="30"/>
      <c r="AH1117" s="30"/>
      <c r="AI1117" s="29"/>
      <c r="AJ1117" s="30"/>
      <c r="AK1117" s="30"/>
      <c r="AL1117" s="29"/>
      <c r="AM1117" s="30"/>
      <c r="AN1117" s="30"/>
      <c r="AO1117" s="29"/>
      <c r="AP1117" s="30"/>
      <c r="AQ1117" s="30">
        <v>1105</v>
      </c>
      <c r="AR1117" s="383">
        <v>5373457.5499999998</v>
      </c>
      <c r="AS1117" s="253">
        <f t="shared" si="38"/>
        <v>1105</v>
      </c>
      <c r="AT1117" s="254">
        <f t="shared" si="39"/>
        <v>1105</v>
      </c>
      <c r="AU1117" s="376">
        <v>1105</v>
      </c>
      <c r="AV1117" s="376">
        <v>5376557.6500000004</v>
      </c>
    </row>
    <row r="1118" spans="22:48">
      <c r="V1118" s="30"/>
      <c r="W1118" s="29"/>
      <c r="X1118" s="30"/>
      <c r="Y1118" s="30"/>
      <c r="Z1118" s="29"/>
      <c r="AA1118" s="30"/>
      <c r="AB1118" s="30"/>
      <c r="AC1118" s="29"/>
      <c r="AD1118" s="30"/>
      <c r="AE1118" s="30">
        <v>1106</v>
      </c>
      <c r="AF1118" s="383">
        <v>2936502.87</v>
      </c>
      <c r="AG1118" s="30"/>
      <c r="AH1118" s="30"/>
      <c r="AI1118" s="29"/>
      <c r="AJ1118" s="30"/>
      <c r="AK1118" s="30"/>
      <c r="AL1118" s="29"/>
      <c r="AM1118" s="30"/>
      <c r="AN1118" s="30"/>
      <c r="AO1118" s="29"/>
      <c r="AP1118" s="30"/>
      <c r="AQ1118" s="30">
        <v>1106</v>
      </c>
      <c r="AR1118" s="383">
        <v>5378304.4400000004</v>
      </c>
      <c r="AS1118" s="253">
        <f t="shared" si="38"/>
        <v>1106</v>
      </c>
      <c r="AT1118" s="254">
        <f t="shared" si="39"/>
        <v>1106</v>
      </c>
      <c r="AU1118" s="376">
        <v>1106</v>
      </c>
      <c r="AV1118" s="376">
        <v>5381403.7999999998</v>
      </c>
    </row>
    <row r="1119" spans="22:48">
      <c r="V1119" s="30"/>
      <c r="W1119" s="29"/>
      <c r="X1119" s="30"/>
      <c r="Y1119" s="30"/>
      <c r="Z1119" s="29"/>
      <c r="AA1119" s="30"/>
      <c r="AB1119" s="30"/>
      <c r="AC1119" s="29"/>
      <c r="AD1119" s="30"/>
      <c r="AE1119" s="30">
        <v>1107</v>
      </c>
      <c r="AF1119" s="383">
        <v>2939132.57</v>
      </c>
      <c r="AG1119" s="30"/>
      <c r="AH1119" s="30"/>
      <c r="AI1119" s="29"/>
      <c r="AJ1119" s="30"/>
      <c r="AK1119" s="30"/>
      <c r="AL1119" s="29"/>
      <c r="AM1119" s="30"/>
      <c r="AN1119" s="30"/>
      <c r="AO1119" s="29"/>
      <c r="AP1119" s="30"/>
      <c r="AQ1119" s="30">
        <v>1107</v>
      </c>
      <c r="AR1119" s="383">
        <v>5383151.3300000001</v>
      </c>
      <c r="AS1119" s="253">
        <f t="shared" si="38"/>
        <v>1107</v>
      </c>
      <c r="AT1119" s="254">
        <f t="shared" si="39"/>
        <v>1107</v>
      </c>
      <c r="AU1119" s="376">
        <v>1107</v>
      </c>
      <c r="AV1119" s="376">
        <v>5386249.9500000002</v>
      </c>
    </row>
    <row r="1120" spans="22:48">
      <c r="V1120" s="30"/>
      <c r="W1120" s="29"/>
      <c r="X1120" s="30"/>
      <c r="Y1120" s="30"/>
      <c r="Z1120" s="29"/>
      <c r="AA1120" s="30"/>
      <c r="AB1120" s="30"/>
      <c r="AC1120" s="29"/>
      <c r="AD1120" s="30"/>
      <c r="AE1120" s="30">
        <v>1108</v>
      </c>
      <c r="AF1120" s="383">
        <v>2941762.27</v>
      </c>
      <c r="AG1120" s="30"/>
      <c r="AH1120" s="30"/>
      <c r="AI1120" s="29"/>
      <c r="AJ1120" s="30"/>
      <c r="AK1120" s="30"/>
      <c r="AL1120" s="29"/>
      <c r="AM1120" s="30"/>
      <c r="AN1120" s="30"/>
      <c r="AO1120" s="29"/>
      <c r="AP1120" s="30"/>
      <c r="AQ1120" s="30">
        <v>1108</v>
      </c>
      <c r="AR1120" s="383">
        <v>5387998.2199999997</v>
      </c>
      <c r="AS1120" s="253">
        <f t="shared" si="38"/>
        <v>1108</v>
      </c>
      <c r="AT1120" s="254">
        <f t="shared" si="39"/>
        <v>1108</v>
      </c>
      <c r="AU1120" s="376">
        <v>1108</v>
      </c>
      <c r="AV1120" s="376">
        <v>5391096.0999999996</v>
      </c>
    </row>
    <row r="1121" spans="22:48">
      <c r="V1121" s="30"/>
      <c r="W1121" s="29"/>
      <c r="X1121" s="30"/>
      <c r="Y1121" s="30"/>
      <c r="Z1121" s="29"/>
      <c r="AA1121" s="30"/>
      <c r="AB1121" s="30"/>
      <c r="AC1121" s="29"/>
      <c r="AD1121" s="30"/>
      <c r="AE1121" s="30">
        <v>1109</v>
      </c>
      <c r="AF1121" s="383">
        <v>2944391.97</v>
      </c>
      <c r="AG1121" s="30"/>
      <c r="AH1121" s="30"/>
      <c r="AI1121" s="29"/>
      <c r="AJ1121" s="30"/>
      <c r="AK1121" s="30"/>
      <c r="AL1121" s="29"/>
      <c r="AM1121" s="30"/>
      <c r="AN1121" s="30"/>
      <c r="AO1121" s="29"/>
      <c r="AP1121" s="30"/>
      <c r="AQ1121" s="30">
        <v>1109</v>
      </c>
      <c r="AR1121" s="383">
        <v>5392845.1100000003</v>
      </c>
      <c r="AS1121" s="253">
        <f t="shared" si="38"/>
        <v>1109</v>
      </c>
      <c r="AT1121" s="254">
        <f t="shared" si="39"/>
        <v>1109</v>
      </c>
      <c r="AU1121" s="376">
        <v>1109</v>
      </c>
      <c r="AV1121" s="376">
        <v>5395942.25</v>
      </c>
    </row>
    <row r="1122" spans="22:48">
      <c r="V1122" s="30"/>
      <c r="W1122" s="29"/>
      <c r="X1122" s="30"/>
      <c r="Y1122" s="30"/>
      <c r="Z1122" s="29"/>
      <c r="AA1122" s="30"/>
      <c r="AB1122" s="30"/>
      <c r="AC1122" s="29"/>
      <c r="AD1122" s="30"/>
      <c r="AE1122" s="30">
        <v>1110</v>
      </c>
      <c r="AF1122" s="383">
        <v>2947021.67</v>
      </c>
      <c r="AG1122" s="30"/>
      <c r="AH1122" s="30"/>
      <c r="AI1122" s="29"/>
      <c r="AJ1122" s="30"/>
      <c r="AK1122" s="30"/>
      <c r="AL1122" s="29"/>
      <c r="AM1122" s="30"/>
      <c r="AN1122" s="30"/>
      <c r="AO1122" s="29"/>
      <c r="AP1122" s="30"/>
      <c r="AQ1122" s="30">
        <v>1110</v>
      </c>
      <c r="AR1122" s="383">
        <v>5397692</v>
      </c>
      <c r="AS1122" s="253">
        <f t="shared" si="38"/>
        <v>1110</v>
      </c>
      <c r="AT1122" s="254">
        <f t="shared" si="39"/>
        <v>1110</v>
      </c>
      <c r="AU1122" s="376">
        <v>1110</v>
      </c>
      <c r="AV1122" s="376">
        <v>5400788.4000000004</v>
      </c>
    </row>
    <row r="1123" spans="22:48">
      <c r="V1123" s="30"/>
      <c r="W1123" s="29"/>
      <c r="X1123" s="30"/>
      <c r="Y1123" s="30"/>
      <c r="Z1123" s="29"/>
      <c r="AA1123" s="30"/>
      <c r="AB1123" s="30"/>
      <c r="AC1123" s="29"/>
      <c r="AD1123" s="30"/>
      <c r="AE1123" s="30">
        <v>1111</v>
      </c>
      <c r="AF1123" s="383">
        <v>2949651.37</v>
      </c>
      <c r="AG1123" s="30"/>
      <c r="AH1123" s="30"/>
      <c r="AI1123" s="29"/>
      <c r="AJ1123" s="30"/>
      <c r="AK1123" s="30"/>
      <c r="AL1123" s="29"/>
      <c r="AM1123" s="30"/>
      <c r="AN1123" s="30"/>
      <c r="AO1123" s="29"/>
      <c r="AP1123" s="30"/>
      <c r="AQ1123" s="30">
        <v>1111</v>
      </c>
      <c r="AR1123" s="383">
        <v>5402538.8899999997</v>
      </c>
      <c r="AS1123" s="253">
        <f t="shared" si="38"/>
        <v>1111</v>
      </c>
      <c r="AT1123" s="254">
        <f t="shared" si="39"/>
        <v>1111</v>
      </c>
      <c r="AU1123" s="376">
        <v>1111</v>
      </c>
      <c r="AV1123" s="376">
        <v>5405634.5499999998</v>
      </c>
    </row>
    <row r="1124" spans="22:48">
      <c r="V1124" s="30"/>
      <c r="W1124" s="29"/>
      <c r="X1124" s="30"/>
      <c r="Y1124" s="30"/>
      <c r="Z1124" s="29"/>
      <c r="AA1124" s="30"/>
      <c r="AB1124" s="30"/>
      <c r="AC1124" s="29"/>
      <c r="AD1124" s="30"/>
      <c r="AE1124" s="30">
        <v>1112</v>
      </c>
      <c r="AF1124" s="383">
        <v>2952281.07</v>
      </c>
      <c r="AG1124" s="30"/>
      <c r="AH1124" s="30"/>
      <c r="AI1124" s="29"/>
      <c r="AJ1124" s="30"/>
      <c r="AK1124" s="30"/>
      <c r="AL1124" s="29"/>
      <c r="AM1124" s="30"/>
      <c r="AN1124" s="30"/>
      <c r="AO1124" s="29"/>
      <c r="AP1124" s="30"/>
      <c r="AQ1124" s="30">
        <v>1112</v>
      </c>
      <c r="AR1124" s="383">
        <v>5407385.7800000003</v>
      </c>
      <c r="AS1124" s="253">
        <f t="shared" si="38"/>
        <v>1112</v>
      </c>
      <c r="AT1124" s="254">
        <f t="shared" si="39"/>
        <v>1112</v>
      </c>
      <c r="AU1124" s="376">
        <v>1112</v>
      </c>
      <c r="AV1124" s="376">
        <v>5410480.7000000002</v>
      </c>
    </row>
    <row r="1125" spans="22:48">
      <c r="V1125" s="30"/>
      <c r="W1125" s="29"/>
      <c r="X1125" s="30"/>
      <c r="Y1125" s="30"/>
      <c r="Z1125" s="29"/>
      <c r="AA1125" s="30"/>
      <c r="AB1125" s="30"/>
      <c r="AC1125" s="29"/>
      <c r="AD1125" s="30"/>
      <c r="AE1125" s="30">
        <v>1113</v>
      </c>
      <c r="AF1125" s="383">
        <v>2954910.77</v>
      </c>
      <c r="AG1125" s="30"/>
      <c r="AH1125" s="30"/>
      <c r="AI1125" s="29"/>
      <c r="AJ1125" s="30"/>
      <c r="AK1125" s="30"/>
      <c r="AL1125" s="29"/>
      <c r="AM1125" s="30"/>
      <c r="AN1125" s="30"/>
      <c r="AO1125" s="29"/>
      <c r="AP1125" s="30"/>
      <c r="AQ1125" s="30">
        <v>1113</v>
      </c>
      <c r="AR1125" s="383">
        <v>5412232.6699999999</v>
      </c>
      <c r="AS1125" s="253">
        <f t="shared" si="38"/>
        <v>1113</v>
      </c>
      <c r="AT1125" s="254">
        <f t="shared" si="39"/>
        <v>1113</v>
      </c>
      <c r="AU1125" s="376">
        <v>1113</v>
      </c>
      <c r="AV1125" s="376">
        <v>5415326.8499999996</v>
      </c>
    </row>
    <row r="1126" spans="22:48">
      <c r="V1126" s="30"/>
      <c r="W1126" s="29"/>
      <c r="X1126" s="30"/>
      <c r="Y1126" s="30"/>
      <c r="Z1126" s="29"/>
      <c r="AA1126" s="30"/>
      <c r="AB1126" s="30"/>
      <c r="AC1126" s="29"/>
      <c r="AD1126" s="30"/>
      <c r="AE1126" s="30">
        <v>1114</v>
      </c>
      <c r="AF1126" s="383">
        <v>2957540.47</v>
      </c>
      <c r="AG1126" s="30"/>
      <c r="AH1126" s="30"/>
      <c r="AI1126" s="29"/>
      <c r="AJ1126" s="30"/>
      <c r="AK1126" s="30"/>
      <c r="AL1126" s="29"/>
      <c r="AM1126" s="30"/>
      <c r="AN1126" s="30"/>
      <c r="AO1126" s="29"/>
      <c r="AP1126" s="30"/>
      <c r="AQ1126" s="30">
        <v>1114</v>
      </c>
      <c r="AR1126" s="383">
        <v>5417079.5599999996</v>
      </c>
      <c r="AS1126" s="253">
        <f t="shared" si="38"/>
        <v>1114</v>
      </c>
      <c r="AT1126" s="254">
        <f t="shared" si="39"/>
        <v>1114</v>
      </c>
      <c r="AU1126" s="376">
        <v>1114</v>
      </c>
      <c r="AV1126" s="376">
        <v>5420173</v>
      </c>
    </row>
    <row r="1127" spans="22:48">
      <c r="V1127" s="30"/>
      <c r="W1127" s="29"/>
      <c r="X1127" s="30"/>
      <c r="Y1127" s="30"/>
      <c r="Z1127" s="29"/>
      <c r="AA1127" s="30"/>
      <c r="AB1127" s="30"/>
      <c r="AC1127" s="29"/>
      <c r="AD1127" s="30"/>
      <c r="AE1127" s="30">
        <v>1115</v>
      </c>
      <c r="AF1127" s="383">
        <v>2960170.17</v>
      </c>
      <c r="AG1127" s="30"/>
      <c r="AH1127" s="30"/>
      <c r="AI1127" s="29"/>
      <c r="AJ1127" s="30"/>
      <c r="AK1127" s="30"/>
      <c r="AL1127" s="29"/>
      <c r="AM1127" s="30"/>
      <c r="AN1127" s="30"/>
      <c r="AO1127" s="29"/>
      <c r="AP1127" s="30"/>
      <c r="AQ1127" s="30">
        <v>1115</v>
      </c>
      <c r="AR1127" s="383">
        <v>5421926.4500000002</v>
      </c>
      <c r="AS1127" s="253">
        <f t="shared" si="38"/>
        <v>1115</v>
      </c>
      <c r="AT1127" s="254">
        <f t="shared" si="39"/>
        <v>1115</v>
      </c>
      <c r="AU1127" s="376">
        <v>1115</v>
      </c>
      <c r="AV1127" s="376">
        <v>5425019.1500000004</v>
      </c>
    </row>
    <row r="1128" spans="22:48">
      <c r="V1128" s="30"/>
      <c r="W1128" s="29"/>
      <c r="X1128" s="30"/>
      <c r="Y1128" s="30"/>
      <c r="Z1128" s="29"/>
      <c r="AA1128" s="30"/>
      <c r="AB1128" s="30"/>
      <c r="AC1128" s="29"/>
      <c r="AD1128" s="30"/>
      <c r="AE1128" s="30">
        <v>1116</v>
      </c>
      <c r="AF1128" s="383">
        <v>2962799.87</v>
      </c>
      <c r="AG1128" s="30"/>
      <c r="AH1128" s="30"/>
      <c r="AI1128" s="29"/>
      <c r="AJ1128" s="30"/>
      <c r="AK1128" s="30"/>
      <c r="AL1128" s="29"/>
      <c r="AM1128" s="30"/>
      <c r="AN1128" s="30"/>
      <c r="AO1128" s="29"/>
      <c r="AP1128" s="30"/>
      <c r="AQ1128" s="30">
        <v>1116</v>
      </c>
      <c r="AR1128" s="383">
        <v>5426773.3399999999</v>
      </c>
      <c r="AS1128" s="253">
        <f t="shared" si="38"/>
        <v>1116</v>
      </c>
      <c r="AT1128" s="254">
        <f t="shared" si="39"/>
        <v>1116</v>
      </c>
      <c r="AU1128" s="376">
        <v>1116</v>
      </c>
      <c r="AV1128" s="376">
        <v>5429865.2999999998</v>
      </c>
    </row>
    <row r="1129" spans="22:48">
      <c r="V1129" s="30"/>
      <c r="W1129" s="29"/>
      <c r="X1129" s="30"/>
      <c r="Y1129" s="30"/>
      <c r="Z1129" s="29"/>
      <c r="AA1129" s="30"/>
      <c r="AB1129" s="30"/>
      <c r="AC1129" s="29"/>
      <c r="AD1129" s="30"/>
      <c r="AE1129" s="30">
        <v>1117</v>
      </c>
      <c r="AF1129" s="383">
        <v>2965429.57</v>
      </c>
      <c r="AG1129" s="30"/>
      <c r="AH1129" s="30"/>
      <c r="AI1129" s="29"/>
      <c r="AJ1129" s="30"/>
      <c r="AK1129" s="30"/>
      <c r="AL1129" s="29"/>
      <c r="AM1129" s="30"/>
      <c r="AN1129" s="30"/>
      <c r="AO1129" s="29"/>
      <c r="AP1129" s="30"/>
      <c r="AQ1129" s="30">
        <v>1117</v>
      </c>
      <c r="AR1129" s="383">
        <v>5431620.2300000004</v>
      </c>
      <c r="AS1129" s="253">
        <f t="shared" si="38"/>
        <v>1117</v>
      </c>
      <c r="AT1129" s="254">
        <f t="shared" si="39"/>
        <v>1117</v>
      </c>
      <c r="AU1129" s="376">
        <v>1117</v>
      </c>
      <c r="AV1129" s="376">
        <v>5434711.4500000002</v>
      </c>
    </row>
    <row r="1130" spans="22:48">
      <c r="V1130" s="30"/>
      <c r="W1130" s="29"/>
      <c r="X1130" s="30"/>
      <c r="Y1130" s="30"/>
      <c r="Z1130" s="29"/>
      <c r="AA1130" s="30"/>
      <c r="AB1130" s="30"/>
      <c r="AC1130" s="29"/>
      <c r="AD1130" s="30"/>
      <c r="AE1130" s="30">
        <v>1118</v>
      </c>
      <c r="AF1130" s="383">
        <v>2968059.27</v>
      </c>
      <c r="AG1130" s="30"/>
      <c r="AH1130" s="30"/>
      <c r="AI1130" s="29"/>
      <c r="AJ1130" s="30"/>
      <c r="AK1130" s="30"/>
      <c r="AL1130" s="29"/>
      <c r="AM1130" s="30"/>
      <c r="AN1130" s="30"/>
      <c r="AO1130" s="29"/>
      <c r="AP1130" s="30"/>
      <c r="AQ1130" s="30">
        <v>1118</v>
      </c>
      <c r="AR1130" s="383">
        <v>5436467.1200000001</v>
      </c>
      <c r="AS1130" s="253">
        <f t="shared" si="38"/>
        <v>1118</v>
      </c>
      <c r="AT1130" s="254">
        <f t="shared" si="39"/>
        <v>1118</v>
      </c>
      <c r="AU1130" s="376">
        <v>1118</v>
      </c>
      <c r="AV1130" s="376">
        <v>5439557.5999999996</v>
      </c>
    </row>
    <row r="1131" spans="22:48">
      <c r="V1131" s="30"/>
      <c r="W1131" s="29"/>
      <c r="X1131" s="30"/>
      <c r="Y1131" s="30"/>
      <c r="Z1131" s="29"/>
      <c r="AA1131" s="30"/>
      <c r="AB1131" s="30"/>
      <c r="AC1131" s="29"/>
      <c r="AD1131" s="30"/>
      <c r="AE1131" s="30">
        <v>1119</v>
      </c>
      <c r="AF1131" s="383">
        <v>2970688.97</v>
      </c>
      <c r="AG1131" s="30"/>
      <c r="AH1131" s="30"/>
      <c r="AI1131" s="29"/>
      <c r="AJ1131" s="30"/>
      <c r="AK1131" s="30"/>
      <c r="AL1131" s="29"/>
      <c r="AM1131" s="30"/>
      <c r="AN1131" s="30"/>
      <c r="AO1131" s="29"/>
      <c r="AP1131" s="30"/>
      <c r="AQ1131" s="30">
        <v>1119</v>
      </c>
      <c r="AR1131" s="383">
        <v>5441314.0099999998</v>
      </c>
      <c r="AS1131" s="253">
        <f t="shared" si="38"/>
        <v>1119</v>
      </c>
      <c r="AT1131" s="254">
        <f t="shared" si="39"/>
        <v>1119</v>
      </c>
      <c r="AU1131" s="376">
        <v>1119</v>
      </c>
      <c r="AV1131" s="376">
        <v>5444403.75</v>
      </c>
    </row>
    <row r="1132" spans="22:48">
      <c r="V1132" s="30"/>
      <c r="W1132" s="29"/>
      <c r="X1132" s="30"/>
      <c r="Y1132" s="30"/>
      <c r="Z1132" s="29"/>
      <c r="AA1132" s="30"/>
      <c r="AB1132" s="30"/>
      <c r="AC1132" s="29"/>
      <c r="AD1132" s="30"/>
      <c r="AE1132" s="30">
        <v>1120</v>
      </c>
      <c r="AF1132" s="383">
        <v>2973318.67</v>
      </c>
      <c r="AG1132" s="30"/>
      <c r="AH1132" s="30"/>
      <c r="AI1132" s="29"/>
      <c r="AJ1132" s="30"/>
      <c r="AK1132" s="30"/>
      <c r="AL1132" s="29"/>
      <c r="AM1132" s="30"/>
      <c r="AN1132" s="30"/>
      <c r="AO1132" s="29"/>
      <c r="AP1132" s="30"/>
      <c r="AQ1132" s="30">
        <v>1120</v>
      </c>
      <c r="AR1132" s="383">
        <v>5446160.9000000004</v>
      </c>
      <c r="AS1132" s="253">
        <f t="shared" si="38"/>
        <v>1120</v>
      </c>
      <c r="AT1132" s="254">
        <f t="shared" si="39"/>
        <v>1120</v>
      </c>
      <c r="AU1132" s="376">
        <v>1120</v>
      </c>
      <c r="AV1132" s="376">
        <v>5449249.9000000004</v>
      </c>
    </row>
    <row r="1133" spans="22:48">
      <c r="V1133" s="30"/>
      <c r="W1133" s="29"/>
      <c r="X1133" s="30"/>
      <c r="Y1133" s="30"/>
      <c r="Z1133" s="29"/>
      <c r="AA1133" s="30"/>
      <c r="AB1133" s="30"/>
      <c r="AC1133" s="29"/>
      <c r="AD1133" s="30"/>
      <c r="AE1133" s="30">
        <v>1121</v>
      </c>
      <c r="AF1133" s="383">
        <v>2975948.37</v>
      </c>
      <c r="AG1133" s="30"/>
      <c r="AH1133" s="30"/>
      <c r="AI1133" s="29"/>
      <c r="AJ1133" s="30"/>
      <c r="AK1133" s="30"/>
      <c r="AL1133" s="29"/>
      <c r="AM1133" s="30"/>
      <c r="AN1133" s="30"/>
      <c r="AO1133" s="29"/>
      <c r="AP1133" s="30"/>
      <c r="AQ1133" s="30">
        <v>1121</v>
      </c>
      <c r="AR1133" s="383">
        <v>5451007.79</v>
      </c>
      <c r="AS1133" s="253">
        <f t="shared" si="38"/>
        <v>1121</v>
      </c>
      <c r="AT1133" s="254">
        <f t="shared" si="39"/>
        <v>1121</v>
      </c>
      <c r="AU1133" s="376">
        <v>1121</v>
      </c>
      <c r="AV1133" s="376">
        <v>5454096.0499999998</v>
      </c>
    </row>
    <row r="1134" spans="22:48">
      <c r="V1134" s="30"/>
      <c r="W1134" s="29"/>
      <c r="X1134" s="30"/>
      <c r="Y1134" s="30"/>
      <c r="Z1134" s="29"/>
      <c r="AA1134" s="30"/>
      <c r="AB1134" s="30"/>
      <c r="AC1134" s="29"/>
      <c r="AD1134" s="30"/>
      <c r="AE1134" s="30">
        <v>1122</v>
      </c>
      <c r="AF1134" s="383">
        <v>2978578.07</v>
      </c>
      <c r="AG1134" s="30"/>
      <c r="AH1134" s="30"/>
      <c r="AI1134" s="29"/>
      <c r="AJ1134" s="30"/>
      <c r="AK1134" s="30"/>
      <c r="AL1134" s="29"/>
      <c r="AM1134" s="30"/>
      <c r="AN1134" s="30"/>
      <c r="AO1134" s="29"/>
      <c r="AP1134" s="30"/>
      <c r="AQ1134" s="30">
        <v>1122</v>
      </c>
      <c r="AR1134" s="383">
        <v>5455854.6799999997</v>
      </c>
      <c r="AS1134" s="253">
        <f t="shared" si="38"/>
        <v>1122</v>
      </c>
      <c r="AT1134" s="254">
        <f t="shared" si="39"/>
        <v>1122</v>
      </c>
      <c r="AU1134" s="376">
        <v>1122</v>
      </c>
      <c r="AV1134" s="376">
        <v>5458942.2000000002</v>
      </c>
    </row>
    <row r="1135" spans="22:48">
      <c r="V1135" s="30"/>
      <c r="W1135" s="29"/>
      <c r="X1135" s="30"/>
      <c r="Y1135" s="30"/>
      <c r="Z1135" s="29"/>
      <c r="AA1135" s="30"/>
      <c r="AB1135" s="30"/>
      <c r="AC1135" s="29"/>
      <c r="AD1135" s="30"/>
      <c r="AE1135" s="30">
        <v>1123</v>
      </c>
      <c r="AF1135" s="383">
        <v>2981207.77</v>
      </c>
      <c r="AG1135" s="30"/>
      <c r="AH1135" s="30"/>
      <c r="AI1135" s="29"/>
      <c r="AJ1135" s="30"/>
      <c r="AK1135" s="30"/>
      <c r="AL1135" s="29"/>
      <c r="AM1135" s="30"/>
      <c r="AN1135" s="30"/>
      <c r="AO1135" s="29"/>
      <c r="AP1135" s="30"/>
      <c r="AQ1135" s="30">
        <v>1123</v>
      </c>
      <c r="AR1135" s="383">
        <v>5460701.5700000003</v>
      </c>
      <c r="AS1135" s="253">
        <f t="shared" si="38"/>
        <v>1123</v>
      </c>
      <c r="AT1135" s="254">
        <f t="shared" si="39"/>
        <v>1123</v>
      </c>
      <c r="AU1135" s="376">
        <v>1123</v>
      </c>
      <c r="AV1135" s="376">
        <v>5463788.3499999996</v>
      </c>
    </row>
    <row r="1136" spans="22:48">
      <c r="V1136" s="30"/>
      <c r="W1136" s="29"/>
      <c r="X1136" s="30"/>
      <c r="Y1136" s="30"/>
      <c r="Z1136" s="29"/>
      <c r="AA1136" s="30"/>
      <c r="AB1136" s="30"/>
      <c r="AC1136" s="29"/>
      <c r="AD1136" s="30"/>
      <c r="AE1136" s="30">
        <v>1124</v>
      </c>
      <c r="AF1136" s="383">
        <v>2983837.47</v>
      </c>
      <c r="AG1136" s="30"/>
      <c r="AH1136" s="30"/>
      <c r="AI1136" s="29"/>
      <c r="AJ1136" s="30"/>
      <c r="AK1136" s="30"/>
      <c r="AL1136" s="29"/>
      <c r="AM1136" s="30"/>
      <c r="AN1136" s="30"/>
      <c r="AO1136" s="29"/>
      <c r="AP1136" s="30"/>
      <c r="AQ1136" s="30">
        <v>1124</v>
      </c>
      <c r="AR1136" s="383">
        <v>5465548.46</v>
      </c>
      <c r="AS1136" s="253">
        <f t="shared" si="38"/>
        <v>1124</v>
      </c>
      <c r="AT1136" s="254">
        <f t="shared" si="39"/>
        <v>1124</v>
      </c>
      <c r="AU1136" s="376">
        <v>1124</v>
      </c>
      <c r="AV1136" s="376">
        <v>5468634.5</v>
      </c>
    </row>
    <row r="1137" spans="22:48">
      <c r="V1137" s="30"/>
      <c r="W1137" s="29"/>
      <c r="X1137" s="30"/>
      <c r="Y1137" s="30"/>
      <c r="Z1137" s="29"/>
      <c r="AA1137" s="30"/>
      <c r="AB1137" s="30"/>
      <c r="AC1137" s="29"/>
      <c r="AD1137" s="30"/>
      <c r="AE1137" s="30">
        <v>1125</v>
      </c>
      <c r="AF1137" s="383">
        <v>2986467.17</v>
      </c>
      <c r="AG1137" s="30"/>
      <c r="AH1137" s="30"/>
      <c r="AI1137" s="29"/>
      <c r="AJ1137" s="30"/>
      <c r="AK1137" s="30"/>
      <c r="AL1137" s="29"/>
      <c r="AM1137" s="30"/>
      <c r="AN1137" s="30"/>
      <c r="AO1137" s="29"/>
      <c r="AP1137" s="30"/>
      <c r="AQ1137" s="30">
        <v>1125</v>
      </c>
      <c r="AR1137" s="383">
        <v>5470395.3499999996</v>
      </c>
      <c r="AS1137" s="253">
        <f t="shared" si="38"/>
        <v>1125</v>
      </c>
      <c r="AT1137" s="254">
        <f t="shared" si="39"/>
        <v>1125</v>
      </c>
      <c r="AU1137" s="376">
        <v>1125</v>
      </c>
      <c r="AV1137" s="376">
        <v>5473480.6500000004</v>
      </c>
    </row>
    <row r="1138" spans="22:48">
      <c r="V1138" s="30"/>
      <c r="W1138" s="29"/>
      <c r="X1138" s="30"/>
      <c r="Y1138" s="30"/>
      <c r="Z1138" s="29"/>
      <c r="AA1138" s="30"/>
      <c r="AB1138" s="30"/>
      <c r="AC1138" s="29"/>
      <c r="AD1138" s="30"/>
      <c r="AE1138" s="30">
        <v>1126</v>
      </c>
      <c r="AF1138" s="383">
        <v>2989096.87</v>
      </c>
      <c r="AG1138" s="30"/>
      <c r="AH1138" s="30"/>
      <c r="AI1138" s="29"/>
      <c r="AJ1138" s="30"/>
      <c r="AK1138" s="30"/>
      <c r="AL1138" s="29"/>
      <c r="AM1138" s="30"/>
      <c r="AN1138" s="30"/>
      <c r="AO1138" s="29"/>
      <c r="AP1138" s="30"/>
      <c r="AQ1138" s="30">
        <v>1126</v>
      </c>
      <c r="AR1138" s="383">
        <v>5475242.2400000002</v>
      </c>
      <c r="AS1138" s="253">
        <f t="shared" si="38"/>
        <v>1126</v>
      </c>
      <c r="AT1138" s="254">
        <f t="shared" si="39"/>
        <v>1126</v>
      </c>
      <c r="AU1138" s="376">
        <v>1126</v>
      </c>
      <c r="AV1138" s="376">
        <v>5478326.7999999998</v>
      </c>
    </row>
    <row r="1139" spans="22:48">
      <c r="V1139" s="30"/>
      <c r="W1139" s="29"/>
      <c r="X1139" s="30"/>
      <c r="Y1139" s="30"/>
      <c r="Z1139" s="29"/>
      <c r="AA1139" s="30"/>
      <c r="AB1139" s="30"/>
      <c r="AC1139" s="29"/>
      <c r="AD1139" s="30"/>
      <c r="AE1139" s="30">
        <v>1127</v>
      </c>
      <c r="AF1139" s="383">
        <v>2991726.57</v>
      </c>
      <c r="AG1139" s="30"/>
      <c r="AH1139" s="30"/>
      <c r="AI1139" s="29"/>
      <c r="AJ1139" s="30"/>
      <c r="AK1139" s="30"/>
      <c r="AL1139" s="29"/>
      <c r="AM1139" s="30"/>
      <c r="AN1139" s="30"/>
      <c r="AO1139" s="29"/>
      <c r="AP1139" s="30"/>
      <c r="AQ1139" s="30">
        <v>1127</v>
      </c>
      <c r="AR1139" s="383">
        <v>5480089.1299999999</v>
      </c>
      <c r="AS1139" s="253">
        <f t="shared" si="38"/>
        <v>1127</v>
      </c>
      <c r="AT1139" s="254">
        <f t="shared" si="39"/>
        <v>1127</v>
      </c>
      <c r="AU1139" s="376">
        <v>1127</v>
      </c>
      <c r="AV1139" s="376">
        <v>5483172.9500000002</v>
      </c>
    </row>
    <row r="1140" spans="22:48">
      <c r="V1140" s="30"/>
      <c r="W1140" s="29"/>
      <c r="X1140" s="30"/>
      <c r="Y1140" s="30"/>
      <c r="Z1140" s="29"/>
      <c r="AA1140" s="30"/>
      <c r="AB1140" s="30"/>
      <c r="AC1140" s="29"/>
      <c r="AD1140" s="30"/>
      <c r="AE1140" s="30">
        <v>1128</v>
      </c>
      <c r="AF1140" s="383">
        <v>2994356.27</v>
      </c>
      <c r="AG1140" s="30"/>
      <c r="AH1140" s="30"/>
      <c r="AI1140" s="29"/>
      <c r="AJ1140" s="30"/>
      <c r="AK1140" s="30"/>
      <c r="AL1140" s="29"/>
      <c r="AM1140" s="30"/>
      <c r="AN1140" s="30"/>
      <c r="AO1140" s="29"/>
      <c r="AP1140" s="30"/>
      <c r="AQ1140" s="30">
        <v>1128</v>
      </c>
      <c r="AR1140" s="383">
        <v>5484936.0199999996</v>
      </c>
      <c r="AS1140" s="253">
        <f t="shared" si="38"/>
        <v>1128</v>
      </c>
      <c r="AT1140" s="254">
        <f t="shared" si="39"/>
        <v>1128</v>
      </c>
      <c r="AU1140" s="376">
        <v>1128</v>
      </c>
      <c r="AV1140" s="376">
        <v>5488019.0999999996</v>
      </c>
    </row>
    <row r="1141" spans="22:48">
      <c r="V1141" s="30"/>
      <c r="W1141" s="29"/>
      <c r="X1141" s="30"/>
      <c r="Y1141" s="30"/>
      <c r="Z1141" s="29"/>
      <c r="AA1141" s="30"/>
      <c r="AB1141" s="30"/>
      <c r="AC1141" s="29"/>
      <c r="AD1141" s="30"/>
      <c r="AE1141" s="30">
        <v>1129</v>
      </c>
      <c r="AF1141" s="383">
        <v>2996985.97</v>
      </c>
      <c r="AG1141" s="30"/>
      <c r="AH1141" s="30"/>
      <c r="AI1141" s="29"/>
      <c r="AJ1141" s="30"/>
      <c r="AK1141" s="30"/>
      <c r="AL1141" s="29"/>
      <c r="AM1141" s="30"/>
      <c r="AN1141" s="30"/>
      <c r="AO1141" s="29"/>
      <c r="AP1141" s="30"/>
      <c r="AQ1141" s="30">
        <v>1129</v>
      </c>
      <c r="AR1141" s="383">
        <v>5489782.9100000001</v>
      </c>
      <c r="AS1141" s="253">
        <f t="shared" si="38"/>
        <v>1129</v>
      </c>
      <c r="AT1141" s="254">
        <f t="shared" si="39"/>
        <v>1129</v>
      </c>
      <c r="AU1141" s="376">
        <v>1129</v>
      </c>
      <c r="AV1141" s="376">
        <v>5492865.25</v>
      </c>
    </row>
    <row r="1142" spans="22:48">
      <c r="V1142" s="30"/>
      <c r="W1142" s="29"/>
      <c r="X1142" s="30"/>
      <c r="Y1142" s="30"/>
      <c r="Z1142" s="29"/>
      <c r="AA1142" s="30"/>
      <c r="AB1142" s="30"/>
      <c r="AC1142" s="29"/>
      <c r="AD1142" s="30"/>
      <c r="AE1142" s="30">
        <v>1130</v>
      </c>
      <c r="AF1142" s="383">
        <v>2999615.67</v>
      </c>
      <c r="AG1142" s="30"/>
      <c r="AH1142" s="30"/>
      <c r="AI1142" s="29"/>
      <c r="AJ1142" s="30"/>
      <c r="AK1142" s="30"/>
      <c r="AL1142" s="29"/>
      <c r="AM1142" s="30"/>
      <c r="AN1142" s="30"/>
      <c r="AO1142" s="29"/>
      <c r="AP1142" s="30"/>
      <c r="AQ1142" s="30">
        <v>1130</v>
      </c>
      <c r="AR1142" s="383">
        <v>5494629.7999999998</v>
      </c>
      <c r="AS1142" s="253">
        <f t="shared" si="38"/>
        <v>1130</v>
      </c>
      <c r="AT1142" s="254">
        <f t="shared" si="39"/>
        <v>1130</v>
      </c>
      <c r="AU1142" s="376">
        <v>1130</v>
      </c>
      <c r="AV1142" s="376">
        <v>5497711.4000000004</v>
      </c>
    </row>
    <row r="1143" spans="22:48">
      <c r="V1143" s="30"/>
      <c r="W1143" s="29"/>
      <c r="X1143" s="30"/>
      <c r="Y1143" s="30"/>
      <c r="Z1143" s="29"/>
      <c r="AA1143" s="30"/>
      <c r="AB1143" s="30"/>
      <c r="AC1143" s="29"/>
      <c r="AD1143" s="30"/>
      <c r="AE1143" s="30">
        <v>1131</v>
      </c>
      <c r="AF1143" s="383">
        <v>3002245.37</v>
      </c>
      <c r="AG1143" s="30"/>
      <c r="AH1143" s="30"/>
      <c r="AI1143" s="29"/>
      <c r="AJ1143" s="30"/>
      <c r="AK1143" s="30"/>
      <c r="AL1143" s="29"/>
      <c r="AM1143" s="30"/>
      <c r="AN1143" s="30"/>
      <c r="AO1143" s="29"/>
      <c r="AP1143" s="30"/>
      <c r="AQ1143" s="30">
        <v>1131</v>
      </c>
      <c r="AR1143" s="383">
        <v>5499476.6900000004</v>
      </c>
      <c r="AS1143" s="253">
        <f t="shared" si="38"/>
        <v>1131</v>
      </c>
      <c r="AT1143" s="254">
        <f t="shared" si="39"/>
        <v>1131</v>
      </c>
      <c r="AU1143" s="376">
        <v>1131</v>
      </c>
      <c r="AV1143" s="376">
        <v>5502557.5499999998</v>
      </c>
    </row>
    <row r="1144" spans="22:48">
      <c r="V1144" s="30"/>
      <c r="W1144" s="29"/>
      <c r="X1144" s="30"/>
      <c r="Y1144" s="30"/>
      <c r="Z1144" s="29"/>
      <c r="AA1144" s="30"/>
      <c r="AB1144" s="30"/>
      <c r="AC1144" s="29"/>
      <c r="AD1144" s="30"/>
      <c r="AE1144" s="30">
        <v>1132</v>
      </c>
      <c r="AF1144" s="383">
        <v>3004875.07</v>
      </c>
      <c r="AG1144" s="30"/>
      <c r="AH1144" s="30"/>
      <c r="AI1144" s="29"/>
      <c r="AJ1144" s="30"/>
      <c r="AK1144" s="30"/>
      <c r="AL1144" s="29"/>
      <c r="AM1144" s="30"/>
      <c r="AN1144" s="30"/>
      <c r="AO1144" s="29"/>
      <c r="AP1144" s="30"/>
      <c r="AQ1144" s="30">
        <v>1132</v>
      </c>
      <c r="AR1144" s="383">
        <v>5504323.5800000001</v>
      </c>
      <c r="AS1144" s="253">
        <f t="shared" si="38"/>
        <v>1132</v>
      </c>
      <c r="AT1144" s="254">
        <f t="shared" si="39"/>
        <v>1132</v>
      </c>
      <c r="AU1144" s="376">
        <v>1132</v>
      </c>
      <c r="AV1144" s="376">
        <v>5507403.7000000002</v>
      </c>
    </row>
    <row r="1145" spans="22:48">
      <c r="V1145" s="30"/>
      <c r="W1145" s="29"/>
      <c r="X1145" s="30"/>
      <c r="Y1145" s="30"/>
      <c r="Z1145" s="29"/>
      <c r="AA1145" s="30"/>
      <c r="AB1145" s="30"/>
      <c r="AC1145" s="29"/>
      <c r="AD1145" s="30"/>
      <c r="AE1145" s="30">
        <v>1133</v>
      </c>
      <c r="AF1145" s="383">
        <v>3007504.77</v>
      </c>
      <c r="AG1145" s="30"/>
      <c r="AH1145" s="30"/>
      <c r="AI1145" s="29"/>
      <c r="AJ1145" s="30"/>
      <c r="AK1145" s="30"/>
      <c r="AL1145" s="29"/>
      <c r="AM1145" s="30"/>
      <c r="AN1145" s="30"/>
      <c r="AO1145" s="29"/>
      <c r="AP1145" s="30"/>
      <c r="AQ1145" s="30">
        <v>1133</v>
      </c>
      <c r="AR1145" s="383">
        <v>5509170.4699999997</v>
      </c>
      <c r="AS1145" s="253">
        <f t="shared" si="38"/>
        <v>1133</v>
      </c>
      <c r="AT1145" s="254">
        <f t="shared" si="39"/>
        <v>1133</v>
      </c>
      <c r="AU1145" s="376">
        <v>1133</v>
      </c>
      <c r="AV1145" s="376">
        <v>5512249.8499999996</v>
      </c>
    </row>
    <row r="1146" spans="22:48">
      <c r="V1146" s="30"/>
      <c r="W1146" s="29"/>
      <c r="X1146" s="30"/>
      <c r="Y1146" s="30"/>
      <c r="Z1146" s="29"/>
      <c r="AA1146" s="30"/>
      <c r="AB1146" s="30"/>
      <c r="AC1146" s="29"/>
      <c r="AD1146" s="30"/>
      <c r="AE1146" s="30">
        <v>1134</v>
      </c>
      <c r="AF1146" s="383">
        <v>3010134.47</v>
      </c>
      <c r="AG1146" s="30"/>
      <c r="AH1146" s="30"/>
      <c r="AI1146" s="29"/>
      <c r="AJ1146" s="30"/>
      <c r="AK1146" s="30"/>
      <c r="AL1146" s="29"/>
      <c r="AM1146" s="30"/>
      <c r="AN1146" s="30"/>
      <c r="AO1146" s="29"/>
      <c r="AP1146" s="30"/>
      <c r="AQ1146" s="30">
        <v>1134</v>
      </c>
      <c r="AR1146" s="383">
        <v>5514017.3600000003</v>
      </c>
      <c r="AS1146" s="253">
        <f t="shared" si="38"/>
        <v>1134</v>
      </c>
      <c r="AT1146" s="254">
        <f t="shared" si="39"/>
        <v>1134</v>
      </c>
      <c r="AU1146" s="376">
        <v>1134</v>
      </c>
      <c r="AV1146" s="376">
        <v>5517096</v>
      </c>
    </row>
    <row r="1147" spans="22:48">
      <c r="V1147" s="30"/>
      <c r="W1147" s="29"/>
      <c r="X1147" s="30"/>
      <c r="Y1147" s="30"/>
      <c r="Z1147" s="29"/>
      <c r="AA1147" s="30"/>
      <c r="AB1147" s="30"/>
      <c r="AC1147" s="29"/>
      <c r="AD1147" s="30"/>
      <c r="AE1147" s="30">
        <v>1135</v>
      </c>
      <c r="AF1147" s="383">
        <v>3012764.17</v>
      </c>
      <c r="AG1147" s="30"/>
      <c r="AH1147" s="30"/>
      <c r="AI1147" s="29"/>
      <c r="AJ1147" s="30"/>
      <c r="AK1147" s="30"/>
      <c r="AL1147" s="29"/>
      <c r="AM1147" s="30"/>
      <c r="AN1147" s="30"/>
      <c r="AO1147" s="29"/>
      <c r="AP1147" s="30"/>
      <c r="AQ1147" s="30">
        <v>1135</v>
      </c>
      <c r="AR1147" s="383">
        <v>5518864.25</v>
      </c>
      <c r="AS1147" s="253">
        <f t="shared" si="38"/>
        <v>1135</v>
      </c>
      <c r="AT1147" s="254">
        <f t="shared" si="39"/>
        <v>1135</v>
      </c>
      <c r="AU1147" s="376">
        <v>1135</v>
      </c>
      <c r="AV1147" s="376">
        <v>5521942.1500000004</v>
      </c>
    </row>
    <row r="1148" spans="22:48">
      <c r="V1148" s="30"/>
      <c r="W1148" s="29"/>
      <c r="X1148" s="30"/>
      <c r="Y1148" s="30"/>
      <c r="Z1148" s="29"/>
      <c r="AA1148" s="30"/>
      <c r="AB1148" s="30"/>
      <c r="AC1148" s="29"/>
      <c r="AD1148" s="30"/>
      <c r="AE1148" s="30">
        <v>1136</v>
      </c>
      <c r="AF1148" s="383">
        <v>3015393.87</v>
      </c>
      <c r="AG1148" s="30"/>
      <c r="AH1148" s="30"/>
      <c r="AI1148" s="29"/>
      <c r="AJ1148" s="30"/>
      <c r="AK1148" s="30"/>
      <c r="AL1148" s="29"/>
      <c r="AM1148" s="30"/>
      <c r="AN1148" s="30"/>
      <c r="AO1148" s="29"/>
      <c r="AP1148" s="30"/>
      <c r="AQ1148" s="30">
        <v>1136</v>
      </c>
      <c r="AR1148" s="383">
        <v>5523711.1399999997</v>
      </c>
      <c r="AS1148" s="253">
        <f t="shared" si="38"/>
        <v>1136</v>
      </c>
      <c r="AT1148" s="254">
        <f t="shared" si="39"/>
        <v>1136</v>
      </c>
      <c r="AU1148" s="376">
        <v>1136</v>
      </c>
      <c r="AV1148" s="376">
        <v>5526788.2999999998</v>
      </c>
    </row>
    <row r="1149" spans="22:48">
      <c r="V1149" s="30"/>
      <c r="W1149" s="29"/>
      <c r="X1149" s="30"/>
      <c r="Y1149" s="30"/>
      <c r="Z1149" s="29"/>
      <c r="AA1149" s="30"/>
      <c r="AB1149" s="30"/>
      <c r="AC1149" s="29"/>
      <c r="AD1149" s="30"/>
      <c r="AE1149" s="30">
        <v>1137</v>
      </c>
      <c r="AF1149" s="383">
        <v>3018023.57</v>
      </c>
      <c r="AG1149" s="30"/>
      <c r="AH1149" s="30"/>
      <c r="AI1149" s="29"/>
      <c r="AJ1149" s="30"/>
      <c r="AK1149" s="30"/>
      <c r="AL1149" s="29"/>
      <c r="AM1149" s="30"/>
      <c r="AN1149" s="30"/>
      <c r="AO1149" s="29"/>
      <c r="AP1149" s="30"/>
      <c r="AQ1149" s="30">
        <v>1137</v>
      </c>
      <c r="AR1149" s="383">
        <v>5528558.0300000003</v>
      </c>
      <c r="AS1149" s="253">
        <f t="shared" si="38"/>
        <v>1137</v>
      </c>
      <c r="AT1149" s="254">
        <f t="shared" si="39"/>
        <v>1137</v>
      </c>
      <c r="AU1149" s="376">
        <v>1137</v>
      </c>
      <c r="AV1149" s="376">
        <v>5531634.4500000002</v>
      </c>
    </row>
    <row r="1150" spans="22:48">
      <c r="V1150" s="30"/>
      <c r="W1150" s="29"/>
      <c r="X1150" s="30"/>
      <c r="Y1150" s="30"/>
      <c r="Z1150" s="29"/>
      <c r="AA1150" s="30"/>
      <c r="AB1150" s="30"/>
      <c r="AC1150" s="29"/>
      <c r="AD1150" s="30"/>
      <c r="AE1150" s="30">
        <v>1138</v>
      </c>
      <c r="AF1150" s="383">
        <v>3020653.27</v>
      </c>
      <c r="AG1150" s="30"/>
      <c r="AH1150" s="30"/>
      <c r="AI1150" s="29"/>
      <c r="AJ1150" s="30"/>
      <c r="AK1150" s="30"/>
      <c r="AL1150" s="29"/>
      <c r="AM1150" s="30"/>
      <c r="AN1150" s="30"/>
      <c r="AO1150" s="29"/>
      <c r="AP1150" s="30"/>
      <c r="AQ1150" s="30">
        <v>1138</v>
      </c>
      <c r="AR1150" s="383">
        <v>5533404.9199999999</v>
      </c>
      <c r="AS1150" s="253">
        <f t="shared" si="38"/>
        <v>1138</v>
      </c>
      <c r="AT1150" s="254">
        <f t="shared" si="39"/>
        <v>1138</v>
      </c>
      <c r="AU1150" s="376">
        <v>1138</v>
      </c>
      <c r="AV1150" s="376">
        <v>5536480.5999999996</v>
      </c>
    </row>
    <row r="1151" spans="22:48">
      <c r="V1151" s="30"/>
      <c r="W1151" s="29"/>
      <c r="X1151" s="30"/>
      <c r="Y1151" s="30"/>
      <c r="Z1151" s="29"/>
      <c r="AA1151" s="30"/>
      <c r="AB1151" s="30"/>
      <c r="AC1151" s="29"/>
      <c r="AD1151" s="30"/>
      <c r="AE1151" s="30">
        <v>1139</v>
      </c>
      <c r="AF1151" s="383">
        <v>3023282.97</v>
      </c>
      <c r="AG1151" s="30"/>
      <c r="AH1151" s="30"/>
      <c r="AI1151" s="29"/>
      <c r="AJ1151" s="30"/>
      <c r="AK1151" s="30"/>
      <c r="AL1151" s="29"/>
      <c r="AM1151" s="30"/>
      <c r="AN1151" s="30"/>
      <c r="AO1151" s="29"/>
      <c r="AP1151" s="30"/>
      <c r="AQ1151" s="30">
        <v>1139</v>
      </c>
      <c r="AR1151" s="383">
        <v>5538251.8099999996</v>
      </c>
      <c r="AS1151" s="253">
        <f t="shared" si="38"/>
        <v>1139</v>
      </c>
      <c r="AT1151" s="254">
        <f t="shared" si="39"/>
        <v>1139</v>
      </c>
      <c r="AU1151" s="376">
        <v>1139</v>
      </c>
      <c r="AV1151" s="376">
        <v>5541326.75</v>
      </c>
    </row>
    <row r="1152" spans="22:48">
      <c r="V1152" s="30"/>
      <c r="W1152" s="29"/>
      <c r="X1152" s="30"/>
      <c r="Y1152" s="30"/>
      <c r="Z1152" s="29"/>
      <c r="AA1152" s="30"/>
      <c r="AB1152" s="30"/>
      <c r="AC1152" s="29"/>
      <c r="AD1152" s="30"/>
      <c r="AE1152" s="30">
        <v>1140</v>
      </c>
      <c r="AF1152" s="383">
        <v>3025912.67</v>
      </c>
      <c r="AG1152" s="30"/>
      <c r="AH1152" s="30"/>
      <c r="AI1152" s="29"/>
      <c r="AJ1152" s="30"/>
      <c r="AK1152" s="30"/>
      <c r="AL1152" s="29"/>
      <c r="AM1152" s="30"/>
      <c r="AN1152" s="30"/>
      <c r="AO1152" s="29"/>
      <c r="AP1152" s="30"/>
      <c r="AQ1152" s="30">
        <v>1140</v>
      </c>
      <c r="AR1152" s="383">
        <v>5543098.7000000002</v>
      </c>
      <c r="AS1152" s="253">
        <f t="shared" si="38"/>
        <v>1140</v>
      </c>
      <c r="AT1152" s="254">
        <f t="shared" si="39"/>
        <v>1140</v>
      </c>
      <c r="AU1152" s="376">
        <v>1140</v>
      </c>
      <c r="AV1152" s="376">
        <v>5546172.9000000004</v>
      </c>
    </row>
    <row r="1153" spans="22:48">
      <c r="V1153" s="30"/>
      <c r="W1153" s="29"/>
      <c r="X1153" s="30"/>
      <c r="Y1153" s="30"/>
      <c r="Z1153" s="29"/>
      <c r="AA1153" s="30"/>
      <c r="AB1153" s="30"/>
      <c r="AC1153" s="29"/>
      <c r="AD1153" s="30"/>
      <c r="AE1153" s="30">
        <v>1141</v>
      </c>
      <c r="AF1153" s="383">
        <v>3028542.37</v>
      </c>
      <c r="AG1153" s="30"/>
      <c r="AH1153" s="30"/>
      <c r="AI1153" s="29"/>
      <c r="AJ1153" s="30"/>
      <c r="AK1153" s="30"/>
      <c r="AL1153" s="29"/>
      <c r="AM1153" s="30"/>
      <c r="AN1153" s="30"/>
      <c r="AO1153" s="29"/>
      <c r="AP1153" s="30"/>
      <c r="AQ1153" s="30">
        <v>1141</v>
      </c>
      <c r="AR1153" s="383">
        <v>5547945.5899999999</v>
      </c>
      <c r="AS1153" s="253">
        <f t="shared" si="38"/>
        <v>1141</v>
      </c>
      <c r="AT1153" s="254">
        <f t="shared" si="39"/>
        <v>1141</v>
      </c>
      <c r="AU1153" s="376">
        <v>1141</v>
      </c>
      <c r="AV1153" s="376">
        <v>5551019.0499999998</v>
      </c>
    </row>
    <row r="1154" spans="22:48">
      <c r="V1154" s="30"/>
      <c r="W1154" s="29"/>
      <c r="X1154" s="30"/>
      <c r="Y1154" s="30"/>
      <c r="Z1154" s="29"/>
      <c r="AA1154" s="30"/>
      <c r="AB1154" s="30"/>
      <c r="AC1154" s="29"/>
      <c r="AD1154" s="30"/>
      <c r="AE1154" s="30">
        <v>1142</v>
      </c>
      <c r="AF1154" s="383">
        <v>3031172.07</v>
      </c>
      <c r="AG1154" s="30"/>
      <c r="AH1154" s="30"/>
      <c r="AI1154" s="29"/>
      <c r="AJ1154" s="30"/>
      <c r="AK1154" s="30"/>
      <c r="AL1154" s="29"/>
      <c r="AM1154" s="30"/>
      <c r="AN1154" s="30"/>
      <c r="AO1154" s="29"/>
      <c r="AP1154" s="30"/>
      <c r="AQ1154" s="30">
        <v>1142</v>
      </c>
      <c r="AR1154" s="383">
        <v>5552792.4800000004</v>
      </c>
      <c r="AS1154" s="253">
        <f t="shared" si="38"/>
        <v>1142</v>
      </c>
      <c r="AT1154" s="254">
        <f t="shared" si="39"/>
        <v>1142</v>
      </c>
      <c r="AU1154" s="376">
        <v>1142</v>
      </c>
      <c r="AV1154" s="376">
        <v>5555865.2000000002</v>
      </c>
    </row>
    <row r="1155" spans="22:48">
      <c r="V1155" s="30"/>
      <c r="W1155" s="29"/>
      <c r="X1155" s="30"/>
      <c r="Y1155" s="30"/>
      <c r="Z1155" s="29"/>
      <c r="AA1155" s="30"/>
      <c r="AB1155" s="30"/>
      <c r="AC1155" s="29"/>
      <c r="AD1155" s="30"/>
      <c r="AE1155" s="30">
        <v>1143</v>
      </c>
      <c r="AF1155" s="383">
        <v>3033801.77</v>
      </c>
      <c r="AG1155" s="30"/>
      <c r="AH1155" s="30"/>
      <c r="AI1155" s="29"/>
      <c r="AJ1155" s="30"/>
      <c r="AK1155" s="30"/>
      <c r="AL1155" s="29"/>
      <c r="AM1155" s="30"/>
      <c r="AN1155" s="30"/>
      <c r="AO1155" s="29"/>
      <c r="AP1155" s="30"/>
      <c r="AQ1155" s="30">
        <v>1143</v>
      </c>
      <c r="AR1155" s="383">
        <v>5557639.3700000001</v>
      </c>
      <c r="AS1155" s="253">
        <f t="shared" si="38"/>
        <v>1143</v>
      </c>
      <c r="AT1155" s="254">
        <f t="shared" si="39"/>
        <v>1143</v>
      </c>
      <c r="AU1155" s="376">
        <v>1143</v>
      </c>
      <c r="AV1155" s="376">
        <v>5560711.3499999996</v>
      </c>
    </row>
    <row r="1156" spans="22:48">
      <c r="V1156" s="30"/>
      <c r="W1156" s="29"/>
      <c r="X1156" s="30"/>
      <c r="Y1156" s="30"/>
      <c r="Z1156" s="29"/>
      <c r="AA1156" s="30"/>
      <c r="AB1156" s="30"/>
      <c r="AC1156" s="29"/>
      <c r="AD1156" s="30"/>
      <c r="AE1156" s="30">
        <v>1144</v>
      </c>
      <c r="AF1156" s="383">
        <v>3036431.47</v>
      </c>
      <c r="AG1156" s="30"/>
      <c r="AH1156" s="30"/>
      <c r="AI1156" s="29"/>
      <c r="AJ1156" s="30"/>
      <c r="AK1156" s="30"/>
      <c r="AL1156" s="29"/>
      <c r="AM1156" s="30"/>
      <c r="AN1156" s="30"/>
      <c r="AO1156" s="29"/>
      <c r="AP1156" s="30"/>
      <c r="AQ1156" s="30">
        <v>1144</v>
      </c>
      <c r="AR1156" s="383">
        <v>5562486.2599999998</v>
      </c>
      <c r="AS1156" s="253">
        <f t="shared" si="38"/>
        <v>1144</v>
      </c>
      <c r="AT1156" s="254">
        <f t="shared" si="39"/>
        <v>1144</v>
      </c>
      <c r="AU1156" s="376">
        <v>1144</v>
      </c>
      <c r="AV1156" s="376">
        <v>5565557.5</v>
      </c>
    </row>
    <row r="1157" spans="22:48">
      <c r="V1157" s="30"/>
      <c r="W1157" s="29"/>
      <c r="X1157" s="30"/>
      <c r="Y1157" s="30"/>
      <c r="Z1157" s="29"/>
      <c r="AA1157" s="30"/>
      <c r="AB1157" s="30"/>
      <c r="AC1157" s="29"/>
      <c r="AD1157" s="30"/>
      <c r="AE1157" s="30">
        <v>1145</v>
      </c>
      <c r="AF1157" s="383">
        <v>3039061.17</v>
      </c>
      <c r="AG1157" s="30"/>
      <c r="AH1157" s="30"/>
      <c r="AI1157" s="29"/>
      <c r="AJ1157" s="30"/>
      <c r="AK1157" s="30"/>
      <c r="AL1157" s="29"/>
      <c r="AM1157" s="30"/>
      <c r="AN1157" s="30"/>
      <c r="AO1157" s="29"/>
      <c r="AP1157" s="30"/>
      <c r="AQ1157" s="30">
        <v>1145</v>
      </c>
      <c r="AR1157" s="383">
        <v>5567333.1500000004</v>
      </c>
      <c r="AS1157" s="253">
        <f t="shared" si="38"/>
        <v>1145</v>
      </c>
      <c r="AT1157" s="254">
        <f t="shared" si="39"/>
        <v>1145</v>
      </c>
      <c r="AU1157" s="376">
        <v>1145</v>
      </c>
      <c r="AV1157" s="376">
        <v>5570403.6500000004</v>
      </c>
    </row>
    <row r="1158" spans="22:48">
      <c r="V1158" s="30"/>
      <c r="W1158" s="29"/>
      <c r="X1158" s="30"/>
      <c r="Y1158" s="30"/>
      <c r="Z1158" s="29"/>
      <c r="AA1158" s="30"/>
      <c r="AB1158" s="30"/>
      <c r="AC1158" s="29"/>
      <c r="AD1158" s="30"/>
      <c r="AE1158" s="30">
        <v>1146</v>
      </c>
      <c r="AF1158" s="383">
        <v>3041690.87</v>
      </c>
      <c r="AG1158" s="30"/>
      <c r="AH1158" s="30"/>
      <c r="AI1158" s="29"/>
      <c r="AJ1158" s="30"/>
      <c r="AK1158" s="30"/>
      <c r="AL1158" s="29"/>
      <c r="AM1158" s="30"/>
      <c r="AN1158" s="30"/>
      <c r="AO1158" s="29"/>
      <c r="AP1158" s="30"/>
      <c r="AQ1158" s="30">
        <v>1146</v>
      </c>
      <c r="AR1158" s="383">
        <v>5572180.04</v>
      </c>
      <c r="AS1158" s="253">
        <f t="shared" si="38"/>
        <v>1146</v>
      </c>
      <c r="AT1158" s="254">
        <f t="shared" si="39"/>
        <v>1146</v>
      </c>
      <c r="AU1158" s="376">
        <v>1146</v>
      </c>
      <c r="AV1158" s="376">
        <v>5575249.7999999998</v>
      </c>
    </row>
    <row r="1159" spans="22:48">
      <c r="V1159" s="30"/>
      <c r="W1159" s="29"/>
      <c r="X1159" s="30"/>
      <c r="Y1159" s="30"/>
      <c r="Z1159" s="29"/>
      <c r="AA1159" s="30"/>
      <c r="AB1159" s="30"/>
      <c r="AC1159" s="29"/>
      <c r="AD1159" s="30"/>
      <c r="AE1159" s="30">
        <v>1147</v>
      </c>
      <c r="AF1159" s="383">
        <v>3044320.57</v>
      </c>
      <c r="AG1159" s="30"/>
      <c r="AH1159" s="30"/>
      <c r="AI1159" s="29"/>
      <c r="AJ1159" s="30"/>
      <c r="AK1159" s="30"/>
      <c r="AL1159" s="29"/>
      <c r="AM1159" s="30"/>
      <c r="AN1159" s="30"/>
      <c r="AO1159" s="29"/>
      <c r="AP1159" s="30"/>
      <c r="AQ1159" s="30">
        <v>1147</v>
      </c>
      <c r="AR1159" s="383">
        <v>5577026.9299999997</v>
      </c>
      <c r="AS1159" s="253">
        <f t="shared" si="38"/>
        <v>1147</v>
      </c>
      <c r="AT1159" s="254">
        <f t="shared" si="39"/>
        <v>1147</v>
      </c>
      <c r="AU1159" s="376">
        <v>1147</v>
      </c>
      <c r="AV1159" s="376">
        <v>5580095.9500000002</v>
      </c>
    </row>
    <row r="1160" spans="22:48">
      <c r="V1160" s="30"/>
      <c r="W1160" s="29"/>
      <c r="X1160" s="30"/>
      <c r="Y1160" s="30"/>
      <c r="Z1160" s="29"/>
      <c r="AA1160" s="30"/>
      <c r="AB1160" s="30"/>
      <c r="AC1160" s="29"/>
      <c r="AD1160" s="30"/>
      <c r="AE1160" s="30">
        <v>1148</v>
      </c>
      <c r="AF1160" s="383">
        <v>3046950.27</v>
      </c>
      <c r="AG1160" s="30"/>
      <c r="AH1160" s="30"/>
      <c r="AI1160" s="29"/>
      <c r="AJ1160" s="30"/>
      <c r="AK1160" s="30"/>
      <c r="AL1160" s="29"/>
      <c r="AM1160" s="30"/>
      <c r="AN1160" s="30"/>
      <c r="AO1160" s="29"/>
      <c r="AP1160" s="30"/>
      <c r="AQ1160" s="30">
        <v>1148</v>
      </c>
      <c r="AR1160" s="383">
        <v>5581873.8200000003</v>
      </c>
      <c r="AS1160" s="253">
        <f t="shared" si="38"/>
        <v>1148</v>
      </c>
      <c r="AT1160" s="254">
        <f t="shared" si="39"/>
        <v>1148</v>
      </c>
      <c r="AU1160" s="376">
        <v>1148</v>
      </c>
      <c r="AV1160" s="376">
        <v>5584942.0999999996</v>
      </c>
    </row>
    <row r="1161" spans="22:48">
      <c r="V1161" s="30"/>
      <c r="W1161" s="29"/>
      <c r="X1161" s="30"/>
      <c r="Y1161" s="30"/>
      <c r="Z1161" s="29"/>
      <c r="AA1161" s="30"/>
      <c r="AB1161" s="30"/>
      <c r="AC1161" s="29"/>
      <c r="AD1161" s="30"/>
      <c r="AE1161" s="30">
        <v>1149</v>
      </c>
      <c r="AF1161" s="383">
        <v>3049579.97</v>
      </c>
      <c r="AG1161" s="30"/>
      <c r="AH1161" s="30"/>
      <c r="AI1161" s="29"/>
      <c r="AJ1161" s="30"/>
      <c r="AK1161" s="30"/>
      <c r="AL1161" s="29"/>
      <c r="AM1161" s="30"/>
      <c r="AN1161" s="30"/>
      <c r="AO1161" s="29"/>
      <c r="AP1161" s="30"/>
      <c r="AQ1161" s="30">
        <v>1149</v>
      </c>
      <c r="AR1161" s="383">
        <v>5586720.71</v>
      </c>
      <c r="AS1161" s="253">
        <f t="shared" si="38"/>
        <v>1149</v>
      </c>
      <c r="AT1161" s="254">
        <f t="shared" si="39"/>
        <v>1149</v>
      </c>
      <c r="AU1161" s="376">
        <v>1149</v>
      </c>
      <c r="AV1161" s="376">
        <v>5589788.25</v>
      </c>
    </row>
    <row r="1162" spans="22:48">
      <c r="V1162" s="30"/>
      <c r="W1162" s="29"/>
      <c r="X1162" s="30"/>
      <c r="Y1162" s="30"/>
      <c r="Z1162" s="29"/>
      <c r="AA1162" s="30"/>
      <c r="AB1162" s="30"/>
      <c r="AC1162" s="29"/>
      <c r="AD1162" s="30"/>
      <c r="AE1162" s="30">
        <v>1150</v>
      </c>
      <c r="AF1162" s="383">
        <v>3052209.67</v>
      </c>
      <c r="AG1162" s="30"/>
      <c r="AH1162" s="30"/>
      <c r="AI1162" s="29"/>
      <c r="AJ1162" s="30"/>
      <c r="AK1162" s="30"/>
      <c r="AL1162" s="29"/>
      <c r="AM1162" s="30"/>
      <c r="AN1162" s="30"/>
      <c r="AO1162" s="29"/>
      <c r="AP1162" s="30"/>
      <c r="AQ1162" s="30">
        <v>1150</v>
      </c>
      <c r="AR1162" s="383">
        <v>5591567.5999999996</v>
      </c>
      <c r="AS1162" s="253">
        <f t="shared" si="38"/>
        <v>1150</v>
      </c>
      <c r="AT1162" s="254">
        <f t="shared" si="39"/>
        <v>1150</v>
      </c>
      <c r="AU1162" s="376">
        <v>1150</v>
      </c>
      <c r="AV1162" s="376">
        <v>5594634.4000000004</v>
      </c>
    </row>
    <row r="1163" spans="22:48">
      <c r="V1163" s="30"/>
      <c r="W1163" s="29"/>
      <c r="X1163" s="30"/>
      <c r="Y1163" s="30"/>
      <c r="Z1163" s="29"/>
      <c r="AA1163" s="30"/>
      <c r="AB1163" s="30"/>
      <c r="AC1163" s="29"/>
      <c r="AD1163" s="30"/>
      <c r="AE1163" s="30">
        <v>1151</v>
      </c>
      <c r="AF1163" s="383">
        <v>3054839.37</v>
      </c>
      <c r="AG1163" s="30"/>
      <c r="AH1163" s="30"/>
      <c r="AI1163" s="29"/>
      <c r="AJ1163" s="30"/>
      <c r="AK1163" s="30"/>
      <c r="AL1163" s="29"/>
      <c r="AM1163" s="30"/>
      <c r="AN1163" s="30"/>
      <c r="AO1163" s="29"/>
      <c r="AP1163" s="30"/>
      <c r="AQ1163" s="30">
        <v>1151</v>
      </c>
      <c r="AR1163" s="383">
        <v>5596414.4900000002</v>
      </c>
      <c r="AS1163" s="253">
        <f t="shared" si="38"/>
        <v>1151</v>
      </c>
      <c r="AT1163" s="254">
        <f t="shared" si="39"/>
        <v>1151</v>
      </c>
      <c r="AU1163" s="376">
        <v>1151</v>
      </c>
      <c r="AV1163" s="376">
        <v>5599480.5499999998</v>
      </c>
    </row>
    <row r="1164" spans="22:48">
      <c r="V1164" s="30"/>
      <c r="W1164" s="29"/>
      <c r="X1164" s="30"/>
      <c r="Y1164" s="30"/>
      <c r="Z1164" s="29"/>
      <c r="AA1164" s="30"/>
      <c r="AB1164" s="30"/>
      <c r="AC1164" s="29"/>
      <c r="AD1164" s="30"/>
      <c r="AE1164" s="30">
        <v>1152</v>
      </c>
      <c r="AF1164" s="383">
        <v>3057469.07</v>
      </c>
      <c r="AG1164" s="30"/>
      <c r="AH1164" s="30"/>
      <c r="AI1164" s="29"/>
      <c r="AJ1164" s="30"/>
      <c r="AK1164" s="30"/>
      <c r="AL1164" s="29"/>
      <c r="AM1164" s="30"/>
      <c r="AN1164" s="30"/>
      <c r="AO1164" s="29"/>
      <c r="AP1164" s="30"/>
      <c r="AQ1164" s="30">
        <v>1152</v>
      </c>
      <c r="AR1164" s="383">
        <v>5601261.3799999999</v>
      </c>
      <c r="AS1164" s="253">
        <f t="shared" si="38"/>
        <v>1152</v>
      </c>
      <c r="AT1164" s="254">
        <f t="shared" si="39"/>
        <v>1152</v>
      </c>
      <c r="AU1164" s="376">
        <v>1152</v>
      </c>
      <c r="AV1164" s="376">
        <v>5604326.7000000002</v>
      </c>
    </row>
    <row r="1165" spans="22:48">
      <c r="V1165" s="30"/>
      <c r="W1165" s="29"/>
      <c r="X1165" s="30"/>
      <c r="Y1165" s="30"/>
      <c r="Z1165" s="29"/>
      <c r="AA1165" s="30"/>
      <c r="AB1165" s="30"/>
      <c r="AC1165" s="29"/>
      <c r="AD1165" s="30"/>
      <c r="AE1165" s="30">
        <v>1153</v>
      </c>
      <c r="AF1165" s="383">
        <v>3060098.77</v>
      </c>
      <c r="AG1165" s="30"/>
      <c r="AH1165" s="30"/>
      <c r="AI1165" s="29"/>
      <c r="AJ1165" s="30"/>
      <c r="AK1165" s="30"/>
      <c r="AL1165" s="29"/>
      <c r="AM1165" s="30"/>
      <c r="AN1165" s="30"/>
      <c r="AO1165" s="29"/>
      <c r="AP1165" s="30"/>
      <c r="AQ1165" s="30">
        <v>1153</v>
      </c>
      <c r="AR1165" s="383">
        <v>5606108.2699999996</v>
      </c>
      <c r="AS1165" s="253">
        <f t="shared" ref="AS1165:AS1228" si="40">AS1164+1</f>
        <v>1153</v>
      </c>
      <c r="AT1165" s="254">
        <f t="shared" ref="AT1165:AT1228" si="41">AT1164+1</f>
        <v>1153</v>
      </c>
      <c r="AU1165" s="376">
        <v>1153</v>
      </c>
      <c r="AV1165" s="376">
        <v>5609172.8499999996</v>
      </c>
    </row>
    <row r="1166" spans="22:48">
      <c r="V1166" s="30"/>
      <c r="W1166" s="29"/>
      <c r="X1166" s="30"/>
      <c r="Y1166" s="30"/>
      <c r="Z1166" s="29"/>
      <c r="AA1166" s="30"/>
      <c r="AB1166" s="30"/>
      <c r="AC1166" s="29"/>
      <c r="AD1166" s="30"/>
      <c r="AE1166" s="30">
        <v>1154</v>
      </c>
      <c r="AF1166" s="383">
        <v>3062728.47</v>
      </c>
      <c r="AG1166" s="30"/>
      <c r="AH1166" s="30"/>
      <c r="AI1166" s="29"/>
      <c r="AJ1166" s="30"/>
      <c r="AK1166" s="30"/>
      <c r="AL1166" s="29"/>
      <c r="AM1166" s="30"/>
      <c r="AN1166" s="30"/>
      <c r="AO1166" s="29"/>
      <c r="AP1166" s="30"/>
      <c r="AQ1166" s="30">
        <v>1154</v>
      </c>
      <c r="AR1166" s="383">
        <v>5610955.1600000001</v>
      </c>
      <c r="AS1166" s="253">
        <f t="shared" si="40"/>
        <v>1154</v>
      </c>
      <c r="AT1166" s="254">
        <f t="shared" si="41"/>
        <v>1154</v>
      </c>
      <c r="AU1166" s="376">
        <v>1154</v>
      </c>
      <c r="AV1166" s="376">
        <v>5614019</v>
      </c>
    </row>
    <row r="1167" spans="22:48">
      <c r="V1167" s="30"/>
      <c r="W1167" s="29"/>
      <c r="X1167" s="30"/>
      <c r="Y1167" s="30"/>
      <c r="Z1167" s="29"/>
      <c r="AA1167" s="30"/>
      <c r="AB1167" s="30"/>
      <c r="AC1167" s="29"/>
      <c r="AD1167" s="30"/>
      <c r="AE1167" s="30">
        <v>1155</v>
      </c>
      <c r="AF1167" s="383">
        <v>3065358.17</v>
      </c>
      <c r="AG1167" s="30"/>
      <c r="AH1167" s="30"/>
      <c r="AI1167" s="29"/>
      <c r="AJ1167" s="30"/>
      <c r="AK1167" s="30"/>
      <c r="AL1167" s="29"/>
      <c r="AM1167" s="30"/>
      <c r="AN1167" s="30"/>
      <c r="AO1167" s="29"/>
      <c r="AP1167" s="30"/>
      <c r="AQ1167" s="30">
        <v>1155</v>
      </c>
      <c r="AR1167" s="383">
        <v>5615802.0499999998</v>
      </c>
      <c r="AS1167" s="253">
        <f t="shared" si="40"/>
        <v>1155</v>
      </c>
      <c r="AT1167" s="254">
        <f t="shared" si="41"/>
        <v>1155</v>
      </c>
      <c r="AU1167" s="376">
        <v>1155</v>
      </c>
      <c r="AV1167" s="376">
        <v>5618865.1500000004</v>
      </c>
    </row>
    <row r="1168" spans="22:48">
      <c r="V1168" s="30"/>
      <c r="W1168" s="29"/>
      <c r="X1168" s="30"/>
      <c r="Y1168" s="30"/>
      <c r="Z1168" s="29"/>
      <c r="AA1168" s="30"/>
      <c r="AB1168" s="30"/>
      <c r="AC1168" s="29"/>
      <c r="AD1168" s="30"/>
      <c r="AE1168" s="30">
        <v>1156</v>
      </c>
      <c r="AF1168" s="383">
        <v>3067987.87</v>
      </c>
      <c r="AG1168" s="30"/>
      <c r="AH1168" s="30"/>
      <c r="AI1168" s="29"/>
      <c r="AJ1168" s="30"/>
      <c r="AK1168" s="30"/>
      <c r="AL1168" s="29"/>
      <c r="AM1168" s="30"/>
      <c r="AN1168" s="30"/>
      <c r="AO1168" s="29"/>
      <c r="AP1168" s="30"/>
      <c r="AQ1168" s="30">
        <v>1156</v>
      </c>
      <c r="AR1168" s="383">
        <v>5620648.9400000004</v>
      </c>
      <c r="AS1168" s="253">
        <f t="shared" si="40"/>
        <v>1156</v>
      </c>
      <c r="AT1168" s="254">
        <f t="shared" si="41"/>
        <v>1156</v>
      </c>
      <c r="AU1168" s="376">
        <v>1156</v>
      </c>
      <c r="AV1168" s="376">
        <v>5623711.2999999998</v>
      </c>
    </row>
    <row r="1169" spans="22:48">
      <c r="V1169" s="30"/>
      <c r="W1169" s="29"/>
      <c r="X1169" s="30"/>
      <c r="Y1169" s="30"/>
      <c r="Z1169" s="29"/>
      <c r="AA1169" s="30"/>
      <c r="AB1169" s="30"/>
      <c r="AC1169" s="29"/>
      <c r="AD1169" s="30"/>
      <c r="AE1169" s="30">
        <v>1157</v>
      </c>
      <c r="AF1169" s="383">
        <v>3070617.57</v>
      </c>
      <c r="AG1169" s="30"/>
      <c r="AH1169" s="30"/>
      <c r="AI1169" s="29"/>
      <c r="AJ1169" s="30"/>
      <c r="AK1169" s="30"/>
      <c r="AL1169" s="29"/>
      <c r="AM1169" s="30"/>
      <c r="AN1169" s="30"/>
      <c r="AO1169" s="29"/>
      <c r="AP1169" s="30"/>
      <c r="AQ1169" s="30">
        <v>1157</v>
      </c>
      <c r="AR1169" s="383">
        <v>5625495.8300000001</v>
      </c>
      <c r="AS1169" s="253">
        <f t="shared" si="40"/>
        <v>1157</v>
      </c>
      <c r="AT1169" s="254">
        <f t="shared" si="41"/>
        <v>1157</v>
      </c>
      <c r="AU1169" s="376">
        <v>1157</v>
      </c>
      <c r="AV1169" s="376">
        <v>5628557.4500000002</v>
      </c>
    </row>
    <row r="1170" spans="22:48">
      <c r="V1170" s="30"/>
      <c r="W1170" s="29"/>
      <c r="X1170" s="30"/>
      <c r="Y1170" s="30"/>
      <c r="Z1170" s="29"/>
      <c r="AA1170" s="30"/>
      <c r="AB1170" s="30"/>
      <c r="AC1170" s="29"/>
      <c r="AD1170" s="30"/>
      <c r="AE1170" s="30">
        <v>1158</v>
      </c>
      <c r="AF1170" s="383">
        <v>3073247.27</v>
      </c>
      <c r="AG1170" s="30"/>
      <c r="AH1170" s="30"/>
      <c r="AI1170" s="29"/>
      <c r="AJ1170" s="30"/>
      <c r="AK1170" s="30"/>
      <c r="AL1170" s="29"/>
      <c r="AM1170" s="30"/>
      <c r="AN1170" s="30"/>
      <c r="AO1170" s="29"/>
      <c r="AP1170" s="30"/>
      <c r="AQ1170" s="30">
        <v>1158</v>
      </c>
      <c r="AR1170" s="383">
        <v>5630342.7199999997</v>
      </c>
      <c r="AS1170" s="253">
        <f t="shared" si="40"/>
        <v>1158</v>
      </c>
      <c r="AT1170" s="254">
        <f t="shared" si="41"/>
        <v>1158</v>
      </c>
      <c r="AU1170" s="376">
        <v>1158</v>
      </c>
      <c r="AV1170" s="376">
        <v>5633403.5999999996</v>
      </c>
    </row>
    <row r="1171" spans="22:48">
      <c r="V1171" s="30"/>
      <c r="W1171" s="29"/>
      <c r="X1171" s="30"/>
      <c r="Y1171" s="30"/>
      <c r="Z1171" s="29"/>
      <c r="AA1171" s="30"/>
      <c r="AB1171" s="30"/>
      <c r="AC1171" s="29"/>
      <c r="AD1171" s="30"/>
      <c r="AE1171" s="30">
        <v>1159</v>
      </c>
      <c r="AF1171" s="383">
        <v>3075876.97</v>
      </c>
      <c r="AG1171" s="30"/>
      <c r="AH1171" s="30"/>
      <c r="AI1171" s="29"/>
      <c r="AJ1171" s="30"/>
      <c r="AK1171" s="30"/>
      <c r="AL1171" s="29"/>
      <c r="AM1171" s="30"/>
      <c r="AN1171" s="30"/>
      <c r="AO1171" s="29"/>
      <c r="AP1171" s="30"/>
      <c r="AQ1171" s="30">
        <v>1159</v>
      </c>
      <c r="AR1171" s="383">
        <v>5635189.6100000003</v>
      </c>
      <c r="AS1171" s="253">
        <f t="shared" si="40"/>
        <v>1159</v>
      </c>
      <c r="AT1171" s="254">
        <f t="shared" si="41"/>
        <v>1159</v>
      </c>
      <c r="AU1171" s="376">
        <v>1159</v>
      </c>
      <c r="AV1171" s="376">
        <v>5638249.75</v>
      </c>
    </row>
    <row r="1172" spans="22:48">
      <c r="V1172" s="30"/>
      <c r="W1172" s="29"/>
      <c r="X1172" s="30"/>
      <c r="Y1172" s="30"/>
      <c r="Z1172" s="29"/>
      <c r="AA1172" s="30"/>
      <c r="AB1172" s="30"/>
      <c r="AC1172" s="29"/>
      <c r="AD1172" s="30"/>
      <c r="AE1172" s="30">
        <v>1160</v>
      </c>
      <c r="AF1172" s="383">
        <v>3078506.67</v>
      </c>
      <c r="AG1172" s="30"/>
      <c r="AH1172" s="30"/>
      <c r="AI1172" s="29"/>
      <c r="AJ1172" s="30"/>
      <c r="AK1172" s="30"/>
      <c r="AL1172" s="29"/>
      <c r="AM1172" s="30"/>
      <c r="AN1172" s="30"/>
      <c r="AO1172" s="29"/>
      <c r="AP1172" s="30"/>
      <c r="AQ1172" s="30">
        <v>1160</v>
      </c>
      <c r="AR1172" s="383">
        <v>5640036.5</v>
      </c>
      <c r="AS1172" s="253">
        <f t="shared" si="40"/>
        <v>1160</v>
      </c>
      <c r="AT1172" s="254">
        <f t="shared" si="41"/>
        <v>1160</v>
      </c>
      <c r="AU1172" s="376">
        <v>1160</v>
      </c>
      <c r="AV1172" s="376">
        <v>5643095.9000000004</v>
      </c>
    </row>
    <row r="1173" spans="22:48">
      <c r="V1173" s="30"/>
      <c r="W1173" s="29"/>
      <c r="X1173" s="30"/>
      <c r="Y1173" s="30"/>
      <c r="Z1173" s="29"/>
      <c r="AA1173" s="30"/>
      <c r="AB1173" s="30"/>
      <c r="AC1173" s="29"/>
      <c r="AD1173" s="30"/>
      <c r="AE1173" s="30">
        <v>1161</v>
      </c>
      <c r="AF1173" s="383">
        <v>3081136.37</v>
      </c>
      <c r="AG1173" s="30"/>
      <c r="AH1173" s="30"/>
      <c r="AI1173" s="29"/>
      <c r="AJ1173" s="30"/>
      <c r="AK1173" s="30"/>
      <c r="AL1173" s="29"/>
      <c r="AM1173" s="30"/>
      <c r="AN1173" s="30"/>
      <c r="AO1173" s="29"/>
      <c r="AP1173" s="30"/>
      <c r="AQ1173" s="30">
        <v>1161</v>
      </c>
      <c r="AR1173" s="383">
        <v>5644883.3899999997</v>
      </c>
      <c r="AS1173" s="253">
        <f t="shared" si="40"/>
        <v>1161</v>
      </c>
      <c r="AT1173" s="254">
        <f t="shared" si="41"/>
        <v>1161</v>
      </c>
      <c r="AU1173" s="376">
        <v>1161</v>
      </c>
      <c r="AV1173" s="376">
        <v>5647942.0499999998</v>
      </c>
    </row>
    <row r="1174" spans="22:48">
      <c r="V1174" s="30"/>
      <c r="W1174" s="29"/>
      <c r="X1174" s="30"/>
      <c r="Y1174" s="30"/>
      <c r="Z1174" s="29"/>
      <c r="AA1174" s="30"/>
      <c r="AB1174" s="30"/>
      <c r="AC1174" s="29"/>
      <c r="AD1174" s="30"/>
      <c r="AE1174" s="30">
        <v>1162</v>
      </c>
      <c r="AF1174" s="383">
        <v>3083766.07</v>
      </c>
      <c r="AG1174" s="30"/>
      <c r="AH1174" s="30"/>
      <c r="AI1174" s="29"/>
      <c r="AJ1174" s="30"/>
      <c r="AK1174" s="30"/>
      <c r="AL1174" s="29"/>
      <c r="AM1174" s="30"/>
      <c r="AN1174" s="30"/>
      <c r="AO1174" s="29"/>
      <c r="AP1174" s="30"/>
      <c r="AQ1174" s="30">
        <v>1162</v>
      </c>
      <c r="AR1174" s="383">
        <v>5649730.2800000003</v>
      </c>
      <c r="AS1174" s="253">
        <f t="shared" si="40"/>
        <v>1162</v>
      </c>
      <c r="AT1174" s="254">
        <f t="shared" si="41"/>
        <v>1162</v>
      </c>
      <c r="AU1174" s="376">
        <v>1162</v>
      </c>
      <c r="AV1174" s="376">
        <v>5652788.2000000002</v>
      </c>
    </row>
    <row r="1175" spans="22:48">
      <c r="V1175" s="30"/>
      <c r="W1175" s="29"/>
      <c r="X1175" s="30"/>
      <c r="Y1175" s="30"/>
      <c r="Z1175" s="29"/>
      <c r="AA1175" s="30"/>
      <c r="AB1175" s="30"/>
      <c r="AC1175" s="29"/>
      <c r="AD1175" s="30"/>
      <c r="AE1175" s="30">
        <v>1163</v>
      </c>
      <c r="AF1175" s="383">
        <v>3086395.77</v>
      </c>
      <c r="AG1175" s="30"/>
      <c r="AH1175" s="30"/>
      <c r="AI1175" s="29"/>
      <c r="AJ1175" s="30"/>
      <c r="AK1175" s="30"/>
      <c r="AL1175" s="29"/>
      <c r="AM1175" s="30"/>
      <c r="AN1175" s="30"/>
      <c r="AO1175" s="29"/>
      <c r="AP1175" s="30"/>
      <c r="AQ1175" s="30">
        <v>1163</v>
      </c>
      <c r="AR1175" s="383">
        <v>5654577.1699999999</v>
      </c>
      <c r="AS1175" s="253">
        <f t="shared" si="40"/>
        <v>1163</v>
      </c>
      <c r="AT1175" s="254">
        <f t="shared" si="41"/>
        <v>1163</v>
      </c>
      <c r="AU1175" s="376">
        <v>1163</v>
      </c>
      <c r="AV1175" s="376">
        <v>5657634.3499999996</v>
      </c>
    </row>
    <row r="1176" spans="22:48">
      <c r="V1176" s="30"/>
      <c r="W1176" s="29"/>
      <c r="X1176" s="30"/>
      <c r="Y1176" s="30"/>
      <c r="Z1176" s="29"/>
      <c r="AA1176" s="30"/>
      <c r="AB1176" s="30"/>
      <c r="AC1176" s="29"/>
      <c r="AD1176" s="30"/>
      <c r="AE1176" s="30">
        <v>1164</v>
      </c>
      <c r="AF1176" s="383">
        <v>3089025.47</v>
      </c>
      <c r="AG1176" s="30"/>
      <c r="AH1176" s="30"/>
      <c r="AI1176" s="29"/>
      <c r="AJ1176" s="30"/>
      <c r="AK1176" s="30"/>
      <c r="AL1176" s="29"/>
      <c r="AM1176" s="30"/>
      <c r="AN1176" s="30"/>
      <c r="AO1176" s="29"/>
      <c r="AP1176" s="30"/>
      <c r="AQ1176" s="30">
        <v>1164</v>
      </c>
      <c r="AR1176" s="383">
        <v>5659424.0599999996</v>
      </c>
      <c r="AS1176" s="253">
        <f t="shared" si="40"/>
        <v>1164</v>
      </c>
      <c r="AT1176" s="254">
        <f t="shared" si="41"/>
        <v>1164</v>
      </c>
      <c r="AU1176" s="376">
        <v>1164</v>
      </c>
      <c r="AV1176" s="376">
        <v>5662480.5</v>
      </c>
    </row>
    <row r="1177" spans="22:48">
      <c r="V1177" s="30"/>
      <c r="W1177" s="29"/>
      <c r="X1177" s="30"/>
      <c r="Y1177" s="30"/>
      <c r="Z1177" s="29"/>
      <c r="AA1177" s="30"/>
      <c r="AB1177" s="30"/>
      <c r="AC1177" s="29"/>
      <c r="AD1177" s="30"/>
      <c r="AE1177" s="30">
        <v>1165</v>
      </c>
      <c r="AF1177" s="383">
        <v>3091655.17</v>
      </c>
      <c r="AG1177" s="30"/>
      <c r="AH1177" s="30"/>
      <c r="AI1177" s="29"/>
      <c r="AJ1177" s="30"/>
      <c r="AK1177" s="30"/>
      <c r="AL1177" s="29"/>
      <c r="AM1177" s="30"/>
      <c r="AN1177" s="30"/>
      <c r="AO1177" s="29"/>
      <c r="AP1177" s="30"/>
      <c r="AQ1177" s="30">
        <v>1165</v>
      </c>
      <c r="AR1177" s="383">
        <v>5664270.9500000002</v>
      </c>
      <c r="AS1177" s="253">
        <f t="shared" si="40"/>
        <v>1165</v>
      </c>
      <c r="AT1177" s="254">
        <f t="shared" si="41"/>
        <v>1165</v>
      </c>
      <c r="AU1177" s="376">
        <v>1165</v>
      </c>
      <c r="AV1177" s="376">
        <v>5667326.6500000004</v>
      </c>
    </row>
    <row r="1178" spans="22:48">
      <c r="V1178" s="30"/>
      <c r="W1178" s="29"/>
      <c r="X1178" s="30"/>
      <c r="Y1178" s="30"/>
      <c r="Z1178" s="29"/>
      <c r="AA1178" s="30"/>
      <c r="AB1178" s="30"/>
      <c r="AC1178" s="29"/>
      <c r="AD1178" s="30"/>
      <c r="AE1178" s="30">
        <v>1166</v>
      </c>
      <c r="AF1178" s="383">
        <v>3094284.87</v>
      </c>
      <c r="AG1178" s="30"/>
      <c r="AH1178" s="30"/>
      <c r="AI1178" s="29"/>
      <c r="AJ1178" s="30"/>
      <c r="AK1178" s="30"/>
      <c r="AL1178" s="29"/>
      <c r="AM1178" s="30"/>
      <c r="AN1178" s="30"/>
      <c r="AO1178" s="29"/>
      <c r="AP1178" s="30"/>
      <c r="AQ1178" s="30">
        <v>1166</v>
      </c>
      <c r="AR1178" s="383">
        <v>5669117.8399999999</v>
      </c>
      <c r="AS1178" s="253">
        <f t="shared" si="40"/>
        <v>1166</v>
      </c>
      <c r="AT1178" s="254">
        <f t="shared" si="41"/>
        <v>1166</v>
      </c>
      <c r="AU1178" s="376">
        <v>1166</v>
      </c>
      <c r="AV1178" s="376">
        <v>5672172.7999999998</v>
      </c>
    </row>
    <row r="1179" spans="22:48">
      <c r="V1179" s="30"/>
      <c r="W1179" s="29"/>
      <c r="X1179" s="30"/>
      <c r="Y1179" s="30"/>
      <c r="Z1179" s="29"/>
      <c r="AA1179" s="30"/>
      <c r="AB1179" s="30"/>
      <c r="AC1179" s="29"/>
      <c r="AD1179" s="30"/>
      <c r="AE1179" s="30">
        <v>1167</v>
      </c>
      <c r="AF1179" s="383">
        <v>3096914.57</v>
      </c>
      <c r="AG1179" s="30"/>
      <c r="AH1179" s="30"/>
      <c r="AI1179" s="29"/>
      <c r="AJ1179" s="30"/>
      <c r="AK1179" s="30"/>
      <c r="AL1179" s="29"/>
      <c r="AM1179" s="30"/>
      <c r="AN1179" s="30"/>
      <c r="AO1179" s="29"/>
      <c r="AP1179" s="30"/>
      <c r="AQ1179" s="30">
        <v>1167</v>
      </c>
      <c r="AR1179" s="383">
        <v>5673964.7300000004</v>
      </c>
      <c r="AS1179" s="253">
        <f t="shared" si="40"/>
        <v>1167</v>
      </c>
      <c r="AT1179" s="254">
        <f t="shared" si="41"/>
        <v>1167</v>
      </c>
      <c r="AU1179" s="376">
        <v>1167</v>
      </c>
      <c r="AV1179" s="376">
        <v>5677018.9500000002</v>
      </c>
    </row>
    <row r="1180" spans="22:48">
      <c r="V1180" s="30"/>
      <c r="W1180" s="29"/>
      <c r="X1180" s="30"/>
      <c r="Y1180" s="30"/>
      <c r="Z1180" s="29"/>
      <c r="AA1180" s="30"/>
      <c r="AB1180" s="30"/>
      <c r="AC1180" s="29"/>
      <c r="AD1180" s="30"/>
      <c r="AE1180" s="30">
        <v>1168</v>
      </c>
      <c r="AF1180" s="383">
        <v>3099544.27</v>
      </c>
      <c r="AG1180" s="30"/>
      <c r="AH1180" s="30"/>
      <c r="AI1180" s="29"/>
      <c r="AJ1180" s="30"/>
      <c r="AK1180" s="30"/>
      <c r="AL1180" s="29"/>
      <c r="AM1180" s="30"/>
      <c r="AN1180" s="30"/>
      <c r="AO1180" s="29"/>
      <c r="AP1180" s="30"/>
      <c r="AQ1180" s="30">
        <v>1168</v>
      </c>
      <c r="AR1180" s="383">
        <v>5678811.6200000001</v>
      </c>
      <c r="AS1180" s="253">
        <f t="shared" si="40"/>
        <v>1168</v>
      </c>
      <c r="AT1180" s="254">
        <f t="shared" si="41"/>
        <v>1168</v>
      </c>
      <c r="AU1180" s="376">
        <v>1168</v>
      </c>
      <c r="AV1180" s="376">
        <v>5681865.0999999996</v>
      </c>
    </row>
    <row r="1181" spans="22:48">
      <c r="V1181" s="30"/>
      <c r="W1181" s="29"/>
      <c r="X1181" s="30"/>
      <c r="Y1181" s="30"/>
      <c r="Z1181" s="29"/>
      <c r="AA1181" s="30"/>
      <c r="AB1181" s="30"/>
      <c r="AC1181" s="29"/>
      <c r="AD1181" s="30"/>
      <c r="AE1181" s="30">
        <v>1169</v>
      </c>
      <c r="AF1181" s="383">
        <v>3102173.97</v>
      </c>
      <c r="AG1181" s="30"/>
      <c r="AH1181" s="30"/>
      <c r="AI1181" s="29"/>
      <c r="AJ1181" s="30"/>
      <c r="AK1181" s="30"/>
      <c r="AL1181" s="29"/>
      <c r="AM1181" s="30"/>
      <c r="AN1181" s="30"/>
      <c r="AO1181" s="29"/>
      <c r="AP1181" s="30"/>
      <c r="AQ1181" s="30">
        <v>1169</v>
      </c>
      <c r="AR1181" s="383">
        <v>5683658.5099999998</v>
      </c>
      <c r="AS1181" s="253">
        <f t="shared" si="40"/>
        <v>1169</v>
      </c>
      <c r="AT1181" s="254">
        <f t="shared" si="41"/>
        <v>1169</v>
      </c>
      <c r="AU1181" s="376">
        <v>1169</v>
      </c>
      <c r="AV1181" s="376">
        <v>5686711.25</v>
      </c>
    </row>
    <row r="1182" spans="22:48">
      <c r="V1182" s="30"/>
      <c r="W1182" s="29"/>
      <c r="X1182" s="30"/>
      <c r="Y1182" s="30"/>
      <c r="Z1182" s="29"/>
      <c r="AA1182" s="30"/>
      <c r="AB1182" s="30"/>
      <c r="AC1182" s="29"/>
      <c r="AD1182" s="30"/>
      <c r="AE1182" s="30">
        <v>1170</v>
      </c>
      <c r="AF1182" s="383">
        <v>3104803.67</v>
      </c>
      <c r="AG1182" s="30"/>
      <c r="AH1182" s="30"/>
      <c r="AI1182" s="29"/>
      <c r="AJ1182" s="30"/>
      <c r="AK1182" s="30"/>
      <c r="AL1182" s="29"/>
      <c r="AM1182" s="30"/>
      <c r="AN1182" s="30"/>
      <c r="AO1182" s="29"/>
      <c r="AP1182" s="30"/>
      <c r="AQ1182" s="30">
        <v>1170</v>
      </c>
      <c r="AR1182" s="383">
        <v>5688505.4000000004</v>
      </c>
      <c r="AS1182" s="253">
        <f t="shared" si="40"/>
        <v>1170</v>
      </c>
      <c r="AT1182" s="254">
        <f t="shared" si="41"/>
        <v>1170</v>
      </c>
      <c r="AU1182" s="376">
        <v>1170</v>
      </c>
      <c r="AV1182" s="376">
        <v>5691557.4000000004</v>
      </c>
    </row>
    <row r="1183" spans="22:48">
      <c r="V1183" s="30"/>
      <c r="W1183" s="29"/>
      <c r="X1183" s="30"/>
      <c r="Y1183" s="30"/>
      <c r="Z1183" s="29"/>
      <c r="AA1183" s="30"/>
      <c r="AB1183" s="30"/>
      <c r="AC1183" s="29"/>
      <c r="AD1183" s="30"/>
      <c r="AE1183" s="30">
        <v>1171</v>
      </c>
      <c r="AF1183" s="383">
        <v>3107433.37</v>
      </c>
      <c r="AG1183" s="30"/>
      <c r="AH1183" s="30"/>
      <c r="AI1183" s="29"/>
      <c r="AJ1183" s="30"/>
      <c r="AK1183" s="30"/>
      <c r="AL1183" s="29"/>
      <c r="AM1183" s="30"/>
      <c r="AN1183" s="30"/>
      <c r="AO1183" s="29"/>
      <c r="AP1183" s="30"/>
      <c r="AQ1183" s="30">
        <v>1171</v>
      </c>
      <c r="AR1183" s="383">
        <v>5693352.29</v>
      </c>
      <c r="AS1183" s="253">
        <f t="shared" si="40"/>
        <v>1171</v>
      </c>
      <c r="AT1183" s="254">
        <f t="shared" si="41"/>
        <v>1171</v>
      </c>
      <c r="AU1183" s="376">
        <v>1171</v>
      </c>
      <c r="AV1183" s="376">
        <v>5696403.5499999998</v>
      </c>
    </row>
    <row r="1184" spans="22:48">
      <c r="V1184" s="30"/>
      <c r="W1184" s="29"/>
      <c r="X1184" s="30"/>
      <c r="Y1184" s="30"/>
      <c r="Z1184" s="29"/>
      <c r="AA1184" s="30"/>
      <c r="AB1184" s="30"/>
      <c r="AC1184" s="29"/>
      <c r="AD1184" s="30"/>
      <c r="AE1184" s="30">
        <v>1172</v>
      </c>
      <c r="AF1184" s="383">
        <v>3110063.07</v>
      </c>
      <c r="AG1184" s="30"/>
      <c r="AH1184" s="30"/>
      <c r="AI1184" s="29"/>
      <c r="AJ1184" s="30"/>
      <c r="AK1184" s="30"/>
      <c r="AL1184" s="29"/>
      <c r="AM1184" s="30"/>
      <c r="AN1184" s="30"/>
      <c r="AO1184" s="29"/>
      <c r="AP1184" s="30"/>
      <c r="AQ1184" s="30">
        <v>1172</v>
      </c>
      <c r="AR1184" s="383">
        <v>5698199.1799999997</v>
      </c>
      <c r="AS1184" s="253">
        <f t="shared" si="40"/>
        <v>1172</v>
      </c>
      <c r="AT1184" s="254">
        <f t="shared" si="41"/>
        <v>1172</v>
      </c>
      <c r="AU1184" s="376">
        <v>1172</v>
      </c>
      <c r="AV1184" s="376">
        <v>5701249.7000000002</v>
      </c>
    </row>
    <row r="1185" spans="22:48">
      <c r="V1185" s="30"/>
      <c r="W1185" s="29"/>
      <c r="X1185" s="30"/>
      <c r="Y1185" s="30"/>
      <c r="Z1185" s="29"/>
      <c r="AA1185" s="30"/>
      <c r="AB1185" s="30"/>
      <c r="AC1185" s="29"/>
      <c r="AD1185" s="30"/>
      <c r="AE1185" s="30">
        <v>1173</v>
      </c>
      <c r="AF1185" s="383">
        <v>3112692.77</v>
      </c>
      <c r="AG1185" s="30"/>
      <c r="AH1185" s="30"/>
      <c r="AI1185" s="29"/>
      <c r="AJ1185" s="30"/>
      <c r="AK1185" s="30"/>
      <c r="AL1185" s="29"/>
      <c r="AM1185" s="30"/>
      <c r="AN1185" s="30"/>
      <c r="AO1185" s="29"/>
      <c r="AP1185" s="30"/>
      <c r="AQ1185" s="30">
        <v>1173</v>
      </c>
      <c r="AR1185" s="383">
        <v>5703046.0700000003</v>
      </c>
      <c r="AS1185" s="253">
        <f t="shared" si="40"/>
        <v>1173</v>
      </c>
      <c r="AT1185" s="254">
        <f t="shared" si="41"/>
        <v>1173</v>
      </c>
      <c r="AU1185" s="376">
        <v>1173</v>
      </c>
      <c r="AV1185" s="376">
        <v>5706095.8499999996</v>
      </c>
    </row>
    <row r="1186" spans="22:48">
      <c r="V1186" s="30"/>
      <c r="W1186" s="29"/>
      <c r="X1186" s="30"/>
      <c r="Y1186" s="30"/>
      <c r="Z1186" s="29"/>
      <c r="AA1186" s="30"/>
      <c r="AB1186" s="30"/>
      <c r="AC1186" s="29"/>
      <c r="AD1186" s="30"/>
      <c r="AE1186" s="30">
        <v>1174</v>
      </c>
      <c r="AF1186" s="383">
        <v>3115322.47</v>
      </c>
      <c r="AG1186" s="30"/>
      <c r="AH1186" s="30"/>
      <c r="AI1186" s="29"/>
      <c r="AJ1186" s="30"/>
      <c r="AK1186" s="30"/>
      <c r="AL1186" s="29"/>
      <c r="AM1186" s="30"/>
      <c r="AN1186" s="30"/>
      <c r="AO1186" s="29"/>
      <c r="AP1186" s="30"/>
      <c r="AQ1186" s="30">
        <v>1174</v>
      </c>
      <c r="AR1186" s="383">
        <v>5707892.96</v>
      </c>
      <c r="AS1186" s="253">
        <f t="shared" si="40"/>
        <v>1174</v>
      </c>
      <c r="AT1186" s="254">
        <f t="shared" si="41"/>
        <v>1174</v>
      </c>
      <c r="AU1186" s="376">
        <v>1174</v>
      </c>
      <c r="AV1186" s="376">
        <v>5710942</v>
      </c>
    </row>
    <row r="1187" spans="22:48">
      <c r="V1187" s="30"/>
      <c r="W1187" s="29"/>
      <c r="X1187" s="30"/>
      <c r="Y1187" s="30"/>
      <c r="Z1187" s="29"/>
      <c r="AA1187" s="30"/>
      <c r="AB1187" s="30"/>
      <c r="AC1187" s="29"/>
      <c r="AD1187" s="30"/>
      <c r="AE1187" s="30">
        <v>1175</v>
      </c>
      <c r="AF1187" s="383">
        <v>3117952.17</v>
      </c>
      <c r="AG1187" s="30"/>
      <c r="AH1187" s="30"/>
      <c r="AI1187" s="29"/>
      <c r="AJ1187" s="30"/>
      <c r="AK1187" s="30"/>
      <c r="AL1187" s="29"/>
      <c r="AM1187" s="30"/>
      <c r="AN1187" s="30"/>
      <c r="AO1187" s="29"/>
      <c r="AP1187" s="30"/>
      <c r="AQ1187" s="30">
        <v>1175</v>
      </c>
      <c r="AR1187" s="383">
        <v>5712739.8499999996</v>
      </c>
      <c r="AS1187" s="253">
        <f t="shared" si="40"/>
        <v>1175</v>
      </c>
      <c r="AT1187" s="254">
        <f t="shared" si="41"/>
        <v>1175</v>
      </c>
      <c r="AU1187" s="376">
        <v>1175</v>
      </c>
      <c r="AV1187" s="376">
        <v>5715788.1500000004</v>
      </c>
    </row>
    <row r="1188" spans="22:48">
      <c r="V1188" s="30"/>
      <c r="W1188" s="29"/>
      <c r="X1188" s="30"/>
      <c r="Y1188" s="30"/>
      <c r="Z1188" s="29"/>
      <c r="AA1188" s="30"/>
      <c r="AB1188" s="30"/>
      <c r="AC1188" s="29"/>
      <c r="AD1188" s="30"/>
      <c r="AE1188" s="30">
        <v>1176</v>
      </c>
      <c r="AF1188" s="383">
        <v>3120581.87</v>
      </c>
      <c r="AG1188" s="30"/>
      <c r="AH1188" s="30"/>
      <c r="AI1188" s="29"/>
      <c r="AJ1188" s="30"/>
      <c r="AK1188" s="30"/>
      <c r="AL1188" s="29"/>
      <c r="AM1188" s="30"/>
      <c r="AN1188" s="30"/>
      <c r="AO1188" s="29"/>
      <c r="AP1188" s="30"/>
      <c r="AQ1188" s="30">
        <v>1176</v>
      </c>
      <c r="AR1188" s="383">
        <v>5717586.7400000002</v>
      </c>
      <c r="AS1188" s="253">
        <f t="shared" si="40"/>
        <v>1176</v>
      </c>
      <c r="AT1188" s="254">
        <f t="shared" si="41"/>
        <v>1176</v>
      </c>
      <c r="AU1188" s="376">
        <v>1176</v>
      </c>
      <c r="AV1188" s="376">
        <v>5720634.2999999998</v>
      </c>
    </row>
    <row r="1189" spans="22:48">
      <c r="V1189" s="30"/>
      <c r="W1189" s="29"/>
      <c r="X1189" s="30"/>
      <c r="Y1189" s="30"/>
      <c r="Z1189" s="29"/>
      <c r="AA1189" s="30"/>
      <c r="AB1189" s="30"/>
      <c r="AC1189" s="29"/>
      <c r="AD1189" s="30"/>
      <c r="AE1189" s="30">
        <v>1177</v>
      </c>
      <c r="AF1189" s="383">
        <v>3123211.57</v>
      </c>
      <c r="AG1189" s="30"/>
      <c r="AH1189" s="30"/>
      <c r="AI1189" s="29"/>
      <c r="AJ1189" s="30"/>
      <c r="AK1189" s="30"/>
      <c r="AL1189" s="29"/>
      <c r="AM1189" s="30"/>
      <c r="AN1189" s="30"/>
      <c r="AO1189" s="29"/>
      <c r="AP1189" s="30"/>
      <c r="AQ1189" s="30">
        <v>1177</v>
      </c>
      <c r="AR1189" s="383">
        <v>5722433.6299999999</v>
      </c>
      <c r="AS1189" s="253">
        <f t="shared" si="40"/>
        <v>1177</v>
      </c>
      <c r="AT1189" s="254">
        <f t="shared" si="41"/>
        <v>1177</v>
      </c>
      <c r="AU1189" s="376">
        <v>1177</v>
      </c>
      <c r="AV1189" s="376">
        <v>5725480.4500000002</v>
      </c>
    </row>
    <row r="1190" spans="22:48">
      <c r="V1190" s="30"/>
      <c r="W1190" s="29"/>
      <c r="X1190" s="30"/>
      <c r="Y1190" s="30"/>
      <c r="Z1190" s="29"/>
      <c r="AA1190" s="30"/>
      <c r="AB1190" s="30"/>
      <c r="AC1190" s="29"/>
      <c r="AD1190" s="30"/>
      <c r="AE1190" s="30">
        <v>1178</v>
      </c>
      <c r="AF1190" s="383">
        <v>3125841.27</v>
      </c>
      <c r="AG1190" s="30"/>
      <c r="AH1190" s="30"/>
      <c r="AI1190" s="29"/>
      <c r="AJ1190" s="30"/>
      <c r="AK1190" s="30"/>
      <c r="AL1190" s="29"/>
      <c r="AM1190" s="30"/>
      <c r="AN1190" s="30"/>
      <c r="AO1190" s="29"/>
      <c r="AP1190" s="30"/>
      <c r="AQ1190" s="30">
        <v>1178</v>
      </c>
      <c r="AR1190" s="383">
        <v>5727280.5199999996</v>
      </c>
      <c r="AS1190" s="253">
        <f t="shared" si="40"/>
        <v>1178</v>
      </c>
      <c r="AT1190" s="254">
        <f t="shared" si="41"/>
        <v>1178</v>
      </c>
      <c r="AU1190" s="376">
        <v>1178</v>
      </c>
      <c r="AV1190" s="376">
        <v>5730326.5999999996</v>
      </c>
    </row>
    <row r="1191" spans="22:48">
      <c r="V1191" s="30"/>
      <c r="W1191" s="29"/>
      <c r="X1191" s="30"/>
      <c r="Y1191" s="30"/>
      <c r="Z1191" s="29"/>
      <c r="AA1191" s="30"/>
      <c r="AB1191" s="30"/>
      <c r="AC1191" s="29"/>
      <c r="AD1191" s="30"/>
      <c r="AE1191" s="30">
        <v>1179</v>
      </c>
      <c r="AF1191" s="383">
        <v>3128470.97</v>
      </c>
      <c r="AG1191" s="30"/>
      <c r="AH1191" s="30"/>
      <c r="AI1191" s="29"/>
      <c r="AJ1191" s="30"/>
      <c r="AK1191" s="30"/>
      <c r="AL1191" s="29"/>
      <c r="AM1191" s="30"/>
      <c r="AN1191" s="30"/>
      <c r="AO1191" s="29"/>
      <c r="AP1191" s="30"/>
      <c r="AQ1191" s="30">
        <v>1179</v>
      </c>
      <c r="AR1191" s="383">
        <v>5732127.4100000001</v>
      </c>
      <c r="AS1191" s="253">
        <f t="shared" si="40"/>
        <v>1179</v>
      </c>
      <c r="AT1191" s="254">
        <f t="shared" si="41"/>
        <v>1179</v>
      </c>
      <c r="AU1191" s="376">
        <v>1179</v>
      </c>
      <c r="AV1191" s="376">
        <v>5735172.75</v>
      </c>
    </row>
    <row r="1192" spans="22:48">
      <c r="V1192" s="30"/>
      <c r="W1192" s="29"/>
      <c r="X1192" s="30"/>
      <c r="Y1192" s="30"/>
      <c r="Z1192" s="29"/>
      <c r="AA1192" s="30"/>
      <c r="AB1192" s="30"/>
      <c r="AC1192" s="29"/>
      <c r="AD1192" s="30"/>
      <c r="AE1192" s="30">
        <v>1180</v>
      </c>
      <c r="AF1192" s="383" t="s">
        <v>10723</v>
      </c>
      <c r="AG1192" s="30"/>
      <c r="AH1192" s="30"/>
      <c r="AI1192" s="29"/>
      <c r="AJ1192" s="30"/>
      <c r="AK1192" s="30"/>
      <c r="AL1192" s="29"/>
      <c r="AM1192" s="30"/>
      <c r="AN1192" s="30"/>
      <c r="AO1192" s="29"/>
      <c r="AP1192" s="30"/>
      <c r="AQ1192" s="30">
        <v>1180</v>
      </c>
      <c r="AR1192" s="383">
        <v>5736974.2999999998</v>
      </c>
      <c r="AS1192" s="253">
        <f t="shared" si="40"/>
        <v>1180</v>
      </c>
      <c r="AT1192" s="254">
        <f t="shared" si="41"/>
        <v>1180</v>
      </c>
      <c r="AU1192" s="376">
        <v>1180</v>
      </c>
      <c r="AV1192" s="376">
        <v>5740018.9000000004</v>
      </c>
    </row>
    <row r="1193" spans="22:48">
      <c r="V1193" s="30"/>
      <c r="W1193" s="29"/>
      <c r="X1193" s="30"/>
      <c r="Y1193" s="30"/>
      <c r="Z1193" s="29"/>
      <c r="AA1193" s="30"/>
      <c r="AB1193" s="30"/>
      <c r="AC1193" s="29"/>
      <c r="AD1193" s="30"/>
      <c r="AE1193" s="30">
        <v>1181</v>
      </c>
      <c r="AF1193" s="383" t="s">
        <v>10723</v>
      </c>
      <c r="AG1193" s="30"/>
      <c r="AH1193" s="30"/>
      <c r="AI1193" s="29"/>
      <c r="AJ1193" s="30"/>
      <c r="AK1193" s="30"/>
      <c r="AL1193" s="29"/>
      <c r="AM1193" s="30"/>
      <c r="AN1193" s="30"/>
      <c r="AO1193" s="29"/>
      <c r="AP1193" s="30"/>
      <c r="AQ1193" s="30">
        <v>1181</v>
      </c>
      <c r="AR1193" s="383">
        <v>5741821.1900000004</v>
      </c>
      <c r="AS1193" s="253">
        <f t="shared" si="40"/>
        <v>1181</v>
      </c>
      <c r="AT1193" s="254">
        <f t="shared" si="41"/>
        <v>1181</v>
      </c>
      <c r="AU1193" s="376">
        <v>1181</v>
      </c>
      <c r="AV1193" s="376">
        <v>5744865.0499999998</v>
      </c>
    </row>
    <row r="1194" spans="22:48">
      <c r="V1194" s="30"/>
      <c r="W1194" s="29"/>
      <c r="X1194" s="30"/>
      <c r="Y1194" s="30"/>
      <c r="Z1194" s="29"/>
      <c r="AA1194" s="30"/>
      <c r="AB1194" s="30"/>
      <c r="AC1194" s="29"/>
      <c r="AD1194" s="30"/>
      <c r="AE1194" s="30">
        <v>1182</v>
      </c>
      <c r="AF1194" s="383" t="s">
        <v>10723</v>
      </c>
      <c r="AG1194" s="30"/>
      <c r="AH1194" s="30"/>
      <c r="AI1194" s="29"/>
      <c r="AJ1194" s="30"/>
      <c r="AK1194" s="30"/>
      <c r="AL1194" s="29"/>
      <c r="AM1194" s="30"/>
      <c r="AN1194" s="30"/>
      <c r="AO1194" s="29"/>
      <c r="AP1194" s="30"/>
      <c r="AQ1194" s="30">
        <v>1182</v>
      </c>
      <c r="AR1194" s="383">
        <v>5746668.0800000001</v>
      </c>
      <c r="AS1194" s="253">
        <f t="shared" si="40"/>
        <v>1182</v>
      </c>
      <c r="AT1194" s="254">
        <f t="shared" si="41"/>
        <v>1182</v>
      </c>
      <c r="AU1194" s="376">
        <v>1182</v>
      </c>
      <c r="AV1194" s="376">
        <v>5749711.2000000002</v>
      </c>
    </row>
    <row r="1195" spans="22:48">
      <c r="V1195" s="30"/>
      <c r="W1195" s="29"/>
      <c r="X1195" s="30"/>
      <c r="Y1195" s="30"/>
      <c r="Z1195" s="29"/>
      <c r="AA1195" s="30"/>
      <c r="AB1195" s="30"/>
      <c r="AC1195" s="29"/>
      <c r="AD1195" s="30"/>
      <c r="AE1195" s="30">
        <v>1183</v>
      </c>
      <c r="AF1195" s="383" t="s">
        <v>10723</v>
      </c>
      <c r="AG1195" s="30"/>
      <c r="AH1195" s="30"/>
      <c r="AI1195" s="29"/>
      <c r="AJ1195" s="30"/>
      <c r="AK1195" s="30"/>
      <c r="AL1195" s="29"/>
      <c r="AM1195" s="30"/>
      <c r="AN1195" s="30"/>
      <c r="AO1195" s="29"/>
      <c r="AP1195" s="30"/>
      <c r="AQ1195" s="30">
        <v>1183</v>
      </c>
      <c r="AR1195" s="383">
        <v>5751514.9699999997</v>
      </c>
      <c r="AS1195" s="253">
        <f t="shared" si="40"/>
        <v>1183</v>
      </c>
      <c r="AT1195" s="254">
        <f t="shared" si="41"/>
        <v>1183</v>
      </c>
      <c r="AU1195" s="376">
        <v>1183</v>
      </c>
      <c r="AV1195" s="376">
        <v>5754557.3499999996</v>
      </c>
    </row>
    <row r="1196" spans="22:48">
      <c r="V1196" s="30"/>
      <c r="W1196" s="29"/>
      <c r="X1196" s="30"/>
      <c r="Y1196" s="30"/>
      <c r="Z1196" s="29"/>
      <c r="AA1196" s="30"/>
      <c r="AB1196" s="30"/>
      <c r="AC1196" s="29"/>
      <c r="AD1196" s="30"/>
      <c r="AE1196" s="30">
        <v>1184</v>
      </c>
      <c r="AF1196" s="383" t="s">
        <v>10723</v>
      </c>
      <c r="AG1196" s="30"/>
      <c r="AH1196" s="30"/>
      <c r="AI1196" s="29"/>
      <c r="AJ1196" s="30"/>
      <c r="AK1196" s="30"/>
      <c r="AL1196" s="29"/>
      <c r="AM1196" s="30"/>
      <c r="AN1196" s="30"/>
      <c r="AO1196" s="29"/>
      <c r="AP1196" s="30"/>
      <c r="AQ1196" s="30">
        <v>1184</v>
      </c>
      <c r="AR1196" s="383">
        <v>5756361.8600000003</v>
      </c>
      <c r="AS1196" s="253">
        <f t="shared" si="40"/>
        <v>1184</v>
      </c>
      <c r="AT1196" s="254">
        <f t="shared" si="41"/>
        <v>1184</v>
      </c>
      <c r="AU1196" s="376">
        <v>1184</v>
      </c>
      <c r="AV1196" s="376">
        <v>5759403.5</v>
      </c>
    </row>
    <row r="1197" spans="22:48">
      <c r="V1197" s="30"/>
      <c r="W1197" s="29"/>
      <c r="X1197" s="30"/>
      <c r="Y1197" s="30"/>
      <c r="Z1197" s="29"/>
      <c r="AA1197" s="30"/>
      <c r="AB1197" s="30"/>
      <c r="AC1197" s="29"/>
      <c r="AD1197" s="30"/>
      <c r="AE1197" s="30">
        <v>1185</v>
      </c>
      <c r="AF1197" s="383" t="s">
        <v>10723</v>
      </c>
      <c r="AG1197" s="30"/>
      <c r="AH1197" s="30"/>
      <c r="AI1197" s="29"/>
      <c r="AJ1197" s="30"/>
      <c r="AK1197" s="30"/>
      <c r="AL1197" s="29"/>
      <c r="AM1197" s="30"/>
      <c r="AN1197" s="30"/>
      <c r="AO1197" s="29"/>
      <c r="AP1197" s="30"/>
      <c r="AQ1197" s="30">
        <v>1185</v>
      </c>
      <c r="AR1197" s="383">
        <v>5761208.75</v>
      </c>
      <c r="AS1197" s="253">
        <f t="shared" si="40"/>
        <v>1185</v>
      </c>
      <c r="AT1197" s="254">
        <f t="shared" si="41"/>
        <v>1185</v>
      </c>
      <c r="AU1197" s="376">
        <v>1185</v>
      </c>
      <c r="AV1197" s="376">
        <v>5764249.6500000004</v>
      </c>
    </row>
    <row r="1198" spans="22:48">
      <c r="V1198" s="30"/>
      <c r="W1198" s="29"/>
      <c r="X1198" s="30"/>
      <c r="Y1198" s="30"/>
      <c r="Z1198" s="29"/>
      <c r="AA1198" s="30"/>
      <c r="AB1198" s="30"/>
      <c r="AC1198" s="29"/>
      <c r="AD1198" s="30"/>
      <c r="AE1198" s="30">
        <v>1186</v>
      </c>
      <c r="AF1198" s="383" t="s">
        <v>10723</v>
      </c>
      <c r="AG1198" s="30"/>
      <c r="AH1198" s="30"/>
      <c r="AI1198" s="29"/>
      <c r="AJ1198" s="30"/>
      <c r="AK1198" s="30"/>
      <c r="AL1198" s="29"/>
      <c r="AM1198" s="30"/>
      <c r="AN1198" s="30"/>
      <c r="AO1198" s="29"/>
      <c r="AP1198" s="30"/>
      <c r="AQ1198" s="30">
        <v>1186</v>
      </c>
      <c r="AR1198" s="383">
        <v>5766055.6399999997</v>
      </c>
      <c r="AS1198" s="253">
        <f t="shared" si="40"/>
        <v>1186</v>
      </c>
      <c r="AT1198" s="254">
        <f t="shared" si="41"/>
        <v>1186</v>
      </c>
      <c r="AU1198" s="376">
        <v>1186</v>
      </c>
      <c r="AV1198" s="376">
        <v>5769095.7999999998</v>
      </c>
    </row>
    <row r="1199" spans="22:48">
      <c r="V1199" s="30"/>
      <c r="W1199" s="29"/>
      <c r="X1199" s="30"/>
      <c r="Y1199" s="30"/>
      <c r="Z1199" s="29"/>
      <c r="AA1199" s="30"/>
      <c r="AB1199" s="30"/>
      <c r="AC1199" s="29"/>
      <c r="AD1199" s="30"/>
      <c r="AE1199" s="30">
        <v>1187</v>
      </c>
      <c r="AF1199" s="383" t="s">
        <v>10723</v>
      </c>
      <c r="AG1199" s="30"/>
      <c r="AH1199" s="30"/>
      <c r="AI1199" s="29"/>
      <c r="AJ1199" s="30"/>
      <c r="AK1199" s="30"/>
      <c r="AL1199" s="29"/>
      <c r="AM1199" s="30"/>
      <c r="AN1199" s="30"/>
      <c r="AO1199" s="29"/>
      <c r="AP1199" s="30"/>
      <c r="AQ1199" s="30">
        <v>1187</v>
      </c>
      <c r="AR1199" s="383">
        <v>5770902.5300000003</v>
      </c>
      <c r="AS1199" s="253">
        <f t="shared" si="40"/>
        <v>1187</v>
      </c>
      <c r="AT1199" s="254">
        <f t="shared" si="41"/>
        <v>1187</v>
      </c>
      <c r="AU1199" s="376">
        <v>1187</v>
      </c>
      <c r="AV1199" s="376">
        <v>5773941.9500000002</v>
      </c>
    </row>
    <row r="1200" spans="22:48">
      <c r="V1200" s="30"/>
      <c r="W1200" s="29"/>
      <c r="X1200" s="30"/>
      <c r="Y1200" s="30"/>
      <c r="Z1200" s="29"/>
      <c r="AA1200" s="30"/>
      <c r="AB1200" s="30"/>
      <c r="AC1200" s="29"/>
      <c r="AD1200" s="30"/>
      <c r="AE1200" s="30">
        <v>1188</v>
      </c>
      <c r="AF1200" s="383" t="s">
        <v>10723</v>
      </c>
      <c r="AG1200" s="30"/>
      <c r="AH1200" s="30"/>
      <c r="AI1200" s="29"/>
      <c r="AJ1200" s="30"/>
      <c r="AK1200" s="30"/>
      <c r="AL1200" s="29"/>
      <c r="AM1200" s="30"/>
      <c r="AN1200" s="30"/>
      <c r="AO1200" s="29"/>
      <c r="AP1200" s="30"/>
      <c r="AQ1200" s="30">
        <v>1188</v>
      </c>
      <c r="AR1200" s="383">
        <v>5775749.4199999999</v>
      </c>
      <c r="AS1200" s="253">
        <f t="shared" si="40"/>
        <v>1188</v>
      </c>
      <c r="AT1200" s="254">
        <f t="shared" si="41"/>
        <v>1188</v>
      </c>
      <c r="AU1200" s="376">
        <v>1188</v>
      </c>
      <c r="AV1200" s="376">
        <v>5778788.0999999996</v>
      </c>
    </row>
    <row r="1201" spans="22:48">
      <c r="V1201" s="30"/>
      <c r="W1201" s="29"/>
      <c r="X1201" s="30"/>
      <c r="Y1201" s="30"/>
      <c r="Z1201" s="29"/>
      <c r="AA1201" s="30"/>
      <c r="AB1201" s="30"/>
      <c r="AC1201" s="29"/>
      <c r="AD1201" s="30"/>
      <c r="AE1201" s="30">
        <v>1189</v>
      </c>
      <c r="AF1201" s="383" t="s">
        <v>10723</v>
      </c>
      <c r="AG1201" s="30"/>
      <c r="AH1201" s="30"/>
      <c r="AI1201" s="29"/>
      <c r="AJ1201" s="30"/>
      <c r="AK1201" s="30"/>
      <c r="AL1201" s="29"/>
      <c r="AM1201" s="30"/>
      <c r="AN1201" s="30"/>
      <c r="AO1201" s="29"/>
      <c r="AP1201" s="30"/>
      <c r="AQ1201" s="30">
        <v>1189</v>
      </c>
      <c r="AR1201" s="383">
        <v>5780596.3099999996</v>
      </c>
      <c r="AS1201" s="253">
        <f t="shared" si="40"/>
        <v>1189</v>
      </c>
      <c r="AT1201" s="254">
        <f t="shared" si="41"/>
        <v>1189</v>
      </c>
      <c r="AU1201" s="376">
        <v>1189</v>
      </c>
      <c r="AV1201" s="376">
        <v>5783634.25</v>
      </c>
    </row>
    <row r="1202" spans="22:48">
      <c r="V1202" s="30"/>
      <c r="W1202" s="29"/>
      <c r="X1202" s="30"/>
      <c r="Y1202" s="30"/>
      <c r="Z1202" s="29"/>
      <c r="AA1202" s="30"/>
      <c r="AB1202" s="30"/>
      <c r="AC1202" s="29"/>
      <c r="AD1202" s="30"/>
      <c r="AE1202" s="30">
        <v>1190</v>
      </c>
      <c r="AF1202" s="383" t="s">
        <v>10723</v>
      </c>
      <c r="AG1202" s="30"/>
      <c r="AH1202" s="30"/>
      <c r="AI1202" s="29"/>
      <c r="AJ1202" s="30"/>
      <c r="AK1202" s="30"/>
      <c r="AL1202" s="29"/>
      <c r="AM1202" s="30"/>
      <c r="AN1202" s="30"/>
      <c r="AO1202" s="29"/>
      <c r="AP1202" s="30"/>
      <c r="AQ1202" s="30">
        <v>1190</v>
      </c>
      <c r="AR1202" s="383">
        <v>5785443.2000000002</v>
      </c>
      <c r="AS1202" s="253">
        <f t="shared" si="40"/>
        <v>1190</v>
      </c>
      <c r="AT1202" s="254">
        <f t="shared" si="41"/>
        <v>1190</v>
      </c>
      <c r="AU1202" s="376">
        <v>1190</v>
      </c>
      <c r="AV1202" s="376">
        <v>5788480.4000000004</v>
      </c>
    </row>
    <row r="1203" spans="22:48">
      <c r="V1203" s="30"/>
      <c r="W1203" s="29"/>
      <c r="X1203" s="30"/>
      <c r="Y1203" s="30"/>
      <c r="Z1203" s="29"/>
      <c r="AA1203" s="30"/>
      <c r="AB1203" s="30"/>
      <c r="AC1203" s="29"/>
      <c r="AD1203" s="30"/>
      <c r="AE1203" s="30">
        <v>1191</v>
      </c>
      <c r="AF1203" s="383" t="s">
        <v>10723</v>
      </c>
      <c r="AG1203" s="30"/>
      <c r="AH1203" s="30"/>
      <c r="AI1203" s="29"/>
      <c r="AJ1203" s="30"/>
      <c r="AK1203" s="30"/>
      <c r="AL1203" s="29"/>
      <c r="AM1203" s="30"/>
      <c r="AN1203" s="30"/>
      <c r="AO1203" s="29"/>
      <c r="AP1203" s="30"/>
      <c r="AQ1203" s="30">
        <v>1191</v>
      </c>
      <c r="AR1203" s="383">
        <v>5790290.0899999999</v>
      </c>
      <c r="AS1203" s="253">
        <f t="shared" si="40"/>
        <v>1191</v>
      </c>
      <c r="AT1203" s="254">
        <f t="shared" si="41"/>
        <v>1191</v>
      </c>
      <c r="AU1203" s="376">
        <v>1191</v>
      </c>
      <c r="AV1203" s="376">
        <v>5793326.5499999998</v>
      </c>
    </row>
    <row r="1204" spans="22:48">
      <c r="V1204" s="30"/>
      <c r="W1204" s="29"/>
      <c r="X1204" s="30"/>
      <c r="Y1204" s="30"/>
      <c r="Z1204" s="29"/>
      <c r="AA1204" s="30"/>
      <c r="AB1204" s="30"/>
      <c r="AC1204" s="29"/>
      <c r="AD1204" s="30"/>
      <c r="AE1204" s="30">
        <v>1192</v>
      </c>
      <c r="AF1204" s="383" t="s">
        <v>10723</v>
      </c>
      <c r="AG1204" s="30"/>
      <c r="AH1204" s="30"/>
      <c r="AI1204" s="29"/>
      <c r="AJ1204" s="30"/>
      <c r="AK1204" s="30"/>
      <c r="AL1204" s="29"/>
      <c r="AM1204" s="30"/>
      <c r="AN1204" s="30"/>
      <c r="AO1204" s="29"/>
      <c r="AP1204" s="30"/>
      <c r="AQ1204" s="30">
        <v>1192</v>
      </c>
      <c r="AR1204" s="383">
        <v>5795136.9800000004</v>
      </c>
      <c r="AS1204" s="253">
        <f t="shared" si="40"/>
        <v>1192</v>
      </c>
      <c r="AT1204" s="254">
        <f t="shared" si="41"/>
        <v>1192</v>
      </c>
      <c r="AU1204" s="376">
        <v>1192</v>
      </c>
      <c r="AV1204" s="376">
        <v>5798172.7000000002</v>
      </c>
    </row>
    <row r="1205" spans="22:48">
      <c r="V1205" s="30"/>
      <c r="W1205" s="29"/>
      <c r="X1205" s="30"/>
      <c r="Y1205" s="30"/>
      <c r="Z1205" s="29"/>
      <c r="AA1205" s="30"/>
      <c r="AB1205" s="30"/>
      <c r="AC1205" s="29"/>
      <c r="AD1205" s="30"/>
      <c r="AE1205" s="30">
        <v>1193</v>
      </c>
      <c r="AF1205" s="383" t="s">
        <v>10723</v>
      </c>
      <c r="AG1205" s="30"/>
      <c r="AH1205" s="30"/>
      <c r="AI1205" s="29"/>
      <c r="AJ1205" s="30"/>
      <c r="AK1205" s="30"/>
      <c r="AL1205" s="29"/>
      <c r="AM1205" s="30"/>
      <c r="AN1205" s="30"/>
      <c r="AO1205" s="29"/>
      <c r="AP1205" s="30"/>
      <c r="AQ1205" s="30">
        <v>1193</v>
      </c>
      <c r="AR1205" s="383">
        <v>5799983.8700000001</v>
      </c>
      <c r="AS1205" s="253">
        <f t="shared" si="40"/>
        <v>1193</v>
      </c>
      <c r="AT1205" s="254">
        <f t="shared" si="41"/>
        <v>1193</v>
      </c>
      <c r="AU1205" s="376">
        <v>1193</v>
      </c>
      <c r="AV1205" s="376">
        <v>5803018.8499999996</v>
      </c>
    </row>
    <row r="1206" spans="22:48">
      <c r="V1206" s="30"/>
      <c r="W1206" s="29"/>
      <c r="X1206" s="30"/>
      <c r="Y1206" s="30"/>
      <c r="Z1206" s="29"/>
      <c r="AA1206" s="30"/>
      <c r="AB1206" s="30"/>
      <c r="AC1206" s="29"/>
      <c r="AD1206" s="30"/>
      <c r="AE1206" s="30">
        <v>1194</v>
      </c>
      <c r="AF1206" s="383" t="s">
        <v>10723</v>
      </c>
      <c r="AG1206" s="30"/>
      <c r="AH1206" s="30"/>
      <c r="AI1206" s="29"/>
      <c r="AJ1206" s="30"/>
      <c r="AK1206" s="30"/>
      <c r="AL1206" s="29"/>
      <c r="AM1206" s="30"/>
      <c r="AN1206" s="30"/>
      <c r="AO1206" s="29"/>
      <c r="AP1206" s="30"/>
      <c r="AQ1206" s="30">
        <v>1194</v>
      </c>
      <c r="AR1206" s="383">
        <v>5804830.7599999998</v>
      </c>
      <c r="AS1206" s="253">
        <f t="shared" si="40"/>
        <v>1194</v>
      </c>
      <c r="AT1206" s="254">
        <f t="shared" si="41"/>
        <v>1194</v>
      </c>
      <c r="AU1206" s="376">
        <v>1194</v>
      </c>
      <c r="AV1206" s="376">
        <v>5807865</v>
      </c>
    </row>
    <row r="1207" spans="22:48">
      <c r="V1207" s="30"/>
      <c r="W1207" s="29"/>
      <c r="X1207" s="30"/>
      <c r="Y1207" s="30"/>
      <c r="Z1207" s="29"/>
      <c r="AA1207" s="30"/>
      <c r="AB1207" s="30"/>
      <c r="AC1207" s="29"/>
      <c r="AD1207" s="30"/>
      <c r="AE1207" s="30">
        <v>1195</v>
      </c>
      <c r="AF1207" s="383" t="s">
        <v>10723</v>
      </c>
      <c r="AG1207" s="30"/>
      <c r="AH1207" s="30"/>
      <c r="AI1207" s="29"/>
      <c r="AJ1207" s="30"/>
      <c r="AK1207" s="30"/>
      <c r="AL1207" s="29"/>
      <c r="AM1207" s="30"/>
      <c r="AN1207" s="30"/>
      <c r="AO1207" s="29"/>
      <c r="AP1207" s="30"/>
      <c r="AQ1207" s="30">
        <v>1195</v>
      </c>
      <c r="AR1207" s="383">
        <v>5809677.6500000004</v>
      </c>
      <c r="AS1207" s="253">
        <f t="shared" si="40"/>
        <v>1195</v>
      </c>
      <c r="AT1207" s="254">
        <f t="shared" si="41"/>
        <v>1195</v>
      </c>
      <c r="AU1207" s="376">
        <v>1195</v>
      </c>
      <c r="AV1207" s="376">
        <v>5812711.1500000004</v>
      </c>
    </row>
    <row r="1208" spans="22:48">
      <c r="V1208" s="30"/>
      <c r="W1208" s="29"/>
      <c r="X1208" s="30"/>
      <c r="Y1208" s="30"/>
      <c r="Z1208" s="29"/>
      <c r="AA1208" s="30"/>
      <c r="AB1208" s="30"/>
      <c r="AC1208" s="29"/>
      <c r="AD1208" s="30"/>
      <c r="AE1208" s="30">
        <v>1196</v>
      </c>
      <c r="AF1208" s="383" t="s">
        <v>10723</v>
      </c>
      <c r="AG1208" s="30"/>
      <c r="AH1208" s="30"/>
      <c r="AI1208" s="29"/>
      <c r="AJ1208" s="30"/>
      <c r="AK1208" s="30"/>
      <c r="AL1208" s="29"/>
      <c r="AM1208" s="30"/>
      <c r="AN1208" s="30"/>
      <c r="AO1208" s="29"/>
      <c r="AP1208" s="30"/>
      <c r="AQ1208" s="30">
        <v>1196</v>
      </c>
      <c r="AR1208" s="383">
        <v>5814524.54</v>
      </c>
      <c r="AS1208" s="253">
        <f t="shared" si="40"/>
        <v>1196</v>
      </c>
      <c r="AT1208" s="254">
        <f t="shared" si="41"/>
        <v>1196</v>
      </c>
      <c r="AU1208" s="376">
        <v>1196</v>
      </c>
      <c r="AV1208" s="376">
        <v>5817557.2999999998</v>
      </c>
    </row>
    <row r="1209" spans="22:48">
      <c r="V1209" s="30"/>
      <c r="W1209" s="29"/>
      <c r="X1209" s="30"/>
      <c r="Y1209" s="30"/>
      <c r="Z1209" s="29"/>
      <c r="AA1209" s="30"/>
      <c r="AB1209" s="30"/>
      <c r="AC1209" s="29"/>
      <c r="AD1209" s="30"/>
      <c r="AE1209" s="30">
        <v>1197</v>
      </c>
      <c r="AF1209" s="383" t="s">
        <v>10723</v>
      </c>
      <c r="AG1209" s="30"/>
      <c r="AH1209" s="30"/>
      <c r="AI1209" s="29"/>
      <c r="AJ1209" s="30"/>
      <c r="AK1209" s="30"/>
      <c r="AL1209" s="29"/>
      <c r="AM1209" s="30"/>
      <c r="AN1209" s="30"/>
      <c r="AO1209" s="29"/>
      <c r="AP1209" s="30"/>
      <c r="AQ1209" s="30">
        <v>1197</v>
      </c>
      <c r="AR1209" s="383">
        <v>5819371.4299999997</v>
      </c>
      <c r="AS1209" s="253">
        <f t="shared" si="40"/>
        <v>1197</v>
      </c>
      <c r="AT1209" s="254">
        <f t="shared" si="41"/>
        <v>1197</v>
      </c>
      <c r="AU1209" s="376">
        <v>1197</v>
      </c>
      <c r="AV1209" s="376">
        <v>5822403.4500000002</v>
      </c>
    </row>
    <row r="1210" spans="22:48">
      <c r="V1210" s="30"/>
      <c r="W1210" s="29"/>
      <c r="X1210" s="30"/>
      <c r="Y1210" s="30"/>
      <c r="Z1210" s="29"/>
      <c r="AA1210" s="30"/>
      <c r="AB1210" s="30"/>
      <c r="AC1210" s="29"/>
      <c r="AD1210" s="30"/>
      <c r="AE1210" s="30">
        <v>1198</v>
      </c>
      <c r="AF1210" s="383" t="s">
        <v>10723</v>
      </c>
      <c r="AG1210" s="30"/>
      <c r="AH1210" s="30"/>
      <c r="AI1210" s="29"/>
      <c r="AJ1210" s="30"/>
      <c r="AK1210" s="30"/>
      <c r="AL1210" s="29"/>
      <c r="AM1210" s="30"/>
      <c r="AN1210" s="30"/>
      <c r="AO1210" s="29"/>
      <c r="AP1210" s="30"/>
      <c r="AQ1210" s="30">
        <v>1198</v>
      </c>
      <c r="AR1210" s="383">
        <v>5824218.3200000003</v>
      </c>
      <c r="AS1210" s="253">
        <f t="shared" si="40"/>
        <v>1198</v>
      </c>
      <c r="AT1210" s="254">
        <f t="shared" si="41"/>
        <v>1198</v>
      </c>
      <c r="AU1210" s="376">
        <v>1198</v>
      </c>
      <c r="AV1210" s="376">
        <v>5827249.5999999996</v>
      </c>
    </row>
    <row r="1211" spans="22:48">
      <c r="V1211" s="30"/>
      <c r="W1211" s="29"/>
      <c r="X1211" s="30"/>
      <c r="Y1211" s="30"/>
      <c r="Z1211" s="29"/>
      <c r="AA1211" s="30"/>
      <c r="AB1211" s="30"/>
      <c r="AC1211" s="29"/>
      <c r="AD1211" s="30"/>
      <c r="AE1211" s="30">
        <v>1199</v>
      </c>
      <c r="AF1211" s="383" t="s">
        <v>10723</v>
      </c>
      <c r="AG1211" s="30"/>
      <c r="AH1211" s="30"/>
      <c r="AI1211" s="29"/>
      <c r="AJ1211" s="30"/>
      <c r="AK1211" s="30"/>
      <c r="AL1211" s="29"/>
      <c r="AM1211" s="30"/>
      <c r="AN1211" s="30"/>
      <c r="AO1211" s="29"/>
      <c r="AP1211" s="30"/>
      <c r="AQ1211" s="30">
        <v>1199</v>
      </c>
      <c r="AR1211" s="383">
        <v>5829065.21</v>
      </c>
      <c r="AS1211" s="253">
        <f t="shared" si="40"/>
        <v>1199</v>
      </c>
      <c r="AT1211" s="254">
        <f t="shared" si="41"/>
        <v>1199</v>
      </c>
      <c r="AU1211" s="376">
        <v>1199</v>
      </c>
      <c r="AV1211" s="376">
        <v>5832095.75</v>
      </c>
    </row>
    <row r="1212" spans="22:48">
      <c r="V1212" s="30"/>
      <c r="W1212" s="29"/>
      <c r="X1212" s="30"/>
      <c r="Y1212" s="30"/>
      <c r="Z1212" s="29"/>
      <c r="AA1212" s="30"/>
      <c r="AB1212" s="30"/>
      <c r="AC1212" s="29"/>
      <c r="AD1212" s="30"/>
      <c r="AE1212" s="30">
        <v>1200</v>
      </c>
      <c r="AF1212" s="383" t="s">
        <v>10723</v>
      </c>
      <c r="AG1212" s="30"/>
      <c r="AH1212" s="30"/>
      <c r="AI1212" s="29"/>
      <c r="AJ1212" s="30"/>
      <c r="AK1212" s="30"/>
      <c r="AL1212" s="29"/>
      <c r="AM1212" s="30"/>
      <c r="AN1212" s="30"/>
      <c r="AO1212" s="29"/>
      <c r="AP1212" s="30"/>
      <c r="AQ1212" s="30">
        <v>1200</v>
      </c>
      <c r="AR1212" s="383">
        <v>5833912.0999999996</v>
      </c>
      <c r="AS1212" s="253">
        <f t="shared" si="40"/>
        <v>1200</v>
      </c>
      <c r="AT1212" s="254">
        <f t="shared" si="41"/>
        <v>1200</v>
      </c>
      <c r="AU1212" s="376">
        <v>1200</v>
      </c>
      <c r="AV1212" s="376">
        <v>5836941.9000000004</v>
      </c>
    </row>
    <row r="1213" spans="22:48">
      <c r="V1213" s="30"/>
      <c r="W1213" s="29"/>
      <c r="X1213" s="30"/>
      <c r="Y1213" s="30"/>
      <c r="Z1213" s="29"/>
      <c r="AA1213" s="30"/>
      <c r="AB1213" s="30"/>
      <c r="AC1213" s="29"/>
      <c r="AD1213" s="30"/>
      <c r="AE1213" s="30">
        <v>1201</v>
      </c>
      <c r="AF1213" s="383" t="s">
        <v>10723</v>
      </c>
      <c r="AG1213" s="30"/>
      <c r="AH1213" s="30"/>
      <c r="AI1213" s="29"/>
      <c r="AJ1213" s="30"/>
      <c r="AK1213" s="30"/>
      <c r="AL1213" s="29"/>
      <c r="AM1213" s="30"/>
      <c r="AN1213" s="30"/>
      <c r="AO1213" s="29"/>
      <c r="AP1213" s="30"/>
      <c r="AQ1213" s="30">
        <v>1201</v>
      </c>
      <c r="AR1213" s="383">
        <v>5838761.25</v>
      </c>
      <c r="AS1213" s="253">
        <f t="shared" si="40"/>
        <v>1201</v>
      </c>
      <c r="AT1213" s="254">
        <f t="shared" si="41"/>
        <v>1201</v>
      </c>
      <c r="AU1213" s="376">
        <v>1201</v>
      </c>
      <c r="AV1213" s="376">
        <v>5841789.6399999997</v>
      </c>
    </row>
    <row r="1214" spans="22:48">
      <c r="V1214" s="30"/>
      <c r="W1214" s="29"/>
      <c r="X1214" s="30"/>
      <c r="Y1214" s="30"/>
      <c r="Z1214" s="29"/>
      <c r="AA1214" s="30"/>
      <c r="AB1214" s="30"/>
      <c r="AC1214" s="29"/>
      <c r="AD1214" s="30"/>
      <c r="AE1214" s="30">
        <v>1202</v>
      </c>
      <c r="AF1214" s="383" t="s">
        <v>10723</v>
      </c>
      <c r="AG1214" s="30"/>
      <c r="AH1214" s="30"/>
      <c r="AI1214" s="29"/>
      <c r="AJ1214" s="30"/>
      <c r="AK1214" s="30"/>
      <c r="AL1214" s="29"/>
      <c r="AM1214" s="30"/>
      <c r="AN1214" s="30"/>
      <c r="AO1214" s="29"/>
      <c r="AP1214" s="30"/>
      <c r="AQ1214" s="30">
        <v>1202</v>
      </c>
      <c r="AR1214" s="383">
        <v>5843610.4000000004</v>
      </c>
      <c r="AS1214" s="253">
        <f t="shared" si="40"/>
        <v>1202</v>
      </c>
      <c r="AT1214" s="254">
        <f t="shared" si="41"/>
        <v>1202</v>
      </c>
      <c r="AU1214" s="376">
        <v>1202</v>
      </c>
      <c r="AV1214" s="376">
        <v>5846637.3799999999</v>
      </c>
    </row>
    <row r="1215" spans="22:48">
      <c r="V1215" s="30"/>
      <c r="W1215" s="29"/>
      <c r="X1215" s="30"/>
      <c r="Y1215" s="30"/>
      <c r="Z1215" s="29"/>
      <c r="AA1215" s="30"/>
      <c r="AB1215" s="30"/>
      <c r="AC1215" s="29"/>
      <c r="AD1215" s="30"/>
      <c r="AE1215" s="30">
        <v>1203</v>
      </c>
      <c r="AF1215" s="383" t="s">
        <v>10723</v>
      </c>
      <c r="AG1215" s="30"/>
      <c r="AH1215" s="30"/>
      <c r="AI1215" s="29"/>
      <c r="AJ1215" s="30"/>
      <c r="AK1215" s="30"/>
      <c r="AL1215" s="29"/>
      <c r="AM1215" s="30"/>
      <c r="AN1215" s="30"/>
      <c r="AO1215" s="29"/>
      <c r="AP1215" s="30"/>
      <c r="AQ1215" s="30">
        <v>1203</v>
      </c>
      <c r="AR1215" s="383">
        <v>5848459.5499999998</v>
      </c>
      <c r="AS1215" s="253">
        <f t="shared" si="40"/>
        <v>1203</v>
      </c>
      <c r="AT1215" s="254">
        <f t="shared" si="41"/>
        <v>1203</v>
      </c>
      <c r="AU1215" s="376">
        <v>1203</v>
      </c>
      <c r="AV1215" s="376">
        <v>5851485.1200000001</v>
      </c>
    </row>
    <row r="1216" spans="22:48">
      <c r="V1216" s="30"/>
      <c r="W1216" s="29"/>
      <c r="X1216" s="30"/>
      <c r="Y1216" s="30"/>
      <c r="Z1216" s="29"/>
      <c r="AA1216" s="30"/>
      <c r="AB1216" s="30"/>
      <c r="AC1216" s="29"/>
      <c r="AD1216" s="30"/>
      <c r="AE1216" s="30">
        <v>1204</v>
      </c>
      <c r="AF1216" s="383" t="s">
        <v>10723</v>
      </c>
      <c r="AG1216" s="30"/>
      <c r="AH1216" s="30"/>
      <c r="AI1216" s="29"/>
      <c r="AJ1216" s="30"/>
      <c r="AK1216" s="30"/>
      <c r="AL1216" s="29"/>
      <c r="AM1216" s="30"/>
      <c r="AN1216" s="30"/>
      <c r="AO1216" s="29"/>
      <c r="AP1216" s="30"/>
      <c r="AQ1216" s="30">
        <v>1204</v>
      </c>
      <c r="AR1216" s="383">
        <v>5853308.7000000002</v>
      </c>
      <c r="AS1216" s="253">
        <f t="shared" si="40"/>
        <v>1204</v>
      </c>
      <c r="AT1216" s="254">
        <f t="shared" si="41"/>
        <v>1204</v>
      </c>
      <c r="AU1216" s="376">
        <v>1204</v>
      </c>
      <c r="AV1216" s="376">
        <v>5856332.8600000003</v>
      </c>
    </row>
    <row r="1217" spans="22:48">
      <c r="V1217" s="30"/>
      <c r="W1217" s="29"/>
      <c r="X1217" s="30"/>
      <c r="Y1217" s="30"/>
      <c r="Z1217" s="29"/>
      <c r="AA1217" s="30"/>
      <c r="AB1217" s="30"/>
      <c r="AC1217" s="29"/>
      <c r="AD1217" s="30"/>
      <c r="AE1217" s="30">
        <v>1205</v>
      </c>
      <c r="AF1217" s="383" t="s">
        <v>10723</v>
      </c>
      <c r="AG1217" s="30"/>
      <c r="AH1217" s="30"/>
      <c r="AI1217" s="29"/>
      <c r="AJ1217" s="30"/>
      <c r="AK1217" s="30"/>
      <c r="AL1217" s="29"/>
      <c r="AM1217" s="30"/>
      <c r="AN1217" s="30"/>
      <c r="AO1217" s="29"/>
      <c r="AP1217" s="30"/>
      <c r="AQ1217" s="30">
        <v>1205</v>
      </c>
      <c r="AR1217" s="383">
        <v>5858157.8499999996</v>
      </c>
      <c r="AS1217" s="253">
        <f t="shared" si="40"/>
        <v>1205</v>
      </c>
      <c r="AT1217" s="254">
        <f t="shared" si="41"/>
        <v>1205</v>
      </c>
      <c r="AU1217" s="376">
        <v>1205</v>
      </c>
      <c r="AV1217" s="376">
        <v>5861180.5999999996</v>
      </c>
    </row>
    <row r="1218" spans="22:48">
      <c r="V1218" s="30"/>
      <c r="W1218" s="29"/>
      <c r="X1218" s="30"/>
      <c r="Y1218" s="30"/>
      <c r="Z1218" s="29"/>
      <c r="AA1218" s="30"/>
      <c r="AB1218" s="30"/>
      <c r="AC1218" s="29"/>
      <c r="AD1218" s="30"/>
      <c r="AE1218" s="30">
        <v>1206</v>
      </c>
      <c r="AF1218" s="383" t="s">
        <v>10723</v>
      </c>
      <c r="AG1218" s="30"/>
      <c r="AH1218" s="30"/>
      <c r="AI1218" s="29"/>
      <c r="AJ1218" s="30"/>
      <c r="AK1218" s="30"/>
      <c r="AL1218" s="29"/>
      <c r="AM1218" s="30"/>
      <c r="AN1218" s="30"/>
      <c r="AO1218" s="29"/>
      <c r="AP1218" s="30"/>
      <c r="AQ1218" s="30">
        <v>1206</v>
      </c>
      <c r="AR1218" s="383">
        <v>5863007</v>
      </c>
      <c r="AS1218" s="253">
        <f t="shared" si="40"/>
        <v>1206</v>
      </c>
      <c r="AT1218" s="254">
        <f t="shared" si="41"/>
        <v>1206</v>
      </c>
      <c r="AU1218" s="376">
        <v>1206</v>
      </c>
      <c r="AV1218" s="376">
        <v>5866028.3399999999</v>
      </c>
    </row>
    <row r="1219" spans="22:48">
      <c r="V1219" s="30"/>
      <c r="W1219" s="29"/>
      <c r="X1219" s="30"/>
      <c r="Y1219" s="30"/>
      <c r="Z1219" s="29"/>
      <c r="AA1219" s="30"/>
      <c r="AB1219" s="30"/>
      <c r="AC1219" s="29"/>
      <c r="AD1219" s="30"/>
      <c r="AE1219" s="30">
        <v>1207</v>
      </c>
      <c r="AF1219" s="383" t="s">
        <v>10723</v>
      </c>
      <c r="AG1219" s="30"/>
      <c r="AH1219" s="30"/>
      <c r="AI1219" s="29"/>
      <c r="AJ1219" s="30"/>
      <c r="AK1219" s="30"/>
      <c r="AL1219" s="29"/>
      <c r="AM1219" s="30"/>
      <c r="AN1219" s="30"/>
      <c r="AO1219" s="29"/>
      <c r="AP1219" s="30"/>
      <c r="AQ1219" s="30">
        <v>1207</v>
      </c>
      <c r="AR1219" s="383">
        <v>5867856.1500000004</v>
      </c>
      <c r="AS1219" s="253">
        <f t="shared" si="40"/>
        <v>1207</v>
      </c>
      <c r="AT1219" s="254">
        <f t="shared" si="41"/>
        <v>1207</v>
      </c>
      <c r="AU1219" s="376">
        <v>1207</v>
      </c>
      <c r="AV1219" s="376">
        <v>5870876.0800000001</v>
      </c>
    </row>
    <row r="1220" spans="22:48">
      <c r="V1220" s="30"/>
      <c r="W1220" s="29"/>
      <c r="X1220" s="30"/>
      <c r="Y1220" s="30"/>
      <c r="Z1220" s="29"/>
      <c r="AA1220" s="30"/>
      <c r="AB1220" s="30"/>
      <c r="AC1220" s="29"/>
      <c r="AD1220" s="30"/>
      <c r="AE1220" s="30">
        <v>1208</v>
      </c>
      <c r="AF1220" s="383" t="s">
        <v>10723</v>
      </c>
      <c r="AG1220" s="30"/>
      <c r="AH1220" s="30"/>
      <c r="AI1220" s="29"/>
      <c r="AJ1220" s="30"/>
      <c r="AK1220" s="30"/>
      <c r="AL1220" s="29"/>
      <c r="AM1220" s="30"/>
      <c r="AN1220" s="30"/>
      <c r="AO1220" s="29"/>
      <c r="AP1220" s="30"/>
      <c r="AQ1220" s="30">
        <v>1208</v>
      </c>
      <c r="AR1220" s="383">
        <v>5872705.2999999998</v>
      </c>
      <c r="AS1220" s="253">
        <f t="shared" si="40"/>
        <v>1208</v>
      </c>
      <c r="AT1220" s="254">
        <f t="shared" si="41"/>
        <v>1208</v>
      </c>
      <c r="AU1220" s="376">
        <v>1208</v>
      </c>
      <c r="AV1220" s="376">
        <v>5875723.8200000003</v>
      </c>
    </row>
    <row r="1221" spans="22:48">
      <c r="V1221" s="30"/>
      <c r="W1221" s="29"/>
      <c r="X1221" s="30"/>
      <c r="Y1221" s="30"/>
      <c r="Z1221" s="29"/>
      <c r="AA1221" s="30"/>
      <c r="AB1221" s="30"/>
      <c r="AC1221" s="29"/>
      <c r="AD1221" s="30"/>
      <c r="AE1221" s="30">
        <v>1209</v>
      </c>
      <c r="AF1221" s="383" t="s">
        <v>10723</v>
      </c>
      <c r="AG1221" s="30"/>
      <c r="AH1221" s="30"/>
      <c r="AI1221" s="29"/>
      <c r="AJ1221" s="30"/>
      <c r="AK1221" s="30"/>
      <c r="AL1221" s="29"/>
      <c r="AM1221" s="30"/>
      <c r="AN1221" s="30"/>
      <c r="AO1221" s="29"/>
      <c r="AP1221" s="30"/>
      <c r="AQ1221" s="30">
        <v>1209</v>
      </c>
      <c r="AR1221" s="383">
        <v>5877554.4500000002</v>
      </c>
      <c r="AS1221" s="253">
        <f t="shared" si="40"/>
        <v>1209</v>
      </c>
      <c r="AT1221" s="254">
        <f t="shared" si="41"/>
        <v>1209</v>
      </c>
      <c r="AU1221" s="376">
        <v>1209</v>
      </c>
      <c r="AV1221" s="376">
        <v>5880571.5599999996</v>
      </c>
    </row>
    <row r="1222" spans="22:48">
      <c r="V1222" s="30"/>
      <c r="W1222" s="29"/>
      <c r="X1222" s="30"/>
      <c r="Y1222" s="30"/>
      <c r="Z1222" s="29"/>
      <c r="AA1222" s="30"/>
      <c r="AB1222" s="30"/>
      <c r="AC1222" s="29"/>
      <c r="AD1222" s="30"/>
      <c r="AE1222" s="30">
        <v>1210</v>
      </c>
      <c r="AF1222" s="383" t="s">
        <v>10723</v>
      </c>
      <c r="AG1222" s="30"/>
      <c r="AH1222" s="30"/>
      <c r="AI1222" s="29"/>
      <c r="AJ1222" s="30"/>
      <c r="AK1222" s="30"/>
      <c r="AL1222" s="29"/>
      <c r="AM1222" s="30"/>
      <c r="AN1222" s="30"/>
      <c r="AO1222" s="29"/>
      <c r="AP1222" s="30"/>
      <c r="AQ1222" s="30">
        <v>1210</v>
      </c>
      <c r="AR1222" s="383">
        <v>5882403.5999999996</v>
      </c>
      <c r="AS1222" s="253">
        <f t="shared" si="40"/>
        <v>1210</v>
      </c>
      <c r="AT1222" s="254">
        <f t="shared" si="41"/>
        <v>1210</v>
      </c>
      <c r="AU1222" s="376">
        <v>1210</v>
      </c>
      <c r="AV1222" s="376">
        <v>5885419.2999999998</v>
      </c>
    </row>
    <row r="1223" spans="22:48">
      <c r="V1223" s="30"/>
      <c r="W1223" s="29"/>
      <c r="X1223" s="30"/>
      <c r="Y1223" s="30"/>
      <c r="Z1223" s="29"/>
      <c r="AA1223" s="30"/>
      <c r="AB1223" s="30"/>
      <c r="AC1223" s="29"/>
      <c r="AD1223" s="30"/>
      <c r="AE1223" s="30">
        <v>1211</v>
      </c>
      <c r="AF1223" s="383" t="s">
        <v>10723</v>
      </c>
      <c r="AG1223" s="30"/>
      <c r="AH1223" s="30"/>
      <c r="AI1223" s="29"/>
      <c r="AJ1223" s="30"/>
      <c r="AK1223" s="30"/>
      <c r="AL1223" s="29"/>
      <c r="AM1223" s="30"/>
      <c r="AN1223" s="30"/>
      <c r="AO1223" s="29"/>
      <c r="AP1223" s="30"/>
      <c r="AQ1223" s="30">
        <v>1211</v>
      </c>
      <c r="AR1223" s="383">
        <v>5887252.75</v>
      </c>
      <c r="AS1223" s="253">
        <f t="shared" si="40"/>
        <v>1211</v>
      </c>
      <c r="AT1223" s="254">
        <f t="shared" si="41"/>
        <v>1211</v>
      </c>
      <c r="AU1223" s="376">
        <v>1211</v>
      </c>
      <c r="AV1223" s="376">
        <v>5890267.04</v>
      </c>
    </row>
    <row r="1224" spans="22:48">
      <c r="V1224" s="30"/>
      <c r="W1224" s="29"/>
      <c r="X1224" s="30"/>
      <c r="Y1224" s="30"/>
      <c r="Z1224" s="29"/>
      <c r="AA1224" s="30"/>
      <c r="AB1224" s="30"/>
      <c r="AC1224" s="29"/>
      <c r="AD1224" s="30"/>
      <c r="AE1224" s="30">
        <v>1212</v>
      </c>
      <c r="AF1224" s="383" t="s">
        <v>10723</v>
      </c>
      <c r="AG1224" s="30"/>
      <c r="AH1224" s="30"/>
      <c r="AI1224" s="29"/>
      <c r="AJ1224" s="30"/>
      <c r="AK1224" s="30"/>
      <c r="AL1224" s="29"/>
      <c r="AM1224" s="30"/>
      <c r="AN1224" s="30"/>
      <c r="AO1224" s="29"/>
      <c r="AP1224" s="30"/>
      <c r="AQ1224" s="30">
        <v>1212</v>
      </c>
      <c r="AR1224" s="383">
        <v>5892101.9000000004</v>
      </c>
      <c r="AS1224" s="253">
        <f t="shared" si="40"/>
        <v>1212</v>
      </c>
      <c r="AT1224" s="254">
        <f t="shared" si="41"/>
        <v>1212</v>
      </c>
      <c r="AU1224" s="376">
        <v>1212</v>
      </c>
      <c r="AV1224" s="376">
        <v>5895114.7800000003</v>
      </c>
    </row>
    <row r="1225" spans="22:48">
      <c r="V1225" s="30"/>
      <c r="W1225" s="29"/>
      <c r="X1225" s="30"/>
      <c r="Y1225" s="30"/>
      <c r="Z1225" s="29"/>
      <c r="AA1225" s="30"/>
      <c r="AB1225" s="30"/>
      <c r="AC1225" s="29"/>
      <c r="AD1225" s="30"/>
      <c r="AE1225" s="30">
        <v>1213</v>
      </c>
      <c r="AF1225" s="383" t="s">
        <v>10723</v>
      </c>
      <c r="AG1225" s="30"/>
      <c r="AH1225" s="30"/>
      <c r="AI1225" s="29"/>
      <c r="AJ1225" s="30"/>
      <c r="AK1225" s="30"/>
      <c r="AL1225" s="29"/>
      <c r="AM1225" s="30"/>
      <c r="AN1225" s="30"/>
      <c r="AO1225" s="29"/>
      <c r="AP1225" s="30"/>
      <c r="AQ1225" s="30">
        <v>1213</v>
      </c>
      <c r="AR1225" s="383">
        <v>5896951.0499999998</v>
      </c>
      <c r="AS1225" s="253">
        <f t="shared" si="40"/>
        <v>1213</v>
      </c>
      <c r="AT1225" s="254">
        <f t="shared" si="41"/>
        <v>1213</v>
      </c>
      <c r="AU1225" s="376">
        <v>1213</v>
      </c>
      <c r="AV1225" s="376">
        <v>5899962.5199999996</v>
      </c>
    </row>
    <row r="1226" spans="22:48">
      <c r="V1226" s="30"/>
      <c r="W1226" s="29"/>
      <c r="X1226" s="30"/>
      <c r="Y1226" s="30"/>
      <c r="Z1226" s="29"/>
      <c r="AA1226" s="30"/>
      <c r="AB1226" s="30"/>
      <c r="AC1226" s="29"/>
      <c r="AD1226" s="30"/>
      <c r="AE1226" s="30">
        <v>1214</v>
      </c>
      <c r="AF1226" s="383" t="s">
        <v>10723</v>
      </c>
      <c r="AG1226" s="30"/>
      <c r="AH1226" s="30"/>
      <c r="AI1226" s="29"/>
      <c r="AJ1226" s="30"/>
      <c r="AK1226" s="30"/>
      <c r="AL1226" s="29"/>
      <c r="AM1226" s="30"/>
      <c r="AN1226" s="30"/>
      <c r="AO1226" s="29"/>
      <c r="AP1226" s="30"/>
      <c r="AQ1226" s="30">
        <v>1214</v>
      </c>
      <c r="AR1226" s="383">
        <v>5901800.2000000002</v>
      </c>
      <c r="AS1226" s="253">
        <f t="shared" si="40"/>
        <v>1214</v>
      </c>
      <c r="AT1226" s="254">
        <f t="shared" si="41"/>
        <v>1214</v>
      </c>
      <c r="AU1226" s="376">
        <v>1214</v>
      </c>
      <c r="AV1226" s="376">
        <v>5904810.2599999998</v>
      </c>
    </row>
    <row r="1227" spans="22:48">
      <c r="V1227" s="30"/>
      <c r="W1227" s="29"/>
      <c r="X1227" s="30"/>
      <c r="Y1227" s="30"/>
      <c r="Z1227" s="29"/>
      <c r="AA1227" s="30"/>
      <c r="AB1227" s="30"/>
      <c r="AC1227" s="29"/>
      <c r="AD1227" s="30"/>
      <c r="AE1227" s="30">
        <v>1215</v>
      </c>
      <c r="AF1227" s="383" t="s">
        <v>10723</v>
      </c>
      <c r="AG1227" s="30"/>
      <c r="AH1227" s="30"/>
      <c r="AI1227" s="29"/>
      <c r="AJ1227" s="30"/>
      <c r="AK1227" s="30"/>
      <c r="AL1227" s="29"/>
      <c r="AM1227" s="30"/>
      <c r="AN1227" s="30"/>
      <c r="AO1227" s="29"/>
      <c r="AP1227" s="30"/>
      <c r="AQ1227" s="30">
        <v>1215</v>
      </c>
      <c r="AR1227" s="383">
        <v>5906649.3499999996</v>
      </c>
      <c r="AS1227" s="253">
        <f t="shared" si="40"/>
        <v>1215</v>
      </c>
      <c r="AT1227" s="254">
        <f t="shared" si="41"/>
        <v>1215</v>
      </c>
      <c r="AU1227" s="376">
        <v>1215</v>
      </c>
      <c r="AV1227" s="376">
        <v>5909658</v>
      </c>
    </row>
    <row r="1228" spans="22:48">
      <c r="V1228" s="30"/>
      <c r="W1228" s="29"/>
      <c r="X1228" s="30"/>
      <c r="Y1228" s="30"/>
      <c r="Z1228" s="29"/>
      <c r="AA1228" s="30"/>
      <c r="AB1228" s="30"/>
      <c r="AC1228" s="29"/>
      <c r="AD1228" s="30"/>
      <c r="AE1228" s="30">
        <v>1216</v>
      </c>
      <c r="AF1228" s="383" t="s">
        <v>10723</v>
      </c>
      <c r="AG1228" s="30"/>
      <c r="AH1228" s="30"/>
      <c r="AI1228" s="29"/>
      <c r="AJ1228" s="30"/>
      <c r="AK1228" s="30"/>
      <c r="AL1228" s="29"/>
      <c r="AM1228" s="30"/>
      <c r="AN1228" s="30"/>
      <c r="AO1228" s="29"/>
      <c r="AP1228" s="30"/>
      <c r="AQ1228" s="30">
        <v>1216</v>
      </c>
      <c r="AR1228" s="383">
        <v>5911498.5</v>
      </c>
      <c r="AS1228" s="253">
        <f t="shared" si="40"/>
        <v>1216</v>
      </c>
      <c r="AT1228" s="254">
        <f t="shared" si="41"/>
        <v>1216</v>
      </c>
      <c r="AU1228" s="376">
        <v>1216</v>
      </c>
      <c r="AV1228" s="376">
        <v>5914505.7400000002</v>
      </c>
    </row>
    <row r="1229" spans="22:48">
      <c r="V1229" s="30"/>
      <c r="W1229" s="29"/>
      <c r="X1229" s="30"/>
      <c r="Y1229" s="30"/>
      <c r="Z1229" s="29"/>
      <c r="AA1229" s="30"/>
      <c r="AB1229" s="30"/>
      <c r="AC1229" s="29"/>
      <c r="AD1229" s="30"/>
      <c r="AE1229" s="30">
        <v>1217</v>
      </c>
      <c r="AF1229" s="383" t="s">
        <v>10723</v>
      </c>
      <c r="AG1229" s="30"/>
      <c r="AH1229" s="30"/>
      <c r="AI1229" s="29"/>
      <c r="AJ1229" s="30"/>
      <c r="AK1229" s="30"/>
      <c r="AL1229" s="29"/>
      <c r="AM1229" s="30"/>
      <c r="AN1229" s="30"/>
      <c r="AO1229" s="29"/>
      <c r="AP1229" s="30"/>
      <c r="AQ1229" s="30">
        <v>1217</v>
      </c>
      <c r="AR1229" s="383">
        <v>5916347.6500000004</v>
      </c>
      <c r="AS1229" s="253">
        <f t="shared" ref="AS1229:AS1292" si="42">AS1228+1</f>
        <v>1217</v>
      </c>
      <c r="AT1229" s="254">
        <f t="shared" ref="AT1229:AT1292" si="43">AT1228+1</f>
        <v>1217</v>
      </c>
      <c r="AU1229" s="376">
        <v>1217</v>
      </c>
      <c r="AV1229" s="376">
        <v>5919353.4800000004</v>
      </c>
    </row>
    <row r="1230" spans="22:48">
      <c r="V1230" s="30"/>
      <c r="W1230" s="29"/>
      <c r="X1230" s="30"/>
      <c r="Y1230" s="30"/>
      <c r="Z1230" s="29"/>
      <c r="AA1230" s="30"/>
      <c r="AB1230" s="30"/>
      <c r="AC1230" s="29"/>
      <c r="AD1230" s="30"/>
      <c r="AE1230" s="30">
        <v>1218</v>
      </c>
      <c r="AF1230" s="383" t="s">
        <v>10723</v>
      </c>
      <c r="AG1230" s="30"/>
      <c r="AH1230" s="30"/>
      <c r="AI1230" s="29"/>
      <c r="AJ1230" s="30"/>
      <c r="AK1230" s="30"/>
      <c r="AL1230" s="29"/>
      <c r="AM1230" s="30"/>
      <c r="AN1230" s="30"/>
      <c r="AO1230" s="29"/>
      <c r="AP1230" s="30"/>
      <c r="AQ1230" s="30">
        <v>1218</v>
      </c>
      <c r="AR1230" s="383">
        <v>5921196.7999999998</v>
      </c>
      <c r="AS1230" s="253">
        <f t="shared" si="42"/>
        <v>1218</v>
      </c>
      <c r="AT1230" s="254">
        <f t="shared" si="43"/>
        <v>1218</v>
      </c>
      <c r="AU1230" s="376">
        <v>1218</v>
      </c>
      <c r="AV1230" s="376">
        <v>5924201.2199999997</v>
      </c>
    </row>
    <row r="1231" spans="22:48">
      <c r="V1231" s="30"/>
      <c r="W1231" s="29"/>
      <c r="X1231" s="30"/>
      <c r="Y1231" s="30"/>
      <c r="Z1231" s="29"/>
      <c r="AA1231" s="30"/>
      <c r="AB1231" s="30"/>
      <c r="AC1231" s="29"/>
      <c r="AD1231" s="30"/>
      <c r="AE1231" s="30">
        <v>1219</v>
      </c>
      <c r="AF1231" s="383" t="s">
        <v>10723</v>
      </c>
      <c r="AG1231" s="30"/>
      <c r="AH1231" s="30"/>
      <c r="AI1231" s="29"/>
      <c r="AJ1231" s="30"/>
      <c r="AK1231" s="30"/>
      <c r="AL1231" s="29"/>
      <c r="AM1231" s="30"/>
      <c r="AN1231" s="30"/>
      <c r="AO1231" s="29"/>
      <c r="AP1231" s="30"/>
      <c r="AQ1231" s="30">
        <v>1219</v>
      </c>
      <c r="AR1231" s="383">
        <v>5926045.9500000002</v>
      </c>
      <c r="AS1231" s="253">
        <f t="shared" si="42"/>
        <v>1219</v>
      </c>
      <c r="AT1231" s="254">
        <f t="shared" si="43"/>
        <v>1219</v>
      </c>
      <c r="AU1231" s="376">
        <v>1219</v>
      </c>
      <c r="AV1231" s="376">
        <v>5929048.96</v>
      </c>
    </row>
    <row r="1232" spans="22:48">
      <c r="V1232" s="30"/>
      <c r="W1232" s="29"/>
      <c r="X1232" s="30"/>
      <c r="Y1232" s="30"/>
      <c r="Z1232" s="29"/>
      <c r="AA1232" s="30"/>
      <c r="AB1232" s="30"/>
      <c r="AC1232" s="29"/>
      <c r="AD1232" s="30"/>
      <c r="AE1232" s="30">
        <v>1220</v>
      </c>
      <c r="AF1232" s="383" t="s">
        <v>10723</v>
      </c>
      <c r="AG1232" s="30"/>
      <c r="AH1232" s="30"/>
      <c r="AI1232" s="29"/>
      <c r="AJ1232" s="30"/>
      <c r="AK1232" s="30"/>
      <c r="AL1232" s="29"/>
      <c r="AM1232" s="30"/>
      <c r="AN1232" s="30"/>
      <c r="AO1232" s="29"/>
      <c r="AP1232" s="30"/>
      <c r="AQ1232" s="30">
        <v>1220</v>
      </c>
      <c r="AR1232" s="383">
        <v>5930895.0999999996</v>
      </c>
      <c r="AS1232" s="253">
        <f t="shared" si="42"/>
        <v>1220</v>
      </c>
      <c r="AT1232" s="254">
        <f t="shared" si="43"/>
        <v>1220</v>
      </c>
      <c r="AU1232" s="376">
        <v>1220</v>
      </c>
      <c r="AV1232" s="376">
        <v>5933896.7000000002</v>
      </c>
    </row>
    <row r="1233" spans="22:48">
      <c r="V1233" s="30"/>
      <c r="W1233" s="29"/>
      <c r="X1233" s="30"/>
      <c r="Y1233" s="30"/>
      <c r="Z1233" s="29"/>
      <c r="AA1233" s="30"/>
      <c r="AB1233" s="30"/>
      <c r="AC1233" s="29"/>
      <c r="AD1233" s="30"/>
      <c r="AE1233" s="30">
        <v>1221</v>
      </c>
      <c r="AF1233" s="383" t="s">
        <v>10723</v>
      </c>
      <c r="AG1233" s="30"/>
      <c r="AH1233" s="30"/>
      <c r="AI1233" s="29"/>
      <c r="AJ1233" s="30"/>
      <c r="AK1233" s="30"/>
      <c r="AL1233" s="29"/>
      <c r="AM1233" s="30"/>
      <c r="AN1233" s="30"/>
      <c r="AO1233" s="29"/>
      <c r="AP1233" s="30"/>
      <c r="AQ1233" s="30">
        <v>1221</v>
      </c>
      <c r="AR1233" s="383">
        <v>5935744.25</v>
      </c>
      <c r="AS1233" s="253">
        <f t="shared" si="42"/>
        <v>1221</v>
      </c>
      <c r="AT1233" s="254">
        <f t="shared" si="43"/>
        <v>1221</v>
      </c>
      <c r="AU1233" s="376">
        <v>1221</v>
      </c>
      <c r="AV1233" s="376">
        <v>5938744.4400000004</v>
      </c>
    </row>
    <row r="1234" spans="22:48">
      <c r="V1234" s="30"/>
      <c r="W1234" s="29"/>
      <c r="X1234" s="30"/>
      <c r="Y1234" s="30"/>
      <c r="Z1234" s="29"/>
      <c r="AA1234" s="30"/>
      <c r="AB1234" s="30"/>
      <c r="AC1234" s="29"/>
      <c r="AD1234" s="30"/>
      <c r="AE1234" s="30">
        <v>1222</v>
      </c>
      <c r="AF1234" s="383" t="s">
        <v>10723</v>
      </c>
      <c r="AG1234" s="30"/>
      <c r="AH1234" s="30"/>
      <c r="AI1234" s="29"/>
      <c r="AJ1234" s="30"/>
      <c r="AK1234" s="30"/>
      <c r="AL1234" s="29"/>
      <c r="AM1234" s="30"/>
      <c r="AN1234" s="30"/>
      <c r="AO1234" s="29"/>
      <c r="AP1234" s="30"/>
      <c r="AQ1234" s="30">
        <v>1222</v>
      </c>
      <c r="AR1234" s="383">
        <v>5940593.4000000004</v>
      </c>
      <c r="AS1234" s="253">
        <f t="shared" si="42"/>
        <v>1222</v>
      </c>
      <c r="AT1234" s="254">
        <f t="shared" si="43"/>
        <v>1222</v>
      </c>
      <c r="AU1234" s="376">
        <v>1222</v>
      </c>
      <c r="AV1234" s="376">
        <v>5943592.1799999997</v>
      </c>
    </row>
    <row r="1235" spans="22:48">
      <c r="V1235" s="30"/>
      <c r="W1235" s="29"/>
      <c r="X1235" s="30"/>
      <c r="Y1235" s="30"/>
      <c r="Z1235" s="29"/>
      <c r="AA1235" s="30"/>
      <c r="AB1235" s="30"/>
      <c r="AC1235" s="29"/>
      <c r="AD1235" s="30"/>
      <c r="AE1235" s="30">
        <v>1223</v>
      </c>
      <c r="AF1235" s="383" t="s">
        <v>10723</v>
      </c>
      <c r="AG1235" s="30"/>
      <c r="AH1235" s="30"/>
      <c r="AI1235" s="29"/>
      <c r="AJ1235" s="30"/>
      <c r="AK1235" s="30"/>
      <c r="AL1235" s="29"/>
      <c r="AM1235" s="30"/>
      <c r="AN1235" s="30"/>
      <c r="AO1235" s="29"/>
      <c r="AP1235" s="30"/>
      <c r="AQ1235" s="30">
        <v>1223</v>
      </c>
      <c r="AR1235" s="383">
        <v>5945442.5499999998</v>
      </c>
      <c r="AS1235" s="253">
        <f t="shared" si="42"/>
        <v>1223</v>
      </c>
      <c r="AT1235" s="254">
        <f t="shared" si="43"/>
        <v>1223</v>
      </c>
      <c r="AU1235" s="376">
        <v>1223</v>
      </c>
      <c r="AV1235" s="376">
        <v>5948439.9199999999</v>
      </c>
    </row>
    <row r="1236" spans="22:48">
      <c r="V1236" s="30"/>
      <c r="W1236" s="29"/>
      <c r="X1236" s="30"/>
      <c r="Y1236" s="30"/>
      <c r="Z1236" s="29"/>
      <c r="AA1236" s="30"/>
      <c r="AB1236" s="30"/>
      <c r="AC1236" s="29"/>
      <c r="AD1236" s="30"/>
      <c r="AE1236" s="30">
        <v>1224</v>
      </c>
      <c r="AF1236" s="383" t="s">
        <v>10723</v>
      </c>
      <c r="AG1236" s="30"/>
      <c r="AH1236" s="30"/>
      <c r="AI1236" s="29"/>
      <c r="AJ1236" s="30"/>
      <c r="AK1236" s="30"/>
      <c r="AL1236" s="29"/>
      <c r="AM1236" s="30"/>
      <c r="AN1236" s="30"/>
      <c r="AO1236" s="29"/>
      <c r="AP1236" s="30"/>
      <c r="AQ1236" s="30">
        <v>1224</v>
      </c>
      <c r="AR1236" s="383">
        <v>5950291.7000000002</v>
      </c>
      <c r="AS1236" s="253">
        <f t="shared" si="42"/>
        <v>1224</v>
      </c>
      <c r="AT1236" s="254">
        <f t="shared" si="43"/>
        <v>1224</v>
      </c>
      <c r="AU1236" s="376">
        <v>1224</v>
      </c>
      <c r="AV1236" s="376">
        <v>5953287.6600000001</v>
      </c>
    </row>
    <row r="1237" spans="22:48">
      <c r="V1237" s="30"/>
      <c r="W1237" s="29"/>
      <c r="X1237" s="30"/>
      <c r="Y1237" s="30"/>
      <c r="Z1237" s="29"/>
      <c r="AA1237" s="30"/>
      <c r="AB1237" s="30"/>
      <c r="AC1237" s="29"/>
      <c r="AD1237" s="30"/>
      <c r="AE1237" s="30">
        <v>1225</v>
      </c>
      <c r="AF1237" s="383" t="s">
        <v>10723</v>
      </c>
      <c r="AG1237" s="30"/>
      <c r="AH1237" s="30"/>
      <c r="AI1237" s="29"/>
      <c r="AJ1237" s="30"/>
      <c r="AK1237" s="30"/>
      <c r="AL1237" s="29"/>
      <c r="AM1237" s="30"/>
      <c r="AN1237" s="30"/>
      <c r="AO1237" s="29"/>
      <c r="AP1237" s="30"/>
      <c r="AQ1237" s="30">
        <v>1225</v>
      </c>
      <c r="AR1237" s="383">
        <v>5955140.8499999996</v>
      </c>
      <c r="AS1237" s="253">
        <f t="shared" si="42"/>
        <v>1225</v>
      </c>
      <c r="AT1237" s="254">
        <f t="shared" si="43"/>
        <v>1225</v>
      </c>
      <c r="AU1237" s="376">
        <v>1225</v>
      </c>
      <c r="AV1237" s="376">
        <v>5958135.4000000004</v>
      </c>
    </row>
    <row r="1238" spans="22:48">
      <c r="V1238" s="30"/>
      <c r="W1238" s="29"/>
      <c r="X1238" s="30"/>
      <c r="Y1238" s="30"/>
      <c r="Z1238" s="29"/>
      <c r="AA1238" s="30"/>
      <c r="AB1238" s="30"/>
      <c r="AC1238" s="29"/>
      <c r="AD1238" s="30"/>
      <c r="AE1238" s="30">
        <v>1226</v>
      </c>
      <c r="AF1238" s="383" t="s">
        <v>10723</v>
      </c>
      <c r="AG1238" s="30"/>
      <c r="AH1238" s="30"/>
      <c r="AI1238" s="29"/>
      <c r="AJ1238" s="30"/>
      <c r="AK1238" s="30"/>
      <c r="AL1238" s="29"/>
      <c r="AM1238" s="30"/>
      <c r="AN1238" s="30"/>
      <c r="AO1238" s="29"/>
      <c r="AP1238" s="30"/>
      <c r="AQ1238" s="30">
        <v>1226</v>
      </c>
      <c r="AR1238" s="383">
        <v>5959990</v>
      </c>
      <c r="AS1238" s="253">
        <f t="shared" si="42"/>
        <v>1226</v>
      </c>
      <c r="AT1238" s="254">
        <f t="shared" si="43"/>
        <v>1226</v>
      </c>
      <c r="AU1238" s="376">
        <v>1226</v>
      </c>
      <c r="AV1238" s="376">
        <v>5962983.1399999997</v>
      </c>
    </row>
    <row r="1239" spans="22:48">
      <c r="V1239" s="30"/>
      <c r="W1239" s="29"/>
      <c r="X1239" s="30"/>
      <c r="Y1239" s="30"/>
      <c r="Z1239" s="29"/>
      <c r="AA1239" s="30"/>
      <c r="AB1239" s="30"/>
      <c r="AC1239" s="29"/>
      <c r="AD1239" s="30"/>
      <c r="AE1239" s="30">
        <v>1227</v>
      </c>
      <c r="AF1239" s="383" t="s">
        <v>10723</v>
      </c>
      <c r="AG1239" s="30"/>
      <c r="AH1239" s="30"/>
      <c r="AI1239" s="29"/>
      <c r="AJ1239" s="30"/>
      <c r="AK1239" s="30"/>
      <c r="AL1239" s="29"/>
      <c r="AM1239" s="30"/>
      <c r="AN1239" s="30"/>
      <c r="AO1239" s="29"/>
      <c r="AP1239" s="30"/>
      <c r="AQ1239" s="30">
        <v>1227</v>
      </c>
      <c r="AR1239" s="383">
        <v>5964839.1500000004</v>
      </c>
      <c r="AS1239" s="253">
        <f t="shared" si="42"/>
        <v>1227</v>
      </c>
      <c r="AT1239" s="254">
        <f t="shared" si="43"/>
        <v>1227</v>
      </c>
      <c r="AU1239" s="376">
        <v>1227</v>
      </c>
      <c r="AV1239" s="376">
        <v>5967830.8799999999</v>
      </c>
    </row>
    <row r="1240" spans="22:48">
      <c r="V1240" s="30"/>
      <c r="W1240" s="29"/>
      <c r="X1240" s="30"/>
      <c r="Y1240" s="30"/>
      <c r="Z1240" s="29"/>
      <c r="AA1240" s="30"/>
      <c r="AB1240" s="30"/>
      <c r="AC1240" s="29"/>
      <c r="AD1240" s="30"/>
      <c r="AE1240" s="30">
        <v>1228</v>
      </c>
      <c r="AF1240" s="383" t="s">
        <v>10723</v>
      </c>
      <c r="AG1240" s="30"/>
      <c r="AH1240" s="30"/>
      <c r="AI1240" s="29"/>
      <c r="AJ1240" s="30"/>
      <c r="AK1240" s="30"/>
      <c r="AL1240" s="29"/>
      <c r="AM1240" s="30"/>
      <c r="AN1240" s="30"/>
      <c r="AO1240" s="29"/>
      <c r="AP1240" s="30"/>
      <c r="AQ1240" s="30">
        <v>1228</v>
      </c>
      <c r="AR1240" s="383">
        <v>5969688.2999999998</v>
      </c>
      <c r="AS1240" s="253">
        <f t="shared" si="42"/>
        <v>1228</v>
      </c>
      <c r="AT1240" s="254">
        <f t="shared" si="43"/>
        <v>1228</v>
      </c>
      <c r="AU1240" s="376">
        <v>1228</v>
      </c>
      <c r="AV1240" s="376">
        <v>5972678.6200000001</v>
      </c>
    </row>
    <row r="1241" spans="22:48">
      <c r="V1241" s="30"/>
      <c r="W1241" s="29"/>
      <c r="X1241" s="30"/>
      <c r="Y1241" s="30"/>
      <c r="Z1241" s="29"/>
      <c r="AA1241" s="30"/>
      <c r="AB1241" s="30"/>
      <c r="AC1241" s="29"/>
      <c r="AD1241" s="30"/>
      <c r="AE1241" s="30">
        <v>1229</v>
      </c>
      <c r="AF1241" s="383" t="s">
        <v>10723</v>
      </c>
      <c r="AG1241" s="30"/>
      <c r="AH1241" s="30"/>
      <c r="AI1241" s="29"/>
      <c r="AJ1241" s="30"/>
      <c r="AK1241" s="30"/>
      <c r="AL1241" s="29"/>
      <c r="AM1241" s="30"/>
      <c r="AN1241" s="30"/>
      <c r="AO1241" s="29"/>
      <c r="AP1241" s="30"/>
      <c r="AQ1241" s="30">
        <v>1229</v>
      </c>
      <c r="AR1241" s="383">
        <v>5974537.4500000002</v>
      </c>
      <c r="AS1241" s="253">
        <f t="shared" si="42"/>
        <v>1229</v>
      </c>
      <c r="AT1241" s="254">
        <f t="shared" si="43"/>
        <v>1229</v>
      </c>
      <c r="AU1241" s="376">
        <v>1229</v>
      </c>
      <c r="AV1241" s="376">
        <v>5977526.3600000003</v>
      </c>
    </row>
    <row r="1242" spans="22:48">
      <c r="V1242" s="30"/>
      <c r="W1242" s="29"/>
      <c r="X1242" s="30"/>
      <c r="Y1242" s="30"/>
      <c r="Z1242" s="29"/>
      <c r="AA1242" s="30"/>
      <c r="AB1242" s="30"/>
      <c r="AC1242" s="29"/>
      <c r="AD1242" s="30"/>
      <c r="AE1242" s="30">
        <v>1230</v>
      </c>
      <c r="AF1242" s="383" t="s">
        <v>10723</v>
      </c>
      <c r="AG1242" s="30"/>
      <c r="AH1242" s="30"/>
      <c r="AI1242" s="29"/>
      <c r="AJ1242" s="30"/>
      <c r="AK1242" s="30"/>
      <c r="AL1242" s="29"/>
      <c r="AM1242" s="30"/>
      <c r="AN1242" s="30"/>
      <c r="AO1242" s="29"/>
      <c r="AP1242" s="30"/>
      <c r="AQ1242" s="30">
        <v>1230</v>
      </c>
      <c r="AR1242" s="383">
        <v>5979386.5999999996</v>
      </c>
      <c r="AS1242" s="253">
        <f t="shared" si="42"/>
        <v>1230</v>
      </c>
      <c r="AT1242" s="254">
        <f t="shared" si="43"/>
        <v>1230</v>
      </c>
      <c r="AU1242" s="376">
        <v>1230</v>
      </c>
      <c r="AV1242" s="376">
        <v>5982374.0999999996</v>
      </c>
    </row>
    <row r="1243" spans="22:48">
      <c r="V1243" s="30"/>
      <c r="W1243" s="29"/>
      <c r="X1243" s="30"/>
      <c r="Y1243" s="30"/>
      <c r="Z1243" s="29"/>
      <c r="AA1243" s="30"/>
      <c r="AB1243" s="30"/>
      <c r="AC1243" s="29"/>
      <c r="AD1243" s="30"/>
      <c r="AE1243" s="30">
        <v>1231</v>
      </c>
      <c r="AF1243" s="383" t="s">
        <v>10723</v>
      </c>
      <c r="AG1243" s="30"/>
      <c r="AH1243" s="30"/>
      <c r="AI1243" s="29"/>
      <c r="AJ1243" s="30"/>
      <c r="AK1243" s="30"/>
      <c r="AL1243" s="29"/>
      <c r="AM1243" s="30"/>
      <c r="AN1243" s="30"/>
      <c r="AO1243" s="29"/>
      <c r="AP1243" s="30"/>
      <c r="AQ1243" s="30">
        <v>1231</v>
      </c>
      <c r="AR1243" s="383">
        <v>5984235.75</v>
      </c>
      <c r="AS1243" s="253">
        <f t="shared" si="42"/>
        <v>1231</v>
      </c>
      <c r="AT1243" s="254">
        <f t="shared" si="43"/>
        <v>1231</v>
      </c>
      <c r="AU1243" s="376">
        <v>1231</v>
      </c>
      <c r="AV1243" s="376">
        <v>5987221.8399999999</v>
      </c>
    </row>
    <row r="1244" spans="22:48">
      <c r="V1244" s="30"/>
      <c r="W1244" s="29"/>
      <c r="X1244" s="30"/>
      <c r="Y1244" s="30"/>
      <c r="Z1244" s="29"/>
      <c r="AA1244" s="30"/>
      <c r="AB1244" s="30"/>
      <c r="AC1244" s="29"/>
      <c r="AD1244" s="30"/>
      <c r="AE1244" s="30">
        <v>1232</v>
      </c>
      <c r="AF1244" s="383" t="s">
        <v>10723</v>
      </c>
      <c r="AG1244" s="30"/>
      <c r="AH1244" s="30"/>
      <c r="AI1244" s="29"/>
      <c r="AJ1244" s="30"/>
      <c r="AK1244" s="30"/>
      <c r="AL1244" s="29"/>
      <c r="AM1244" s="30"/>
      <c r="AN1244" s="30"/>
      <c r="AO1244" s="29"/>
      <c r="AP1244" s="30"/>
      <c r="AQ1244" s="30">
        <v>1232</v>
      </c>
      <c r="AR1244" s="383">
        <v>5989084.9000000004</v>
      </c>
      <c r="AS1244" s="253">
        <f t="shared" si="42"/>
        <v>1232</v>
      </c>
      <c r="AT1244" s="254">
        <f t="shared" si="43"/>
        <v>1232</v>
      </c>
      <c r="AU1244" s="376">
        <v>1232</v>
      </c>
      <c r="AV1244" s="376">
        <v>5992069.5800000001</v>
      </c>
    </row>
    <row r="1245" spans="22:48">
      <c r="V1245" s="30"/>
      <c r="W1245" s="29"/>
      <c r="X1245" s="30"/>
      <c r="Y1245" s="30"/>
      <c r="Z1245" s="29"/>
      <c r="AA1245" s="30"/>
      <c r="AB1245" s="30"/>
      <c r="AC1245" s="29"/>
      <c r="AD1245" s="30"/>
      <c r="AE1245" s="30">
        <v>1233</v>
      </c>
      <c r="AF1245" s="383" t="s">
        <v>10723</v>
      </c>
      <c r="AG1245" s="30"/>
      <c r="AH1245" s="30"/>
      <c r="AI1245" s="29"/>
      <c r="AJ1245" s="30"/>
      <c r="AK1245" s="30"/>
      <c r="AL1245" s="29"/>
      <c r="AM1245" s="30"/>
      <c r="AN1245" s="30"/>
      <c r="AO1245" s="29"/>
      <c r="AP1245" s="30"/>
      <c r="AQ1245" s="30">
        <v>1233</v>
      </c>
      <c r="AR1245" s="383">
        <v>5993934.0499999998</v>
      </c>
      <c r="AS1245" s="253">
        <f t="shared" si="42"/>
        <v>1233</v>
      </c>
      <c r="AT1245" s="254">
        <f t="shared" si="43"/>
        <v>1233</v>
      </c>
      <c r="AU1245" s="376">
        <v>1233</v>
      </c>
      <c r="AV1245" s="376">
        <v>5996917.3200000003</v>
      </c>
    </row>
    <row r="1246" spans="22:48">
      <c r="V1246" s="30"/>
      <c r="W1246" s="29"/>
      <c r="X1246" s="30"/>
      <c r="Y1246" s="30"/>
      <c r="Z1246" s="29"/>
      <c r="AA1246" s="30"/>
      <c r="AB1246" s="30"/>
      <c r="AC1246" s="29"/>
      <c r="AD1246" s="30"/>
      <c r="AE1246" s="30">
        <v>1234</v>
      </c>
      <c r="AF1246" s="383" t="s">
        <v>10723</v>
      </c>
      <c r="AG1246" s="30"/>
      <c r="AH1246" s="30"/>
      <c r="AI1246" s="29"/>
      <c r="AJ1246" s="30"/>
      <c r="AK1246" s="30"/>
      <c r="AL1246" s="29"/>
      <c r="AM1246" s="30"/>
      <c r="AN1246" s="30"/>
      <c r="AO1246" s="29"/>
      <c r="AP1246" s="30"/>
      <c r="AQ1246" s="30">
        <v>1234</v>
      </c>
      <c r="AR1246" s="383">
        <v>5998783.2000000002</v>
      </c>
      <c r="AS1246" s="253">
        <f t="shared" si="42"/>
        <v>1234</v>
      </c>
      <c r="AT1246" s="254">
        <f t="shared" si="43"/>
        <v>1234</v>
      </c>
      <c r="AU1246" s="376">
        <v>1234</v>
      </c>
      <c r="AV1246" s="376">
        <v>6001765.0599999996</v>
      </c>
    </row>
    <row r="1247" spans="22:48">
      <c r="V1247" s="30"/>
      <c r="W1247" s="29"/>
      <c r="X1247" s="30"/>
      <c r="Y1247" s="30"/>
      <c r="Z1247" s="29"/>
      <c r="AA1247" s="30"/>
      <c r="AB1247" s="30"/>
      <c r="AC1247" s="29"/>
      <c r="AD1247" s="30"/>
      <c r="AE1247" s="30">
        <v>1235</v>
      </c>
      <c r="AF1247" s="383" t="s">
        <v>10723</v>
      </c>
      <c r="AG1247" s="30"/>
      <c r="AH1247" s="30"/>
      <c r="AI1247" s="29"/>
      <c r="AJ1247" s="30"/>
      <c r="AK1247" s="30"/>
      <c r="AL1247" s="29"/>
      <c r="AM1247" s="30"/>
      <c r="AN1247" s="30"/>
      <c r="AO1247" s="29"/>
      <c r="AP1247" s="30"/>
      <c r="AQ1247" s="30">
        <v>1235</v>
      </c>
      <c r="AR1247" s="383">
        <v>6003632.3499999996</v>
      </c>
      <c r="AS1247" s="253">
        <f t="shared" si="42"/>
        <v>1235</v>
      </c>
      <c r="AT1247" s="254">
        <f t="shared" si="43"/>
        <v>1235</v>
      </c>
      <c r="AU1247" s="376">
        <v>1235</v>
      </c>
      <c r="AV1247" s="376">
        <v>6006612.7999999998</v>
      </c>
    </row>
    <row r="1248" spans="22:48">
      <c r="V1248" s="30"/>
      <c r="W1248" s="29"/>
      <c r="X1248" s="30"/>
      <c r="Y1248" s="30"/>
      <c r="Z1248" s="29"/>
      <c r="AA1248" s="30"/>
      <c r="AB1248" s="30"/>
      <c r="AC1248" s="29"/>
      <c r="AD1248" s="30"/>
      <c r="AE1248" s="30">
        <v>1236</v>
      </c>
      <c r="AF1248" s="383" t="s">
        <v>10723</v>
      </c>
      <c r="AG1248" s="30"/>
      <c r="AH1248" s="30"/>
      <c r="AI1248" s="29"/>
      <c r="AJ1248" s="30"/>
      <c r="AK1248" s="30"/>
      <c r="AL1248" s="29"/>
      <c r="AM1248" s="30"/>
      <c r="AN1248" s="30"/>
      <c r="AO1248" s="29"/>
      <c r="AP1248" s="30"/>
      <c r="AQ1248" s="30">
        <v>1236</v>
      </c>
      <c r="AR1248" s="383">
        <v>6008481.5</v>
      </c>
      <c r="AS1248" s="253">
        <f t="shared" si="42"/>
        <v>1236</v>
      </c>
      <c r="AT1248" s="254">
        <f t="shared" si="43"/>
        <v>1236</v>
      </c>
      <c r="AU1248" s="376">
        <v>1236</v>
      </c>
      <c r="AV1248" s="376">
        <v>6011460.54</v>
      </c>
    </row>
    <row r="1249" spans="22:48">
      <c r="V1249" s="30"/>
      <c r="W1249" s="29"/>
      <c r="X1249" s="30"/>
      <c r="Y1249" s="30"/>
      <c r="Z1249" s="29"/>
      <c r="AA1249" s="30"/>
      <c r="AB1249" s="30"/>
      <c r="AC1249" s="29"/>
      <c r="AD1249" s="30"/>
      <c r="AE1249" s="30">
        <v>1237</v>
      </c>
      <c r="AF1249" s="383" t="s">
        <v>10723</v>
      </c>
      <c r="AG1249" s="30"/>
      <c r="AH1249" s="30"/>
      <c r="AI1249" s="29"/>
      <c r="AJ1249" s="30"/>
      <c r="AK1249" s="30"/>
      <c r="AL1249" s="29"/>
      <c r="AM1249" s="30"/>
      <c r="AN1249" s="30"/>
      <c r="AO1249" s="29"/>
      <c r="AP1249" s="30"/>
      <c r="AQ1249" s="30">
        <v>1237</v>
      </c>
      <c r="AR1249" s="383">
        <v>6013330.6500000004</v>
      </c>
      <c r="AS1249" s="253">
        <f t="shared" si="42"/>
        <v>1237</v>
      </c>
      <c r="AT1249" s="254">
        <f t="shared" si="43"/>
        <v>1237</v>
      </c>
      <c r="AU1249" s="376">
        <v>1237</v>
      </c>
      <c r="AV1249" s="376">
        <v>6016308.2800000003</v>
      </c>
    </row>
    <row r="1250" spans="22:48">
      <c r="V1250" s="30"/>
      <c r="W1250" s="29"/>
      <c r="X1250" s="30"/>
      <c r="Y1250" s="30"/>
      <c r="Z1250" s="29"/>
      <c r="AA1250" s="30"/>
      <c r="AB1250" s="30"/>
      <c r="AC1250" s="29"/>
      <c r="AD1250" s="30"/>
      <c r="AE1250" s="30">
        <v>1238</v>
      </c>
      <c r="AF1250" s="383" t="s">
        <v>10723</v>
      </c>
      <c r="AG1250" s="30"/>
      <c r="AH1250" s="30"/>
      <c r="AI1250" s="29"/>
      <c r="AJ1250" s="30"/>
      <c r="AK1250" s="30"/>
      <c r="AL1250" s="29"/>
      <c r="AM1250" s="30"/>
      <c r="AN1250" s="30"/>
      <c r="AO1250" s="29"/>
      <c r="AP1250" s="30"/>
      <c r="AQ1250" s="30">
        <v>1238</v>
      </c>
      <c r="AR1250" s="383">
        <v>6018179.7999999998</v>
      </c>
      <c r="AS1250" s="253">
        <f t="shared" si="42"/>
        <v>1238</v>
      </c>
      <c r="AT1250" s="254">
        <f t="shared" si="43"/>
        <v>1238</v>
      </c>
      <c r="AU1250" s="376">
        <v>1238</v>
      </c>
      <c r="AV1250" s="376">
        <v>6021156.0199999996</v>
      </c>
    </row>
    <row r="1251" spans="22:48">
      <c r="V1251" s="30"/>
      <c r="W1251" s="29"/>
      <c r="X1251" s="30"/>
      <c r="Y1251" s="30"/>
      <c r="Z1251" s="29"/>
      <c r="AA1251" s="30"/>
      <c r="AB1251" s="30"/>
      <c r="AC1251" s="29"/>
      <c r="AD1251" s="30"/>
      <c r="AE1251" s="30">
        <v>1239</v>
      </c>
      <c r="AF1251" s="383" t="s">
        <v>10723</v>
      </c>
      <c r="AG1251" s="30"/>
      <c r="AH1251" s="30"/>
      <c r="AI1251" s="29"/>
      <c r="AJ1251" s="30"/>
      <c r="AK1251" s="30"/>
      <c r="AL1251" s="29"/>
      <c r="AM1251" s="30"/>
      <c r="AN1251" s="30"/>
      <c r="AO1251" s="29"/>
      <c r="AP1251" s="30"/>
      <c r="AQ1251" s="30">
        <v>1239</v>
      </c>
      <c r="AR1251" s="383">
        <v>6023028.9500000002</v>
      </c>
      <c r="AS1251" s="253">
        <f t="shared" si="42"/>
        <v>1239</v>
      </c>
      <c r="AT1251" s="254">
        <f t="shared" si="43"/>
        <v>1239</v>
      </c>
      <c r="AU1251" s="376">
        <v>1239</v>
      </c>
      <c r="AV1251" s="376">
        <v>6026003.7599999998</v>
      </c>
    </row>
    <row r="1252" spans="22:48">
      <c r="V1252" s="30"/>
      <c r="W1252" s="29"/>
      <c r="X1252" s="30"/>
      <c r="Y1252" s="30"/>
      <c r="Z1252" s="29"/>
      <c r="AA1252" s="30"/>
      <c r="AB1252" s="30"/>
      <c r="AC1252" s="29"/>
      <c r="AD1252" s="30"/>
      <c r="AE1252" s="30">
        <v>1240</v>
      </c>
      <c r="AF1252" s="383" t="s">
        <v>10723</v>
      </c>
      <c r="AG1252" s="30"/>
      <c r="AH1252" s="30"/>
      <c r="AI1252" s="29"/>
      <c r="AJ1252" s="30"/>
      <c r="AK1252" s="30"/>
      <c r="AL1252" s="29"/>
      <c r="AM1252" s="30"/>
      <c r="AN1252" s="30"/>
      <c r="AO1252" s="29"/>
      <c r="AP1252" s="30"/>
      <c r="AQ1252" s="30">
        <v>1240</v>
      </c>
      <c r="AR1252" s="383">
        <v>6027878.0999999996</v>
      </c>
      <c r="AS1252" s="253">
        <f t="shared" si="42"/>
        <v>1240</v>
      </c>
      <c r="AT1252" s="254">
        <f t="shared" si="43"/>
        <v>1240</v>
      </c>
      <c r="AU1252" s="376">
        <v>1240</v>
      </c>
      <c r="AV1252" s="376">
        <v>6030851.5</v>
      </c>
    </row>
    <row r="1253" spans="22:48">
      <c r="V1253" s="30"/>
      <c r="W1253" s="29"/>
      <c r="X1253" s="30"/>
      <c r="Y1253" s="30"/>
      <c r="Z1253" s="29"/>
      <c r="AA1253" s="30"/>
      <c r="AB1253" s="30"/>
      <c r="AC1253" s="29"/>
      <c r="AD1253" s="30"/>
      <c r="AE1253" s="30">
        <v>1241</v>
      </c>
      <c r="AF1253" s="383" t="s">
        <v>10723</v>
      </c>
      <c r="AG1253" s="30"/>
      <c r="AH1253" s="30"/>
      <c r="AI1253" s="29"/>
      <c r="AJ1253" s="30"/>
      <c r="AK1253" s="30"/>
      <c r="AL1253" s="29"/>
      <c r="AM1253" s="30"/>
      <c r="AN1253" s="30"/>
      <c r="AO1253" s="29"/>
      <c r="AP1253" s="30"/>
      <c r="AQ1253" s="30">
        <v>1241</v>
      </c>
      <c r="AR1253" s="383">
        <v>6032727.25</v>
      </c>
      <c r="AS1253" s="253">
        <f t="shared" si="42"/>
        <v>1241</v>
      </c>
      <c r="AT1253" s="254">
        <f t="shared" si="43"/>
        <v>1241</v>
      </c>
      <c r="AU1253" s="376">
        <v>1241</v>
      </c>
      <c r="AV1253" s="376">
        <v>6035699.2400000002</v>
      </c>
    </row>
    <row r="1254" spans="22:48">
      <c r="V1254" s="30"/>
      <c r="W1254" s="29"/>
      <c r="X1254" s="30"/>
      <c r="Y1254" s="30"/>
      <c r="Z1254" s="29"/>
      <c r="AA1254" s="30"/>
      <c r="AB1254" s="30"/>
      <c r="AC1254" s="29"/>
      <c r="AD1254" s="30"/>
      <c r="AE1254" s="30">
        <v>1242</v>
      </c>
      <c r="AF1254" s="383" t="s">
        <v>10723</v>
      </c>
      <c r="AG1254" s="30"/>
      <c r="AH1254" s="30"/>
      <c r="AI1254" s="29"/>
      <c r="AJ1254" s="30"/>
      <c r="AK1254" s="30"/>
      <c r="AL1254" s="29"/>
      <c r="AM1254" s="30"/>
      <c r="AN1254" s="30"/>
      <c r="AO1254" s="29"/>
      <c r="AP1254" s="30"/>
      <c r="AQ1254" s="30">
        <v>1242</v>
      </c>
      <c r="AR1254" s="383">
        <v>6037576.4000000004</v>
      </c>
      <c r="AS1254" s="253">
        <f t="shared" si="42"/>
        <v>1242</v>
      </c>
      <c r="AT1254" s="254">
        <f t="shared" si="43"/>
        <v>1242</v>
      </c>
      <c r="AU1254" s="376">
        <v>1242</v>
      </c>
      <c r="AV1254" s="376">
        <v>6040546.9800000004</v>
      </c>
    </row>
    <row r="1255" spans="22:48">
      <c r="V1255" s="30"/>
      <c r="W1255" s="29"/>
      <c r="X1255" s="30"/>
      <c r="Y1255" s="30"/>
      <c r="Z1255" s="29"/>
      <c r="AA1255" s="30"/>
      <c r="AB1255" s="30"/>
      <c r="AC1255" s="29"/>
      <c r="AD1255" s="30"/>
      <c r="AE1255" s="30">
        <v>1243</v>
      </c>
      <c r="AF1255" s="383" t="s">
        <v>10723</v>
      </c>
      <c r="AG1255" s="30"/>
      <c r="AH1255" s="30"/>
      <c r="AI1255" s="29"/>
      <c r="AJ1255" s="30"/>
      <c r="AK1255" s="30"/>
      <c r="AL1255" s="29"/>
      <c r="AM1255" s="30"/>
      <c r="AN1255" s="30"/>
      <c r="AO1255" s="29"/>
      <c r="AP1255" s="30"/>
      <c r="AQ1255" s="30">
        <v>1243</v>
      </c>
      <c r="AR1255" s="383">
        <v>6042425.5499999998</v>
      </c>
      <c r="AS1255" s="253">
        <f t="shared" si="42"/>
        <v>1243</v>
      </c>
      <c r="AT1255" s="254">
        <f t="shared" si="43"/>
        <v>1243</v>
      </c>
      <c r="AU1255" s="376">
        <v>1243</v>
      </c>
      <c r="AV1255" s="376">
        <v>6045394.7199999997</v>
      </c>
    </row>
    <row r="1256" spans="22:48">
      <c r="V1256" s="30"/>
      <c r="W1256" s="29"/>
      <c r="X1256" s="30"/>
      <c r="Y1256" s="30"/>
      <c r="Z1256" s="29"/>
      <c r="AA1256" s="30"/>
      <c r="AB1256" s="30"/>
      <c r="AC1256" s="29"/>
      <c r="AD1256" s="30"/>
      <c r="AE1256" s="30">
        <v>1244</v>
      </c>
      <c r="AF1256" s="383" t="s">
        <v>10723</v>
      </c>
      <c r="AG1256" s="30"/>
      <c r="AH1256" s="30"/>
      <c r="AI1256" s="29"/>
      <c r="AJ1256" s="30"/>
      <c r="AK1256" s="30"/>
      <c r="AL1256" s="29"/>
      <c r="AM1256" s="30"/>
      <c r="AN1256" s="30"/>
      <c r="AO1256" s="29"/>
      <c r="AP1256" s="30"/>
      <c r="AQ1256" s="30">
        <v>1244</v>
      </c>
      <c r="AR1256" s="383">
        <v>6047274.7000000002</v>
      </c>
      <c r="AS1256" s="253">
        <f t="shared" si="42"/>
        <v>1244</v>
      </c>
      <c r="AT1256" s="254">
        <f t="shared" si="43"/>
        <v>1244</v>
      </c>
      <c r="AU1256" s="376">
        <v>1244</v>
      </c>
      <c r="AV1256" s="376">
        <v>6050242.46</v>
      </c>
    </row>
    <row r="1257" spans="22:48">
      <c r="V1257" s="30"/>
      <c r="W1257" s="29"/>
      <c r="X1257" s="30"/>
      <c r="Y1257" s="30"/>
      <c r="Z1257" s="29"/>
      <c r="AA1257" s="30"/>
      <c r="AB1257" s="30"/>
      <c r="AC1257" s="29"/>
      <c r="AD1257" s="30"/>
      <c r="AE1257" s="30">
        <v>1245</v>
      </c>
      <c r="AF1257" s="383" t="s">
        <v>10723</v>
      </c>
      <c r="AG1257" s="30"/>
      <c r="AH1257" s="30"/>
      <c r="AI1257" s="29"/>
      <c r="AJ1257" s="30"/>
      <c r="AK1257" s="30"/>
      <c r="AL1257" s="29"/>
      <c r="AM1257" s="30"/>
      <c r="AN1257" s="30"/>
      <c r="AO1257" s="29"/>
      <c r="AP1257" s="30"/>
      <c r="AQ1257" s="30">
        <v>1245</v>
      </c>
      <c r="AR1257" s="383">
        <v>6052123.8499999996</v>
      </c>
      <c r="AS1257" s="253">
        <f t="shared" si="42"/>
        <v>1245</v>
      </c>
      <c r="AT1257" s="254">
        <f t="shared" si="43"/>
        <v>1245</v>
      </c>
      <c r="AU1257" s="376">
        <v>1245</v>
      </c>
      <c r="AV1257" s="376">
        <v>6055090.2000000002</v>
      </c>
    </row>
    <row r="1258" spans="22:48">
      <c r="V1258" s="30"/>
      <c r="W1258" s="29"/>
      <c r="X1258" s="30"/>
      <c r="Y1258" s="30"/>
      <c r="Z1258" s="29"/>
      <c r="AA1258" s="30"/>
      <c r="AB1258" s="30"/>
      <c r="AC1258" s="29"/>
      <c r="AD1258" s="30"/>
      <c r="AE1258" s="30">
        <v>1246</v>
      </c>
      <c r="AF1258" s="383" t="s">
        <v>10723</v>
      </c>
      <c r="AG1258" s="30"/>
      <c r="AH1258" s="30"/>
      <c r="AI1258" s="29"/>
      <c r="AJ1258" s="30"/>
      <c r="AK1258" s="30"/>
      <c r="AL1258" s="29"/>
      <c r="AM1258" s="30"/>
      <c r="AN1258" s="30"/>
      <c r="AO1258" s="29"/>
      <c r="AP1258" s="30"/>
      <c r="AQ1258" s="30">
        <v>1246</v>
      </c>
      <c r="AR1258" s="383">
        <v>6056973</v>
      </c>
      <c r="AS1258" s="253">
        <f t="shared" si="42"/>
        <v>1246</v>
      </c>
      <c r="AT1258" s="254">
        <f t="shared" si="43"/>
        <v>1246</v>
      </c>
      <c r="AU1258" s="376">
        <v>1246</v>
      </c>
      <c r="AV1258" s="376">
        <v>6059937.9400000004</v>
      </c>
    </row>
    <row r="1259" spans="22:48">
      <c r="V1259" s="30"/>
      <c r="W1259" s="29"/>
      <c r="X1259" s="30"/>
      <c r="Y1259" s="30"/>
      <c r="Z1259" s="29"/>
      <c r="AA1259" s="30"/>
      <c r="AB1259" s="30"/>
      <c r="AC1259" s="29"/>
      <c r="AD1259" s="30"/>
      <c r="AE1259" s="30">
        <v>1247</v>
      </c>
      <c r="AF1259" s="383" t="s">
        <v>10723</v>
      </c>
      <c r="AG1259" s="30"/>
      <c r="AH1259" s="30"/>
      <c r="AI1259" s="29"/>
      <c r="AJ1259" s="30"/>
      <c r="AK1259" s="30"/>
      <c r="AL1259" s="29"/>
      <c r="AM1259" s="30"/>
      <c r="AN1259" s="30"/>
      <c r="AO1259" s="29"/>
      <c r="AP1259" s="30"/>
      <c r="AQ1259" s="30">
        <v>1247</v>
      </c>
      <c r="AR1259" s="383">
        <v>6061822.1500000004</v>
      </c>
      <c r="AS1259" s="253">
        <f t="shared" si="42"/>
        <v>1247</v>
      </c>
      <c r="AT1259" s="254">
        <f t="shared" si="43"/>
        <v>1247</v>
      </c>
      <c r="AU1259" s="376">
        <v>1247</v>
      </c>
      <c r="AV1259" s="376">
        <v>6064785.6799999997</v>
      </c>
    </row>
    <row r="1260" spans="22:48">
      <c r="V1260" s="30"/>
      <c r="W1260" s="29"/>
      <c r="X1260" s="30"/>
      <c r="Y1260" s="30"/>
      <c r="Z1260" s="29"/>
      <c r="AA1260" s="30"/>
      <c r="AB1260" s="30"/>
      <c r="AC1260" s="29"/>
      <c r="AD1260" s="30"/>
      <c r="AE1260" s="30">
        <v>1248</v>
      </c>
      <c r="AF1260" s="383" t="s">
        <v>10723</v>
      </c>
      <c r="AG1260" s="30"/>
      <c r="AH1260" s="30"/>
      <c r="AI1260" s="29"/>
      <c r="AJ1260" s="30"/>
      <c r="AK1260" s="30"/>
      <c r="AL1260" s="29"/>
      <c r="AM1260" s="30"/>
      <c r="AN1260" s="30"/>
      <c r="AO1260" s="29"/>
      <c r="AP1260" s="30"/>
      <c r="AQ1260" s="30">
        <v>1248</v>
      </c>
      <c r="AR1260" s="383">
        <v>6066671.2999999998</v>
      </c>
      <c r="AS1260" s="253">
        <f t="shared" si="42"/>
        <v>1248</v>
      </c>
      <c r="AT1260" s="254">
        <f t="shared" si="43"/>
        <v>1248</v>
      </c>
      <c r="AU1260" s="376">
        <v>1248</v>
      </c>
      <c r="AV1260" s="376">
        <v>6069633.4199999999</v>
      </c>
    </row>
    <row r="1261" spans="22:48">
      <c r="V1261" s="30"/>
      <c r="W1261" s="29"/>
      <c r="X1261" s="30"/>
      <c r="Y1261" s="30"/>
      <c r="Z1261" s="29"/>
      <c r="AA1261" s="30"/>
      <c r="AB1261" s="30"/>
      <c r="AC1261" s="29"/>
      <c r="AD1261" s="30"/>
      <c r="AE1261" s="30">
        <v>1249</v>
      </c>
      <c r="AF1261" s="383" t="s">
        <v>10723</v>
      </c>
      <c r="AG1261" s="30"/>
      <c r="AH1261" s="30"/>
      <c r="AI1261" s="29"/>
      <c r="AJ1261" s="30"/>
      <c r="AK1261" s="30"/>
      <c r="AL1261" s="29"/>
      <c r="AM1261" s="30"/>
      <c r="AN1261" s="30"/>
      <c r="AO1261" s="29"/>
      <c r="AP1261" s="30"/>
      <c r="AQ1261" s="30">
        <v>1249</v>
      </c>
      <c r="AR1261" s="383">
        <v>6071520.4500000002</v>
      </c>
      <c r="AS1261" s="253">
        <f t="shared" si="42"/>
        <v>1249</v>
      </c>
      <c r="AT1261" s="254">
        <f t="shared" si="43"/>
        <v>1249</v>
      </c>
      <c r="AU1261" s="376">
        <v>1249</v>
      </c>
      <c r="AV1261" s="376">
        <v>6074481.1600000001</v>
      </c>
    </row>
    <row r="1262" spans="22:48">
      <c r="V1262" s="30"/>
      <c r="W1262" s="29"/>
      <c r="X1262" s="30"/>
      <c r="Y1262" s="30"/>
      <c r="Z1262" s="29"/>
      <c r="AA1262" s="30"/>
      <c r="AB1262" s="30"/>
      <c r="AC1262" s="29"/>
      <c r="AD1262" s="30"/>
      <c r="AE1262" s="30">
        <v>1250</v>
      </c>
      <c r="AF1262" s="383" t="s">
        <v>10723</v>
      </c>
      <c r="AG1262" s="30"/>
      <c r="AH1262" s="30"/>
      <c r="AI1262" s="29"/>
      <c r="AJ1262" s="30"/>
      <c r="AK1262" s="30"/>
      <c r="AL1262" s="29"/>
      <c r="AM1262" s="30"/>
      <c r="AN1262" s="30"/>
      <c r="AO1262" s="29"/>
      <c r="AP1262" s="30"/>
      <c r="AQ1262" s="30">
        <v>1250</v>
      </c>
      <c r="AR1262" s="383">
        <v>6076369.5999999996</v>
      </c>
      <c r="AS1262" s="253">
        <f t="shared" si="42"/>
        <v>1250</v>
      </c>
      <c r="AT1262" s="254">
        <f t="shared" si="43"/>
        <v>1250</v>
      </c>
      <c r="AU1262" s="376">
        <v>1250</v>
      </c>
      <c r="AV1262" s="376">
        <v>6079328.9000000004</v>
      </c>
    </row>
    <row r="1263" spans="22:48">
      <c r="V1263" s="30"/>
      <c r="W1263" s="29"/>
      <c r="X1263" s="30"/>
      <c r="Y1263" s="30"/>
      <c r="Z1263" s="29"/>
      <c r="AA1263" s="30"/>
      <c r="AB1263" s="30"/>
      <c r="AC1263" s="29"/>
      <c r="AD1263" s="30"/>
      <c r="AE1263" s="30">
        <v>1251</v>
      </c>
      <c r="AF1263" s="383" t="s">
        <v>10723</v>
      </c>
      <c r="AG1263" s="30"/>
      <c r="AH1263" s="30"/>
      <c r="AI1263" s="29"/>
      <c r="AJ1263" s="30"/>
      <c r="AK1263" s="30"/>
      <c r="AL1263" s="29"/>
      <c r="AM1263" s="30"/>
      <c r="AN1263" s="30"/>
      <c r="AO1263" s="29"/>
      <c r="AP1263" s="30"/>
      <c r="AQ1263" s="30">
        <v>1251</v>
      </c>
      <c r="AR1263" s="383">
        <v>6081218.75</v>
      </c>
      <c r="AS1263" s="253">
        <f t="shared" si="42"/>
        <v>1251</v>
      </c>
      <c r="AT1263" s="254">
        <f t="shared" si="43"/>
        <v>1251</v>
      </c>
      <c r="AU1263" s="376">
        <v>1251</v>
      </c>
      <c r="AV1263" s="376">
        <v>6084176.6399999997</v>
      </c>
    </row>
    <row r="1264" spans="22:48">
      <c r="V1264" s="30"/>
      <c r="W1264" s="29"/>
      <c r="X1264" s="30"/>
      <c r="Y1264" s="30"/>
      <c r="Z1264" s="29"/>
      <c r="AA1264" s="30"/>
      <c r="AB1264" s="30"/>
      <c r="AC1264" s="29"/>
      <c r="AD1264" s="30"/>
      <c r="AE1264" s="30">
        <v>1252</v>
      </c>
      <c r="AF1264" s="383" t="s">
        <v>10723</v>
      </c>
      <c r="AG1264" s="30"/>
      <c r="AH1264" s="30"/>
      <c r="AI1264" s="29"/>
      <c r="AJ1264" s="30"/>
      <c r="AK1264" s="30"/>
      <c r="AL1264" s="29"/>
      <c r="AM1264" s="30"/>
      <c r="AN1264" s="30"/>
      <c r="AO1264" s="29"/>
      <c r="AP1264" s="30"/>
      <c r="AQ1264" s="30">
        <v>1252</v>
      </c>
      <c r="AR1264" s="383">
        <v>6086067.9000000004</v>
      </c>
      <c r="AS1264" s="253">
        <f t="shared" si="42"/>
        <v>1252</v>
      </c>
      <c r="AT1264" s="254">
        <f t="shared" si="43"/>
        <v>1252</v>
      </c>
      <c r="AU1264" s="376">
        <v>1252</v>
      </c>
      <c r="AV1264" s="376">
        <v>6089024.3799999999</v>
      </c>
    </row>
    <row r="1265" spans="22:48">
      <c r="V1265" s="30"/>
      <c r="W1265" s="29"/>
      <c r="X1265" s="30"/>
      <c r="Y1265" s="30"/>
      <c r="Z1265" s="29"/>
      <c r="AA1265" s="30"/>
      <c r="AB1265" s="30"/>
      <c r="AC1265" s="29"/>
      <c r="AD1265" s="30"/>
      <c r="AE1265" s="30">
        <v>1253</v>
      </c>
      <c r="AF1265" s="383" t="s">
        <v>10723</v>
      </c>
      <c r="AG1265" s="30"/>
      <c r="AH1265" s="30"/>
      <c r="AI1265" s="29"/>
      <c r="AJ1265" s="30"/>
      <c r="AK1265" s="30"/>
      <c r="AL1265" s="29"/>
      <c r="AM1265" s="30"/>
      <c r="AN1265" s="30"/>
      <c r="AO1265" s="29"/>
      <c r="AP1265" s="30"/>
      <c r="AQ1265" s="30">
        <v>1253</v>
      </c>
      <c r="AR1265" s="383">
        <v>6090917.0499999998</v>
      </c>
      <c r="AS1265" s="253">
        <f t="shared" si="42"/>
        <v>1253</v>
      </c>
      <c r="AT1265" s="254">
        <f t="shared" si="43"/>
        <v>1253</v>
      </c>
      <c r="AU1265" s="376">
        <v>1253</v>
      </c>
      <c r="AV1265" s="376">
        <v>6093872.1200000001</v>
      </c>
    </row>
    <row r="1266" spans="22:48">
      <c r="V1266" s="30"/>
      <c r="W1266" s="29"/>
      <c r="X1266" s="30"/>
      <c r="Y1266" s="30"/>
      <c r="Z1266" s="29"/>
      <c r="AA1266" s="30"/>
      <c r="AB1266" s="30"/>
      <c r="AC1266" s="29"/>
      <c r="AD1266" s="30"/>
      <c r="AE1266" s="30">
        <v>1254</v>
      </c>
      <c r="AF1266" s="383" t="s">
        <v>10723</v>
      </c>
      <c r="AG1266" s="30"/>
      <c r="AH1266" s="30"/>
      <c r="AI1266" s="29"/>
      <c r="AJ1266" s="30"/>
      <c r="AK1266" s="30"/>
      <c r="AL1266" s="29"/>
      <c r="AM1266" s="30"/>
      <c r="AN1266" s="30"/>
      <c r="AO1266" s="29"/>
      <c r="AP1266" s="30"/>
      <c r="AQ1266" s="30">
        <v>1254</v>
      </c>
      <c r="AR1266" s="383">
        <v>6095766.2000000002</v>
      </c>
      <c r="AS1266" s="253">
        <f t="shared" si="42"/>
        <v>1254</v>
      </c>
      <c r="AT1266" s="254">
        <f t="shared" si="43"/>
        <v>1254</v>
      </c>
      <c r="AU1266" s="376">
        <v>1254</v>
      </c>
      <c r="AV1266" s="376">
        <v>6098719.8600000003</v>
      </c>
    </row>
    <row r="1267" spans="22:48">
      <c r="V1267" s="30"/>
      <c r="W1267" s="29"/>
      <c r="X1267" s="30"/>
      <c r="Y1267" s="30"/>
      <c r="Z1267" s="29"/>
      <c r="AA1267" s="30"/>
      <c r="AB1267" s="30"/>
      <c r="AC1267" s="29"/>
      <c r="AD1267" s="30"/>
      <c r="AE1267" s="30">
        <v>1255</v>
      </c>
      <c r="AF1267" s="383" t="s">
        <v>10723</v>
      </c>
      <c r="AG1267" s="30"/>
      <c r="AH1267" s="30"/>
      <c r="AI1267" s="29"/>
      <c r="AJ1267" s="30"/>
      <c r="AK1267" s="30"/>
      <c r="AL1267" s="29"/>
      <c r="AM1267" s="30"/>
      <c r="AN1267" s="30"/>
      <c r="AO1267" s="29"/>
      <c r="AP1267" s="30"/>
      <c r="AQ1267" s="30">
        <v>1255</v>
      </c>
      <c r="AR1267" s="383">
        <v>6100615.3499999996</v>
      </c>
      <c r="AS1267" s="253">
        <f t="shared" si="42"/>
        <v>1255</v>
      </c>
      <c r="AT1267" s="254">
        <f t="shared" si="43"/>
        <v>1255</v>
      </c>
      <c r="AU1267" s="376">
        <v>1255</v>
      </c>
      <c r="AV1267" s="376">
        <v>6103567.5999999996</v>
      </c>
    </row>
    <row r="1268" spans="22:48">
      <c r="V1268" s="30"/>
      <c r="W1268" s="29"/>
      <c r="X1268" s="30"/>
      <c r="Y1268" s="30"/>
      <c r="Z1268" s="29"/>
      <c r="AA1268" s="30"/>
      <c r="AB1268" s="30"/>
      <c r="AC1268" s="29"/>
      <c r="AD1268" s="30"/>
      <c r="AE1268" s="30">
        <v>1256</v>
      </c>
      <c r="AF1268" s="383" t="s">
        <v>10723</v>
      </c>
      <c r="AG1268" s="30"/>
      <c r="AH1268" s="30"/>
      <c r="AI1268" s="29"/>
      <c r="AJ1268" s="30"/>
      <c r="AK1268" s="30"/>
      <c r="AL1268" s="29"/>
      <c r="AM1268" s="30"/>
      <c r="AN1268" s="30"/>
      <c r="AO1268" s="29"/>
      <c r="AP1268" s="30"/>
      <c r="AQ1268" s="30">
        <v>1256</v>
      </c>
      <c r="AR1268" s="383">
        <v>6105464.5</v>
      </c>
      <c r="AS1268" s="253">
        <f t="shared" si="42"/>
        <v>1256</v>
      </c>
      <c r="AT1268" s="254">
        <f t="shared" si="43"/>
        <v>1256</v>
      </c>
      <c r="AU1268" s="376">
        <v>1256</v>
      </c>
      <c r="AV1268" s="376">
        <v>6108415.3399999999</v>
      </c>
    </row>
    <row r="1269" spans="22:48">
      <c r="V1269" s="30"/>
      <c r="W1269" s="29"/>
      <c r="X1269" s="30"/>
      <c r="Y1269" s="30"/>
      <c r="Z1269" s="29"/>
      <c r="AA1269" s="30"/>
      <c r="AB1269" s="30"/>
      <c r="AC1269" s="29"/>
      <c r="AD1269" s="30"/>
      <c r="AE1269" s="30">
        <v>1257</v>
      </c>
      <c r="AF1269" s="383" t="s">
        <v>10723</v>
      </c>
      <c r="AG1269" s="30"/>
      <c r="AH1269" s="30"/>
      <c r="AI1269" s="29"/>
      <c r="AJ1269" s="30"/>
      <c r="AK1269" s="30"/>
      <c r="AL1269" s="29"/>
      <c r="AM1269" s="30"/>
      <c r="AN1269" s="30"/>
      <c r="AO1269" s="29"/>
      <c r="AP1269" s="30"/>
      <c r="AQ1269" s="30">
        <v>1257</v>
      </c>
      <c r="AR1269" s="383">
        <v>6110313.6500000004</v>
      </c>
      <c r="AS1269" s="253">
        <f t="shared" si="42"/>
        <v>1257</v>
      </c>
      <c r="AT1269" s="254">
        <f t="shared" si="43"/>
        <v>1257</v>
      </c>
      <c r="AU1269" s="376">
        <v>1257</v>
      </c>
      <c r="AV1269" s="376">
        <v>6113263.0800000001</v>
      </c>
    </row>
    <row r="1270" spans="22:48">
      <c r="V1270" s="30"/>
      <c r="W1270" s="29"/>
      <c r="X1270" s="30"/>
      <c r="Y1270" s="30"/>
      <c r="Z1270" s="29"/>
      <c r="AA1270" s="30"/>
      <c r="AB1270" s="30"/>
      <c r="AC1270" s="29"/>
      <c r="AD1270" s="30"/>
      <c r="AE1270" s="30">
        <v>1258</v>
      </c>
      <c r="AF1270" s="383" t="s">
        <v>10723</v>
      </c>
      <c r="AG1270" s="30"/>
      <c r="AH1270" s="30"/>
      <c r="AI1270" s="29"/>
      <c r="AJ1270" s="30"/>
      <c r="AK1270" s="30"/>
      <c r="AL1270" s="29"/>
      <c r="AM1270" s="30"/>
      <c r="AN1270" s="30"/>
      <c r="AO1270" s="29"/>
      <c r="AP1270" s="30"/>
      <c r="AQ1270" s="30">
        <v>1258</v>
      </c>
      <c r="AR1270" s="383">
        <v>6115162.7999999998</v>
      </c>
      <c r="AS1270" s="253">
        <f t="shared" si="42"/>
        <v>1258</v>
      </c>
      <c r="AT1270" s="254">
        <f t="shared" si="43"/>
        <v>1258</v>
      </c>
      <c r="AU1270" s="376">
        <v>1258</v>
      </c>
      <c r="AV1270" s="376">
        <v>6118110.8200000003</v>
      </c>
    </row>
    <row r="1271" spans="22:48">
      <c r="V1271" s="30"/>
      <c r="W1271" s="29"/>
      <c r="X1271" s="30"/>
      <c r="Y1271" s="30"/>
      <c r="Z1271" s="29"/>
      <c r="AA1271" s="30"/>
      <c r="AB1271" s="30"/>
      <c r="AC1271" s="29"/>
      <c r="AD1271" s="30"/>
      <c r="AE1271" s="30">
        <v>1259</v>
      </c>
      <c r="AF1271" s="383" t="s">
        <v>10723</v>
      </c>
      <c r="AG1271" s="30"/>
      <c r="AH1271" s="30"/>
      <c r="AI1271" s="29"/>
      <c r="AJ1271" s="30"/>
      <c r="AK1271" s="30"/>
      <c r="AL1271" s="29"/>
      <c r="AM1271" s="30"/>
      <c r="AN1271" s="30"/>
      <c r="AO1271" s="29"/>
      <c r="AP1271" s="30"/>
      <c r="AQ1271" s="30">
        <v>1259</v>
      </c>
      <c r="AR1271" s="383">
        <v>6120011.9500000002</v>
      </c>
      <c r="AS1271" s="253">
        <f t="shared" si="42"/>
        <v>1259</v>
      </c>
      <c r="AT1271" s="254">
        <f t="shared" si="43"/>
        <v>1259</v>
      </c>
      <c r="AU1271" s="376">
        <v>1259</v>
      </c>
      <c r="AV1271" s="376">
        <v>6122958.5599999996</v>
      </c>
    </row>
    <row r="1272" spans="22:48">
      <c r="V1272" s="30"/>
      <c r="W1272" s="29"/>
      <c r="X1272" s="30"/>
      <c r="Y1272" s="30"/>
      <c r="Z1272" s="29"/>
      <c r="AA1272" s="30"/>
      <c r="AB1272" s="30"/>
      <c r="AC1272" s="29"/>
      <c r="AD1272" s="30"/>
      <c r="AE1272" s="30">
        <v>1260</v>
      </c>
      <c r="AF1272" s="383" t="s">
        <v>10723</v>
      </c>
      <c r="AG1272" s="30"/>
      <c r="AH1272" s="30"/>
      <c r="AI1272" s="29"/>
      <c r="AJ1272" s="30"/>
      <c r="AK1272" s="30"/>
      <c r="AL1272" s="29"/>
      <c r="AM1272" s="30"/>
      <c r="AN1272" s="30"/>
      <c r="AO1272" s="29"/>
      <c r="AP1272" s="30"/>
      <c r="AQ1272" s="30">
        <v>1260</v>
      </c>
      <c r="AR1272" s="383">
        <v>6124861.0999999996</v>
      </c>
      <c r="AS1272" s="253">
        <f t="shared" si="42"/>
        <v>1260</v>
      </c>
      <c r="AT1272" s="254">
        <f t="shared" si="43"/>
        <v>1260</v>
      </c>
      <c r="AU1272" s="376">
        <v>1260</v>
      </c>
      <c r="AV1272" s="376">
        <v>6127806.2999999998</v>
      </c>
    </row>
    <row r="1273" spans="22:48">
      <c r="V1273" s="30"/>
      <c r="W1273" s="29"/>
      <c r="X1273" s="30"/>
      <c r="Y1273" s="30"/>
      <c r="Z1273" s="29"/>
      <c r="AA1273" s="30"/>
      <c r="AB1273" s="30"/>
      <c r="AC1273" s="29"/>
      <c r="AD1273" s="30"/>
      <c r="AE1273" s="30">
        <v>1261</v>
      </c>
      <c r="AF1273" s="383" t="s">
        <v>10723</v>
      </c>
      <c r="AG1273" s="30"/>
      <c r="AH1273" s="30"/>
      <c r="AI1273" s="29"/>
      <c r="AJ1273" s="30"/>
      <c r="AK1273" s="30"/>
      <c r="AL1273" s="29"/>
      <c r="AM1273" s="30"/>
      <c r="AN1273" s="30"/>
      <c r="AO1273" s="29"/>
      <c r="AP1273" s="30"/>
      <c r="AQ1273" s="30">
        <v>1261</v>
      </c>
      <c r="AR1273" s="383">
        <v>6129710.25</v>
      </c>
      <c r="AS1273" s="253">
        <f t="shared" si="42"/>
        <v>1261</v>
      </c>
      <c r="AT1273" s="254">
        <f t="shared" si="43"/>
        <v>1261</v>
      </c>
      <c r="AU1273" s="376">
        <v>1261</v>
      </c>
      <c r="AV1273" s="376">
        <v>6132654.04</v>
      </c>
    </row>
    <row r="1274" spans="22:48">
      <c r="V1274" s="30"/>
      <c r="W1274" s="29"/>
      <c r="X1274" s="30"/>
      <c r="Y1274" s="30"/>
      <c r="Z1274" s="29"/>
      <c r="AA1274" s="30"/>
      <c r="AB1274" s="30"/>
      <c r="AC1274" s="29"/>
      <c r="AD1274" s="30"/>
      <c r="AE1274" s="30">
        <v>1262</v>
      </c>
      <c r="AF1274" s="383" t="s">
        <v>10723</v>
      </c>
      <c r="AG1274" s="30"/>
      <c r="AH1274" s="30"/>
      <c r="AI1274" s="29"/>
      <c r="AJ1274" s="30"/>
      <c r="AK1274" s="30"/>
      <c r="AL1274" s="29"/>
      <c r="AM1274" s="30"/>
      <c r="AN1274" s="30"/>
      <c r="AO1274" s="29"/>
      <c r="AP1274" s="30"/>
      <c r="AQ1274" s="30">
        <v>1262</v>
      </c>
      <c r="AR1274" s="383">
        <v>6134559.4000000004</v>
      </c>
      <c r="AS1274" s="253">
        <f t="shared" si="42"/>
        <v>1262</v>
      </c>
      <c r="AT1274" s="254">
        <f t="shared" si="43"/>
        <v>1262</v>
      </c>
      <c r="AU1274" s="376">
        <v>1262</v>
      </c>
      <c r="AV1274" s="376">
        <v>6137501.7800000003</v>
      </c>
    </row>
    <row r="1275" spans="22:48">
      <c r="V1275" s="30"/>
      <c r="W1275" s="29"/>
      <c r="X1275" s="30"/>
      <c r="Y1275" s="30"/>
      <c r="Z1275" s="29"/>
      <c r="AA1275" s="30"/>
      <c r="AB1275" s="30"/>
      <c r="AC1275" s="29"/>
      <c r="AD1275" s="30"/>
      <c r="AE1275" s="30">
        <v>1263</v>
      </c>
      <c r="AF1275" s="383" t="s">
        <v>10723</v>
      </c>
      <c r="AG1275" s="30"/>
      <c r="AH1275" s="30"/>
      <c r="AI1275" s="29"/>
      <c r="AJ1275" s="30"/>
      <c r="AK1275" s="30"/>
      <c r="AL1275" s="29"/>
      <c r="AM1275" s="30"/>
      <c r="AN1275" s="30"/>
      <c r="AO1275" s="29"/>
      <c r="AP1275" s="30"/>
      <c r="AQ1275" s="30">
        <v>1263</v>
      </c>
      <c r="AR1275" s="383">
        <v>6139408.5499999998</v>
      </c>
      <c r="AS1275" s="253">
        <f t="shared" si="42"/>
        <v>1263</v>
      </c>
      <c r="AT1275" s="254">
        <f t="shared" si="43"/>
        <v>1263</v>
      </c>
      <c r="AU1275" s="376">
        <v>1263</v>
      </c>
      <c r="AV1275" s="376">
        <v>6142349.5199999996</v>
      </c>
    </row>
    <row r="1276" spans="22:48">
      <c r="V1276" s="30"/>
      <c r="W1276" s="29"/>
      <c r="X1276" s="30"/>
      <c r="Y1276" s="30"/>
      <c r="Z1276" s="29"/>
      <c r="AA1276" s="30"/>
      <c r="AB1276" s="30"/>
      <c r="AC1276" s="29"/>
      <c r="AD1276" s="30"/>
      <c r="AE1276" s="30">
        <v>1264</v>
      </c>
      <c r="AF1276" s="383" t="s">
        <v>10723</v>
      </c>
      <c r="AG1276" s="30"/>
      <c r="AH1276" s="30"/>
      <c r="AI1276" s="29"/>
      <c r="AJ1276" s="30"/>
      <c r="AK1276" s="30"/>
      <c r="AL1276" s="29"/>
      <c r="AM1276" s="30"/>
      <c r="AN1276" s="30"/>
      <c r="AO1276" s="29"/>
      <c r="AP1276" s="30"/>
      <c r="AQ1276" s="30">
        <v>1264</v>
      </c>
      <c r="AR1276" s="383">
        <v>6144257.7000000002</v>
      </c>
      <c r="AS1276" s="253">
        <f t="shared" si="42"/>
        <v>1264</v>
      </c>
      <c r="AT1276" s="254">
        <f t="shared" si="43"/>
        <v>1264</v>
      </c>
      <c r="AU1276" s="376">
        <v>1264</v>
      </c>
      <c r="AV1276" s="376">
        <v>6147197.2599999998</v>
      </c>
    </row>
    <row r="1277" spans="22:48">
      <c r="V1277" s="30"/>
      <c r="W1277" s="29"/>
      <c r="X1277" s="30"/>
      <c r="Y1277" s="30"/>
      <c r="Z1277" s="29"/>
      <c r="AA1277" s="30"/>
      <c r="AB1277" s="30"/>
      <c r="AC1277" s="29"/>
      <c r="AD1277" s="30"/>
      <c r="AE1277" s="30">
        <v>1265</v>
      </c>
      <c r="AF1277" s="383" t="s">
        <v>10723</v>
      </c>
      <c r="AG1277" s="30"/>
      <c r="AH1277" s="30"/>
      <c r="AI1277" s="29"/>
      <c r="AJ1277" s="30"/>
      <c r="AK1277" s="30"/>
      <c r="AL1277" s="29"/>
      <c r="AM1277" s="30"/>
      <c r="AN1277" s="30"/>
      <c r="AO1277" s="29"/>
      <c r="AP1277" s="30"/>
      <c r="AQ1277" s="30">
        <v>1265</v>
      </c>
      <c r="AR1277" s="383">
        <v>6149106.8499999996</v>
      </c>
      <c r="AS1277" s="253">
        <f t="shared" si="42"/>
        <v>1265</v>
      </c>
      <c r="AT1277" s="254">
        <f t="shared" si="43"/>
        <v>1265</v>
      </c>
      <c r="AU1277" s="376">
        <v>1265</v>
      </c>
      <c r="AV1277" s="376">
        <v>6152045</v>
      </c>
    </row>
    <row r="1278" spans="22:48">
      <c r="V1278" s="30"/>
      <c r="W1278" s="29"/>
      <c r="X1278" s="30"/>
      <c r="Y1278" s="30"/>
      <c r="Z1278" s="29"/>
      <c r="AA1278" s="30"/>
      <c r="AB1278" s="30"/>
      <c r="AC1278" s="29"/>
      <c r="AD1278" s="30"/>
      <c r="AE1278" s="30">
        <v>1266</v>
      </c>
      <c r="AF1278" s="383" t="s">
        <v>10723</v>
      </c>
      <c r="AG1278" s="30"/>
      <c r="AH1278" s="30"/>
      <c r="AI1278" s="29"/>
      <c r="AJ1278" s="30"/>
      <c r="AK1278" s="30"/>
      <c r="AL1278" s="29"/>
      <c r="AM1278" s="30"/>
      <c r="AN1278" s="30"/>
      <c r="AO1278" s="29"/>
      <c r="AP1278" s="30"/>
      <c r="AQ1278" s="30">
        <v>1266</v>
      </c>
      <c r="AR1278" s="383">
        <v>6153956</v>
      </c>
      <c r="AS1278" s="253">
        <f t="shared" si="42"/>
        <v>1266</v>
      </c>
      <c r="AT1278" s="254">
        <f t="shared" si="43"/>
        <v>1266</v>
      </c>
      <c r="AU1278" s="376">
        <v>1266</v>
      </c>
      <c r="AV1278" s="376">
        <v>6156892.7400000002</v>
      </c>
    </row>
    <row r="1279" spans="22:48">
      <c r="V1279" s="30"/>
      <c r="W1279" s="29"/>
      <c r="X1279" s="30"/>
      <c r="Y1279" s="30"/>
      <c r="Z1279" s="29"/>
      <c r="AA1279" s="30"/>
      <c r="AB1279" s="30"/>
      <c r="AC1279" s="29"/>
      <c r="AD1279" s="30"/>
      <c r="AE1279" s="30">
        <v>1267</v>
      </c>
      <c r="AF1279" s="383" t="s">
        <v>10723</v>
      </c>
      <c r="AG1279" s="30"/>
      <c r="AH1279" s="30"/>
      <c r="AI1279" s="29"/>
      <c r="AJ1279" s="30"/>
      <c r="AK1279" s="30"/>
      <c r="AL1279" s="29"/>
      <c r="AM1279" s="30"/>
      <c r="AN1279" s="30"/>
      <c r="AO1279" s="29"/>
      <c r="AP1279" s="30"/>
      <c r="AQ1279" s="30">
        <v>1267</v>
      </c>
      <c r="AR1279" s="383">
        <v>6158805.1500000004</v>
      </c>
      <c r="AS1279" s="253">
        <f t="shared" si="42"/>
        <v>1267</v>
      </c>
      <c r="AT1279" s="254">
        <f t="shared" si="43"/>
        <v>1267</v>
      </c>
      <c r="AU1279" s="376">
        <v>1267</v>
      </c>
      <c r="AV1279" s="376">
        <v>6161740.4800000004</v>
      </c>
    </row>
    <row r="1280" spans="22:48">
      <c r="V1280" s="30"/>
      <c r="W1280" s="29"/>
      <c r="X1280" s="30"/>
      <c r="Y1280" s="30"/>
      <c r="Z1280" s="29"/>
      <c r="AA1280" s="30"/>
      <c r="AB1280" s="30"/>
      <c r="AC1280" s="29"/>
      <c r="AD1280" s="30"/>
      <c r="AE1280" s="30">
        <v>1268</v>
      </c>
      <c r="AF1280" s="383" t="s">
        <v>10723</v>
      </c>
      <c r="AG1280" s="30"/>
      <c r="AH1280" s="30"/>
      <c r="AI1280" s="29"/>
      <c r="AJ1280" s="30"/>
      <c r="AK1280" s="30"/>
      <c r="AL1280" s="29"/>
      <c r="AM1280" s="30"/>
      <c r="AN1280" s="30"/>
      <c r="AO1280" s="29"/>
      <c r="AP1280" s="30"/>
      <c r="AQ1280" s="30">
        <v>1268</v>
      </c>
      <c r="AR1280" s="383">
        <v>6163654.2999999998</v>
      </c>
      <c r="AS1280" s="253">
        <f t="shared" si="42"/>
        <v>1268</v>
      </c>
      <c r="AT1280" s="254">
        <f t="shared" si="43"/>
        <v>1268</v>
      </c>
      <c r="AU1280" s="376">
        <v>1268</v>
      </c>
      <c r="AV1280" s="376">
        <v>6166588.2199999997</v>
      </c>
    </row>
    <row r="1281" spans="22:48">
      <c r="V1281" s="30"/>
      <c r="W1281" s="29"/>
      <c r="X1281" s="30"/>
      <c r="Y1281" s="30"/>
      <c r="Z1281" s="29"/>
      <c r="AA1281" s="30"/>
      <c r="AB1281" s="30"/>
      <c r="AC1281" s="29"/>
      <c r="AD1281" s="30"/>
      <c r="AE1281" s="30">
        <v>1269</v>
      </c>
      <c r="AF1281" s="383" t="s">
        <v>10723</v>
      </c>
      <c r="AG1281" s="30"/>
      <c r="AH1281" s="30"/>
      <c r="AI1281" s="29"/>
      <c r="AJ1281" s="30"/>
      <c r="AK1281" s="30"/>
      <c r="AL1281" s="29"/>
      <c r="AM1281" s="30"/>
      <c r="AN1281" s="30"/>
      <c r="AO1281" s="29"/>
      <c r="AP1281" s="30"/>
      <c r="AQ1281" s="30">
        <v>1269</v>
      </c>
      <c r="AR1281" s="383">
        <v>6168503.4500000002</v>
      </c>
      <c r="AS1281" s="253">
        <f t="shared" si="42"/>
        <v>1269</v>
      </c>
      <c r="AT1281" s="254">
        <f t="shared" si="43"/>
        <v>1269</v>
      </c>
      <c r="AU1281" s="376">
        <v>1269</v>
      </c>
      <c r="AV1281" s="376">
        <v>6171435.96</v>
      </c>
    </row>
    <row r="1282" spans="22:48">
      <c r="V1282" s="30"/>
      <c r="W1282" s="29"/>
      <c r="X1282" s="30"/>
      <c r="Y1282" s="30"/>
      <c r="Z1282" s="29"/>
      <c r="AA1282" s="30"/>
      <c r="AB1282" s="30"/>
      <c r="AC1282" s="29"/>
      <c r="AD1282" s="30"/>
      <c r="AE1282" s="30">
        <v>1270</v>
      </c>
      <c r="AF1282" s="383" t="s">
        <v>10723</v>
      </c>
      <c r="AG1282" s="30"/>
      <c r="AH1282" s="30"/>
      <c r="AI1282" s="29"/>
      <c r="AJ1282" s="30"/>
      <c r="AK1282" s="30"/>
      <c r="AL1282" s="29"/>
      <c r="AM1282" s="30"/>
      <c r="AN1282" s="30"/>
      <c r="AO1282" s="29"/>
      <c r="AP1282" s="30"/>
      <c r="AQ1282" s="30">
        <v>1270</v>
      </c>
      <c r="AR1282" s="383">
        <v>6173352.5999999996</v>
      </c>
      <c r="AS1282" s="253">
        <f t="shared" si="42"/>
        <v>1270</v>
      </c>
      <c r="AT1282" s="254">
        <f t="shared" si="43"/>
        <v>1270</v>
      </c>
      <c r="AU1282" s="376">
        <v>1270</v>
      </c>
      <c r="AV1282" s="376">
        <v>6176283.7000000002</v>
      </c>
    </row>
    <row r="1283" spans="22:48">
      <c r="V1283" s="30"/>
      <c r="W1283" s="29"/>
      <c r="X1283" s="30"/>
      <c r="Y1283" s="30"/>
      <c r="Z1283" s="29"/>
      <c r="AA1283" s="30"/>
      <c r="AB1283" s="30"/>
      <c r="AC1283" s="29"/>
      <c r="AD1283" s="30"/>
      <c r="AE1283" s="30">
        <v>1271</v>
      </c>
      <c r="AF1283" s="383" t="s">
        <v>10723</v>
      </c>
      <c r="AG1283" s="30"/>
      <c r="AH1283" s="30"/>
      <c r="AI1283" s="29"/>
      <c r="AJ1283" s="30"/>
      <c r="AK1283" s="30"/>
      <c r="AL1283" s="29"/>
      <c r="AM1283" s="30"/>
      <c r="AN1283" s="30"/>
      <c r="AO1283" s="29"/>
      <c r="AP1283" s="30"/>
      <c r="AQ1283" s="30">
        <v>1271</v>
      </c>
      <c r="AR1283" s="383">
        <v>6178201.75</v>
      </c>
      <c r="AS1283" s="253">
        <f t="shared" si="42"/>
        <v>1271</v>
      </c>
      <c r="AT1283" s="254">
        <f t="shared" si="43"/>
        <v>1271</v>
      </c>
      <c r="AU1283" s="376">
        <v>1271</v>
      </c>
      <c r="AV1283" s="376">
        <v>6181131.4400000004</v>
      </c>
    </row>
    <row r="1284" spans="22:48">
      <c r="V1284" s="30"/>
      <c r="W1284" s="29"/>
      <c r="X1284" s="30"/>
      <c r="Y1284" s="30"/>
      <c r="Z1284" s="29"/>
      <c r="AA1284" s="30"/>
      <c r="AB1284" s="30"/>
      <c r="AC1284" s="29"/>
      <c r="AD1284" s="30"/>
      <c r="AE1284" s="30">
        <v>1272</v>
      </c>
      <c r="AF1284" s="383" t="s">
        <v>10723</v>
      </c>
      <c r="AG1284" s="30"/>
      <c r="AH1284" s="30"/>
      <c r="AI1284" s="29"/>
      <c r="AJ1284" s="30"/>
      <c r="AK1284" s="30"/>
      <c r="AL1284" s="29"/>
      <c r="AM1284" s="30"/>
      <c r="AN1284" s="30"/>
      <c r="AO1284" s="29"/>
      <c r="AP1284" s="30"/>
      <c r="AQ1284" s="30">
        <v>1272</v>
      </c>
      <c r="AR1284" s="383">
        <v>6183050.9000000004</v>
      </c>
      <c r="AS1284" s="253">
        <f t="shared" si="42"/>
        <v>1272</v>
      </c>
      <c r="AT1284" s="254">
        <f t="shared" si="43"/>
        <v>1272</v>
      </c>
      <c r="AU1284" s="376">
        <v>1272</v>
      </c>
      <c r="AV1284" s="376">
        <v>6185979.1799999997</v>
      </c>
    </row>
    <row r="1285" spans="22:48">
      <c r="V1285" s="30"/>
      <c r="W1285" s="29"/>
      <c r="X1285" s="30"/>
      <c r="Y1285" s="30"/>
      <c r="Z1285" s="29"/>
      <c r="AA1285" s="30"/>
      <c r="AB1285" s="30"/>
      <c r="AC1285" s="29"/>
      <c r="AD1285" s="30"/>
      <c r="AE1285" s="30">
        <v>1273</v>
      </c>
      <c r="AF1285" s="383" t="s">
        <v>10723</v>
      </c>
      <c r="AG1285" s="30"/>
      <c r="AH1285" s="30"/>
      <c r="AI1285" s="29"/>
      <c r="AJ1285" s="30"/>
      <c r="AK1285" s="30"/>
      <c r="AL1285" s="29"/>
      <c r="AM1285" s="30"/>
      <c r="AN1285" s="30"/>
      <c r="AO1285" s="29"/>
      <c r="AP1285" s="30"/>
      <c r="AQ1285" s="30">
        <v>1273</v>
      </c>
      <c r="AR1285" s="383">
        <v>6187900.0499999998</v>
      </c>
      <c r="AS1285" s="253">
        <f t="shared" si="42"/>
        <v>1273</v>
      </c>
      <c r="AT1285" s="254">
        <f t="shared" si="43"/>
        <v>1273</v>
      </c>
      <c r="AU1285" s="376">
        <v>1273</v>
      </c>
      <c r="AV1285" s="376">
        <v>6190826.9199999999</v>
      </c>
    </row>
    <row r="1286" spans="22:48">
      <c r="V1286" s="30"/>
      <c r="W1286" s="29"/>
      <c r="X1286" s="30"/>
      <c r="Y1286" s="30"/>
      <c r="Z1286" s="29"/>
      <c r="AA1286" s="30"/>
      <c r="AB1286" s="30"/>
      <c r="AC1286" s="29"/>
      <c r="AD1286" s="30"/>
      <c r="AE1286" s="30">
        <v>1274</v>
      </c>
      <c r="AF1286" s="383" t="s">
        <v>10723</v>
      </c>
      <c r="AG1286" s="30"/>
      <c r="AH1286" s="30"/>
      <c r="AI1286" s="29"/>
      <c r="AJ1286" s="30"/>
      <c r="AK1286" s="30"/>
      <c r="AL1286" s="29"/>
      <c r="AM1286" s="30"/>
      <c r="AN1286" s="30"/>
      <c r="AO1286" s="29"/>
      <c r="AP1286" s="30"/>
      <c r="AQ1286" s="30">
        <v>1274</v>
      </c>
      <c r="AR1286" s="383">
        <v>6192749.2000000002</v>
      </c>
      <c r="AS1286" s="253">
        <f t="shared" si="42"/>
        <v>1274</v>
      </c>
      <c r="AT1286" s="254">
        <f t="shared" si="43"/>
        <v>1274</v>
      </c>
      <c r="AU1286" s="376">
        <v>1274</v>
      </c>
      <c r="AV1286" s="376">
        <v>6195674.6600000001</v>
      </c>
    </row>
    <row r="1287" spans="22:48">
      <c r="V1287" s="30"/>
      <c r="W1287" s="29"/>
      <c r="X1287" s="30"/>
      <c r="Y1287" s="30"/>
      <c r="Z1287" s="29"/>
      <c r="AA1287" s="30"/>
      <c r="AB1287" s="30"/>
      <c r="AC1287" s="29"/>
      <c r="AD1287" s="30"/>
      <c r="AE1287" s="30">
        <v>1275</v>
      </c>
      <c r="AF1287" s="383" t="s">
        <v>10723</v>
      </c>
      <c r="AG1287" s="30"/>
      <c r="AH1287" s="30"/>
      <c r="AI1287" s="29"/>
      <c r="AJ1287" s="30"/>
      <c r="AK1287" s="30"/>
      <c r="AL1287" s="29"/>
      <c r="AM1287" s="30"/>
      <c r="AN1287" s="30"/>
      <c r="AO1287" s="29"/>
      <c r="AP1287" s="30"/>
      <c r="AQ1287" s="30">
        <v>1275</v>
      </c>
      <c r="AR1287" s="383">
        <v>6197598.3499999996</v>
      </c>
      <c r="AS1287" s="253">
        <f t="shared" si="42"/>
        <v>1275</v>
      </c>
      <c r="AT1287" s="254">
        <f t="shared" si="43"/>
        <v>1275</v>
      </c>
      <c r="AU1287" s="376">
        <v>1275</v>
      </c>
      <c r="AV1287" s="376">
        <v>6200522.4000000004</v>
      </c>
    </row>
    <row r="1288" spans="22:48">
      <c r="V1288" s="30"/>
      <c r="W1288" s="29"/>
      <c r="X1288" s="30"/>
      <c r="Y1288" s="30"/>
      <c r="Z1288" s="29"/>
      <c r="AA1288" s="30"/>
      <c r="AB1288" s="30"/>
      <c r="AC1288" s="29"/>
      <c r="AD1288" s="30"/>
      <c r="AE1288" s="30">
        <v>1276</v>
      </c>
      <c r="AF1288" s="383" t="s">
        <v>10723</v>
      </c>
      <c r="AG1288" s="30"/>
      <c r="AH1288" s="30"/>
      <c r="AI1288" s="29"/>
      <c r="AJ1288" s="30"/>
      <c r="AK1288" s="30"/>
      <c r="AL1288" s="29"/>
      <c r="AM1288" s="30"/>
      <c r="AN1288" s="30"/>
      <c r="AO1288" s="29"/>
      <c r="AP1288" s="30"/>
      <c r="AQ1288" s="30">
        <v>1276</v>
      </c>
      <c r="AR1288" s="383">
        <v>6202447.5</v>
      </c>
      <c r="AS1288" s="253">
        <f t="shared" si="42"/>
        <v>1276</v>
      </c>
      <c r="AT1288" s="254">
        <f t="shared" si="43"/>
        <v>1276</v>
      </c>
      <c r="AU1288" s="376">
        <v>1276</v>
      </c>
      <c r="AV1288" s="376">
        <v>6205370.1399999997</v>
      </c>
    </row>
    <row r="1289" spans="22:48">
      <c r="V1289" s="30"/>
      <c r="W1289" s="29"/>
      <c r="X1289" s="30"/>
      <c r="Y1289" s="30"/>
      <c r="Z1289" s="29"/>
      <c r="AA1289" s="30"/>
      <c r="AB1289" s="30"/>
      <c r="AC1289" s="29"/>
      <c r="AD1289" s="30"/>
      <c r="AE1289" s="30">
        <v>1277</v>
      </c>
      <c r="AF1289" s="383" t="s">
        <v>10723</v>
      </c>
      <c r="AG1289" s="30"/>
      <c r="AH1289" s="30"/>
      <c r="AI1289" s="29"/>
      <c r="AJ1289" s="30"/>
      <c r="AK1289" s="30"/>
      <c r="AL1289" s="29"/>
      <c r="AM1289" s="30"/>
      <c r="AN1289" s="30"/>
      <c r="AO1289" s="29"/>
      <c r="AP1289" s="30"/>
      <c r="AQ1289" s="30">
        <v>1277</v>
      </c>
      <c r="AR1289" s="383">
        <v>6207296.6500000004</v>
      </c>
      <c r="AS1289" s="253">
        <f t="shared" si="42"/>
        <v>1277</v>
      </c>
      <c r="AT1289" s="254">
        <f t="shared" si="43"/>
        <v>1277</v>
      </c>
      <c r="AU1289" s="376">
        <v>1277</v>
      </c>
      <c r="AV1289" s="376">
        <v>6210217.8799999999</v>
      </c>
    </row>
    <row r="1290" spans="22:48">
      <c r="V1290" s="30"/>
      <c r="W1290" s="29"/>
      <c r="X1290" s="30"/>
      <c r="Y1290" s="30"/>
      <c r="Z1290" s="29"/>
      <c r="AA1290" s="30"/>
      <c r="AB1290" s="30"/>
      <c r="AC1290" s="29"/>
      <c r="AD1290" s="30"/>
      <c r="AE1290" s="30">
        <v>1278</v>
      </c>
      <c r="AF1290" s="383" t="s">
        <v>10723</v>
      </c>
      <c r="AG1290" s="30"/>
      <c r="AH1290" s="30"/>
      <c r="AI1290" s="29"/>
      <c r="AJ1290" s="30"/>
      <c r="AK1290" s="30"/>
      <c r="AL1290" s="29"/>
      <c r="AM1290" s="30"/>
      <c r="AN1290" s="30"/>
      <c r="AO1290" s="29"/>
      <c r="AP1290" s="30"/>
      <c r="AQ1290" s="30">
        <v>1278</v>
      </c>
      <c r="AR1290" s="383">
        <v>6212145.7999999998</v>
      </c>
      <c r="AS1290" s="253">
        <f t="shared" si="42"/>
        <v>1278</v>
      </c>
      <c r="AT1290" s="254">
        <f t="shared" si="43"/>
        <v>1278</v>
      </c>
      <c r="AU1290" s="376">
        <v>1278</v>
      </c>
      <c r="AV1290" s="376">
        <v>6215065.6200000001</v>
      </c>
    </row>
    <row r="1291" spans="22:48">
      <c r="V1291" s="30"/>
      <c r="W1291" s="29"/>
      <c r="X1291" s="30"/>
      <c r="Y1291" s="30"/>
      <c r="Z1291" s="29"/>
      <c r="AA1291" s="30"/>
      <c r="AB1291" s="30"/>
      <c r="AC1291" s="29"/>
      <c r="AD1291" s="30"/>
      <c r="AE1291" s="30">
        <v>1279</v>
      </c>
      <c r="AF1291" s="383" t="s">
        <v>10723</v>
      </c>
      <c r="AG1291" s="30"/>
      <c r="AH1291" s="30"/>
      <c r="AI1291" s="29"/>
      <c r="AJ1291" s="30"/>
      <c r="AK1291" s="30"/>
      <c r="AL1291" s="29"/>
      <c r="AM1291" s="30"/>
      <c r="AN1291" s="30"/>
      <c r="AO1291" s="29"/>
      <c r="AP1291" s="30"/>
      <c r="AQ1291" s="30">
        <v>1279</v>
      </c>
      <c r="AR1291" s="383">
        <v>6216994.9500000002</v>
      </c>
      <c r="AS1291" s="253">
        <f t="shared" si="42"/>
        <v>1279</v>
      </c>
      <c r="AT1291" s="254">
        <f t="shared" si="43"/>
        <v>1279</v>
      </c>
      <c r="AU1291" s="376">
        <v>1279</v>
      </c>
      <c r="AV1291" s="376">
        <v>6219913.3600000003</v>
      </c>
    </row>
    <row r="1292" spans="22:48">
      <c r="V1292" s="30"/>
      <c r="W1292" s="29"/>
      <c r="X1292" s="30"/>
      <c r="Y1292" s="30"/>
      <c r="Z1292" s="29"/>
      <c r="AA1292" s="30"/>
      <c r="AB1292" s="30"/>
      <c r="AC1292" s="29"/>
      <c r="AD1292" s="30"/>
      <c r="AE1292" s="30">
        <v>1280</v>
      </c>
      <c r="AF1292" s="383" t="s">
        <v>10723</v>
      </c>
      <c r="AG1292" s="30"/>
      <c r="AH1292" s="30"/>
      <c r="AI1292" s="29"/>
      <c r="AJ1292" s="30"/>
      <c r="AK1292" s="30"/>
      <c r="AL1292" s="29"/>
      <c r="AM1292" s="30"/>
      <c r="AN1292" s="30"/>
      <c r="AO1292" s="29"/>
      <c r="AP1292" s="30"/>
      <c r="AQ1292" s="30">
        <v>1280</v>
      </c>
      <c r="AR1292" s="383">
        <v>6221844.0999999996</v>
      </c>
      <c r="AS1292" s="253">
        <f t="shared" si="42"/>
        <v>1280</v>
      </c>
      <c r="AT1292" s="254">
        <f t="shared" si="43"/>
        <v>1280</v>
      </c>
      <c r="AU1292" s="376">
        <v>1280</v>
      </c>
      <c r="AV1292" s="376">
        <v>6224761.0999999996</v>
      </c>
    </row>
    <row r="1293" spans="22:48">
      <c r="V1293" s="30"/>
      <c r="W1293" s="29"/>
      <c r="X1293" s="30"/>
      <c r="Y1293" s="30"/>
      <c r="Z1293" s="29"/>
      <c r="AA1293" s="30"/>
      <c r="AB1293" s="30"/>
      <c r="AC1293" s="29"/>
      <c r="AD1293" s="30"/>
      <c r="AE1293" s="30">
        <v>1281</v>
      </c>
      <c r="AF1293" s="383" t="s">
        <v>10723</v>
      </c>
      <c r="AG1293" s="30"/>
      <c r="AH1293" s="30"/>
      <c r="AI1293" s="29"/>
      <c r="AJ1293" s="30"/>
      <c r="AK1293" s="30"/>
      <c r="AL1293" s="29"/>
      <c r="AM1293" s="30"/>
      <c r="AN1293" s="30"/>
      <c r="AO1293" s="29"/>
      <c r="AP1293" s="30"/>
      <c r="AQ1293" s="30">
        <v>1281</v>
      </c>
      <c r="AR1293" s="383">
        <v>6226693.25</v>
      </c>
      <c r="AS1293" s="253">
        <f t="shared" ref="AS1293:AS1356" si="44">AS1292+1</f>
        <v>1281</v>
      </c>
      <c r="AT1293" s="254">
        <f t="shared" ref="AT1293:AT1356" si="45">AT1292+1</f>
        <v>1281</v>
      </c>
      <c r="AU1293" s="376">
        <v>1281</v>
      </c>
      <c r="AV1293" s="376">
        <v>6229608.8399999999</v>
      </c>
    </row>
    <row r="1294" spans="22:48">
      <c r="V1294" s="30"/>
      <c r="W1294" s="29"/>
      <c r="X1294" s="30"/>
      <c r="Y1294" s="30"/>
      <c r="Z1294" s="29"/>
      <c r="AA1294" s="30"/>
      <c r="AB1294" s="30"/>
      <c r="AC1294" s="29"/>
      <c r="AD1294" s="30"/>
      <c r="AE1294" s="30">
        <v>1282</v>
      </c>
      <c r="AF1294" s="383" t="s">
        <v>10723</v>
      </c>
      <c r="AG1294" s="30"/>
      <c r="AH1294" s="30"/>
      <c r="AI1294" s="29"/>
      <c r="AJ1294" s="30"/>
      <c r="AK1294" s="30"/>
      <c r="AL1294" s="29"/>
      <c r="AM1294" s="30"/>
      <c r="AN1294" s="30"/>
      <c r="AO1294" s="29"/>
      <c r="AP1294" s="30"/>
      <c r="AQ1294" s="30">
        <v>1282</v>
      </c>
      <c r="AR1294" s="383">
        <v>6231542.4000000004</v>
      </c>
      <c r="AS1294" s="253">
        <f t="shared" si="44"/>
        <v>1282</v>
      </c>
      <c r="AT1294" s="254">
        <f t="shared" si="45"/>
        <v>1282</v>
      </c>
      <c r="AU1294" s="376">
        <v>1282</v>
      </c>
      <c r="AV1294" s="376">
        <v>6234456.5800000001</v>
      </c>
    </row>
    <row r="1295" spans="22:48">
      <c r="V1295" s="30"/>
      <c r="W1295" s="29"/>
      <c r="X1295" s="30"/>
      <c r="Y1295" s="30"/>
      <c r="Z1295" s="29"/>
      <c r="AA1295" s="30"/>
      <c r="AB1295" s="30"/>
      <c r="AC1295" s="29"/>
      <c r="AD1295" s="30"/>
      <c r="AE1295" s="30">
        <v>1283</v>
      </c>
      <c r="AF1295" s="383" t="s">
        <v>10723</v>
      </c>
      <c r="AG1295" s="30"/>
      <c r="AH1295" s="30"/>
      <c r="AI1295" s="29"/>
      <c r="AJ1295" s="30"/>
      <c r="AK1295" s="30"/>
      <c r="AL1295" s="29"/>
      <c r="AM1295" s="30"/>
      <c r="AN1295" s="30"/>
      <c r="AO1295" s="29"/>
      <c r="AP1295" s="30"/>
      <c r="AQ1295" s="30">
        <v>1283</v>
      </c>
      <c r="AR1295" s="383">
        <v>6236391.5499999998</v>
      </c>
      <c r="AS1295" s="253">
        <f t="shared" si="44"/>
        <v>1283</v>
      </c>
      <c r="AT1295" s="254">
        <f t="shared" si="45"/>
        <v>1283</v>
      </c>
      <c r="AU1295" s="376">
        <v>1283</v>
      </c>
      <c r="AV1295" s="376">
        <v>6239304.3200000003</v>
      </c>
    </row>
    <row r="1296" spans="22:48">
      <c r="V1296" s="30"/>
      <c r="W1296" s="29"/>
      <c r="X1296" s="30"/>
      <c r="Y1296" s="30"/>
      <c r="Z1296" s="29"/>
      <c r="AA1296" s="30"/>
      <c r="AB1296" s="30"/>
      <c r="AC1296" s="29"/>
      <c r="AD1296" s="30"/>
      <c r="AE1296" s="30">
        <v>1284</v>
      </c>
      <c r="AF1296" s="383" t="s">
        <v>10723</v>
      </c>
      <c r="AG1296" s="30"/>
      <c r="AH1296" s="30"/>
      <c r="AI1296" s="29"/>
      <c r="AJ1296" s="30"/>
      <c r="AK1296" s="30"/>
      <c r="AL1296" s="29"/>
      <c r="AM1296" s="30"/>
      <c r="AN1296" s="30"/>
      <c r="AO1296" s="29"/>
      <c r="AP1296" s="30"/>
      <c r="AQ1296" s="30">
        <v>1284</v>
      </c>
      <c r="AR1296" s="383">
        <v>6241240.7000000002</v>
      </c>
      <c r="AS1296" s="253">
        <f t="shared" si="44"/>
        <v>1284</v>
      </c>
      <c r="AT1296" s="254">
        <f t="shared" si="45"/>
        <v>1284</v>
      </c>
      <c r="AU1296" s="376">
        <v>1284</v>
      </c>
      <c r="AV1296" s="376">
        <v>6244152.0599999996</v>
      </c>
    </row>
    <row r="1297" spans="22:48">
      <c r="V1297" s="30"/>
      <c r="W1297" s="29"/>
      <c r="X1297" s="30"/>
      <c r="Y1297" s="30"/>
      <c r="Z1297" s="29"/>
      <c r="AA1297" s="30"/>
      <c r="AB1297" s="30"/>
      <c r="AC1297" s="29"/>
      <c r="AD1297" s="30"/>
      <c r="AE1297" s="30">
        <v>1285</v>
      </c>
      <c r="AF1297" s="383" t="s">
        <v>10723</v>
      </c>
      <c r="AG1297" s="30"/>
      <c r="AH1297" s="30"/>
      <c r="AI1297" s="29"/>
      <c r="AJ1297" s="30"/>
      <c r="AK1297" s="30"/>
      <c r="AL1297" s="29"/>
      <c r="AM1297" s="30"/>
      <c r="AN1297" s="30"/>
      <c r="AO1297" s="29"/>
      <c r="AP1297" s="30"/>
      <c r="AQ1297" s="30">
        <v>1285</v>
      </c>
      <c r="AR1297" s="383">
        <v>6246089.8499999996</v>
      </c>
      <c r="AS1297" s="253">
        <f t="shared" si="44"/>
        <v>1285</v>
      </c>
      <c r="AT1297" s="254">
        <f t="shared" si="45"/>
        <v>1285</v>
      </c>
      <c r="AU1297" s="376">
        <v>1285</v>
      </c>
      <c r="AV1297" s="376">
        <v>6248999.7999999998</v>
      </c>
    </row>
    <row r="1298" spans="22:48">
      <c r="V1298" s="30"/>
      <c r="W1298" s="29"/>
      <c r="X1298" s="30"/>
      <c r="Y1298" s="30"/>
      <c r="Z1298" s="29"/>
      <c r="AA1298" s="30"/>
      <c r="AB1298" s="30"/>
      <c r="AC1298" s="29"/>
      <c r="AD1298" s="30"/>
      <c r="AE1298" s="30">
        <v>1286</v>
      </c>
      <c r="AF1298" s="383" t="s">
        <v>10723</v>
      </c>
      <c r="AG1298" s="30"/>
      <c r="AH1298" s="30"/>
      <c r="AI1298" s="29"/>
      <c r="AJ1298" s="30"/>
      <c r="AK1298" s="30"/>
      <c r="AL1298" s="29"/>
      <c r="AM1298" s="30"/>
      <c r="AN1298" s="30"/>
      <c r="AO1298" s="29"/>
      <c r="AP1298" s="30"/>
      <c r="AQ1298" s="30">
        <v>1286</v>
      </c>
      <c r="AR1298" s="383">
        <v>6250939</v>
      </c>
      <c r="AS1298" s="253">
        <f t="shared" si="44"/>
        <v>1286</v>
      </c>
      <c r="AT1298" s="254">
        <f t="shared" si="45"/>
        <v>1286</v>
      </c>
      <c r="AU1298" s="376">
        <v>1286</v>
      </c>
      <c r="AV1298" s="376">
        <v>6253847.54</v>
      </c>
    </row>
    <row r="1299" spans="22:48">
      <c r="V1299" s="30"/>
      <c r="W1299" s="29"/>
      <c r="X1299" s="30"/>
      <c r="Y1299" s="30"/>
      <c r="Z1299" s="29"/>
      <c r="AA1299" s="30"/>
      <c r="AB1299" s="30"/>
      <c r="AC1299" s="29"/>
      <c r="AD1299" s="30"/>
      <c r="AE1299" s="30">
        <v>1287</v>
      </c>
      <c r="AF1299" s="383" t="s">
        <v>10723</v>
      </c>
      <c r="AG1299" s="30"/>
      <c r="AH1299" s="30"/>
      <c r="AI1299" s="29"/>
      <c r="AJ1299" s="30"/>
      <c r="AK1299" s="30"/>
      <c r="AL1299" s="29"/>
      <c r="AM1299" s="30"/>
      <c r="AN1299" s="30"/>
      <c r="AO1299" s="29"/>
      <c r="AP1299" s="30"/>
      <c r="AQ1299" s="30">
        <v>1287</v>
      </c>
      <c r="AR1299" s="383">
        <v>6255788.1500000004</v>
      </c>
      <c r="AS1299" s="253">
        <f t="shared" si="44"/>
        <v>1287</v>
      </c>
      <c r="AT1299" s="254">
        <f t="shared" si="45"/>
        <v>1287</v>
      </c>
      <c r="AU1299" s="376">
        <v>1287</v>
      </c>
      <c r="AV1299" s="376">
        <v>6258695.2800000003</v>
      </c>
    </row>
    <row r="1300" spans="22:48">
      <c r="V1300" s="30"/>
      <c r="W1300" s="29"/>
      <c r="X1300" s="30"/>
      <c r="Y1300" s="30"/>
      <c r="Z1300" s="29"/>
      <c r="AA1300" s="30"/>
      <c r="AB1300" s="30"/>
      <c r="AC1300" s="29"/>
      <c r="AD1300" s="30"/>
      <c r="AE1300" s="30">
        <v>1288</v>
      </c>
      <c r="AF1300" s="383" t="s">
        <v>10723</v>
      </c>
      <c r="AG1300" s="30"/>
      <c r="AH1300" s="30"/>
      <c r="AI1300" s="29"/>
      <c r="AJ1300" s="30"/>
      <c r="AK1300" s="30"/>
      <c r="AL1300" s="29"/>
      <c r="AM1300" s="30"/>
      <c r="AN1300" s="30"/>
      <c r="AO1300" s="29"/>
      <c r="AP1300" s="30"/>
      <c r="AQ1300" s="30">
        <v>1288</v>
      </c>
      <c r="AR1300" s="383">
        <v>6260637.2999999998</v>
      </c>
      <c r="AS1300" s="253">
        <f t="shared" si="44"/>
        <v>1288</v>
      </c>
      <c r="AT1300" s="254">
        <f t="shared" si="45"/>
        <v>1288</v>
      </c>
      <c r="AU1300" s="376">
        <v>1288</v>
      </c>
      <c r="AV1300" s="376">
        <v>6263543.0199999996</v>
      </c>
    </row>
    <row r="1301" spans="22:48">
      <c r="V1301" s="30"/>
      <c r="W1301" s="29"/>
      <c r="X1301" s="30"/>
      <c r="Y1301" s="30"/>
      <c r="Z1301" s="29"/>
      <c r="AA1301" s="30"/>
      <c r="AB1301" s="30"/>
      <c r="AC1301" s="29"/>
      <c r="AD1301" s="30"/>
      <c r="AE1301" s="30">
        <v>1289</v>
      </c>
      <c r="AF1301" s="383" t="s">
        <v>10723</v>
      </c>
      <c r="AG1301" s="30"/>
      <c r="AH1301" s="30"/>
      <c r="AI1301" s="29"/>
      <c r="AJ1301" s="30"/>
      <c r="AK1301" s="30"/>
      <c r="AL1301" s="29"/>
      <c r="AM1301" s="30"/>
      <c r="AN1301" s="30"/>
      <c r="AO1301" s="29"/>
      <c r="AP1301" s="30"/>
      <c r="AQ1301" s="30">
        <v>1289</v>
      </c>
      <c r="AR1301" s="383">
        <v>6265486.4500000002</v>
      </c>
      <c r="AS1301" s="253">
        <f t="shared" si="44"/>
        <v>1289</v>
      </c>
      <c r="AT1301" s="254">
        <f t="shared" si="45"/>
        <v>1289</v>
      </c>
      <c r="AU1301" s="376">
        <v>1289</v>
      </c>
      <c r="AV1301" s="376">
        <v>6268390.7599999998</v>
      </c>
    </row>
    <row r="1302" spans="22:48">
      <c r="V1302" s="30"/>
      <c r="W1302" s="29"/>
      <c r="X1302" s="30"/>
      <c r="Y1302" s="30"/>
      <c r="Z1302" s="29"/>
      <c r="AA1302" s="30"/>
      <c r="AB1302" s="30"/>
      <c r="AC1302" s="29"/>
      <c r="AD1302" s="30"/>
      <c r="AE1302" s="30">
        <v>1290</v>
      </c>
      <c r="AF1302" s="383" t="s">
        <v>10723</v>
      </c>
      <c r="AG1302" s="30"/>
      <c r="AH1302" s="30"/>
      <c r="AI1302" s="29"/>
      <c r="AJ1302" s="30"/>
      <c r="AK1302" s="30"/>
      <c r="AL1302" s="29"/>
      <c r="AM1302" s="30"/>
      <c r="AN1302" s="30"/>
      <c r="AO1302" s="29"/>
      <c r="AP1302" s="30"/>
      <c r="AQ1302" s="30">
        <v>1290</v>
      </c>
      <c r="AR1302" s="383">
        <v>6270335.5999999996</v>
      </c>
      <c r="AS1302" s="253">
        <f t="shared" si="44"/>
        <v>1290</v>
      </c>
      <c r="AT1302" s="254">
        <f t="shared" si="45"/>
        <v>1290</v>
      </c>
      <c r="AU1302" s="376">
        <v>1290</v>
      </c>
      <c r="AV1302" s="376">
        <v>6273238.5</v>
      </c>
    </row>
    <row r="1303" spans="22:48">
      <c r="V1303" s="30"/>
      <c r="W1303" s="29"/>
      <c r="X1303" s="30"/>
      <c r="Y1303" s="30"/>
      <c r="Z1303" s="29"/>
      <c r="AA1303" s="30"/>
      <c r="AB1303" s="30"/>
      <c r="AC1303" s="29"/>
      <c r="AD1303" s="30"/>
      <c r="AE1303" s="30">
        <v>1291</v>
      </c>
      <c r="AF1303" s="383" t="s">
        <v>10723</v>
      </c>
      <c r="AG1303" s="30"/>
      <c r="AH1303" s="30"/>
      <c r="AI1303" s="29"/>
      <c r="AJ1303" s="30"/>
      <c r="AK1303" s="30"/>
      <c r="AL1303" s="29"/>
      <c r="AM1303" s="30"/>
      <c r="AN1303" s="30"/>
      <c r="AO1303" s="29"/>
      <c r="AP1303" s="30"/>
      <c r="AQ1303" s="30">
        <v>1291</v>
      </c>
      <c r="AR1303" s="383">
        <v>6275184.75</v>
      </c>
      <c r="AS1303" s="253">
        <f t="shared" si="44"/>
        <v>1291</v>
      </c>
      <c r="AT1303" s="254">
        <f t="shared" si="45"/>
        <v>1291</v>
      </c>
      <c r="AU1303" s="376">
        <v>1291</v>
      </c>
      <c r="AV1303" s="376">
        <v>6278086.2400000002</v>
      </c>
    </row>
    <row r="1304" spans="22:48">
      <c r="V1304" s="30"/>
      <c r="W1304" s="29"/>
      <c r="X1304" s="30"/>
      <c r="Y1304" s="30"/>
      <c r="Z1304" s="29"/>
      <c r="AA1304" s="30"/>
      <c r="AB1304" s="30"/>
      <c r="AC1304" s="29"/>
      <c r="AD1304" s="30"/>
      <c r="AE1304" s="30">
        <v>1292</v>
      </c>
      <c r="AF1304" s="383" t="s">
        <v>10723</v>
      </c>
      <c r="AG1304" s="30"/>
      <c r="AH1304" s="30"/>
      <c r="AI1304" s="29"/>
      <c r="AJ1304" s="30"/>
      <c r="AK1304" s="30"/>
      <c r="AL1304" s="29"/>
      <c r="AM1304" s="30"/>
      <c r="AN1304" s="30"/>
      <c r="AO1304" s="29"/>
      <c r="AP1304" s="30"/>
      <c r="AQ1304" s="30">
        <v>1292</v>
      </c>
      <c r="AR1304" s="383">
        <v>6280033.9000000004</v>
      </c>
      <c r="AS1304" s="253">
        <f t="shared" si="44"/>
        <v>1292</v>
      </c>
      <c r="AT1304" s="254">
        <f t="shared" si="45"/>
        <v>1292</v>
      </c>
      <c r="AU1304" s="376">
        <v>1292</v>
      </c>
      <c r="AV1304" s="376">
        <v>6282933.9800000004</v>
      </c>
    </row>
    <row r="1305" spans="22:48">
      <c r="V1305" s="30"/>
      <c r="W1305" s="29"/>
      <c r="X1305" s="30"/>
      <c r="Y1305" s="30"/>
      <c r="Z1305" s="29"/>
      <c r="AA1305" s="30"/>
      <c r="AB1305" s="30"/>
      <c r="AC1305" s="29"/>
      <c r="AD1305" s="30"/>
      <c r="AE1305" s="30">
        <v>1293</v>
      </c>
      <c r="AF1305" s="383" t="s">
        <v>10723</v>
      </c>
      <c r="AG1305" s="30"/>
      <c r="AH1305" s="30"/>
      <c r="AI1305" s="29"/>
      <c r="AJ1305" s="30"/>
      <c r="AK1305" s="30"/>
      <c r="AL1305" s="29"/>
      <c r="AM1305" s="30"/>
      <c r="AN1305" s="30"/>
      <c r="AO1305" s="29"/>
      <c r="AP1305" s="30"/>
      <c r="AQ1305" s="30">
        <v>1293</v>
      </c>
      <c r="AR1305" s="383">
        <v>6284883.0499999998</v>
      </c>
      <c r="AS1305" s="253">
        <f t="shared" si="44"/>
        <v>1293</v>
      </c>
      <c r="AT1305" s="254">
        <f t="shared" si="45"/>
        <v>1293</v>
      </c>
      <c r="AU1305" s="376">
        <v>1293</v>
      </c>
      <c r="AV1305" s="376">
        <v>6287781.7199999997</v>
      </c>
    </row>
    <row r="1306" spans="22:48">
      <c r="V1306" s="30"/>
      <c r="W1306" s="29"/>
      <c r="X1306" s="30"/>
      <c r="Y1306" s="30"/>
      <c r="Z1306" s="29"/>
      <c r="AA1306" s="30"/>
      <c r="AB1306" s="30"/>
      <c r="AC1306" s="29"/>
      <c r="AD1306" s="30"/>
      <c r="AE1306" s="30">
        <v>1294</v>
      </c>
      <c r="AF1306" s="383" t="s">
        <v>10723</v>
      </c>
      <c r="AG1306" s="30"/>
      <c r="AH1306" s="30"/>
      <c r="AI1306" s="29"/>
      <c r="AJ1306" s="30"/>
      <c r="AK1306" s="30"/>
      <c r="AL1306" s="29"/>
      <c r="AM1306" s="30"/>
      <c r="AN1306" s="30"/>
      <c r="AO1306" s="29"/>
      <c r="AP1306" s="30"/>
      <c r="AQ1306" s="30">
        <v>1294</v>
      </c>
      <c r="AR1306" s="383">
        <v>6289732.2000000002</v>
      </c>
      <c r="AS1306" s="253">
        <f t="shared" si="44"/>
        <v>1294</v>
      </c>
      <c r="AT1306" s="254">
        <f t="shared" si="45"/>
        <v>1294</v>
      </c>
      <c r="AU1306" s="376">
        <v>1294</v>
      </c>
      <c r="AV1306" s="376">
        <v>6292629.46</v>
      </c>
    </row>
    <row r="1307" spans="22:48">
      <c r="V1307" s="30"/>
      <c r="W1307" s="29"/>
      <c r="X1307" s="30"/>
      <c r="Y1307" s="30"/>
      <c r="Z1307" s="29"/>
      <c r="AA1307" s="30"/>
      <c r="AB1307" s="30"/>
      <c r="AC1307" s="29"/>
      <c r="AD1307" s="30"/>
      <c r="AE1307" s="30">
        <v>1295</v>
      </c>
      <c r="AF1307" s="383" t="s">
        <v>10723</v>
      </c>
      <c r="AG1307" s="30"/>
      <c r="AH1307" s="30"/>
      <c r="AI1307" s="29"/>
      <c r="AJ1307" s="30"/>
      <c r="AK1307" s="30"/>
      <c r="AL1307" s="29"/>
      <c r="AM1307" s="30"/>
      <c r="AN1307" s="30"/>
      <c r="AO1307" s="29"/>
      <c r="AP1307" s="30"/>
      <c r="AQ1307" s="30">
        <v>1295</v>
      </c>
      <c r="AR1307" s="383">
        <v>6294581.3499999996</v>
      </c>
      <c r="AS1307" s="253">
        <f t="shared" si="44"/>
        <v>1295</v>
      </c>
      <c r="AT1307" s="254">
        <f t="shared" si="45"/>
        <v>1295</v>
      </c>
      <c r="AU1307" s="376">
        <v>1295</v>
      </c>
      <c r="AV1307" s="376">
        <v>6297477.2000000002</v>
      </c>
    </row>
    <row r="1308" spans="22:48">
      <c r="V1308" s="30"/>
      <c r="W1308" s="29"/>
      <c r="X1308" s="30"/>
      <c r="Y1308" s="30"/>
      <c r="Z1308" s="29"/>
      <c r="AA1308" s="30"/>
      <c r="AB1308" s="30"/>
      <c r="AC1308" s="29"/>
      <c r="AD1308" s="30"/>
      <c r="AE1308" s="30">
        <v>1296</v>
      </c>
      <c r="AF1308" s="383" t="s">
        <v>10723</v>
      </c>
      <c r="AG1308" s="30"/>
      <c r="AH1308" s="30"/>
      <c r="AI1308" s="29"/>
      <c r="AJ1308" s="30"/>
      <c r="AK1308" s="30"/>
      <c r="AL1308" s="29"/>
      <c r="AM1308" s="30"/>
      <c r="AN1308" s="30"/>
      <c r="AO1308" s="29"/>
      <c r="AP1308" s="30"/>
      <c r="AQ1308" s="30">
        <v>1296</v>
      </c>
      <c r="AR1308" s="383">
        <v>6299430.5</v>
      </c>
      <c r="AS1308" s="253">
        <f t="shared" si="44"/>
        <v>1296</v>
      </c>
      <c r="AT1308" s="254">
        <f t="shared" si="45"/>
        <v>1296</v>
      </c>
      <c r="AU1308" s="376">
        <v>1296</v>
      </c>
      <c r="AV1308" s="376">
        <v>6302324.9400000004</v>
      </c>
    </row>
    <row r="1309" spans="22:48">
      <c r="V1309" s="30"/>
      <c r="W1309" s="29"/>
      <c r="X1309" s="30"/>
      <c r="Y1309" s="30"/>
      <c r="Z1309" s="29"/>
      <c r="AA1309" s="30"/>
      <c r="AB1309" s="30"/>
      <c r="AC1309" s="29"/>
      <c r="AD1309" s="30"/>
      <c r="AE1309" s="30">
        <v>1297</v>
      </c>
      <c r="AF1309" s="383" t="s">
        <v>10723</v>
      </c>
      <c r="AG1309" s="30"/>
      <c r="AH1309" s="30"/>
      <c r="AI1309" s="29"/>
      <c r="AJ1309" s="30"/>
      <c r="AK1309" s="30"/>
      <c r="AL1309" s="29"/>
      <c r="AM1309" s="30"/>
      <c r="AN1309" s="30"/>
      <c r="AO1309" s="29"/>
      <c r="AP1309" s="30"/>
      <c r="AQ1309" s="30">
        <v>1297</v>
      </c>
      <c r="AR1309" s="383">
        <v>6304279.6500000004</v>
      </c>
      <c r="AS1309" s="253">
        <f t="shared" si="44"/>
        <v>1297</v>
      </c>
      <c r="AT1309" s="254">
        <f t="shared" si="45"/>
        <v>1297</v>
      </c>
      <c r="AU1309" s="376">
        <v>1297</v>
      </c>
      <c r="AV1309" s="376">
        <v>6307172.6799999997</v>
      </c>
    </row>
    <row r="1310" spans="22:48">
      <c r="V1310" s="30"/>
      <c r="W1310" s="29"/>
      <c r="X1310" s="30"/>
      <c r="Y1310" s="30"/>
      <c r="Z1310" s="29"/>
      <c r="AA1310" s="30"/>
      <c r="AB1310" s="30"/>
      <c r="AC1310" s="29"/>
      <c r="AD1310" s="30"/>
      <c r="AE1310" s="30">
        <v>1298</v>
      </c>
      <c r="AF1310" s="383" t="s">
        <v>10723</v>
      </c>
      <c r="AG1310" s="30"/>
      <c r="AH1310" s="30"/>
      <c r="AI1310" s="29"/>
      <c r="AJ1310" s="30"/>
      <c r="AK1310" s="30"/>
      <c r="AL1310" s="29"/>
      <c r="AM1310" s="30"/>
      <c r="AN1310" s="30"/>
      <c r="AO1310" s="29"/>
      <c r="AP1310" s="30"/>
      <c r="AQ1310" s="30">
        <v>1298</v>
      </c>
      <c r="AR1310" s="383">
        <v>6309128.7999999998</v>
      </c>
      <c r="AS1310" s="253">
        <f t="shared" si="44"/>
        <v>1298</v>
      </c>
      <c r="AT1310" s="254">
        <f t="shared" si="45"/>
        <v>1298</v>
      </c>
      <c r="AU1310" s="376">
        <v>1298</v>
      </c>
      <c r="AV1310" s="376">
        <v>6312020.4199999999</v>
      </c>
    </row>
    <row r="1311" spans="22:48">
      <c r="V1311" s="30"/>
      <c r="W1311" s="29"/>
      <c r="X1311" s="30"/>
      <c r="Y1311" s="30"/>
      <c r="Z1311" s="29"/>
      <c r="AA1311" s="30"/>
      <c r="AB1311" s="30"/>
      <c r="AC1311" s="29"/>
      <c r="AD1311" s="30"/>
      <c r="AE1311" s="30">
        <v>1299</v>
      </c>
      <c r="AF1311" s="383" t="s">
        <v>10723</v>
      </c>
      <c r="AG1311" s="30"/>
      <c r="AH1311" s="30"/>
      <c r="AI1311" s="29"/>
      <c r="AJ1311" s="30"/>
      <c r="AK1311" s="30"/>
      <c r="AL1311" s="29"/>
      <c r="AM1311" s="30"/>
      <c r="AN1311" s="30"/>
      <c r="AO1311" s="29"/>
      <c r="AP1311" s="30"/>
      <c r="AQ1311" s="30">
        <v>1299</v>
      </c>
      <c r="AR1311" s="383">
        <v>6313977.9500000002</v>
      </c>
      <c r="AS1311" s="253">
        <f t="shared" si="44"/>
        <v>1299</v>
      </c>
      <c r="AT1311" s="254">
        <f t="shared" si="45"/>
        <v>1299</v>
      </c>
      <c r="AU1311" s="376">
        <v>1299</v>
      </c>
      <c r="AV1311" s="376">
        <v>6316868.1600000001</v>
      </c>
    </row>
    <row r="1312" spans="22:48">
      <c r="V1312" s="30"/>
      <c r="W1312" s="29"/>
      <c r="X1312" s="30"/>
      <c r="Y1312" s="30"/>
      <c r="Z1312" s="29"/>
      <c r="AA1312" s="30"/>
      <c r="AB1312" s="30"/>
      <c r="AC1312" s="29"/>
      <c r="AD1312" s="30"/>
      <c r="AE1312" s="30">
        <v>1300</v>
      </c>
      <c r="AF1312" s="383" t="s">
        <v>10723</v>
      </c>
      <c r="AG1312" s="30"/>
      <c r="AH1312" s="30"/>
      <c r="AI1312" s="29"/>
      <c r="AJ1312" s="30"/>
      <c r="AK1312" s="30"/>
      <c r="AL1312" s="29"/>
      <c r="AM1312" s="30"/>
      <c r="AN1312" s="30"/>
      <c r="AO1312" s="29"/>
      <c r="AP1312" s="30"/>
      <c r="AQ1312" s="30">
        <v>1300</v>
      </c>
      <c r="AR1312" s="383">
        <v>6318827.0999999996</v>
      </c>
      <c r="AS1312" s="253">
        <f t="shared" si="44"/>
        <v>1300</v>
      </c>
      <c r="AT1312" s="254">
        <f t="shared" si="45"/>
        <v>1300</v>
      </c>
      <c r="AU1312" s="376">
        <v>1300</v>
      </c>
      <c r="AV1312" s="376">
        <v>6321715.9000000004</v>
      </c>
    </row>
    <row r="1313" spans="22:48">
      <c r="V1313" s="30"/>
      <c r="W1313" s="29"/>
      <c r="X1313" s="30"/>
      <c r="Y1313" s="30"/>
      <c r="Z1313" s="29"/>
      <c r="AA1313" s="30"/>
      <c r="AB1313" s="30"/>
      <c r="AC1313" s="29"/>
      <c r="AD1313" s="30"/>
      <c r="AE1313" s="30">
        <v>1301</v>
      </c>
      <c r="AF1313" s="383" t="s">
        <v>10723</v>
      </c>
      <c r="AG1313" s="30"/>
      <c r="AH1313" s="30"/>
      <c r="AI1313" s="29"/>
      <c r="AJ1313" s="30"/>
      <c r="AK1313" s="30"/>
      <c r="AL1313" s="29"/>
      <c r="AM1313" s="30"/>
      <c r="AN1313" s="30"/>
      <c r="AO1313" s="29"/>
      <c r="AP1313" s="30"/>
      <c r="AQ1313" s="30">
        <v>1301</v>
      </c>
      <c r="AR1313" s="383">
        <v>6323676.25</v>
      </c>
      <c r="AS1313" s="253">
        <f t="shared" si="44"/>
        <v>1301</v>
      </c>
      <c r="AT1313" s="254">
        <f t="shared" si="45"/>
        <v>1301</v>
      </c>
      <c r="AU1313" s="376">
        <v>1301</v>
      </c>
      <c r="AV1313" s="376">
        <v>6326563.6399999997</v>
      </c>
    </row>
    <row r="1314" spans="22:48">
      <c r="V1314" s="30"/>
      <c r="W1314" s="29"/>
      <c r="X1314" s="30"/>
      <c r="Y1314" s="30"/>
      <c r="Z1314" s="29"/>
      <c r="AA1314" s="30"/>
      <c r="AB1314" s="30"/>
      <c r="AC1314" s="29"/>
      <c r="AD1314" s="30"/>
      <c r="AE1314" s="30">
        <v>1302</v>
      </c>
      <c r="AF1314" s="383" t="s">
        <v>10723</v>
      </c>
      <c r="AG1314" s="30"/>
      <c r="AH1314" s="30"/>
      <c r="AI1314" s="29"/>
      <c r="AJ1314" s="30"/>
      <c r="AK1314" s="30"/>
      <c r="AL1314" s="29"/>
      <c r="AM1314" s="30"/>
      <c r="AN1314" s="30"/>
      <c r="AO1314" s="29"/>
      <c r="AP1314" s="30"/>
      <c r="AQ1314" s="30">
        <v>1302</v>
      </c>
      <c r="AR1314" s="383">
        <v>6328525.4000000004</v>
      </c>
      <c r="AS1314" s="253">
        <f t="shared" si="44"/>
        <v>1302</v>
      </c>
      <c r="AT1314" s="254">
        <f t="shared" si="45"/>
        <v>1302</v>
      </c>
      <c r="AU1314" s="376">
        <v>1302</v>
      </c>
      <c r="AV1314" s="376">
        <v>6331411.3799999999</v>
      </c>
    </row>
    <row r="1315" spans="22:48">
      <c r="V1315" s="30"/>
      <c r="W1315" s="29"/>
      <c r="X1315" s="30"/>
      <c r="Y1315" s="30"/>
      <c r="Z1315" s="29"/>
      <c r="AA1315" s="30"/>
      <c r="AB1315" s="30"/>
      <c r="AC1315" s="29"/>
      <c r="AD1315" s="30"/>
      <c r="AE1315" s="30">
        <v>1303</v>
      </c>
      <c r="AF1315" s="383" t="s">
        <v>10723</v>
      </c>
      <c r="AG1315" s="30"/>
      <c r="AH1315" s="30"/>
      <c r="AI1315" s="29"/>
      <c r="AJ1315" s="30"/>
      <c r="AK1315" s="30"/>
      <c r="AL1315" s="29"/>
      <c r="AM1315" s="30"/>
      <c r="AN1315" s="30"/>
      <c r="AO1315" s="29"/>
      <c r="AP1315" s="30"/>
      <c r="AQ1315" s="30">
        <v>1303</v>
      </c>
      <c r="AR1315" s="383">
        <v>6333374.5499999998</v>
      </c>
      <c r="AS1315" s="253">
        <f t="shared" si="44"/>
        <v>1303</v>
      </c>
      <c r="AT1315" s="254">
        <f t="shared" si="45"/>
        <v>1303</v>
      </c>
      <c r="AU1315" s="376">
        <v>1303</v>
      </c>
      <c r="AV1315" s="376">
        <v>6336259.1200000001</v>
      </c>
    </row>
    <row r="1316" spans="22:48">
      <c r="V1316" s="30"/>
      <c r="W1316" s="29"/>
      <c r="X1316" s="30"/>
      <c r="Y1316" s="30"/>
      <c r="Z1316" s="29"/>
      <c r="AA1316" s="30"/>
      <c r="AB1316" s="30"/>
      <c r="AC1316" s="29"/>
      <c r="AD1316" s="30"/>
      <c r="AE1316" s="30">
        <v>1304</v>
      </c>
      <c r="AF1316" s="383" t="s">
        <v>10723</v>
      </c>
      <c r="AG1316" s="30"/>
      <c r="AH1316" s="30"/>
      <c r="AI1316" s="29"/>
      <c r="AJ1316" s="30"/>
      <c r="AK1316" s="30"/>
      <c r="AL1316" s="29"/>
      <c r="AM1316" s="30"/>
      <c r="AN1316" s="30"/>
      <c r="AO1316" s="29"/>
      <c r="AP1316" s="30"/>
      <c r="AQ1316" s="30">
        <v>1304</v>
      </c>
      <c r="AR1316" s="383">
        <v>6338223.7000000002</v>
      </c>
      <c r="AS1316" s="253">
        <f t="shared" si="44"/>
        <v>1304</v>
      </c>
      <c r="AT1316" s="254">
        <f t="shared" si="45"/>
        <v>1304</v>
      </c>
      <c r="AU1316" s="376">
        <v>1304</v>
      </c>
      <c r="AV1316" s="376">
        <v>6341106.8600000003</v>
      </c>
    </row>
    <row r="1317" spans="22:48">
      <c r="V1317" s="30"/>
      <c r="W1317" s="29"/>
      <c r="X1317" s="30"/>
      <c r="Y1317" s="30"/>
      <c r="Z1317" s="29"/>
      <c r="AA1317" s="30"/>
      <c r="AB1317" s="30"/>
      <c r="AC1317" s="29"/>
      <c r="AD1317" s="30"/>
      <c r="AE1317" s="30">
        <v>1305</v>
      </c>
      <c r="AF1317" s="383" t="s">
        <v>10723</v>
      </c>
      <c r="AG1317" s="30"/>
      <c r="AH1317" s="30"/>
      <c r="AI1317" s="29"/>
      <c r="AJ1317" s="30"/>
      <c r="AK1317" s="30"/>
      <c r="AL1317" s="29"/>
      <c r="AM1317" s="30"/>
      <c r="AN1317" s="30"/>
      <c r="AO1317" s="29"/>
      <c r="AP1317" s="30"/>
      <c r="AQ1317" s="30">
        <v>1305</v>
      </c>
      <c r="AR1317" s="383">
        <v>6343072.8499999996</v>
      </c>
      <c r="AS1317" s="253">
        <f t="shared" si="44"/>
        <v>1305</v>
      </c>
      <c r="AT1317" s="254">
        <f t="shared" si="45"/>
        <v>1305</v>
      </c>
      <c r="AU1317" s="376">
        <v>1305</v>
      </c>
      <c r="AV1317" s="376">
        <v>6345954.5999999996</v>
      </c>
    </row>
    <row r="1318" spans="22:48">
      <c r="V1318" s="30"/>
      <c r="W1318" s="29"/>
      <c r="X1318" s="30"/>
      <c r="Y1318" s="30"/>
      <c r="Z1318" s="29"/>
      <c r="AA1318" s="30"/>
      <c r="AB1318" s="30"/>
      <c r="AC1318" s="29"/>
      <c r="AD1318" s="30"/>
      <c r="AE1318" s="30">
        <v>1306</v>
      </c>
      <c r="AF1318" s="383" t="s">
        <v>10723</v>
      </c>
      <c r="AG1318" s="30"/>
      <c r="AH1318" s="30"/>
      <c r="AI1318" s="29"/>
      <c r="AJ1318" s="30"/>
      <c r="AK1318" s="30"/>
      <c r="AL1318" s="29"/>
      <c r="AM1318" s="30"/>
      <c r="AN1318" s="30"/>
      <c r="AO1318" s="29"/>
      <c r="AP1318" s="30"/>
      <c r="AQ1318" s="30">
        <v>1306</v>
      </c>
      <c r="AR1318" s="383">
        <v>6347922</v>
      </c>
      <c r="AS1318" s="253">
        <f t="shared" si="44"/>
        <v>1306</v>
      </c>
      <c r="AT1318" s="254">
        <f t="shared" si="45"/>
        <v>1306</v>
      </c>
      <c r="AU1318" s="376">
        <v>1306</v>
      </c>
      <c r="AV1318" s="376">
        <v>6350802.3399999999</v>
      </c>
    </row>
    <row r="1319" spans="22:48">
      <c r="V1319" s="30"/>
      <c r="W1319" s="29"/>
      <c r="X1319" s="30"/>
      <c r="Y1319" s="30"/>
      <c r="Z1319" s="29"/>
      <c r="AA1319" s="30"/>
      <c r="AB1319" s="30"/>
      <c r="AC1319" s="29"/>
      <c r="AD1319" s="30"/>
      <c r="AE1319" s="30">
        <v>1307</v>
      </c>
      <c r="AF1319" s="383" t="s">
        <v>10723</v>
      </c>
      <c r="AG1319" s="30"/>
      <c r="AH1319" s="30"/>
      <c r="AI1319" s="29"/>
      <c r="AJ1319" s="30"/>
      <c r="AK1319" s="30"/>
      <c r="AL1319" s="29"/>
      <c r="AM1319" s="30"/>
      <c r="AN1319" s="30"/>
      <c r="AO1319" s="29"/>
      <c r="AP1319" s="30"/>
      <c r="AQ1319" s="30">
        <v>1307</v>
      </c>
      <c r="AR1319" s="383">
        <v>6352771.1500000004</v>
      </c>
      <c r="AS1319" s="253">
        <f t="shared" si="44"/>
        <v>1307</v>
      </c>
      <c r="AT1319" s="254">
        <f t="shared" si="45"/>
        <v>1307</v>
      </c>
      <c r="AU1319" s="376">
        <v>1307</v>
      </c>
      <c r="AV1319" s="376">
        <v>6355650.0800000001</v>
      </c>
    </row>
    <row r="1320" spans="22:48">
      <c r="V1320" s="30"/>
      <c r="W1320" s="29"/>
      <c r="X1320" s="30"/>
      <c r="Y1320" s="30"/>
      <c r="Z1320" s="29"/>
      <c r="AA1320" s="30"/>
      <c r="AB1320" s="30"/>
      <c r="AC1320" s="29"/>
      <c r="AD1320" s="30"/>
      <c r="AE1320" s="30">
        <v>1308</v>
      </c>
      <c r="AF1320" s="383" t="s">
        <v>10723</v>
      </c>
      <c r="AG1320" s="30"/>
      <c r="AH1320" s="30"/>
      <c r="AI1320" s="29"/>
      <c r="AJ1320" s="30"/>
      <c r="AK1320" s="30"/>
      <c r="AL1320" s="29"/>
      <c r="AM1320" s="30"/>
      <c r="AN1320" s="30"/>
      <c r="AO1320" s="29"/>
      <c r="AP1320" s="30"/>
      <c r="AQ1320" s="30">
        <v>1308</v>
      </c>
      <c r="AR1320" s="383">
        <v>6357620.2999999998</v>
      </c>
      <c r="AS1320" s="253">
        <f t="shared" si="44"/>
        <v>1308</v>
      </c>
      <c r="AT1320" s="254">
        <f t="shared" si="45"/>
        <v>1308</v>
      </c>
      <c r="AU1320" s="376">
        <v>1308</v>
      </c>
      <c r="AV1320" s="376">
        <v>6360497.8200000003</v>
      </c>
    </row>
    <row r="1321" spans="22:48">
      <c r="V1321" s="30"/>
      <c r="W1321" s="29"/>
      <c r="X1321" s="30"/>
      <c r="Y1321" s="30"/>
      <c r="Z1321" s="29"/>
      <c r="AA1321" s="30"/>
      <c r="AB1321" s="30"/>
      <c r="AC1321" s="29"/>
      <c r="AD1321" s="30"/>
      <c r="AE1321" s="30">
        <v>1309</v>
      </c>
      <c r="AF1321" s="383" t="s">
        <v>10723</v>
      </c>
      <c r="AG1321" s="30"/>
      <c r="AH1321" s="30"/>
      <c r="AI1321" s="29"/>
      <c r="AJ1321" s="30"/>
      <c r="AK1321" s="30"/>
      <c r="AL1321" s="29"/>
      <c r="AM1321" s="30"/>
      <c r="AN1321" s="30"/>
      <c r="AO1321" s="29"/>
      <c r="AP1321" s="30"/>
      <c r="AQ1321" s="30">
        <v>1309</v>
      </c>
      <c r="AR1321" s="383">
        <v>6362469.4500000002</v>
      </c>
      <c r="AS1321" s="253">
        <f t="shared" si="44"/>
        <v>1309</v>
      </c>
      <c r="AT1321" s="254">
        <f t="shared" si="45"/>
        <v>1309</v>
      </c>
      <c r="AU1321" s="376">
        <v>1309</v>
      </c>
      <c r="AV1321" s="376">
        <v>6365345.5599999996</v>
      </c>
    </row>
    <row r="1322" spans="22:48">
      <c r="V1322" s="30"/>
      <c r="W1322" s="29"/>
      <c r="X1322" s="30"/>
      <c r="Y1322" s="30"/>
      <c r="Z1322" s="29"/>
      <c r="AA1322" s="30"/>
      <c r="AB1322" s="30"/>
      <c r="AC1322" s="29"/>
      <c r="AD1322" s="30"/>
      <c r="AE1322" s="30">
        <v>1310</v>
      </c>
      <c r="AF1322" s="383" t="s">
        <v>10723</v>
      </c>
      <c r="AG1322" s="30"/>
      <c r="AH1322" s="30"/>
      <c r="AI1322" s="29"/>
      <c r="AJ1322" s="30"/>
      <c r="AK1322" s="30"/>
      <c r="AL1322" s="29"/>
      <c r="AM1322" s="30"/>
      <c r="AN1322" s="30"/>
      <c r="AO1322" s="29"/>
      <c r="AP1322" s="30"/>
      <c r="AQ1322" s="30">
        <v>1310</v>
      </c>
      <c r="AR1322" s="383">
        <v>6367318.5999999996</v>
      </c>
      <c r="AS1322" s="253">
        <f t="shared" si="44"/>
        <v>1310</v>
      </c>
      <c r="AT1322" s="254">
        <f t="shared" si="45"/>
        <v>1310</v>
      </c>
      <c r="AU1322" s="376">
        <v>1310</v>
      </c>
      <c r="AV1322" s="376">
        <v>6370193.2999999998</v>
      </c>
    </row>
    <row r="1323" spans="22:48">
      <c r="V1323" s="30"/>
      <c r="W1323" s="29"/>
      <c r="X1323" s="30"/>
      <c r="Y1323" s="30"/>
      <c r="Z1323" s="29"/>
      <c r="AA1323" s="30"/>
      <c r="AB1323" s="30"/>
      <c r="AC1323" s="29"/>
      <c r="AD1323" s="30"/>
      <c r="AE1323" s="30">
        <v>1311</v>
      </c>
      <c r="AF1323" s="383" t="s">
        <v>10723</v>
      </c>
      <c r="AG1323" s="30"/>
      <c r="AH1323" s="30"/>
      <c r="AI1323" s="29"/>
      <c r="AJ1323" s="30"/>
      <c r="AK1323" s="30"/>
      <c r="AL1323" s="29"/>
      <c r="AM1323" s="30"/>
      <c r="AN1323" s="30"/>
      <c r="AO1323" s="29"/>
      <c r="AP1323" s="30"/>
      <c r="AQ1323" s="30">
        <v>1311</v>
      </c>
      <c r="AR1323" s="383">
        <v>6372167.75</v>
      </c>
      <c r="AS1323" s="253">
        <f t="shared" si="44"/>
        <v>1311</v>
      </c>
      <c r="AT1323" s="254">
        <f t="shared" si="45"/>
        <v>1311</v>
      </c>
      <c r="AU1323" s="376">
        <v>1311</v>
      </c>
      <c r="AV1323" s="376">
        <v>6375041.04</v>
      </c>
    </row>
    <row r="1324" spans="22:48">
      <c r="V1324" s="30"/>
      <c r="W1324" s="29"/>
      <c r="X1324" s="30"/>
      <c r="Y1324" s="30"/>
      <c r="Z1324" s="29"/>
      <c r="AA1324" s="30"/>
      <c r="AB1324" s="30"/>
      <c r="AC1324" s="29"/>
      <c r="AD1324" s="30"/>
      <c r="AE1324" s="30">
        <v>1312</v>
      </c>
      <c r="AF1324" s="383" t="s">
        <v>10723</v>
      </c>
      <c r="AG1324" s="30"/>
      <c r="AH1324" s="30"/>
      <c r="AI1324" s="29"/>
      <c r="AJ1324" s="30"/>
      <c r="AK1324" s="30"/>
      <c r="AL1324" s="29"/>
      <c r="AM1324" s="30"/>
      <c r="AN1324" s="30"/>
      <c r="AO1324" s="29"/>
      <c r="AP1324" s="30"/>
      <c r="AQ1324" s="30">
        <v>1312</v>
      </c>
      <c r="AR1324" s="383">
        <v>6377016.9000000004</v>
      </c>
      <c r="AS1324" s="253">
        <f t="shared" si="44"/>
        <v>1312</v>
      </c>
      <c r="AT1324" s="254">
        <f t="shared" si="45"/>
        <v>1312</v>
      </c>
      <c r="AU1324" s="376">
        <v>1312</v>
      </c>
      <c r="AV1324" s="376">
        <v>6379888.7800000003</v>
      </c>
    </row>
    <row r="1325" spans="22:48">
      <c r="V1325" s="30"/>
      <c r="W1325" s="29"/>
      <c r="X1325" s="30"/>
      <c r="Y1325" s="30"/>
      <c r="Z1325" s="29"/>
      <c r="AA1325" s="30"/>
      <c r="AB1325" s="30"/>
      <c r="AC1325" s="29"/>
      <c r="AD1325" s="30"/>
      <c r="AE1325" s="30">
        <v>1313</v>
      </c>
      <c r="AF1325" s="383" t="s">
        <v>10723</v>
      </c>
      <c r="AG1325" s="30"/>
      <c r="AH1325" s="30"/>
      <c r="AI1325" s="29"/>
      <c r="AJ1325" s="30"/>
      <c r="AK1325" s="30"/>
      <c r="AL1325" s="29"/>
      <c r="AM1325" s="30"/>
      <c r="AN1325" s="30"/>
      <c r="AO1325" s="29"/>
      <c r="AP1325" s="30"/>
      <c r="AQ1325" s="30">
        <v>1313</v>
      </c>
      <c r="AR1325" s="383">
        <v>6381866.0499999998</v>
      </c>
      <c r="AS1325" s="253">
        <f t="shared" si="44"/>
        <v>1313</v>
      </c>
      <c r="AT1325" s="254">
        <f t="shared" si="45"/>
        <v>1313</v>
      </c>
      <c r="AU1325" s="376">
        <v>1313</v>
      </c>
      <c r="AV1325" s="376">
        <v>6384736.5199999996</v>
      </c>
    </row>
    <row r="1326" spans="22:48">
      <c r="V1326" s="30"/>
      <c r="W1326" s="29"/>
      <c r="X1326" s="30"/>
      <c r="Y1326" s="30"/>
      <c r="Z1326" s="29"/>
      <c r="AA1326" s="30"/>
      <c r="AB1326" s="30"/>
      <c r="AC1326" s="29"/>
      <c r="AD1326" s="30"/>
      <c r="AE1326" s="30">
        <v>1314</v>
      </c>
      <c r="AF1326" s="383" t="s">
        <v>10723</v>
      </c>
      <c r="AG1326" s="30"/>
      <c r="AH1326" s="30"/>
      <c r="AI1326" s="29"/>
      <c r="AJ1326" s="30"/>
      <c r="AK1326" s="30"/>
      <c r="AL1326" s="29"/>
      <c r="AM1326" s="30"/>
      <c r="AN1326" s="30"/>
      <c r="AO1326" s="29"/>
      <c r="AP1326" s="30"/>
      <c r="AQ1326" s="30">
        <v>1314</v>
      </c>
      <c r="AR1326" s="383">
        <v>6386715.2000000002</v>
      </c>
      <c r="AS1326" s="253">
        <f t="shared" si="44"/>
        <v>1314</v>
      </c>
      <c r="AT1326" s="254">
        <f t="shared" si="45"/>
        <v>1314</v>
      </c>
      <c r="AU1326" s="376">
        <v>1314</v>
      </c>
      <c r="AV1326" s="376">
        <v>6389584.2599999998</v>
      </c>
    </row>
    <row r="1327" spans="22:48">
      <c r="V1327" s="30"/>
      <c r="W1327" s="29"/>
      <c r="X1327" s="30"/>
      <c r="Y1327" s="30"/>
      <c r="Z1327" s="29"/>
      <c r="AA1327" s="30"/>
      <c r="AB1327" s="30"/>
      <c r="AC1327" s="29"/>
      <c r="AD1327" s="30"/>
      <c r="AE1327" s="30">
        <v>1315</v>
      </c>
      <c r="AF1327" s="383" t="s">
        <v>10723</v>
      </c>
      <c r="AG1327" s="30"/>
      <c r="AH1327" s="30"/>
      <c r="AI1327" s="29"/>
      <c r="AJ1327" s="30"/>
      <c r="AK1327" s="30"/>
      <c r="AL1327" s="29"/>
      <c r="AM1327" s="30"/>
      <c r="AN1327" s="30"/>
      <c r="AO1327" s="29"/>
      <c r="AP1327" s="30"/>
      <c r="AQ1327" s="30">
        <v>1315</v>
      </c>
      <c r="AR1327" s="383">
        <v>6391564.3499999996</v>
      </c>
      <c r="AS1327" s="253">
        <f t="shared" si="44"/>
        <v>1315</v>
      </c>
      <c r="AT1327" s="254">
        <f t="shared" si="45"/>
        <v>1315</v>
      </c>
      <c r="AU1327" s="376">
        <v>1315</v>
      </c>
      <c r="AV1327" s="376">
        <v>6394432</v>
      </c>
    </row>
    <row r="1328" spans="22:48">
      <c r="V1328" s="30"/>
      <c r="W1328" s="29"/>
      <c r="X1328" s="30"/>
      <c r="Y1328" s="30"/>
      <c r="Z1328" s="29"/>
      <c r="AA1328" s="30"/>
      <c r="AB1328" s="30"/>
      <c r="AC1328" s="29"/>
      <c r="AD1328" s="30"/>
      <c r="AE1328" s="30">
        <v>1316</v>
      </c>
      <c r="AF1328" s="383" t="s">
        <v>10723</v>
      </c>
      <c r="AG1328" s="30"/>
      <c r="AH1328" s="30"/>
      <c r="AI1328" s="29"/>
      <c r="AJ1328" s="30"/>
      <c r="AK1328" s="30"/>
      <c r="AL1328" s="29"/>
      <c r="AM1328" s="30"/>
      <c r="AN1328" s="30"/>
      <c r="AO1328" s="29"/>
      <c r="AP1328" s="30"/>
      <c r="AQ1328" s="30">
        <v>1316</v>
      </c>
      <c r="AR1328" s="383">
        <v>6396413.5</v>
      </c>
      <c r="AS1328" s="253">
        <f t="shared" si="44"/>
        <v>1316</v>
      </c>
      <c r="AT1328" s="254">
        <f t="shared" si="45"/>
        <v>1316</v>
      </c>
      <c r="AU1328" s="376">
        <v>1316</v>
      </c>
      <c r="AV1328" s="376">
        <v>6399279.7400000002</v>
      </c>
    </row>
    <row r="1329" spans="22:48">
      <c r="V1329" s="30"/>
      <c r="W1329" s="29"/>
      <c r="X1329" s="30"/>
      <c r="Y1329" s="30"/>
      <c r="Z1329" s="29"/>
      <c r="AA1329" s="30"/>
      <c r="AB1329" s="30"/>
      <c r="AC1329" s="29"/>
      <c r="AD1329" s="30"/>
      <c r="AE1329" s="30">
        <v>1317</v>
      </c>
      <c r="AF1329" s="383" t="s">
        <v>10723</v>
      </c>
      <c r="AG1329" s="30"/>
      <c r="AH1329" s="30"/>
      <c r="AI1329" s="29"/>
      <c r="AJ1329" s="30"/>
      <c r="AK1329" s="30"/>
      <c r="AL1329" s="29"/>
      <c r="AM1329" s="30"/>
      <c r="AN1329" s="30"/>
      <c r="AO1329" s="29"/>
      <c r="AP1329" s="30"/>
      <c r="AQ1329" s="30">
        <v>1317</v>
      </c>
      <c r="AR1329" s="383">
        <v>6401262.6500000004</v>
      </c>
      <c r="AS1329" s="253">
        <f t="shared" si="44"/>
        <v>1317</v>
      </c>
      <c r="AT1329" s="254">
        <f t="shared" si="45"/>
        <v>1317</v>
      </c>
      <c r="AU1329" s="376">
        <v>1317</v>
      </c>
      <c r="AV1329" s="376">
        <v>6404127.4800000004</v>
      </c>
    </row>
    <row r="1330" spans="22:48">
      <c r="V1330" s="30"/>
      <c r="W1330" s="29"/>
      <c r="X1330" s="30"/>
      <c r="Y1330" s="30"/>
      <c r="Z1330" s="29"/>
      <c r="AA1330" s="30"/>
      <c r="AB1330" s="30"/>
      <c r="AC1330" s="29"/>
      <c r="AD1330" s="30"/>
      <c r="AE1330" s="30">
        <v>1318</v>
      </c>
      <c r="AF1330" s="383" t="s">
        <v>10723</v>
      </c>
      <c r="AG1330" s="30"/>
      <c r="AH1330" s="30"/>
      <c r="AI1330" s="29"/>
      <c r="AJ1330" s="30"/>
      <c r="AK1330" s="30"/>
      <c r="AL1330" s="29"/>
      <c r="AM1330" s="30"/>
      <c r="AN1330" s="30"/>
      <c r="AO1330" s="29"/>
      <c r="AP1330" s="30"/>
      <c r="AQ1330" s="30">
        <v>1318</v>
      </c>
      <c r="AR1330" s="383">
        <v>6406111.7999999998</v>
      </c>
      <c r="AS1330" s="253">
        <f t="shared" si="44"/>
        <v>1318</v>
      </c>
      <c r="AT1330" s="254">
        <f t="shared" si="45"/>
        <v>1318</v>
      </c>
      <c r="AU1330" s="376">
        <v>1318</v>
      </c>
      <c r="AV1330" s="376">
        <v>6408975.2199999997</v>
      </c>
    </row>
    <row r="1331" spans="22:48">
      <c r="V1331" s="30"/>
      <c r="W1331" s="29"/>
      <c r="X1331" s="30"/>
      <c r="Y1331" s="30"/>
      <c r="Z1331" s="29"/>
      <c r="AA1331" s="30"/>
      <c r="AB1331" s="30"/>
      <c r="AC1331" s="29"/>
      <c r="AD1331" s="30"/>
      <c r="AE1331" s="30">
        <v>1319</v>
      </c>
      <c r="AF1331" s="383" t="s">
        <v>10723</v>
      </c>
      <c r="AG1331" s="30"/>
      <c r="AH1331" s="30"/>
      <c r="AI1331" s="29"/>
      <c r="AJ1331" s="30"/>
      <c r="AK1331" s="30"/>
      <c r="AL1331" s="29"/>
      <c r="AM1331" s="30"/>
      <c r="AN1331" s="30"/>
      <c r="AO1331" s="29"/>
      <c r="AP1331" s="30"/>
      <c r="AQ1331" s="30">
        <v>1319</v>
      </c>
      <c r="AR1331" s="383">
        <v>6410960.9500000002</v>
      </c>
      <c r="AS1331" s="253">
        <f t="shared" si="44"/>
        <v>1319</v>
      </c>
      <c r="AT1331" s="254">
        <f t="shared" si="45"/>
        <v>1319</v>
      </c>
      <c r="AU1331" s="376">
        <v>1319</v>
      </c>
      <c r="AV1331" s="376">
        <v>6413822.96</v>
      </c>
    </row>
    <row r="1332" spans="22:48">
      <c r="V1332" s="30"/>
      <c r="W1332" s="29"/>
      <c r="X1332" s="30"/>
      <c r="Y1332" s="30"/>
      <c r="Z1332" s="29"/>
      <c r="AA1332" s="30"/>
      <c r="AB1332" s="30"/>
      <c r="AC1332" s="29"/>
      <c r="AD1332" s="30"/>
      <c r="AE1332" s="30">
        <v>1320</v>
      </c>
      <c r="AF1332" s="383" t="s">
        <v>10723</v>
      </c>
      <c r="AG1332" s="30"/>
      <c r="AH1332" s="30"/>
      <c r="AI1332" s="29"/>
      <c r="AJ1332" s="30"/>
      <c r="AK1332" s="30"/>
      <c r="AL1332" s="29"/>
      <c r="AM1332" s="30"/>
      <c r="AN1332" s="30"/>
      <c r="AO1332" s="29"/>
      <c r="AP1332" s="30"/>
      <c r="AQ1332" s="30">
        <v>1320</v>
      </c>
      <c r="AR1332" s="383">
        <v>6415810.0999999996</v>
      </c>
      <c r="AS1332" s="253">
        <f t="shared" si="44"/>
        <v>1320</v>
      </c>
      <c r="AT1332" s="254">
        <f t="shared" si="45"/>
        <v>1320</v>
      </c>
      <c r="AU1332" s="376">
        <v>1320</v>
      </c>
      <c r="AV1332" s="376">
        <v>6418670.7000000002</v>
      </c>
    </row>
    <row r="1333" spans="22:48">
      <c r="V1333" s="30"/>
      <c r="W1333" s="29"/>
      <c r="X1333" s="30"/>
      <c r="Y1333" s="30"/>
      <c r="Z1333" s="29"/>
      <c r="AA1333" s="30"/>
      <c r="AB1333" s="30"/>
      <c r="AC1333" s="29"/>
      <c r="AD1333" s="30"/>
      <c r="AE1333" s="30">
        <v>1321</v>
      </c>
      <c r="AF1333" s="383" t="s">
        <v>10723</v>
      </c>
      <c r="AG1333" s="30"/>
      <c r="AH1333" s="30"/>
      <c r="AI1333" s="29"/>
      <c r="AJ1333" s="30"/>
      <c r="AK1333" s="30"/>
      <c r="AL1333" s="29"/>
      <c r="AM1333" s="30"/>
      <c r="AN1333" s="30"/>
      <c r="AO1333" s="29"/>
      <c r="AP1333" s="30"/>
      <c r="AQ1333" s="30">
        <v>1321</v>
      </c>
      <c r="AR1333" s="383">
        <v>6420659.25</v>
      </c>
      <c r="AS1333" s="253">
        <f t="shared" si="44"/>
        <v>1321</v>
      </c>
      <c r="AT1333" s="254">
        <f t="shared" si="45"/>
        <v>1321</v>
      </c>
      <c r="AU1333" s="376">
        <v>1321</v>
      </c>
      <c r="AV1333" s="376">
        <v>6423518.4400000004</v>
      </c>
    </row>
    <row r="1334" spans="22:48">
      <c r="V1334" s="30"/>
      <c r="W1334" s="29"/>
      <c r="X1334" s="30"/>
      <c r="Y1334" s="30"/>
      <c r="Z1334" s="29"/>
      <c r="AA1334" s="30"/>
      <c r="AB1334" s="30"/>
      <c r="AC1334" s="29"/>
      <c r="AD1334" s="30"/>
      <c r="AE1334" s="30">
        <v>1322</v>
      </c>
      <c r="AF1334" s="383" t="s">
        <v>10723</v>
      </c>
      <c r="AG1334" s="30"/>
      <c r="AH1334" s="30"/>
      <c r="AI1334" s="29"/>
      <c r="AJ1334" s="30"/>
      <c r="AK1334" s="30"/>
      <c r="AL1334" s="29"/>
      <c r="AM1334" s="30"/>
      <c r="AN1334" s="30"/>
      <c r="AO1334" s="29"/>
      <c r="AP1334" s="30"/>
      <c r="AQ1334" s="30">
        <v>1322</v>
      </c>
      <c r="AR1334" s="383">
        <v>6425508.4000000004</v>
      </c>
      <c r="AS1334" s="253">
        <f t="shared" si="44"/>
        <v>1322</v>
      </c>
      <c r="AT1334" s="254">
        <f t="shared" si="45"/>
        <v>1322</v>
      </c>
      <c r="AU1334" s="376">
        <v>1322</v>
      </c>
      <c r="AV1334" s="376">
        <v>6428366.1799999997</v>
      </c>
    </row>
    <row r="1335" spans="22:48">
      <c r="V1335" s="30"/>
      <c r="W1335" s="29"/>
      <c r="X1335" s="30"/>
      <c r="Y1335" s="30"/>
      <c r="Z1335" s="29"/>
      <c r="AA1335" s="30"/>
      <c r="AB1335" s="30"/>
      <c r="AC1335" s="29"/>
      <c r="AD1335" s="30"/>
      <c r="AE1335" s="30">
        <v>1323</v>
      </c>
      <c r="AF1335" s="383" t="s">
        <v>10723</v>
      </c>
      <c r="AG1335" s="30"/>
      <c r="AH1335" s="30"/>
      <c r="AI1335" s="29"/>
      <c r="AJ1335" s="30"/>
      <c r="AK1335" s="30"/>
      <c r="AL1335" s="29"/>
      <c r="AM1335" s="30"/>
      <c r="AN1335" s="30"/>
      <c r="AO1335" s="29"/>
      <c r="AP1335" s="30"/>
      <c r="AQ1335" s="30">
        <v>1323</v>
      </c>
      <c r="AR1335" s="383">
        <v>6430357.5499999998</v>
      </c>
      <c r="AS1335" s="253">
        <f t="shared" si="44"/>
        <v>1323</v>
      </c>
      <c r="AT1335" s="254">
        <f t="shared" si="45"/>
        <v>1323</v>
      </c>
      <c r="AU1335" s="376">
        <v>1323</v>
      </c>
      <c r="AV1335" s="376">
        <v>6433213.9199999999</v>
      </c>
    </row>
    <row r="1336" spans="22:48">
      <c r="V1336" s="30"/>
      <c r="W1336" s="29"/>
      <c r="X1336" s="30"/>
      <c r="Y1336" s="30"/>
      <c r="Z1336" s="29"/>
      <c r="AA1336" s="30"/>
      <c r="AB1336" s="30"/>
      <c r="AC1336" s="29"/>
      <c r="AD1336" s="30"/>
      <c r="AE1336" s="30">
        <v>1324</v>
      </c>
      <c r="AF1336" s="383" t="s">
        <v>10723</v>
      </c>
      <c r="AG1336" s="30"/>
      <c r="AH1336" s="30"/>
      <c r="AI1336" s="29"/>
      <c r="AJ1336" s="30"/>
      <c r="AK1336" s="30"/>
      <c r="AL1336" s="29"/>
      <c r="AM1336" s="30"/>
      <c r="AN1336" s="30"/>
      <c r="AO1336" s="29"/>
      <c r="AP1336" s="30"/>
      <c r="AQ1336" s="30">
        <v>1324</v>
      </c>
      <c r="AR1336" s="383">
        <v>6435206.7000000002</v>
      </c>
      <c r="AS1336" s="253">
        <f t="shared" si="44"/>
        <v>1324</v>
      </c>
      <c r="AT1336" s="254">
        <f t="shared" si="45"/>
        <v>1324</v>
      </c>
      <c r="AU1336" s="376">
        <v>1324</v>
      </c>
      <c r="AV1336" s="376">
        <v>6438061.6600000001</v>
      </c>
    </row>
    <row r="1337" spans="22:48">
      <c r="V1337" s="30"/>
      <c r="W1337" s="29"/>
      <c r="X1337" s="30"/>
      <c r="Y1337" s="30"/>
      <c r="Z1337" s="29"/>
      <c r="AA1337" s="30"/>
      <c r="AB1337" s="30"/>
      <c r="AC1337" s="29"/>
      <c r="AD1337" s="30"/>
      <c r="AE1337" s="30">
        <v>1325</v>
      </c>
      <c r="AF1337" s="383" t="s">
        <v>10723</v>
      </c>
      <c r="AG1337" s="30"/>
      <c r="AH1337" s="30"/>
      <c r="AI1337" s="29"/>
      <c r="AJ1337" s="30"/>
      <c r="AK1337" s="30"/>
      <c r="AL1337" s="29"/>
      <c r="AM1337" s="30"/>
      <c r="AN1337" s="30"/>
      <c r="AO1337" s="29"/>
      <c r="AP1337" s="30"/>
      <c r="AQ1337" s="30">
        <v>1325</v>
      </c>
      <c r="AR1337" s="383">
        <v>6440055.8499999996</v>
      </c>
      <c r="AS1337" s="253">
        <f t="shared" si="44"/>
        <v>1325</v>
      </c>
      <c r="AT1337" s="254">
        <f t="shared" si="45"/>
        <v>1325</v>
      </c>
      <c r="AU1337" s="376">
        <v>1325</v>
      </c>
      <c r="AV1337" s="376">
        <v>6442909.4000000004</v>
      </c>
    </row>
    <row r="1338" spans="22:48">
      <c r="V1338" s="30"/>
      <c r="W1338" s="29"/>
      <c r="X1338" s="30"/>
      <c r="Y1338" s="30"/>
      <c r="Z1338" s="29"/>
      <c r="AA1338" s="30"/>
      <c r="AB1338" s="30"/>
      <c r="AC1338" s="29"/>
      <c r="AD1338" s="30"/>
      <c r="AE1338" s="30">
        <v>1326</v>
      </c>
      <c r="AF1338" s="383" t="s">
        <v>10723</v>
      </c>
      <c r="AG1338" s="30"/>
      <c r="AH1338" s="30"/>
      <c r="AI1338" s="29"/>
      <c r="AJ1338" s="30"/>
      <c r="AK1338" s="30"/>
      <c r="AL1338" s="29"/>
      <c r="AM1338" s="30"/>
      <c r="AN1338" s="30"/>
      <c r="AO1338" s="29"/>
      <c r="AP1338" s="30"/>
      <c r="AQ1338" s="30">
        <v>1326</v>
      </c>
      <c r="AR1338" s="383">
        <v>6444905</v>
      </c>
      <c r="AS1338" s="253">
        <f t="shared" si="44"/>
        <v>1326</v>
      </c>
      <c r="AT1338" s="254">
        <f t="shared" si="45"/>
        <v>1326</v>
      </c>
      <c r="AU1338" s="376">
        <v>1326</v>
      </c>
      <c r="AV1338" s="376">
        <v>6447757.1399999997</v>
      </c>
    </row>
    <row r="1339" spans="22:48">
      <c r="V1339" s="30"/>
      <c r="W1339" s="29"/>
      <c r="X1339" s="30"/>
      <c r="Y1339" s="30"/>
      <c r="Z1339" s="29"/>
      <c r="AA1339" s="30"/>
      <c r="AB1339" s="30"/>
      <c r="AC1339" s="29"/>
      <c r="AD1339" s="30"/>
      <c r="AE1339" s="30">
        <v>1327</v>
      </c>
      <c r="AF1339" s="383" t="s">
        <v>10723</v>
      </c>
      <c r="AG1339" s="30"/>
      <c r="AH1339" s="30"/>
      <c r="AI1339" s="29"/>
      <c r="AJ1339" s="30"/>
      <c r="AK1339" s="30"/>
      <c r="AL1339" s="29"/>
      <c r="AM1339" s="30"/>
      <c r="AN1339" s="30"/>
      <c r="AO1339" s="29"/>
      <c r="AP1339" s="30"/>
      <c r="AQ1339" s="30">
        <v>1327</v>
      </c>
      <c r="AR1339" s="383">
        <v>6449754.1500000004</v>
      </c>
      <c r="AS1339" s="253">
        <f t="shared" si="44"/>
        <v>1327</v>
      </c>
      <c r="AT1339" s="254">
        <f t="shared" si="45"/>
        <v>1327</v>
      </c>
      <c r="AU1339" s="376">
        <v>1327</v>
      </c>
      <c r="AV1339" s="376">
        <v>6452604.8799999999</v>
      </c>
    </row>
    <row r="1340" spans="22:48">
      <c r="V1340" s="30"/>
      <c r="W1340" s="29"/>
      <c r="X1340" s="30"/>
      <c r="Y1340" s="30"/>
      <c r="Z1340" s="29"/>
      <c r="AA1340" s="30"/>
      <c r="AB1340" s="30"/>
      <c r="AC1340" s="29"/>
      <c r="AD1340" s="30"/>
      <c r="AE1340" s="30">
        <v>1328</v>
      </c>
      <c r="AF1340" s="383" t="s">
        <v>10723</v>
      </c>
      <c r="AG1340" s="30"/>
      <c r="AH1340" s="30"/>
      <c r="AI1340" s="29"/>
      <c r="AJ1340" s="30"/>
      <c r="AK1340" s="30"/>
      <c r="AL1340" s="29"/>
      <c r="AM1340" s="30"/>
      <c r="AN1340" s="30"/>
      <c r="AO1340" s="29"/>
      <c r="AP1340" s="30"/>
      <c r="AQ1340" s="30">
        <v>1328</v>
      </c>
      <c r="AR1340" s="383">
        <v>6454603.2999999998</v>
      </c>
      <c r="AS1340" s="253">
        <f t="shared" si="44"/>
        <v>1328</v>
      </c>
      <c r="AT1340" s="254">
        <f t="shared" si="45"/>
        <v>1328</v>
      </c>
      <c r="AU1340" s="376">
        <v>1328</v>
      </c>
      <c r="AV1340" s="376">
        <v>6457452.6200000001</v>
      </c>
    </row>
    <row r="1341" spans="22:48">
      <c r="V1341" s="30"/>
      <c r="W1341" s="29"/>
      <c r="X1341" s="30"/>
      <c r="Y1341" s="30"/>
      <c r="Z1341" s="29"/>
      <c r="AA1341" s="30"/>
      <c r="AB1341" s="30"/>
      <c r="AC1341" s="29"/>
      <c r="AD1341" s="30"/>
      <c r="AE1341" s="30">
        <v>1329</v>
      </c>
      <c r="AF1341" s="383" t="s">
        <v>10723</v>
      </c>
      <c r="AG1341" s="30"/>
      <c r="AH1341" s="30"/>
      <c r="AI1341" s="29"/>
      <c r="AJ1341" s="30"/>
      <c r="AK1341" s="30"/>
      <c r="AL1341" s="29"/>
      <c r="AM1341" s="30"/>
      <c r="AN1341" s="30"/>
      <c r="AO1341" s="29"/>
      <c r="AP1341" s="30"/>
      <c r="AQ1341" s="30">
        <v>1329</v>
      </c>
      <c r="AR1341" s="383">
        <v>6459452.4500000002</v>
      </c>
      <c r="AS1341" s="253">
        <f t="shared" si="44"/>
        <v>1329</v>
      </c>
      <c r="AT1341" s="254">
        <f t="shared" si="45"/>
        <v>1329</v>
      </c>
      <c r="AU1341" s="376">
        <v>1329</v>
      </c>
      <c r="AV1341" s="376">
        <v>6462300.3600000003</v>
      </c>
    </row>
    <row r="1342" spans="22:48">
      <c r="V1342" s="30"/>
      <c r="W1342" s="29"/>
      <c r="X1342" s="30"/>
      <c r="Y1342" s="30"/>
      <c r="Z1342" s="29"/>
      <c r="AA1342" s="30"/>
      <c r="AB1342" s="30"/>
      <c r="AC1342" s="29"/>
      <c r="AD1342" s="30"/>
      <c r="AE1342" s="30">
        <v>1330</v>
      </c>
      <c r="AF1342" s="383" t="s">
        <v>10723</v>
      </c>
      <c r="AG1342" s="30"/>
      <c r="AH1342" s="30"/>
      <c r="AI1342" s="29"/>
      <c r="AJ1342" s="30"/>
      <c r="AK1342" s="30"/>
      <c r="AL1342" s="29"/>
      <c r="AM1342" s="30"/>
      <c r="AN1342" s="30"/>
      <c r="AO1342" s="29"/>
      <c r="AP1342" s="30"/>
      <c r="AQ1342" s="30">
        <v>1330</v>
      </c>
      <c r="AR1342" s="383">
        <v>6464301.5999999996</v>
      </c>
      <c r="AS1342" s="253">
        <f t="shared" si="44"/>
        <v>1330</v>
      </c>
      <c r="AT1342" s="254">
        <f t="shared" si="45"/>
        <v>1330</v>
      </c>
      <c r="AU1342" s="376">
        <v>1330</v>
      </c>
      <c r="AV1342" s="376">
        <v>6467148.0999999996</v>
      </c>
    </row>
    <row r="1343" spans="22:48">
      <c r="V1343" s="30"/>
      <c r="W1343" s="29"/>
      <c r="X1343" s="30"/>
      <c r="Y1343" s="30"/>
      <c r="Z1343" s="29"/>
      <c r="AA1343" s="30"/>
      <c r="AB1343" s="30"/>
      <c r="AC1343" s="29"/>
      <c r="AD1343" s="30"/>
      <c r="AE1343" s="30">
        <v>1331</v>
      </c>
      <c r="AF1343" s="383" t="s">
        <v>10723</v>
      </c>
      <c r="AG1343" s="30"/>
      <c r="AH1343" s="30"/>
      <c r="AI1343" s="29"/>
      <c r="AJ1343" s="30"/>
      <c r="AK1343" s="30"/>
      <c r="AL1343" s="29"/>
      <c r="AM1343" s="30"/>
      <c r="AN1343" s="30"/>
      <c r="AO1343" s="29"/>
      <c r="AP1343" s="30"/>
      <c r="AQ1343" s="30">
        <v>1331</v>
      </c>
      <c r="AR1343" s="383">
        <v>6469150.75</v>
      </c>
      <c r="AS1343" s="253">
        <f t="shared" si="44"/>
        <v>1331</v>
      </c>
      <c r="AT1343" s="254">
        <f t="shared" si="45"/>
        <v>1331</v>
      </c>
      <c r="AU1343" s="376">
        <v>1331</v>
      </c>
      <c r="AV1343" s="376">
        <v>6471995.8399999999</v>
      </c>
    </row>
    <row r="1344" spans="22:48">
      <c r="V1344" s="30"/>
      <c r="W1344" s="29"/>
      <c r="X1344" s="30"/>
      <c r="Y1344" s="30"/>
      <c r="Z1344" s="29"/>
      <c r="AA1344" s="30"/>
      <c r="AB1344" s="30"/>
      <c r="AC1344" s="29"/>
      <c r="AD1344" s="30"/>
      <c r="AE1344" s="30">
        <v>1332</v>
      </c>
      <c r="AF1344" s="383" t="s">
        <v>10723</v>
      </c>
      <c r="AG1344" s="30"/>
      <c r="AH1344" s="30"/>
      <c r="AI1344" s="29"/>
      <c r="AJ1344" s="30"/>
      <c r="AK1344" s="30"/>
      <c r="AL1344" s="29"/>
      <c r="AM1344" s="30"/>
      <c r="AN1344" s="30"/>
      <c r="AO1344" s="29"/>
      <c r="AP1344" s="30"/>
      <c r="AQ1344" s="30">
        <v>1332</v>
      </c>
      <c r="AR1344" s="383">
        <v>6473999.9000000004</v>
      </c>
      <c r="AS1344" s="253">
        <f t="shared" si="44"/>
        <v>1332</v>
      </c>
      <c r="AT1344" s="254">
        <f t="shared" si="45"/>
        <v>1332</v>
      </c>
      <c r="AU1344" s="376">
        <v>1332</v>
      </c>
      <c r="AV1344" s="376">
        <v>6476843.5800000001</v>
      </c>
    </row>
    <row r="1345" spans="22:48">
      <c r="V1345" s="30"/>
      <c r="W1345" s="29"/>
      <c r="X1345" s="30"/>
      <c r="Y1345" s="30"/>
      <c r="Z1345" s="29"/>
      <c r="AA1345" s="30"/>
      <c r="AB1345" s="30"/>
      <c r="AC1345" s="29"/>
      <c r="AD1345" s="30"/>
      <c r="AE1345" s="30">
        <v>1333</v>
      </c>
      <c r="AF1345" s="383" t="s">
        <v>10723</v>
      </c>
      <c r="AG1345" s="30"/>
      <c r="AH1345" s="30"/>
      <c r="AI1345" s="29"/>
      <c r="AJ1345" s="30"/>
      <c r="AK1345" s="30"/>
      <c r="AL1345" s="29"/>
      <c r="AM1345" s="30"/>
      <c r="AN1345" s="30"/>
      <c r="AO1345" s="29"/>
      <c r="AP1345" s="30"/>
      <c r="AQ1345" s="30">
        <v>1333</v>
      </c>
      <c r="AR1345" s="383">
        <v>6478849.0499999998</v>
      </c>
      <c r="AS1345" s="253">
        <f t="shared" si="44"/>
        <v>1333</v>
      </c>
      <c r="AT1345" s="254">
        <f t="shared" si="45"/>
        <v>1333</v>
      </c>
      <c r="AU1345" s="376">
        <v>1333</v>
      </c>
      <c r="AV1345" s="376">
        <v>6481691.3200000003</v>
      </c>
    </row>
    <row r="1346" spans="22:48">
      <c r="V1346" s="30"/>
      <c r="W1346" s="29"/>
      <c r="X1346" s="30"/>
      <c r="Y1346" s="30"/>
      <c r="Z1346" s="29"/>
      <c r="AA1346" s="30"/>
      <c r="AB1346" s="30"/>
      <c r="AC1346" s="29"/>
      <c r="AD1346" s="30"/>
      <c r="AE1346" s="30">
        <v>1334</v>
      </c>
      <c r="AF1346" s="383" t="s">
        <v>10723</v>
      </c>
      <c r="AG1346" s="30"/>
      <c r="AH1346" s="30"/>
      <c r="AI1346" s="29"/>
      <c r="AJ1346" s="30"/>
      <c r="AK1346" s="30"/>
      <c r="AL1346" s="29"/>
      <c r="AM1346" s="30"/>
      <c r="AN1346" s="30"/>
      <c r="AO1346" s="29"/>
      <c r="AP1346" s="30"/>
      <c r="AQ1346" s="30">
        <v>1334</v>
      </c>
      <c r="AR1346" s="383">
        <v>6483698.2000000002</v>
      </c>
      <c r="AS1346" s="253">
        <f t="shared" si="44"/>
        <v>1334</v>
      </c>
      <c r="AT1346" s="254">
        <f t="shared" si="45"/>
        <v>1334</v>
      </c>
      <c r="AU1346" s="376">
        <v>1334</v>
      </c>
      <c r="AV1346" s="376">
        <v>6486539.0599999996</v>
      </c>
    </row>
    <row r="1347" spans="22:48">
      <c r="V1347" s="30"/>
      <c r="W1347" s="29"/>
      <c r="X1347" s="30"/>
      <c r="Y1347" s="30"/>
      <c r="Z1347" s="29"/>
      <c r="AA1347" s="30"/>
      <c r="AB1347" s="30"/>
      <c r="AC1347" s="29"/>
      <c r="AD1347" s="30"/>
      <c r="AE1347" s="30">
        <v>1335</v>
      </c>
      <c r="AF1347" s="383" t="s">
        <v>10723</v>
      </c>
      <c r="AG1347" s="30"/>
      <c r="AH1347" s="30"/>
      <c r="AI1347" s="29"/>
      <c r="AJ1347" s="30"/>
      <c r="AK1347" s="30"/>
      <c r="AL1347" s="29"/>
      <c r="AM1347" s="30"/>
      <c r="AN1347" s="30"/>
      <c r="AO1347" s="29"/>
      <c r="AP1347" s="30"/>
      <c r="AQ1347" s="30">
        <v>1335</v>
      </c>
      <c r="AR1347" s="383">
        <v>6488547.3499999996</v>
      </c>
      <c r="AS1347" s="253">
        <f t="shared" si="44"/>
        <v>1335</v>
      </c>
      <c r="AT1347" s="254">
        <f t="shared" si="45"/>
        <v>1335</v>
      </c>
      <c r="AU1347" s="376">
        <v>1335</v>
      </c>
      <c r="AV1347" s="376">
        <v>6491386.7999999998</v>
      </c>
    </row>
    <row r="1348" spans="22:48">
      <c r="V1348" s="30"/>
      <c r="W1348" s="29"/>
      <c r="X1348" s="30"/>
      <c r="Y1348" s="30"/>
      <c r="Z1348" s="29"/>
      <c r="AA1348" s="30"/>
      <c r="AB1348" s="30"/>
      <c r="AC1348" s="29"/>
      <c r="AD1348" s="30"/>
      <c r="AE1348" s="30">
        <v>1336</v>
      </c>
      <c r="AF1348" s="383" t="s">
        <v>10723</v>
      </c>
      <c r="AG1348" s="30"/>
      <c r="AH1348" s="30"/>
      <c r="AI1348" s="29"/>
      <c r="AJ1348" s="30"/>
      <c r="AK1348" s="30"/>
      <c r="AL1348" s="29"/>
      <c r="AM1348" s="30"/>
      <c r="AN1348" s="30"/>
      <c r="AO1348" s="29"/>
      <c r="AP1348" s="30"/>
      <c r="AQ1348" s="30">
        <v>1336</v>
      </c>
      <c r="AR1348" s="383">
        <v>6493396.5</v>
      </c>
      <c r="AS1348" s="253">
        <f t="shared" si="44"/>
        <v>1336</v>
      </c>
      <c r="AT1348" s="254">
        <f t="shared" si="45"/>
        <v>1336</v>
      </c>
      <c r="AU1348" s="376">
        <v>1336</v>
      </c>
      <c r="AV1348" s="376">
        <v>6496234.54</v>
      </c>
    </row>
    <row r="1349" spans="22:48">
      <c r="V1349" s="30"/>
      <c r="W1349" s="29"/>
      <c r="X1349" s="30"/>
      <c r="Y1349" s="30"/>
      <c r="Z1349" s="29"/>
      <c r="AA1349" s="30"/>
      <c r="AB1349" s="30"/>
      <c r="AC1349" s="29"/>
      <c r="AD1349" s="30"/>
      <c r="AE1349" s="30">
        <v>1337</v>
      </c>
      <c r="AF1349" s="383" t="s">
        <v>10723</v>
      </c>
      <c r="AG1349" s="30"/>
      <c r="AH1349" s="30"/>
      <c r="AI1349" s="29"/>
      <c r="AJ1349" s="30"/>
      <c r="AK1349" s="30"/>
      <c r="AL1349" s="29"/>
      <c r="AM1349" s="30"/>
      <c r="AN1349" s="30"/>
      <c r="AO1349" s="29"/>
      <c r="AP1349" s="30"/>
      <c r="AQ1349" s="30">
        <v>1337</v>
      </c>
      <c r="AR1349" s="383">
        <v>6498245.6500000004</v>
      </c>
      <c r="AS1349" s="253">
        <f t="shared" si="44"/>
        <v>1337</v>
      </c>
      <c r="AT1349" s="254">
        <f t="shared" si="45"/>
        <v>1337</v>
      </c>
      <c r="AU1349" s="376">
        <v>1337</v>
      </c>
      <c r="AV1349" s="376">
        <v>6501082.2800000003</v>
      </c>
    </row>
    <row r="1350" spans="22:48">
      <c r="V1350" s="30"/>
      <c r="W1350" s="29"/>
      <c r="X1350" s="30"/>
      <c r="Y1350" s="30"/>
      <c r="Z1350" s="29"/>
      <c r="AA1350" s="30"/>
      <c r="AB1350" s="30"/>
      <c r="AC1350" s="29"/>
      <c r="AD1350" s="30"/>
      <c r="AE1350" s="30">
        <v>1338</v>
      </c>
      <c r="AF1350" s="383" t="s">
        <v>10723</v>
      </c>
      <c r="AG1350" s="30"/>
      <c r="AH1350" s="30"/>
      <c r="AI1350" s="29"/>
      <c r="AJ1350" s="30"/>
      <c r="AK1350" s="30"/>
      <c r="AL1350" s="29"/>
      <c r="AM1350" s="30"/>
      <c r="AN1350" s="30"/>
      <c r="AO1350" s="29"/>
      <c r="AP1350" s="30"/>
      <c r="AQ1350" s="30">
        <v>1338</v>
      </c>
      <c r="AR1350" s="383">
        <v>6503094.7999999998</v>
      </c>
      <c r="AS1350" s="253">
        <f t="shared" si="44"/>
        <v>1338</v>
      </c>
      <c r="AT1350" s="254">
        <f t="shared" si="45"/>
        <v>1338</v>
      </c>
      <c r="AU1350" s="376">
        <v>1338</v>
      </c>
      <c r="AV1350" s="376">
        <v>6505930.0199999996</v>
      </c>
    </row>
    <row r="1351" spans="22:48">
      <c r="V1351" s="30"/>
      <c r="W1351" s="29"/>
      <c r="X1351" s="30"/>
      <c r="Y1351" s="30"/>
      <c r="Z1351" s="29"/>
      <c r="AA1351" s="30"/>
      <c r="AB1351" s="30"/>
      <c r="AC1351" s="29"/>
      <c r="AD1351" s="30"/>
      <c r="AE1351" s="30">
        <v>1339</v>
      </c>
      <c r="AF1351" s="383" t="s">
        <v>10723</v>
      </c>
      <c r="AG1351" s="30"/>
      <c r="AH1351" s="30"/>
      <c r="AI1351" s="29"/>
      <c r="AJ1351" s="30"/>
      <c r="AK1351" s="30"/>
      <c r="AL1351" s="29"/>
      <c r="AM1351" s="30"/>
      <c r="AN1351" s="30"/>
      <c r="AO1351" s="29"/>
      <c r="AP1351" s="30"/>
      <c r="AQ1351" s="30">
        <v>1339</v>
      </c>
      <c r="AR1351" s="383">
        <v>6507943.9500000002</v>
      </c>
      <c r="AS1351" s="253">
        <f t="shared" si="44"/>
        <v>1339</v>
      </c>
      <c r="AT1351" s="254">
        <f t="shared" si="45"/>
        <v>1339</v>
      </c>
      <c r="AU1351" s="376">
        <v>1339</v>
      </c>
      <c r="AV1351" s="376">
        <v>6510777.7599999998</v>
      </c>
    </row>
    <row r="1352" spans="22:48">
      <c r="V1352" s="30"/>
      <c r="W1352" s="29"/>
      <c r="X1352" s="30"/>
      <c r="Y1352" s="30"/>
      <c r="Z1352" s="29"/>
      <c r="AA1352" s="30"/>
      <c r="AB1352" s="30"/>
      <c r="AC1352" s="29"/>
      <c r="AD1352" s="30"/>
      <c r="AE1352" s="30">
        <v>1340</v>
      </c>
      <c r="AF1352" s="383" t="s">
        <v>10723</v>
      </c>
      <c r="AG1352" s="30"/>
      <c r="AH1352" s="30"/>
      <c r="AI1352" s="29"/>
      <c r="AJ1352" s="30"/>
      <c r="AK1352" s="30"/>
      <c r="AL1352" s="29"/>
      <c r="AM1352" s="30"/>
      <c r="AN1352" s="30"/>
      <c r="AO1352" s="29"/>
      <c r="AP1352" s="30"/>
      <c r="AQ1352" s="30">
        <v>1340</v>
      </c>
      <c r="AR1352" s="383">
        <v>6512793.0999999996</v>
      </c>
      <c r="AS1352" s="253">
        <f t="shared" si="44"/>
        <v>1340</v>
      </c>
      <c r="AT1352" s="254">
        <f t="shared" si="45"/>
        <v>1340</v>
      </c>
      <c r="AU1352" s="376">
        <v>1340</v>
      </c>
      <c r="AV1352" s="376">
        <v>6515625.5</v>
      </c>
    </row>
    <row r="1353" spans="22:48">
      <c r="V1353" s="30"/>
      <c r="W1353" s="29"/>
      <c r="X1353" s="30"/>
      <c r="Y1353" s="30"/>
      <c r="Z1353" s="29"/>
      <c r="AA1353" s="30"/>
      <c r="AB1353" s="30"/>
      <c r="AC1353" s="29"/>
      <c r="AD1353" s="30"/>
      <c r="AE1353" s="30">
        <v>1341</v>
      </c>
      <c r="AF1353" s="383" t="s">
        <v>10723</v>
      </c>
      <c r="AG1353" s="30"/>
      <c r="AH1353" s="30"/>
      <c r="AI1353" s="29"/>
      <c r="AJ1353" s="30"/>
      <c r="AK1353" s="30"/>
      <c r="AL1353" s="29"/>
      <c r="AM1353" s="30"/>
      <c r="AN1353" s="30"/>
      <c r="AO1353" s="29"/>
      <c r="AP1353" s="30"/>
      <c r="AQ1353" s="30">
        <v>1341</v>
      </c>
      <c r="AR1353" s="383">
        <v>6517642.25</v>
      </c>
      <c r="AS1353" s="253">
        <f t="shared" si="44"/>
        <v>1341</v>
      </c>
      <c r="AT1353" s="254">
        <f t="shared" si="45"/>
        <v>1341</v>
      </c>
      <c r="AU1353" s="376">
        <v>1341</v>
      </c>
      <c r="AV1353" s="376">
        <v>6520473.2400000002</v>
      </c>
    </row>
    <row r="1354" spans="22:48">
      <c r="V1354" s="30"/>
      <c r="W1354" s="29"/>
      <c r="X1354" s="30"/>
      <c r="Y1354" s="30"/>
      <c r="Z1354" s="29"/>
      <c r="AA1354" s="30"/>
      <c r="AB1354" s="30"/>
      <c r="AC1354" s="29"/>
      <c r="AD1354" s="30"/>
      <c r="AE1354" s="30">
        <v>1342</v>
      </c>
      <c r="AF1354" s="383" t="s">
        <v>10723</v>
      </c>
      <c r="AG1354" s="30"/>
      <c r="AH1354" s="30"/>
      <c r="AI1354" s="29"/>
      <c r="AJ1354" s="30"/>
      <c r="AK1354" s="30"/>
      <c r="AL1354" s="29"/>
      <c r="AM1354" s="30"/>
      <c r="AN1354" s="30"/>
      <c r="AO1354" s="29"/>
      <c r="AP1354" s="30"/>
      <c r="AQ1354" s="30">
        <v>1342</v>
      </c>
      <c r="AR1354" s="383">
        <v>6522491.4000000004</v>
      </c>
      <c r="AS1354" s="253">
        <f t="shared" si="44"/>
        <v>1342</v>
      </c>
      <c r="AT1354" s="254">
        <f t="shared" si="45"/>
        <v>1342</v>
      </c>
      <c r="AU1354" s="376">
        <v>1342</v>
      </c>
      <c r="AV1354" s="376">
        <v>6525320.9800000004</v>
      </c>
    </row>
    <row r="1355" spans="22:48">
      <c r="V1355" s="30"/>
      <c r="W1355" s="29"/>
      <c r="X1355" s="30"/>
      <c r="Y1355" s="30"/>
      <c r="Z1355" s="29"/>
      <c r="AA1355" s="30"/>
      <c r="AB1355" s="30"/>
      <c r="AC1355" s="29"/>
      <c r="AD1355" s="30"/>
      <c r="AE1355" s="30">
        <v>1343</v>
      </c>
      <c r="AF1355" s="383" t="s">
        <v>10723</v>
      </c>
      <c r="AG1355" s="30"/>
      <c r="AH1355" s="30"/>
      <c r="AI1355" s="29"/>
      <c r="AJ1355" s="30"/>
      <c r="AK1355" s="30"/>
      <c r="AL1355" s="29"/>
      <c r="AM1355" s="30"/>
      <c r="AN1355" s="30"/>
      <c r="AO1355" s="29"/>
      <c r="AP1355" s="30"/>
      <c r="AQ1355" s="30">
        <v>1343</v>
      </c>
      <c r="AR1355" s="383">
        <v>6527340.5499999998</v>
      </c>
      <c r="AS1355" s="253">
        <f t="shared" si="44"/>
        <v>1343</v>
      </c>
      <c r="AT1355" s="254">
        <f t="shared" si="45"/>
        <v>1343</v>
      </c>
      <c r="AU1355" s="376">
        <v>1343</v>
      </c>
      <c r="AV1355" s="376">
        <v>6530168.7199999997</v>
      </c>
    </row>
    <row r="1356" spans="22:48">
      <c r="V1356" s="30"/>
      <c r="W1356" s="29"/>
      <c r="X1356" s="30"/>
      <c r="Y1356" s="30"/>
      <c r="Z1356" s="29"/>
      <c r="AA1356" s="30"/>
      <c r="AB1356" s="30"/>
      <c r="AC1356" s="29"/>
      <c r="AD1356" s="30"/>
      <c r="AE1356" s="30">
        <v>1344</v>
      </c>
      <c r="AF1356" s="383" t="s">
        <v>10723</v>
      </c>
      <c r="AG1356" s="30"/>
      <c r="AH1356" s="30"/>
      <c r="AI1356" s="29"/>
      <c r="AJ1356" s="30"/>
      <c r="AK1356" s="30"/>
      <c r="AL1356" s="29"/>
      <c r="AM1356" s="30"/>
      <c r="AN1356" s="30"/>
      <c r="AO1356" s="29"/>
      <c r="AP1356" s="30"/>
      <c r="AQ1356" s="30">
        <v>1344</v>
      </c>
      <c r="AR1356" s="383">
        <v>6532189.7000000002</v>
      </c>
      <c r="AS1356" s="253">
        <f t="shared" si="44"/>
        <v>1344</v>
      </c>
      <c r="AT1356" s="254">
        <f t="shared" si="45"/>
        <v>1344</v>
      </c>
      <c r="AU1356" s="376">
        <v>1344</v>
      </c>
      <c r="AV1356" s="376">
        <v>6535016.46</v>
      </c>
    </row>
    <row r="1357" spans="22:48">
      <c r="V1357" s="30"/>
      <c r="W1357" s="29"/>
      <c r="X1357" s="30"/>
      <c r="Y1357" s="30"/>
      <c r="Z1357" s="29"/>
      <c r="AA1357" s="30"/>
      <c r="AB1357" s="30"/>
      <c r="AC1357" s="29"/>
      <c r="AD1357" s="30"/>
      <c r="AE1357" s="30">
        <v>1345</v>
      </c>
      <c r="AF1357" s="383" t="s">
        <v>10723</v>
      </c>
      <c r="AG1357" s="30"/>
      <c r="AH1357" s="30"/>
      <c r="AI1357" s="29"/>
      <c r="AJ1357" s="30"/>
      <c r="AK1357" s="30"/>
      <c r="AL1357" s="29"/>
      <c r="AM1357" s="30"/>
      <c r="AN1357" s="30"/>
      <c r="AO1357" s="29"/>
      <c r="AP1357" s="30"/>
      <c r="AQ1357" s="30">
        <v>1345</v>
      </c>
      <c r="AR1357" s="383">
        <v>6537038.8499999996</v>
      </c>
      <c r="AS1357" s="253">
        <f t="shared" ref="AS1357:AS1420" si="46">AS1356+1</f>
        <v>1345</v>
      </c>
      <c r="AT1357" s="254">
        <f t="shared" ref="AT1357:AT1420" si="47">AT1356+1</f>
        <v>1345</v>
      </c>
      <c r="AU1357" s="376">
        <v>1345</v>
      </c>
      <c r="AV1357" s="376">
        <v>6539864.2000000002</v>
      </c>
    </row>
    <row r="1358" spans="22:48">
      <c r="V1358" s="30"/>
      <c r="W1358" s="29"/>
      <c r="X1358" s="30"/>
      <c r="Y1358" s="30"/>
      <c r="Z1358" s="29"/>
      <c r="AA1358" s="30"/>
      <c r="AB1358" s="30"/>
      <c r="AC1358" s="29"/>
      <c r="AD1358" s="30"/>
      <c r="AE1358" s="30">
        <v>1346</v>
      </c>
      <c r="AF1358" s="383" t="s">
        <v>10723</v>
      </c>
      <c r="AG1358" s="30"/>
      <c r="AH1358" s="30"/>
      <c r="AI1358" s="29"/>
      <c r="AJ1358" s="30"/>
      <c r="AK1358" s="30"/>
      <c r="AL1358" s="29"/>
      <c r="AM1358" s="30"/>
      <c r="AN1358" s="30"/>
      <c r="AO1358" s="29"/>
      <c r="AP1358" s="30"/>
      <c r="AQ1358" s="30">
        <v>1346</v>
      </c>
      <c r="AR1358" s="383">
        <v>6541888</v>
      </c>
      <c r="AS1358" s="253">
        <f t="shared" si="46"/>
        <v>1346</v>
      </c>
      <c r="AT1358" s="254">
        <f t="shared" si="47"/>
        <v>1346</v>
      </c>
      <c r="AU1358" s="376">
        <v>1346</v>
      </c>
      <c r="AV1358" s="376">
        <v>6544711.9400000004</v>
      </c>
    </row>
    <row r="1359" spans="22:48">
      <c r="V1359" s="30"/>
      <c r="W1359" s="29"/>
      <c r="X1359" s="30"/>
      <c r="Y1359" s="30"/>
      <c r="Z1359" s="29"/>
      <c r="AA1359" s="30"/>
      <c r="AB1359" s="30"/>
      <c r="AC1359" s="29"/>
      <c r="AD1359" s="30"/>
      <c r="AE1359" s="30">
        <v>1347</v>
      </c>
      <c r="AF1359" s="383" t="s">
        <v>10723</v>
      </c>
      <c r="AG1359" s="30"/>
      <c r="AH1359" s="30"/>
      <c r="AI1359" s="29"/>
      <c r="AJ1359" s="30"/>
      <c r="AK1359" s="30"/>
      <c r="AL1359" s="29"/>
      <c r="AM1359" s="30"/>
      <c r="AN1359" s="30"/>
      <c r="AO1359" s="29"/>
      <c r="AP1359" s="30"/>
      <c r="AQ1359" s="30">
        <v>1347</v>
      </c>
      <c r="AR1359" s="383">
        <v>6546737.1500000004</v>
      </c>
      <c r="AS1359" s="253">
        <f t="shared" si="46"/>
        <v>1347</v>
      </c>
      <c r="AT1359" s="254">
        <f t="shared" si="47"/>
        <v>1347</v>
      </c>
      <c r="AU1359" s="376">
        <v>1347</v>
      </c>
      <c r="AV1359" s="376">
        <v>6549559.6799999997</v>
      </c>
    </row>
    <row r="1360" spans="22:48">
      <c r="V1360" s="30"/>
      <c r="W1360" s="29"/>
      <c r="X1360" s="30"/>
      <c r="Y1360" s="30"/>
      <c r="Z1360" s="29"/>
      <c r="AA1360" s="30"/>
      <c r="AB1360" s="30"/>
      <c r="AC1360" s="29"/>
      <c r="AD1360" s="30"/>
      <c r="AE1360" s="30">
        <v>1348</v>
      </c>
      <c r="AF1360" s="383" t="s">
        <v>10723</v>
      </c>
      <c r="AG1360" s="30"/>
      <c r="AH1360" s="30"/>
      <c r="AI1360" s="29"/>
      <c r="AJ1360" s="30"/>
      <c r="AK1360" s="30"/>
      <c r="AL1360" s="29"/>
      <c r="AM1360" s="30"/>
      <c r="AN1360" s="30"/>
      <c r="AO1360" s="29"/>
      <c r="AP1360" s="30"/>
      <c r="AQ1360" s="30">
        <v>1348</v>
      </c>
      <c r="AR1360" s="383">
        <v>6551586.2999999998</v>
      </c>
      <c r="AS1360" s="253">
        <f t="shared" si="46"/>
        <v>1348</v>
      </c>
      <c r="AT1360" s="254">
        <f t="shared" si="47"/>
        <v>1348</v>
      </c>
      <c r="AU1360" s="376">
        <v>1348</v>
      </c>
      <c r="AV1360" s="376">
        <v>6554407.4199999999</v>
      </c>
    </row>
    <row r="1361" spans="22:48">
      <c r="V1361" s="30"/>
      <c r="W1361" s="29"/>
      <c r="X1361" s="30"/>
      <c r="Y1361" s="30"/>
      <c r="Z1361" s="29"/>
      <c r="AA1361" s="30"/>
      <c r="AB1361" s="30"/>
      <c r="AC1361" s="29"/>
      <c r="AD1361" s="30"/>
      <c r="AE1361" s="30">
        <v>1349</v>
      </c>
      <c r="AF1361" s="383" t="s">
        <v>10723</v>
      </c>
      <c r="AG1361" s="30"/>
      <c r="AH1361" s="30"/>
      <c r="AI1361" s="29"/>
      <c r="AJ1361" s="30"/>
      <c r="AK1361" s="30"/>
      <c r="AL1361" s="29"/>
      <c r="AM1361" s="30"/>
      <c r="AN1361" s="30"/>
      <c r="AO1361" s="29"/>
      <c r="AP1361" s="30"/>
      <c r="AQ1361" s="30">
        <v>1349</v>
      </c>
      <c r="AR1361" s="383">
        <v>6556435.4500000002</v>
      </c>
      <c r="AS1361" s="253">
        <f t="shared" si="46"/>
        <v>1349</v>
      </c>
      <c r="AT1361" s="254">
        <f t="shared" si="47"/>
        <v>1349</v>
      </c>
      <c r="AU1361" s="376">
        <v>1349</v>
      </c>
      <c r="AV1361" s="376">
        <v>6559255.1600000001</v>
      </c>
    </row>
    <row r="1362" spans="22:48">
      <c r="V1362" s="30"/>
      <c r="W1362" s="29"/>
      <c r="X1362" s="30"/>
      <c r="Y1362" s="30"/>
      <c r="Z1362" s="29"/>
      <c r="AA1362" s="30"/>
      <c r="AB1362" s="30"/>
      <c r="AC1362" s="29"/>
      <c r="AD1362" s="30"/>
      <c r="AE1362" s="30">
        <v>1350</v>
      </c>
      <c r="AF1362" s="383" t="s">
        <v>10723</v>
      </c>
      <c r="AG1362" s="30"/>
      <c r="AH1362" s="30"/>
      <c r="AI1362" s="29"/>
      <c r="AJ1362" s="30"/>
      <c r="AK1362" s="30"/>
      <c r="AL1362" s="29"/>
      <c r="AM1362" s="30"/>
      <c r="AN1362" s="30"/>
      <c r="AO1362" s="29"/>
      <c r="AP1362" s="30"/>
      <c r="AQ1362" s="30">
        <v>1350</v>
      </c>
      <c r="AR1362" s="383">
        <v>6561284.5999999996</v>
      </c>
      <c r="AS1362" s="253">
        <f t="shared" si="46"/>
        <v>1350</v>
      </c>
      <c r="AT1362" s="254">
        <f t="shared" si="47"/>
        <v>1350</v>
      </c>
      <c r="AU1362" s="376">
        <v>1350</v>
      </c>
      <c r="AV1362" s="376">
        <v>6564102.9000000004</v>
      </c>
    </row>
    <row r="1363" spans="22:48">
      <c r="V1363" s="30"/>
      <c r="W1363" s="29"/>
      <c r="X1363" s="30"/>
      <c r="Y1363" s="30"/>
      <c r="Z1363" s="29"/>
      <c r="AA1363" s="30"/>
      <c r="AB1363" s="30"/>
      <c r="AC1363" s="29"/>
      <c r="AD1363" s="30"/>
      <c r="AE1363" s="30">
        <v>1351</v>
      </c>
      <c r="AF1363" s="383" t="s">
        <v>10723</v>
      </c>
      <c r="AG1363" s="30"/>
      <c r="AH1363" s="30"/>
      <c r="AI1363" s="29"/>
      <c r="AJ1363" s="30"/>
      <c r="AK1363" s="30"/>
      <c r="AL1363" s="29"/>
      <c r="AM1363" s="30"/>
      <c r="AN1363" s="30"/>
      <c r="AO1363" s="29"/>
      <c r="AP1363" s="30"/>
      <c r="AQ1363" s="30">
        <v>1351</v>
      </c>
      <c r="AR1363" s="383">
        <v>6566133.75</v>
      </c>
      <c r="AS1363" s="253">
        <f t="shared" si="46"/>
        <v>1351</v>
      </c>
      <c r="AT1363" s="254">
        <f t="shared" si="47"/>
        <v>1351</v>
      </c>
      <c r="AU1363" s="376">
        <v>1351</v>
      </c>
      <c r="AV1363" s="376">
        <v>6568950.6399999997</v>
      </c>
    </row>
    <row r="1364" spans="22:48">
      <c r="V1364" s="30"/>
      <c r="W1364" s="29"/>
      <c r="X1364" s="30"/>
      <c r="Y1364" s="30"/>
      <c r="Z1364" s="29"/>
      <c r="AA1364" s="30"/>
      <c r="AB1364" s="30"/>
      <c r="AC1364" s="29"/>
      <c r="AD1364" s="30"/>
      <c r="AE1364" s="30">
        <v>1352</v>
      </c>
      <c r="AF1364" s="383" t="s">
        <v>10723</v>
      </c>
      <c r="AG1364" s="30"/>
      <c r="AH1364" s="30"/>
      <c r="AI1364" s="29"/>
      <c r="AJ1364" s="30"/>
      <c r="AK1364" s="30"/>
      <c r="AL1364" s="29"/>
      <c r="AM1364" s="30"/>
      <c r="AN1364" s="30"/>
      <c r="AO1364" s="29"/>
      <c r="AP1364" s="30"/>
      <c r="AQ1364" s="30">
        <v>1352</v>
      </c>
      <c r="AR1364" s="383">
        <v>6570982.9000000004</v>
      </c>
      <c r="AS1364" s="253">
        <f t="shared" si="46"/>
        <v>1352</v>
      </c>
      <c r="AT1364" s="254">
        <f t="shared" si="47"/>
        <v>1352</v>
      </c>
      <c r="AU1364" s="376">
        <v>1352</v>
      </c>
      <c r="AV1364" s="376">
        <v>6573798.3799999999</v>
      </c>
    </row>
    <row r="1365" spans="22:48">
      <c r="V1365" s="30"/>
      <c r="W1365" s="29"/>
      <c r="X1365" s="30"/>
      <c r="Y1365" s="30"/>
      <c r="Z1365" s="29"/>
      <c r="AA1365" s="30"/>
      <c r="AB1365" s="30"/>
      <c r="AC1365" s="29"/>
      <c r="AD1365" s="30"/>
      <c r="AE1365" s="30">
        <v>1353</v>
      </c>
      <c r="AF1365" s="383" t="s">
        <v>10723</v>
      </c>
      <c r="AG1365" s="30"/>
      <c r="AH1365" s="30"/>
      <c r="AI1365" s="29"/>
      <c r="AJ1365" s="30"/>
      <c r="AK1365" s="30"/>
      <c r="AL1365" s="29"/>
      <c r="AM1365" s="30"/>
      <c r="AN1365" s="30"/>
      <c r="AO1365" s="29"/>
      <c r="AP1365" s="30"/>
      <c r="AQ1365" s="30">
        <v>1353</v>
      </c>
      <c r="AR1365" s="383">
        <v>6575832.0499999998</v>
      </c>
      <c r="AS1365" s="253">
        <f t="shared" si="46"/>
        <v>1353</v>
      </c>
      <c r="AT1365" s="254">
        <f t="shared" si="47"/>
        <v>1353</v>
      </c>
      <c r="AU1365" s="376">
        <v>1353</v>
      </c>
      <c r="AV1365" s="376">
        <v>6578646.1200000001</v>
      </c>
    </row>
    <row r="1366" spans="22:48">
      <c r="V1366" s="30"/>
      <c r="W1366" s="29"/>
      <c r="X1366" s="30"/>
      <c r="Y1366" s="30"/>
      <c r="Z1366" s="29"/>
      <c r="AA1366" s="30"/>
      <c r="AB1366" s="30"/>
      <c r="AC1366" s="29"/>
      <c r="AD1366" s="30"/>
      <c r="AE1366" s="30">
        <v>1354</v>
      </c>
      <c r="AF1366" s="383" t="s">
        <v>10723</v>
      </c>
      <c r="AG1366" s="30"/>
      <c r="AH1366" s="30"/>
      <c r="AI1366" s="29"/>
      <c r="AJ1366" s="30"/>
      <c r="AK1366" s="30"/>
      <c r="AL1366" s="29"/>
      <c r="AM1366" s="30"/>
      <c r="AN1366" s="30"/>
      <c r="AO1366" s="29"/>
      <c r="AP1366" s="30"/>
      <c r="AQ1366" s="30">
        <v>1354</v>
      </c>
      <c r="AR1366" s="383">
        <v>6580681.2000000002</v>
      </c>
      <c r="AS1366" s="253">
        <f t="shared" si="46"/>
        <v>1354</v>
      </c>
      <c r="AT1366" s="254">
        <f t="shared" si="47"/>
        <v>1354</v>
      </c>
      <c r="AU1366" s="376">
        <v>1354</v>
      </c>
      <c r="AV1366" s="376">
        <v>6583493.8600000003</v>
      </c>
    </row>
    <row r="1367" spans="22:48">
      <c r="V1367" s="30"/>
      <c r="W1367" s="29"/>
      <c r="X1367" s="30"/>
      <c r="Y1367" s="30"/>
      <c r="Z1367" s="29"/>
      <c r="AA1367" s="30"/>
      <c r="AB1367" s="30"/>
      <c r="AC1367" s="29"/>
      <c r="AD1367" s="30"/>
      <c r="AE1367" s="30">
        <v>1355</v>
      </c>
      <c r="AF1367" s="383" t="s">
        <v>10723</v>
      </c>
      <c r="AG1367" s="30"/>
      <c r="AH1367" s="30"/>
      <c r="AI1367" s="29"/>
      <c r="AJ1367" s="30"/>
      <c r="AK1367" s="30"/>
      <c r="AL1367" s="29"/>
      <c r="AM1367" s="30"/>
      <c r="AN1367" s="30"/>
      <c r="AO1367" s="29"/>
      <c r="AP1367" s="30"/>
      <c r="AQ1367" s="30">
        <v>1355</v>
      </c>
      <c r="AR1367" s="383">
        <v>6585530.3499999996</v>
      </c>
      <c r="AS1367" s="253">
        <f t="shared" si="46"/>
        <v>1355</v>
      </c>
      <c r="AT1367" s="254">
        <f t="shared" si="47"/>
        <v>1355</v>
      </c>
      <c r="AU1367" s="376">
        <v>1355</v>
      </c>
      <c r="AV1367" s="376">
        <v>6588341.5999999996</v>
      </c>
    </row>
    <row r="1368" spans="22:48">
      <c r="V1368" s="30"/>
      <c r="W1368" s="29"/>
      <c r="X1368" s="30"/>
      <c r="Y1368" s="30"/>
      <c r="Z1368" s="29"/>
      <c r="AA1368" s="30"/>
      <c r="AB1368" s="30"/>
      <c r="AC1368" s="29"/>
      <c r="AD1368" s="30"/>
      <c r="AE1368" s="30">
        <v>1356</v>
      </c>
      <c r="AF1368" s="383" t="s">
        <v>10723</v>
      </c>
      <c r="AG1368" s="30"/>
      <c r="AH1368" s="30"/>
      <c r="AI1368" s="29"/>
      <c r="AJ1368" s="30"/>
      <c r="AK1368" s="30"/>
      <c r="AL1368" s="29"/>
      <c r="AM1368" s="30"/>
      <c r="AN1368" s="30"/>
      <c r="AO1368" s="29"/>
      <c r="AP1368" s="30"/>
      <c r="AQ1368" s="30">
        <v>1356</v>
      </c>
      <c r="AR1368" s="383">
        <v>6590379.5</v>
      </c>
      <c r="AS1368" s="253">
        <f t="shared" si="46"/>
        <v>1356</v>
      </c>
      <c r="AT1368" s="254">
        <f t="shared" si="47"/>
        <v>1356</v>
      </c>
      <c r="AU1368" s="376">
        <v>1356</v>
      </c>
      <c r="AV1368" s="376">
        <v>6593189.3399999999</v>
      </c>
    </row>
    <row r="1369" spans="22:48">
      <c r="V1369" s="30"/>
      <c r="W1369" s="29"/>
      <c r="X1369" s="30"/>
      <c r="Y1369" s="30"/>
      <c r="Z1369" s="29"/>
      <c r="AA1369" s="30"/>
      <c r="AB1369" s="30"/>
      <c r="AC1369" s="29"/>
      <c r="AD1369" s="30"/>
      <c r="AE1369" s="30">
        <v>1357</v>
      </c>
      <c r="AF1369" s="383" t="s">
        <v>10723</v>
      </c>
      <c r="AG1369" s="30"/>
      <c r="AH1369" s="30"/>
      <c r="AI1369" s="29"/>
      <c r="AJ1369" s="30"/>
      <c r="AK1369" s="30"/>
      <c r="AL1369" s="29"/>
      <c r="AM1369" s="30"/>
      <c r="AN1369" s="30"/>
      <c r="AO1369" s="29"/>
      <c r="AP1369" s="30"/>
      <c r="AQ1369" s="30">
        <v>1357</v>
      </c>
      <c r="AR1369" s="383">
        <v>6595228.6500000004</v>
      </c>
      <c r="AS1369" s="253">
        <f t="shared" si="46"/>
        <v>1357</v>
      </c>
      <c r="AT1369" s="254">
        <f t="shared" si="47"/>
        <v>1357</v>
      </c>
      <c r="AU1369" s="376">
        <v>1357</v>
      </c>
      <c r="AV1369" s="376">
        <v>6598037.0800000001</v>
      </c>
    </row>
    <row r="1370" spans="22:48">
      <c r="V1370" s="30"/>
      <c r="W1370" s="29"/>
      <c r="X1370" s="30"/>
      <c r="Y1370" s="30"/>
      <c r="Z1370" s="29"/>
      <c r="AA1370" s="30"/>
      <c r="AB1370" s="30"/>
      <c r="AC1370" s="29"/>
      <c r="AD1370" s="30"/>
      <c r="AE1370" s="30">
        <v>1358</v>
      </c>
      <c r="AF1370" s="383" t="s">
        <v>10723</v>
      </c>
      <c r="AG1370" s="30"/>
      <c r="AH1370" s="30"/>
      <c r="AI1370" s="29"/>
      <c r="AJ1370" s="30"/>
      <c r="AK1370" s="30"/>
      <c r="AL1370" s="29"/>
      <c r="AM1370" s="30"/>
      <c r="AN1370" s="30"/>
      <c r="AO1370" s="29"/>
      <c r="AP1370" s="30"/>
      <c r="AQ1370" s="30">
        <v>1358</v>
      </c>
      <c r="AR1370" s="383">
        <v>6600077.7999999998</v>
      </c>
      <c r="AS1370" s="253">
        <f t="shared" si="46"/>
        <v>1358</v>
      </c>
      <c r="AT1370" s="254">
        <f t="shared" si="47"/>
        <v>1358</v>
      </c>
      <c r="AU1370" s="376">
        <v>1358</v>
      </c>
      <c r="AV1370" s="376">
        <v>6602884.8200000003</v>
      </c>
    </row>
    <row r="1371" spans="22:48">
      <c r="V1371" s="30"/>
      <c r="W1371" s="29"/>
      <c r="X1371" s="30"/>
      <c r="Y1371" s="30"/>
      <c r="Z1371" s="29"/>
      <c r="AA1371" s="30"/>
      <c r="AB1371" s="30"/>
      <c r="AC1371" s="29"/>
      <c r="AD1371" s="30"/>
      <c r="AE1371" s="30">
        <v>1359</v>
      </c>
      <c r="AF1371" s="383" t="s">
        <v>10723</v>
      </c>
      <c r="AG1371" s="30"/>
      <c r="AH1371" s="30"/>
      <c r="AI1371" s="29"/>
      <c r="AJ1371" s="30"/>
      <c r="AK1371" s="30"/>
      <c r="AL1371" s="29"/>
      <c r="AM1371" s="30"/>
      <c r="AN1371" s="30"/>
      <c r="AO1371" s="29"/>
      <c r="AP1371" s="30"/>
      <c r="AQ1371" s="30">
        <v>1359</v>
      </c>
      <c r="AR1371" s="383">
        <v>6604926.9500000002</v>
      </c>
      <c r="AS1371" s="253">
        <f t="shared" si="46"/>
        <v>1359</v>
      </c>
      <c r="AT1371" s="254">
        <f t="shared" si="47"/>
        <v>1359</v>
      </c>
      <c r="AU1371" s="376">
        <v>1359</v>
      </c>
      <c r="AV1371" s="376">
        <v>6607732.5599999996</v>
      </c>
    </row>
    <row r="1372" spans="22:48">
      <c r="V1372" s="30"/>
      <c r="W1372" s="29"/>
      <c r="X1372" s="30"/>
      <c r="Y1372" s="30"/>
      <c r="Z1372" s="29"/>
      <c r="AA1372" s="30"/>
      <c r="AB1372" s="30"/>
      <c r="AC1372" s="29"/>
      <c r="AD1372" s="30"/>
      <c r="AE1372" s="30">
        <v>1360</v>
      </c>
      <c r="AF1372" s="383" t="s">
        <v>10723</v>
      </c>
      <c r="AG1372" s="30"/>
      <c r="AH1372" s="30"/>
      <c r="AI1372" s="29"/>
      <c r="AJ1372" s="30"/>
      <c r="AK1372" s="30"/>
      <c r="AL1372" s="29"/>
      <c r="AM1372" s="30"/>
      <c r="AN1372" s="30"/>
      <c r="AO1372" s="29"/>
      <c r="AP1372" s="30"/>
      <c r="AQ1372" s="30">
        <v>1360</v>
      </c>
      <c r="AR1372" s="383">
        <v>6609776.0999999996</v>
      </c>
      <c r="AS1372" s="253">
        <f t="shared" si="46"/>
        <v>1360</v>
      </c>
      <c r="AT1372" s="254">
        <f t="shared" si="47"/>
        <v>1360</v>
      </c>
      <c r="AU1372" s="376">
        <v>1360</v>
      </c>
      <c r="AV1372" s="376">
        <v>6612580.2999999998</v>
      </c>
    </row>
    <row r="1373" spans="22:48">
      <c r="V1373" s="30"/>
      <c r="W1373" s="29"/>
      <c r="X1373" s="30"/>
      <c r="Y1373" s="30"/>
      <c r="Z1373" s="29"/>
      <c r="AA1373" s="30"/>
      <c r="AB1373" s="30"/>
      <c r="AC1373" s="29"/>
      <c r="AD1373" s="30"/>
      <c r="AE1373" s="30">
        <v>1361</v>
      </c>
      <c r="AF1373" s="383" t="s">
        <v>10723</v>
      </c>
      <c r="AG1373" s="30"/>
      <c r="AH1373" s="30"/>
      <c r="AI1373" s="29"/>
      <c r="AJ1373" s="30"/>
      <c r="AK1373" s="30"/>
      <c r="AL1373" s="29"/>
      <c r="AM1373" s="30"/>
      <c r="AN1373" s="30"/>
      <c r="AO1373" s="29"/>
      <c r="AP1373" s="30"/>
      <c r="AQ1373" s="30">
        <v>1361</v>
      </c>
      <c r="AR1373" s="383">
        <v>6614625.25</v>
      </c>
      <c r="AS1373" s="253">
        <f t="shared" si="46"/>
        <v>1361</v>
      </c>
      <c r="AT1373" s="254">
        <f t="shared" si="47"/>
        <v>1361</v>
      </c>
      <c r="AU1373" s="376">
        <v>1361</v>
      </c>
      <c r="AV1373" s="376">
        <v>6617428.04</v>
      </c>
    </row>
    <row r="1374" spans="22:48">
      <c r="V1374" s="30"/>
      <c r="W1374" s="29"/>
      <c r="X1374" s="30"/>
      <c r="Y1374" s="30"/>
      <c r="Z1374" s="29"/>
      <c r="AA1374" s="30"/>
      <c r="AB1374" s="30"/>
      <c r="AC1374" s="29"/>
      <c r="AD1374" s="30"/>
      <c r="AE1374" s="30">
        <v>1362</v>
      </c>
      <c r="AF1374" s="383" t="s">
        <v>10723</v>
      </c>
      <c r="AG1374" s="30"/>
      <c r="AH1374" s="30"/>
      <c r="AI1374" s="29"/>
      <c r="AJ1374" s="30"/>
      <c r="AK1374" s="30"/>
      <c r="AL1374" s="29"/>
      <c r="AM1374" s="30"/>
      <c r="AN1374" s="30"/>
      <c r="AO1374" s="29"/>
      <c r="AP1374" s="30"/>
      <c r="AQ1374" s="30">
        <v>1362</v>
      </c>
      <c r="AR1374" s="383">
        <v>6619474.4000000004</v>
      </c>
      <c r="AS1374" s="253">
        <f t="shared" si="46"/>
        <v>1362</v>
      </c>
      <c r="AT1374" s="254">
        <f t="shared" si="47"/>
        <v>1362</v>
      </c>
      <c r="AU1374" s="376">
        <v>1362</v>
      </c>
      <c r="AV1374" s="376">
        <v>6622275.7800000003</v>
      </c>
    </row>
    <row r="1375" spans="22:48">
      <c r="V1375" s="30"/>
      <c r="W1375" s="29"/>
      <c r="X1375" s="30"/>
      <c r="Y1375" s="30"/>
      <c r="Z1375" s="29"/>
      <c r="AA1375" s="30"/>
      <c r="AB1375" s="30"/>
      <c r="AC1375" s="29"/>
      <c r="AD1375" s="30"/>
      <c r="AE1375" s="30">
        <v>1363</v>
      </c>
      <c r="AF1375" s="383" t="s">
        <v>10723</v>
      </c>
      <c r="AG1375" s="30"/>
      <c r="AH1375" s="30"/>
      <c r="AI1375" s="29"/>
      <c r="AJ1375" s="30"/>
      <c r="AK1375" s="30"/>
      <c r="AL1375" s="29"/>
      <c r="AM1375" s="30"/>
      <c r="AN1375" s="30"/>
      <c r="AO1375" s="29"/>
      <c r="AP1375" s="30"/>
      <c r="AQ1375" s="30">
        <v>1363</v>
      </c>
      <c r="AR1375" s="383">
        <v>6624323.5499999998</v>
      </c>
      <c r="AS1375" s="253">
        <f t="shared" si="46"/>
        <v>1363</v>
      </c>
      <c r="AT1375" s="254">
        <f t="shared" si="47"/>
        <v>1363</v>
      </c>
      <c r="AU1375" s="376">
        <v>1363</v>
      </c>
      <c r="AV1375" s="376">
        <v>6627123.5199999996</v>
      </c>
    </row>
    <row r="1376" spans="22:48">
      <c r="V1376" s="30"/>
      <c r="W1376" s="29"/>
      <c r="X1376" s="30"/>
      <c r="Y1376" s="30"/>
      <c r="Z1376" s="29"/>
      <c r="AA1376" s="30"/>
      <c r="AB1376" s="30"/>
      <c r="AC1376" s="29"/>
      <c r="AD1376" s="30"/>
      <c r="AE1376" s="30">
        <v>1364</v>
      </c>
      <c r="AF1376" s="383" t="s">
        <v>10723</v>
      </c>
      <c r="AG1376" s="30"/>
      <c r="AH1376" s="30"/>
      <c r="AI1376" s="29"/>
      <c r="AJ1376" s="30"/>
      <c r="AK1376" s="30"/>
      <c r="AL1376" s="29"/>
      <c r="AM1376" s="30"/>
      <c r="AN1376" s="30"/>
      <c r="AO1376" s="29"/>
      <c r="AP1376" s="30"/>
      <c r="AQ1376" s="30">
        <v>1364</v>
      </c>
      <c r="AR1376" s="383">
        <v>6629172.7000000002</v>
      </c>
      <c r="AS1376" s="253">
        <f t="shared" si="46"/>
        <v>1364</v>
      </c>
      <c r="AT1376" s="254">
        <f t="shared" si="47"/>
        <v>1364</v>
      </c>
      <c r="AU1376" s="376">
        <v>1364</v>
      </c>
      <c r="AV1376" s="376">
        <v>6631971.2599999998</v>
      </c>
    </row>
    <row r="1377" spans="22:48">
      <c r="V1377" s="30"/>
      <c r="W1377" s="29"/>
      <c r="X1377" s="30"/>
      <c r="Y1377" s="30"/>
      <c r="Z1377" s="29"/>
      <c r="AA1377" s="30"/>
      <c r="AB1377" s="30"/>
      <c r="AC1377" s="29"/>
      <c r="AD1377" s="30"/>
      <c r="AE1377" s="30">
        <v>1365</v>
      </c>
      <c r="AF1377" s="383" t="s">
        <v>10723</v>
      </c>
      <c r="AG1377" s="30"/>
      <c r="AH1377" s="30"/>
      <c r="AI1377" s="29"/>
      <c r="AJ1377" s="30"/>
      <c r="AK1377" s="30"/>
      <c r="AL1377" s="29"/>
      <c r="AM1377" s="30"/>
      <c r="AN1377" s="30"/>
      <c r="AO1377" s="29"/>
      <c r="AP1377" s="30"/>
      <c r="AQ1377" s="30">
        <v>1365</v>
      </c>
      <c r="AR1377" s="383">
        <v>6634021.8499999996</v>
      </c>
      <c r="AS1377" s="253">
        <f t="shared" si="46"/>
        <v>1365</v>
      </c>
      <c r="AT1377" s="254">
        <f t="shared" si="47"/>
        <v>1365</v>
      </c>
      <c r="AU1377" s="376">
        <v>1365</v>
      </c>
      <c r="AV1377" s="376">
        <v>6636819</v>
      </c>
    </row>
    <row r="1378" spans="22:48">
      <c r="V1378" s="30"/>
      <c r="W1378" s="29"/>
      <c r="X1378" s="30"/>
      <c r="Y1378" s="30"/>
      <c r="Z1378" s="29"/>
      <c r="AA1378" s="30"/>
      <c r="AB1378" s="30"/>
      <c r="AC1378" s="29"/>
      <c r="AD1378" s="30"/>
      <c r="AE1378" s="30">
        <v>1366</v>
      </c>
      <c r="AF1378" s="383" t="s">
        <v>10723</v>
      </c>
      <c r="AG1378" s="30"/>
      <c r="AH1378" s="30"/>
      <c r="AI1378" s="29"/>
      <c r="AJ1378" s="30"/>
      <c r="AK1378" s="30"/>
      <c r="AL1378" s="29"/>
      <c r="AM1378" s="30"/>
      <c r="AN1378" s="30"/>
      <c r="AO1378" s="29"/>
      <c r="AP1378" s="30"/>
      <c r="AQ1378" s="30">
        <v>1366</v>
      </c>
      <c r="AR1378" s="383">
        <v>6638871</v>
      </c>
      <c r="AS1378" s="253">
        <f t="shared" si="46"/>
        <v>1366</v>
      </c>
      <c r="AT1378" s="254">
        <f t="shared" si="47"/>
        <v>1366</v>
      </c>
      <c r="AU1378" s="376">
        <v>1366</v>
      </c>
      <c r="AV1378" s="376">
        <v>6641666.7400000002</v>
      </c>
    </row>
    <row r="1379" spans="22:48">
      <c r="V1379" s="30"/>
      <c r="W1379" s="29"/>
      <c r="X1379" s="30"/>
      <c r="Y1379" s="30"/>
      <c r="Z1379" s="29"/>
      <c r="AA1379" s="30"/>
      <c r="AB1379" s="30"/>
      <c r="AC1379" s="29"/>
      <c r="AD1379" s="30"/>
      <c r="AE1379" s="30">
        <v>1367</v>
      </c>
      <c r="AF1379" s="383" t="s">
        <v>10723</v>
      </c>
      <c r="AG1379" s="30"/>
      <c r="AH1379" s="30"/>
      <c r="AI1379" s="29"/>
      <c r="AJ1379" s="30"/>
      <c r="AK1379" s="30"/>
      <c r="AL1379" s="29"/>
      <c r="AM1379" s="30"/>
      <c r="AN1379" s="30"/>
      <c r="AO1379" s="29"/>
      <c r="AP1379" s="30"/>
      <c r="AQ1379" s="30">
        <v>1367</v>
      </c>
      <c r="AR1379" s="383">
        <v>6643720.1500000004</v>
      </c>
      <c r="AS1379" s="253">
        <f t="shared" si="46"/>
        <v>1367</v>
      </c>
      <c r="AT1379" s="254">
        <f t="shared" si="47"/>
        <v>1367</v>
      </c>
      <c r="AU1379" s="376">
        <v>1367</v>
      </c>
      <c r="AV1379" s="376">
        <v>6646514.4800000004</v>
      </c>
    </row>
    <row r="1380" spans="22:48">
      <c r="V1380" s="30"/>
      <c r="W1380" s="29"/>
      <c r="X1380" s="30"/>
      <c r="Y1380" s="30"/>
      <c r="Z1380" s="29"/>
      <c r="AA1380" s="30"/>
      <c r="AB1380" s="30"/>
      <c r="AC1380" s="29"/>
      <c r="AD1380" s="30"/>
      <c r="AE1380" s="30">
        <v>1368</v>
      </c>
      <c r="AF1380" s="383" t="s">
        <v>10723</v>
      </c>
      <c r="AG1380" s="30"/>
      <c r="AH1380" s="30"/>
      <c r="AI1380" s="29"/>
      <c r="AJ1380" s="30"/>
      <c r="AK1380" s="30"/>
      <c r="AL1380" s="29"/>
      <c r="AM1380" s="30"/>
      <c r="AN1380" s="30"/>
      <c r="AO1380" s="29"/>
      <c r="AP1380" s="30"/>
      <c r="AQ1380" s="30">
        <v>1368</v>
      </c>
      <c r="AR1380" s="383">
        <v>6648569.2999999998</v>
      </c>
      <c r="AS1380" s="253">
        <f t="shared" si="46"/>
        <v>1368</v>
      </c>
      <c r="AT1380" s="254">
        <f t="shared" si="47"/>
        <v>1368</v>
      </c>
      <c r="AU1380" s="376">
        <v>1368</v>
      </c>
      <c r="AV1380" s="376">
        <v>6651362.2199999997</v>
      </c>
    </row>
    <row r="1381" spans="22:48">
      <c r="V1381" s="30"/>
      <c r="W1381" s="29"/>
      <c r="X1381" s="30"/>
      <c r="Y1381" s="30"/>
      <c r="Z1381" s="29"/>
      <c r="AA1381" s="30"/>
      <c r="AB1381" s="30"/>
      <c r="AC1381" s="29"/>
      <c r="AD1381" s="30"/>
      <c r="AE1381" s="30">
        <v>1369</v>
      </c>
      <c r="AF1381" s="383" t="s">
        <v>10723</v>
      </c>
      <c r="AG1381" s="30"/>
      <c r="AH1381" s="30"/>
      <c r="AI1381" s="29"/>
      <c r="AJ1381" s="30"/>
      <c r="AK1381" s="30"/>
      <c r="AL1381" s="29"/>
      <c r="AM1381" s="30"/>
      <c r="AN1381" s="30"/>
      <c r="AO1381" s="29"/>
      <c r="AP1381" s="30"/>
      <c r="AQ1381" s="30">
        <v>1369</v>
      </c>
      <c r="AR1381" s="383">
        <v>6653418.4500000002</v>
      </c>
      <c r="AS1381" s="253">
        <f t="shared" si="46"/>
        <v>1369</v>
      </c>
      <c r="AT1381" s="254">
        <f t="shared" si="47"/>
        <v>1369</v>
      </c>
      <c r="AU1381" s="376">
        <v>1369</v>
      </c>
      <c r="AV1381" s="376">
        <v>6656209.96</v>
      </c>
    </row>
    <row r="1382" spans="22:48">
      <c r="V1382" s="30"/>
      <c r="W1382" s="29"/>
      <c r="X1382" s="30"/>
      <c r="Y1382" s="30"/>
      <c r="Z1382" s="29"/>
      <c r="AA1382" s="30"/>
      <c r="AB1382" s="30"/>
      <c r="AC1382" s="29"/>
      <c r="AD1382" s="30"/>
      <c r="AE1382" s="30">
        <v>1370</v>
      </c>
      <c r="AF1382" s="383" t="s">
        <v>10723</v>
      </c>
      <c r="AG1382" s="30"/>
      <c r="AH1382" s="30"/>
      <c r="AI1382" s="29"/>
      <c r="AJ1382" s="30"/>
      <c r="AK1382" s="30"/>
      <c r="AL1382" s="29"/>
      <c r="AM1382" s="30"/>
      <c r="AN1382" s="30"/>
      <c r="AO1382" s="29"/>
      <c r="AP1382" s="30"/>
      <c r="AQ1382" s="30">
        <v>1370</v>
      </c>
      <c r="AR1382" s="383">
        <v>6658267.5999999996</v>
      </c>
      <c r="AS1382" s="253">
        <f t="shared" si="46"/>
        <v>1370</v>
      </c>
      <c r="AT1382" s="254">
        <f t="shared" si="47"/>
        <v>1370</v>
      </c>
      <c r="AU1382" s="376">
        <v>1370</v>
      </c>
      <c r="AV1382" s="376">
        <v>6661057.7000000002</v>
      </c>
    </row>
    <row r="1383" spans="22:48">
      <c r="V1383" s="30"/>
      <c r="W1383" s="29"/>
      <c r="X1383" s="30"/>
      <c r="Y1383" s="30"/>
      <c r="Z1383" s="29"/>
      <c r="AA1383" s="30"/>
      <c r="AB1383" s="30"/>
      <c r="AC1383" s="29"/>
      <c r="AD1383" s="30"/>
      <c r="AE1383" s="30">
        <v>1371</v>
      </c>
      <c r="AF1383" s="383" t="s">
        <v>10723</v>
      </c>
      <c r="AG1383" s="30"/>
      <c r="AH1383" s="30"/>
      <c r="AI1383" s="29"/>
      <c r="AJ1383" s="30"/>
      <c r="AK1383" s="30"/>
      <c r="AL1383" s="29"/>
      <c r="AM1383" s="30"/>
      <c r="AN1383" s="30"/>
      <c r="AO1383" s="29"/>
      <c r="AP1383" s="30"/>
      <c r="AQ1383" s="30">
        <v>1371</v>
      </c>
      <c r="AR1383" s="383">
        <v>6663116.75</v>
      </c>
      <c r="AS1383" s="253">
        <f t="shared" si="46"/>
        <v>1371</v>
      </c>
      <c r="AT1383" s="254">
        <f t="shared" si="47"/>
        <v>1371</v>
      </c>
      <c r="AU1383" s="376">
        <v>1371</v>
      </c>
      <c r="AV1383" s="376">
        <v>6665905.4400000004</v>
      </c>
    </row>
    <row r="1384" spans="22:48">
      <c r="V1384" s="30"/>
      <c r="W1384" s="29"/>
      <c r="X1384" s="30"/>
      <c r="Y1384" s="30"/>
      <c r="Z1384" s="29"/>
      <c r="AA1384" s="30"/>
      <c r="AB1384" s="30"/>
      <c r="AC1384" s="29"/>
      <c r="AD1384" s="30"/>
      <c r="AE1384" s="30">
        <v>1372</v>
      </c>
      <c r="AF1384" s="383" t="s">
        <v>10723</v>
      </c>
      <c r="AG1384" s="30"/>
      <c r="AH1384" s="30"/>
      <c r="AI1384" s="29"/>
      <c r="AJ1384" s="30"/>
      <c r="AK1384" s="30"/>
      <c r="AL1384" s="29"/>
      <c r="AM1384" s="30"/>
      <c r="AN1384" s="30"/>
      <c r="AO1384" s="29"/>
      <c r="AP1384" s="30"/>
      <c r="AQ1384" s="30">
        <v>1372</v>
      </c>
      <c r="AR1384" s="383">
        <v>6667965.9000000004</v>
      </c>
      <c r="AS1384" s="253">
        <f t="shared" si="46"/>
        <v>1372</v>
      </c>
      <c r="AT1384" s="254">
        <f t="shared" si="47"/>
        <v>1372</v>
      </c>
      <c r="AU1384" s="376">
        <v>1372</v>
      </c>
      <c r="AV1384" s="376">
        <v>6670753.1799999997</v>
      </c>
    </row>
    <row r="1385" spans="22:48">
      <c r="V1385" s="30"/>
      <c r="W1385" s="29"/>
      <c r="X1385" s="30"/>
      <c r="Y1385" s="30"/>
      <c r="Z1385" s="29"/>
      <c r="AA1385" s="30"/>
      <c r="AB1385" s="30"/>
      <c r="AC1385" s="29"/>
      <c r="AD1385" s="30"/>
      <c r="AE1385" s="30">
        <v>1373</v>
      </c>
      <c r="AF1385" s="383" t="s">
        <v>10723</v>
      </c>
      <c r="AG1385" s="30"/>
      <c r="AH1385" s="30"/>
      <c r="AI1385" s="29"/>
      <c r="AJ1385" s="30"/>
      <c r="AK1385" s="30"/>
      <c r="AL1385" s="29"/>
      <c r="AM1385" s="30"/>
      <c r="AN1385" s="30"/>
      <c r="AO1385" s="29"/>
      <c r="AP1385" s="30"/>
      <c r="AQ1385" s="30">
        <v>1373</v>
      </c>
      <c r="AR1385" s="383">
        <v>6672815.0499999998</v>
      </c>
      <c r="AS1385" s="253">
        <f t="shared" si="46"/>
        <v>1373</v>
      </c>
      <c r="AT1385" s="254">
        <f t="shared" si="47"/>
        <v>1373</v>
      </c>
      <c r="AU1385" s="376">
        <v>1373</v>
      </c>
      <c r="AV1385" s="376">
        <v>6675600.9199999999</v>
      </c>
    </row>
    <row r="1386" spans="22:48">
      <c r="V1386" s="30"/>
      <c r="W1386" s="29"/>
      <c r="X1386" s="30"/>
      <c r="Y1386" s="30"/>
      <c r="Z1386" s="29"/>
      <c r="AA1386" s="30"/>
      <c r="AB1386" s="30"/>
      <c r="AC1386" s="29"/>
      <c r="AD1386" s="30"/>
      <c r="AE1386" s="30">
        <v>1374</v>
      </c>
      <c r="AF1386" s="383" t="s">
        <v>10723</v>
      </c>
      <c r="AG1386" s="30"/>
      <c r="AH1386" s="30"/>
      <c r="AI1386" s="29"/>
      <c r="AJ1386" s="30"/>
      <c r="AK1386" s="30"/>
      <c r="AL1386" s="29"/>
      <c r="AM1386" s="30"/>
      <c r="AN1386" s="30"/>
      <c r="AO1386" s="29"/>
      <c r="AP1386" s="30"/>
      <c r="AQ1386" s="30">
        <v>1374</v>
      </c>
      <c r="AR1386" s="383">
        <v>6677664.2000000002</v>
      </c>
      <c r="AS1386" s="253">
        <f t="shared" si="46"/>
        <v>1374</v>
      </c>
      <c r="AT1386" s="254">
        <f t="shared" si="47"/>
        <v>1374</v>
      </c>
      <c r="AU1386" s="376">
        <v>1374</v>
      </c>
      <c r="AV1386" s="376">
        <v>6680448.6600000001</v>
      </c>
    </row>
    <row r="1387" spans="22:48">
      <c r="V1387" s="30"/>
      <c r="W1387" s="29"/>
      <c r="X1387" s="30"/>
      <c r="Y1387" s="30"/>
      <c r="Z1387" s="29"/>
      <c r="AA1387" s="30"/>
      <c r="AB1387" s="30"/>
      <c r="AC1387" s="29"/>
      <c r="AD1387" s="30"/>
      <c r="AE1387" s="30">
        <v>1375</v>
      </c>
      <c r="AF1387" s="383" t="s">
        <v>10723</v>
      </c>
      <c r="AG1387" s="30"/>
      <c r="AH1387" s="30"/>
      <c r="AI1387" s="29"/>
      <c r="AJ1387" s="30"/>
      <c r="AK1387" s="30"/>
      <c r="AL1387" s="29"/>
      <c r="AM1387" s="30"/>
      <c r="AN1387" s="30"/>
      <c r="AO1387" s="29"/>
      <c r="AP1387" s="30"/>
      <c r="AQ1387" s="30">
        <v>1375</v>
      </c>
      <c r="AR1387" s="383">
        <v>6682513.3499999996</v>
      </c>
      <c r="AS1387" s="253">
        <f t="shared" si="46"/>
        <v>1375</v>
      </c>
      <c r="AT1387" s="254">
        <f t="shared" si="47"/>
        <v>1375</v>
      </c>
      <c r="AU1387" s="376">
        <v>1375</v>
      </c>
      <c r="AV1387" s="376">
        <v>6685296.4000000004</v>
      </c>
    </row>
    <row r="1388" spans="22:48">
      <c r="V1388" s="30"/>
      <c r="W1388" s="29"/>
      <c r="X1388" s="30"/>
      <c r="Y1388" s="30"/>
      <c r="Z1388" s="29"/>
      <c r="AA1388" s="30"/>
      <c r="AB1388" s="30"/>
      <c r="AC1388" s="29"/>
      <c r="AD1388" s="30"/>
      <c r="AE1388" s="30">
        <v>1376</v>
      </c>
      <c r="AF1388" s="383" t="s">
        <v>10723</v>
      </c>
      <c r="AG1388" s="30"/>
      <c r="AH1388" s="30"/>
      <c r="AI1388" s="29"/>
      <c r="AJ1388" s="30"/>
      <c r="AK1388" s="30"/>
      <c r="AL1388" s="29"/>
      <c r="AM1388" s="30"/>
      <c r="AN1388" s="30"/>
      <c r="AO1388" s="29"/>
      <c r="AP1388" s="30"/>
      <c r="AQ1388" s="30">
        <v>1376</v>
      </c>
      <c r="AR1388" s="383">
        <v>6687362.5</v>
      </c>
      <c r="AS1388" s="253">
        <f t="shared" si="46"/>
        <v>1376</v>
      </c>
      <c r="AT1388" s="254">
        <f t="shared" si="47"/>
        <v>1376</v>
      </c>
      <c r="AU1388" s="376">
        <v>1376</v>
      </c>
      <c r="AV1388" s="376">
        <v>6690144.1399999997</v>
      </c>
    </row>
    <row r="1389" spans="22:48">
      <c r="V1389" s="30"/>
      <c r="W1389" s="29"/>
      <c r="X1389" s="30"/>
      <c r="Y1389" s="30"/>
      <c r="Z1389" s="29"/>
      <c r="AA1389" s="30"/>
      <c r="AB1389" s="30"/>
      <c r="AC1389" s="29"/>
      <c r="AD1389" s="30"/>
      <c r="AE1389" s="30">
        <v>1377</v>
      </c>
      <c r="AF1389" s="383" t="s">
        <v>10723</v>
      </c>
      <c r="AG1389" s="30"/>
      <c r="AH1389" s="30"/>
      <c r="AI1389" s="29"/>
      <c r="AJ1389" s="30"/>
      <c r="AK1389" s="30"/>
      <c r="AL1389" s="29"/>
      <c r="AM1389" s="30"/>
      <c r="AN1389" s="30"/>
      <c r="AO1389" s="29"/>
      <c r="AP1389" s="30"/>
      <c r="AQ1389" s="30">
        <v>1377</v>
      </c>
      <c r="AR1389" s="383">
        <v>6692211.6500000004</v>
      </c>
      <c r="AS1389" s="253">
        <f t="shared" si="46"/>
        <v>1377</v>
      </c>
      <c r="AT1389" s="254">
        <f t="shared" si="47"/>
        <v>1377</v>
      </c>
      <c r="AU1389" s="376">
        <v>1377</v>
      </c>
      <c r="AV1389" s="376">
        <v>6694991.8799999999</v>
      </c>
    </row>
    <row r="1390" spans="22:48">
      <c r="V1390" s="30"/>
      <c r="W1390" s="29"/>
      <c r="X1390" s="30"/>
      <c r="Y1390" s="30"/>
      <c r="Z1390" s="29"/>
      <c r="AA1390" s="30"/>
      <c r="AB1390" s="30"/>
      <c r="AC1390" s="29"/>
      <c r="AD1390" s="30"/>
      <c r="AE1390" s="30">
        <v>1378</v>
      </c>
      <c r="AF1390" s="383" t="s">
        <v>10723</v>
      </c>
      <c r="AG1390" s="30"/>
      <c r="AH1390" s="30"/>
      <c r="AI1390" s="29"/>
      <c r="AJ1390" s="30"/>
      <c r="AK1390" s="30"/>
      <c r="AL1390" s="29"/>
      <c r="AM1390" s="30"/>
      <c r="AN1390" s="30"/>
      <c r="AO1390" s="29"/>
      <c r="AP1390" s="30"/>
      <c r="AQ1390" s="30">
        <v>1378</v>
      </c>
      <c r="AR1390" s="383">
        <v>6697060.7999999998</v>
      </c>
      <c r="AS1390" s="253">
        <f t="shared" si="46"/>
        <v>1378</v>
      </c>
      <c r="AT1390" s="254">
        <f t="shared" si="47"/>
        <v>1378</v>
      </c>
      <c r="AU1390" s="376">
        <v>1378</v>
      </c>
      <c r="AV1390" s="376">
        <v>6699839.6200000001</v>
      </c>
    </row>
    <row r="1391" spans="22:48">
      <c r="V1391" s="30"/>
      <c r="W1391" s="29"/>
      <c r="X1391" s="30"/>
      <c r="Y1391" s="30"/>
      <c r="Z1391" s="29"/>
      <c r="AA1391" s="30"/>
      <c r="AB1391" s="30"/>
      <c r="AC1391" s="29"/>
      <c r="AD1391" s="30"/>
      <c r="AE1391" s="30">
        <v>1379</v>
      </c>
      <c r="AF1391" s="383" t="s">
        <v>10723</v>
      </c>
      <c r="AG1391" s="30"/>
      <c r="AH1391" s="30"/>
      <c r="AI1391" s="29"/>
      <c r="AJ1391" s="30"/>
      <c r="AK1391" s="30"/>
      <c r="AL1391" s="29"/>
      <c r="AM1391" s="30"/>
      <c r="AN1391" s="30"/>
      <c r="AO1391" s="29"/>
      <c r="AP1391" s="30"/>
      <c r="AQ1391" s="30">
        <v>1379</v>
      </c>
      <c r="AR1391" s="383">
        <v>6701909.9500000002</v>
      </c>
      <c r="AS1391" s="253">
        <f t="shared" si="46"/>
        <v>1379</v>
      </c>
      <c r="AT1391" s="254">
        <f t="shared" si="47"/>
        <v>1379</v>
      </c>
      <c r="AU1391" s="376">
        <v>1379</v>
      </c>
      <c r="AV1391" s="376">
        <v>6704687.3600000003</v>
      </c>
    </row>
    <row r="1392" spans="22:48">
      <c r="V1392" s="30"/>
      <c r="W1392" s="29"/>
      <c r="X1392" s="30"/>
      <c r="Y1392" s="30"/>
      <c r="Z1392" s="29"/>
      <c r="AA1392" s="30"/>
      <c r="AB1392" s="30"/>
      <c r="AC1392" s="29"/>
      <c r="AD1392" s="30"/>
      <c r="AE1392" s="30">
        <v>1380</v>
      </c>
      <c r="AF1392" s="383" t="s">
        <v>10723</v>
      </c>
      <c r="AG1392" s="30"/>
      <c r="AH1392" s="30"/>
      <c r="AI1392" s="29"/>
      <c r="AJ1392" s="30"/>
      <c r="AK1392" s="30"/>
      <c r="AL1392" s="29"/>
      <c r="AM1392" s="30"/>
      <c r="AN1392" s="30"/>
      <c r="AO1392" s="29"/>
      <c r="AP1392" s="30"/>
      <c r="AQ1392" s="30">
        <v>1380</v>
      </c>
      <c r="AR1392" s="383">
        <v>6706759.0999999996</v>
      </c>
      <c r="AS1392" s="253">
        <f t="shared" si="46"/>
        <v>1380</v>
      </c>
      <c r="AT1392" s="254">
        <f t="shared" si="47"/>
        <v>1380</v>
      </c>
      <c r="AU1392" s="376">
        <v>1380</v>
      </c>
      <c r="AV1392" s="376">
        <v>6709535.0999999996</v>
      </c>
    </row>
    <row r="1393" spans="22:48">
      <c r="V1393" s="30"/>
      <c r="W1393" s="29"/>
      <c r="X1393" s="30"/>
      <c r="Y1393" s="30"/>
      <c r="Z1393" s="29"/>
      <c r="AA1393" s="30"/>
      <c r="AB1393" s="30"/>
      <c r="AC1393" s="29"/>
      <c r="AD1393" s="30"/>
      <c r="AE1393" s="30">
        <v>1381</v>
      </c>
      <c r="AF1393" s="383" t="s">
        <v>10723</v>
      </c>
      <c r="AG1393" s="30"/>
      <c r="AH1393" s="30"/>
      <c r="AI1393" s="29"/>
      <c r="AJ1393" s="30"/>
      <c r="AK1393" s="30"/>
      <c r="AL1393" s="29"/>
      <c r="AM1393" s="30"/>
      <c r="AN1393" s="30"/>
      <c r="AO1393" s="29"/>
      <c r="AP1393" s="30"/>
      <c r="AQ1393" s="30">
        <v>1381</v>
      </c>
      <c r="AR1393" s="383">
        <v>6711608.25</v>
      </c>
      <c r="AS1393" s="253">
        <f t="shared" si="46"/>
        <v>1381</v>
      </c>
      <c r="AT1393" s="254">
        <f t="shared" si="47"/>
        <v>1381</v>
      </c>
      <c r="AU1393" s="376">
        <v>1381</v>
      </c>
      <c r="AV1393" s="376">
        <v>6714382.8399999999</v>
      </c>
    </row>
    <row r="1394" spans="22:48">
      <c r="V1394" s="30"/>
      <c r="W1394" s="29"/>
      <c r="X1394" s="30"/>
      <c r="Y1394" s="30"/>
      <c r="Z1394" s="29"/>
      <c r="AA1394" s="30"/>
      <c r="AB1394" s="30"/>
      <c r="AC1394" s="29"/>
      <c r="AD1394" s="30"/>
      <c r="AE1394" s="30">
        <v>1382</v>
      </c>
      <c r="AF1394" s="383" t="s">
        <v>10723</v>
      </c>
      <c r="AG1394" s="30"/>
      <c r="AH1394" s="30"/>
      <c r="AI1394" s="29"/>
      <c r="AJ1394" s="30"/>
      <c r="AK1394" s="30"/>
      <c r="AL1394" s="29"/>
      <c r="AM1394" s="30"/>
      <c r="AN1394" s="30"/>
      <c r="AO1394" s="29"/>
      <c r="AP1394" s="30"/>
      <c r="AQ1394" s="30">
        <v>1382</v>
      </c>
      <c r="AR1394" s="383">
        <v>6716457.4000000004</v>
      </c>
      <c r="AS1394" s="253">
        <f t="shared" si="46"/>
        <v>1382</v>
      </c>
      <c r="AT1394" s="254">
        <f t="shared" si="47"/>
        <v>1382</v>
      </c>
      <c r="AU1394" s="376">
        <v>1382</v>
      </c>
      <c r="AV1394" s="376">
        <v>6719230.5800000001</v>
      </c>
    </row>
    <row r="1395" spans="22:48">
      <c r="V1395" s="30"/>
      <c r="W1395" s="29"/>
      <c r="X1395" s="30"/>
      <c r="Y1395" s="30"/>
      <c r="Z1395" s="29"/>
      <c r="AA1395" s="30"/>
      <c r="AB1395" s="30"/>
      <c r="AC1395" s="29"/>
      <c r="AD1395" s="30"/>
      <c r="AE1395" s="30">
        <v>1383</v>
      </c>
      <c r="AF1395" s="383" t="s">
        <v>10723</v>
      </c>
      <c r="AG1395" s="30"/>
      <c r="AH1395" s="30"/>
      <c r="AI1395" s="29"/>
      <c r="AJ1395" s="30"/>
      <c r="AK1395" s="30"/>
      <c r="AL1395" s="29"/>
      <c r="AM1395" s="30"/>
      <c r="AN1395" s="30"/>
      <c r="AO1395" s="29"/>
      <c r="AP1395" s="30"/>
      <c r="AQ1395" s="30">
        <v>1383</v>
      </c>
      <c r="AR1395" s="383">
        <v>6721306.5499999998</v>
      </c>
      <c r="AS1395" s="253">
        <f t="shared" si="46"/>
        <v>1383</v>
      </c>
      <c r="AT1395" s="254">
        <f t="shared" si="47"/>
        <v>1383</v>
      </c>
      <c r="AU1395" s="376">
        <v>1383</v>
      </c>
      <c r="AV1395" s="376">
        <v>6724078.3200000003</v>
      </c>
    </row>
    <row r="1396" spans="22:48">
      <c r="V1396" s="30"/>
      <c r="W1396" s="29"/>
      <c r="X1396" s="30"/>
      <c r="Y1396" s="30"/>
      <c r="Z1396" s="29"/>
      <c r="AA1396" s="30"/>
      <c r="AB1396" s="30"/>
      <c r="AC1396" s="29"/>
      <c r="AD1396" s="30"/>
      <c r="AE1396" s="30">
        <v>1384</v>
      </c>
      <c r="AF1396" s="383" t="s">
        <v>10723</v>
      </c>
      <c r="AG1396" s="30"/>
      <c r="AH1396" s="30"/>
      <c r="AI1396" s="29"/>
      <c r="AJ1396" s="30"/>
      <c r="AK1396" s="30"/>
      <c r="AL1396" s="29"/>
      <c r="AM1396" s="30"/>
      <c r="AN1396" s="30"/>
      <c r="AO1396" s="29"/>
      <c r="AP1396" s="30"/>
      <c r="AQ1396" s="30">
        <v>1384</v>
      </c>
      <c r="AR1396" s="383">
        <v>6726155.7000000002</v>
      </c>
      <c r="AS1396" s="253">
        <f t="shared" si="46"/>
        <v>1384</v>
      </c>
      <c r="AT1396" s="254">
        <f t="shared" si="47"/>
        <v>1384</v>
      </c>
      <c r="AU1396" s="376">
        <v>1384</v>
      </c>
      <c r="AV1396" s="376">
        <v>6728926.0599999996</v>
      </c>
    </row>
    <row r="1397" spans="22:48">
      <c r="V1397" s="30"/>
      <c r="W1397" s="29"/>
      <c r="X1397" s="30"/>
      <c r="Y1397" s="30"/>
      <c r="Z1397" s="29"/>
      <c r="AA1397" s="30"/>
      <c r="AB1397" s="30"/>
      <c r="AC1397" s="29"/>
      <c r="AD1397" s="30"/>
      <c r="AE1397" s="30">
        <v>1385</v>
      </c>
      <c r="AF1397" s="383" t="s">
        <v>10723</v>
      </c>
      <c r="AG1397" s="30"/>
      <c r="AH1397" s="30"/>
      <c r="AI1397" s="29"/>
      <c r="AJ1397" s="30"/>
      <c r="AK1397" s="30"/>
      <c r="AL1397" s="29"/>
      <c r="AM1397" s="30"/>
      <c r="AN1397" s="30"/>
      <c r="AO1397" s="29"/>
      <c r="AP1397" s="30"/>
      <c r="AQ1397" s="30">
        <v>1385</v>
      </c>
      <c r="AR1397" s="383">
        <v>6731004.8499999996</v>
      </c>
      <c r="AS1397" s="253">
        <f t="shared" si="46"/>
        <v>1385</v>
      </c>
      <c r="AT1397" s="254">
        <f t="shared" si="47"/>
        <v>1385</v>
      </c>
      <c r="AU1397" s="376">
        <v>1385</v>
      </c>
      <c r="AV1397" s="376">
        <v>6733773.7999999998</v>
      </c>
    </row>
    <row r="1398" spans="22:48">
      <c r="V1398" s="30"/>
      <c r="W1398" s="29"/>
      <c r="X1398" s="30"/>
      <c r="Y1398" s="30"/>
      <c r="Z1398" s="29"/>
      <c r="AA1398" s="30"/>
      <c r="AB1398" s="30"/>
      <c r="AC1398" s="29"/>
      <c r="AD1398" s="30"/>
      <c r="AE1398" s="30">
        <v>1386</v>
      </c>
      <c r="AF1398" s="383" t="s">
        <v>10723</v>
      </c>
      <c r="AG1398" s="30"/>
      <c r="AH1398" s="30"/>
      <c r="AI1398" s="29"/>
      <c r="AJ1398" s="30"/>
      <c r="AK1398" s="30"/>
      <c r="AL1398" s="29"/>
      <c r="AM1398" s="30"/>
      <c r="AN1398" s="30"/>
      <c r="AO1398" s="29"/>
      <c r="AP1398" s="30"/>
      <c r="AQ1398" s="30">
        <v>1386</v>
      </c>
      <c r="AR1398" s="383">
        <v>6735854</v>
      </c>
      <c r="AS1398" s="253">
        <f t="shared" si="46"/>
        <v>1386</v>
      </c>
      <c r="AT1398" s="254">
        <f t="shared" si="47"/>
        <v>1386</v>
      </c>
      <c r="AU1398" s="376">
        <v>1386</v>
      </c>
      <c r="AV1398" s="376">
        <v>6738621.54</v>
      </c>
    </row>
    <row r="1399" spans="22:48">
      <c r="V1399" s="30"/>
      <c r="W1399" s="29"/>
      <c r="X1399" s="30"/>
      <c r="Y1399" s="30"/>
      <c r="Z1399" s="29"/>
      <c r="AA1399" s="30"/>
      <c r="AB1399" s="30"/>
      <c r="AC1399" s="29"/>
      <c r="AD1399" s="30"/>
      <c r="AE1399" s="30">
        <v>1387</v>
      </c>
      <c r="AF1399" s="383" t="s">
        <v>10723</v>
      </c>
      <c r="AG1399" s="30"/>
      <c r="AH1399" s="30"/>
      <c r="AI1399" s="29"/>
      <c r="AJ1399" s="30"/>
      <c r="AK1399" s="30"/>
      <c r="AL1399" s="29"/>
      <c r="AM1399" s="30"/>
      <c r="AN1399" s="30"/>
      <c r="AO1399" s="29"/>
      <c r="AP1399" s="30"/>
      <c r="AQ1399" s="30">
        <v>1387</v>
      </c>
      <c r="AR1399" s="383">
        <v>6740703.1500000004</v>
      </c>
      <c r="AS1399" s="253">
        <f t="shared" si="46"/>
        <v>1387</v>
      </c>
      <c r="AT1399" s="254">
        <f t="shared" si="47"/>
        <v>1387</v>
      </c>
      <c r="AU1399" s="376">
        <v>1387</v>
      </c>
      <c r="AV1399" s="376">
        <v>6743469.2800000003</v>
      </c>
    </row>
    <row r="1400" spans="22:48">
      <c r="V1400" s="30"/>
      <c r="W1400" s="29"/>
      <c r="X1400" s="30"/>
      <c r="Y1400" s="30"/>
      <c r="Z1400" s="29"/>
      <c r="AA1400" s="30"/>
      <c r="AB1400" s="30"/>
      <c r="AC1400" s="29"/>
      <c r="AD1400" s="30"/>
      <c r="AE1400" s="30">
        <v>1388</v>
      </c>
      <c r="AF1400" s="383" t="s">
        <v>10723</v>
      </c>
      <c r="AG1400" s="30"/>
      <c r="AH1400" s="30"/>
      <c r="AI1400" s="29"/>
      <c r="AJ1400" s="30"/>
      <c r="AK1400" s="30"/>
      <c r="AL1400" s="29"/>
      <c r="AM1400" s="30"/>
      <c r="AN1400" s="30"/>
      <c r="AO1400" s="29"/>
      <c r="AP1400" s="30"/>
      <c r="AQ1400" s="30">
        <v>1388</v>
      </c>
      <c r="AR1400" s="383">
        <v>6745552.2999999998</v>
      </c>
      <c r="AS1400" s="253">
        <f t="shared" si="46"/>
        <v>1388</v>
      </c>
      <c r="AT1400" s="254">
        <f t="shared" si="47"/>
        <v>1388</v>
      </c>
      <c r="AU1400" s="376">
        <v>1388</v>
      </c>
      <c r="AV1400" s="376">
        <v>6748317.0199999996</v>
      </c>
    </row>
    <row r="1401" spans="22:48">
      <c r="V1401" s="30"/>
      <c r="W1401" s="29"/>
      <c r="X1401" s="30"/>
      <c r="Y1401" s="30"/>
      <c r="Z1401" s="29"/>
      <c r="AA1401" s="30"/>
      <c r="AB1401" s="30"/>
      <c r="AC1401" s="29"/>
      <c r="AD1401" s="30"/>
      <c r="AE1401" s="30">
        <v>1389</v>
      </c>
      <c r="AF1401" s="383" t="s">
        <v>10723</v>
      </c>
      <c r="AG1401" s="30"/>
      <c r="AH1401" s="30"/>
      <c r="AI1401" s="29"/>
      <c r="AJ1401" s="30"/>
      <c r="AK1401" s="30"/>
      <c r="AL1401" s="29"/>
      <c r="AM1401" s="30"/>
      <c r="AN1401" s="30"/>
      <c r="AO1401" s="29"/>
      <c r="AP1401" s="30"/>
      <c r="AQ1401" s="30">
        <v>1389</v>
      </c>
      <c r="AR1401" s="383">
        <v>6750401.4500000002</v>
      </c>
      <c r="AS1401" s="253">
        <f t="shared" si="46"/>
        <v>1389</v>
      </c>
      <c r="AT1401" s="254">
        <f t="shared" si="47"/>
        <v>1389</v>
      </c>
      <c r="AU1401" s="376">
        <v>1389</v>
      </c>
      <c r="AV1401" s="376">
        <v>6753164.7599999998</v>
      </c>
    </row>
    <row r="1402" spans="22:48">
      <c r="V1402" s="30"/>
      <c r="W1402" s="29"/>
      <c r="X1402" s="30"/>
      <c r="Y1402" s="30"/>
      <c r="Z1402" s="29"/>
      <c r="AA1402" s="30"/>
      <c r="AB1402" s="30"/>
      <c r="AC1402" s="29"/>
      <c r="AD1402" s="30"/>
      <c r="AE1402" s="30">
        <v>1390</v>
      </c>
      <c r="AF1402" s="383" t="s">
        <v>10723</v>
      </c>
      <c r="AG1402" s="30"/>
      <c r="AH1402" s="30"/>
      <c r="AI1402" s="29"/>
      <c r="AJ1402" s="30"/>
      <c r="AK1402" s="30"/>
      <c r="AL1402" s="29"/>
      <c r="AM1402" s="30"/>
      <c r="AN1402" s="30"/>
      <c r="AO1402" s="29"/>
      <c r="AP1402" s="30"/>
      <c r="AQ1402" s="30">
        <v>1390</v>
      </c>
      <c r="AR1402" s="383">
        <v>6755250.5999999996</v>
      </c>
      <c r="AS1402" s="253">
        <f t="shared" si="46"/>
        <v>1390</v>
      </c>
      <c r="AT1402" s="254">
        <f t="shared" si="47"/>
        <v>1390</v>
      </c>
      <c r="AU1402" s="376">
        <v>1390</v>
      </c>
      <c r="AV1402" s="376">
        <v>6758012.5</v>
      </c>
    </row>
    <row r="1403" spans="22:48">
      <c r="V1403" s="30"/>
      <c r="W1403" s="29"/>
      <c r="X1403" s="30"/>
      <c r="Y1403" s="30"/>
      <c r="Z1403" s="29"/>
      <c r="AA1403" s="30"/>
      <c r="AB1403" s="30"/>
      <c r="AC1403" s="29"/>
      <c r="AD1403" s="30"/>
      <c r="AE1403" s="30">
        <v>1391</v>
      </c>
      <c r="AF1403" s="383" t="s">
        <v>10723</v>
      </c>
      <c r="AG1403" s="30"/>
      <c r="AH1403" s="30"/>
      <c r="AI1403" s="29"/>
      <c r="AJ1403" s="30"/>
      <c r="AK1403" s="30"/>
      <c r="AL1403" s="29"/>
      <c r="AM1403" s="30"/>
      <c r="AN1403" s="30"/>
      <c r="AO1403" s="29"/>
      <c r="AP1403" s="30"/>
      <c r="AQ1403" s="30">
        <v>1391</v>
      </c>
      <c r="AR1403" s="383">
        <v>6760099.75</v>
      </c>
      <c r="AS1403" s="253">
        <f t="shared" si="46"/>
        <v>1391</v>
      </c>
      <c r="AT1403" s="254">
        <f t="shared" si="47"/>
        <v>1391</v>
      </c>
      <c r="AU1403" s="376">
        <v>1391</v>
      </c>
      <c r="AV1403" s="376">
        <v>6762860.2400000002</v>
      </c>
    </row>
    <row r="1404" spans="22:48">
      <c r="V1404" s="30"/>
      <c r="W1404" s="29"/>
      <c r="X1404" s="30"/>
      <c r="Y1404" s="30"/>
      <c r="Z1404" s="29"/>
      <c r="AA1404" s="30"/>
      <c r="AB1404" s="30"/>
      <c r="AC1404" s="29"/>
      <c r="AD1404" s="30"/>
      <c r="AE1404" s="30">
        <v>1392</v>
      </c>
      <c r="AF1404" s="383" t="s">
        <v>10723</v>
      </c>
      <c r="AG1404" s="30"/>
      <c r="AH1404" s="30"/>
      <c r="AI1404" s="29"/>
      <c r="AJ1404" s="30"/>
      <c r="AK1404" s="30"/>
      <c r="AL1404" s="29"/>
      <c r="AM1404" s="30"/>
      <c r="AN1404" s="30"/>
      <c r="AO1404" s="29"/>
      <c r="AP1404" s="30"/>
      <c r="AQ1404" s="30">
        <v>1392</v>
      </c>
      <c r="AR1404" s="383">
        <v>6764948.9000000004</v>
      </c>
      <c r="AS1404" s="253">
        <f t="shared" si="46"/>
        <v>1392</v>
      </c>
      <c r="AT1404" s="254">
        <f t="shared" si="47"/>
        <v>1392</v>
      </c>
      <c r="AU1404" s="376">
        <v>1392</v>
      </c>
      <c r="AV1404" s="376">
        <v>6767707.9800000004</v>
      </c>
    </row>
    <row r="1405" spans="22:48">
      <c r="V1405" s="30"/>
      <c r="W1405" s="29"/>
      <c r="X1405" s="30"/>
      <c r="Y1405" s="30"/>
      <c r="Z1405" s="29"/>
      <c r="AA1405" s="30"/>
      <c r="AB1405" s="30"/>
      <c r="AC1405" s="29"/>
      <c r="AD1405" s="30"/>
      <c r="AE1405" s="30">
        <v>1393</v>
      </c>
      <c r="AF1405" s="383" t="s">
        <v>10723</v>
      </c>
      <c r="AG1405" s="30"/>
      <c r="AH1405" s="30"/>
      <c r="AI1405" s="29"/>
      <c r="AJ1405" s="30"/>
      <c r="AK1405" s="30"/>
      <c r="AL1405" s="29"/>
      <c r="AM1405" s="30"/>
      <c r="AN1405" s="30"/>
      <c r="AO1405" s="29"/>
      <c r="AP1405" s="30"/>
      <c r="AQ1405" s="30">
        <v>1393</v>
      </c>
      <c r="AR1405" s="383">
        <v>6769798.0499999998</v>
      </c>
      <c r="AS1405" s="253">
        <f t="shared" si="46"/>
        <v>1393</v>
      </c>
      <c r="AT1405" s="254">
        <f t="shared" si="47"/>
        <v>1393</v>
      </c>
      <c r="AU1405" s="376">
        <v>1393</v>
      </c>
      <c r="AV1405" s="376">
        <v>6772555.7199999997</v>
      </c>
    </row>
    <row r="1406" spans="22:48">
      <c r="V1406" s="30"/>
      <c r="W1406" s="29"/>
      <c r="X1406" s="30"/>
      <c r="Y1406" s="30"/>
      <c r="Z1406" s="29"/>
      <c r="AA1406" s="30"/>
      <c r="AB1406" s="30"/>
      <c r="AC1406" s="29"/>
      <c r="AD1406" s="30"/>
      <c r="AE1406" s="30">
        <v>1394</v>
      </c>
      <c r="AF1406" s="383" t="s">
        <v>10723</v>
      </c>
      <c r="AG1406" s="30"/>
      <c r="AH1406" s="30"/>
      <c r="AI1406" s="29"/>
      <c r="AJ1406" s="30"/>
      <c r="AK1406" s="30"/>
      <c r="AL1406" s="29"/>
      <c r="AM1406" s="30"/>
      <c r="AN1406" s="30"/>
      <c r="AO1406" s="29"/>
      <c r="AP1406" s="30"/>
      <c r="AQ1406" s="30">
        <v>1394</v>
      </c>
      <c r="AR1406" s="383">
        <v>6774647.2000000002</v>
      </c>
      <c r="AS1406" s="253">
        <f t="shared" si="46"/>
        <v>1394</v>
      </c>
      <c r="AT1406" s="254">
        <f t="shared" si="47"/>
        <v>1394</v>
      </c>
      <c r="AU1406" s="376">
        <v>1394</v>
      </c>
      <c r="AV1406" s="376">
        <v>6777403.46</v>
      </c>
    </row>
    <row r="1407" spans="22:48">
      <c r="V1407" s="30"/>
      <c r="W1407" s="29"/>
      <c r="X1407" s="30"/>
      <c r="Y1407" s="30"/>
      <c r="Z1407" s="29"/>
      <c r="AA1407" s="30"/>
      <c r="AB1407" s="30"/>
      <c r="AC1407" s="29"/>
      <c r="AD1407" s="30"/>
      <c r="AE1407" s="30">
        <v>1395</v>
      </c>
      <c r="AF1407" s="383" t="s">
        <v>10723</v>
      </c>
      <c r="AG1407" s="30"/>
      <c r="AH1407" s="30"/>
      <c r="AI1407" s="29"/>
      <c r="AJ1407" s="30"/>
      <c r="AK1407" s="30"/>
      <c r="AL1407" s="29"/>
      <c r="AM1407" s="30"/>
      <c r="AN1407" s="30"/>
      <c r="AO1407" s="29"/>
      <c r="AP1407" s="30"/>
      <c r="AQ1407" s="30">
        <v>1395</v>
      </c>
      <c r="AR1407" s="383">
        <v>6779496.3499999996</v>
      </c>
      <c r="AS1407" s="253">
        <f t="shared" si="46"/>
        <v>1395</v>
      </c>
      <c r="AT1407" s="254">
        <f t="shared" si="47"/>
        <v>1395</v>
      </c>
      <c r="AU1407" s="376">
        <v>1395</v>
      </c>
      <c r="AV1407" s="376">
        <v>6782251.2000000002</v>
      </c>
    </row>
    <row r="1408" spans="22:48">
      <c r="V1408" s="30"/>
      <c r="W1408" s="29"/>
      <c r="X1408" s="30"/>
      <c r="Y1408" s="30"/>
      <c r="Z1408" s="29"/>
      <c r="AA1408" s="30"/>
      <c r="AB1408" s="30"/>
      <c r="AC1408" s="29"/>
      <c r="AD1408" s="30"/>
      <c r="AE1408" s="30">
        <v>1396</v>
      </c>
      <c r="AF1408" s="383" t="s">
        <v>10723</v>
      </c>
      <c r="AG1408" s="30"/>
      <c r="AH1408" s="30"/>
      <c r="AI1408" s="29"/>
      <c r="AJ1408" s="30"/>
      <c r="AK1408" s="30"/>
      <c r="AL1408" s="29"/>
      <c r="AM1408" s="30"/>
      <c r="AN1408" s="30"/>
      <c r="AO1408" s="29"/>
      <c r="AP1408" s="30"/>
      <c r="AQ1408" s="30">
        <v>1396</v>
      </c>
      <c r="AR1408" s="383">
        <v>6784345.5</v>
      </c>
      <c r="AS1408" s="253">
        <f t="shared" si="46"/>
        <v>1396</v>
      </c>
      <c r="AT1408" s="254">
        <f t="shared" si="47"/>
        <v>1396</v>
      </c>
      <c r="AU1408" s="376">
        <v>1396</v>
      </c>
      <c r="AV1408" s="376">
        <v>6787098.9400000004</v>
      </c>
    </row>
    <row r="1409" spans="22:48">
      <c r="V1409" s="30"/>
      <c r="W1409" s="29"/>
      <c r="X1409" s="30"/>
      <c r="Y1409" s="30"/>
      <c r="Z1409" s="29"/>
      <c r="AA1409" s="30"/>
      <c r="AB1409" s="30"/>
      <c r="AC1409" s="29"/>
      <c r="AD1409" s="30"/>
      <c r="AE1409" s="30">
        <v>1397</v>
      </c>
      <c r="AF1409" s="383" t="s">
        <v>10723</v>
      </c>
      <c r="AG1409" s="30"/>
      <c r="AH1409" s="30"/>
      <c r="AI1409" s="29"/>
      <c r="AJ1409" s="30"/>
      <c r="AK1409" s="30"/>
      <c r="AL1409" s="29"/>
      <c r="AM1409" s="30"/>
      <c r="AN1409" s="30"/>
      <c r="AO1409" s="29"/>
      <c r="AP1409" s="30"/>
      <c r="AQ1409" s="30">
        <v>1397</v>
      </c>
      <c r="AR1409" s="383">
        <v>6789194.6500000004</v>
      </c>
      <c r="AS1409" s="253">
        <f t="shared" si="46"/>
        <v>1397</v>
      </c>
      <c r="AT1409" s="254">
        <f t="shared" si="47"/>
        <v>1397</v>
      </c>
      <c r="AU1409" s="376">
        <v>1397</v>
      </c>
      <c r="AV1409" s="376">
        <v>6791946.6799999997</v>
      </c>
    </row>
    <row r="1410" spans="22:48">
      <c r="V1410" s="30"/>
      <c r="W1410" s="29"/>
      <c r="X1410" s="30"/>
      <c r="Y1410" s="30"/>
      <c r="Z1410" s="29"/>
      <c r="AA1410" s="30"/>
      <c r="AB1410" s="30"/>
      <c r="AC1410" s="29"/>
      <c r="AD1410" s="30"/>
      <c r="AE1410" s="30">
        <v>1398</v>
      </c>
      <c r="AF1410" s="383" t="s">
        <v>10723</v>
      </c>
      <c r="AG1410" s="30"/>
      <c r="AH1410" s="30"/>
      <c r="AI1410" s="29"/>
      <c r="AJ1410" s="30"/>
      <c r="AK1410" s="30"/>
      <c r="AL1410" s="29"/>
      <c r="AM1410" s="30"/>
      <c r="AN1410" s="30"/>
      <c r="AO1410" s="29"/>
      <c r="AP1410" s="30"/>
      <c r="AQ1410" s="30">
        <v>1398</v>
      </c>
      <c r="AR1410" s="383">
        <v>6794043.7999999998</v>
      </c>
      <c r="AS1410" s="253">
        <f t="shared" si="46"/>
        <v>1398</v>
      </c>
      <c r="AT1410" s="254">
        <f t="shared" si="47"/>
        <v>1398</v>
      </c>
      <c r="AU1410" s="376">
        <v>1398</v>
      </c>
      <c r="AV1410" s="376">
        <v>6796794.4199999999</v>
      </c>
    </row>
    <row r="1411" spans="22:48">
      <c r="V1411" s="30"/>
      <c r="W1411" s="29"/>
      <c r="X1411" s="30"/>
      <c r="Y1411" s="30"/>
      <c r="Z1411" s="29"/>
      <c r="AA1411" s="30"/>
      <c r="AB1411" s="30"/>
      <c r="AC1411" s="29"/>
      <c r="AD1411" s="30"/>
      <c r="AE1411" s="30">
        <v>1399</v>
      </c>
      <c r="AF1411" s="383" t="s">
        <v>10723</v>
      </c>
      <c r="AG1411" s="30"/>
      <c r="AH1411" s="30"/>
      <c r="AI1411" s="29"/>
      <c r="AJ1411" s="30"/>
      <c r="AK1411" s="30"/>
      <c r="AL1411" s="29"/>
      <c r="AM1411" s="30"/>
      <c r="AN1411" s="30"/>
      <c r="AO1411" s="29"/>
      <c r="AP1411" s="30"/>
      <c r="AQ1411" s="30">
        <v>1399</v>
      </c>
      <c r="AR1411" s="383">
        <v>6798892.9500000002</v>
      </c>
      <c r="AS1411" s="253">
        <f t="shared" si="46"/>
        <v>1399</v>
      </c>
      <c r="AT1411" s="254">
        <f t="shared" si="47"/>
        <v>1399</v>
      </c>
      <c r="AU1411" s="376">
        <v>1399</v>
      </c>
      <c r="AV1411" s="376">
        <v>6801642.1600000001</v>
      </c>
    </row>
    <row r="1412" spans="22:48">
      <c r="V1412" s="30"/>
      <c r="W1412" s="29"/>
      <c r="X1412" s="30"/>
      <c r="Y1412" s="30"/>
      <c r="Z1412" s="29"/>
      <c r="AA1412" s="30"/>
      <c r="AB1412" s="30"/>
      <c r="AC1412" s="29"/>
      <c r="AD1412" s="30"/>
      <c r="AE1412" s="30">
        <v>1400</v>
      </c>
      <c r="AF1412" s="383" t="s">
        <v>10723</v>
      </c>
      <c r="AG1412" s="30"/>
      <c r="AH1412" s="30"/>
      <c r="AI1412" s="29"/>
      <c r="AJ1412" s="30"/>
      <c r="AK1412" s="30"/>
      <c r="AL1412" s="29"/>
      <c r="AM1412" s="30"/>
      <c r="AN1412" s="30"/>
      <c r="AO1412" s="29"/>
      <c r="AP1412" s="30"/>
      <c r="AQ1412" s="30">
        <v>1400</v>
      </c>
      <c r="AR1412" s="383">
        <v>6803742.0999999996</v>
      </c>
      <c r="AS1412" s="253">
        <f t="shared" si="46"/>
        <v>1400</v>
      </c>
      <c r="AT1412" s="254">
        <f t="shared" si="47"/>
        <v>1400</v>
      </c>
      <c r="AU1412" s="376">
        <v>1400</v>
      </c>
      <c r="AV1412" s="376">
        <v>6806489.9000000004</v>
      </c>
    </row>
    <row r="1413" spans="22:48">
      <c r="V1413" s="30"/>
      <c r="W1413" s="29"/>
      <c r="X1413" s="30"/>
      <c r="Y1413" s="30"/>
      <c r="Z1413" s="29"/>
      <c r="AA1413" s="30"/>
      <c r="AB1413" s="30"/>
      <c r="AC1413" s="29"/>
      <c r="AD1413" s="30"/>
      <c r="AE1413" s="30">
        <v>1401</v>
      </c>
      <c r="AF1413" s="383" t="s">
        <v>10723</v>
      </c>
      <c r="AG1413" s="30"/>
      <c r="AH1413" s="30"/>
      <c r="AI1413" s="29"/>
      <c r="AJ1413" s="30"/>
      <c r="AK1413" s="30"/>
      <c r="AL1413" s="29"/>
      <c r="AM1413" s="30"/>
      <c r="AN1413" s="30"/>
      <c r="AO1413" s="29"/>
      <c r="AP1413" s="30"/>
      <c r="AQ1413" s="30">
        <v>1401</v>
      </c>
      <c r="AR1413" s="383">
        <v>6808591.25</v>
      </c>
      <c r="AS1413" s="253">
        <f t="shared" si="46"/>
        <v>1401</v>
      </c>
      <c r="AT1413" s="254">
        <f t="shared" si="47"/>
        <v>1401</v>
      </c>
      <c r="AU1413" s="376">
        <v>1401</v>
      </c>
      <c r="AV1413" s="376">
        <v>6811337.6399999997</v>
      </c>
    </row>
    <row r="1414" spans="22:48">
      <c r="V1414" s="30"/>
      <c r="W1414" s="29"/>
      <c r="X1414" s="30"/>
      <c r="Y1414" s="30"/>
      <c r="Z1414" s="29"/>
      <c r="AA1414" s="30"/>
      <c r="AB1414" s="30"/>
      <c r="AC1414" s="29"/>
      <c r="AD1414" s="30"/>
      <c r="AE1414" s="30">
        <v>1402</v>
      </c>
      <c r="AF1414" s="383" t="s">
        <v>10723</v>
      </c>
      <c r="AG1414" s="30"/>
      <c r="AH1414" s="30"/>
      <c r="AI1414" s="29"/>
      <c r="AJ1414" s="30"/>
      <c r="AK1414" s="30"/>
      <c r="AL1414" s="29"/>
      <c r="AM1414" s="30"/>
      <c r="AN1414" s="30"/>
      <c r="AO1414" s="29"/>
      <c r="AP1414" s="30"/>
      <c r="AQ1414" s="30">
        <v>1402</v>
      </c>
      <c r="AR1414" s="383">
        <v>6813440.4000000004</v>
      </c>
      <c r="AS1414" s="253">
        <f t="shared" si="46"/>
        <v>1402</v>
      </c>
      <c r="AT1414" s="254">
        <f t="shared" si="47"/>
        <v>1402</v>
      </c>
      <c r="AU1414" s="376">
        <v>1402</v>
      </c>
      <c r="AV1414" s="376">
        <v>6816185.3799999999</v>
      </c>
    </row>
    <row r="1415" spans="22:48">
      <c r="V1415" s="30"/>
      <c r="W1415" s="29"/>
      <c r="X1415" s="30"/>
      <c r="Y1415" s="30"/>
      <c r="Z1415" s="29"/>
      <c r="AA1415" s="30"/>
      <c r="AB1415" s="30"/>
      <c r="AC1415" s="29"/>
      <c r="AD1415" s="30"/>
      <c r="AE1415" s="30">
        <v>1403</v>
      </c>
      <c r="AF1415" s="383" t="s">
        <v>10723</v>
      </c>
      <c r="AG1415" s="30"/>
      <c r="AH1415" s="30"/>
      <c r="AI1415" s="29"/>
      <c r="AJ1415" s="30"/>
      <c r="AK1415" s="30"/>
      <c r="AL1415" s="29"/>
      <c r="AM1415" s="30"/>
      <c r="AN1415" s="30"/>
      <c r="AO1415" s="29"/>
      <c r="AP1415" s="30"/>
      <c r="AQ1415" s="30">
        <v>1403</v>
      </c>
      <c r="AR1415" s="383">
        <v>6818289.5499999998</v>
      </c>
      <c r="AS1415" s="253">
        <f t="shared" si="46"/>
        <v>1403</v>
      </c>
      <c r="AT1415" s="254">
        <f t="shared" si="47"/>
        <v>1403</v>
      </c>
      <c r="AU1415" s="376">
        <v>1403</v>
      </c>
      <c r="AV1415" s="376">
        <v>6821033.1200000001</v>
      </c>
    </row>
    <row r="1416" spans="22:48">
      <c r="V1416" s="30"/>
      <c r="W1416" s="29"/>
      <c r="X1416" s="30"/>
      <c r="Y1416" s="30"/>
      <c r="Z1416" s="29"/>
      <c r="AA1416" s="30"/>
      <c r="AB1416" s="30"/>
      <c r="AC1416" s="29"/>
      <c r="AD1416" s="30"/>
      <c r="AE1416" s="30">
        <v>1404</v>
      </c>
      <c r="AF1416" s="383" t="s">
        <v>10723</v>
      </c>
      <c r="AG1416" s="30"/>
      <c r="AH1416" s="30"/>
      <c r="AI1416" s="29"/>
      <c r="AJ1416" s="30"/>
      <c r="AK1416" s="30"/>
      <c r="AL1416" s="29"/>
      <c r="AM1416" s="30"/>
      <c r="AN1416" s="30"/>
      <c r="AO1416" s="29"/>
      <c r="AP1416" s="30"/>
      <c r="AQ1416" s="30">
        <v>1404</v>
      </c>
      <c r="AR1416" s="383">
        <v>6823138.7000000002</v>
      </c>
      <c r="AS1416" s="253">
        <f t="shared" si="46"/>
        <v>1404</v>
      </c>
      <c r="AT1416" s="254">
        <f t="shared" si="47"/>
        <v>1404</v>
      </c>
      <c r="AU1416" s="376">
        <v>1404</v>
      </c>
      <c r="AV1416" s="376">
        <v>6825880.8600000003</v>
      </c>
    </row>
    <row r="1417" spans="22:48">
      <c r="V1417" s="30"/>
      <c r="W1417" s="29"/>
      <c r="X1417" s="30"/>
      <c r="Y1417" s="30"/>
      <c r="Z1417" s="29"/>
      <c r="AA1417" s="30"/>
      <c r="AB1417" s="30"/>
      <c r="AC1417" s="29"/>
      <c r="AD1417" s="30"/>
      <c r="AE1417" s="30">
        <v>1405</v>
      </c>
      <c r="AF1417" s="383" t="s">
        <v>10723</v>
      </c>
      <c r="AG1417" s="30"/>
      <c r="AH1417" s="30"/>
      <c r="AI1417" s="29"/>
      <c r="AJ1417" s="30"/>
      <c r="AK1417" s="30"/>
      <c r="AL1417" s="29"/>
      <c r="AM1417" s="30"/>
      <c r="AN1417" s="30"/>
      <c r="AO1417" s="29"/>
      <c r="AP1417" s="30"/>
      <c r="AQ1417" s="30">
        <v>1405</v>
      </c>
      <c r="AR1417" s="383">
        <v>6827987.8499999996</v>
      </c>
      <c r="AS1417" s="253">
        <f t="shared" si="46"/>
        <v>1405</v>
      </c>
      <c r="AT1417" s="254">
        <f t="shared" si="47"/>
        <v>1405</v>
      </c>
      <c r="AU1417" s="376">
        <v>1405</v>
      </c>
      <c r="AV1417" s="376">
        <v>6830728.5999999996</v>
      </c>
    </row>
    <row r="1418" spans="22:48">
      <c r="V1418" s="30"/>
      <c r="W1418" s="29"/>
      <c r="X1418" s="30"/>
      <c r="Y1418" s="30"/>
      <c r="Z1418" s="29"/>
      <c r="AA1418" s="30"/>
      <c r="AB1418" s="30"/>
      <c r="AC1418" s="29"/>
      <c r="AD1418" s="30"/>
      <c r="AE1418" s="30">
        <v>1406</v>
      </c>
      <c r="AF1418" s="383" t="s">
        <v>10723</v>
      </c>
      <c r="AG1418" s="30"/>
      <c r="AH1418" s="30"/>
      <c r="AI1418" s="29"/>
      <c r="AJ1418" s="30"/>
      <c r="AK1418" s="30"/>
      <c r="AL1418" s="29"/>
      <c r="AM1418" s="30"/>
      <c r="AN1418" s="30"/>
      <c r="AO1418" s="29"/>
      <c r="AP1418" s="30"/>
      <c r="AQ1418" s="30">
        <v>1406</v>
      </c>
      <c r="AR1418" s="383">
        <v>6832837</v>
      </c>
      <c r="AS1418" s="253">
        <f t="shared" si="46"/>
        <v>1406</v>
      </c>
      <c r="AT1418" s="254">
        <f t="shared" si="47"/>
        <v>1406</v>
      </c>
      <c r="AU1418" s="376">
        <v>1406</v>
      </c>
      <c r="AV1418" s="376">
        <v>6835576.3399999999</v>
      </c>
    </row>
    <row r="1419" spans="22:48">
      <c r="V1419" s="30"/>
      <c r="W1419" s="29"/>
      <c r="X1419" s="30"/>
      <c r="Y1419" s="30"/>
      <c r="Z1419" s="29"/>
      <c r="AA1419" s="30"/>
      <c r="AB1419" s="30"/>
      <c r="AC1419" s="29"/>
      <c r="AD1419" s="30"/>
      <c r="AE1419" s="30">
        <v>1407</v>
      </c>
      <c r="AF1419" s="383" t="s">
        <v>10723</v>
      </c>
      <c r="AG1419" s="30"/>
      <c r="AH1419" s="30"/>
      <c r="AI1419" s="29"/>
      <c r="AJ1419" s="30"/>
      <c r="AK1419" s="30"/>
      <c r="AL1419" s="29"/>
      <c r="AM1419" s="30"/>
      <c r="AN1419" s="30"/>
      <c r="AO1419" s="29"/>
      <c r="AP1419" s="30"/>
      <c r="AQ1419" s="30">
        <v>1407</v>
      </c>
      <c r="AR1419" s="383">
        <v>6837686.1500000004</v>
      </c>
      <c r="AS1419" s="253">
        <f t="shared" si="46"/>
        <v>1407</v>
      </c>
      <c r="AT1419" s="254">
        <f t="shared" si="47"/>
        <v>1407</v>
      </c>
      <c r="AU1419" s="376">
        <v>1407</v>
      </c>
      <c r="AV1419" s="376">
        <v>6840424.0800000001</v>
      </c>
    </row>
    <row r="1420" spans="22:48">
      <c r="V1420" s="30"/>
      <c r="W1420" s="29"/>
      <c r="X1420" s="30"/>
      <c r="Y1420" s="30"/>
      <c r="Z1420" s="29"/>
      <c r="AA1420" s="30"/>
      <c r="AB1420" s="30"/>
      <c r="AC1420" s="29"/>
      <c r="AD1420" s="30"/>
      <c r="AE1420" s="30">
        <v>1408</v>
      </c>
      <c r="AF1420" s="383" t="s">
        <v>10723</v>
      </c>
      <c r="AG1420" s="30"/>
      <c r="AH1420" s="30"/>
      <c r="AI1420" s="29"/>
      <c r="AJ1420" s="30"/>
      <c r="AK1420" s="30"/>
      <c r="AL1420" s="29"/>
      <c r="AM1420" s="30"/>
      <c r="AN1420" s="30"/>
      <c r="AO1420" s="29"/>
      <c r="AP1420" s="30"/>
      <c r="AQ1420" s="30">
        <v>1408</v>
      </c>
      <c r="AR1420" s="383">
        <v>6842535.2999999998</v>
      </c>
      <c r="AS1420" s="253">
        <f t="shared" si="46"/>
        <v>1408</v>
      </c>
      <c r="AT1420" s="254">
        <f t="shared" si="47"/>
        <v>1408</v>
      </c>
      <c r="AU1420" s="376">
        <v>1408</v>
      </c>
      <c r="AV1420" s="376">
        <v>6845271.8200000003</v>
      </c>
    </row>
    <row r="1421" spans="22:48">
      <c r="V1421" s="30"/>
      <c r="W1421" s="29"/>
      <c r="X1421" s="30"/>
      <c r="Y1421" s="30"/>
      <c r="Z1421" s="29"/>
      <c r="AA1421" s="30"/>
      <c r="AB1421" s="30"/>
      <c r="AC1421" s="29"/>
      <c r="AD1421" s="30"/>
      <c r="AE1421" s="30">
        <v>1409</v>
      </c>
      <c r="AF1421" s="383" t="s">
        <v>10723</v>
      </c>
      <c r="AG1421" s="30"/>
      <c r="AH1421" s="30"/>
      <c r="AI1421" s="29"/>
      <c r="AJ1421" s="30"/>
      <c r="AK1421" s="30"/>
      <c r="AL1421" s="29"/>
      <c r="AM1421" s="30"/>
      <c r="AN1421" s="30"/>
      <c r="AO1421" s="29"/>
      <c r="AP1421" s="30"/>
      <c r="AQ1421" s="30">
        <v>1409</v>
      </c>
      <c r="AR1421" s="383">
        <v>6847384.4500000002</v>
      </c>
      <c r="AS1421" s="253">
        <f t="shared" ref="AS1421:AS1484" si="48">AS1420+1</f>
        <v>1409</v>
      </c>
      <c r="AT1421" s="254">
        <f t="shared" ref="AT1421:AT1484" si="49">AT1420+1</f>
        <v>1409</v>
      </c>
      <c r="AU1421" s="376">
        <v>1409</v>
      </c>
      <c r="AV1421" s="376">
        <v>6850119.5599999996</v>
      </c>
    </row>
    <row r="1422" spans="22:48">
      <c r="V1422" s="30"/>
      <c r="W1422" s="29"/>
      <c r="X1422" s="30"/>
      <c r="Y1422" s="30"/>
      <c r="Z1422" s="29"/>
      <c r="AA1422" s="30"/>
      <c r="AB1422" s="30"/>
      <c r="AC1422" s="29"/>
      <c r="AD1422" s="30"/>
      <c r="AE1422" s="30">
        <v>1410</v>
      </c>
      <c r="AF1422" s="383" t="s">
        <v>10723</v>
      </c>
      <c r="AG1422" s="30"/>
      <c r="AH1422" s="30"/>
      <c r="AI1422" s="29"/>
      <c r="AJ1422" s="30"/>
      <c r="AK1422" s="30"/>
      <c r="AL1422" s="29"/>
      <c r="AM1422" s="30"/>
      <c r="AN1422" s="30"/>
      <c r="AO1422" s="29"/>
      <c r="AP1422" s="30"/>
      <c r="AQ1422" s="30">
        <v>1410</v>
      </c>
      <c r="AR1422" s="383">
        <v>6852233.5999999996</v>
      </c>
      <c r="AS1422" s="253">
        <f t="shared" si="48"/>
        <v>1410</v>
      </c>
      <c r="AT1422" s="254">
        <f t="shared" si="49"/>
        <v>1410</v>
      </c>
      <c r="AU1422" s="376">
        <v>1410</v>
      </c>
      <c r="AV1422" s="376">
        <v>6854967.2999999998</v>
      </c>
    </row>
    <row r="1423" spans="22:48">
      <c r="V1423" s="30"/>
      <c r="W1423" s="29"/>
      <c r="X1423" s="30"/>
      <c r="Y1423" s="30"/>
      <c r="Z1423" s="29"/>
      <c r="AA1423" s="30"/>
      <c r="AB1423" s="30"/>
      <c r="AC1423" s="29"/>
      <c r="AD1423" s="30"/>
      <c r="AE1423" s="30">
        <v>1411</v>
      </c>
      <c r="AF1423" s="383" t="s">
        <v>10723</v>
      </c>
      <c r="AG1423" s="30"/>
      <c r="AH1423" s="30"/>
      <c r="AI1423" s="29"/>
      <c r="AJ1423" s="30"/>
      <c r="AK1423" s="30"/>
      <c r="AL1423" s="29"/>
      <c r="AM1423" s="30"/>
      <c r="AN1423" s="30"/>
      <c r="AO1423" s="29"/>
      <c r="AP1423" s="30"/>
      <c r="AQ1423" s="30">
        <v>1411</v>
      </c>
      <c r="AR1423" s="383">
        <v>6857082.75</v>
      </c>
      <c r="AS1423" s="253">
        <f t="shared" si="48"/>
        <v>1411</v>
      </c>
      <c r="AT1423" s="254">
        <f t="shared" si="49"/>
        <v>1411</v>
      </c>
      <c r="AU1423" s="376">
        <v>1411</v>
      </c>
      <c r="AV1423" s="376">
        <v>6859815.04</v>
      </c>
    </row>
    <row r="1424" spans="22:48">
      <c r="V1424" s="30"/>
      <c r="W1424" s="29"/>
      <c r="X1424" s="30"/>
      <c r="Y1424" s="30"/>
      <c r="Z1424" s="29"/>
      <c r="AA1424" s="30"/>
      <c r="AB1424" s="30"/>
      <c r="AC1424" s="29"/>
      <c r="AD1424" s="30"/>
      <c r="AE1424" s="30">
        <v>1412</v>
      </c>
      <c r="AF1424" s="383" t="s">
        <v>10723</v>
      </c>
      <c r="AG1424" s="30"/>
      <c r="AH1424" s="30"/>
      <c r="AI1424" s="29"/>
      <c r="AJ1424" s="30"/>
      <c r="AK1424" s="30"/>
      <c r="AL1424" s="29"/>
      <c r="AM1424" s="30"/>
      <c r="AN1424" s="30"/>
      <c r="AO1424" s="29"/>
      <c r="AP1424" s="30"/>
      <c r="AQ1424" s="30">
        <v>1412</v>
      </c>
      <c r="AR1424" s="383">
        <v>6861931.9000000004</v>
      </c>
      <c r="AS1424" s="253">
        <f t="shared" si="48"/>
        <v>1412</v>
      </c>
      <c r="AT1424" s="254">
        <f t="shared" si="49"/>
        <v>1412</v>
      </c>
      <c r="AU1424" s="376">
        <v>1412</v>
      </c>
      <c r="AV1424" s="376">
        <v>6864662.7800000003</v>
      </c>
    </row>
    <row r="1425" spans="22:48">
      <c r="V1425" s="30"/>
      <c r="W1425" s="29"/>
      <c r="X1425" s="30"/>
      <c r="Y1425" s="30"/>
      <c r="Z1425" s="29"/>
      <c r="AA1425" s="30"/>
      <c r="AB1425" s="30"/>
      <c r="AC1425" s="29"/>
      <c r="AD1425" s="30"/>
      <c r="AE1425" s="30">
        <v>1413</v>
      </c>
      <c r="AF1425" s="383" t="s">
        <v>10723</v>
      </c>
      <c r="AG1425" s="30"/>
      <c r="AH1425" s="30"/>
      <c r="AI1425" s="29"/>
      <c r="AJ1425" s="30"/>
      <c r="AK1425" s="30"/>
      <c r="AL1425" s="29"/>
      <c r="AM1425" s="30"/>
      <c r="AN1425" s="30"/>
      <c r="AO1425" s="29"/>
      <c r="AP1425" s="30"/>
      <c r="AQ1425" s="30">
        <v>1413</v>
      </c>
      <c r="AR1425" s="383">
        <v>6866781.0499999998</v>
      </c>
      <c r="AS1425" s="253">
        <f t="shared" si="48"/>
        <v>1413</v>
      </c>
      <c r="AT1425" s="254">
        <f t="shared" si="49"/>
        <v>1413</v>
      </c>
      <c r="AU1425" s="376">
        <v>1413</v>
      </c>
      <c r="AV1425" s="376">
        <v>6869510.5199999996</v>
      </c>
    </row>
    <row r="1426" spans="22:48">
      <c r="V1426" s="30"/>
      <c r="W1426" s="29"/>
      <c r="X1426" s="30"/>
      <c r="Y1426" s="30"/>
      <c r="Z1426" s="29"/>
      <c r="AA1426" s="30"/>
      <c r="AB1426" s="30"/>
      <c r="AC1426" s="29"/>
      <c r="AD1426" s="30"/>
      <c r="AE1426" s="30">
        <v>1414</v>
      </c>
      <c r="AF1426" s="383" t="s">
        <v>10723</v>
      </c>
      <c r="AG1426" s="30"/>
      <c r="AH1426" s="30"/>
      <c r="AI1426" s="29"/>
      <c r="AJ1426" s="30"/>
      <c r="AK1426" s="30"/>
      <c r="AL1426" s="29"/>
      <c r="AM1426" s="30"/>
      <c r="AN1426" s="30"/>
      <c r="AO1426" s="29"/>
      <c r="AP1426" s="30"/>
      <c r="AQ1426" s="30">
        <v>1414</v>
      </c>
      <c r="AR1426" s="383">
        <v>6871630.2000000002</v>
      </c>
      <c r="AS1426" s="253">
        <f t="shared" si="48"/>
        <v>1414</v>
      </c>
      <c r="AT1426" s="254">
        <f t="shared" si="49"/>
        <v>1414</v>
      </c>
      <c r="AU1426" s="376">
        <v>1414</v>
      </c>
      <c r="AV1426" s="376">
        <v>6874358.2599999998</v>
      </c>
    </row>
    <row r="1427" spans="22:48">
      <c r="V1427" s="30"/>
      <c r="W1427" s="29"/>
      <c r="X1427" s="30"/>
      <c r="Y1427" s="30"/>
      <c r="Z1427" s="29"/>
      <c r="AA1427" s="30"/>
      <c r="AB1427" s="30"/>
      <c r="AC1427" s="29"/>
      <c r="AD1427" s="30"/>
      <c r="AE1427" s="30">
        <v>1415</v>
      </c>
      <c r="AF1427" s="383" t="s">
        <v>10723</v>
      </c>
      <c r="AG1427" s="30"/>
      <c r="AH1427" s="30"/>
      <c r="AI1427" s="29"/>
      <c r="AJ1427" s="30"/>
      <c r="AK1427" s="30"/>
      <c r="AL1427" s="29"/>
      <c r="AM1427" s="30"/>
      <c r="AN1427" s="30"/>
      <c r="AO1427" s="29"/>
      <c r="AP1427" s="30"/>
      <c r="AQ1427" s="30">
        <v>1415</v>
      </c>
      <c r="AR1427" s="383">
        <v>6876479.3499999996</v>
      </c>
      <c r="AS1427" s="253">
        <f t="shared" si="48"/>
        <v>1415</v>
      </c>
      <c r="AT1427" s="254">
        <f t="shared" si="49"/>
        <v>1415</v>
      </c>
      <c r="AU1427" s="376">
        <v>1415</v>
      </c>
      <c r="AV1427" s="376">
        <v>6879206</v>
      </c>
    </row>
    <row r="1428" spans="22:48">
      <c r="V1428" s="30"/>
      <c r="W1428" s="29"/>
      <c r="X1428" s="30"/>
      <c r="Y1428" s="30"/>
      <c r="Z1428" s="29"/>
      <c r="AA1428" s="30"/>
      <c r="AB1428" s="30"/>
      <c r="AC1428" s="29"/>
      <c r="AD1428" s="30"/>
      <c r="AE1428" s="30">
        <v>1416</v>
      </c>
      <c r="AF1428" s="383" t="s">
        <v>10723</v>
      </c>
      <c r="AG1428" s="30"/>
      <c r="AH1428" s="30"/>
      <c r="AI1428" s="29"/>
      <c r="AJ1428" s="30"/>
      <c r="AK1428" s="30"/>
      <c r="AL1428" s="29"/>
      <c r="AM1428" s="30"/>
      <c r="AN1428" s="30"/>
      <c r="AO1428" s="29"/>
      <c r="AP1428" s="30"/>
      <c r="AQ1428" s="30">
        <v>1416</v>
      </c>
      <c r="AR1428" s="383">
        <v>6881328.5</v>
      </c>
      <c r="AS1428" s="253">
        <f t="shared" si="48"/>
        <v>1416</v>
      </c>
      <c r="AT1428" s="254">
        <f t="shared" si="49"/>
        <v>1416</v>
      </c>
      <c r="AU1428" s="376">
        <v>1416</v>
      </c>
      <c r="AV1428" s="376">
        <v>6884053.7400000002</v>
      </c>
    </row>
    <row r="1429" spans="22:48">
      <c r="V1429" s="30"/>
      <c r="W1429" s="29"/>
      <c r="X1429" s="30"/>
      <c r="Y1429" s="30"/>
      <c r="Z1429" s="29"/>
      <c r="AA1429" s="30"/>
      <c r="AB1429" s="30"/>
      <c r="AC1429" s="29"/>
      <c r="AD1429" s="30"/>
      <c r="AE1429" s="30">
        <v>1417</v>
      </c>
      <c r="AF1429" s="383" t="s">
        <v>10723</v>
      </c>
      <c r="AG1429" s="30"/>
      <c r="AH1429" s="30"/>
      <c r="AI1429" s="29"/>
      <c r="AJ1429" s="30"/>
      <c r="AK1429" s="30"/>
      <c r="AL1429" s="29"/>
      <c r="AM1429" s="30"/>
      <c r="AN1429" s="30"/>
      <c r="AO1429" s="29"/>
      <c r="AP1429" s="30"/>
      <c r="AQ1429" s="30">
        <v>1417</v>
      </c>
      <c r="AR1429" s="383">
        <v>6886177.6500000004</v>
      </c>
      <c r="AS1429" s="253">
        <f t="shared" si="48"/>
        <v>1417</v>
      </c>
      <c r="AT1429" s="254">
        <f t="shared" si="49"/>
        <v>1417</v>
      </c>
      <c r="AU1429" s="376">
        <v>1417</v>
      </c>
      <c r="AV1429" s="376">
        <v>6888901.4800000004</v>
      </c>
    </row>
    <row r="1430" spans="22:48">
      <c r="V1430" s="30"/>
      <c r="W1430" s="29"/>
      <c r="X1430" s="30"/>
      <c r="Y1430" s="30"/>
      <c r="Z1430" s="29"/>
      <c r="AA1430" s="30"/>
      <c r="AB1430" s="30"/>
      <c r="AC1430" s="29"/>
      <c r="AD1430" s="30"/>
      <c r="AE1430" s="30">
        <v>1418</v>
      </c>
      <c r="AF1430" s="383" t="s">
        <v>10723</v>
      </c>
      <c r="AG1430" s="30"/>
      <c r="AH1430" s="30"/>
      <c r="AI1430" s="29"/>
      <c r="AJ1430" s="30"/>
      <c r="AK1430" s="30"/>
      <c r="AL1430" s="29"/>
      <c r="AM1430" s="30"/>
      <c r="AN1430" s="30"/>
      <c r="AO1430" s="29"/>
      <c r="AP1430" s="30"/>
      <c r="AQ1430" s="30">
        <v>1418</v>
      </c>
      <c r="AR1430" s="383">
        <v>6891026.7999999998</v>
      </c>
      <c r="AS1430" s="253">
        <f t="shared" si="48"/>
        <v>1418</v>
      </c>
      <c r="AT1430" s="254">
        <f t="shared" si="49"/>
        <v>1418</v>
      </c>
      <c r="AU1430" s="376">
        <v>1418</v>
      </c>
      <c r="AV1430" s="376">
        <v>6893749.2199999997</v>
      </c>
    </row>
    <row r="1431" spans="22:48">
      <c r="V1431" s="30"/>
      <c r="W1431" s="29"/>
      <c r="X1431" s="30"/>
      <c r="Y1431" s="30"/>
      <c r="Z1431" s="29"/>
      <c r="AA1431" s="30"/>
      <c r="AB1431" s="30"/>
      <c r="AC1431" s="29"/>
      <c r="AD1431" s="30"/>
      <c r="AE1431" s="30">
        <v>1419</v>
      </c>
      <c r="AF1431" s="383" t="s">
        <v>10723</v>
      </c>
      <c r="AG1431" s="30"/>
      <c r="AH1431" s="30"/>
      <c r="AI1431" s="29"/>
      <c r="AJ1431" s="30"/>
      <c r="AK1431" s="30"/>
      <c r="AL1431" s="29"/>
      <c r="AM1431" s="30"/>
      <c r="AN1431" s="30"/>
      <c r="AO1431" s="29"/>
      <c r="AP1431" s="30"/>
      <c r="AQ1431" s="30">
        <v>1419</v>
      </c>
      <c r="AR1431" s="383">
        <v>6895875.9500000002</v>
      </c>
      <c r="AS1431" s="253">
        <f t="shared" si="48"/>
        <v>1419</v>
      </c>
      <c r="AT1431" s="254">
        <f t="shared" si="49"/>
        <v>1419</v>
      </c>
      <c r="AU1431" s="376">
        <v>1419</v>
      </c>
      <c r="AV1431" s="376">
        <v>6898596.96</v>
      </c>
    </row>
    <row r="1432" spans="22:48">
      <c r="V1432" s="30"/>
      <c r="W1432" s="29"/>
      <c r="X1432" s="30"/>
      <c r="Y1432" s="30"/>
      <c r="Z1432" s="29"/>
      <c r="AA1432" s="30"/>
      <c r="AB1432" s="30"/>
      <c r="AC1432" s="29"/>
      <c r="AD1432" s="30"/>
      <c r="AE1432" s="30">
        <v>1420</v>
      </c>
      <c r="AF1432" s="383" t="s">
        <v>10723</v>
      </c>
      <c r="AG1432" s="30"/>
      <c r="AH1432" s="30"/>
      <c r="AI1432" s="29"/>
      <c r="AJ1432" s="30"/>
      <c r="AK1432" s="30"/>
      <c r="AL1432" s="29"/>
      <c r="AM1432" s="30"/>
      <c r="AN1432" s="30"/>
      <c r="AO1432" s="29"/>
      <c r="AP1432" s="30"/>
      <c r="AQ1432" s="30">
        <v>1420</v>
      </c>
      <c r="AR1432" s="383">
        <v>6900725.0999999996</v>
      </c>
      <c r="AS1432" s="253">
        <f t="shared" si="48"/>
        <v>1420</v>
      </c>
      <c r="AT1432" s="254">
        <f t="shared" si="49"/>
        <v>1420</v>
      </c>
      <c r="AU1432" s="376">
        <v>1420</v>
      </c>
      <c r="AV1432" s="376">
        <v>6903444.7000000002</v>
      </c>
    </row>
    <row r="1433" spans="22:48">
      <c r="V1433" s="30"/>
      <c r="W1433" s="29"/>
      <c r="X1433" s="30"/>
      <c r="Y1433" s="30"/>
      <c r="Z1433" s="29"/>
      <c r="AA1433" s="30"/>
      <c r="AB1433" s="30"/>
      <c r="AC1433" s="29"/>
      <c r="AD1433" s="30"/>
      <c r="AE1433" s="30">
        <v>1421</v>
      </c>
      <c r="AF1433" s="383" t="s">
        <v>10723</v>
      </c>
      <c r="AG1433" s="30"/>
      <c r="AH1433" s="30"/>
      <c r="AI1433" s="29"/>
      <c r="AJ1433" s="30"/>
      <c r="AK1433" s="30"/>
      <c r="AL1433" s="29"/>
      <c r="AM1433" s="30"/>
      <c r="AN1433" s="30"/>
      <c r="AO1433" s="29"/>
      <c r="AP1433" s="30"/>
      <c r="AQ1433" s="30">
        <v>1421</v>
      </c>
      <c r="AR1433" s="383">
        <v>6905574.25</v>
      </c>
      <c r="AS1433" s="253">
        <f t="shared" si="48"/>
        <v>1421</v>
      </c>
      <c r="AT1433" s="254">
        <f t="shared" si="49"/>
        <v>1421</v>
      </c>
      <c r="AU1433" s="376">
        <v>1421</v>
      </c>
      <c r="AV1433" s="376">
        <v>6908292.4400000004</v>
      </c>
    </row>
    <row r="1434" spans="22:48">
      <c r="V1434" s="30"/>
      <c r="W1434" s="29"/>
      <c r="X1434" s="30"/>
      <c r="Y1434" s="30"/>
      <c r="Z1434" s="29"/>
      <c r="AA1434" s="30"/>
      <c r="AB1434" s="30"/>
      <c r="AC1434" s="29"/>
      <c r="AD1434" s="30"/>
      <c r="AE1434" s="30">
        <v>1422</v>
      </c>
      <c r="AF1434" s="383" t="s">
        <v>10723</v>
      </c>
      <c r="AG1434" s="30"/>
      <c r="AH1434" s="30"/>
      <c r="AI1434" s="29"/>
      <c r="AJ1434" s="30"/>
      <c r="AK1434" s="30"/>
      <c r="AL1434" s="29"/>
      <c r="AM1434" s="30"/>
      <c r="AN1434" s="30"/>
      <c r="AO1434" s="29"/>
      <c r="AP1434" s="30"/>
      <c r="AQ1434" s="30">
        <v>1422</v>
      </c>
      <c r="AR1434" s="383">
        <v>6910423.4000000004</v>
      </c>
      <c r="AS1434" s="253">
        <f t="shared" si="48"/>
        <v>1422</v>
      </c>
      <c r="AT1434" s="254">
        <f t="shared" si="49"/>
        <v>1422</v>
      </c>
      <c r="AU1434" s="376">
        <v>1422</v>
      </c>
      <c r="AV1434" s="376">
        <v>6913140.1799999997</v>
      </c>
    </row>
    <row r="1435" spans="22:48">
      <c r="V1435" s="30"/>
      <c r="W1435" s="29"/>
      <c r="X1435" s="30"/>
      <c r="Y1435" s="30"/>
      <c r="Z1435" s="29"/>
      <c r="AA1435" s="30"/>
      <c r="AB1435" s="30"/>
      <c r="AC1435" s="29"/>
      <c r="AD1435" s="30"/>
      <c r="AE1435" s="30">
        <v>1423</v>
      </c>
      <c r="AF1435" s="383" t="s">
        <v>10723</v>
      </c>
      <c r="AG1435" s="30"/>
      <c r="AH1435" s="30"/>
      <c r="AI1435" s="29"/>
      <c r="AJ1435" s="30"/>
      <c r="AK1435" s="30"/>
      <c r="AL1435" s="29"/>
      <c r="AM1435" s="30"/>
      <c r="AN1435" s="30"/>
      <c r="AO1435" s="29"/>
      <c r="AP1435" s="30"/>
      <c r="AQ1435" s="30">
        <v>1423</v>
      </c>
      <c r="AR1435" s="383">
        <v>6915272.5499999998</v>
      </c>
      <c r="AS1435" s="253">
        <f t="shared" si="48"/>
        <v>1423</v>
      </c>
      <c r="AT1435" s="254">
        <f t="shared" si="49"/>
        <v>1423</v>
      </c>
      <c r="AU1435" s="376">
        <v>1423</v>
      </c>
      <c r="AV1435" s="376">
        <v>6917987.9199999999</v>
      </c>
    </row>
    <row r="1436" spans="22:48">
      <c r="V1436" s="30"/>
      <c r="W1436" s="29"/>
      <c r="X1436" s="30"/>
      <c r="Y1436" s="30"/>
      <c r="Z1436" s="29"/>
      <c r="AA1436" s="30"/>
      <c r="AB1436" s="30"/>
      <c r="AC1436" s="29"/>
      <c r="AD1436" s="30"/>
      <c r="AE1436" s="30">
        <v>1424</v>
      </c>
      <c r="AF1436" s="383" t="s">
        <v>10723</v>
      </c>
      <c r="AG1436" s="30"/>
      <c r="AH1436" s="30"/>
      <c r="AI1436" s="29"/>
      <c r="AJ1436" s="30"/>
      <c r="AK1436" s="30"/>
      <c r="AL1436" s="29"/>
      <c r="AM1436" s="30"/>
      <c r="AN1436" s="30"/>
      <c r="AO1436" s="29"/>
      <c r="AP1436" s="30"/>
      <c r="AQ1436" s="30">
        <v>1424</v>
      </c>
      <c r="AR1436" s="383">
        <v>6920121.7000000002</v>
      </c>
      <c r="AS1436" s="253">
        <f t="shared" si="48"/>
        <v>1424</v>
      </c>
      <c r="AT1436" s="254">
        <f t="shared" si="49"/>
        <v>1424</v>
      </c>
      <c r="AU1436" s="376">
        <v>1424</v>
      </c>
      <c r="AV1436" s="376">
        <v>6922835.6600000001</v>
      </c>
    </row>
    <row r="1437" spans="22:48">
      <c r="V1437" s="30"/>
      <c r="W1437" s="29"/>
      <c r="X1437" s="30"/>
      <c r="Y1437" s="30"/>
      <c r="Z1437" s="29"/>
      <c r="AA1437" s="30"/>
      <c r="AB1437" s="30"/>
      <c r="AC1437" s="29"/>
      <c r="AD1437" s="30"/>
      <c r="AE1437" s="30">
        <v>1425</v>
      </c>
      <c r="AF1437" s="383" t="s">
        <v>10723</v>
      </c>
      <c r="AG1437" s="30"/>
      <c r="AH1437" s="30"/>
      <c r="AI1437" s="29"/>
      <c r="AJ1437" s="30"/>
      <c r="AK1437" s="30"/>
      <c r="AL1437" s="29"/>
      <c r="AM1437" s="30"/>
      <c r="AN1437" s="30"/>
      <c r="AO1437" s="29"/>
      <c r="AP1437" s="30"/>
      <c r="AQ1437" s="30">
        <v>1425</v>
      </c>
      <c r="AR1437" s="383">
        <v>6924970.8499999996</v>
      </c>
      <c r="AS1437" s="253">
        <f t="shared" si="48"/>
        <v>1425</v>
      </c>
      <c r="AT1437" s="254">
        <f t="shared" si="49"/>
        <v>1425</v>
      </c>
      <c r="AU1437" s="376">
        <v>1425</v>
      </c>
      <c r="AV1437" s="376">
        <v>6927683.4000000004</v>
      </c>
    </row>
    <row r="1438" spans="22:48">
      <c r="V1438" s="30"/>
      <c r="W1438" s="29"/>
      <c r="X1438" s="30"/>
      <c r="Y1438" s="30"/>
      <c r="Z1438" s="29"/>
      <c r="AA1438" s="30"/>
      <c r="AB1438" s="30"/>
      <c r="AC1438" s="29"/>
      <c r="AD1438" s="30"/>
      <c r="AE1438" s="30">
        <v>1426</v>
      </c>
      <c r="AF1438" s="383" t="s">
        <v>10723</v>
      </c>
      <c r="AG1438" s="30"/>
      <c r="AH1438" s="30"/>
      <c r="AI1438" s="29"/>
      <c r="AJ1438" s="30"/>
      <c r="AK1438" s="30"/>
      <c r="AL1438" s="29"/>
      <c r="AM1438" s="30"/>
      <c r="AN1438" s="30"/>
      <c r="AO1438" s="29"/>
      <c r="AP1438" s="30"/>
      <c r="AQ1438" s="30">
        <v>1426</v>
      </c>
      <c r="AR1438" s="383">
        <v>6929820</v>
      </c>
      <c r="AS1438" s="253">
        <f t="shared" si="48"/>
        <v>1426</v>
      </c>
      <c r="AT1438" s="254">
        <f t="shared" si="49"/>
        <v>1426</v>
      </c>
      <c r="AU1438" s="376">
        <v>1426</v>
      </c>
      <c r="AV1438" s="376">
        <v>6932531.1399999997</v>
      </c>
    </row>
    <row r="1439" spans="22:48">
      <c r="V1439" s="30"/>
      <c r="W1439" s="29"/>
      <c r="X1439" s="30"/>
      <c r="Y1439" s="30"/>
      <c r="Z1439" s="29"/>
      <c r="AA1439" s="30"/>
      <c r="AB1439" s="30"/>
      <c r="AC1439" s="29"/>
      <c r="AD1439" s="30"/>
      <c r="AE1439" s="30">
        <v>1427</v>
      </c>
      <c r="AF1439" s="383" t="s">
        <v>10723</v>
      </c>
      <c r="AG1439" s="30"/>
      <c r="AH1439" s="30"/>
      <c r="AI1439" s="29"/>
      <c r="AJ1439" s="30"/>
      <c r="AK1439" s="30"/>
      <c r="AL1439" s="29"/>
      <c r="AM1439" s="30"/>
      <c r="AN1439" s="30"/>
      <c r="AO1439" s="29"/>
      <c r="AP1439" s="30"/>
      <c r="AQ1439" s="30">
        <v>1427</v>
      </c>
      <c r="AR1439" s="383">
        <v>6934669.1500000004</v>
      </c>
      <c r="AS1439" s="253">
        <f t="shared" si="48"/>
        <v>1427</v>
      </c>
      <c r="AT1439" s="254">
        <f t="shared" si="49"/>
        <v>1427</v>
      </c>
      <c r="AU1439" s="376">
        <v>1427</v>
      </c>
      <c r="AV1439" s="376">
        <v>6937378.8799999999</v>
      </c>
    </row>
    <row r="1440" spans="22:48">
      <c r="V1440" s="30"/>
      <c r="W1440" s="29"/>
      <c r="X1440" s="30"/>
      <c r="Y1440" s="30"/>
      <c r="Z1440" s="29"/>
      <c r="AA1440" s="30"/>
      <c r="AB1440" s="30"/>
      <c r="AC1440" s="29"/>
      <c r="AD1440" s="30"/>
      <c r="AE1440" s="30">
        <v>1428</v>
      </c>
      <c r="AF1440" s="383" t="s">
        <v>10723</v>
      </c>
      <c r="AG1440" s="30"/>
      <c r="AH1440" s="30"/>
      <c r="AI1440" s="29"/>
      <c r="AJ1440" s="30"/>
      <c r="AK1440" s="30"/>
      <c r="AL1440" s="29"/>
      <c r="AM1440" s="30"/>
      <c r="AN1440" s="30"/>
      <c r="AO1440" s="29"/>
      <c r="AP1440" s="30"/>
      <c r="AQ1440" s="30">
        <v>1428</v>
      </c>
      <c r="AR1440" s="383">
        <v>6939518.2999999998</v>
      </c>
      <c r="AS1440" s="253">
        <f t="shared" si="48"/>
        <v>1428</v>
      </c>
      <c r="AT1440" s="254">
        <f t="shared" si="49"/>
        <v>1428</v>
      </c>
      <c r="AU1440" s="376">
        <v>1428</v>
      </c>
      <c r="AV1440" s="376">
        <v>6942226.6200000001</v>
      </c>
    </row>
    <row r="1441" spans="22:48">
      <c r="V1441" s="30"/>
      <c r="W1441" s="29"/>
      <c r="X1441" s="30"/>
      <c r="Y1441" s="30"/>
      <c r="Z1441" s="29"/>
      <c r="AA1441" s="30"/>
      <c r="AB1441" s="30"/>
      <c r="AC1441" s="29"/>
      <c r="AD1441" s="30"/>
      <c r="AE1441" s="30">
        <v>1429</v>
      </c>
      <c r="AF1441" s="383" t="s">
        <v>10723</v>
      </c>
      <c r="AG1441" s="30"/>
      <c r="AH1441" s="30"/>
      <c r="AI1441" s="29"/>
      <c r="AJ1441" s="30"/>
      <c r="AK1441" s="30"/>
      <c r="AL1441" s="29"/>
      <c r="AM1441" s="30"/>
      <c r="AN1441" s="30"/>
      <c r="AO1441" s="29"/>
      <c r="AP1441" s="30"/>
      <c r="AQ1441" s="30">
        <v>1429</v>
      </c>
      <c r="AR1441" s="383">
        <v>6944367.4500000002</v>
      </c>
      <c r="AS1441" s="253">
        <f t="shared" si="48"/>
        <v>1429</v>
      </c>
      <c r="AT1441" s="254">
        <f t="shared" si="49"/>
        <v>1429</v>
      </c>
      <c r="AU1441" s="376">
        <v>1429</v>
      </c>
      <c r="AV1441" s="376">
        <v>6947074.3600000003</v>
      </c>
    </row>
    <row r="1442" spans="22:48">
      <c r="V1442" s="30"/>
      <c r="W1442" s="29"/>
      <c r="X1442" s="30"/>
      <c r="Y1442" s="30"/>
      <c r="Z1442" s="29"/>
      <c r="AA1442" s="30"/>
      <c r="AB1442" s="30"/>
      <c r="AC1442" s="29"/>
      <c r="AD1442" s="30"/>
      <c r="AE1442" s="30">
        <v>1430</v>
      </c>
      <c r="AF1442" s="383" t="s">
        <v>10723</v>
      </c>
      <c r="AG1442" s="30"/>
      <c r="AH1442" s="30"/>
      <c r="AI1442" s="29"/>
      <c r="AJ1442" s="30"/>
      <c r="AK1442" s="30"/>
      <c r="AL1442" s="29"/>
      <c r="AM1442" s="30"/>
      <c r="AN1442" s="30"/>
      <c r="AO1442" s="29"/>
      <c r="AP1442" s="30"/>
      <c r="AQ1442" s="30">
        <v>1430</v>
      </c>
      <c r="AR1442" s="383">
        <v>6949216.5999999996</v>
      </c>
      <c r="AS1442" s="253">
        <f t="shared" si="48"/>
        <v>1430</v>
      </c>
      <c r="AT1442" s="254">
        <f t="shared" si="49"/>
        <v>1430</v>
      </c>
      <c r="AU1442" s="376">
        <v>1430</v>
      </c>
      <c r="AV1442" s="376">
        <v>6951922.0999999996</v>
      </c>
    </row>
    <row r="1443" spans="22:48">
      <c r="V1443" s="30"/>
      <c r="W1443" s="29"/>
      <c r="X1443" s="30"/>
      <c r="Y1443" s="30"/>
      <c r="Z1443" s="29"/>
      <c r="AA1443" s="30"/>
      <c r="AB1443" s="30"/>
      <c r="AC1443" s="29"/>
      <c r="AD1443" s="30"/>
      <c r="AE1443" s="30">
        <v>1431</v>
      </c>
      <c r="AF1443" s="383" t="s">
        <v>10723</v>
      </c>
      <c r="AG1443" s="30"/>
      <c r="AH1443" s="30"/>
      <c r="AI1443" s="29"/>
      <c r="AJ1443" s="30"/>
      <c r="AK1443" s="30"/>
      <c r="AL1443" s="29"/>
      <c r="AM1443" s="30"/>
      <c r="AN1443" s="30"/>
      <c r="AO1443" s="29"/>
      <c r="AP1443" s="30"/>
      <c r="AQ1443" s="30">
        <v>1431</v>
      </c>
      <c r="AR1443" s="383">
        <v>6954065.75</v>
      </c>
      <c r="AS1443" s="253">
        <f t="shared" si="48"/>
        <v>1431</v>
      </c>
      <c r="AT1443" s="254">
        <f t="shared" si="49"/>
        <v>1431</v>
      </c>
      <c r="AU1443" s="376">
        <v>1431</v>
      </c>
      <c r="AV1443" s="376">
        <v>6956769.8399999999</v>
      </c>
    </row>
    <row r="1444" spans="22:48">
      <c r="V1444" s="30"/>
      <c r="W1444" s="29"/>
      <c r="X1444" s="30"/>
      <c r="Y1444" s="30"/>
      <c r="Z1444" s="29"/>
      <c r="AA1444" s="30"/>
      <c r="AB1444" s="30"/>
      <c r="AC1444" s="29"/>
      <c r="AD1444" s="30"/>
      <c r="AE1444" s="30">
        <v>1432</v>
      </c>
      <c r="AF1444" s="383" t="s">
        <v>10723</v>
      </c>
      <c r="AG1444" s="30"/>
      <c r="AH1444" s="30"/>
      <c r="AI1444" s="29"/>
      <c r="AJ1444" s="30"/>
      <c r="AK1444" s="30"/>
      <c r="AL1444" s="29"/>
      <c r="AM1444" s="30"/>
      <c r="AN1444" s="30"/>
      <c r="AO1444" s="29"/>
      <c r="AP1444" s="30"/>
      <c r="AQ1444" s="30">
        <v>1432</v>
      </c>
      <c r="AR1444" s="383">
        <v>6958914.9000000004</v>
      </c>
      <c r="AS1444" s="253">
        <f t="shared" si="48"/>
        <v>1432</v>
      </c>
      <c r="AT1444" s="254">
        <f t="shared" si="49"/>
        <v>1432</v>
      </c>
      <c r="AU1444" s="376">
        <v>1432</v>
      </c>
      <c r="AV1444" s="376">
        <v>6961617.5800000001</v>
      </c>
    </row>
    <row r="1445" spans="22:48">
      <c r="V1445" s="30"/>
      <c r="W1445" s="29"/>
      <c r="X1445" s="30"/>
      <c r="Y1445" s="30"/>
      <c r="Z1445" s="29"/>
      <c r="AA1445" s="30"/>
      <c r="AB1445" s="30"/>
      <c r="AC1445" s="29"/>
      <c r="AD1445" s="30"/>
      <c r="AE1445" s="30">
        <v>1433</v>
      </c>
      <c r="AF1445" s="383" t="s">
        <v>10723</v>
      </c>
      <c r="AG1445" s="30"/>
      <c r="AH1445" s="30"/>
      <c r="AI1445" s="29"/>
      <c r="AJ1445" s="30"/>
      <c r="AK1445" s="30"/>
      <c r="AL1445" s="29"/>
      <c r="AM1445" s="30"/>
      <c r="AN1445" s="30"/>
      <c r="AO1445" s="29"/>
      <c r="AP1445" s="30"/>
      <c r="AQ1445" s="30">
        <v>1433</v>
      </c>
      <c r="AR1445" s="383">
        <v>6963764.0499999998</v>
      </c>
      <c r="AS1445" s="253">
        <f t="shared" si="48"/>
        <v>1433</v>
      </c>
      <c r="AT1445" s="254">
        <f t="shared" si="49"/>
        <v>1433</v>
      </c>
      <c r="AU1445" s="376">
        <v>1433</v>
      </c>
      <c r="AV1445" s="376">
        <v>6966465.3200000003</v>
      </c>
    </row>
    <row r="1446" spans="22:48">
      <c r="V1446" s="30"/>
      <c r="W1446" s="29"/>
      <c r="X1446" s="30"/>
      <c r="Y1446" s="30"/>
      <c r="Z1446" s="29"/>
      <c r="AA1446" s="30"/>
      <c r="AB1446" s="30"/>
      <c r="AC1446" s="29"/>
      <c r="AD1446" s="30"/>
      <c r="AE1446" s="30">
        <v>1434</v>
      </c>
      <c r="AF1446" s="383" t="s">
        <v>10723</v>
      </c>
      <c r="AG1446" s="30"/>
      <c r="AH1446" s="30"/>
      <c r="AI1446" s="29"/>
      <c r="AJ1446" s="30"/>
      <c r="AK1446" s="30"/>
      <c r="AL1446" s="29"/>
      <c r="AM1446" s="30"/>
      <c r="AN1446" s="30"/>
      <c r="AO1446" s="29"/>
      <c r="AP1446" s="30"/>
      <c r="AQ1446" s="30">
        <v>1434</v>
      </c>
      <c r="AR1446" s="383">
        <v>6968613.2000000002</v>
      </c>
      <c r="AS1446" s="253">
        <f t="shared" si="48"/>
        <v>1434</v>
      </c>
      <c r="AT1446" s="254">
        <f t="shared" si="49"/>
        <v>1434</v>
      </c>
      <c r="AU1446" s="376">
        <v>1434</v>
      </c>
      <c r="AV1446" s="376">
        <v>6971313.0599999996</v>
      </c>
    </row>
    <row r="1447" spans="22:48">
      <c r="V1447" s="30"/>
      <c r="W1447" s="29"/>
      <c r="X1447" s="30"/>
      <c r="Y1447" s="30"/>
      <c r="Z1447" s="29"/>
      <c r="AA1447" s="30"/>
      <c r="AB1447" s="30"/>
      <c r="AC1447" s="29"/>
      <c r="AD1447" s="30"/>
      <c r="AE1447" s="30">
        <v>1435</v>
      </c>
      <c r="AF1447" s="383" t="s">
        <v>10723</v>
      </c>
      <c r="AG1447" s="30"/>
      <c r="AH1447" s="30"/>
      <c r="AI1447" s="29"/>
      <c r="AJ1447" s="30"/>
      <c r="AK1447" s="30"/>
      <c r="AL1447" s="29"/>
      <c r="AM1447" s="30"/>
      <c r="AN1447" s="30"/>
      <c r="AO1447" s="29"/>
      <c r="AP1447" s="30"/>
      <c r="AQ1447" s="30">
        <v>1435</v>
      </c>
      <c r="AR1447" s="383">
        <v>6973462.3499999996</v>
      </c>
      <c r="AS1447" s="253">
        <f t="shared" si="48"/>
        <v>1435</v>
      </c>
      <c r="AT1447" s="254">
        <f t="shared" si="49"/>
        <v>1435</v>
      </c>
      <c r="AU1447" s="376">
        <v>1435</v>
      </c>
      <c r="AV1447" s="376">
        <v>6976160.7999999998</v>
      </c>
    </row>
    <row r="1448" spans="22:48">
      <c r="V1448" s="30"/>
      <c r="W1448" s="29"/>
      <c r="X1448" s="30"/>
      <c r="Y1448" s="30"/>
      <c r="Z1448" s="29"/>
      <c r="AA1448" s="30"/>
      <c r="AB1448" s="30"/>
      <c r="AC1448" s="29"/>
      <c r="AD1448" s="30"/>
      <c r="AE1448" s="30">
        <v>1436</v>
      </c>
      <c r="AF1448" s="383" t="s">
        <v>10723</v>
      </c>
      <c r="AG1448" s="30"/>
      <c r="AH1448" s="30"/>
      <c r="AI1448" s="29"/>
      <c r="AJ1448" s="30"/>
      <c r="AK1448" s="30"/>
      <c r="AL1448" s="29"/>
      <c r="AM1448" s="30"/>
      <c r="AN1448" s="30"/>
      <c r="AO1448" s="29"/>
      <c r="AP1448" s="30"/>
      <c r="AQ1448" s="30">
        <v>1436</v>
      </c>
      <c r="AR1448" s="383">
        <v>6978311.5</v>
      </c>
      <c r="AS1448" s="253">
        <f t="shared" si="48"/>
        <v>1436</v>
      </c>
      <c r="AT1448" s="254">
        <f t="shared" si="49"/>
        <v>1436</v>
      </c>
      <c r="AU1448" s="376">
        <v>1436</v>
      </c>
      <c r="AV1448" s="376">
        <v>6981008.54</v>
      </c>
    </row>
    <row r="1449" spans="22:48">
      <c r="V1449" s="30"/>
      <c r="W1449" s="29"/>
      <c r="X1449" s="30"/>
      <c r="Y1449" s="30"/>
      <c r="Z1449" s="29"/>
      <c r="AA1449" s="30"/>
      <c r="AB1449" s="30"/>
      <c r="AC1449" s="29"/>
      <c r="AD1449" s="30"/>
      <c r="AE1449" s="30">
        <v>1437</v>
      </c>
      <c r="AF1449" s="383" t="s">
        <v>10723</v>
      </c>
      <c r="AG1449" s="30"/>
      <c r="AH1449" s="30"/>
      <c r="AI1449" s="29"/>
      <c r="AJ1449" s="30"/>
      <c r="AK1449" s="30"/>
      <c r="AL1449" s="29"/>
      <c r="AM1449" s="30"/>
      <c r="AN1449" s="30"/>
      <c r="AO1449" s="29"/>
      <c r="AP1449" s="30"/>
      <c r="AQ1449" s="30">
        <v>1437</v>
      </c>
      <c r="AR1449" s="383">
        <v>6983160.6500000004</v>
      </c>
      <c r="AS1449" s="253">
        <f t="shared" si="48"/>
        <v>1437</v>
      </c>
      <c r="AT1449" s="254">
        <f t="shared" si="49"/>
        <v>1437</v>
      </c>
      <c r="AU1449" s="376">
        <v>1437</v>
      </c>
      <c r="AV1449" s="376">
        <v>6985856.2800000003</v>
      </c>
    </row>
    <row r="1450" spans="22:48">
      <c r="V1450" s="30"/>
      <c r="W1450" s="29"/>
      <c r="X1450" s="30"/>
      <c r="Y1450" s="30"/>
      <c r="Z1450" s="29"/>
      <c r="AA1450" s="30"/>
      <c r="AB1450" s="30"/>
      <c r="AC1450" s="29"/>
      <c r="AD1450" s="30"/>
      <c r="AE1450" s="30">
        <v>1438</v>
      </c>
      <c r="AF1450" s="383" t="s">
        <v>10723</v>
      </c>
      <c r="AG1450" s="30"/>
      <c r="AH1450" s="30"/>
      <c r="AI1450" s="29"/>
      <c r="AJ1450" s="30"/>
      <c r="AK1450" s="30"/>
      <c r="AL1450" s="29"/>
      <c r="AM1450" s="30"/>
      <c r="AN1450" s="30"/>
      <c r="AO1450" s="29"/>
      <c r="AP1450" s="30"/>
      <c r="AQ1450" s="30">
        <v>1438</v>
      </c>
      <c r="AR1450" s="383">
        <v>6988009.7999999998</v>
      </c>
      <c r="AS1450" s="253">
        <f t="shared" si="48"/>
        <v>1438</v>
      </c>
      <c r="AT1450" s="254">
        <f t="shared" si="49"/>
        <v>1438</v>
      </c>
      <c r="AU1450" s="376">
        <v>1438</v>
      </c>
      <c r="AV1450" s="376">
        <v>6990704.0199999996</v>
      </c>
    </row>
    <row r="1451" spans="22:48">
      <c r="V1451" s="30"/>
      <c r="W1451" s="29"/>
      <c r="X1451" s="30"/>
      <c r="Y1451" s="30"/>
      <c r="Z1451" s="29"/>
      <c r="AA1451" s="30"/>
      <c r="AB1451" s="30"/>
      <c r="AC1451" s="29"/>
      <c r="AD1451" s="30"/>
      <c r="AE1451" s="30">
        <v>1439</v>
      </c>
      <c r="AF1451" s="383" t="s">
        <v>10723</v>
      </c>
      <c r="AG1451" s="30"/>
      <c r="AH1451" s="30"/>
      <c r="AI1451" s="29"/>
      <c r="AJ1451" s="30"/>
      <c r="AK1451" s="30"/>
      <c r="AL1451" s="29"/>
      <c r="AM1451" s="30"/>
      <c r="AN1451" s="30"/>
      <c r="AO1451" s="29"/>
      <c r="AP1451" s="30"/>
      <c r="AQ1451" s="30">
        <v>1439</v>
      </c>
      <c r="AR1451" s="383">
        <v>6992858.9500000002</v>
      </c>
      <c r="AS1451" s="253">
        <f t="shared" si="48"/>
        <v>1439</v>
      </c>
      <c r="AT1451" s="254">
        <f t="shared" si="49"/>
        <v>1439</v>
      </c>
      <c r="AU1451" s="376">
        <v>1439</v>
      </c>
      <c r="AV1451" s="376">
        <v>6995551.7599999998</v>
      </c>
    </row>
    <row r="1452" spans="22:48">
      <c r="V1452" s="30"/>
      <c r="W1452" s="29"/>
      <c r="X1452" s="30"/>
      <c r="Y1452" s="30"/>
      <c r="Z1452" s="29"/>
      <c r="AA1452" s="30"/>
      <c r="AB1452" s="30"/>
      <c r="AC1452" s="29"/>
      <c r="AD1452" s="30"/>
      <c r="AE1452" s="30">
        <v>1440</v>
      </c>
      <c r="AF1452" s="383" t="s">
        <v>10723</v>
      </c>
      <c r="AG1452" s="30"/>
      <c r="AH1452" s="30"/>
      <c r="AI1452" s="29"/>
      <c r="AJ1452" s="30"/>
      <c r="AK1452" s="30"/>
      <c r="AL1452" s="29"/>
      <c r="AM1452" s="30"/>
      <c r="AN1452" s="30"/>
      <c r="AO1452" s="29"/>
      <c r="AP1452" s="30"/>
      <c r="AQ1452" s="30">
        <v>1440</v>
      </c>
      <c r="AR1452" s="383">
        <v>6997708.0999999996</v>
      </c>
      <c r="AS1452" s="253">
        <f t="shared" si="48"/>
        <v>1440</v>
      </c>
      <c r="AT1452" s="254">
        <f t="shared" si="49"/>
        <v>1440</v>
      </c>
      <c r="AU1452" s="376">
        <v>1440</v>
      </c>
      <c r="AV1452" s="376">
        <v>7000399.5</v>
      </c>
    </row>
    <row r="1453" spans="22:48">
      <c r="V1453" s="30"/>
      <c r="W1453" s="29"/>
      <c r="X1453" s="30"/>
      <c r="Y1453" s="30"/>
      <c r="Z1453" s="29"/>
      <c r="AA1453" s="30"/>
      <c r="AB1453" s="30"/>
      <c r="AC1453" s="29"/>
      <c r="AD1453" s="30"/>
      <c r="AE1453" s="30">
        <v>1441</v>
      </c>
      <c r="AF1453" s="383" t="s">
        <v>10723</v>
      </c>
      <c r="AG1453" s="30"/>
      <c r="AH1453" s="30"/>
      <c r="AI1453" s="29"/>
      <c r="AJ1453" s="30"/>
      <c r="AK1453" s="30"/>
      <c r="AL1453" s="29"/>
      <c r="AM1453" s="30"/>
      <c r="AN1453" s="30"/>
      <c r="AO1453" s="29"/>
      <c r="AP1453" s="30"/>
      <c r="AQ1453" s="30">
        <v>1441</v>
      </c>
      <c r="AR1453" s="383">
        <v>7002559.25</v>
      </c>
      <c r="AS1453" s="253">
        <f t="shared" si="48"/>
        <v>1441</v>
      </c>
      <c r="AT1453" s="254">
        <f t="shared" si="49"/>
        <v>1441</v>
      </c>
      <c r="AU1453" s="376">
        <v>1441</v>
      </c>
      <c r="AV1453" s="376">
        <v>7005248.8399999999</v>
      </c>
    </row>
    <row r="1454" spans="22:48">
      <c r="V1454" s="30"/>
      <c r="W1454" s="29"/>
      <c r="X1454" s="30"/>
      <c r="Y1454" s="30"/>
      <c r="Z1454" s="29"/>
      <c r="AA1454" s="30"/>
      <c r="AB1454" s="30"/>
      <c r="AC1454" s="29"/>
      <c r="AD1454" s="30"/>
      <c r="AE1454" s="30">
        <v>1442</v>
      </c>
      <c r="AF1454" s="383" t="s">
        <v>10723</v>
      </c>
      <c r="AG1454" s="30"/>
      <c r="AH1454" s="30"/>
      <c r="AI1454" s="29"/>
      <c r="AJ1454" s="30"/>
      <c r="AK1454" s="30"/>
      <c r="AL1454" s="29"/>
      <c r="AM1454" s="30"/>
      <c r="AN1454" s="30"/>
      <c r="AO1454" s="29"/>
      <c r="AP1454" s="30"/>
      <c r="AQ1454" s="30">
        <v>1442</v>
      </c>
      <c r="AR1454" s="383">
        <v>7007410.4000000004</v>
      </c>
      <c r="AS1454" s="253">
        <f t="shared" si="48"/>
        <v>1442</v>
      </c>
      <c r="AT1454" s="254">
        <f t="shared" si="49"/>
        <v>1442</v>
      </c>
      <c r="AU1454" s="376">
        <v>1442</v>
      </c>
      <c r="AV1454" s="376">
        <v>7010098.1799999997</v>
      </c>
    </row>
    <row r="1455" spans="22:48">
      <c r="V1455" s="30"/>
      <c r="W1455" s="29"/>
      <c r="X1455" s="30"/>
      <c r="Y1455" s="30"/>
      <c r="Z1455" s="29"/>
      <c r="AA1455" s="30"/>
      <c r="AB1455" s="30"/>
      <c r="AC1455" s="29"/>
      <c r="AD1455" s="30"/>
      <c r="AE1455" s="30">
        <v>1443</v>
      </c>
      <c r="AF1455" s="383" t="s">
        <v>10723</v>
      </c>
      <c r="AG1455" s="30"/>
      <c r="AH1455" s="30"/>
      <c r="AI1455" s="29"/>
      <c r="AJ1455" s="30"/>
      <c r="AK1455" s="30"/>
      <c r="AL1455" s="29"/>
      <c r="AM1455" s="30"/>
      <c r="AN1455" s="30"/>
      <c r="AO1455" s="29"/>
      <c r="AP1455" s="30"/>
      <c r="AQ1455" s="30">
        <v>1443</v>
      </c>
      <c r="AR1455" s="383">
        <v>7012261.5499999998</v>
      </c>
      <c r="AS1455" s="253">
        <f t="shared" si="48"/>
        <v>1443</v>
      </c>
      <c r="AT1455" s="254">
        <f t="shared" si="49"/>
        <v>1443</v>
      </c>
      <c r="AU1455" s="376">
        <v>1443</v>
      </c>
      <c r="AV1455" s="376">
        <v>7014947.5199999996</v>
      </c>
    </row>
    <row r="1456" spans="22:48">
      <c r="V1456" s="30"/>
      <c r="W1456" s="29"/>
      <c r="X1456" s="30"/>
      <c r="Y1456" s="30"/>
      <c r="Z1456" s="29"/>
      <c r="AA1456" s="30"/>
      <c r="AB1456" s="30"/>
      <c r="AC1456" s="29"/>
      <c r="AD1456" s="30"/>
      <c r="AE1456" s="30">
        <v>1444</v>
      </c>
      <c r="AF1456" s="383" t="s">
        <v>10723</v>
      </c>
      <c r="AG1456" s="30"/>
      <c r="AH1456" s="30"/>
      <c r="AI1456" s="29"/>
      <c r="AJ1456" s="30"/>
      <c r="AK1456" s="30"/>
      <c r="AL1456" s="29"/>
      <c r="AM1456" s="30"/>
      <c r="AN1456" s="30"/>
      <c r="AO1456" s="29"/>
      <c r="AP1456" s="30"/>
      <c r="AQ1456" s="30">
        <v>1444</v>
      </c>
      <c r="AR1456" s="383">
        <v>7017112.7000000002</v>
      </c>
      <c r="AS1456" s="253">
        <f t="shared" si="48"/>
        <v>1444</v>
      </c>
      <c r="AT1456" s="254">
        <f t="shared" si="49"/>
        <v>1444</v>
      </c>
      <c r="AU1456" s="376">
        <v>1444</v>
      </c>
      <c r="AV1456" s="376">
        <v>7019796.8600000003</v>
      </c>
    </row>
    <row r="1457" spans="22:48">
      <c r="V1457" s="30"/>
      <c r="W1457" s="29"/>
      <c r="X1457" s="30"/>
      <c r="Y1457" s="30"/>
      <c r="Z1457" s="29"/>
      <c r="AA1457" s="30"/>
      <c r="AB1457" s="30"/>
      <c r="AC1457" s="29"/>
      <c r="AD1457" s="30"/>
      <c r="AE1457" s="30">
        <v>1445</v>
      </c>
      <c r="AF1457" s="383" t="s">
        <v>10723</v>
      </c>
      <c r="AG1457" s="30"/>
      <c r="AH1457" s="30"/>
      <c r="AI1457" s="29"/>
      <c r="AJ1457" s="30"/>
      <c r="AK1457" s="30"/>
      <c r="AL1457" s="29"/>
      <c r="AM1457" s="30"/>
      <c r="AN1457" s="30"/>
      <c r="AO1457" s="29"/>
      <c r="AP1457" s="30"/>
      <c r="AQ1457" s="30">
        <v>1445</v>
      </c>
      <c r="AR1457" s="383">
        <v>7021963.8499999996</v>
      </c>
      <c r="AS1457" s="253">
        <f t="shared" si="48"/>
        <v>1445</v>
      </c>
      <c r="AT1457" s="254">
        <f t="shared" si="49"/>
        <v>1445</v>
      </c>
      <c r="AU1457" s="376">
        <v>1445</v>
      </c>
      <c r="AV1457" s="376">
        <v>7024646.2000000002</v>
      </c>
    </row>
    <row r="1458" spans="22:48">
      <c r="V1458" s="30"/>
      <c r="W1458" s="29"/>
      <c r="X1458" s="30"/>
      <c r="Y1458" s="30"/>
      <c r="Z1458" s="29"/>
      <c r="AA1458" s="30"/>
      <c r="AB1458" s="30"/>
      <c r="AC1458" s="29"/>
      <c r="AD1458" s="30"/>
      <c r="AE1458" s="30">
        <v>1446</v>
      </c>
      <c r="AF1458" s="383" t="s">
        <v>10723</v>
      </c>
      <c r="AG1458" s="30"/>
      <c r="AH1458" s="30"/>
      <c r="AI1458" s="29"/>
      <c r="AJ1458" s="30"/>
      <c r="AK1458" s="30"/>
      <c r="AL1458" s="29"/>
      <c r="AM1458" s="30"/>
      <c r="AN1458" s="30"/>
      <c r="AO1458" s="29"/>
      <c r="AP1458" s="30"/>
      <c r="AQ1458" s="30">
        <v>1446</v>
      </c>
      <c r="AR1458" s="383">
        <v>7026815</v>
      </c>
      <c r="AS1458" s="253">
        <f t="shared" si="48"/>
        <v>1446</v>
      </c>
      <c r="AT1458" s="254">
        <f t="shared" si="49"/>
        <v>1446</v>
      </c>
      <c r="AU1458" s="376">
        <v>1446</v>
      </c>
      <c r="AV1458" s="376">
        <v>7029495.54</v>
      </c>
    </row>
    <row r="1459" spans="22:48">
      <c r="V1459" s="30"/>
      <c r="W1459" s="29"/>
      <c r="X1459" s="30"/>
      <c r="Y1459" s="30"/>
      <c r="Z1459" s="29"/>
      <c r="AA1459" s="30"/>
      <c r="AB1459" s="30"/>
      <c r="AC1459" s="29"/>
      <c r="AD1459" s="30"/>
      <c r="AE1459" s="30">
        <v>1447</v>
      </c>
      <c r="AF1459" s="383" t="s">
        <v>10723</v>
      </c>
      <c r="AG1459" s="30"/>
      <c r="AH1459" s="30"/>
      <c r="AI1459" s="29"/>
      <c r="AJ1459" s="30"/>
      <c r="AK1459" s="30"/>
      <c r="AL1459" s="29"/>
      <c r="AM1459" s="30"/>
      <c r="AN1459" s="30"/>
      <c r="AO1459" s="29"/>
      <c r="AP1459" s="30"/>
      <c r="AQ1459" s="30">
        <v>1447</v>
      </c>
      <c r="AR1459" s="383">
        <v>7031666.1500000004</v>
      </c>
      <c r="AS1459" s="253">
        <f t="shared" si="48"/>
        <v>1447</v>
      </c>
      <c r="AT1459" s="254">
        <f t="shared" si="49"/>
        <v>1447</v>
      </c>
      <c r="AU1459" s="376">
        <v>1447</v>
      </c>
      <c r="AV1459" s="376">
        <v>7034344.8799999999</v>
      </c>
    </row>
    <row r="1460" spans="22:48">
      <c r="V1460" s="30"/>
      <c r="W1460" s="29"/>
      <c r="X1460" s="30"/>
      <c r="Y1460" s="30"/>
      <c r="Z1460" s="29"/>
      <c r="AA1460" s="30"/>
      <c r="AB1460" s="30"/>
      <c r="AC1460" s="29"/>
      <c r="AD1460" s="30"/>
      <c r="AE1460" s="30">
        <v>1448</v>
      </c>
      <c r="AF1460" s="383" t="s">
        <v>10723</v>
      </c>
      <c r="AG1460" s="30"/>
      <c r="AH1460" s="30"/>
      <c r="AI1460" s="29"/>
      <c r="AJ1460" s="30"/>
      <c r="AK1460" s="30"/>
      <c r="AL1460" s="29"/>
      <c r="AM1460" s="30"/>
      <c r="AN1460" s="30"/>
      <c r="AO1460" s="29"/>
      <c r="AP1460" s="30"/>
      <c r="AQ1460" s="30">
        <v>1448</v>
      </c>
      <c r="AR1460" s="383">
        <v>7036517.2999999998</v>
      </c>
      <c r="AS1460" s="253">
        <f t="shared" si="48"/>
        <v>1448</v>
      </c>
      <c r="AT1460" s="254">
        <f t="shared" si="49"/>
        <v>1448</v>
      </c>
      <c r="AU1460" s="376">
        <v>1448</v>
      </c>
      <c r="AV1460" s="376">
        <v>7039194.2199999997</v>
      </c>
    </row>
    <row r="1461" spans="22:48">
      <c r="V1461" s="30"/>
      <c r="W1461" s="29"/>
      <c r="X1461" s="30"/>
      <c r="Y1461" s="30"/>
      <c r="Z1461" s="29"/>
      <c r="AA1461" s="30"/>
      <c r="AB1461" s="30"/>
      <c r="AC1461" s="29"/>
      <c r="AD1461" s="30"/>
      <c r="AE1461" s="30">
        <v>1449</v>
      </c>
      <c r="AF1461" s="383" t="s">
        <v>10723</v>
      </c>
      <c r="AG1461" s="30"/>
      <c r="AH1461" s="30"/>
      <c r="AI1461" s="29"/>
      <c r="AJ1461" s="30"/>
      <c r="AK1461" s="30"/>
      <c r="AL1461" s="29"/>
      <c r="AM1461" s="30"/>
      <c r="AN1461" s="30"/>
      <c r="AO1461" s="29"/>
      <c r="AP1461" s="30"/>
      <c r="AQ1461" s="30">
        <v>1449</v>
      </c>
      <c r="AR1461" s="383">
        <v>7041368.4500000002</v>
      </c>
      <c r="AS1461" s="253">
        <f t="shared" si="48"/>
        <v>1449</v>
      </c>
      <c r="AT1461" s="254">
        <f t="shared" si="49"/>
        <v>1449</v>
      </c>
      <c r="AU1461" s="376">
        <v>1449</v>
      </c>
      <c r="AV1461" s="376">
        <v>7044043.5599999996</v>
      </c>
    </row>
    <row r="1462" spans="22:48">
      <c r="V1462" s="30"/>
      <c r="W1462" s="29"/>
      <c r="X1462" s="30"/>
      <c r="Y1462" s="30"/>
      <c r="Z1462" s="29"/>
      <c r="AA1462" s="30"/>
      <c r="AB1462" s="30"/>
      <c r="AC1462" s="29"/>
      <c r="AD1462" s="30"/>
      <c r="AE1462" s="30">
        <v>1450</v>
      </c>
      <c r="AF1462" s="383" t="s">
        <v>10723</v>
      </c>
      <c r="AG1462" s="30"/>
      <c r="AH1462" s="30"/>
      <c r="AI1462" s="29"/>
      <c r="AJ1462" s="30"/>
      <c r="AK1462" s="30"/>
      <c r="AL1462" s="29"/>
      <c r="AM1462" s="30"/>
      <c r="AN1462" s="30"/>
      <c r="AO1462" s="29"/>
      <c r="AP1462" s="30"/>
      <c r="AQ1462" s="30">
        <v>1450</v>
      </c>
      <c r="AR1462" s="383">
        <v>7046219.5999999996</v>
      </c>
      <c r="AS1462" s="253">
        <f t="shared" si="48"/>
        <v>1450</v>
      </c>
      <c r="AT1462" s="254">
        <f t="shared" si="49"/>
        <v>1450</v>
      </c>
      <c r="AU1462" s="376">
        <v>1450</v>
      </c>
      <c r="AV1462" s="376">
        <v>7048892.9000000004</v>
      </c>
    </row>
    <row r="1463" spans="22:48">
      <c r="V1463" s="30"/>
      <c r="W1463" s="29"/>
      <c r="X1463" s="30"/>
      <c r="Y1463" s="30"/>
      <c r="Z1463" s="29"/>
      <c r="AA1463" s="30"/>
      <c r="AB1463" s="30"/>
      <c r="AC1463" s="29"/>
      <c r="AD1463" s="30"/>
      <c r="AE1463" s="30">
        <v>1451</v>
      </c>
      <c r="AF1463" s="383" t="s">
        <v>10723</v>
      </c>
      <c r="AG1463" s="30"/>
      <c r="AH1463" s="30"/>
      <c r="AI1463" s="29"/>
      <c r="AJ1463" s="30"/>
      <c r="AK1463" s="30"/>
      <c r="AL1463" s="29"/>
      <c r="AM1463" s="30"/>
      <c r="AN1463" s="30"/>
      <c r="AO1463" s="29"/>
      <c r="AP1463" s="30"/>
      <c r="AQ1463" s="30">
        <v>1451</v>
      </c>
      <c r="AR1463" s="383">
        <v>7051070.75</v>
      </c>
      <c r="AS1463" s="253">
        <f t="shared" si="48"/>
        <v>1451</v>
      </c>
      <c r="AT1463" s="254">
        <f t="shared" si="49"/>
        <v>1451</v>
      </c>
      <c r="AU1463" s="376">
        <v>1451</v>
      </c>
      <c r="AV1463" s="376">
        <v>7053742.2400000002</v>
      </c>
    </row>
    <row r="1464" spans="22:48">
      <c r="V1464" s="30"/>
      <c r="W1464" s="29"/>
      <c r="X1464" s="30"/>
      <c r="Y1464" s="30"/>
      <c r="Z1464" s="29"/>
      <c r="AA1464" s="30"/>
      <c r="AB1464" s="30"/>
      <c r="AC1464" s="29"/>
      <c r="AD1464" s="30"/>
      <c r="AE1464" s="30">
        <v>1452</v>
      </c>
      <c r="AF1464" s="383" t="s">
        <v>10723</v>
      </c>
      <c r="AG1464" s="30"/>
      <c r="AH1464" s="30"/>
      <c r="AI1464" s="29"/>
      <c r="AJ1464" s="30"/>
      <c r="AK1464" s="30"/>
      <c r="AL1464" s="29"/>
      <c r="AM1464" s="30"/>
      <c r="AN1464" s="30"/>
      <c r="AO1464" s="29"/>
      <c r="AP1464" s="30"/>
      <c r="AQ1464" s="30">
        <v>1452</v>
      </c>
      <c r="AR1464" s="383">
        <v>7055921.9000000004</v>
      </c>
      <c r="AS1464" s="253">
        <f t="shared" si="48"/>
        <v>1452</v>
      </c>
      <c r="AT1464" s="254">
        <f t="shared" si="49"/>
        <v>1452</v>
      </c>
      <c r="AU1464" s="376">
        <v>1452</v>
      </c>
      <c r="AV1464" s="376">
        <v>7058591.5800000001</v>
      </c>
    </row>
    <row r="1465" spans="22:48">
      <c r="V1465" s="30"/>
      <c r="W1465" s="29"/>
      <c r="X1465" s="30"/>
      <c r="Y1465" s="30"/>
      <c r="Z1465" s="29"/>
      <c r="AA1465" s="30"/>
      <c r="AB1465" s="30"/>
      <c r="AC1465" s="29"/>
      <c r="AD1465" s="30"/>
      <c r="AE1465" s="30">
        <v>1453</v>
      </c>
      <c r="AF1465" s="383" t="s">
        <v>10723</v>
      </c>
      <c r="AG1465" s="30"/>
      <c r="AH1465" s="30"/>
      <c r="AI1465" s="29"/>
      <c r="AJ1465" s="30"/>
      <c r="AK1465" s="30"/>
      <c r="AL1465" s="29"/>
      <c r="AM1465" s="30"/>
      <c r="AN1465" s="30"/>
      <c r="AO1465" s="29"/>
      <c r="AP1465" s="30"/>
      <c r="AQ1465" s="30">
        <v>1453</v>
      </c>
      <c r="AR1465" s="383">
        <v>7060773.0499999998</v>
      </c>
      <c r="AS1465" s="253">
        <f t="shared" si="48"/>
        <v>1453</v>
      </c>
      <c r="AT1465" s="254">
        <f t="shared" si="49"/>
        <v>1453</v>
      </c>
      <c r="AU1465" s="376">
        <v>1453</v>
      </c>
      <c r="AV1465" s="376">
        <v>7063440.9199999999</v>
      </c>
    </row>
    <row r="1466" spans="22:48">
      <c r="V1466" s="30"/>
      <c r="W1466" s="29"/>
      <c r="X1466" s="30"/>
      <c r="Y1466" s="30"/>
      <c r="Z1466" s="29"/>
      <c r="AA1466" s="30"/>
      <c r="AB1466" s="30"/>
      <c r="AC1466" s="29"/>
      <c r="AD1466" s="30"/>
      <c r="AE1466" s="30">
        <v>1454</v>
      </c>
      <c r="AF1466" s="383" t="s">
        <v>10723</v>
      </c>
      <c r="AG1466" s="30"/>
      <c r="AH1466" s="30"/>
      <c r="AI1466" s="29"/>
      <c r="AJ1466" s="30"/>
      <c r="AK1466" s="30"/>
      <c r="AL1466" s="29"/>
      <c r="AM1466" s="30"/>
      <c r="AN1466" s="30"/>
      <c r="AO1466" s="29"/>
      <c r="AP1466" s="30"/>
      <c r="AQ1466" s="30">
        <v>1454</v>
      </c>
      <c r="AR1466" s="383">
        <v>7065624.2000000002</v>
      </c>
      <c r="AS1466" s="253">
        <f t="shared" si="48"/>
        <v>1454</v>
      </c>
      <c r="AT1466" s="254">
        <f t="shared" si="49"/>
        <v>1454</v>
      </c>
      <c r="AU1466" s="376">
        <v>1454</v>
      </c>
      <c r="AV1466" s="376">
        <v>7068290.2599999998</v>
      </c>
    </row>
    <row r="1467" spans="22:48">
      <c r="V1467" s="30"/>
      <c r="W1467" s="29"/>
      <c r="X1467" s="30"/>
      <c r="Y1467" s="30"/>
      <c r="Z1467" s="29"/>
      <c r="AA1467" s="30"/>
      <c r="AB1467" s="30"/>
      <c r="AC1467" s="29"/>
      <c r="AD1467" s="30"/>
      <c r="AE1467" s="30">
        <v>1455</v>
      </c>
      <c r="AF1467" s="383" t="s">
        <v>10723</v>
      </c>
      <c r="AG1467" s="30"/>
      <c r="AH1467" s="30"/>
      <c r="AI1467" s="29"/>
      <c r="AJ1467" s="30"/>
      <c r="AK1467" s="30"/>
      <c r="AL1467" s="29"/>
      <c r="AM1467" s="30"/>
      <c r="AN1467" s="30"/>
      <c r="AO1467" s="29"/>
      <c r="AP1467" s="30"/>
      <c r="AQ1467" s="30">
        <v>1455</v>
      </c>
      <c r="AR1467" s="383">
        <v>7070475.3499999996</v>
      </c>
      <c r="AS1467" s="253">
        <f t="shared" si="48"/>
        <v>1455</v>
      </c>
      <c r="AT1467" s="254">
        <f t="shared" si="49"/>
        <v>1455</v>
      </c>
      <c r="AU1467" s="376">
        <v>1455</v>
      </c>
      <c r="AV1467" s="376">
        <v>7073139.5999999996</v>
      </c>
    </row>
    <row r="1468" spans="22:48">
      <c r="V1468" s="30"/>
      <c r="W1468" s="29"/>
      <c r="X1468" s="30"/>
      <c r="Y1468" s="30"/>
      <c r="Z1468" s="29"/>
      <c r="AA1468" s="30"/>
      <c r="AB1468" s="30"/>
      <c r="AC1468" s="29"/>
      <c r="AD1468" s="30"/>
      <c r="AE1468" s="30">
        <v>1456</v>
      </c>
      <c r="AF1468" s="383" t="s">
        <v>10723</v>
      </c>
      <c r="AG1468" s="30"/>
      <c r="AH1468" s="30"/>
      <c r="AI1468" s="29"/>
      <c r="AJ1468" s="30"/>
      <c r="AK1468" s="30"/>
      <c r="AL1468" s="29"/>
      <c r="AM1468" s="30"/>
      <c r="AN1468" s="30"/>
      <c r="AO1468" s="29"/>
      <c r="AP1468" s="30"/>
      <c r="AQ1468" s="30">
        <v>1456</v>
      </c>
      <c r="AR1468" s="383">
        <v>7075326.5</v>
      </c>
      <c r="AS1468" s="253">
        <f t="shared" si="48"/>
        <v>1456</v>
      </c>
      <c r="AT1468" s="254">
        <f t="shared" si="49"/>
        <v>1456</v>
      </c>
      <c r="AU1468" s="376">
        <v>1456</v>
      </c>
      <c r="AV1468" s="376">
        <v>7077988.9400000004</v>
      </c>
    </row>
    <row r="1469" spans="22:48">
      <c r="V1469" s="30"/>
      <c r="W1469" s="29"/>
      <c r="X1469" s="30"/>
      <c r="Y1469" s="30"/>
      <c r="Z1469" s="29"/>
      <c r="AA1469" s="30"/>
      <c r="AB1469" s="30"/>
      <c r="AC1469" s="29"/>
      <c r="AD1469" s="30"/>
      <c r="AE1469" s="30">
        <v>1457</v>
      </c>
      <c r="AF1469" s="383" t="s">
        <v>10723</v>
      </c>
      <c r="AG1469" s="30"/>
      <c r="AH1469" s="30"/>
      <c r="AI1469" s="29"/>
      <c r="AJ1469" s="30"/>
      <c r="AK1469" s="30"/>
      <c r="AL1469" s="29"/>
      <c r="AM1469" s="30"/>
      <c r="AN1469" s="30"/>
      <c r="AO1469" s="29"/>
      <c r="AP1469" s="30"/>
      <c r="AQ1469" s="30">
        <v>1457</v>
      </c>
      <c r="AR1469" s="383">
        <v>7080177.6500000004</v>
      </c>
      <c r="AS1469" s="253">
        <f t="shared" si="48"/>
        <v>1457</v>
      </c>
      <c r="AT1469" s="254">
        <f t="shared" si="49"/>
        <v>1457</v>
      </c>
      <c r="AU1469" s="376">
        <v>1457</v>
      </c>
      <c r="AV1469" s="376">
        <v>7082838.2800000003</v>
      </c>
    </row>
    <row r="1470" spans="22:48">
      <c r="V1470" s="30"/>
      <c r="W1470" s="29"/>
      <c r="X1470" s="30"/>
      <c r="Y1470" s="30"/>
      <c r="Z1470" s="29"/>
      <c r="AA1470" s="30"/>
      <c r="AB1470" s="30"/>
      <c r="AC1470" s="29"/>
      <c r="AD1470" s="30"/>
      <c r="AE1470" s="30">
        <v>1458</v>
      </c>
      <c r="AF1470" s="383" t="s">
        <v>10723</v>
      </c>
      <c r="AG1470" s="30"/>
      <c r="AH1470" s="30"/>
      <c r="AI1470" s="29"/>
      <c r="AJ1470" s="30"/>
      <c r="AK1470" s="30"/>
      <c r="AL1470" s="29"/>
      <c r="AM1470" s="30"/>
      <c r="AN1470" s="30"/>
      <c r="AO1470" s="29"/>
      <c r="AP1470" s="30"/>
      <c r="AQ1470" s="30">
        <v>1458</v>
      </c>
      <c r="AR1470" s="383">
        <v>7085028.7999999998</v>
      </c>
      <c r="AS1470" s="253">
        <f t="shared" si="48"/>
        <v>1458</v>
      </c>
      <c r="AT1470" s="254">
        <f t="shared" si="49"/>
        <v>1458</v>
      </c>
      <c r="AU1470" s="376">
        <v>1458</v>
      </c>
      <c r="AV1470" s="376">
        <v>7087687.6200000001</v>
      </c>
    </row>
    <row r="1471" spans="22:48">
      <c r="V1471" s="30"/>
      <c r="W1471" s="29"/>
      <c r="X1471" s="30"/>
      <c r="Y1471" s="30"/>
      <c r="Z1471" s="29"/>
      <c r="AA1471" s="30"/>
      <c r="AB1471" s="30"/>
      <c r="AC1471" s="29"/>
      <c r="AD1471" s="30"/>
      <c r="AE1471" s="30">
        <v>1459</v>
      </c>
      <c r="AF1471" s="383" t="s">
        <v>10723</v>
      </c>
      <c r="AG1471" s="30"/>
      <c r="AH1471" s="30"/>
      <c r="AI1471" s="29"/>
      <c r="AJ1471" s="30"/>
      <c r="AK1471" s="30"/>
      <c r="AL1471" s="29"/>
      <c r="AM1471" s="30"/>
      <c r="AN1471" s="30"/>
      <c r="AO1471" s="29"/>
      <c r="AP1471" s="30"/>
      <c r="AQ1471" s="30">
        <v>1459</v>
      </c>
      <c r="AR1471" s="383">
        <v>7089879.9500000002</v>
      </c>
      <c r="AS1471" s="253">
        <f t="shared" si="48"/>
        <v>1459</v>
      </c>
      <c r="AT1471" s="254">
        <f t="shared" si="49"/>
        <v>1459</v>
      </c>
      <c r="AU1471" s="376">
        <v>1459</v>
      </c>
      <c r="AV1471" s="376">
        <v>7092536.96</v>
      </c>
    </row>
    <row r="1472" spans="22:48">
      <c r="V1472" s="30"/>
      <c r="W1472" s="29"/>
      <c r="X1472" s="30"/>
      <c r="Y1472" s="30"/>
      <c r="Z1472" s="29"/>
      <c r="AA1472" s="30"/>
      <c r="AB1472" s="30"/>
      <c r="AC1472" s="29"/>
      <c r="AD1472" s="30"/>
      <c r="AE1472" s="30">
        <v>1460</v>
      </c>
      <c r="AF1472" s="383" t="s">
        <v>10723</v>
      </c>
      <c r="AG1472" s="30"/>
      <c r="AH1472" s="30"/>
      <c r="AI1472" s="29"/>
      <c r="AJ1472" s="30"/>
      <c r="AK1472" s="30"/>
      <c r="AL1472" s="29"/>
      <c r="AM1472" s="30"/>
      <c r="AN1472" s="30"/>
      <c r="AO1472" s="29"/>
      <c r="AP1472" s="30"/>
      <c r="AQ1472" s="30">
        <v>1460</v>
      </c>
      <c r="AR1472" s="383">
        <v>7094731.0999999996</v>
      </c>
      <c r="AS1472" s="253">
        <f t="shared" si="48"/>
        <v>1460</v>
      </c>
      <c r="AT1472" s="254">
        <f t="shared" si="49"/>
        <v>1460</v>
      </c>
      <c r="AU1472" s="376">
        <v>1460</v>
      </c>
      <c r="AV1472" s="376">
        <v>7097386.2999999998</v>
      </c>
    </row>
    <row r="1473" spans="22:48">
      <c r="V1473" s="30"/>
      <c r="W1473" s="29"/>
      <c r="X1473" s="30"/>
      <c r="Y1473" s="30"/>
      <c r="Z1473" s="29"/>
      <c r="AA1473" s="30"/>
      <c r="AB1473" s="30"/>
      <c r="AC1473" s="29"/>
      <c r="AD1473" s="30"/>
      <c r="AE1473" s="30">
        <v>1461</v>
      </c>
      <c r="AF1473" s="383" t="s">
        <v>10723</v>
      </c>
      <c r="AG1473" s="30"/>
      <c r="AH1473" s="30"/>
      <c r="AI1473" s="29"/>
      <c r="AJ1473" s="30"/>
      <c r="AK1473" s="30"/>
      <c r="AL1473" s="29"/>
      <c r="AM1473" s="30"/>
      <c r="AN1473" s="30"/>
      <c r="AO1473" s="29"/>
      <c r="AP1473" s="30"/>
      <c r="AQ1473" s="30">
        <v>1461</v>
      </c>
      <c r="AR1473" s="383">
        <v>7099582.25</v>
      </c>
      <c r="AS1473" s="253">
        <f t="shared" si="48"/>
        <v>1461</v>
      </c>
      <c r="AT1473" s="254">
        <f t="shared" si="49"/>
        <v>1461</v>
      </c>
      <c r="AU1473" s="376">
        <v>1461</v>
      </c>
      <c r="AV1473" s="376">
        <v>7102235.6399999997</v>
      </c>
    </row>
    <row r="1474" spans="22:48">
      <c r="V1474" s="30"/>
      <c r="W1474" s="29"/>
      <c r="X1474" s="30"/>
      <c r="Y1474" s="30"/>
      <c r="Z1474" s="29"/>
      <c r="AA1474" s="30"/>
      <c r="AB1474" s="30"/>
      <c r="AC1474" s="29"/>
      <c r="AD1474" s="30"/>
      <c r="AE1474" s="30">
        <v>1462</v>
      </c>
      <c r="AF1474" s="383" t="s">
        <v>10723</v>
      </c>
      <c r="AG1474" s="30"/>
      <c r="AH1474" s="30"/>
      <c r="AI1474" s="29"/>
      <c r="AJ1474" s="30"/>
      <c r="AK1474" s="30"/>
      <c r="AL1474" s="29"/>
      <c r="AM1474" s="30"/>
      <c r="AN1474" s="30"/>
      <c r="AO1474" s="29"/>
      <c r="AP1474" s="30"/>
      <c r="AQ1474" s="30">
        <v>1462</v>
      </c>
      <c r="AR1474" s="383">
        <v>7104433.4000000004</v>
      </c>
      <c r="AS1474" s="253">
        <f t="shared" si="48"/>
        <v>1462</v>
      </c>
      <c r="AT1474" s="254">
        <f t="shared" si="49"/>
        <v>1462</v>
      </c>
      <c r="AU1474" s="376">
        <v>1462</v>
      </c>
      <c r="AV1474" s="376">
        <v>7107084.9800000004</v>
      </c>
    </row>
    <row r="1475" spans="22:48">
      <c r="V1475" s="30"/>
      <c r="W1475" s="29"/>
      <c r="X1475" s="30"/>
      <c r="Y1475" s="30"/>
      <c r="Z1475" s="29"/>
      <c r="AA1475" s="30"/>
      <c r="AB1475" s="30"/>
      <c r="AC1475" s="29"/>
      <c r="AD1475" s="30"/>
      <c r="AE1475" s="30">
        <v>1463</v>
      </c>
      <c r="AF1475" s="383" t="s">
        <v>10723</v>
      </c>
      <c r="AG1475" s="30"/>
      <c r="AH1475" s="30"/>
      <c r="AI1475" s="29"/>
      <c r="AJ1475" s="30"/>
      <c r="AK1475" s="30"/>
      <c r="AL1475" s="29"/>
      <c r="AM1475" s="30"/>
      <c r="AN1475" s="30"/>
      <c r="AO1475" s="29"/>
      <c r="AP1475" s="30"/>
      <c r="AQ1475" s="30">
        <v>1463</v>
      </c>
      <c r="AR1475" s="383">
        <v>7109284.5499999998</v>
      </c>
      <c r="AS1475" s="253">
        <f t="shared" si="48"/>
        <v>1463</v>
      </c>
      <c r="AT1475" s="254">
        <f t="shared" si="49"/>
        <v>1463</v>
      </c>
      <c r="AU1475" s="376">
        <v>1463</v>
      </c>
      <c r="AV1475" s="376">
        <v>7111934.3200000003</v>
      </c>
    </row>
    <row r="1476" spans="22:48">
      <c r="V1476" s="30"/>
      <c r="W1476" s="29"/>
      <c r="X1476" s="30"/>
      <c r="Y1476" s="30"/>
      <c r="Z1476" s="29"/>
      <c r="AA1476" s="30"/>
      <c r="AB1476" s="30"/>
      <c r="AC1476" s="29"/>
      <c r="AD1476" s="30"/>
      <c r="AE1476" s="30">
        <v>1464</v>
      </c>
      <c r="AF1476" s="383" t="s">
        <v>10723</v>
      </c>
      <c r="AG1476" s="30"/>
      <c r="AH1476" s="30"/>
      <c r="AI1476" s="29"/>
      <c r="AJ1476" s="30"/>
      <c r="AK1476" s="30"/>
      <c r="AL1476" s="29"/>
      <c r="AM1476" s="30"/>
      <c r="AN1476" s="30"/>
      <c r="AO1476" s="29"/>
      <c r="AP1476" s="30"/>
      <c r="AQ1476" s="30">
        <v>1464</v>
      </c>
      <c r="AR1476" s="383">
        <v>7114135.7000000002</v>
      </c>
      <c r="AS1476" s="253">
        <f t="shared" si="48"/>
        <v>1464</v>
      </c>
      <c r="AT1476" s="254">
        <f t="shared" si="49"/>
        <v>1464</v>
      </c>
      <c r="AU1476" s="376">
        <v>1464</v>
      </c>
      <c r="AV1476" s="376">
        <v>7116783.6600000001</v>
      </c>
    </row>
    <row r="1477" spans="22:48">
      <c r="V1477" s="30"/>
      <c r="W1477" s="29"/>
      <c r="X1477" s="30"/>
      <c r="Y1477" s="30"/>
      <c r="Z1477" s="29"/>
      <c r="AA1477" s="30"/>
      <c r="AB1477" s="30"/>
      <c r="AC1477" s="29"/>
      <c r="AD1477" s="30"/>
      <c r="AE1477" s="30">
        <v>1465</v>
      </c>
      <c r="AF1477" s="383" t="s">
        <v>10723</v>
      </c>
      <c r="AG1477" s="30"/>
      <c r="AH1477" s="30"/>
      <c r="AI1477" s="29"/>
      <c r="AJ1477" s="30"/>
      <c r="AK1477" s="30"/>
      <c r="AL1477" s="29"/>
      <c r="AM1477" s="30"/>
      <c r="AN1477" s="30"/>
      <c r="AO1477" s="29"/>
      <c r="AP1477" s="30"/>
      <c r="AQ1477" s="30">
        <v>1465</v>
      </c>
      <c r="AR1477" s="383">
        <v>7118986.8499999996</v>
      </c>
      <c r="AS1477" s="253">
        <f t="shared" si="48"/>
        <v>1465</v>
      </c>
      <c r="AT1477" s="254">
        <f t="shared" si="49"/>
        <v>1465</v>
      </c>
      <c r="AU1477" s="376">
        <v>1465</v>
      </c>
      <c r="AV1477" s="376">
        <v>7121633</v>
      </c>
    </row>
    <row r="1478" spans="22:48">
      <c r="V1478" s="30"/>
      <c r="W1478" s="29"/>
      <c r="X1478" s="30"/>
      <c r="Y1478" s="30"/>
      <c r="Z1478" s="29"/>
      <c r="AA1478" s="30"/>
      <c r="AB1478" s="30"/>
      <c r="AC1478" s="29"/>
      <c r="AD1478" s="30"/>
      <c r="AE1478" s="30">
        <v>1466</v>
      </c>
      <c r="AF1478" s="383" t="s">
        <v>10723</v>
      </c>
      <c r="AG1478" s="30"/>
      <c r="AH1478" s="30"/>
      <c r="AI1478" s="29"/>
      <c r="AJ1478" s="30"/>
      <c r="AK1478" s="30"/>
      <c r="AL1478" s="29"/>
      <c r="AM1478" s="30"/>
      <c r="AN1478" s="30"/>
      <c r="AO1478" s="29"/>
      <c r="AP1478" s="30"/>
      <c r="AQ1478" s="30">
        <v>1466</v>
      </c>
      <c r="AR1478" s="383">
        <v>7123838</v>
      </c>
      <c r="AS1478" s="253">
        <f t="shared" si="48"/>
        <v>1466</v>
      </c>
      <c r="AT1478" s="254">
        <f t="shared" si="49"/>
        <v>1466</v>
      </c>
      <c r="AU1478" s="376">
        <v>1466</v>
      </c>
      <c r="AV1478" s="376">
        <v>7126482.3399999999</v>
      </c>
    </row>
    <row r="1479" spans="22:48">
      <c r="V1479" s="30"/>
      <c r="W1479" s="29"/>
      <c r="X1479" s="30"/>
      <c r="Y1479" s="30"/>
      <c r="Z1479" s="29"/>
      <c r="AA1479" s="30"/>
      <c r="AB1479" s="30"/>
      <c r="AC1479" s="29"/>
      <c r="AD1479" s="30"/>
      <c r="AE1479" s="30">
        <v>1467</v>
      </c>
      <c r="AF1479" s="383" t="s">
        <v>10723</v>
      </c>
      <c r="AG1479" s="30"/>
      <c r="AH1479" s="30"/>
      <c r="AI1479" s="29"/>
      <c r="AJ1479" s="30"/>
      <c r="AK1479" s="30"/>
      <c r="AL1479" s="29"/>
      <c r="AM1479" s="30"/>
      <c r="AN1479" s="30"/>
      <c r="AO1479" s="29"/>
      <c r="AP1479" s="30"/>
      <c r="AQ1479" s="30">
        <v>1467</v>
      </c>
      <c r="AR1479" s="383">
        <v>7128689.1500000004</v>
      </c>
      <c r="AS1479" s="253">
        <f t="shared" si="48"/>
        <v>1467</v>
      </c>
      <c r="AT1479" s="254">
        <f t="shared" si="49"/>
        <v>1467</v>
      </c>
      <c r="AU1479" s="376">
        <v>1467</v>
      </c>
      <c r="AV1479" s="376">
        <v>7131331.6799999997</v>
      </c>
    </row>
    <row r="1480" spans="22:48">
      <c r="V1480" s="30"/>
      <c r="W1480" s="29"/>
      <c r="X1480" s="30"/>
      <c r="Y1480" s="30"/>
      <c r="Z1480" s="29"/>
      <c r="AA1480" s="30"/>
      <c r="AB1480" s="30"/>
      <c r="AC1480" s="29"/>
      <c r="AD1480" s="30"/>
      <c r="AE1480" s="30">
        <v>1468</v>
      </c>
      <c r="AF1480" s="383" t="s">
        <v>10723</v>
      </c>
      <c r="AG1480" s="30"/>
      <c r="AH1480" s="30"/>
      <c r="AI1480" s="29"/>
      <c r="AJ1480" s="30"/>
      <c r="AK1480" s="30"/>
      <c r="AL1480" s="29"/>
      <c r="AM1480" s="30"/>
      <c r="AN1480" s="30"/>
      <c r="AO1480" s="29"/>
      <c r="AP1480" s="30"/>
      <c r="AQ1480" s="30">
        <v>1468</v>
      </c>
      <c r="AR1480" s="383">
        <v>7133540.2999999998</v>
      </c>
      <c r="AS1480" s="253">
        <f t="shared" si="48"/>
        <v>1468</v>
      </c>
      <c r="AT1480" s="254">
        <f t="shared" si="49"/>
        <v>1468</v>
      </c>
      <c r="AU1480" s="376">
        <v>1468</v>
      </c>
      <c r="AV1480" s="376">
        <v>7136181.0199999996</v>
      </c>
    </row>
    <row r="1481" spans="22:48">
      <c r="V1481" s="30"/>
      <c r="W1481" s="29"/>
      <c r="X1481" s="30"/>
      <c r="Y1481" s="30"/>
      <c r="Z1481" s="29"/>
      <c r="AA1481" s="30"/>
      <c r="AB1481" s="30"/>
      <c r="AC1481" s="29"/>
      <c r="AD1481" s="30"/>
      <c r="AE1481" s="30">
        <v>1469</v>
      </c>
      <c r="AF1481" s="383" t="s">
        <v>10723</v>
      </c>
      <c r="AG1481" s="30"/>
      <c r="AH1481" s="30"/>
      <c r="AI1481" s="29"/>
      <c r="AJ1481" s="30"/>
      <c r="AK1481" s="30"/>
      <c r="AL1481" s="29"/>
      <c r="AM1481" s="30"/>
      <c r="AN1481" s="30"/>
      <c r="AO1481" s="29"/>
      <c r="AP1481" s="30"/>
      <c r="AQ1481" s="30">
        <v>1469</v>
      </c>
      <c r="AR1481" s="383">
        <v>7138391.4500000002</v>
      </c>
      <c r="AS1481" s="253">
        <f t="shared" si="48"/>
        <v>1469</v>
      </c>
      <c r="AT1481" s="254">
        <f t="shared" si="49"/>
        <v>1469</v>
      </c>
      <c r="AU1481" s="376">
        <v>1469</v>
      </c>
      <c r="AV1481" s="376">
        <v>7141030.3600000003</v>
      </c>
    </row>
    <row r="1482" spans="22:48">
      <c r="V1482" s="30"/>
      <c r="W1482" s="29"/>
      <c r="X1482" s="30"/>
      <c r="Y1482" s="30"/>
      <c r="Z1482" s="29"/>
      <c r="AA1482" s="30"/>
      <c r="AB1482" s="30"/>
      <c r="AC1482" s="29"/>
      <c r="AD1482" s="30"/>
      <c r="AE1482" s="30">
        <v>1470</v>
      </c>
      <c r="AF1482" s="383" t="s">
        <v>10723</v>
      </c>
      <c r="AG1482" s="30"/>
      <c r="AH1482" s="30"/>
      <c r="AI1482" s="29"/>
      <c r="AJ1482" s="30"/>
      <c r="AK1482" s="30"/>
      <c r="AL1482" s="29"/>
      <c r="AM1482" s="30"/>
      <c r="AN1482" s="30"/>
      <c r="AO1482" s="29"/>
      <c r="AP1482" s="30"/>
      <c r="AQ1482" s="30">
        <v>1470</v>
      </c>
      <c r="AR1482" s="383">
        <v>7143242.5999999996</v>
      </c>
      <c r="AS1482" s="253">
        <f t="shared" si="48"/>
        <v>1470</v>
      </c>
      <c r="AT1482" s="254">
        <f t="shared" si="49"/>
        <v>1470</v>
      </c>
      <c r="AU1482" s="376">
        <v>1470</v>
      </c>
      <c r="AV1482" s="376">
        <v>7145879.7000000002</v>
      </c>
    </row>
    <row r="1483" spans="22:48">
      <c r="V1483" s="30"/>
      <c r="W1483" s="29"/>
      <c r="X1483" s="30"/>
      <c r="Y1483" s="30"/>
      <c r="Z1483" s="29"/>
      <c r="AA1483" s="30"/>
      <c r="AB1483" s="30"/>
      <c r="AC1483" s="29"/>
      <c r="AD1483" s="30"/>
      <c r="AE1483" s="30">
        <v>1471</v>
      </c>
      <c r="AF1483" s="383" t="s">
        <v>10723</v>
      </c>
      <c r="AG1483" s="30"/>
      <c r="AH1483" s="30"/>
      <c r="AI1483" s="29"/>
      <c r="AJ1483" s="30"/>
      <c r="AK1483" s="30"/>
      <c r="AL1483" s="29"/>
      <c r="AM1483" s="30"/>
      <c r="AN1483" s="30"/>
      <c r="AO1483" s="29"/>
      <c r="AP1483" s="30"/>
      <c r="AQ1483" s="30">
        <v>1471</v>
      </c>
      <c r="AR1483" s="383">
        <v>7148093.75</v>
      </c>
      <c r="AS1483" s="253">
        <f t="shared" si="48"/>
        <v>1471</v>
      </c>
      <c r="AT1483" s="254">
        <f t="shared" si="49"/>
        <v>1471</v>
      </c>
      <c r="AU1483" s="376">
        <v>1471</v>
      </c>
      <c r="AV1483" s="376">
        <v>7150729.04</v>
      </c>
    </row>
    <row r="1484" spans="22:48">
      <c r="V1484" s="30"/>
      <c r="W1484" s="29"/>
      <c r="X1484" s="30"/>
      <c r="Y1484" s="30"/>
      <c r="Z1484" s="29"/>
      <c r="AA1484" s="30"/>
      <c r="AB1484" s="30"/>
      <c r="AC1484" s="29"/>
      <c r="AD1484" s="30"/>
      <c r="AE1484" s="30">
        <v>1472</v>
      </c>
      <c r="AF1484" s="383" t="s">
        <v>10723</v>
      </c>
      <c r="AG1484" s="30"/>
      <c r="AH1484" s="30"/>
      <c r="AI1484" s="29"/>
      <c r="AJ1484" s="30"/>
      <c r="AK1484" s="30"/>
      <c r="AL1484" s="29"/>
      <c r="AM1484" s="30"/>
      <c r="AN1484" s="30"/>
      <c r="AO1484" s="29"/>
      <c r="AP1484" s="30"/>
      <c r="AQ1484" s="30">
        <v>1472</v>
      </c>
      <c r="AR1484" s="383">
        <v>7152944.9000000004</v>
      </c>
      <c r="AS1484" s="253">
        <f t="shared" si="48"/>
        <v>1472</v>
      </c>
      <c r="AT1484" s="254">
        <f t="shared" si="49"/>
        <v>1472</v>
      </c>
      <c r="AU1484" s="376">
        <v>1472</v>
      </c>
      <c r="AV1484" s="376">
        <v>7155578.3799999999</v>
      </c>
    </row>
    <row r="1485" spans="22:48">
      <c r="V1485" s="30"/>
      <c r="W1485" s="29"/>
      <c r="X1485" s="30"/>
      <c r="Y1485" s="30"/>
      <c r="Z1485" s="29"/>
      <c r="AA1485" s="30"/>
      <c r="AB1485" s="30"/>
      <c r="AC1485" s="29"/>
      <c r="AD1485" s="30"/>
      <c r="AE1485" s="30">
        <v>1473</v>
      </c>
      <c r="AF1485" s="383" t="s">
        <v>10723</v>
      </c>
      <c r="AG1485" s="30"/>
      <c r="AH1485" s="30"/>
      <c r="AI1485" s="29"/>
      <c r="AJ1485" s="30"/>
      <c r="AK1485" s="30"/>
      <c r="AL1485" s="29"/>
      <c r="AM1485" s="30"/>
      <c r="AN1485" s="30"/>
      <c r="AO1485" s="29"/>
      <c r="AP1485" s="30"/>
      <c r="AQ1485" s="30">
        <v>1473</v>
      </c>
      <c r="AR1485" s="383">
        <v>7157796.0499999998</v>
      </c>
      <c r="AS1485" s="253">
        <f t="shared" ref="AS1485:AS1548" si="50">AS1484+1</f>
        <v>1473</v>
      </c>
      <c r="AT1485" s="254">
        <f t="shared" ref="AT1485:AT1548" si="51">AT1484+1</f>
        <v>1473</v>
      </c>
      <c r="AU1485" s="376">
        <v>1473</v>
      </c>
      <c r="AV1485" s="376">
        <v>7160427.7199999997</v>
      </c>
    </row>
    <row r="1486" spans="22:48">
      <c r="V1486" s="30"/>
      <c r="W1486" s="29"/>
      <c r="X1486" s="30"/>
      <c r="Y1486" s="30"/>
      <c r="Z1486" s="29"/>
      <c r="AA1486" s="30"/>
      <c r="AB1486" s="30"/>
      <c r="AC1486" s="29"/>
      <c r="AD1486" s="30"/>
      <c r="AE1486" s="30">
        <v>1474</v>
      </c>
      <c r="AF1486" s="383" t="s">
        <v>10723</v>
      </c>
      <c r="AG1486" s="30"/>
      <c r="AH1486" s="30"/>
      <c r="AI1486" s="29"/>
      <c r="AJ1486" s="30"/>
      <c r="AK1486" s="30"/>
      <c r="AL1486" s="29"/>
      <c r="AM1486" s="30"/>
      <c r="AN1486" s="30"/>
      <c r="AO1486" s="29"/>
      <c r="AP1486" s="30"/>
      <c r="AQ1486" s="30">
        <v>1474</v>
      </c>
      <c r="AR1486" s="383">
        <v>7162647.2000000002</v>
      </c>
      <c r="AS1486" s="253">
        <f t="shared" si="50"/>
        <v>1474</v>
      </c>
      <c r="AT1486" s="254">
        <f t="shared" si="51"/>
        <v>1474</v>
      </c>
      <c r="AU1486" s="376">
        <v>1474</v>
      </c>
      <c r="AV1486" s="376">
        <v>7165277.0599999996</v>
      </c>
    </row>
    <row r="1487" spans="22:48">
      <c r="V1487" s="30"/>
      <c r="W1487" s="29"/>
      <c r="X1487" s="30"/>
      <c r="Y1487" s="30"/>
      <c r="Z1487" s="29"/>
      <c r="AA1487" s="30"/>
      <c r="AB1487" s="30"/>
      <c r="AC1487" s="29"/>
      <c r="AD1487" s="30"/>
      <c r="AE1487" s="30">
        <v>1475</v>
      </c>
      <c r="AF1487" s="383" t="s">
        <v>10723</v>
      </c>
      <c r="AG1487" s="30"/>
      <c r="AH1487" s="30"/>
      <c r="AI1487" s="29"/>
      <c r="AJ1487" s="30"/>
      <c r="AK1487" s="30"/>
      <c r="AL1487" s="29"/>
      <c r="AM1487" s="30"/>
      <c r="AN1487" s="30"/>
      <c r="AO1487" s="29"/>
      <c r="AP1487" s="30"/>
      <c r="AQ1487" s="30">
        <v>1475</v>
      </c>
      <c r="AR1487" s="383">
        <v>7167498.3499999996</v>
      </c>
      <c r="AS1487" s="253">
        <f t="shared" si="50"/>
        <v>1475</v>
      </c>
      <c r="AT1487" s="254">
        <f t="shared" si="51"/>
        <v>1475</v>
      </c>
      <c r="AU1487" s="376">
        <v>1475</v>
      </c>
      <c r="AV1487" s="376">
        <v>7170126.4000000004</v>
      </c>
    </row>
    <row r="1488" spans="22:48">
      <c r="V1488" s="30"/>
      <c r="W1488" s="29"/>
      <c r="X1488" s="30"/>
      <c r="Y1488" s="30"/>
      <c r="Z1488" s="29"/>
      <c r="AA1488" s="30"/>
      <c r="AB1488" s="30"/>
      <c r="AC1488" s="29"/>
      <c r="AD1488" s="30"/>
      <c r="AE1488" s="30">
        <v>1476</v>
      </c>
      <c r="AF1488" s="383" t="s">
        <v>10723</v>
      </c>
      <c r="AG1488" s="30"/>
      <c r="AH1488" s="30"/>
      <c r="AI1488" s="29"/>
      <c r="AJ1488" s="30"/>
      <c r="AK1488" s="30"/>
      <c r="AL1488" s="29"/>
      <c r="AM1488" s="30"/>
      <c r="AN1488" s="30"/>
      <c r="AO1488" s="29"/>
      <c r="AP1488" s="30"/>
      <c r="AQ1488" s="30">
        <v>1476</v>
      </c>
      <c r="AR1488" s="383">
        <v>7172349.5</v>
      </c>
      <c r="AS1488" s="253">
        <f t="shared" si="50"/>
        <v>1476</v>
      </c>
      <c r="AT1488" s="254">
        <f t="shared" si="51"/>
        <v>1476</v>
      </c>
      <c r="AU1488" s="376">
        <v>1476</v>
      </c>
      <c r="AV1488" s="376">
        <v>7174975.7400000002</v>
      </c>
    </row>
    <row r="1489" spans="22:48">
      <c r="V1489" s="30"/>
      <c r="W1489" s="29"/>
      <c r="X1489" s="30"/>
      <c r="Y1489" s="30"/>
      <c r="Z1489" s="29"/>
      <c r="AA1489" s="30"/>
      <c r="AB1489" s="30"/>
      <c r="AC1489" s="29"/>
      <c r="AD1489" s="30"/>
      <c r="AE1489" s="30">
        <v>1477</v>
      </c>
      <c r="AF1489" s="383" t="s">
        <v>10723</v>
      </c>
      <c r="AG1489" s="30"/>
      <c r="AH1489" s="30"/>
      <c r="AI1489" s="29"/>
      <c r="AJ1489" s="30"/>
      <c r="AK1489" s="30"/>
      <c r="AL1489" s="29"/>
      <c r="AM1489" s="30"/>
      <c r="AN1489" s="30"/>
      <c r="AO1489" s="29"/>
      <c r="AP1489" s="30"/>
      <c r="AQ1489" s="30">
        <v>1477</v>
      </c>
      <c r="AR1489" s="383">
        <v>7177200.6500000004</v>
      </c>
      <c r="AS1489" s="253">
        <f t="shared" si="50"/>
        <v>1477</v>
      </c>
      <c r="AT1489" s="254">
        <f t="shared" si="51"/>
        <v>1477</v>
      </c>
      <c r="AU1489" s="376">
        <v>1477</v>
      </c>
      <c r="AV1489" s="376">
        <v>7179825.0800000001</v>
      </c>
    </row>
    <row r="1490" spans="22:48">
      <c r="V1490" s="30"/>
      <c r="W1490" s="29"/>
      <c r="X1490" s="30"/>
      <c r="Y1490" s="30"/>
      <c r="Z1490" s="29"/>
      <c r="AA1490" s="30"/>
      <c r="AB1490" s="30"/>
      <c r="AC1490" s="29"/>
      <c r="AD1490" s="30"/>
      <c r="AE1490" s="30">
        <v>1478</v>
      </c>
      <c r="AF1490" s="383" t="s">
        <v>10723</v>
      </c>
      <c r="AG1490" s="30"/>
      <c r="AH1490" s="30"/>
      <c r="AI1490" s="29"/>
      <c r="AJ1490" s="30"/>
      <c r="AK1490" s="30"/>
      <c r="AL1490" s="29"/>
      <c r="AM1490" s="30"/>
      <c r="AN1490" s="30"/>
      <c r="AO1490" s="29"/>
      <c r="AP1490" s="30"/>
      <c r="AQ1490" s="30">
        <v>1478</v>
      </c>
      <c r="AR1490" s="383">
        <v>7182051.7999999998</v>
      </c>
      <c r="AS1490" s="253">
        <f t="shared" si="50"/>
        <v>1478</v>
      </c>
      <c r="AT1490" s="254">
        <f t="shared" si="51"/>
        <v>1478</v>
      </c>
      <c r="AU1490" s="376">
        <v>1478</v>
      </c>
      <c r="AV1490" s="376">
        <v>7184674.4199999999</v>
      </c>
    </row>
    <row r="1491" spans="22:48">
      <c r="V1491" s="30"/>
      <c r="W1491" s="29"/>
      <c r="X1491" s="30"/>
      <c r="Y1491" s="30"/>
      <c r="Z1491" s="29"/>
      <c r="AA1491" s="30"/>
      <c r="AB1491" s="30"/>
      <c r="AC1491" s="29"/>
      <c r="AD1491" s="30"/>
      <c r="AE1491" s="30">
        <v>1479</v>
      </c>
      <c r="AF1491" s="383" t="s">
        <v>10723</v>
      </c>
      <c r="AG1491" s="30"/>
      <c r="AH1491" s="30"/>
      <c r="AI1491" s="29"/>
      <c r="AJ1491" s="30"/>
      <c r="AK1491" s="30"/>
      <c r="AL1491" s="29"/>
      <c r="AM1491" s="30"/>
      <c r="AN1491" s="30"/>
      <c r="AO1491" s="29"/>
      <c r="AP1491" s="30"/>
      <c r="AQ1491" s="30">
        <v>1479</v>
      </c>
      <c r="AR1491" s="383">
        <v>7186902.9500000002</v>
      </c>
      <c r="AS1491" s="253">
        <f t="shared" si="50"/>
        <v>1479</v>
      </c>
      <c r="AT1491" s="254">
        <f t="shared" si="51"/>
        <v>1479</v>
      </c>
      <c r="AU1491" s="376">
        <v>1479</v>
      </c>
      <c r="AV1491" s="376">
        <v>7189523.7599999998</v>
      </c>
    </row>
    <row r="1492" spans="22:48">
      <c r="V1492" s="30"/>
      <c r="W1492" s="29"/>
      <c r="X1492" s="30"/>
      <c r="Y1492" s="30"/>
      <c r="Z1492" s="29"/>
      <c r="AA1492" s="30"/>
      <c r="AB1492" s="30"/>
      <c r="AC1492" s="29"/>
      <c r="AD1492" s="30"/>
      <c r="AE1492" s="30">
        <v>1480</v>
      </c>
      <c r="AF1492" s="383" t="s">
        <v>10723</v>
      </c>
      <c r="AG1492" s="30"/>
      <c r="AH1492" s="30"/>
      <c r="AI1492" s="29"/>
      <c r="AJ1492" s="30"/>
      <c r="AK1492" s="30"/>
      <c r="AL1492" s="29"/>
      <c r="AM1492" s="30"/>
      <c r="AN1492" s="30"/>
      <c r="AO1492" s="29"/>
      <c r="AP1492" s="30"/>
      <c r="AQ1492" s="30">
        <v>1480</v>
      </c>
      <c r="AR1492" s="383">
        <v>7191754.0999999996</v>
      </c>
      <c r="AS1492" s="253">
        <f t="shared" si="50"/>
        <v>1480</v>
      </c>
      <c r="AT1492" s="254">
        <f t="shared" si="51"/>
        <v>1480</v>
      </c>
      <c r="AU1492" s="376">
        <v>1480</v>
      </c>
      <c r="AV1492" s="376">
        <v>7194373.0999999996</v>
      </c>
    </row>
    <row r="1493" spans="22:48">
      <c r="V1493" s="30"/>
      <c r="W1493" s="29"/>
      <c r="X1493" s="30"/>
      <c r="Y1493" s="30"/>
      <c r="Z1493" s="29"/>
      <c r="AA1493" s="30"/>
      <c r="AB1493" s="30"/>
      <c r="AC1493" s="29"/>
      <c r="AD1493" s="30"/>
      <c r="AE1493" s="30">
        <v>1481</v>
      </c>
      <c r="AF1493" s="383" t="s">
        <v>10723</v>
      </c>
      <c r="AG1493" s="30"/>
      <c r="AH1493" s="30"/>
      <c r="AI1493" s="29"/>
      <c r="AJ1493" s="30"/>
      <c r="AK1493" s="30"/>
      <c r="AL1493" s="29"/>
      <c r="AM1493" s="30"/>
      <c r="AN1493" s="30"/>
      <c r="AO1493" s="29"/>
      <c r="AP1493" s="30"/>
      <c r="AQ1493" s="30">
        <v>1481</v>
      </c>
      <c r="AR1493" s="383">
        <v>7196605.25</v>
      </c>
      <c r="AS1493" s="253">
        <f t="shared" si="50"/>
        <v>1481</v>
      </c>
      <c r="AT1493" s="254">
        <f t="shared" si="51"/>
        <v>1481</v>
      </c>
      <c r="AU1493" s="376">
        <v>1481</v>
      </c>
      <c r="AV1493" s="376">
        <v>7199222.4400000004</v>
      </c>
    </row>
    <row r="1494" spans="22:48">
      <c r="V1494" s="30"/>
      <c r="W1494" s="29"/>
      <c r="X1494" s="30"/>
      <c r="Y1494" s="30"/>
      <c r="Z1494" s="29"/>
      <c r="AA1494" s="30"/>
      <c r="AB1494" s="30"/>
      <c r="AC1494" s="29"/>
      <c r="AD1494" s="30"/>
      <c r="AE1494" s="30">
        <v>1482</v>
      </c>
      <c r="AF1494" s="383" t="s">
        <v>10723</v>
      </c>
      <c r="AG1494" s="30"/>
      <c r="AH1494" s="30"/>
      <c r="AI1494" s="29"/>
      <c r="AJ1494" s="30"/>
      <c r="AK1494" s="30"/>
      <c r="AL1494" s="29"/>
      <c r="AM1494" s="30"/>
      <c r="AN1494" s="30"/>
      <c r="AO1494" s="29"/>
      <c r="AP1494" s="30"/>
      <c r="AQ1494" s="30">
        <v>1482</v>
      </c>
      <c r="AR1494" s="383">
        <v>7201456.4000000004</v>
      </c>
      <c r="AS1494" s="253">
        <f t="shared" si="50"/>
        <v>1482</v>
      </c>
      <c r="AT1494" s="254">
        <f t="shared" si="51"/>
        <v>1482</v>
      </c>
      <c r="AU1494" s="376">
        <v>1482</v>
      </c>
      <c r="AV1494" s="376">
        <v>7204071.7800000003</v>
      </c>
    </row>
    <row r="1495" spans="22:48">
      <c r="V1495" s="30"/>
      <c r="W1495" s="29"/>
      <c r="X1495" s="30"/>
      <c r="Y1495" s="30"/>
      <c r="Z1495" s="29"/>
      <c r="AA1495" s="30"/>
      <c r="AB1495" s="30"/>
      <c r="AC1495" s="29"/>
      <c r="AD1495" s="30"/>
      <c r="AE1495" s="30">
        <v>1483</v>
      </c>
      <c r="AF1495" s="383" t="s">
        <v>10723</v>
      </c>
      <c r="AG1495" s="30"/>
      <c r="AH1495" s="30"/>
      <c r="AI1495" s="29"/>
      <c r="AJ1495" s="30"/>
      <c r="AK1495" s="30"/>
      <c r="AL1495" s="29"/>
      <c r="AM1495" s="30"/>
      <c r="AN1495" s="30"/>
      <c r="AO1495" s="29"/>
      <c r="AP1495" s="30"/>
      <c r="AQ1495" s="30">
        <v>1483</v>
      </c>
      <c r="AR1495" s="383">
        <v>7206307.5499999998</v>
      </c>
      <c r="AS1495" s="253">
        <f t="shared" si="50"/>
        <v>1483</v>
      </c>
      <c r="AT1495" s="254">
        <f t="shared" si="51"/>
        <v>1483</v>
      </c>
      <c r="AU1495" s="376">
        <v>1483</v>
      </c>
      <c r="AV1495" s="376">
        <v>7208921.1200000001</v>
      </c>
    </row>
    <row r="1496" spans="22:48">
      <c r="V1496" s="30"/>
      <c r="W1496" s="29"/>
      <c r="X1496" s="30"/>
      <c r="Y1496" s="30"/>
      <c r="Z1496" s="29"/>
      <c r="AA1496" s="30"/>
      <c r="AB1496" s="30"/>
      <c r="AC1496" s="29"/>
      <c r="AD1496" s="30"/>
      <c r="AE1496" s="30">
        <v>1484</v>
      </c>
      <c r="AF1496" s="383" t="s">
        <v>10723</v>
      </c>
      <c r="AG1496" s="30"/>
      <c r="AH1496" s="30"/>
      <c r="AI1496" s="29"/>
      <c r="AJ1496" s="30"/>
      <c r="AK1496" s="30"/>
      <c r="AL1496" s="29"/>
      <c r="AM1496" s="30"/>
      <c r="AN1496" s="30"/>
      <c r="AO1496" s="29"/>
      <c r="AP1496" s="30"/>
      <c r="AQ1496" s="30">
        <v>1484</v>
      </c>
      <c r="AR1496" s="383">
        <v>7211158.7000000002</v>
      </c>
      <c r="AS1496" s="253">
        <f t="shared" si="50"/>
        <v>1484</v>
      </c>
      <c r="AT1496" s="254">
        <f t="shared" si="51"/>
        <v>1484</v>
      </c>
      <c r="AU1496" s="376">
        <v>1484</v>
      </c>
      <c r="AV1496" s="376">
        <v>7213770.46</v>
      </c>
    </row>
    <row r="1497" spans="22:48">
      <c r="V1497" s="30"/>
      <c r="W1497" s="29"/>
      <c r="X1497" s="30"/>
      <c r="Y1497" s="30"/>
      <c r="Z1497" s="29"/>
      <c r="AA1497" s="30"/>
      <c r="AB1497" s="30"/>
      <c r="AC1497" s="29"/>
      <c r="AD1497" s="30"/>
      <c r="AE1497" s="30">
        <v>1485</v>
      </c>
      <c r="AF1497" s="383" t="s">
        <v>10723</v>
      </c>
      <c r="AG1497" s="30"/>
      <c r="AH1497" s="30"/>
      <c r="AI1497" s="29"/>
      <c r="AJ1497" s="30"/>
      <c r="AK1497" s="30"/>
      <c r="AL1497" s="29"/>
      <c r="AM1497" s="30"/>
      <c r="AN1497" s="30"/>
      <c r="AO1497" s="29"/>
      <c r="AP1497" s="30"/>
      <c r="AQ1497" s="30">
        <v>1485</v>
      </c>
      <c r="AR1497" s="383">
        <v>7216009.8499999996</v>
      </c>
      <c r="AS1497" s="253">
        <f t="shared" si="50"/>
        <v>1485</v>
      </c>
      <c r="AT1497" s="254">
        <f t="shared" si="51"/>
        <v>1485</v>
      </c>
      <c r="AU1497" s="376">
        <v>1485</v>
      </c>
      <c r="AV1497" s="376">
        <v>7218619.7999999998</v>
      </c>
    </row>
    <row r="1498" spans="22:48">
      <c r="V1498" s="30"/>
      <c r="W1498" s="29"/>
      <c r="X1498" s="30"/>
      <c r="Y1498" s="30"/>
      <c r="Z1498" s="29"/>
      <c r="AA1498" s="30"/>
      <c r="AB1498" s="30"/>
      <c r="AC1498" s="29"/>
      <c r="AD1498" s="30"/>
      <c r="AE1498" s="30">
        <v>1486</v>
      </c>
      <c r="AF1498" s="383" t="s">
        <v>10723</v>
      </c>
      <c r="AG1498" s="30"/>
      <c r="AH1498" s="30"/>
      <c r="AI1498" s="29"/>
      <c r="AJ1498" s="30"/>
      <c r="AK1498" s="30"/>
      <c r="AL1498" s="29"/>
      <c r="AM1498" s="30"/>
      <c r="AN1498" s="30"/>
      <c r="AO1498" s="29"/>
      <c r="AP1498" s="30"/>
      <c r="AQ1498" s="30">
        <v>1486</v>
      </c>
      <c r="AR1498" s="383">
        <v>7220861</v>
      </c>
      <c r="AS1498" s="253">
        <f t="shared" si="50"/>
        <v>1486</v>
      </c>
      <c r="AT1498" s="254">
        <f t="shared" si="51"/>
        <v>1486</v>
      </c>
      <c r="AU1498" s="376">
        <v>1486</v>
      </c>
      <c r="AV1498" s="376">
        <v>7223469.1399999997</v>
      </c>
    </row>
    <row r="1499" spans="22:48">
      <c r="V1499" s="30"/>
      <c r="W1499" s="29"/>
      <c r="X1499" s="30"/>
      <c r="Y1499" s="30"/>
      <c r="Z1499" s="29"/>
      <c r="AA1499" s="30"/>
      <c r="AB1499" s="30"/>
      <c r="AC1499" s="29"/>
      <c r="AD1499" s="30"/>
      <c r="AE1499" s="30">
        <v>1487</v>
      </c>
      <c r="AF1499" s="383" t="s">
        <v>10723</v>
      </c>
      <c r="AG1499" s="30"/>
      <c r="AH1499" s="30"/>
      <c r="AI1499" s="29"/>
      <c r="AJ1499" s="30"/>
      <c r="AK1499" s="30"/>
      <c r="AL1499" s="29"/>
      <c r="AM1499" s="30"/>
      <c r="AN1499" s="30"/>
      <c r="AO1499" s="29"/>
      <c r="AP1499" s="30"/>
      <c r="AQ1499" s="30">
        <v>1487</v>
      </c>
      <c r="AR1499" s="383">
        <v>7225712.1500000004</v>
      </c>
      <c r="AS1499" s="253">
        <f t="shared" si="50"/>
        <v>1487</v>
      </c>
      <c r="AT1499" s="254">
        <f t="shared" si="51"/>
        <v>1487</v>
      </c>
      <c r="AU1499" s="376">
        <v>1487</v>
      </c>
      <c r="AV1499" s="376">
        <v>7228318.4800000004</v>
      </c>
    </row>
    <row r="1500" spans="22:48">
      <c r="V1500" s="30"/>
      <c r="W1500" s="29"/>
      <c r="X1500" s="30"/>
      <c r="Y1500" s="30"/>
      <c r="Z1500" s="29"/>
      <c r="AA1500" s="30"/>
      <c r="AB1500" s="30"/>
      <c r="AC1500" s="29"/>
      <c r="AD1500" s="30"/>
      <c r="AE1500" s="30">
        <v>1488</v>
      </c>
      <c r="AF1500" s="383" t="s">
        <v>10723</v>
      </c>
      <c r="AG1500" s="30"/>
      <c r="AH1500" s="30"/>
      <c r="AI1500" s="29"/>
      <c r="AJ1500" s="30"/>
      <c r="AK1500" s="30"/>
      <c r="AL1500" s="29"/>
      <c r="AM1500" s="30"/>
      <c r="AN1500" s="30"/>
      <c r="AO1500" s="29"/>
      <c r="AP1500" s="30"/>
      <c r="AQ1500" s="30">
        <v>1488</v>
      </c>
      <c r="AR1500" s="383">
        <v>7230563.2999999998</v>
      </c>
      <c r="AS1500" s="253">
        <f t="shared" si="50"/>
        <v>1488</v>
      </c>
      <c r="AT1500" s="254">
        <f t="shared" si="51"/>
        <v>1488</v>
      </c>
      <c r="AU1500" s="376">
        <v>1488</v>
      </c>
      <c r="AV1500" s="376">
        <v>7233167.8200000003</v>
      </c>
    </row>
    <row r="1501" spans="22:48">
      <c r="V1501" s="30"/>
      <c r="W1501" s="29"/>
      <c r="X1501" s="30"/>
      <c r="Y1501" s="30"/>
      <c r="Z1501" s="29"/>
      <c r="AA1501" s="30"/>
      <c r="AB1501" s="30"/>
      <c r="AC1501" s="29"/>
      <c r="AD1501" s="30"/>
      <c r="AE1501" s="30">
        <v>1489</v>
      </c>
      <c r="AF1501" s="383" t="s">
        <v>10723</v>
      </c>
      <c r="AG1501" s="30"/>
      <c r="AH1501" s="30"/>
      <c r="AI1501" s="29"/>
      <c r="AJ1501" s="30"/>
      <c r="AK1501" s="30"/>
      <c r="AL1501" s="29"/>
      <c r="AM1501" s="30"/>
      <c r="AN1501" s="30"/>
      <c r="AO1501" s="29"/>
      <c r="AP1501" s="30"/>
      <c r="AQ1501" s="30">
        <v>1489</v>
      </c>
      <c r="AR1501" s="383">
        <v>7235414.4500000002</v>
      </c>
      <c r="AS1501" s="253">
        <f t="shared" si="50"/>
        <v>1489</v>
      </c>
      <c r="AT1501" s="254">
        <f t="shared" si="51"/>
        <v>1489</v>
      </c>
      <c r="AU1501" s="376">
        <v>1489</v>
      </c>
      <c r="AV1501" s="376">
        <v>7238017.1600000001</v>
      </c>
    </row>
    <row r="1502" spans="22:48">
      <c r="V1502" s="30"/>
      <c r="W1502" s="29"/>
      <c r="X1502" s="30"/>
      <c r="Y1502" s="30"/>
      <c r="Z1502" s="29"/>
      <c r="AA1502" s="30"/>
      <c r="AB1502" s="30"/>
      <c r="AC1502" s="29"/>
      <c r="AD1502" s="30"/>
      <c r="AE1502" s="30">
        <v>1490</v>
      </c>
      <c r="AF1502" s="383" t="s">
        <v>10723</v>
      </c>
      <c r="AG1502" s="30"/>
      <c r="AH1502" s="30"/>
      <c r="AI1502" s="29"/>
      <c r="AJ1502" s="30"/>
      <c r="AK1502" s="30"/>
      <c r="AL1502" s="29"/>
      <c r="AM1502" s="30"/>
      <c r="AN1502" s="30"/>
      <c r="AO1502" s="29"/>
      <c r="AP1502" s="30"/>
      <c r="AQ1502" s="30">
        <v>1490</v>
      </c>
      <c r="AR1502" s="383">
        <v>7240265.5999999996</v>
      </c>
      <c r="AS1502" s="253">
        <f t="shared" si="50"/>
        <v>1490</v>
      </c>
      <c r="AT1502" s="254">
        <f t="shared" si="51"/>
        <v>1490</v>
      </c>
      <c r="AU1502" s="376">
        <v>1490</v>
      </c>
      <c r="AV1502" s="376">
        <v>7242866.5</v>
      </c>
    </row>
    <row r="1503" spans="22:48">
      <c r="V1503" s="30"/>
      <c r="W1503" s="29"/>
      <c r="X1503" s="30"/>
      <c r="Y1503" s="30"/>
      <c r="Z1503" s="29"/>
      <c r="AA1503" s="30"/>
      <c r="AB1503" s="30"/>
      <c r="AC1503" s="29"/>
      <c r="AD1503" s="30"/>
      <c r="AE1503" s="30">
        <v>1491</v>
      </c>
      <c r="AF1503" s="383" t="s">
        <v>10723</v>
      </c>
      <c r="AG1503" s="30"/>
      <c r="AH1503" s="30"/>
      <c r="AI1503" s="29"/>
      <c r="AJ1503" s="30"/>
      <c r="AK1503" s="30"/>
      <c r="AL1503" s="29"/>
      <c r="AM1503" s="30"/>
      <c r="AN1503" s="30"/>
      <c r="AO1503" s="29"/>
      <c r="AP1503" s="30"/>
      <c r="AQ1503" s="30">
        <v>1491</v>
      </c>
      <c r="AR1503" s="383">
        <v>7245116.75</v>
      </c>
      <c r="AS1503" s="253">
        <f t="shared" si="50"/>
        <v>1491</v>
      </c>
      <c r="AT1503" s="254">
        <f t="shared" si="51"/>
        <v>1491</v>
      </c>
      <c r="AU1503" s="376">
        <v>1491</v>
      </c>
      <c r="AV1503" s="376">
        <v>7247715.8399999999</v>
      </c>
    </row>
    <row r="1504" spans="22:48">
      <c r="V1504" s="30"/>
      <c r="W1504" s="29"/>
      <c r="X1504" s="30"/>
      <c r="Y1504" s="30"/>
      <c r="Z1504" s="29"/>
      <c r="AA1504" s="30"/>
      <c r="AB1504" s="30"/>
      <c r="AC1504" s="29"/>
      <c r="AD1504" s="30"/>
      <c r="AE1504" s="30">
        <v>1492</v>
      </c>
      <c r="AF1504" s="383" t="s">
        <v>10723</v>
      </c>
      <c r="AG1504" s="30"/>
      <c r="AH1504" s="30"/>
      <c r="AI1504" s="29"/>
      <c r="AJ1504" s="30"/>
      <c r="AK1504" s="30"/>
      <c r="AL1504" s="29"/>
      <c r="AM1504" s="30"/>
      <c r="AN1504" s="30"/>
      <c r="AO1504" s="29"/>
      <c r="AP1504" s="30"/>
      <c r="AQ1504" s="30">
        <v>1492</v>
      </c>
      <c r="AR1504" s="383">
        <v>7249967.9000000004</v>
      </c>
      <c r="AS1504" s="253">
        <f t="shared" si="50"/>
        <v>1492</v>
      </c>
      <c r="AT1504" s="254">
        <f t="shared" si="51"/>
        <v>1492</v>
      </c>
      <c r="AU1504" s="376">
        <v>1492</v>
      </c>
      <c r="AV1504" s="376">
        <v>7252565.1799999997</v>
      </c>
    </row>
    <row r="1505" spans="22:48">
      <c r="V1505" s="30"/>
      <c r="W1505" s="29"/>
      <c r="X1505" s="30"/>
      <c r="Y1505" s="30"/>
      <c r="Z1505" s="29"/>
      <c r="AA1505" s="30"/>
      <c r="AB1505" s="30"/>
      <c r="AC1505" s="29"/>
      <c r="AD1505" s="30"/>
      <c r="AE1505" s="30">
        <v>1493</v>
      </c>
      <c r="AF1505" s="383" t="s">
        <v>10723</v>
      </c>
      <c r="AG1505" s="30"/>
      <c r="AH1505" s="30"/>
      <c r="AI1505" s="29"/>
      <c r="AJ1505" s="30"/>
      <c r="AK1505" s="30"/>
      <c r="AL1505" s="29"/>
      <c r="AM1505" s="30"/>
      <c r="AN1505" s="30"/>
      <c r="AO1505" s="29"/>
      <c r="AP1505" s="30"/>
      <c r="AQ1505" s="30">
        <v>1493</v>
      </c>
      <c r="AR1505" s="383">
        <v>7254819.0499999998</v>
      </c>
      <c r="AS1505" s="253">
        <f t="shared" si="50"/>
        <v>1493</v>
      </c>
      <c r="AT1505" s="254">
        <f t="shared" si="51"/>
        <v>1493</v>
      </c>
      <c r="AU1505" s="376">
        <v>1493</v>
      </c>
      <c r="AV1505" s="376">
        <v>7257414.5199999996</v>
      </c>
    </row>
    <row r="1506" spans="22:48">
      <c r="V1506" s="30"/>
      <c r="W1506" s="29"/>
      <c r="X1506" s="30"/>
      <c r="Y1506" s="30"/>
      <c r="Z1506" s="29"/>
      <c r="AA1506" s="30"/>
      <c r="AB1506" s="30"/>
      <c r="AC1506" s="29"/>
      <c r="AD1506" s="30"/>
      <c r="AE1506" s="30">
        <v>1494</v>
      </c>
      <c r="AF1506" s="383" t="s">
        <v>10723</v>
      </c>
      <c r="AG1506" s="30"/>
      <c r="AH1506" s="30"/>
      <c r="AI1506" s="29"/>
      <c r="AJ1506" s="30"/>
      <c r="AK1506" s="30"/>
      <c r="AL1506" s="29"/>
      <c r="AM1506" s="30"/>
      <c r="AN1506" s="30"/>
      <c r="AO1506" s="29"/>
      <c r="AP1506" s="30"/>
      <c r="AQ1506" s="30">
        <v>1494</v>
      </c>
      <c r="AR1506" s="383">
        <v>7259670.2000000002</v>
      </c>
      <c r="AS1506" s="253">
        <f t="shared" si="50"/>
        <v>1494</v>
      </c>
      <c r="AT1506" s="254">
        <f t="shared" si="51"/>
        <v>1494</v>
      </c>
      <c r="AU1506" s="376">
        <v>1494</v>
      </c>
      <c r="AV1506" s="376">
        <v>7262263.8600000003</v>
      </c>
    </row>
    <row r="1507" spans="22:48">
      <c r="V1507" s="30"/>
      <c r="W1507" s="29"/>
      <c r="X1507" s="30"/>
      <c r="Y1507" s="30"/>
      <c r="Z1507" s="29"/>
      <c r="AA1507" s="30"/>
      <c r="AB1507" s="30"/>
      <c r="AC1507" s="29"/>
      <c r="AD1507" s="30"/>
      <c r="AE1507" s="30">
        <v>1495</v>
      </c>
      <c r="AF1507" s="383" t="s">
        <v>10723</v>
      </c>
      <c r="AG1507" s="30"/>
      <c r="AH1507" s="30"/>
      <c r="AI1507" s="29"/>
      <c r="AJ1507" s="30"/>
      <c r="AK1507" s="30"/>
      <c r="AL1507" s="29"/>
      <c r="AM1507" s="30"/>
      <c r="AN1507" s="30"/>
      <c r="AO1507" s="29"/>
      <c r="AP1507" s="30"/>
      <c r="AQ1507" s="30">
        <v>1495</v>
      </c>
      <c r="AR1507" s="383">
        <v>7264521.3499999996</v>
      </c>
      <c r="AS1507" s="253">
        <f t="shared" si="50"/>
        <v>1495</v>
      </c>
      <c r="AT1507" s="254">
        <f t="shared" si="51"/>
        <v>1495</v>
      </c>
      <c r="AU1507" s="376">
        <v>1495</v>
      </c>
      <c r="AV1507" s="376">
        <v>7267113.2000000002</v>
      </c>
    </row>
    <row r="1508" spans="22:48">
      <c r="V1508" s="30"/>
      <c r="W1508" s="29"/>
      <c r="X1508" s="30"/>
      <c r="Y1508" s="30"/>
      <c r="Z1508" s="29"/>
      <c r="AA1508" s="30"/>
      <c r="AB1508" s="30"/>
      <c r="AC1508" s="29"/>
      <c r="AD1508" s="30"/>
      <c r="AE1508" s="30">
        <v>1496</v>
      </c>
      <c r="AF1508" s="383" t="s">
        <v>10723</v>
      </c>
      <c r="AG1508" s="30"/>
      <c r="AH1508" s="30"/>
      <c r="AI1508" s="29"/>
      <c r="AJ1508" s="30"/>
      <c r="AK1508" s="30"/>
      <c r="AL1508" s="29"/>
      <c r="AM1508" s="30"/>
      <c r="AN1508" s="30"/>
      <c r="AO1508" s="29"/>
      <c r="AP1508" s="30"/>
      <c r="AQ1508" s="30">
        <v>1496</v>
      </c>
      <c r="AR1508" s="383">
        <v>7269372.5</v>
      </c>
      <c r="AS1508" s="253">
        <f t="shared" si="50"/>
        <v>1496</v>
      </c>
      <c r="AT1508" s="254">
        <f t="shared" si="51"/>
        <v>1496</v>
      </c>
      <c r="AU1508" s="376">
        <v>1496</v>
      </c>
      <c r="AV1508" s="376">
        <v>7271962.54</v>
      </c>
    </row>
    <row r="1509" spans="22:48">
      <c r="V1509" s="30"/>
      <c r="W1509" s="29"/>
      <c r="X1509" s="30"/>
      <c r="Y1509" s="30"/>
      <c r="Z1509" s="29"/>
      <c r="AA1509" s="30"/>
      <c r="AB1509" s="30"/>
      <c r="AC1509" s="29"/>
      <c r="AD1509" s="30"/>
      <c r="AE1509" s="30">
        <v>1497</v>
      </c>
      <c r="AF1509" s="383" t="s">
        <v>10723</v>
      </c>
      <c r="AG1509" s="30"/>
      <c r="AH1509" s="30"/>
      <c r="AI1509" s="29"/>
      <c r="AJ1509" s="30"/>
      <c r="AK1509" s="30"/>
      <c r="AL1509" s="29"/>
      <c r="AM1509" s="30"/>
      <c r="AN1509" s="30"/>
      <c r="AO1509" s="29"/>
      <c r="AP1509" s="30"/>
      <c r="AQ1509" s="30">
        <v>1497</v>
      </c>
      <c r="AR1509" s="383">
        <v>7274223.6500000004</v>
      </c>
      <c r="AS1509" s="253">
        <f t="shared" si="50"/>
        <v>1497</v>
      </c>
      <c r="AT1509" s="254">
        <f t="shared" si="51"/>
        <v>1497</v>
      </c>
      <c r="AU1509" s="376">
        <v>1497</v>
      </c>
      <c r="AV1509" s="376">
        <v>7276811.8799999999</v>
      </c>
    </row>
    <row r="1510" spans="22:48">
      <c r="V1510" s="30"/>
      <c r="W1510" s="29"/>
      <c r="X1510" s="30"/>
      <c r="Y1510" s="30"/>
      <c r="Z1510" s="29"/>
      <c r="AA1510" s="30"/>
      <c r="AB1510" s="30"/>
      <c r="AC1510" s="29"/>
      <c r="AD1510" s="30"/>
      <c r="AE1510" s="30">
        <v>1498</v>
      </c>
      <c r="AF1510" s="383" t="s">
        <v>10723</v>
      </c>
      <c r="AG1510" s="30"/>
      <c r="AH1510" s="30"/>
      <c r="AI1510" s="29"/>
      <c r="AJ1510" s="30"/>
      <c r="AK1510" s="30"/>
      <c r="AL1510" s="29"/>
      <c r="AM1510" s="30"/>
      <c r="AN1510" s="30"/>
      <c r="AO1510" s="29"/>
      <c r="AP1510" s="30"/>
      <c r="AQ1510" s="30">
        <v>1498</v>
      </c>
      <c r="AR1510" s="383">
        <v>7279074.7999999998</v>
      </c>
      <c r="AS1510" s="253">
        <f t="shared" si="50"/>
        <v>1498</v>
      </c>
      <c r="AT1510" s="254">
        <f t="shared" si="51"/>
        <v>1498</v>
      </c>
      <c r="AU1510" s="376">
        <v>1498</v>
      </c>
      <c r="AV1510" s="376">
        <v>7281661.2199999997</v>
      </c>
    </row>
    <row r="1511" spans="22:48">
      <c r="V1511" s="30"/>
      <c r="W1511" s="29"/>
      <c r="X1511" s="30"/>
      <c r="Y1511" s="30"/>
      <c r="Z1511" s="29"/>
      <c r="AA1511" s="30"/>
      <c r="AB1511" s="30"/>
      <c r="AC1511" s="29"/>
      <c r="AD1511" s="30"/>
      <c r="AE1511" s="30">
        <v>1499</v>
      </c>
      <c r="AF1511" s="383" t="s">
        <v>10723</v>
      </c>
      <c r="AG1511" s="30"/>
      <c r="AH1511" s="30"/>
      <c r="AI1511" s="29"/>
      <c r="AJ1511" s="30"/>
      <c r="AK1511" s="30"/>
      <c r="AL1511" s="29"/>
      <c r="AM1511" s="30"/>
      <c r="AN1511" s="30"/>
      <c r="AO1511" s="29"/>
      <c r="AP1511" s="30"/>
      <c r="AQ1511" s="30">
        <v>1499</v>
      </c>
      <c r="AR1511" s="383">
        <v>7283925.9500000002</v>
      </c>
      <c r="AS1511" s="253">
        <f t="shared" si="50"/>
        <v>1499</v>
      </c>
      <c r="AT1511" s="254">
        <f t="shared" si="51"/>
        <v>1499</v>
      </c>
      <c r="AU1511" s="376">
        <v>1499</v>
      </c>
      <c r="AV1511" s="376">
        <v>7286510.5599999996</v>
      </c>
    </row>
    <row r="1512" spans="22:48">
      <c r="V1512" s="30"/>
      <c r="W1512" s="29"/>
      <c r="X1512" s="30"/>
      <c r="Y1512" s="30"/>
      <c r="Z1512" s="29"/>
      <c r="AA1512" s="30"/>
      <c r="AB1512" s="30"/>
      <c r="AC1512" s="29"/>
      <c r="AD1512" s="30"/>
      <c r="AE1512" s="30">
        <v>1500</v>
      </c>
      <c r="AF1512" s="383" t="s">
        <v>10723</v>
      </c>
      <c r="AG1512" s="30"/>
      <c r="AH1512" s="30"/>
      <c r="AI1512" s="29"/>
      <c r="AJ1512" s="30"/>
      <c r="AK1512" s="30"/>
      <c r="AL1512" s="29"/>
      <c r="AM1512" s="30"/>
      <c r="AN1512" s="30"/>
      <c r="AO1512" s="29"/>
      <c r="AP1512" s="30"/>
      <c r="AQ1512" s="30">
        <v>1500</v>
      </c>
      <c r="AR1512" s="383">
        <v>7288777.0999999996</v>
      </c>
      <c r="AS1512" s="253">
        <f t="shared" si="50"/>
        <v>1500</v>
      </c>
      <c r="AT1512" s="254">
        <f t="shared" si="51"/>
        <v>1500</v>
      </c>
      <c r="AU1512" s="376">
        <v>1500</v>
      </c>
      <c r="AV1512" s="376">
        <v>7291359.9000000004</v>
      </c>
    </row>
    <row r="1513" spans="22:48">
      <c r="V1513" s="30"/>
      <c r="W1513" s="29"/>
      <c r="X1513" s="30"/>
      <c r="Y1513" s="30"/>
      <c r="Z1513" s="29"/>
      <c r="AA1513" s="30"/>
      <c r="AB1513" s="30"/>
      <c r="AC1513" s="29"/>
      <c r="AD1513" s="30"/>
      <c r="AE1513" s="30">
        <v>1501</v>
      </c>
      <c r="AF1513" s="383" t="s">
        <v>10723</v>
      </c>
      <c r="AG1513" s="30"/>
      <c r="AH1513" s="30"/>
      <c r="AI1513" s="29"/>
      <c r="AJ1513" s="30"/>
      <c r="AK1513" s="30"/>
      <c r="AL1513" s="29"/>
      <c r="AM1513" s="30"/>
      <c r="AN1513" s="30"/>
      <c r="AO1513" s="29"/>
      <c r="AP1513" s="30"/>
      <c r="AQ1513" s="30">
        <v>1501</v>
      </c>
      <c r="AR1513" s="383">
        <v>7293628.25</v>
      </c>
      <c r="AS1513" s="253">
        <f t="shared" si="50"/>
        <v>1501</v>
      </c>
      <c r="AT1513" s="254">
        <f t="shared" si="51"/>
        <v>1501</v>
      </c>
      <c r="AU1513" s="376">
        <v>1501</v>
      </c>
      <c r="AV1513" s="376">
        <v>7296209.2400000002</v>
      </c>
    </row>
    <row r="1514" spans="22:48">
      <c r="V1514" s="30"/>
      <c r="W1514" s="29"/>
      <c r="X1514" s="30"/>
      <c r="Y1514" s="30"/>
      <c r="Z1514" s="29"/>
      <c r="AA1514" s="30"/>
      <c r="AB1514" s="30"/>
      <c r="AC1514" s="29"/>
      <c r="AD1514" s="30"/>
      <c r="AE1514" s="30">
        <v>1502</v>
      </c>
      <c r="AF1514" s="383" t="s">
        <v>10723</v>
      </c>
      <c r="AG1514" s="30"/>
      <c r="AH1514" s="30"/>
      <c r="AI1514" s="29"/>
      <c r="AJ1514" s="30"/>
      <c r="AK1514" s="30"/>
      <c r="AL1514" s="29"/>
      <c r="AM1514" s="30"/>
      <c r="AN1514" s="30"/>
      <c r="AO1514" s="29"/>
      <c r="AP1514" s="30"/>
      <c r="AQ1514" s="30">
        <v>1502</v>
      </c>
      <c r="AR1514" s="383">
        <v>7298479.4000000004</v>
      </c>
      <c r="AS1514" s="253">
        <f t="shared" si="50"/>
        <v>1502</v>
      </c>
      <c r="AT1514" s="254">
        <f t="shared" si="51"/>
        <v>1502</v>
      </c>
      <c r="AU1514" s="376">
        <v>1502</v>
      </c>
      <c r="AV1514" s="376">
        <v>7301058.5800000001</v>
      </c>
    </row>
    <row r="1515" spans="22:48">
      <c r="V1515" s="30"/>
      <c r="W1515" s="29"/>
      <c r="X1515" s="30"/>
      <c r="Y1515" s="30"/>
      <c r="Z1515" s="29"/>
      <c r="AA1515" s="30"/>
      <c r="AB1515" s="30"/>
      <c r="AC1515" s="29"/>
      <c r="AD1515" s="30"/>
      <c r="AE1515" s="30">
        <v>1503</v>
      </c>
      <c r="AF1515" s="383" t="s">
        <v>10723</v>
      </c>
      <c r="AG1515" s="30"/>
      <c r="AH1515" s="30"/>
      <c r="AI1515" s="29"/>
      <c r="AJ1515" s="30"/>
      <c r="AK1515" s="30"/>
      <c r="AL1515" s="29"/>
      <c r="AM1515" s="30"/>
      <c r="AN1515" s="30"/>
      <c r="AO1515" s="29"/>
      <c r="AP1515" s="30"/>
      <c r="AQ1515" s="30">
        <v>1503</v>
      </c>
      <c r="AR1515" s="383">
        <v>7303330.5499999998</v>
      </c>
      <c r="AS1515" s="253">
        <f t="shared" si="50"/>
        <v>1503</v>
      </c>
      <c r="AT1515" s="254">
        <f t="shared" si="51"/>
        <v>1503</v>
      </c>
      <c r="AU1515" s="376">
        <v>1503</v>
      </c>
      <c r="AV1515" s="376">
        <v>7305907.9199999999</v>
      </c>
    </row>
    <row r="1516" spans="22:48">
      <c r="V1516" s="30"/>
      <c r="W1516" s="29"/>
      <c r="X1516" s="30"/>
      <c r="Y1516" s="30"/>
      <c r="Z1516" s="29"/>
      <c r="AA1516" s="30"/>
      <c r="AB1516" s="30"/>
      <c r="AC1516" s="29"/>
      <c r="AD1516" s="30"/>
      <c r="AE1516" s="30">
        <v>1504</v>
      </c>
      <c r="AF1516" s="383" t="s">
        <v>10723</v>
      </c>
      <c r="AG1516" s="30"/>
      <c r="AH1516" s="30"/>
      <c r="AI1516" s="29"/>
      <c r="AJ1516" s="30"/>
      <c r="AK1516" s="30"/>
      <c r="AL1516" s="29"/>
      <c r="AM1516" s="30"/>
      <c r="AN1516" s="30"/>
      <c r="AO1516" s="29"/>
      <c r="AP1516" s="30"/>
      <c r="AQ1516" s="30">
        <v>1504</v>
      </c>
      <c r="AR1516" s="383">
        <v>7308181.7000000002</v>
      </c>
      <c r="AS1516" s="253">
        <f t="shared" si="50"/>
        <v>1504</v>
      </c>
      <c r="AT1516" s="254">
        <f t="shared" si="51"/>
        <v>1504</v>
      </c>
      <c r="AU1516" s="376">
        <v>1504</v>
      </c>
      <c r="AV1516" s="376">
        <v>7310757.2599999998</v>
      </c>
    </row>
    <row r="1517" spans="22:48">
      <c r="V1517" s="30"/>
      <c r="W1517" s="29"/>
      <c r="X1517" s="30"/>
      <c r="Y1517" s="30"/>
      <c r="Z1517" s="29"/>
      <c r="AA1517" s="30"/>
      <c r="AB1517" s="30"/>
      <c r="AC1517" s="29"/>
      <c r="AD1517" s="30"/>
      <c r="AE1517" s="30">
        <v>1505</v>
      </c>
      <c r="AF1517" s="383" t="s">
        <v>10723</v>
      </c>
      <c r="AG1517" s="30"/>
      <c r="AH1517" s="30"/>
      <c r="AI1517" s="29"/>
      <c r="AJ1517" s="30"/>
      <c r="AK1517" s="30"/>
      <c r="AL1517" s="29"/>
      <c r="AM1517" s="30"/>
      <c r="AN1517" s="30"/>
      <c r="AO1517" s="29"/>
      <c r="AP1517" s="30"/>
      <c r="AQ1517" s="30">
        <v>1505</v>
      </c>
      <c r="AR1517" s="383">
        <v>7313032.8499999996</v>
      </c>
      <c r="AS1517" s="253">
        <f t="shared" si="50"/>
        <v>1505</v>
      </c>
      <c r="AT1517" s="254">
        <f t="shared" si="51"/>
        <v>1505</v>
      </c>
      <c r="AU1517" s="376">
        <v>1505</v>
      </c>
      <c r="AV1517" s="376">
        <v>7315606.5999999996</v>
      </c>
    </row>
    <row r="1518" spans="22:48">
      <c r="V1518" s="30"/>
      <c r="W1518" s="29"/>
      <c r="X1518" s="30"/>
      <c r="Y1518" s="30"/>
      <c r="Z1518" s="29"/>
      <c r="AA1518" s="30"/>
      <c r="AB1518" s="30"/>
      <c r="AC1518" s="29"/>
      <c r="AD1518" s="30"/>
      <c r="AE1518" s="30">
        <v>1506</v>
      </c>
      <c r="AF1518" s="383" t="s">
        <v>10723</v>
      </c>
      <c r="AG1518" s="30"/>
      <c r="AH1518" s="30"/>
      <c r="AI1518" s="29"/>
      <c r="AJ1518" s="30"/>
      <c r="AK1518" s="30"/>
      <c r="AL1518" s="29"/>
      <c r="AM1518" s="30"/>
      <c r="AN1518" s="30"/>
      <c r="AO1518" s="29"/>
      <c r="AP1518" s="30"/>
      <c r="AQ1518" s="30">
        <v>1506</v>
      </c>
      <c r="AR1518" s="383">
        <v>7317884</v>
      </c>
      <c r="AS1518" s="253">
        <f t="shared" si="50"/>
        <v>1506</v>
      </c>
      <c r="AT1518" s="254">
        <f t="shared" si="51"/>
        <v>1506</v>
      </c>
      <c r="AU1518" s="376">
        <v>1506</v>
      </c>
      <c r="AV1518" s="376">
        <v>7320455.9400000004</v>
      </c>
    </row>
    <row r="1519" spans="22:48">
      <c r="V1519" s="30"/>
      <c r="W1519" s="29"/>
      <c r="X1519" s="30"/>
      <c r="Y1519" s="30"/>
      <c r="Z1519" s="29"/>
      <c r="AA1519" s="30"/>
      <c r="AB1519" s="30"/>
      <c r="AC1519" s="29"/>
      <c r="AD1519" s="30"/>
      <c r="AE1519" s="30">
        <v>1507</v>
      </c>
      <c r="AF1519" s="383" t="s">
        <v>10723</v>
      </c>
      <c r="AG1519" s="30"/>
      <c r="AH1519" s="30"/>
      <c r="AI1519" s="29"/>
      <c r="AJ1519" s="30"/>
      <c r="AK1519" s="30"/>
      <c r="AL1519" s="29"/>
      <c r="AM1519" s="30"/>
      <c r="AN1519" s="30"/>
      <c r="AO1519" s="29"/>
      <c r="AP1519" s="30"/>
      <c r="AQ1519" s="30">
        <v>1507</v>
      </c>
      <c r="AR1519" s="383">
        <v>7322735.1500000004</v>
      </c>
      <c r="AS1519" s="253">
        <f t="shared" si="50"/>
        <v>1507</v>
      </c>
      <c r="AT1519" s="254">
        <f t="shared" si="51"/>
        <v>1507</v>
      </c>
      <c r="AU1519" s="376">
        <v>1507</v>
      </c>
      <c r="AV1519" s="376">
        <v>7325305.2800000003</v>
      </c>
    </row>
    <row r="1520" spans="22:48">
      <c r="V1520" s="30"/>
      <c r="W1520" s="29"/>
      <c r="X1520" s="30"/>
      <c r="Y1520" s="30"/>
      <c r="Z1520" s="29"/>
      <c r="AA1520" s="30"/>
      <c r="AB1520" s="30"/>
      <c r="AC1520" s="29"/>
      <c r="AD1520" s="30"/>
      <c r="AE1520" s="30">
        <v>1508</v>
      </c>
      <c r="AF1520" s="383" t="s">
        <v>10723</v>
      </c>
      <c r="AG1520" s="30"/>
      <c r="AH1520" s="30"/>
      <c r="AI1520" s="29"/>
      <c r="AJ1520" s="30"/>
      <c r="AK1520" s="30"/>
      <c r="AL1520" s="29"/>
      <c r="AM1520" s="30"/>
      <c r="AN1520" s="30"/>
      <c r="AO1520" s="29"/>
      <c r="AP1520" s="30"/>
      <c r="AQ1520" s="30">
        <v>1508</v>
      </c>
      <c r="AR1520" s="383">
        <v>7327586.2999999998</v>
      </c>
      <c r="AS1520" s="253">
        <f t="shared" si="50"/>
        <v>1508</v>
      </c>
      <c r="AT1520" s="254">
        <f t="shared" si="51"/>
        <v>1508</v>
      </c>
      <c r="AU1520" s="376">
        <v>1508</v>
      </c>
      <c r="AV1520" s="376">
        <v>7330154.6200000001</v>
      </c>
    </row>
    <row r="1521" spans="22:48">
      <c r="V1521" s="30"/>
      <c r="W1521" s="29"/>
      <c r="X1521" s="30"/>
      <c r="Y1521" s="30"/>
      <c r="Z1521" s="29"/>
      <c r="AA1521" s="30"/>
      <c r="AB1521" s="30"/>
      <c r="AC1521" s="29"/>
      <c r="AD1521" s="30"/>
      <c r="AE1521" s="30">
        <v>1509</v>
      </c>
      <c r="AF1521" s="383" t="s">
        <v>10723</v>
      </c>
      <c r="AG1521" s="30"/>
      <c r="AH1521" s="30"/>
      <c r="AI1521" s="29"/>
      <c r="AJ1521" s="30"/>
      <c r="AK1521" s="30"/>
      <c r="AL1521" s="29"/>
      <c r="AM1521" s="30"/>
      <c r="AN1521" s="30"/>
      <c r="AO1521" s="29"/>
      <c r="AP1521" s="30"/>
      <c r="AQ1521" s="30">
        <v>1509</v>
      </c>
      <c r="AR1521" s="383">
        <v>7332437.4500000002</v>
      </c>
      <c r="AS1521" s="253">
        <f t="shared" si="50"/>
        <v>1509</v>
      </c>
      <c r="AT1521" s="254">
        <f t="shared" si="51"/>
        <v>1509</v>
      </c>
      <c r="AU1521" s="376">
        <v>1509</v>
      </c>
      <c r="AV1521" s="376">
        <v>7335003.96</v>
      </c>
    </row>
    <row r="1522" spans="22:48">
      <c r="V1522" s="30"/>
      <c r="W1522" s="29"/>
      <c r="X1522" s="30"/>
      <c r="Y1522" s="30"/>
      <c r="Z1522" s="29"/>
      <c r="AA1522" s="30"/>
      <c r="AB1522" s="30"/>
      <c r="AC1522" s="29"/>
      <c r="AD1522" s="30"/>
      <c r="AE1522" s="30">
        <v>1510</v>
      </c>
      <c r="AF1522" s="383" t="s">
        <v>10723</v>
      </c>
      <c r="AG1522" s="30"/>
      <c r="AH1522" s="30"/>
      <c r="AI1522" s="29"/>
      <c r="AJ1522" s="30"/>
      <c r="AK1522" s="30"/>
      <c r="AL1522" s="29"/>
      <c r="AM1522" s="30"/>
      <c r="AN1522" s="30"/>
      <c r="AO1522" s="29"/>
      <c r="AP1522" s="30"/>
      <c r="AQ1522" s="30">
        <v>1510</v>
      </c>
      <c r="AR1522" s="383">
        <v>7337288.5999999996</v>
      </c>
      <c r="AS1522" s="253">
        <f t="shared" si="50"/>
        <v>1510</v>
      </c>
      <c r="AT1522" s="254">
        <f t="shared" si="51"/>
        <v>1510</v>
      </c>
      <c r="AU1522" s="376">
        <v>1510</v>
      </c>
      <c r="AV1522" s="376">
        <v>7339853.2999999998</v>
      </c>
    </row>
    <row r="1523" spans="22:48">
      <c r="V1523" s="30"/>
      <c r="W1523" s="29"/>
      <c r="X1523" s="30"/>
      <c r="Y1523" s="30"/>
      <c r="Z1523" s="29"/>
      <c r="AA1523" s="30"/>
      <c r="AB1523" s="30"/>
      <c r="AC1523" s="29"/>
      <c r="AD1523" s="30"/>
      <c r="AE1523" s="30">
        <v>1511</v>
      </c>
      <c r="AF1523" s="383" t="s">
        <v>10723</v>
      </c>
      <c r="AG1523" s="30"/>
      <c r="AH1523" s="30"/>
      <c r="AI1523" s="29"/>
      <c r="AJ1523" s="30"/>
      <c r="AK1523" s="30"/>
      <c r="AL1523" s="29"/>
      <c r="AM1523" s="30"/>
      <c r="AN1523" s="30"/>
      <c r="AO1523" s="29"/>
      <c r="AP1523" s="30"/>
      <c r="AQ1523" s="30">
        <v>1511</v>
      </c>
      <c r="AR1523" s="383">
        <v>7342139.75</v>
      </c>
      <c r="AS1523" s="253">
        <f t="shared" si="50"/>
        <v>1511</v>
      </c>
      <c r="AT1523" s="254">
        <f t="shared" si="51"/>
        <v>1511</v>
      </c>
      <c r="AU1523" s="376">
        <v>1511</v>
      </c>
      <c r="AV1523" s="376">
        <v>7344702.6399999997</v>
      </c>
    </row>
    <row r="1524" spans="22:48">
      <c r="V1524" s="30"/>
      <c r="W1524" s="29"/>
      <c r="X1524" s="30"/>
      <c r="Y1524" s="30"/>
      <c r="Z1524" s="29"/>
      <c r="AA1524" s="30"/>
      <c r="AB1524" s="30"/>
      <c r="AC1524" s="29"/>
      <c r="AD1524" s="30"/>
      <c r="AE1524" s="30">
        <v>1512</v>
      </c>
      <c r="AF1524" s="383" t="s">
        <v>10723</v>
      </c>
      <c r="AG1524" s="30"/>
      <c r="AH1524" s="30"/>
      <c r="AI1524" s="29"/>
      <c r="AJ1524" s="30"/>
      <c r="AK1524" s="30"/>
      <c r="AL1524" s="29"/>
      <c r="AM1524" s="30"/>
      <c r="AN1524" s="30"/>
      <c r="AO1524" s="29"/>
      <c r="AP1524" s="30"/>
      <c r="AQ1524" s="30">
        <v>1512</v>
      </c>
      <c r="AR1524" s="383">
        <v>7346990.9000000004</v>
      </c>
      <c r="AS1524" s="253">
        <f t="shared" si="50"/>
        <v>1512</v>
      </c>
      <c r="AT1524" s="254">
        <f t="shared" si="51"/>
        <v>1512</v>
      </c>
      <c r="AU1524" s="376">
        <v>1512</v>
      </c>
      <c r="AV1524" s="376">
        <v>7349551.9800000004</v>
      </c>
    </row>
    <row r="1525" spans="22:48">
      <c r="V1525" s="30"/>
      <c r="W1525" s="29"/>
      <c r="X1525" s="30"/>
      <c r="Y1525" s="30"/>
      <c r="Z1525" s="29"/>
      <c r="AA1525" s="30"/>
      <c r="AB1525" s="30"/>
      <c r="AC1525" s="29"/>
      <c r="AD1525" s="30"/>
      <c r="AE1525" s="30">
        <v>1513</v>
      </c>
      <c r="AF1525" s="383" t="s">
        <v>10723</v>
      </c>
      <c r="AG1525" s="30"/>
      <c r="AH1525" s="30"/>
      <c r="AI1525" s="29"/>
      <c r="AJ1525" s="30"/>
      <c r="AK1525" s="30"/>
      <c r="AL1525" s="29"/>
      <c r="AM1525" s="30"/>
      <c r="AN1525" s="30"/>
      <c r="AO1525" s="29"/>
      <c r="AP1525" s="30"/>
      <c r="AQ1525" s="30">
        <v>1513</v>
      </c>
      <c r="AR1525" s="383">
        <v>7351842.0499999998</v>
      </c>
      <c r="AS1525" s="253">
        <f t="shared" si="50"/>
        <v>1513</v>
      </c>
      <c r="AT1525" s="254">
        <f t="shared" si="51"/>
        <v>1513</v>
      </c>
      <c r="AU1525" s="376">
        <v>1513</v>
      </c>
      <c r="AV1525" s="376">
        <v>7354401.3200000003</v>
      </c>
    </row>
    <row r="1526" spans="22:48">
      <c r="V1526" s="30"/>
      <c r="W1526" s="29"/>
      <c r="X1526" s="30"/>
      <c r="Y1526" s="30"/>
      <c r="Z1526" s="29"/>
      <c r="AA1526" s="30"/>
      <c r="AB1526" s="30"/>
      <c r="AC1526" s="29"/>
      <c r="AD1526" s="30"/>
      <c r="AE1526" s="30">
        <v>1514</v>
      </c>
      <c r="AF1526" s="383" t="s">
        <v>10723</v>
      </c>
      <c r="AG1526" s="30"/>
      <c r="AH1526" s="30"/>
      <c r="AI1526" s="29"/>
      <c r="AJ1526" s="30"/>
      <c r="AK1526" s="30"/>
      <c r="AL1526" s="29"/>
      <c r="AM1526" s="30"/>
      <c r="AN1526" s="30"/>
      <c r="AO1526" s="29"/>
      <c r="AP1526" s="30"/>
      <c r="AQ1526" s="30">
        <v>1514</v>
      </c>
      <c r="AR1526" s="383">
        <v>7356693.2000000002</v>
      </c>
      <c r="AS1526" s="253">
        <f t="shared" si="50"/>
        <v>1514</v>
      </c>
      <c r="AT1526" s="254">
        <f t="shared" si="51"/>
        <v>1514</v>
      </c>
      <c r="AU1526" s="376">
        <v>1514</v>
      </c>
      <c r="AV1526" s="376">
        <v>7359250.6600000001</v>
      </c>
    </row>
    <row r="1527" spans="22:48">
      <c r="V1527" s="30"/>
      <c r="W1527" s="29"/>
      <c r="X1527" s="30"/>
      <c r="Y1527" s="30"/>
      <c r="Z1527" s="29"/>
      <c r="AA1527" s="30"/>
      <c r="AB1527" s="30"/>
      <c r="AC1527" s="29"/>
      <c r="AD1527" s="30"/>
      <c r="AE1527" s="30">
        <v>1515</v>
      </c>
      <c r="AF1527" s="383" t="s">
        <v>10723</v>
      </c>
      <c r="AG1527" s="30"/>
      <c r="AH1527" s="30"/>
      <c r="AI1527" s="29"/>
      <c r="AJ1527" s="30"/>
      <c r="AK1527" s="30"/>
      <c r="AL1527" s="29"/>
      <c r="AM1527" s="30"/>
      <c r="AN1527" s="30"/>
      <c r="AO1527" s="29"/>
      <c r="AP1527" s="30"/>
      <c r="AQ1527" s="30">
        <v>1515</v>
      </c>
      <c r="AR1527" s="383">
        <v>7361544.3499999996</v>
      </c>
      <c r="AS1527" s="253">
        <f t="shared" si="50"/>
        <v>1515</v>
      </c>
      <c r="AT1527" s="254">
        <f t="shared" si="51"/>
        <v>1515</v>
      </c>
      <c r="AU1527" s="376">
        <v>1515</v>
      </c>
      <c r="AV1527" s="376">
        <v>7364100</v>
      </c>
    </row>
    <row r="1528" spans="22:48">
      <c r="V1528" s="30"/>
      <c r="W1528" s="29"/>
      <c r="X1528" s="30"/>
      <c r="Y1528" s="30"/>
      <c r="Z1528" s="29"/>
      <c r="AA1528" s="30"/>
      <c r="AB1528" s="30"/>
      <c r="AC1528" s="29"/>
      <c r="AD1528" s="30"/>
      <c r="AE1528" s="30">
        <v>1516</v>
      </c>
      <c r="AF1528" s="383" t="s">
        <v>10723</v>
      </c>
      <c r="AG1528" s="30"/>
      <c r="AH1528" s="30"/>
      <c r="AI1528" s="29"/>
      <c r="AJ1528" s="30"/>
      <c r="AK1528" s="30"/>
      <c r="AL1528" s="29"/>
      <c r="AM1528" s="30"/>
      <c r="AN1528" s="30"/>
      <c r="AO1528" s="29"/>
      <c r="AP1528" s="30"/>
      <c r="AQ1528" s="30">
        <v>1516</v>
      </c>
      <c r="AR1528" s="383">
        <v>7366395.5</v>
      </c>
      <c r="AS1528" s="253">
        <f t="shared" si="50"/>
        <v>1516</v>
      </c>
      <c r="AT1528" s="254">
        <f t="shared" si="51"/>
        <v>1516</v>
      </c>
      <c r="AU1528" s="376">
        <v>1516</v>
      </c>
      <c r="AV1528" s="376">
        <v>7368949.3399999999</v>
      </c>
    </row>
    <row r="1529" spans="22:48">
      <c r="V1529" s="30"/>
      <c r="W1529" s="29"/>
      <c r="X1529" s="30"/>
      <c r="Y1529" s="30"/>
      <c r="Z1529" s="29"/>
      <c r="AA1529" s="30"/>
      <c r="AB1529" s="30"/>
      <c r="AC1529" s="29"/>
      <c r="AD1529" s="30"/>
      <c r="AE1529" s="30">
        <v>1517</v>
      </c>
      <c r="AF1529" s="383" t="s">
        <v>10723</v>
      </c>
      <c r="AG1529" s="30"/>
      <c r="AH1529" s="30"/>
      <c r="AI1529" s="29"/>
      <c r="AJ1529" s="30"/>
      <c r="AK1529" s="30"/>
      <c r="AL1529" s="29"/>
      <c r="AM1529" s="30"/>
      <c r="AN1529" s="30"/>
      <c r="AO1529" s="29"/>
      <c r="AP1529" s="30"/>
      <c r="AQ1529" s="30">
        <v>1517</v>
      </c>
      <c r="AR1529" s="383">
        <v>7371246.6500000004</v>
      </c>
      <c r="AS1529" s="253">
        <f t="shared" si="50"/>
        <v>1517</v>
      </c>
      <c r="AT1529" s="254">
        <f t="shared" si="51"/>
        <v>1517</v>
      </c>
      <c r="AU1529" s="376">
        <v>1517</v>
      </c>
      <c r="AV1529" s="376">
        <v>7373798.6799999997</v>
      </c>
    </row>
    <row r="1530" spans="22:48">
      <c r="V1530" s="30"/>
      <c r="W1530" s="29"/>
      <c r="X1530" s="30"/>
      <c r="Y1530" s="30"/>
      <c r="Z1530" s="29"/>
      <c r="AA1530" s="30"/>
      <c r="AB1530" s="30"/>
      <c r="AC1530" s="29"/>
      <c r="AD1530" s="30"/>
      <c r="AE1530" s="30">
        <v>1518</v>
      </c>
      <c r="AF1530" s="383" t="s">
        <v>10723</v>
      </c>
      <c r="AG1530" s="30"/>
      <c r="AH1530" s="30"/>
      <c r="AI1530" s="29"/>
      <c r="AJ1530" s="30"/>
      <c r="AK1530" s="30"/>
      <c r="AL1530" s="29"/>
      <c r="AM1530" s="30"/>
      <c r="AN1530" s="30"/>
      <c r="AO1530" s="29"/>
      <c r="AP1530" s="30"/>
      <c r="AQ1530" s="30">
        <v>1518</v>
      </c>
      <c r="AR1530" s="383">
        <v>7376097.7999999998</v>
      </c>
      <c r="AS1530" s="253">
        <f t="shared" si="50"/>
        <v>1518</v>
      </c>
      <c r="AT1530" s="254">
        <f t="shared" si="51"/>
        <v>1518</v>
      </c>
      <c r="AU1530" s="376">
        <v>1518</v>
      </c>
      <c r="AV1530" s="376">
        <v>7378648.0199999996</v>
      </c>
    </row>
    <row r="1531" spans="22:48">
      <c r="V1531" s="30"/>
      <c r="W1531" s="29"/>
      <c r="X1531" s="30"/>
      <c r="Y1531" s="30"/>
      <c r="Z1531" s="29"/>
      <c r="AA1531" s="30"/>
      <c r="AB1531" s="30"/>
      <c r="AC1531" s="29"/>
      <c r="AD1531" s="30"/>
      <c r="AE1531" s="30">
        <v>1519</v>
      </c>
      <c r="AF1531" s="383" t="s">
        <v>10723</v>
      </c>
      <c r="AG1531" s="30"/>
      <c r="AH1531" s="30"/>
      <c r="AI1531" s="29"/>
      <c r="AJ1531" s="30"/>
      <c r="AK1531" s="30"/>
      <c r="AL1531" s="29"/>
      <c r="AM1531" s="30"/>
      <c r="AN1531" s="30"/>
      <c r="AO1531" s="29"/>
      <c r="AP1531" s="30"/>
      <c r="AQ1531" s="30">
        <v>1519</v>
      </c>
      <c r="AR1531" s="383">
        <v>7380948.9500000002</v>
      </c>
      <c r="AS1531" s="253">
        <f t="shared" si="50"/>
        <v>1519</v>
      </c>
      <c r="AT1531" s="254">
        <f t="shared" si="51"/>
        <v>1519</v>
      </c>
      <c r="AU1531" s="376">
        <v>1519</v>
      </c>
      <c r="AV1531" s="376">
        <v>7383497.3600000003</v>
      </c>
    </row>
    <row r="1532" spans="22:48">
      <c r="V1532" s="30"/>
      <c r="W1532" s="29"/>
      <c r="X1532" s="30"/>
      <c r="Y1532" s="30"/>
      <c r="Z1532" s="29"/>
      <c r="AA1532" s="30"/>
      <c r="AB1532" s="30"/>
      <c r="AC1532" s="29"/>
      <c r="AD1532" s="30"/>
      <c r="AE1532" s="30">
        <v>1520</v>
      </c>
      <c r="AF1532" s="383" t="s">
        <v>10723</v>
      </c>
      <c r="AG1532" s="30"/>
      <c r="AH1532" s="30"/>
      <c r="AI1532" s="29"/>
      <c r="AJ1532" s="30"/>
      <c r="AK1532" s="30"/>
      <c r="AL1532" s="29"/>
      <c r="AM1532" s="30"/>
      <c r="AN1532" s="30"/>
      <c r="AO1532" s="29"/>
      <c r="AP1532" s="30"/>
      <c r="AQ1532" s="30">
        <v>1520</v>
      </c>
      <c r="AR1532" s="383">
        <v>7385800.0999999996</v>
      </c>
      <c r="AS1532" s="253">
        <f t="shared" si="50"/>
        <v>1520</v>
      </c>
      <c r="AT1532" s="254">
        <f t="shared" si="51"/>
        <v>1520</v>
      </c>
      <c r="AU1532" s="376">
        <v>1520</v>
      </c>
      <c r="AV1532" s="376">
        <v>7388346.7000000002</v>
      </c>
    </row>
    <row r="1533" spans="22:48">
      <c r="V1533" s="30"/>
      <c r="W1533" s="29"/>
      <c r="X1533" s="30"/>
      <c r="Y1533" s="30"/>
      <c r="Z1533" s="29"/>
      <c r="AA1533" s="30"/>
      <c r="AB1533" s="30"/>
      <c r="AC1533" s="29"/>
      <c r="AD1533" s="30"/>
      <c r="AE1533" s="30">
        <v>1521</v>
      </c>
      <c r="AF1533" s="383" t="s">
        <v>10723</v>
      </c>
      <c r="AG1533" s="30"/>
      <c r="AH1533" s="30"/>
      <c r="AI1533" s="29"/>
      <c r="AJ1533" s="30"/>
      <c r="AK1533" s="30"/>
      <c r="AL1533" s="29"/>
      <c r="AM1533" s="30"/>
      <c r="AN1533" s="30"/>
      <c r="AO1533" s="29"/>
      <c r="AP1533" s="30"/>
      <c r="AQ1533" s="30">
        <v>1521</v>
      </c>
      <c r="AR1533" s="383">
        <v>7390651.25</v>
      </c>
      <c r="AS1533" s="253">
        <f t="shared" si="50"/>
        <v>1521</v>
      </c>
      <c r="AT1533" s="254">
        <f t="shared" si="51"/>
        <v>1521</v>
      </c>
      <c r="AU1533" s="376">
        <v>1521</v>
      </c>
      <c r="AV1533" s="376">
        <v>7393196.04</v>
      </c>
    </row>
    <row r="1534" spans="22:48">
      <c r="V1534" s="30"/>
      <c r="W1534" s="29"/>
      <c r="X1534" s="30"/>
      <c r="Y1534" s="30"/>
      <c r="Z1534" s="29"/>
      <c r="AA1534" s="30"/>
      <c r="AB1534" s="30"/>
      <c r="AC1534" s="29"/>
      <c r="AD1534" s="30"/>
      <c r="AE1534" s="30">
        <v>1522</v>
      </c>
      <c r="AF1534" s="383" t="s">
        <v>10723</v>
      </c>
      <c r="AG1534" s="30"/>
      <c r="AH1534" s="30"/>
      <c r="AI1534" s="29"/>
      <c r="AJ1534" s="30"/>
      <c r="AK1534" s="30"/>
      <c r="AL1534" s="29"/>
      <c r="AM1534" s="30"/>
      <c r="AN1534" s="30"/>
      <c r="AO1534" s="29"/>
      <c r="AP1534" s="30"/>
      <c r="AQ1534" s="30">
        <v>1522</v>
      </c>
      <c r="AR1534" s="383">
        <v>7395502.4000000004</v>
      </c>
      <c r="AS1534" s="253">
        <f t="shared" si="50"/>
        <v>1522</v>
      </c>
      <c r="AT1534" s="254">
        <f t="shared" si="51"/>
        <v>1522</v>
      </c>
      <c r="AU1534" s="376">
        <v>1522</v>
      </c>
      <c r="AV1534" s="376">
        <v>7398045.3799999999</v>
      </c>
    </row>
    <row r="1535" spans="22:48">
      <c r="V1535" s="30"/>
      <c r="W1535" s="29"/>
      <c r="X1535" s="30"/>
      <c r="Y1535" s="30"/>
      <c r="Z1535" s="29"/>
      <c r="AA1535" s="30"/>
      <c r="AB1535" s="30"/>
      <c r="AC1535" s="29"/>
      <c r="AD1535" s="30"/>
      <c r="AE1535" s="30">
        <v>1523</v>
      </c>
      <c r="AF1535" s="383" t="s">
        <v>10723</v>
      </c>
      <c r="AG1535" s="30"/>
      <c r="AH1535" s="30"/>
      <c r="AI1535" s="29"/>
      <c r="AJ1535" s="30"/>
      <c r="AK1535" s="30"/>
      <c r="AL1535" s="29"/>
      <c r="AM1535" s="30"/>
      <c r="AN1535" s="30"/>
      <c r="AO1535" s="29"/>
      <c r="AP1535" s="30"/>
      <c r="AQ1535" s="30">
        <v>1523</v>
      </c>
      <c r="AR1535" s="383">
        <v>7400353.5499999998</v>
      </c>
      <c r="AS1535" s="253">
        <f t="shared" si="50"/>
        <v>1523</v>
      </c>
      <c r="AT1535" s="254">
        <f t="shared" si="51"/>
        <v>1523</v>
      </c>
      <c r="AU1535" s="376">
        <v>1523</v>
      </c>
      <c r="AV1535" s="376">
        <v>7402894.7199999997</v>
      </c>
    </row>
    <row r="1536" spans="22:48">
      <c r="V1536" s="30"/>
      <c r="W1536" s="29"/>
      <c r="X1536" s="30"/>
      <c r="Y1536" s="30"/>
      <c r="Z1536" s="29"/>
      <c r="AA1536" s="30"/>
      <c r="AB1536" s="30"/>
      <c r="AC1536" s="29"/>
      <c r="AD1536" s="30"/>
      <c r="AE1536" s="30">
        <v>1524</v>
      </c>
      <c r="AF1536" s="383" t="s">
        <v>10723</v>
      </c>
      <c r="AG1536" s="30"/>
      <c r="AH1536" s="30"/>
      <c r="AI1536" s="29"/>
      <c r="AJ1536" s="30"/>
      <c r="AK1536" s="30"/>
      <c r="AL1536" s="29"/>
      <c r="AM1536" s="30"/>
      <c r="AN1536" s="30"/>
      <c r="AO1536" s="29"/>
      <c r="AP1536" s="30"/>
      <c r="AQ1536" s="30">
        <v>1524</v>
      </c>
      <c r="AR1536" s="383">
        <v>7405204.7000000002</v>
      </c>
      <c r="AS1536" s="253">
        <f t="shared" si="50"/>
        <v>1524</v>
      </c>
      <c r="AT1536" s="254">
        <f t="shared" si="51"/>
        <v>1524</v>
      </c>
      <c r="AU1536" s="376">
        <v>1524</v>
      </c>
      <c r="AV1536" s="376">
        <v>7407744.0599999996</v>
      </c>
    </row>
    <row r="1537" spans="22:48">
      <c r="V1537" s="30"/>
      <c r="W1537" s="29"/>
      <c r="X1537" s="30"/>
      <c r="Y1537" s="30"/>
      <c r="Z1537" s="29"/>
      <c r="AA1537" s="30"/>
      <c r="AB1537" s="30"/>
      <c r="AC1537" s="29"/>
      <c r="AD1537" s="30"/>
      <c r="AE1537" s="30">
        <v>1525</v>
      </c>
      <c r="AF1537" s="383" t="s">
        <v>10723</v>
      </c>
      <c r="AG1537" s="30"/>
      <c r="AH1537" s="30"/>
      <c r="AI1537" s="29"/>
      <c r="AJ1537" s="30"/>
      <c r="AK1537" s="30"/>
      <c r="AL1537" s="29"/>
      <c r="AM1537" s="30"/>
      <c r="AN1537" s="30"/>
      <c r="AO1537" s="29"/>
      <c r="AP1537" s="30"/>
      <c r="AQ1537" s="30">
        <v>1525</v>
      </c>
      <c r="AR1537" s="383">
        <v>7410055.8499999996</v>
      </c>
      <c r="AS1537" s="253">
        <f t="shared" si="50"/>
        <v>1525</v>
      </c>
      <c r="AT1537" s="254">
        <f t="shared" si="51"/>
        <v>1525</v>
      </c>
      <c r="AU1537" s="376">
        <v>1525</v>
      </c>
      <c r="AV1537" s="376">
        <v>7412593.4000000004</v>
      </c>
    </row>
    <row r="1538" spans="22:48">
      <c r="V1538" s="30"/>
      <c r="W1538" s="29"/>
      <c r="X1538" s="30"/>
      <c r="Y1538" s="30"/>
      <c r="Z1538" s="29"/>
      <c r="AA1538" s="30"/>
      <c r="AB1538" s="30"/>
      <c r="AC1538" s="29"/>
      <c r="AD1538" s="30"/>
      <c r="AE1538" s="30">
        <v>1526</v>
      </c>
      <c r="AF1538" s="383" t="s">
        <v>10723</v>
      </c>
      <c r="AG1538" s="30"/>
      <c r="AH1538" s="30"/>
      <c r="AI1538" s="29"/>
      <c r="AJ1538" s="30"/>
      <c r="AK1538" s="30"/>
      <c r="AL1538" s="29"/>
      <c r="AM1538" s="30"/>
      <c r="AN1538" s="30"/>
      <c r="AO1538" s="29"/>
      <c r="AP1538" s="30"/>
      <c r="AQ1538" s="30">
        <v>1526</v>
      </c>
      <c r="AR1538" s="383">
        <v>7414907</v>
      </c>
      <c r="AS1538" s="253">
        <f t="shared" si="50"/>
        <v>1526</v>
      </c>
      <c r="AT1538" s="254">
        <f t="shared" si="51"/>
        <v>1526</v>
      </c>
      <c r="AU1538" s="376">
        <v>1526</v>
      </c>
      <c r="AV1538" s="376">
        <v>7417442.7400000002</v>
      </c>
    </row>
    <row r="1539" spans="22:48">
      <c r="V1539" s="30"/>
      <c r="W1539" s="29"/>
      <c r="X1539" s="30"/>
      <c r="Y1539" s="30"/>
      <c r="Z1539" s="29"/>
      <c r="AA1539" s="30"/>
      <c r="AB1539" s="30"/>
      <c r="AC1539" s="29"/>
      <c r="AD1539" s="30"/>
      <c r="AE1539" s="30">
        <v>1527</v>
      </c>
      <c r="AF1539" s="383" t="s">
        <v>10723</v>
      </c>
      <c r="AG1539" s="30"/>
      <c r="AH1539" s="30"/>
      <c r="AI1539" s="29"/>
      <c r="AJ1539" s="30"/>
      <c r="AK1539" s="30"/>
      <c r="AL1539" s="29"/>
      <c r="AM1539" s="30"/>
      <c r="AN1539" s="30"/>
      <c r="AO1539" s="29"/>
      <c r="AP1539" s="30"/>
      <c r="AQ1539" s="30">
        <v>1527</v>
      </c>
      <c r="AR1539" s="383">
        <v>7419758.1500000004</v>
      </c>
      <c r="AS1539" s="253">
        <f t="shared" si="50"/>
        <v>1527</v>
      </c>
      <c r="AT1539" s="254">
        <f t="shared" si="51"/>
        <v>1527</v>
      </c>
      <c r="AU1539" s="376">
        <v>1527</v>
      </c>
      <c r="AV1539" s="376">
        <v>7422292.0800000001</v>
      </c>
    </row>
    <row r="1540" spans="22:48">
      <c r="V1540" s="30"/>
      <c r="W1540" s="29"/>
      <c r="X1540" s="30"/>
      <c r="Y1540" s="30"/>
      <c r="Z1540" s="29"/>
      <c r="AA1540" s="30"/>
      <c r="AB1540" s="30"/>
      <c r="AC1540" s="29"/>
      <c r="AD1540" s="30"/>
      <c r="AE1540" s="30">
        <v>1528</v>
      </c>
      <c r="AF1540" s="383" t="s">
        <v>10723</v>
      </c>
      <c r="AG1540" s="30"/>
      <c r="AH1540" s="30"/>
      <c r="AI1540" s="29"/>
      <c r="AJ1540" s="30"/>
      <c r="AK1540" s="30"/>
      <c r="AL1540" s="29"/>
      <c r="AM1540" s="30"/>
      <c r="AN1540" s="30"/>
      <c r="AO1540" s="29"/>
      <c r="AP1540" s="30"/>
      <c r="AQ1540" s="30">
        <v>1528</v>
      </c>
      <c r="AR1540" s="383">
        <v>7424609.2999999998</v>
      </c>
      <c r="AS1540" s="253">
        <f t="shared" si="50"/>
        <v>1528</v>
      </c>
      <c r="AT1540" s="254">
        <f t="shared" si="51"/>
        <v>1528</v>
      </c>
      <c r="AU1540" s="376">
        <v>1528</v>
      </c>
      <c r="AV1540" s="376">
        <v>7427141.4199999999</v>
      </c>
    </row>
    <row r="1541" spans="22:48">
      <c r="V1541" s="30"/>
      <c r="W1541" s="29"/>
      <c r="X1541" s="30"/>
      <c r="Y1541" s="30"/>
      <c r="Z1541" s="29"/>
      <c r="AA1541" s="30"/>
      <c r="AB1541" s="30"/>
      <c r="AC1541" s="29"/>
      <c r="AD1541" s="30"/>
      <c r="AE1541" s="30">
        <v>1529</v>
      </c>
      <c r="AF1541" s="383" t="s">
        <v>10723</v>
      </c>
      <c r="AG1541" s="30"/>
      <c r="AH1541" s="30"/>
      <c r="AI1541" s="29"/>
      <c r="AJ1541" s="30"/>
      <c r="AK1541" s="30"/>
      <c r="AL1541" s="29"/>
      <c r="AM1541" s="30"/>
      <c r="AN1541" s="30"/>
      <c r="AO1541" s="29"/>
      <c r="AP1541" s="30"/>
      <c r="AQ1541" s="30">
        <v>1529</v>
      </c>
      <c r="AR1541" s="383">
        <v>7429460.4500000002</v>
      </c>
      <c r="AS1541" s="253">
        <f t="shared" si="50"/>
        <v>1529</v>
      </c>
      <c r="AT1541" s="254">
        <f t="shared" si="51"/>
        <v>1529</v>
      </c>
      <c r="AU1541" s="376">
        <v>1529</v>
      </c>
      <c r="AV1541" s="376">
        <v>7431990.7599999998</v>
      </c>
    </row>
    <row r="1542" spans="22:48">
      <c r="V1542" s="30"/>
      <c r="W1542" s="29"/>
      <c r="X1542" s="30"/>
      <c r="Y1542" s="30"/>
      <c r="Z1542" s="29"/>
      <c r="AA1542" s="30"/>
      <c r="AB1542" s="30"/>
      <c r="AC1542" s="29"/>
      <c r="AD1542" s="30"/>
      <c r="AE1542" s="30">
        <v>1530</v>
      </c>
      <c r="AF1542" s="383" t="s">
        <v>10723</v>
      </c>
      <c r="AG1542" s="30"/>
      <c r="AH1542" s="30"/>
      <c r="AI1542" s="29"/>
      <c r="AJ1542" s="30"/>
      <c r="AK1542" s="30"/>
      <c r="AL1542" s="29"/>
      <c r="AM1542" s="30"/>
      <c r="AN1542" s="30"/>
      <c r="AO1542" s="29"/>
      <c r="AP1542" s="30"/>
      <c r="AQ1542" s="30">
        <v>1530</v>
      </c>
      <c r="AR1542" s="383">
        <v>7434311.5999999996</v>
      </c>
      <c r="AS1542" s="253">
        <f t="shared" si="50"/>
        <v>1530</v>
      </c>
      <c r="AT1542" s="254">
        <f t="shared" si="51"/>
        <v>1530</v>
      </c>
      <c r="AU1542" s="376">
        <v>1530</v>
      </c>
      <c r="AV1542" s="376">
        <v>7436840.0999999996</v>
      </c>
    </row>
    <row r="1543" spans="22:48">
      <c r="V1543" s="30"/>
      <c r="W1543" s="29"/>
      <c r="X1543" s="30"/>
      <c r="Y1543" s="30"/>
      <c r="Z1543" s="29"/>
      <c r="AA1543" s="30"/>
      <c r="AB1543" s="30"/>
      <c r="AC1543" s="29"/>
      <c r="AD1543" s="30"/>
      <c r="AE1543" s="30">
        <v>1531</v>
      </c>
      <c r="AF1543" s="383" t="s">
        <v>10723</v>
      </c>
      <c r="AG1543" s="30"/>
      <c r="AH1543" s="30"/>
      <c r="AI1543" s="29"/>
      <c r="AJ1543" s="30"/>
      <c r="AK1543" s="30"/>
      <c r="AL1543" s="29"/>
      <c r="AM1543" s="30"/>
      <c r="AN1543" s="30"/>
      <c r="AO1543" s="29"/>
      <c r="AP1543" s="30"/>
      <c r="AQ1543" s="30">
        <v>1531</v>
      </c>
      <c r="AR1543" s="383">
        <v>7439162.75</v>
      </c>
      <c r="AS1543" s="253">
        <f t="shared" si="50"/>
        <v>1531</v>
      </c>
      <c r="AT1543" s="254">
        <f t="shared" si="51"/>
        <v>1531</v>
      </c>
      <c r="AU1543" s="376">
        <v>1531</v>
      </c>
      <c r="AV1543" s="376">
        <v>7441689.4400000004</v>
      </c>
    </row>
    <row r="1544" spans="22:48">
      <c r="V1544" s="30"/>
      <c r="W1544" s="29"/>
      <c r="X1544" s="30"/>
      <c r="Y1544" s="30"/>
      <c r="Z1544" s="29"/>
      <c r="AA1544" s="30"/>
      <c r="AB1544" s="30"/>
      <c r="AC1544" s="29"/>
      <c r="AD1544" s="30"/>
      <c r="AE1544" s="30">
        <v>1532</v>
      </c>
      <c r="AF1544" s="383" t="s">
        <v>10723</v>
      </c>
      <c r="AG1544" s="30"/>
      <c r="AH1544" s="30"/>
      <c r="AI1544" s="29"/>
      <c r="AJ1544" s="30"/>
      <c r="AK1544" s="30"/>
      <c r="AL1544" s="29"/>
      <c r="AM1544" s="30"/>
      <c r="AN1544" s="30"/>
      <c r="AO1544" s="29"/>
      <c r="AP1544" s="30"/>
      <c r="AQ1544" s="30">
        <v>1532</v>
      </c>
      <c r="AR1544" s="383">
        <v>7444013.9000000004</v>
      </c>
      <c r="AS1544" s="253">
        <f t="shared" si="50"/>
        <v>1532</v>
      </c>
      <c r="AT1544" s="254">
        <f t="shared" si="51"/>
        <v>1532</v>
      </c>
      <c r="AU1544" s="376">
        <v>1532</v>
      </c>
      <c r="AV1544" s="376">
        <v>7446538.7800000003</v>
      </c>
    </row>
    <row r="1545" spans="22:48">
      <c r="V1545" s="30"/>
      <c r="W1545" s="29"/>
      <c r="X1545" s="30"/>
      <c r="Y1545" s="30"/>
      <c r="Z1545" s="29"/>
      <c r="AA1545" s="30"/>
      <c r="AB1545" s="30"/>
      <c r="AC1545" s="29"/>
      <c r="AD1545" s="30"/>
      <c r="AE1545" s="30">
        <v>1533</v>
      </c>
      <c r="AF1545" s="383" t="s">
        <v>10723</v>
      </c>
      <c r="AG1545" s="30"/>
      <c r="AH1545" s="30"/>
      <c r="AI1545" s="29"/>
      <c r="AJ1545" s="30"/>
      <c r="AK1545" s="30"/>
      <c r="AL1545" s="29"/>
      <c r="AM1545" s="30"/>
      <c r="AN1545" s="30"/>
      <c r="AO1545" s="29"/>
      <c r="AP1545" s="30"/>
      <c r="AQ1545" s="30">
        <v>1533</v>
      </c>
      <c r="AR1545" s="383">
        <v>7448865.0499999998</v>
      </c>
      <c r="AS1545" s="253">
        <f t="shared" si="50"/>
        <v>1533</v>
      </c>
      <c r="AT1545" s="254">
        <f t="shared" si="51"/>
        <v>1533</v>
      </c>
      <c r="AU1545" s="376">
        <v>1533</v>
      </c>
      <c r="AV1545" s="376">
        <v>7451388.1200000001</v>
      </c>
    </row>
    <row r="1546" spans="22:48">
      <c r="V1546" s="30"/>
      <c r="W1546" s="29"/>
      <c r="X1546" s="30"/>
      <c r="Y1546" s="30"/>
      <c r="Z1546" s="29"/>
      <c r="AA1546" s="30"/>
      <c r="AB1546" s="30"/>
      <c r="AC1546" s="29"/>
      <c r="AD1546" s="30"/>
      <c r="AE1546" s="30">
        <v>1534</v>
      </c>
      <c r="AF1546" s="383" t="s">
        <v>10723</v>
      </c>
      <c r="AG1546" s="30"/>
      <c r="AH1546" s="30"/>
      <c r="AI1546" s="29"/>
      <c r="AJ1546" s="30"/>
      <c r="AK1546" s="30"/>
      <c r="AL1546" s="29"/>
      <c r="AM1546" s="30"/>
      <c r="AN1546" s="30"/>
      <c r="AO1546" s="29"/>
      <c r="AP1546" s="30"/>
      <c r="AQ1546" s="30">
        <v>1534</v>
      </c>
      <c r="AR1546" s="383">
        <v>7453716.2000000002</v>
      </c>
      <c r="AS1546" s="253">
        <f t="shared" si="50"/>
        <v>1534</v>
      </c>
      <c r="AT1546" s="254">
        <f t="shared" si="51"/>
        <v>1534</v>
      </c>
      <c r="AU1546" s="376">
        <v>1534</v>
      </c>
      <c r="AV1546" s="376">
        <v>7456237.46</v>
      </c>
    </row>
    <row r="1547" spans="22:48">
      <c r="V1547" s="30"/>
      <c r="W1547" s="29"/>
      <c r="X1547" s="30"/>
      <c r="Y1547" s="30"/>
      <c r="Z1547" s="29"/>
      <c r="AA1547" s="30"/>
      <c r="AB1547" s="30"/>
      <c r="AC1547" s="29"/>
      <c r="AD1547" s="30"/>
      <c r="AE1547" s="30">
        <v>1535</v>
      </c>
      <c r="AF1547" s="383" t="s">
        <v>10723</v>
      </c>
      <c r="AG1547" s="30"/>
      <c r="AH1547" s="30"/>
      <c r="AI1547" s="29"/>
      <c r="AJ1547" s="30"/>
      <c r="AK1547" s="30"/>
      <c r="AL1547" s="29"/>
      <c r="AM1547" s="30"/>
      <c r="AN1547" s="30"/>
      <c r="AO1547" s="29"/>
      <c r="AP1547" s="30"/>
      <c r="AQ1547" s="30">
        <v>1535</v>
      </c>
      <c r="AR1547" s="383">
        <v>7458567.3499999996</v>
      </c>
      <c r="AS1547" s="253">
        <f t="shared" si="50"/>
        <v>1535</v>
      </c>
      <c r="AT1547" s="254">
        <f t="shared" si="51"/>
        <v>1535</v>
      </c>
      <c r="AU1547" s="376">
        <v>1535</v>
      </c>
      <c r="AV1547" s="376">
        <v>7461086.7999999998</v>
      </c>
    </row>
    <row r="1548" spans="22:48">
      <c r="V1548" s="30"/>
      <c r="W1548" s="29"/>
      <c r="X1548" s="30"/>
      <c r="Y1548" s="30"/>
      <c r="Z1548" s="29"/>
      <c r="AA1548" s="30"/>
      <c r="AB1548" s="30"/>
      <c r="AC1548" s="29"/>
      <c r="AD1548" s="30"/>
      <c r="AE1548" s="30">
        <v>1536</v>
      </c>
      <c r="AF1548" s="383" t="s">
        <v>10723</v>
      </c>
      <c r="AG1548" s="30"/>
      <c r="AH1548" s="30"/>
      <c r="AI1548" s="29"/>
      <c r="AJ1548" s="30"/>
      <c r="AK1548" s="30"/>
      <c r="AL1548" s="29"/>
      <c r="AM1548" s="30"/>
      <c r="AN1548" s="30"/>
      <c r="AO1548" s="29"/>
      <c r="AP1548" s="30"/>
      <c r="AQ1548" s="30">
        <v>1536</v>
      </c>
      <c r="AR1548" s="383">
        <v>7463418.5</v>
      </c>
      <c r="AS1548" s="253">
        <f t="shared" si="50"/>
        <v>1536</v>
      </c>
      <c r="AT1548" s="254">
        <f t="shared" si="51"/>
        <v>1536</v>
      </c>
      <c r="AU1548" s="376">
        <v>1536</v>
      </c>
      <c r="AV1548" s="376">
        <v>7465936.1399999997</v>
      </c>
    </row>
    <row r="1549" spans="22:48">
      <c r="V1549" s="30"/>
      <c r="W1549" s="29"/>
      <c r="X1549" s="30"/>
      <c r="Y1549" s="30"/>
      <c r="Z1549" s="29"/>
      <c r="AA1549" s="30"/>
      <c r="AB1549" s="30"/>
      <c r="AC1549" s="29"/>
      <c r="AD1549" s="30"/>
      <c r="AE1549" s="30">
        <v>1537</v>
      </c>
      <c r="AF1549" s="383" t="s">
        <v>10723</v>
      </c>
      <c r="AG1549" s="30"/>
      <c r="AH1549" s="30"/>
      <c r="AI1549" s="29"/>
      <c r="AJ1549" s="30"/>
      <c r="AK1549" s="30"/>
      <c r="AL1549" s="29"/>
      <c r="AM1549" s="30"/>
      <c r="AN1549" s="30"/>
      <c r="AO1549" s="29"/>
      <c r="AP1549" s="30"/>
      <c r="AQ1549" s="30">
        <v>1537</v>
      </c>
      <c r="AR1549" s="383">
        <v>7468269.6500000004</v>
      </c>
      <c r="AS1549" s="253">
        <f t="shared" ref="AS1549:AS1612" si="52">AS1548+1</f>
        <v>1537</v>
      </c>
      <c r="AT1549" s="254">
        <f t="shared" ref="AT1549:AT1612" si="53">AT1548+1</f>
        <v>1537</v>
      </c>
      <c r="AU1549" s="376">
        <v>1537</v>
      </c>
      <c r="AV1549" s="376">
        <v>7470785.4800000004</v>
      </c>
    </row>
    <row r="1550" spans="22:48">
      <c r="V1550" s="30"/>
      <c r="W1550" s="29"/>
      <c r="X1550" s="30"/>
      <c r="Y1550" s="30"/>
      <c r="Z1550" s="29"/>
      <c r="AA1550" s="30"/>
      <c r="AB1550" s="30"/>
      <c r="AC1550" s="29"/>
      <c r="AD1550" s="30"/>
      <c r="AE1550" s="30">
        <v>1538</v>
      </c>
      <c r="AF1550" s="383" t="s">
        <v>10723</v>
      </c>
      <c r="AG1550" s="30"/>
      <c r="AH1550" s="30"/>
      <c r="AI1550" s="29"/>
      <c r="AJ1550" s="30"/>
      <c r="AK1550" s="30"/>
      <c r="AL1550" s="29"/>
      <c r="AM1550" s="30"/>
      <c r="AN1550" s="30"/>
      <c r="AO1550" s="29"/>
      <c r="AP1550" s="30"/>
      <c r="AQ1550" s="30">
        <v>1538</v>
      </c>
      <c r="AR1550" s="383">
        <v>7473120.7999999998</v>
      </c>
      <c r="AS1550" s="253">
        <f t="shared" si="52"/>
        <v>1538</v>
      </c>
      <c r="AT1550" s="254">
        <f t="shared" si="53"/>
        <v>1538</v>
      </c>
      <c r="AU1550" s="376">
        <v>1538</v>
      </c>
      <c r="AV1550" s="376">
        <v>7475634.8200000003</v>
      </c>
    </row>
    <row r="1551" spans="22:48">
      <c r="V1551" s="30"/>
      <c r="W1551" s="29"/>
      <c r="X1551" s="30"/>
      <c r="Y1551" s="30"/>
      <c r="Z1551" s="29"/>
      <c r="AA1551" s="30"/>
      <c r="AB1551" s="30"/>
      <c r="AC1551" s="29"/>
      <c r="AD1551" s="30"/>
      <c r="AE1551" s="30">
        <v>1539</v>
      </c>
      <c r="AF1551" s="383" t="s">
        <v>10723</v>
      </c>
      <c r="AG1551" s="30"/>
      <c r="AH1551" s="30"/>
      <c r="AI1551" s="29"/>
      <c r="AJ1551" s="30"/>
      <c r="AK1551" s="30"/>
      <c r="AL1551" s="29"/>
      <c r="AM1551" s="30"/>
      <c r="AN1551" s="30"/>
      <c r="AO1551" s="29"/>
      <c r="AP1551" s="30"/>
      <c r="AQ1551" s="30">
        <v>1539</v>
      </c>
      <c r="AR1551" s="383">
        <v>7477971.9500000002</v>
      </c>
      <c r="AS1551" s="253">
        <f t="shared" si="52"/>
        <v>1539</v>
      </c>
      <c r="AT1551" s="254">
        <f t="shared" si="53"/>
        <v>1539</v>
      </c>
      <c r="AU1551" s="376">
        <v>1539</v>
      </c>
      <c r="AV1551" s="376">
        <v>7480484.1600000001</v>
      </c>
    </row>
    <row r="1552" spans="22:48">
      <c r="V1552" s="30"/>
      <c r="W1552" s="29"/>
      <c r="X1552" s="30"/>
      <c r="Y1552" s="30"/>
      <c r="Z1552" s="29"/>
      <c r="AA1552" s="30"/>
      <c r="AB1552" s="30"/>
      <c r="AC1552" s="29"/>
      <c r="AD1552" s="30"/>
      <c r="AE1552" s="30">
        <v>1540</v>
      </c>
      <c r="AF1552" s="383" t="s">
        <v>10723</v>
      </c>
      <c r="AG1552" s="30"/>
      <c r="AH1552" s="30"/>
      <c r="AI1552" s="29"/>
      <c r="AJ1552" s="30"/>
      <c r="AK1552" s="30"/>
      <c r="AL1552" s="29"/>
      <c r="AM1552" s="30"/>
      <c r="AN1552" s="30"/>
      <c r="AO1552" s="29"/>
      <c r="AP1552" s="30"/>
      <c r="AQ1552" s="30">
        <v>1540</v>
      </c>
      <c r="AR1552" s="383">
        <v>7482823.0999999996</v>
      </c>
      <c r="AS1552" s="253">
        <f t="shared" si="52"/>
        <v>1540</v>
      </c>
      <c r="AT1552" s="254">
        <f t="shared" si="53"/>
        <v>1540</v>
      </c>
      <c r="AU1552" s="376">
        <v>1540</v>
      </c>
      <c r="AV1552" s="376">
        <v>7485333.5</v>
      </c>
    </row>
    <row r="1553" spans="22:48">
      <c r="V1553" s="30"/>
      <c r="W1553" s="29"/>
      <c r="X1553" s="30"/>
      <c r="Y1553" s="30"/>
      <c r="Z1553" s="29"/>
      <c r="AA1553" s="30"/>
      <c r="AB1553" s="30"/>
      <c r="AC1553" s="29"/>
      <c r="AD1553" s="30"/>
      <c r="AE1553" s="30">
        <v>1541</v>
      </c>
      <c r="AF1553" s="383" t="s">
        <v>10723</v>
      </c>
      <c r="AG1553" s="30"/>
      <c r="AH1553" s="30"/>
      <c r="AI1553" s="29"/>
      <c r="AJ1553" s="30"/>
      <c r="AK1553" s="30"/>
      <c r="AL1553" s="29"/>
      <c r="AM1553" s="30"/>
      <c r="AN1553" s="30"/>
      <c r="AO1553" s="29"/>
      <c r="AP1553" s="30"/>
      <c r="AQ1553" s="30">
        <v>1541</v>
      </c>
      <c r="AR1553" s="383">
        <v>7487674.25</v>
      </c>
      <c r="AS1553" s="253">
        <f t="shared" si="52"/>
        <v>1541</v>
      </c>
      <c r="AT1553" s="254">
        <f t="shared" si="53"/>
        <v>1541</v>
      </c>
      <c r="AU1553" s="376">
        <v>1541</v>
      </c>
      <c r="AV1553" s="376">
        <v>7490182.8399999999</v>
      </c>
    </row>
    <row r="1554" spans="22:48">
      <c r="V1554" s="30"/>
      <c r="W1554" s="29"/>
      <c r="X1554" s="30"/>
      <c r="Y1554" s="30"/>
      <c r="Z1554" s="29"/>
      <c r="AA1554" s="30"/>
      <c r="AB1554" s="30"/>
      <c r="AC1554" s="29"/>
      <c r="AD1554" s="30"/>
      <c r="AE1554" s="30">
        <v>1542</v>
      </c>
      <c r="AF1554" s="383" t="s">
        <v>10723</v>
      </c>
      <c r="AG1554" s="30"/>
      <c r="AH1554" s="30"/>
      <c r="AI1554" s="29"/>
      <c r="AJ1554" s="30"/>
      <c r="AK1554" s="30"/>
      <c r="AL1554" s="29"/>
      <c r="AM1554" s="30"/>
      <c r="AN1554" s="30"/>
      <c r="AO1554" s="29"/>
      <c r="AP1554" s="30"/>
      <c r="AQ1554" s="30">
        <v>1542</v>
      </c>
      <c r="AR1554" s="383">
        <v>7492525.4000000004</v>
      </c>
      <c r="AS1554" s="253">
        <f t="shared" si="52"/>
        <v>1542</v>
      </c>
      <c r="AT1554" s="254">
        <f t="shared" si="53"/>
        <v>1542</v>
      </c>
      <c r="AU1554" s="376">
        <v>1542</v>
      </c>
      <c r="AV1554" s="376">
        <v>7495032.1799999997</v>
      </c>
    </row>
    <row r="1555" spans="22:48">
      <c r="V1555" s="30"/>
      <c r="W1555" s="29"/>
      <c r="X1555" s="30"/>
      <c r="Y1555" s="30"/>
      <c r="Z1555" s="29"/>
      <c r="AA1555" s="30"/>
      <c r="AB1555" s="30"/>
      <c r="AC1555" s="29"/>
      <c r="AD1555" s="30"/>
      <c r="AE1555" s="30">
        <v>1543</v>
      </c>
      <c r="AF1555" s="383" t="s">
        <v>10723</v>
      </c>
      <c r="AG1555" s="30"/>
      <c r="AH1555" s="30"/>
      <c r="AI1555" s="29"/>
      <c r="AJ1555" s="30"/>
      <c r="AK1555" s="30"/>
      <c r="AL1555" s="29"/>
      <c r="AM1555" s="30"/>
      <c r="AN1555" s="30"/>
      <c r="AO1555" s="29"/>
      <c r="AP1555" s="30"/>
      <c r="AQ1555" s="30">
        <v>1543</v>
      </c>
      <c r="AR1555" s="383">
        <v>7497376.5499999998</v>
      </c>
      <c r="AS1555" s="253">
        <f t="shared" si="52"/>
        <v>1543</v>
      </c>
      <c r="AT1555" s="254">
        <f t="shared" si="53"/>
        <v>1543</v>
      </c>
      <c r="AU1555" s="376">
        <v>1543</v>
      </c>
      <c r="AV1555" s="376">
        <v>7499881.5199999996</v>
      </c>
    </row>
    <row r="1556" spans="22:48">
      <c r="V1556" s="30"/>
      <c r="W1556" s="29"/>
      <c r="X1556" s="30"/>
      <c r="Y1556" s="30"/>
      <c r="Z1556" s="29"/>
      <c r="AA1556" s="30"/>
      <c r="AB1556" s="30"/>
      <c r="AC1556" s="29"/>
      <c r="AD1556" s="30"/>
      <c r="AE1556" s="30">
        <v>1544</v>
      </c>
      <c r="AF1556" s="383" t="s">
        <v>10723</v>
      </c>
      <c r="AG1556" s="30"/>
      <c r="AH1556" s="30"/>
      <c r="AI1556" s="29"/>
      <c r="AJ1556" s="30"/>
      <c r="AK1556" s="30"/>
      <c r="AL1556" s="29"/>
      <c r="AM1556" s="30"/>
      <c r="AN1556" s="30"/>
      <c r="AO1556" s="29"/>
      <c r="AP1556" s="30"/>
      <c r="AQ1556" s="30">
        <v>1544</v>
      </c>
      <c r="AR1556" s="383">
        <v>7502227.7000000002</v>
      </c>
      <c r="AS1556" s="253">
        <f t="shared" si="52"/>
        <v>1544</v>
      </c>
      <c r="AT1556" s="254">
        <f t="shared" si="53"/>
        <v>1544</v>
      </c>
      <c r="AU1556" s="376">
        <v>1544</v>
      </c>
      <c r="AV1556" s="376">
        <v>7504730.8600000003</v>
      </c>
    </row>
    <row r="1557" spans="22:48">
      <c r="V1557" s="30"/>
      <c r="W1557" s="29"/>
      <c r="X1557" s="30"/>
      <c r="Y1557" s="30"/>
      <c r="Z1557" s="29"/>
      <c r="AA1557" s="30"/>
      <c r="AB1557" s="30"/>
      <c r="AC1557" s="29"/>
      <c r="AD1557" s="30"/>
      <c r="AE1557" s="30">
        <v>1545</v>
      </c>
      <c r="AF1557" s="383" t="s">
        <v>10723</v>
      </c>
      <c r="AG1557" s="30"/>
      <c r="AH1557" s="30"/>
      <c r="AI1557" s="29"/>
      <c r="AJ1557" s="30"/>
      <c r="AK1557" s="30"/>
      <c r="AL1557" s="29"/>
      <c r="AM1557" s="30"/>
      <c r="AN1557" s="30"/>
      <c r="AO1557" s="29"/>
      <c r="AP1557" s="30"/>
      <c r="AQ1557" s="30">
        <v>1545</v>
      </c>
      <c r="AR1557" s="383">
        <v>7507078.8499999996</v>
      </c>
      <c r="AS1557" s="253">
        <f t="shared" si="52"/>
        <v>1545</v>
      </c>
      <c r="AT1557" s="254">
        <f t="shared" si="53"/>
        <v>1545</v>
      </c>
      <c r="AU1557" s="376">
        <v>1545</v>
      </c>
      <c r="AV1557" s="376">
        <v>7509580.2000000002</v>
      </c>
    </row>
    <row r="1558" spans="22:48">
      <c r="V1558" s="30"/>
      <c r="W1558" s="29"/>
      <c r="X1558" s="30"/>
      <c r="Y1558" s="30"/>
      <c r="Z1558" s="29"/>
      <c r="AA1558" s="30"/>
      <c r="AB1558" s="30"/>
      <c r="AC1558" s="29"/>
      <c r="AD1558" s="30"/>
      <c r="AE1558" s="30">
        <v>1546</v>
      </c>
      <c r="AF1558" s="383" t="s">
        <v>10723</v>
      </c>
      <c r="AG1558" s="30"/>
      <c r="AH1558" s="30"/>
      <c r="AI1558" s="29"/>
      <c r="AJ1558" s="30"/>
      <c r="AK1558" s="30"/>
      <c r="AL1558" s="29"/>
      <c r="AM1558" s="30"/>
      <c r="AN1558" s="30"/>
      <c r="AO1558" s="29"/>
      <c r="AP1558" s="30"/>
      <c r="AQ1558" s="30">
        <v>1546</v>
      </c>
      <c r="AR1558" s="383">
        <v>7511930</v>
      </c>
      <c r="AS1558" s="253">
        <f t="shared" si="52"/>
        <v>1546</v>
      </c>
      <c r="AT1558" s="254">
        <f t="shared" si="53"/>
        <v>1546</v>
      </c>
      <c r="AU1558" s="376">
        <v>1546</v>
      </c>
      <c r="AV1558" s="376">
        <v>7514429.54</v>
      </c>
    </row>
    <row r="1559" spans="22:48">
      <c r="V1559" s="30"/>
      <c r="W1559" s="29"/>
      <c r="X1559" s="30"/>
      <c r="Y1559" s="30"/>
      <c r="Z1559" s="29"/>
      <c r="AA1559" s="30"/>
      <c r="AB1559" s="30"/>
      <c r="AC1559" s="29"/>
      <c r="AD1559" s="30"/>
      <c r="AE1559" s="30">
        <v>1547</v>
      </c>
      <c r="AF1559" s="383" t="s">
        <v>10723</v>
      </c>
      <c r="AG1559" s="30"/>
      <c r="AH1559" s="30"/>
      <c r="AI1559" s="29"/>
      <c r="AJ1559" s="30"/>
      <c r="AK1559" s="30"/>
      <c r="AL1559" s="29"/>
      <c r="AM1559" s="30"/>
      <c r="AN1559" s="30"/>
      <c r="AO1559" s="29"/>
      <c r="AP1559" s="30"/>
      <c r="AQ1559" s="30">
        <v>1547</v>
      </c>
      <c r="AR1559" s="383">
        <v>7516781.1500000004</v>
      </c>
      <c r="AS1559" s="253">
        <f t="shared" si="52"/>
        <v>1547</v>
      </c>
      <c r="AT1559" s="254">
        <f t="shared" si="53"/>
        <v>1547</v>
      </c>
      <c r="AU1559" s="376">
        <v>1547</v>
      </c>
      <c r="AV1559" s="376">
        <v>7519278.8799999999</v>
      </c>
    </row>
    <row r="1560" spans="22:48">
      <c r="V1560" s="30"/>
      <c r="W1560" s="29"/>
      <c r="X1560" s="30"/>
      <c r="Y1560" s="30"/>
      <c r="Z1560" s="29"/>
      <c r="AA1560" s="30"/>
      <c r="AB1560" s="30"/>
      <c r="AC1560" s="29"/>
      <c r="AD1560" s="30"/>
      <c r="AE1560" s="30">
        <v>1548</v>
      </c>
      <c r="AF1560" s="383" t="s">
        <v>10723</v>
      </c>
      <c r="AG1560" s="30"/>
      <c r="AH1560" s="30"/>
      <c r="AI1560" s="29"/>
      <c r="AJ1560" s="30"/>
      <c r="AK1560" s="30"/>
      <c r="AL1560" s="29"/>
      <c r="AM1560" s="30"/>
      <c r="AN1560" s="30"/>
      <c r="AO1560" s="29"/>
      <c r="AP1560" s="30"/>
      <c r="AQ1560" s="30">
        <v>1548</v>
      </c>
      <c r="AR1560" s="383">
        <v>7521632.2999999998</v>
      </c>
      <c r="AS1560" s="253">
        <f t="shared" si="52"/>
        <v>1548</v>
      </c>
      <c r="AT1560" s="254">
        <f t="shared" si="53"/>
        <v>1548</v>
      </c>
      <c r="AU1560" s="376">
        <v>1548</v>
      </c>
      <c r="AV1560" s="376">
        <v>7524128.2199999997</v>
      </c>
    </row>
    <row r="1561" spans="22:48">
      <c r="V1561" s="30"/>
      <c r="W1561" s="29"/>
      <c r="X1561" s="30"/>
      <c r="Y1561" s="30"/>
      <c r="Z1561" s="29"/>
      <c r="AA1561" s="30"/>
      <c r="AB1561" s="30"/>
      <c r="AC1561" s="29"/>
      <c r="AD1561" s="30"/>
      <c r="AE1561" s="30">
        <v>1549</v>
      </c>
      <c r="AF1561" s="383" t="s">
        <v>10723</v>
      </c>
      <c r="AG1561" s="30"/>
      <c r="AH1561" s="30"/>
      <c r="AI1561" s="29"/>
      <c r="AJ1561" s="30"/>
      <c r="AK1561" s="30"/>
      <c r="AL1561" s="29"/>
      <c r="AM1561" s="30"/>
      <c r="AN1561" s="30"/>
      <c r="AO1561" s="29"/>
      <c r="AP1561" s="30"/>
      <c r="AQ1561" s="30">
        <v>1549</v>
      </c>
      <c r="AR1561" s="383">
        <v>7526483.4500000002</v>
      </c>
      <c r="AS1561" s="253">
        <f t="shared" si="52"/>
        <v>1549</v>
      </c>
      <c r="AT1561" s="254">
        <f t="shared" si="53"/>
        <v>1549</v>
      </c>
      <c r="AU1561" s="376">
        <v>1549</v>
      </c>
      <c r="AV1561" s="376">
        <v>7528977.5599999996</v>
      </c>
    </row>
    <row r="1562" spans="22:48">
      <c r="V1562" s="30"/>
      <c r="W1562" s="29"/>
      <c r="X1562" s="30"/>
      <c r="Y1562" s="30"/>
      <c r="Z1562" s="29"/>
      <c r="AA1562" s="30"/>
      <c r="AB1562" s="30"/>
      <c r="AC1562" s="29"/>
      <c r="AD1562" s="30"/>
      <c r="AE1562" s="30">
        <v>1550</v>
      </c>
      <c r="AF1562" s="383" t="s">
        <v>10723</v>
      </c>
      <c r="AG1562" s="30"/>
      <c r="AH1562" s="30"/>
      <c r="AI1562" s="29"/>
      <c r="AJ1562" s="30"/>
      <c r="AK1562" s="30"/>
      <c r="AL1562" s="29"/>
      <c r="AM1562" s="30"/>
      <c r="AN1562" s="30"/>
      <c r="AO1562" s="29"/>
      <c r="AP1562" s="30"/>
      <c r="AQ1562" s="30">
        <v>1550</v>
      </c>
      <c r="AR1562" s="383">
        <v>7531334.5999999996</v>
      </c>
      <c r="AS1562" s="253">
        <f t="shared" si="52"/>
        <v>1550</v>
      </c>
      <c r="AT1562" s="254">
        <f t="shared" si="53"/>
        <v>1550</v>
      </c>
      <c r="AU1562" s="376">
        <v>1550</v>
      </c>
      <c r="AV1562" s="376">
        <v>7533826.9000000004</v>
      </c>
    </row>
    <row r="1563" spans="22:48">
      <c r="V1563" s="30"/>
      <c r="W1563" s="29"/>
      <c r="X1563" s="30"/>
      <c r="Y1563" s="30"/>
      <c r="Z1563" s="29"/>
      <c r="AA1563" s="30"/>
      <c r="AB1563" s="30"/>
      <c r="AC1563" s="29"/>
      <c r="AD1563" s="30"/>
      <c r="AE1563" s="30">
        <v>1551</v>
      </c>
      <c r="AF1563" s="383" t="s">
        <v>10723</v>
      </c>
      <c r="AG1563" s="30"/>
      <c r="AH1563" s="30"/>
      <c r="AI1563" s="29"/>
      <c r="AJ1563" s="30"/>
      <c r="AK1563" s="30"/>
      <c r="AL1563" s="29"/>
      <c r="AM1563" s="30"/>
      <c r="AN1563" s="30"/>
      <c r="AO1563" s="29"/>
      <c r="AP1563" s="30"/>
      <c r="AQ1563" s="30">
        <v>1551</v>
      </c>
      <c r="AR1563" s="383">
        <v>7536185.75</v>
      </c>
      <c r="AS1563" s="253">
        <f t="shared" si="52"/>
        <v>1551</v>
      </c>
      <c r="AT1563" s="254">
        <f t="shared" si="53"/>
        <v>1551</v>
      </c>
      <c r="AU1563" s="376">
        <v>1551</v>
      </c>
      <c r="AV1563" s="376">
        <v>7538676.2400000002</v>
      </c>
    </row>
    <row r="1564" spans="22:48">
      <c r="V1564" s="30"/>
      <c r="W1564" s="29"/>
      <c r="X1564" s="30"/>
      <c r="Y1564" s="30"/>
      <c r="Z1564" s="29"/>
      <c r="AA1564" s="30"/>
      <c r="AB1564" s="30"/>
      <c r="AC1564" s="29"/>
      <c r="AD1564" s="30"/>
      <c r="AE1564" s="30">
        <v>1552</v>
      </c>
      <c r="AF1564" s="383" t="s">
        <v>10723</v>
      </c>
      <c r="AG1564" s="30"/>
      <c r="AH1564" s="30"/>
      <c r="AI1564" s="29"/>
      <c r="AJ1564" s="30"/>
      <c r="AK1564" s="30"/>
      <c r="AL1564" s="29"/>
      <c r="AM1564" s="30"/>
      <c r="AN1564" s="30"/>
      <c r="AO1564" s="29"/>
      <c r="AP1564" s="30"/>
      <c r="AQ1564" s="30">
        <v>1552</v>
      </c>
      <c r="AR1564" s="383">
        <v>7541036.9000000004</v>
      </c>
      <c r="AS1564" s="253">
        <f t="shared" si="52"/>
        <v>1552</v>
      </c>
      <c r="AT1564" s="254">
        <f t="shared" si="53"/>
        <v>1552</v>
      </c>
      <c r="AU1564" s="376">
        <v>1552</v>
      </c>
      <c r="AV1564" s="376">
        <v>7543525.5800000001</v>
      </c>
    </row>
    <row r="1565" spans="22:48">
      <c r="V1565" s="30"/>
      <c r="W1565" s="29"/>
      <c r="X1565" s="30"/>
      <c r="Y1565" s="30"/>
      <c r="Z1565" s="29"/>
      <c r="AA1565" s="30"/>
      <c r="AB1565" s="30"/>
      <c r="AC1565" s="29"/>
      <c r="AD1565" s="30"/>
      <c r="AE1565" s="30">
        <v>1553</v>
      </c>
      <c r="AF1565" s="383" t="s">
        <v>10723</v>
      </c>
      <c r="AG1565" s="30"/>
      <c r="AH1565" s="30"/>
      <c r="AI1565" s="29"/>
      <c r="AJ1565" s="30"/>
      <c r="AK1565" s="30"/>
      <c r="AL1565" s="29"/>
      <c r="AM1565" s="30"/>
      <c r="AN1565" s="30"/>
      <c r="AO1565" s="29"/>
      <c r="AP1565" s="30"/>
      <c r="AQ1565" s="30">
        <v>1553</v>
      </c>
      <c r="AR1565" s="383">
        <v>7545888.0499999998</v>
      </c>
      <c r="AS1565" s="253">
        <f t="shared" si="52"/>
        <v>1553</v>
      </c>
      <c r="AT1565" s="254">
        <f t="shared" si="53"/>
        <v>1553</v>
      </c>
      <c r="AU1565" s="376">
        <v>1553</v>
      </c>
      <c r="AV1565" s="376">
        <v>7548374.9199999999</v>
      </c>
    </row>
    <row r="1566" spans="22:48">
      <c r="V1566" s="30"/>
      <c r="W1566" s="29"/>
      <c r="X1566" s="30"/>
      <c r="Y1566" s="30"/>
      <c r="Z1566" s="29"/>
      <c r="AA1566" s="30"/>
      <c r="AB1566" s="30"/>
      <c r="AC1566" s="29"/>
      <c r="AD1566" s="30"/>
      <c r="AE1566" s="30">
        <v>1554</v>
      </c>
      <c r="AF1566" s="383" t="s">
        <v>10723</v>
      </c>
      <c r="AG1566" s="30"/>
      <c r="AH1566" s="30"/>
      <c r="AI1566" s="29"/>
      <c r="AJ1566" s="30"/>
      <c r="AK1566" s="30"/>
      <c r="AL1566" s="29"/>
      <c r="AM1566" s="30"/>
      <c r="AN1566" s="30"/>
      <c r="AO1566" s="29"/>
      <c r="AP1566" s="30"/>
      <c r="AQ1566" s="30">
        <v>1554</v>
      </c>
      <c r="AR1566" s="383">
        <v>7550739.2000000002</v>
      </c>
      <c r="AS1566" s="253">
        <f t="shared" si="52"/>
        <v>1554</v>
      </c>
      <c r="AT1566" s="254">
        <f t="shared" si="53"/>
        <v>1554</v>
      </c>
      <c r="AU1566" s="376">
        <v>1554</v>
      </c>
      <c r="AV1566" s="376">
        <v>7553224.2599999998</v>
      </c>
    </row>
    <row r="1567" spans="22:48">
      <c r="V1567" s="30"/>
      <c r="W1567" s="29"/>
      <c r="X1567" s="30"/>
      <c r="Y1567" s="30"/>
      <c r="Z1567" s="29"/>
      <c r="AA1567" s="30"/>
      <c r="AB1567" s="30"/>
      <c r="AC1567" s="29"/>
      <c r="AD1567" s="30"/>
      <c r="AE1567" s="30">
        <v>1555</v>
      </c>
      <c r="AF1567" s="383" t="s">
        <v>10723</v>
      </c>
      <c r="AG1567" s="30"/>
      <c r="AH1567" s="30"/>
      <c r="AI1567" s="29"/>
      <c r="AJ1567" s="30"/>
      <c r="AK1567" s="30"/>
      <c r="AL1567" s="29"/>
      <c r="AM1567" s="30"/>
      <c r="AN1567" s="30"/>
      <c r="AO1567" s="29"/>
      <c r="AP1567" s="30"/>
      <c r="AQ1567" s="30">
        <v>1555</v>
      </c>
      <c r="AR1567" s="383">
        <v>7555590.3499999996</v>
      </c>
      <c r="AS1567" s="253">
        <f t="shared" si="52"/>
        <v>1555</v>
      </c>
      <c r="AT1567" s="254">
        <f t="shared" si="53"/>
        <v>1555</v>
      </c>
      <c r="AU1567" s="376">
        <v>1555</v>
      </c>
      <c r="AV1567" s="376">
        <v>7558073.5999999996</v>
      </c>
    </row>
    <row r="1568" spans="22:48">
      <c r="V1568" s="30"/>
      <c r="W1568" s="29"/>
      <c r="X1568" s="30"/>
      <c r="Y1568" s="30"/>
      <c r="Z1568" s="29"/>
      <c r="AA1568" s="30"/>
      <c r="AB1568" s="30"/>
      <c r="AC1568" s="29"/>
      <c r="AD1568" s="30"/>
      <c r="AE1568" s="30">
        <v>1556</v>
      </c>
      <c r="AF1568" s="383" t="s">
        <v>10723</v>
      </c>
      <c r="AG1568" s="30"/>
      <c r="AH1568" s="30"/>
      <c r="AI1568" s="29"/>
      <c r="AJ1568" s="30"/>
      <c r="AK1568" s="30"/>
      <c r="AL1568" s="29"/>
      <c r="AM1568" s="30"/>
      <c r="AN1568" s="30"/>
      <c r="AO1568" s="29"/>
      <c r="AP1568" s="30"/>
      <c r="AQ1568" s="30">
        <v>1556</v>
      </c>
      <c r="AR1568" s="383">
        <v>7560441.5</v>
      </c>
      <c r="AS1568" s="253">
        <f t="shared" si="52"/>
        <v>1556</v>
      </c>
      <c r="AT1568" s="254">
        <f t="shared" si="53"/>
        <v>1556</v>
      </c>
      <c r="AU1568" s="376">
        <v>1556</v>
      </c>
      <c r="AV1568" s="376">
        <v>7562922.9400000004</v>
      </c>
    </row>
    <row r="1569" spans="22:48">
      <c r="V1569" s="30"/>
      <c r="W1569" s="29"/>
      <c r="X1569" s="30"/>
      <c r="Y1569" s="30"/>
      <c r="Z1569" s="29"/>
      <c r="AA1569" s="30"/>
      <c r="AB1569" s="30"/>
      <c r="AC1569" s="29"/>
      <c r="AD1569" s="30"/>
      <c r="AE1569" s="30">
        <v>1557</v>
      </c>
      <c r="AF1569" s="383" t="s">
        <v>10723</v>
      </c>
      <c r="AG1569" s="30"/>
      <c r="AH1569" s="30"/>
      <c r="AI1569" s="29"/>
      <c r="AJ1569" s="30"/>
      <c r="AK1569" s="30"/>
      <c r="AL1569" s="29"/>
      <c r="AM1569" s="30"/>
      <c r="AN1569" s="30"/>
      <c r="AO1569" s="29"/>
      <c r="AP1569" s="30"/>
      <c r="AQ1569" s="30">
        <v>1557</v>
      </c>
      <c r="AR1569" s="383">
        <v>7565292.6500000004</v>
      </c>
      <c r="AS1569" s="253">
        <f t="shared" si="52"/>
        <v>1557</v>
      </c>
      <c r="AT1569" s="254">
        <f t="shared" si="53"/>
        <v>1557</v>
      </c>
      <c r="AU1569" s="376">
        <v>1557</v>
      </c>
      <c r="AV1569" s="376">
        <v>7567772.2800000003</v>
      </c>
    </row>
    <row r="1570" spans="22:48">
      <c r="V1570" s="30"/>
      <c r="W1570" s="29"/>
      <c r="X1570" s="30"/>
      <c r="Y1570" s="30"/>
      <c r="Z1570" s="29"/>
      <c r="AA1570" s="30"/>
      <c r="AB1570" s="30"/>
      <c r="AC1570" s="29"/>
      <c r="AD1570" s="30"/>
      <c r="AE1570" s="30">
        <v>1558</v>
      </c>
      <c r="AF1570" s="383" t="s">
        <v>10723</v>
      </c>
      <c r="AG1570" s="30"/>
      <c r="AH1570" s="30"/>
      <c r="AI1570" s="29"/>
      <c r="AJ1570" s="30"/>
      <c r="AK1570" s="30"/>
      <c r="AL1570" s="29"/>
      <c r="AM1570" s="30"/>
      <c r="AN1570" s="30"/>
      <c r="AO1570" s="29"/>
      <c r="AP1570" s="30"/>
      <c r="AQ1570" s="30">
        <v>1558</v>
      </c>
      <c r="AR1570" s="383">
        <v>7570143.7999999998</v>
      </c>
      <c r="AS1570" s="253">
        <f t="shared" si="52"/>
        <v>1558</v>
      </c>
      <c r="AT1570" s="254">
        <f t="shared" si="53"/>
        <v>1558</v>
      </c>
      <c r="AU1570" s="376">
        <v>1558</v>
      </c>
      <c r="AV1570" s="376">
        <v>7572621.6200000001</v>
      </c>
    </row>
    <row r="1571" spans="22:48">
      <c r="V1571" s="30"/>
      <c r="W1571" s="29"/>
      <c r="X1571" s="30"/>
      <c r="Y1571" s="30"/>
      <c r="Z1571" s="29"/>
      <c r="AA1571" s="30"/>
      <c r="AB1571" s="30"/>
      <c r="AC1571" s="29"/>
      <c r="AD1571" s="30"/>
      <c r="AE1571" s="30">
        <v>1559</v>
      </c>
      <c r="AF1571" s="383" t="s">
        <v>10723</v>
      </c>
      <c r="AG1571" s="30"/>
      <c r="AH1571" s="30"/>
      <c r="AI1571" s="29"/>
      <c r="AJ1571" s="30"/>
      <c r="AK1571" s="30"/>
      <c r="AL1571" s="29"/>
      <c r="AM1571" s="30"/>
      <c r="AN1571" s="30"/>
      <c r="AO1571" s="29"/>
      <c r="AP1571" s="30"/>
      <c r="AQ1571" s="30">
        <v>1559</v>
      </c>
      <c r="AR1571" s="383">
        <v>7574994.9500000002</v>
      </c>
      <c r="AS1571" s="253">
        <f t="shared" si="52"/>
        <v>1559</v>
      </c>
      <c r="AT1571" s="254">
        <f t="shared" si="53"/>
        <v>1559</v>
      </c>
      <c r="AU1571" s="376">
        <v>1559</v>
      </c>
      <c r="AV1571" s="376">
        <v>7577470.96</v>
      </c>
    </row>
    <row r="1572" spans="22:48">
      <c r="V1572" s="30"/>
      <c r="W1572" s="29"/>
      <c r="X1572" s="30"/>
      <c r="Y1572" s="30"/>
      <c r="Z1572" s="29"/>
      <c r="AA1572" s="30"/>
      <c r="AB1572" s="30"/>
      <c r="AC1572" s="29"/>
      <c r="AD1572" s="30"/>
      <c r="AE1572" s="30">
        <v>1560</v>
      </c>
      <c r="AF1572" s="383" t="s">
        <v>10723</v>
      </c>
      <c r="AG1572" s="30"/>
      <c r="AH1572" s="30"/>
      <c r="AI1572" s="29"/>
      <c r="AJ1572" s="30"/>
      <c r="AK1572" s="30"/>
      <c r="AL1572" s="29"/>
      <c r="AM1572" s="30"/>
      <c r="AN1572" s="30"/>
      <c r="AO1572" s="29"/>
      <c r="AP1572" s="30"/>
      <c r="AQ1572" s="30">
        <v>1560</v>
      </c>
      <c r="AR1572" s="383">
        <v>7579846.0999999996</v>
      </c>
      <c r="AS1572" s="253">
        <f t="shared" si="52"/>
        <v>1560</v>
      </c>
      <c r="AT1572" s="254">
        <f t="shared" si="53"/>
        <v>1560</v>
      </c>
      <c r="AU1572" s="376">
        <v>1560</v>
      </c>
      <c r="AV1572" s="376">
        <v>7582320.2999999998</v>
      </c>
    </row>
    <row r="1573" spans="22:48">
      <c r="V1573" s="30"/>
      <c r="W1573" s="29"/>
      <c r="X1573" s="30"/>
      <c r="Y1573" s="30"/>
      <c r="Z1573" s="29"/>
      <c r="AA1573" s="30"/>
      <c r="AB1573" s="30"/>
      <c r="AC1573" s="29"/>
      <c r="AD1573" s="30"/>
      <c r="AE1573" s="30">
        <v>1561</v>
      </c>
      <c r="AF1573" s="383" t="s">
        <v>10723</v>
      </c>
      <c r="AG1573" s="30"/>
      <c r="AH1573" s="30"/>
      <c r="AI1573" s="29"/>
      <c r="AJ1573" s="30"/>
      <c r="AK1573" s="30"/>
      <c r="AL1573" s="29"/>
      <c r="AM1573" s="30"/>
      <c r="AN1573" s="30"/>
      <c r="AO1573" s="29"/>
      <c r="AP1573" s="30"/>
      <c r="AQ1573" s="30">
        <v>1561</v>
      </c>
      <c r="AR1573" s="383">
        <v>7584697.25</v>
      </c>
      <c r="AS1573" s="253">
        <f t="shared" si="52"/>
        <v>1561</v>
      </c>
      <c r="AT1573" s="254">
        <f t="shared" si="53"/>
        <v>1561</v>
      </c>
      <c r="AU1573" s="376">
        <v>1561</v>
      </c>
      <c r="AV1573" s="376">
        <v>7587169.6399999997</v>
      </c>
    </row>
    <row r="1574" spans="22:48">
      <c r="V1574" s="30"/>
      <c r="W1574" s="29"/>
      <c r="X1574" s="30"/>
      <c r="Y1574" s="30"/>
      <c r="Z1574" s="29"/>
      <c r="AA1574" s="30"/>
      <c r="AB1574" s="30"/>
      <c r="AC1574" s="29"/>
      <c r="AD1574" s="30"/>
      <c r="AE1574" s="30">
        <v>1562</v>
      </c>
      <c r="AF1574" s="383" t="s">
        <v>10723</v>
      </c>
      <c r="AG1574" s="30"/>
      <c r="AH1574" s="30"/>
      <c r="AI1574" s="29"/>
      <c r="AJ1574" s="30"/>
      <c r="AK1574" s="30"/>
      <c r="AL1574" s="29"/>
      <c r="AM1574" s="30"/>
      <c r="AN1574" s="30"/>
      <c r="AO1574" s="29"/>
      <c r="AP1574" s="30"/>
      <c r="AQ1574" s="30">
        <v>1562</v>
      </c>
      <c r="AR1574" s="383">
        <v>7589548.4000000004</v>
      </c>
      <c r="AS1574" s="253">
        <f t="shared" si="52"/>
        <v>1562</v>
      </c>
      <c r="AT1574" s="254">
        <f t="shared" si="53"/>
        <v>1562</v>
      </c>
      <c r="AU1574" s="376">
        <v>1562</v>
      </c>
      <c r="AV1574" s="376">
        <v>7592018.9800000004</v>
      </c>
    </row>
    <row r="1575" spans="22:48">
      <c r="V1575" s="30"/>
      <c r="W1575" s="29"/>
      <c r="X1575" s="30"/>
      <c r="Y1575" s="30"/>
      <c r="Z1575" s="29"/>
      <c r="AA1575" s="30"/>
      <c r="AB1575" s="30"/>
      <c r="AC1575" s="29"/>
      <c r="AD1575" s="30"/>
      <c r="AE1575" s="30">
        <v>1563</v>
      </c>
      <c r="AF1575" s="383" t="s">
        <v>10723</v>
      </c>
      <c r="AG1575" s="30"/>
      <c r="AH1575" s="30"/>
      <c r="AI1575" s="29"/>
      <c r="AJ1575" s="30"/>
      <c r="AK1575" s="30"/>
      <c r="AL1575" s="29"/>
      <c r="AM1575" s="30"/>
      <c r="AN1575" s="30"/>
      <c r="AO1575" s="29"/>
      <c r="AP1575" s="30"/>
      <c r="AQ1575" s="30">
        <v>1563</v>
      </c>
      <c r="AR1575" s="383">
        <v>7594399.5499999998</v>
      </c>
      <c r="AS1575" s="253">
        <f t="shared" si="52"/>
        <v>1563</v>
      </c>
      <c r="AT1575" s="254">
        <f t="shared" si="53"/>
        <v>1563</v>
      </c>
      <c r="AU1575" s="376">
        <v>1563</v>
      </c>
      <c r="AV1575" s="376">
        <v>7596868.3200000003</v>
      </c>
    </row>
    <row r="1576" spans="22:48">
      <c r="V1576" s="30"/>
      <c r="W1576" s="29"/>
      <c r="X1576" s="30"/>
      <c r="Y1576" s="30"/>
      <c r="Z1576" s="29"/>
      <c r="AA1576" s="30"/>
      <c r="AB1576" s="30"/>
      <c r="AC1576" s="29"/>
      <c r="AD1576" s="30"/>
      <c r="AE1576" s="30">
        <v>1564</v>
      </c>
      <c r="AF1576" s="383" t="s">
        <v>10723</v>
      </c>
      <c r="AG1576" s="30"/>
      <c r="AH1576" s="30"/>
      <c r="AI1576" s="29"/>
      <c r="AJ1576" s="30"/>
      <c r="AK1576" s="30"/>
      <c r="AL1576" s="29"/>
      <c r="AM1576" s="30"/>
      <c r="AN1576" s="30"/>
      <c r="AO1576" s="29"/>
      <c r="AP1576" s="30"/>
      <c r="AQ1576" s="30">
        <v>1564</v>
      </c>
      <c r="AR1576" s="383">
        <v>7599250.7000000002</v>
      </c>
      <c r="AS1576" s="253">
        <f t="shared" si="52"/>
        <v>1564</v>
      </c>
      <c r="AT1576" s="254">
        <f t="shared" si="53"/>
        <v>1564</v>
      </c>
      <c r="AU1576" s="376">
        <v>1564</v>
      </c>
      <c r="AV1576" s="376">
        <v>7601717.6600000001</v>
      </c>
    </row>
    <row r="1577" spans="22:48">
      <c r="V1577" s="30"/>
      <c r="W1577" s="29"/>
      <c r="X1577" s="30"/>
      <c r="Y1577" s="30"/>
      <c r="Z1577" s="29"/>
      <c r="AA1577" s="30"/>
      <c r="AB1577" s="30"/>
      <c r="AC1577" s="29"/>
      <c r="AD1577" s="30"/>
      <c r="AE1577" s="30">
        <v>1565</v>
      </c>
      <c r="AF1577" s="383" t="s">
        <v>10723</v>
      </c>
      <c r="AG1577" s="30"/>
      <c r="AH1577" s="30"/>
      <c r="AI1577" s="29"/>
      <c r="AJ1577" s="30"/>
      <c r="AK1577" s="30"/>
      <c r="AL1577" s="29"/>
      <c r="AM1577" s="30"/>
      <c r="AN1577" s="30"/>
      <c r="AO1577" s="29"/>
      <c r="AP1577" s="30"/>
      <c r="AQ1577" s="30">
        <v>1565</v>
      </c>
      <c r="AR1577" s="383">
        <v>7604101.8499999996</v>
      </c>
      <c r="AS1577" s="253">
        <f t="shared" si="52"/>
        <v>1565</v>
      </c>
      <c r="AT1577" s="254">
        <f t="shared" si="53"/>
        <v>1565</v>
      </c>
      <c r="AU1577" s="376">
        <v>1565</v>
      </c>
      <c r="AV1577" s="376">
        <v>7606567</v>
      </c>
    </row>
    <row r="1578" spans="22:48">
      <c r="V1578" s="30"/>
      <c r="W1578" s="29"/>
      <c r="X1578" s="30"/>
      <c r="Y1578" s="30"/>
      <c r="Z1578" s="29"/>
      <c r="AA1578" s="30"/>
      <c r="AB1578" s="30"/>
      <c r="AC1578" s="29"/>
      <c r="AD1578" s="30"/>
      <c r="AE1578" s="30">
        <v>1566</v>
      </c>
      <c r="AF1578" s="383" t="s">
        <v>10723</v>
      </c>
      <c r="AG1578" s="30"/>
      <c r="AH1578" s="30"/>
      <c r="AI1578" s="29"/>
      <c r="AJ1578" s="30"/>
      <c r="AK1578" s="30"/>
      <c r="AL1578" s="29"/>
      <c r="AM1578" s="30"/>
      <c r="AN1578" s="30"/>
      <c r="AO1578" s="29"/>
      <c r="AP1578" s="30"/>
      <c r="AQ1578" s="30">
        <v>1566</v>
      </c>
      <c r="AR1578" s="383">
        <v>7608953</v>
      </c>
      <c r="AS1578" s="253">
        <f t="shared" si="52"/>
        <v>1566</v>
      </c>
      <c r="AT1578" s="254">
        <f t="shared" si="53"/>
        <v>1566</v>
      </c>
      <c r="AU1578" s="376">
        <v>1566</v>
      </c>
      <c r="AV1578" s="376">
        <v>7611416.3399999999</v>
      </c>
    </row>
    <row r="1579" spans="22:48">
      <c r="V1579" s="30"/>
      <c r="W1579" s="29"/>
      <c r="X1579" s="30"/>
      <c r="Y1579" s="30"/>
      <c r="Z1579" s="29"/>
      <c r="AA1579" s="30"/>
      <c r="AB1579" s="30"/>
      <c r="AC1579" s="29"/>
      <c r="AD1579" s="30"/>
      <c r="AE1579" s="30">
        <v>1567</v>
      </c>
      <c r="AF1579" s="383" t="s">
        <v>10723</v>
      </c>
      <c r="AG1579" s="30"/>
      <c r="AH1579" s="30"/>
      <c r="AI1579" s="29"/>
      <c r="AJ1579" s="30"/>
      <c r="AK1579" s="30"/>
      <c r="AL1579" s="29"/>
      <c r="AM1579" s="30"/>
      <c r="AN1579" s="30"/>
      <c r="AO1579" s="29"/>
      <c r="AP1579" s="30"/>
      <c r="AQ1579" s="30">
        <v>1567</v>
      </c>
      <c r="AR1579" s="383">
        <v>7613804.1500000004</v>
      </c>
      <c r="AS1579" s="253">
        <f t="shared" si="52"/>
        <v>1567</v>
      </c>
      <c r="AT1579" s="254">
        <f t="shared" si="53"/>
        <v>1567</v>
      </c>
      <c r="AU1579" s="376">
        <v>1567</v>
      </c>
      <c r="AV1579" s="376">
        <v>7616265.6799999997</v>
      </c>
    </row>
    <row r="1580" spans="22:48">
      <c r="V1580" s="30"/>
      <c r="W1580" s="29"/>
      <c r="X1580" s="30"/>
      <c r="Y1580" s="30"/>
      <c r="Z1580" s="29"/>
      <c r="AA1580" s="30"/>
      <c r="AB1580" s="30"/>
      <c r="AC1580" s="29"/>
      <c r="AD1580" s="30"/>
      <c r="AE1580" s="30">
        <v>1568</v>
      </c>
      <c r="AF1580" s="383" t="s">
        <v>10723</v>
      </c>
      <c r="AG1580" s="30"/>
      <c r="AH1580" s="30"/>
      <c r="AI1580" s="29"/>
      <c r="AJ1580" s="30"/>
      <c r="AK1580" s="30"/>
      <c r="AL1580" s="29"/>
      <c r="AM1580" s="30"/>
      <c r="AN1580" s="30"/>
      <c r="AO1580" s="29"/>
      <c r="AP1580" s="30"/>
      <c r="AQ1580" s="30">
        <v>1568</v>
      </c>
      <c r="AR1580" s="383">
        <v>7618655.2999999998</v>
      </c>
      <c r="AS1580" s="253">
        <f t="shared" si="52"/>
        <v>1568</v>
      </c>
      <c r="AT1580" s="254">
        <f t="shared" si="53"/>
        <v>1568</v>
      </c>
      <c r="AU1580" s="376">
        <v>1568</v>
      </c>
      <c r="AV1580" s="376">
        <v>7621115.0199999996</v>
      </c>
    </row>
    <row r="1581" spans="22:48">
      <c r="V1581" s="30"/>
      <c r="W1581" s="29"/>
      <c r="X1581" s="30"/>
      <c r="Y1581" s="30"/>
      <c r="Z1581" s="29"/>
      <c r="AA1581" s="30"/>
      <c r="AB1581" s="30"/>
      <c r="AC1581" s="29"/>
      <c r="AD1581" s="30"/>
      <c r="AE1581" s="30">
        <v>1569</v>
      </c>
      <c r="AF1581" s="383" t="s">
        <v>10723</v>
      </c>
      <c r="AG1581" s="30"/>
      <c r="AH1581" s="30"/>
      <c r="AI1581" s="29"/>
      <c r="AJ1581" s="30"/>
      <c r="AK1581" s="30"/>
      <c r="AL1581" s="29"/>
      <c r="AM1581" s="30"/>
      <c r="AN1581" s="30"/>
      <c r="AO1581" s="29"/>
      <c r="AP1581" s="30"/>
      <c r="AQ1581" s="30">
        <v>1569</v>
      </c>
      <c r="AR1581" s="383">
        <v>7623506.4500000002</v>
      </c>
      <c r="AS1581" s="253">
        <f t="shared" si="52"/>
        <v>1569</v>
      </c>
      <c r="AT1581" s="254">
        <f t="shared" si="53"/>
        <v>1569</v>
      </c>
      <c r="AU1581" s="376">
        <v>1569</v>
      </c>
      <c r="AV1581" s="376">
        <v>7625964.3600000003</v>
      </c>
    </row>
    <row r="1582" spans="22:48">
      <c r="V1582" s="30"/>
      <c r="W1582" s="29"/>
      <c r="X1582" s="30"/>
      <c r="Y1582" s="30"/>
      <c r="Z1582" s="29"/>
      <c r="AA1582" s="30"/>
      <c r="AB1582" s="30"/>
      <c r="AC1582" s="29"/>
      <c r="AD1582" s="30"/>
      <c r="AE1582" s="30">
        <v>1570</v>
      </c>
      <c r="AF1582" s="383" t="s">
        <v>10723</v>
      </c>
      <c r="AG1582" s="30"/>
      <c r="AH1582" s="30"/>
      <c r="AI1582" s="29"/>
      <c r="AJ1582" s="30"/>
      <c r="AK1582" s="30"/>
      <c r="AL1582" s="29"/>
      <c r="AM1582" s="30"/>
      <c r="AN1582" s="30"/>
      <c r="AO1582" s="29"/>
      <c r="AP1582" s="30"/>
      <c r="AQ1582" s="30">
        <v>1570</v>
      </c>
      <c r="AR1582" s="383">
        <v>7628357.5999999996</v>
      </c>
      <c r="AS1582" s="253">
        <f t="shared" si="52"/>
        <v>1570</v>
      </c>
      <c r="AT1582" s="254">
        <f t="shared" si="53"/>
        <v>1570</v>
      </c>
      <c r="AU1582" s="376">
        <v>1570</v>
      </c>
      <c r="AV1582" s="376">
        <v>7630813.7000000002</v>
      </c>
    </row>
    <row r="1583" spans="22:48">
      <c r="V1583" s="30"/>
      <c r="W1583" s="29"/>
      <c r="X1583" s="30"/>
      <c r="Y1583" s="30"/>
      <c r="Z1583" s="29"/>
      <c r="AA1583" s="30"/>
      <c r="AB1583" s="30"/>
      <c r="AC1583" s="29"/>
      <c r="AD1583" s="30"/>
      <c r="AE1583" s="30">
        <v>1571</v>
      </c>
      <c r="AF1583" s="383" t="s">
        <v>10723</v>
      </c>
      <c r="AG1583" s="30"/>
      <c r="AH1583" s="30"/>
      <c r="AI1583" s="29"/>
      <c r="AJ1583" s="30"/>
      <c r="AK1583" s="30"/>
      <c r="AL1583" s="29"/>
      <c r="AM1583" s="30"/>
      <c r="AN1583" s="30"/>
      <c r="AO1583" s="29"/>
      <c r="AP1583" s="30"/>
      <c r="AQ1583" s="30">
        <v>1571</v>
      </c>
      <c r="AR1583" s="383">
        <v>7633208.75</v>
      </c>
      <c r="AS1583" s="253">
        <f t="shared" si="52"/>
        <v>1571</v>
      </c>
      <c r="AT1583" s="254">
        <f t="shared" si="53"/>
        <v>1571</v>
      </c>
      <c r="AU1583" s="376">
        <v>1571</v>
      </c>
      <c r="AV1583" s="376">
        <v>7635663.04</v>
      </c>
    </row>
    <row r="1584" spans="22:48">
      <c r="V1584" s="30"/>
      <c r="W1584" s="29"/>
      <c r="X1584" s="30"/>
      <c r="Y1584" s="30"/>
      <c r="Z1584" s="29"/>
      <c r="AA1584" s="30"/>
      <c r="AB1584" s="30"/>
      <c r="AC1584" s="29"/>
      <c r="AD1584" s="30"/>
      <c r="AE1584" s="30">
        <v>1572</v>
      </c>
      <c r="AF1584" s="383" t="s">
        <v>10723</v>
      </c>
      <c r="AG1584" s="30"/>
      <c r="AH1584" s="30"/>
      <c r="AI1584" s="29"/>
      <c r="AJ1584" s="30"/>
      <c r="AK1584" s="30"/>
      <c r="AL1584" s="29"/>
      <c r="AM1584" s="30"/>
      <c r="AN1584" s="30"/>
      <c r="AO1584" s="29"/>
      <c r="AP1584" s="30"/>
      <c r="AQ1584" s="30">
        <v>1572</v>
      </c>
      <c r="AR1584" s="383">
        <v>7638059.9000000004</v>
      </c>
      <c r="AS1584" s="253">
        <f t="shared" si="52"/>
        <v>1572</v>
      </c>
      <c r="AT1584" s="254">
        <f t="shared" si="53"/>
        <v>1572</v>
      </c>
      <c r="AU1584" s="376">
        <v>1572</v>
      </c>
      <c r="AV1584" s="376">
        <v>7640512.3799999999</v>
      </c>
    </row>
    <row r="1585" spans="22:48">
      <c r="V1585" s="30"/>
      <c r="W1585" s="29"/>
      <c r="X1585" s="30"/>
      <c r="Y1585" s="30"/>
      <c r="Z1585" s="29"/>
      <c r="AA1585" s="30"/>
      <c r="AB1585" s="30"/>
      <c r="AC1585" s="29"/>
      <c r="AD1585" s="30"/>
      <c r="AE1585" s="30">
        <v>1573</v>
      </c>
      <c r="AF1585" s="383" t="s">
        <v>10723</v>
      </c>
      <c r="AG1585" s="30"/>
      <c r="AH1585" s="30"/>
      <c r="AI1585" s="29"/>
      <c r="AJ1585" s="30"/>
      <c r="AK1585" s="30"/>
      <c r="AL1585" s="29"/>
      <c r="AM1585" s="30"/>
      <c r="AN1585" s="30"/>
      <c r="AO1585" s="29"/>
      <c r="AP1585" s="30"/>
      <c r="AQ1585" s="30">
        <v>1573</v>
      </c>
      <c r="AR1585" s="383">
        <v>7642911.0499999998</v>
      </c>
      <c r="AS1585" s="253">
        <f t="shared" si="52"/>
        <v>1573</v>
      </c>
      <c r="AT1585" s="254">
        <f t="shared" si="53"/>
        <v>1573</v>
      </c>
      <c r="AU1585" s="376">
        <v>1573</v>
      </c>
      <c r="AV1585" s="376">
        <v>7645361.7199999997</v>
      </c>
    </row>
    <row r="1586" spans="22:48">
      <c r="V1586" s="30"/>
      <c r="W1586" s="29"/>
      <c r="X1586" s="30"/>
      <c r="Y1586" s="30"/>
      <c r="Z1586" s="29"/>
      <c r="AA1586" s="30"/>
      <c r="AB1586" s="30"/>
      <c r="AC1586" s="29"/>
      <c r="AD1586" s="30"/>
      <c r="AE1586" s="30">
        <v>1574</v>
      </c>
      <c r="AF1586" s="383" t="s">
        <v>10723</v>
      </c>
      <c r="AG1586" s="30"/>
      <c r="AH1586" s="30"/>
      <c r="AI1586" s="29"/>
      <c r="AJ1586" s="30"/>
      <c r="AK1586" s="30"/>
      <c r="AL1586" s="29"/>
      <c r="AM1586" s="30"/>
      <c r="AN1586" s="30"/>
      <c r="AO1586" s="29"/>
      <c r="AP1586" s="30"/>
      <c r="AQ1586" s="30">
        <v>1574</v>
      </c>
      <c r="AR1586" s="383">
        <v>7647762.2000000002</v>
      </c>
      <c r="AS1586" s="253">
        <f t="shared" si="52"/>
        <v>1574</v>
      </c>
      <c r="AT1586" s="254">
        <f t="shared" si="53"/>
        <v>1574</v>
      </c>
      <c r="AU1586" s="376">
        <v>1574</v>
      </c>
      <c r="AV1586" s="376">
        <v>7650211.0599999996</v>
      </c>
    </row>
    <row r="1587" spans="22:48">
      <c r="V1587" s="30"/>
      <c r="W1587" s="29"/>
      <c r="X1587" s="30"/>
      <c r="Y1587" s="30"/>
      <c r="Z1587" s="29"/>
      <c r="AA1587" s="30"/>
      <c r="AB1587" s="30"/>
      <c r="AC1587" s="29"/>
      <c r="AD1587" s="30"/>
      <c r="AE1587" s="30">
        <v>1575</v>
      </c>
      <c r="AF1587" s="383" t="s">
        <v>10723</v>
      </c>
      <c r="AG1587" s="30"/>
      <c r="AH1587" s="30"/>
      <c r="AI1587" s="29"/>
      <c r="AJ1587" s="30"/>
      <c r="AK1587" s="30"/>
      <c r="AL1587" s="29"/>
      <c r="AM1587" s="30"/>
      <c r="AN1587" s="30"/>
      <c r="AO1587" s="29"/>
      <c r="AP1587" s="30"/>
      <c r="AQ1587" s="30">
        <v>1575</v>
      </c>
      <c r="AR1587" s="383">
        <v>7652613.3499999996</v>
      </c>
      <c r="AS1587" s="253">
        <f t="shared" si="52"/>
        <v>1575</v>
      </c>
      <c r="AT1587" s="254">
        <f t="shared" si="53"/>
        <v>1575</v>
      </c>
      <c r="AU1587" s="376">
        <v>1575</v>
      </c>
      <c r="AV1587" s="376">
        <v>7655060.4000000004</v>
      </c>
    </row>
    <row r="1588" spans="22:48">
      <c r="V1588" s="30"/>
      <c r="W1588" s="29"/>
      <c r="X1588" s="30"/>
      <c r="Y1588" s="30"/>
      <c r="Z1588" s="29"/>
      <c r="AA1588" s="30"/>
      <c r="AB1588" s="30"/>
      <c r="AC1588" s="29"/>
      <c r="AD1588" s="30"/>
      <c r="AE1588" s="30">
        <v>1576</v>
      </c>
      <c r="AF1588" s="383" t="s">
        <v>10723</v>
      </c>
      <c r="AG1588" s="30"/>
      <c r="AH1588" s="30"/>
      <c r="AI1588" s="29"/>
      <c r="AJ1588" s="30"/>
      <c r="AK1588" s="30"/>
      <c r="AL1588" s="29"/>
      <c r="AM1588" s="30"/>
      <c r="AN1588" s="30"/>
      <c r="AO1588" s="29"/>
      <c r="AP1588" s="30"/>
      <c r="AQ1588" s="30">
        <v>1576</v>
      </c>
      <c r="AR1588" s="383">
        <v>7657464.5</v>
      </c>
      <c r="AS1588" s="253">
        <f t="shared" si="52"/>
        <v>1576</v>
      </c>
      <c r="AT1588" s="254">
        <f t="shared" si="53"/>
        <v>1576</v>
      </c>
      <c r="AU1588" s="376">
        <v>1576</v>
      </c>
      <c r="AV1588" s="376">
        <v>7659909.7400000002</v>
      </c>
    </row>
    <row r="1589" spans="22:48">
      <c r="V1589" s="30"/>
      <c r="W1589" s="29"/>
      <c r="X1589" s="30"/>
      <c r="Y1589" s="30"/>
      <c r="Z1589" s="29"/>
      <c r="AA1589" s="30"/>
      <c r="AB1589" s="30"/>
      <c r="AC1589" s="29"/>
      <c r="AD1589" s="30"/>
      <c r="AE1589" s="30">
        <v>1577</v>
      </c>
      <c r="AF1589" s="383" t="s">
        <v>10723</v>
      </c>
      <c r="AG1589" s="30"/>
      <c r="AH1589" s="30"/>
      <c r="AI1589" s="29"/>
      <c r="AJ1589" s="30"/>
      <c r="AK1589" s="30"/>
      <c r="AL1589" s="29"/>
      <c r="AM1589" s="30"/>
      <c r="AN1589" s="30"/>
      <c r="AO1589" s="29"/>
      <c r="AP1589" s="30"/>
      <c r="AQ1589" s="30">
        <v>1577</v>
      </c>
      <c r="AR1589" s="383">
        <v>7662315.6500000004</v>
      </c>
      <c r="AS1589" s="253">
        <f t="shared" si="52"/>
        <v>1577</v>
      </c>
      <c r="AT1589" s="254">
        <f t="shared" si="53"/>
        <v>1577</v>
      </c>
      <c r="AU1589" s="376">
        <v>1577</v>
      </c>
      <c r="AV1589" s="376">
        <v>7664759.0800000001</v>
      </c>
    </row>
    <row r="1590" spans="22:48">
      <c r="V1590" s="30"/>
      <c r="W1590" s="29"/>
      <c r="X1590" s="30"/>
      <c r="Y1590" s="30"/>
      <c r="Z1590" s="29"/>
      <c r="AA1590" s="30"/>
      <c r="AB1590" s="30"/>
      <c r="AC1590" s="29"/>
      <c r="AD1590" s="30"/>
      <c r="AE1590" s="30">
        <v>1578</v>
      </c>
      <c r="AF1590" s="383" t="s">
        <v>10723</v>
      </c>
      <c r="AG1590" s="30"/>
      <c r="AH1590" s="30"/>
      <c r="AI1590" s="29"/>
      <c r="AJ1590" s="30"/>
      <c r="AK1590" s="30"/>
      <c r="AL1590" s="29"/>
      <c r="AM1590" s="30"/>
      <c r="AN1590" s="30"/>
      <c r="AO1590" s="29"/>
      <c r="AP1590" s="30"/>
      <c r="AQ1590" s="30">
        <v>1578</v>
      </c>
      <c r="AR1590" s="383">
        <v>7667166.7999999998</v>
      </c>
      <c r="AS1590" s="253">
        <f t="shared" si="52"/>
        <v>1578</v>
      </c>
      <c r="AT1590" s="254">
        <f t="shared" si="53"/>
        <v>1578</v>
      </c>
      <c r="AU1590" s="376">
        <v>1578</v>
      </c>
      <c r="AV1590" s="376">
        <v>7669608.4199999999</v>
      </c>
    </row>
    <row r="1591" spans="22:48">
      <c r="V1591" s="30"/>
      <c r="W1591" s="29"/>
      <c r="X1591" s="30"/>
      <c r="Y1591" s="30"/>
      <c r="Z1591" s="29"/>
      <c r="AA1591" s="30"/>
      <c r="AB1591" s="30"/>
      <c r="AC1591" s="29"/>
      <c r="AD1591" s="30"/>
      <c r="AE1591" s="30">
        <v>1579</v>
      </c>
      <c r="AF1591" s="383" t="s">
        <v>10723</v>
      </c>
      <c r="AG1591" s="30"/>
      <c r="AH1591" s="30"/>
      <c r="AI1591" s="29"/>
      <c r="AJ1591" s="30"/>
      <c r="AK1591" s="30"/>
      <c r="AL1591" s="29"/>
      <c r="AM1591" s="30"/>
      <c r="AN1591" s="30"/>
      <c r="AO1591" s="29"/>
      <c r="AP1591" s="30"/>
      <c r="AQ1591" s="30">
        <v>1579</v>
      </c>
      <c r="AR1591" s="383">
        <v>7672017.9500000002</v>
      </c>
      <c r="AS1591" s="253">
        <f t="shared" si="52"/>
        <v>1579</v>
      </c>
      <c r="AT1591" s="254">
        <f t="shared" si="53"/>
        <v>1579</v>
      </c>
      <c r="AU1591" s="376">
        <v>1579</v>
      </c>
      <c r="AV1591" s="376">
        <v>7674457.7599999998</v>
      </c>
    </row>
    <row r="1592" spans="22:48">
      <c r="V1592" s="30"/>
      <c r="W1592" s="29"/>
      <c r="X1592" s="30"/>
      <c r="Y1592" s="30"/>
      <c r="Z1592" s="29"/>
      <c r="AA1592" s="30"/>
      <c r="AB1592" s="30"/>
      <c r="AC1592" s="29"/>
      <c r="AD1592" s="30"/>
      <c r="AE1592" s="30">
        <v>1580</v>
      </c>
      <c r="AF1592" s="383" t="s">
        <v>10723</v>
      </c>
      <c r="AG1592" s="30"/>
      <c r="AH1592" s="30"/>
      <c r="AI1592" s="29"/>
      <c r="AJ1592" s="30"/>
      <c r="AK1592" s="30"/>
      <c r="AL1592" s="29"/>
      <c r="AM1592" s="30"/>
      <c r="AN1592" s="30"/>
      <c r="AO1592" s="29"/>
      <c r="AP1592" s="30"/>
      <c r="AQ1592" s="30">
        <v>1580</v>
      </c>
      <c r="AR1592" s="383">
        <v>7676869.0999999996</v>
      </c>
      <c r="AS1592" s="253">
        <f t="shared" si="52"/>
        <v>1580</v>
      </c>
      <c r="AT1592" s="254">
        <f t="shared" si="53"/>
        <v>1580</v>
      </c>
      <c r="AU1592" s="376">
        <v>1580</v>
      </c>
      <c r="AV1592" s="376">
        <v>7679307.0999999996</v>
      </c>
    </row>
    <row r="1593" spans="22:48">
      <c r="V1593" s="30"/>
      <c r="W1593" s="29"/>
      <c r="X1593" s="30"/>
      <c r="Y1593" s="30"/>
      <c r="Z1593" s="29"/>
      <c r="AA1593" s="30"/>
      <c r="AB1593" s="30"/>
      <c r="AC1593" s="29"/>
      <c r="AD1593" s="30"/>
      <c r="AE1593" s="30">
        <v>1581</v>
      </c>
      <c r="AF1593" s="383" t="s">
        <v>10723</v>
      </c>
      <c r="AG1593" s="30"/>
      <c r="AH1593" s="30"/>
      <c r="AI1593" s="29"/>
      <c r="AJ1593" s="30"/>
      <c r="AK1593" s="30"/>
      <c r="AL1593" s="29"/>
      <c r="AM1593" s="30"/>
      <c r="AN1593" s="30"/>
      <c r="AO1593" s="29"/>
      <c r="AP1593" s="30"/>
      <c r="AQ1593" s="30">
        <v>1581</v>
      </c>
      <c r="AR1593" s="383">
        <v>7681720.25</v>
      </c>
      <c r="AS1593" s="253">
        <f t="shared" si="52"/>
        <v>1581</v>
      </c>
      <c r="AT1593" s="254">
        <f t="shared" si="53"/>
        <v>1581</v>
      </c>
      <c r="AU1593" s="376">
        <v>1581</v>
      </c>
      <c r="AV1593" s="376">
        <v>7684156.4400000004</v>
      </c>
    </row>
    <row r="1594" spans="22:48">
      <c r="V1594" s="30"/>
      <c r="W1594" s="29"/>
      <c r="X1594" s="30"/>
      <c r="Y1594" s="30"/>
      <c r="Z1594" s="29"/>
      <c r="AA1594" s="30"/>
      <c r="AB1594" s="30"/>
      <c r="AC1594" s="29"/>
      <c r="AD1594" s="30"/>
      <c r="AE1594" s="30">
        <v>1582</v>
      </c>
      <c r="AF1594" s="383" t="s">
        <v>10723</v>
      </c>
      <c r="AG1594" s="30"/>
      <c r="AH1594" s="30"/>
      <c r="AI1594" s="29"/>
      <c r="AJ1594" s="30"/>
      <c r="AK1594" s="30"/>
      <c r="AL1594" s="29"/>
      <c r="AM1594" s="30"/>
      <c r="AN1594" s="30"/>
      <c r="AO1594" s="29"/>
      <c r="AP1594" s="30"/>
      <c r="AQ1594" s="30">
        <v>1582</v>
      </c>
      <c r="AR1594" s="383">
        <v>7686571.4000000004</v>
      </c>
      <c r="AS1594" s="253">
        <f t="shared" si="52"/>
        <v>1582</v>
      </c>
      <c r="AT1594" s="254">
        <f t="shared" si="53"/>
        <v>1582</v>
      </c>
      <c r="AU1594" s="376">
        <v>1582</v>
      </c>
      <c r="AV1594" s="376">
        <v>7689005.7800000003</v>
      </c>
    </row>
    <row r="1595" spans="22:48">
      <c r="V1595" s="30"/>
      <c r="W1595" s="29"/>
      <c r="X1595" s="30"/>
      <c r="Y1595" s="30"/>
      <c r="Z1595" s="29"/>
      <c r="AA1595" s="30"/>
      <c r="AB1595" s="30"/>
      <c r="AC1595" s="29"/>
      <c r="AD1595" s="30"/>
      <c r="AE1595" s="30">
        <v>1583</v>
      </c>
      <c r="AF1595" s="383" t="s">
        <v>10723</v>
      </c>
      <c r="AG1595" s="30"/>
      <c r="AH1595" s="30"/>
      <c r="AI1595" s="29"/>
      <c r="AJ1595" s="30"/>
      <c r="AK1595" s="30"/>
      <c r="AL1595" s="29"/>
      <c r="AM1595" s="30"/>
      <c r="AN1595" s="30"/>
      <c r="AO1595" s="29"/>
      <c r="AP1595" s="30"/>
      <c r="AQ1595" s="30">
        <v>1583</v>
      </c>
      <c r="AR1595" s="383">
        <v>7691422.5499999998</v>
      </c>
      <c r="AS1595" s="253">
        <f t="shared" si="52"/>
        <v>1583</v>
      </c>
      <c r="AT1595" s="254">
        <f t="shared" si="53"/>
        <v>1583</v>
      </c>
      <c r="AU1595" s="376">
        <v>1583</v>
      </c>
      <c r="AV1595" s="376">
        <v>7693855.1200000001</v>
      </c>
    </row>
    <row r="1596" spans="22:48">
      <c r="V1596" s="30"/>
      <c r="W1596" s="29"/>
      <c r="X1596" s="30"/>
      <c r="Y1596" s="30"/>
      <c r="Z1596" s="29"/>
      <c r="AA1596" s="30"/>
      <c r="AB1596" s="30"/>
      <c r="AC1596" s="29"/>
      <c r="AD1596" s="30"/>
      <c r="AE1596" s="30">
        <v>1584</v>
      </c>
      <c r="AF1596" s="383" t="s">
        <v>10723</v>
      </c>
      <c r="AG1596" s="30"/>
      <c r="AH1596" s="30"/>
      <c r="AI1596" s="29"/>
      <c r="AJ1596" s="30"/>
      <c r="AK1596" s="30"/>
      <c r="AL1596" s="29"/>
      <c r="AM1596" s="30"/>
      <c r="AN1596" s="30"/>
      <c r="AO1596" s="29"/>
      <c r="AP1596" s="30"/>
      <c r="AQ1596" s="30">
        <v>1584</v>
      </c>
      <c r="AR1596" s="383">
        <v>7696273.7000000002</v>
      </c>
      <c r="AS1596" s="253">
        <f t="shared" si="52"/>
        <v>1584</v>
      </c>
      <c r="AT1596" s="254">
        <f t="shared" si="53"/>
        <v>1584</v>
      </c>
      <c r="AU1596" s="376">
        <v>1584</v>
      </c>
      <c r="AV1596" s="376">
        <v>7698704.46</v>
      </c>
    </row>
    <row r="1597" spans="22:48">
      <c r="V1597" s="30"/>
      <c r="W1597" s="29"/>
      <c r="X1597" s="30"/>
      <c r="Y1597" s="30"/>
      <c r="Z1597" s="29"/>
      <c r="AA1597" s="30"/>
      <c r="AB1597" s="30"/>
      <c r="AC1597" s="29"/>
      <c r="AD1597" s="30"/>
      <c r="AE1597" s="30">
        <v>1585</v>
      </c>
      <c r="AF1597" s="383" t="s">
        <v>10723</v>
      </c>
      <c r="AG1597" s="30"/>
      <c r="AH1597" s="30"/>
      <c r="AI1597" s="29"/>
      <c r="AJ1597" s="30"/>
      <c r="AK1597" s="30"/>
      <c r="AL1597" s="29"/>
      <c r="AM1597" s="30"/>
      <c r="AN1597" s="30"/>
      <c r="AO1597" s="29"/>
      <c r="AP1597" s="30"/>
      <c r="AQ1597" s="30">
        <v>1585</v>
      </c>
      <c r="AR1597" s="383">
        <v>7701124.8499999996</v>
      </c>
      <c r="AS1597" s="253">
        <f t="shared" si="52"/>
        <v>1585</v>
      </c>
      <c r="AT1597" s="254">
        <f t="shared" si="53"/>
        <v>1585</v>
      </c>
      <c r="AU1597" s="376">
        <v>1585</v>
      </c>
      <c r="AV1597" s="376">
        <v>7703553.7999999998</v>
      </c>
    </row>
    <row r="1598" spans="22:48">
      <c r="V1598" s="30"/>
      <c r="W1598" s="29"/>
      <c r="X1598" s="30"/>
      <c r="Y1598" s="30"/>
      <c r="Z1598" s="29"/>
      <c r="AA1598" s="30"/>
      <c r="AB1598" s="30"/>
      <c r="AC1598" s="29"/>
      <c r="AD1598" s="30"/>
      <c r="AE1598" s="30">
        <v>1586</v>
      </c>
      <c r="AF1598" s="383" t="s">
        <v>10723</v>
      </c>
      <c r="AG1598" s="30"/>
      <c r="AH1598" s="30"/>
      <c r="AI1598" s="29"/>
      <c r="AJ1598" s="30"/>
      <c r="AK1598" s="30"/>
      <c r="AL1598" s="29"/>
      <c r="AM1598" s="30"/>
      <c r="AN1598" s="30"/>
      <c r="AO1598" s="29"/>
      <c r="AP1598" s="30"/>
      <c r="AQ1598" s="30">
        <v>1586</v>
      </c>
      <c r="AR1598" s="383">
        <v>7705976</v>
      </c>
      <c r="AS1598" s="253">
        <f t="shared" si="52"/>
        <v>1586</v>
      </c>
      <c r="AT1598" s="254">
        <f t="shared" si="53"/>
        <v>1586</v>
      </c>
      <c r="AU1598" s="376">
        <v>1586</v>
      </c>
      <c r="AV1598" s="376">
        <v>7708403.1399999997</v>
      </c>
    </row>
    <row r="1599" spans="22:48">
      <c r="V1599" s="30"/>
      <c r="W1599" s="29"/>
      <c r="X1599" s="30"/>
      <c r="Y1599" s="30"/>
      <c r="Z1599" s="29"/>
      <c r="AA1599" s="30"/>
      <c r="AB1599" s="30"/>
      <c r="AC1599" s="29"/>
      <c r="AD1599" s="30"/>
      <c r="AE1599" s="30">
        <v>1587</v>
      </c>
      <c r="AF1599" s="383" t="s">
        <v>10723</v>
      </c>
      <c r="AG1599" s="30"/>
      <c r="AH1599" s="30"/>
      <c r="AI1599" s="29"/>
      <c r="AJ1599" s="30"/>
      <c r="AK1599" s="30"/>
      <c r="AL1599" s="29"/>
      <c r="AM1599" s="30"/>
      <c r="AN1599" s="30"/>
      <c r="AO1599" s="29"/>
      <c r="AP1599" s="30"/>
      <c r="AQ1599" s="30">
        <v>1587</v>
      </c>
      <c r="AR1599" s="383">
        <v>7710827.1500000004</v>
      </c>
      <c r="AS1599" s="253">
        <f t="shared" si="52"/>
        <v>1587</v>
      </c>
      <c r="AT1599" s="254">
        <f t="shared" si="53"/>
        <v>1587</v>
      </c>
      <c r="AU1599" s="376">
        <v>1587</v>
      </c>
      <c r="AV1599" s="376">
        <v>7713252.4800000004</v>
      </c>
    </row>
    <row r="1600" spans="22:48">
      <c r="V1600" s="30"/>
      <c r="W1600" s="29"/>
      <c r="X1600" s="30"/>
      <c r="Y1600" s="30"/>
      <c r="Z1600" s="29"/>
      <c r="AA1600" s="30"/>
      <c r="AB1600" s="30"/>
      <c r="AC1600" s="29"/>
      <c r="AD1600" s="30"/>
      <c r="AE1600" s="30">
        <v>1588</v>
      </c>
      <c r="AF1600" s="383" t="s">
        <v>10723</v>
      </c>
      <c r="AG1600" s="30"/>
      <c r="AH1600" s="30"/>
      <c r="AI1600" s="29"/>
      <c r="AJ1600" s="30"/>
      <c r="AK1600" s="30"/>
      <c r="AL1600" s="29"/>
      <c r="AM1600" s="30"/>
      <c r="AN1600" s="30"/>
      <c r="AO1600" s="29"/>
      <c r="AP1600" s="30"/>
      <c r="AQ1600" s="30">
        <v>1588</v>
      </c>
      <c r="AR1600" s="383">
        <v>7715678.2999999998</v>
      </c>
      <c r="AS1600" s="253">
        <f t="shared" si="52"/>
        <v>1588</v>
      </c>
      <c r="AT1600" s="254">
        <f t="shared" si="53"/>
        <v>1588</v>
      </c>
      <c r="AU1600" s="376">
        <v>1588</v>
      </c>
      <c r="AV1600" s="376">
        <v>7718101.8200000003</v>
      </c>
    </row>
    <row r="1601" spans="22:48">
      <c r="V1601" s="30"/>
      <c r="W1601" s="29"/>
      <c r="X1601" s="30"/>
      <c r="Y1601" s="30"/>
      <c r="Z1601" s="29"/>
      <c r="AA1601" s="30"/>
      <c r="AB1601" s="30"/>
      <c r="AC1601" s="29"/>
      <c r="AD1601" s="30"/>
      <c r="AE1601" s="30">
        <v>1589</v>
      </c>
      <c r="AF1601" s="383" t="s">
        <v>10723</v>
      </c>
      <c r="AG1601" s="30"/>
      <c r="AH1601" s="30"/>
      <c r="AI1601" s="29"/>
      <c r="AJ1601" s="30"/>
      <c r="AK1601" s="30"/>
      <c r="AL1601" s="29"/>
      <c r="AM1601" s="30"/>
      <c r="AN1601" s="30"/>
      <c r="AO1601" s="29"/>
      <c r="AP1601" s="30"/>
      <c r="AQ1601" s="30">
        <v>1589</v>
      </c>
      <c r="AR1601" s="383">
        <v>7720529.4500000002</v>
      </c>
      <c r="AS1601" s="253">
        <f t="shared" si="52"/>
        <v>1589</v>
      </c>
      <c r="AT1601" s="254">
        <f t="shared" si="53"/>
        <v>1589</v>
      </c>
      <c r="AU1601" s="376">
        <v>1589</v>
      </c>
      <c r="AV1601" s="376">
        <v>7722951.1600000001</v>
      </c>
    </row>
    <row r="1602" spans="22:48">
      <c r="V1602" s="30"/>
      <c r="W1602" s="29"/>
      <c r="X1602" s="30"/>
      <c r="Y1602" s="30"/>
      <c r="Z1602" s="29"/>
      <c r="AA1602" s="30"/>
      <c r="AB1602" s="30"/>
      <c r="AC1602" s="29"/>
      <c r="AD1602" s="30"/>
      <c r="AE1602" s="30">
        <v>1590</v>
      </c>
      <c r="AF1602" s="383" t="s">
        <v>10723</v>
      </c>
      <c r="AG1602" s="30"/>
      <c r="AH1602" s="30"/>
      <c r="AI1602" s="29"/>
      <c r="AJ1602" s="30"/>
      <c r="AK1602" s="30"/>
      <c r="AL1602" s="29"/>
      <c r="AM1602" s="30"/>
      <c r="AN1602" s="30"/>
      <c r="AO1602" s="29"/>
      <c r="AP1602" s="30"/>
      <c r="AQ1602" s="30">
        <v>1590</v>
      </c>
      <c r="AR1602" s="383">
        <v>7725380.5999999996</v>
      </c>
      <c r="AS1602" s="253">
        <f t="shared" si="52"/>
        <v>1590</v>
      </c>
      <c r="AT1602" s="254">
        <f t="shared" si="53"/>
        <v>1590</v>
      </c>
      <c r="AU1602" s="376">
        <v>1590</v>
      </c>
      <c r="AV1602" s="376">
        <v>7727800.5</v>
      </c>
    </row>
    <row r="1603" spans="22:48">
      <c r="V1603" s="30"/>
      <c r="W1603" s="29"/>
      <c r="X1603" s="30"/>
      <c r="Y1603" s="30"/>
      <c r="Z1603" s="29"/>
      <c r="AA1603" s="30"/>
      <c r="AB1603" s="30"/>
      <c r="AC1603" s="29"/>
      <c r="AD1603" s="30"/>
      <c r="AE1603" s="30">
        <v>1591</v>
      </c>
      <c r="AF1603" s="383" t="s">
        <v>10723</v>
      </c>
      <c r="AG1603" s="30"/>
      <c r="AH1603" s="30"/>
      <c r="AI1603" s="29"/>
      <c r="AJ1603" s="30"/>
      <c r="AK1603" s="30"/>
      <c r="AL1603" s="29"/>
      <c r="AM1603" s="30"/>
      <c r="AN1603" s="30"/>
      <c r="AO1603" s="29"/>
      <c r="AP1603" s="30"/>
      <c r="AQ1603" s="30">
        <v>1591</v>
      </c>
      <c r="AR1603" s="383">
        <v>7730231.75</v>
      </c>
      <c r="AS1603" s="253">
        <f t="shared" si="52"/>
        <v>1591</v>
      </c>
      <c r="AT1603" s="254">
        <f t="shared" si="53"/>
        <v>1591</v>
      </c>
      <c r="AU1603" s="376">
        <v>1591</v>
      </c>
      <c r="AV1603" s="376">
        <v>7732649.8399999999</v>
      </c>
    </row>
    <row r="1604" spans="22:48">
      <c r="V1604" s="30"/>
      <c r="W1604" s="29"/>
      <c r="X1604" s="30"/>
      <c r="Y1604" s="30"/>
      <c r="Z1604" s="29"/>
      <c r="AA1604" s="30"/>
      <c r="AB1604" s="30"/>
      <c r="AC1604" s="29"/>
      <c r="AD1604" s="30"/>
      <c r="AE1604" s="30">
        <v>1592</v>
      </c>
      <c r="AF1604" s="383" t="s">
        <v>10723</v>
      </c>
      <c r="AG1604" s="30"/>
      <c r="AH1604" s="30"/>
      <c r="AI1604" s="29"/>
      <c r="AJ1604" s="30"/>
      <c r="AK1604" s="30"/>
      <c r="AL1604" s="29"/>
      <c r="AM1604" s="30"/>
      <c r="AN1604" s="30"/>
      <c r="AO1604" s="29"/>
      <c r="AP1604" s="30"/>
      <c r="AQ1604" s="30">
        <v>1592</v>
      </c>
      <c r="AR1604" s="383">
        <v>7735082.9000000004</v>
      </c>
      <c r="AS1604" s="253">
        <f t="shared" si="52"/>
        <v>1592</v>
      </c>
      <c r="AT1604" s="254">
        <f t="shared" si="53"/>
        <v>1592</v>
      </c>
      <c r="AU1604" s="376">
        <v>1592</v>
      </c>
      <c r="AV1604" s="376">
        <v>7737499.1799999997</v>
      </c>
    </row>
    <row r="1605" spans="22:48">
      <c r="V1605" s="30"/>
      <c r="W1605" s="29"/>
      <c r="X1605" s="30"/>
      <c r="Y1605" s="30"/>
      <c r="Z1605" s="29"/>
      <c r="AA1605" s="30"/>
      <c r="AB1605" s="30"/>
      <c r="AC1605" s="29"/>
      <c r="AD1605" s="30"/>
      <c r="AE1605" s="30">
        <v>1593</v>
      </c>
      <c r="AF1605" s="383" t="s">
        <v>10723</v>
      </c>
      <c r="AG1605" s="30"/>
      <c r="AH1605" s="30"/>
      <c r="AI1605" s="29"/>
      <c r="AJ1605" s="30"/>
      <c r="AK1605" s="30"/>
      <c r="AL1605" s="29"/>
      <c r="AM1605" s="30"/>
      <c r="AN1605" s="30"/>
      <c r="AO1605" s="29"/>
      <c r="AP1605" s="30"/>
      <c r="AQ1605" s="30">
        <v>1593</v>
      </c>
      <c r="AR1605" s="383">
        <v>7739934.0499999998</v>
      </c>
      <c r="AS1605" s="253">
        <f t="shared" si="52"/>
        <v>1593</v>
      </c>
      <c r="AT1605" s="254">
        <f t="shared" si="53"/>
        <v>1593</v>
      </c>
      <c r="AU1605" s="376">
        <v>1593</v>
      </c>
      <c r="AV1605" s="376">
        <v>7742348.5199999996</v>
      </c>
    </row>
    <row r="1606" spans="22:48">
      <c r="V1606" s="30"/>
      <c r="W1606" s="29"/>
      <c r="X1606" s="30"/>
      <c r="Y1606" s="30"/>
      <c r="Z1606" s="29"/>
      <c r="AA1606" s="30"/>
      <c r="AB1606" s="30"/>
      <c r="AC1606" s="29"/>
      <c r="AD1606" s="30"/>
      <c r="AE1606" s="30">
        <v>1594</v>
      </c>
      <c r="AF1606" s="383" t="s">
        <v>10723</v>
      </c>
      <c r="AG1606" s="30"/>
      <c r="AH1606" s="30"/>
      <c r="AI1606" s="29"/>
      <c r="AJ1606" s="30"/>
      <c r="AK1606" s="30"/>
      <c r="AL1606" s="29"/>
      <c r="AM1606" s="30"/>
      <c r="AN1606" s="30"/>
      <c r="AO1606" s="29"/>
      <c r="AP1606" s="30"/>
      <c r="AQ1606" s="30">
        <v>1594</v>
      </c>
      <c r="AR1606" s="383">
        <v>7744785.2000000002</v>
      </c>
      <c r="AS1606" s="253">
        <f t="shared" si="52"/>
        <v>1594</v>
      </c>
      <c r="AT1606" s="254">
        <f t="shared" si="53"/>
        <v>1594</v>
      </c>
      <c r="AU1606" s="376">
        <v>1594</v>
      </c>
      <c r="AV1606" s="376">
        <v>7747197.8600000003</v>
      </c>
    </row>
    <row r="1607" spans="22:48">
      <c r="V1607" s="30"/>
      <c r="W1607" s="29"/>
      <c r="X1607" s="30"/>
      <c r="Y1607" s="30"/>
      <c r="Z1607" s="29"/>
      <c r="AA1607" s="30"/>
      <c r="AB1607" s="30"/>
      <c r="AC1607" s="29"/>
      <c r="AD1607" s="30"/>
      <c r="AE1607" s="30">
        <v>1595</v>
      </c>
      <c r="AF1607" s="383" t="s">
        <v>10723</v>
      </c>
      <c r="AG1607" s="30"/>
      <c r="AH1607" s="30"/>
      <c r="AI1607" s="29"/>
      <c r="AJ1607" s="30"/>
      <c r="AK1607" s="30"/>
      <c r="AL1607" s="29"/>
      <c r="AM1607" s="30"/>
      <c r="AN1607" s="30"/>
      <c r="AO1607" s="29"/>
      <c r="AP1607" s="30"/>
      <c r="AQ1607" s="30">
        <v>1595</v>
      </c>
      <c r="AR1607" s="383">
        <v>7749636.3499999996</v>
      </c>
      <c r="AS1607" s="253">
        <f t="shared" si="52"/>
        <v>1595</v>
      </c>
      <c r="AT1607" s="254">
        <f t="shared" si="53"/>
        <v>1595</v>
      </c>
      <c r="AU1607" s="376">
        <v>1595</v>
      </c>
      <c r="AV1607" s="376">
        <v>7752047.2000000002</v>
      </c>
    </row>
    <row r="1608" spans="22:48">
      <c r="V1608" s="30"/>
      <c r="W1608" s="29"/>
      <c r="X1608" s="30"/>
      <c r="Y1608" s="30"/>
      <c r="Z1608" s="29"/>
      <c r="AA1608" s="30"/>
      <c r="AB1608" s="30"/>
      <c r="AC1608" s="29"/>
      <c r="AD1608" s="30"/>
      <c r="AE1608" s="30">
        <v>1596</v>
      </c>
      <c r="AF1608" s="383" t="s">
        <v>10723</v>
      </c>
      <c r="AG1608" s="30"/>
      <c r="AH1608" s="30"/>
      <c r="AI1608" s="29"/>
      <c r="AJ1608" s="30"/>
      <c r="AK1608" s="30"/>
      <c r="AL1608" s="29"/>
      <c r="AM1608" s="30"/>
      <c r="AN1608" s="30"/>
      <c r="AO1608" s="29"/>
      <c r="AP1608" s="30"/>
      <c r="AQ1608" s="30">
        <v>1596</v>
      </c>
      <c r="AR1608" s="383">
        <v>7754487.5</v>
      </c>
      <c r="AS1608" s="253">
        <f t="shared" si="52"/>
        <v>1596</v>
      </c>
      <c r="AT1608" s="254">
        <f t="shared" si="53"/>
        <v>1596</v>
      </c>
      <c r="AU1608" s="376">
        <v>1596</v>
      </c>
      <c r="AV1608" s="376">
        <v>7756896.54</v>
      </c>
    </row>
    <row r="1609" spans="22:48">
      <c r="V1609" s="30"/>
      <c r="W1609" s="29"/>
      <c r="X1609" s="30"/>
      <c r="Y1609" s="30"/>
      <c r="Z1609" s="29"/>
      <c r="AA1609" s="30"/>
      <c r="AB1609" s="30"/>
      <c r="AC1609" s="29"/>
      <c r="AD1609" s="30"/>
      <c r="AE1609" s="30">
        <v>1597</v>
      </c>
      <c r="AF1609" s="383" t="s">
        <v>10723</v>
      </c>
      <c r="AG1609" s="30"/>
      <c r="AH1609" s="30"/>
      <c r="AI1609" s="29"/>
      <c r="AJ1609" s="30"/>
      <c r="AK1609" s="30"/>
      <c r="AL1609" s="29"/>
      <c r="AM1609" s="30"/>
      <c r="AN1609" s="30"/>
      <c r="AO1609" s="29"/>
      <c r="AP1609" s="30"/>
      <c r="AQ1609" s="30">
        <v>1597</v>
      </c>
      <c r="AR1609" s="383">
        <v>7759338.6500000004</v>
      </c>
      <c r="AS1609" s="253">
        <f t="shared" si="52"/>
        <v>1597</v>
      </c>
      <c r="AT1609" s="254">
        <f t="shared" si="53"/>
        <v>1597</v>
      </c>
      <c r="AU1609" s="376">
        <v>1597</v>
      </c>
      <c r="AV1609" s="376">
        <v>7761745.8799999999</v>
      </c>
    </row>
    <row r="1610" spans="22:48">
      <c r="V1610" s="30"/>
      <c r="W1610" s="29"/>
      <c r="X1610" s="30"/>
      <c r="Y1610" s="30"/>
      <c r="Z1610" s="29"/>
      <c r="AA1610" s="30"/>
      <c r="AB1610" s="30"/>
      <c r="AC1610" s="29"/>
      <c r="AD1610" s="30"/>
      <c r="AE1610" s="30">
        <v>1598</v>
      </c>
      <c r="AF1610" s="383" t="s">
        <v>10723</v>
      </c>
      <c r="AG1610" s="30"/>
      <c r="AH1610" s="30"/>
      <c r="AI1610" s="29"/>
      <c r="AJ1610" s="30"/>
      <c r="AK1610" s="30"/>
      <c r="AL1610" s="29"/>
      <c r="AM1610" s="30"/>
      <c r="AN1610" s="30"/>
      <c r="AO1610" s="29"/>
      <c r="AP1610" s="30"/>
      <c r="AQ1610" s="30">
        <v>1598</v>
      </c>
      <c r="AR1610" s="383">
        <v>7764189.7999999998</v>
      </c>
      <c r="AS1610" s="253">
        <f t="shared" si="52"/>
        <v>1598</v>
      </c>
      <c r="AT1610" s="254">
        <f t="shared" si="53"/>
        <v>1598</v>
      </c>
      <c r="AU1610" s="376">
        <v>1598</v>
      </c>
      <c r="AV1610" s="376">
        <v>7766595.2199999997</v>
      </c>
    </row>
    <row r="1611" spans="22:48">
      <c r="V1611" s="30"/>
      <c r="W1611" s="29"/>
      <c r="X1611" s="30"/>
      <c r="Y1611" s="30"/>
      <c r="Z1611" s="29"/>
      <c r="AA1611" s="30"/>
      <c r="AB1611" s="30"/>
      <c r="AC1611" s="29"/>
      <c r="AD1611" s="30"/>
      <c r="AE1611" s="30">
        <v>1599</v>
      </c>
      <c r="AF1611" s="383" t="s">
        <v>10723</v>
      </c>
      <c r="AG1611" s="30"/>
      <c r="AH1611" s="30"/>
      <c r="AI1611" s="29"/>
      <c r="AJ1611" s="30"/>
      <c r="AK1611" s="30"/>
      <c r="AL1611" s="29"/>
      <c r="AM1611" s="30"/>
      <c r="AN1611" s="30"/>
      <c r="AO1611" s="29"/>
      <c r="AP1611" s="30"/>
      <c r="AQ1611" s="30">
        <v>1599</v>
      </c>
      <c r="AR1611" s="383">
        <v>7769040.9500000002</v>
      </c>
      <c r="AS1611" s="253">
        <f t="shared" si="52"/>
        <v>1599</v>
      </c>
      <c r="AT1611" s="254">
        <f t="shared" si="53"/>
        <v>1599</v>
      </c>
      <c r="AU1611" s="376">
        <v>1599</v>
      </c>
      <c r="AV1611" s="376">
        <v>7771444.5599999996</v>
      </c>
    </row>
    <row r="1612" spans="22:48">
      <c r="V1612" s="30"/>
      <c r="W1612" s="29"/>
      <c r="X1612" s="30"/>
      <c r="Y1612" s="30"/>
      <c r="Z1612" s="29"/>
      <c r="AA1612" s="30"/>
      <c r="AB1612" s="30"/>
      <c r="AC1612" s="29"/>
      <c r="AD1612" s="30"/>
      <c r="AE1612" s="30">
        <v>1600</v>
      </c>
      <c r="AF1612" s="383" t="s">
        <v>10723</v>
      </c>
      <c r="AG1612" s="30"/>
      <c r="AH1612" s="30"/>
      <c r="AI1612" s="29"/>
      <c r="AJ1612" s="30"/>
      <c r="AK1612" s="30"/>
      <c r="AL1612" s="29"/>
      <c r="AM1612" s="30"/>
      <c r="AN1612" s="30"/>
      <c r="AO1612" s="29"/>
      <c r="AP1612" s="30"/>
      <c r="AQ1612" s="30">
        <v>1600</v>
      </c>
      <c r="AR1612" s="383">
        <v>7773892.0999999996</v>
      </c>
      <c r="AS1612" s="253">
        <f t="shared" si="52"/>
        <v>1600</v>
      </c>
      <c r="AT1612" s="254">
        <f t="shared" si="53"/>
        <v>1600</v>
      </c>
      <c r="AU1612" s="376">
        <v>1600</v>
      </c>
      <c r="AV1612" s="376">
        <v>7776293.9000000004</v>
      </c>
    </row>
    <row r="1613" spans="22:48">
      <c r="V1613" s="30"/>
      <c r="W1613" s="29"/>
      <c r="X1613" s="30"/>
      <c r="Y1613" s="30"/>
      <c r="Z1613" s="29"/>
      <c r="AA1613" s="30"/>
      <c r="AB1613" s="30"/>
      <c r="AC1613" s="29"/>
      <c r="AD1613" s="30"/>
      <c r="AE1613" s="30">
        <v>1601</v>
      </c>
      <c r="AF1613" s="383" t="s">
        <v>10723</v>
      </c>
      <c r="AG1613" s="30"/>
      <c r="AH1613" s="30"/>
      <c r="AI1613" s="29"/>
      <c r="AJ1613" s="30"/>
      <c r="AK1613" s="30"/>
      <c r="AL1613" s="29"/>
      <c r="AM1613" s="30"/>
      <c r="AN1613" s="30"/>
      <c r="AO1613" s="29"/>
      <c r="AP1613" s="30"/>
      <c r="AQ1613" s="30">
        <v>1601</v>
      </c>
      <c r="AR1613" s="383">
        <v>7778743.25</v>
      </c>
      <c r="AS1613" s="253">
        <f t="shared" ref="AS1613:AS1676" si="54">AS1612+1</f>
        <v>1601</v>
      </c>
      <c r="AT1613" s="254">
        <f t="shared" ref="AT1613:AT1676" si="55">AT1612+1</f>
        <v>1601</v>
      </c>
      <c r="AU1613" s="376">
        <v>1601</v>
      </c>
      <c r="AV1613" s="376">
        <v>7781143.2400000002</v>
      </c>
    </row>
    <row r="1614" spans="22:48">
      <c r="V1614" s="30"/>
      <c r="W1614" s="29"/>
      <c r="X1614" s="30"/>
      <c r="Y1614" s="30"/>
      <c r="Z1614" s="29"/>
      <c r="AA1614" s="30"/>
      <c r="AB1614" s="30"/>
      <c r="AC1614" s="29"/>
      <c r="AD1614" s="30"/>
      <c r="AE1614" s="30">
        <v>1602</v>
      </c>
      <c r="AF1614" s="383" t="s">
        <v>10723</v>
      </c>
      <c r="AG1614" s="30"/>
      <c r="AH1614" s="30"/>
      <c r="AI1614" s="29"/>
      <c r="AJ1614" s="30"/>
      <c r="AK1614" s="30"/>
      <c r="AL1614" s="29"/>
      <c r="AM1614" s="30"/>
      <c r="AN1614" s="30"/>
      <c r="AO1614" s="29"/>
      <c r="AP1614" s="30"/>
      <c r="AQ1614" s="30">
        <v>1602</v>
      </c>
      <c r="AR1614" s="383">
        <v>7783594.4000000004</v>
      </c>
      <c r="AS1614" s="253">
        <f t="shared" si="54"/>
        <v>1602</v>
      </c>
      <c r="AT1614" s="254">
        <f t="shared" si="55"/>
        <v>1602</v>
      </c>
      <c r="AU1614" s="376">
        <v>1602</v>
      </c>
      <c r="AV1614" s="376">
        <v>7785992.5800000001</v>
      </c>
    </row>
    <row r="1615" spans="22:48">
      <c r="V1615" s="30"/>
      <c r="W1615" s="29"/>
      <c r="X1615" s="30"/>
      <c r="Y1615" s="30"/>
      <c r="Z1615" s="29"/>
      <c r="AA1615" s="30"/>
      <c r="AB1615" s="30"/>
      <c r="AC1615" s="29"/>
      <c r="AD1615" s="30"/>
      <c r="AE1615" s="30">
        <v>1603</v>
      </c>
      <c r="AF1615" s="383" t="s">
        <v>10723</v>
      </c>
      <c r="AG1615" s="30"/>
      <c r="AH1615" s="30"/>
      <c r="AI1615" s="29"/>
      <c r="AJ1615" s="30"/>
      <c r="AK1615" s="30"/>
      <c r="AL1615" s="29"/>
      <c r="AM1615" s="30"/>
      <c r="AN1615" s="30"/>
      <c r="AO1615" s="29"/>
      <c r="AP1615" s="30"/>
      <c r="AQ1615" s="30">
        <v>1603</v>
      </c>
      <c r="AR1615" s="383">
        <v>7788445.5499999998</v>
      </c>
      <c r="AS1615" s="253">
        <f t="shared" si="54"/>
        <v>1603</v>
      </c>
      <c r="AT1615" s="254">
        <f t="shared" si="55"/>
        <v>1603</v>
      </c>
      <c r="AU1615" s="376">
        <v>1603</v>
      </c>
      <c r="AV1615" s="376">
        <v>7790841.9199999999</v>
      </c>
    </row>
    <row r="1616" spans="22:48">
      <c r="V1616" s="30"/>
      <c r="W1616" s="29"/>
      <c r="X1616" s="30"/>
      <c r="Y1616" s="30"/>
      <c r="Z1616" s="29"/>
      <c r="AA1616" s="30"/>
      <c r="AB1616" s="30"/>
      <c r="AC1616" s="29"/>
      <c r="AD1616" s="30"/>
      <c r="AE1616" s="30">
        <v>1604</v>
      </c>
      <c r="AF1616" s="383" t="s">
        <v>10723</v>
      </c>
      <c r="AG1616" s="30"/>
      <c r="AH1616" s="30"/>
      <c r="AI1616" s="29"/>
      <c r="AJ1616" s="30"/>
      <c r="AK1616" s="30"/>
      <c r="AL1616" s="29"/>
      <c r="AM1616" s="30"/>
      <c r="AN1616" s="30"/>
      <c r="AO1616" s="29"/>
      <c r="AP1616" s="30"/>
      <c r="AQ1616" s="30">
        <v>1604</v>
      </c>
      <c r="AR1616" s="383">
        <v>7793296.7000000002</v>
      </c>
      <c r="AS1616" s="253">
        <f t="shared" si="54"/>
        <v>1604</v>
      </c>
      <c r="AT1616" s="254">
        <f t="shared" si="55"/>
        <v>1604</v>
      </c>
      <c r="AU1616" s="376">
        <v>1604</v>
      </c>
      <c r="AV1616" s="376">
        <v>7795691.2599999998</v>
      </c>
    </row>
    <row r="1617" spans="22:48">
      <c r="V1617" s="30"/>
      <c r="W1617" s="29"/>
      <c r="X1617" s="30"/>
      <c r="Y1617" s="30"/>
      <c r="Z1617" s="29"/>
      <c r="AA1617" s="30"/>
      <c r="AB1617" s="30"/>
      <c r="AC1617" s="29"/>
      <c r="AD1617" s="30"/>
      <c r="AE1617" s="30">
        <v>1605</v>
      </c>
      <c r="AF1617" s="383" t="s">
        <v>10723</v>
      </c>
      <c r="AG1617" s="30"/>
      <c r="AH1617" s="30"/>
      <c r="AI1617" s="29"/>
      <c r="AJ1617" s="30"/>
      <c r="AK1617" s="30"/>
      <c r="AL1617" s="29"/>
      <c r="AM1617" s="30"/>
      <c r="AN1617" s="30"/>
      <c r="AO1617" s="29"/>
      <c r="AP1617" s="30"/>
      <c r="AQ1617" s="30">
        <v>1605</v>
      </c>
      <c r="AR1617" s="383">
        <v>7798147.8499999996</v>
      </c>
      <c r="AS1617" s="253">
        <f t="shared" si="54"/>
        <v>1605</v>
      </c>
      <c r="AT1617" s="254">
        <f t="shared" si="55"/>
        <v>1605</v>
      </c>
      <c r="AU1617" s="376">
        <v>1605</v>
      </c>
      <c r="AV1617" s="376">
        <v>7800540.5999999996</v>
      </c>
    </row>
    <row r="1618" spans="22:48">
      <c r="V1618" s="30"/>
      <c r="W1618" s="29"/>
      <c r="X1618" s="30"/>
      <c r="Y1618" s="30"/>
      <c r="Z1618" s="29"/>
      <c r="AA1618" s="30"/>
      <c r="AB1618" s="30"/>
      <c r="AC1618" s="29"/>
      <c r="AD1618" s="30"/>
      <c r="AE1618" s="30">
        <v>1606</v>
      </c>
      <c r="AF1618" s="383" t="s">
        <v>10723</v>
      </c>
      <c r="AG1618" s="30"/>
      <c r="AH1618" s="30"/>
      <c r="AI1618" s="29"/>
      <c r="AJ1618" s="30"/>
      <c r="AK1618" s="30"/>
      <c r="AL1618" s="29"/>
      <c r="AM1618" s="30"/>
      <c r="AN1618" s="30"/>
      <c r="AO1618" s="29"/>
      <c r="AP1618" s="30"/>
      <c r="AQ1618" s="30">
        <v>1606</v>
      </c>
      <c r="AR1618" s="383">
        <v>7802999</v>
      </c>
      <c r="AS1618" s="253">
        <f t="shared" si="54"/>
        <v>1606</v>
      </c>
      <c r="AT1618" s="254">
        <f t="shared" si="55"/>
        <v>1606</v>
      </c>
      <c r="AU1618" s="376">
        <v>1606</v>
      </c>
      <c r="AV1618" s="376">
        <v>7805389.9400000004</v>
      </c>
    </row>
    <row r="1619" spans="22:48">
      <c r="V1619" s="30"/>
      <c r="W1619" s="29"/>
      <c r="X1619" s="30"/>
      <c r="Y1619" s="30"/>
      <c r="Z1619" s="29"/>
      <c r="AA1619" s="30"/>
      <c r="AB1619" s="30"/>
      <c r="AC1619" s="29"/>
      <c r="AD1619" s="30"/>
      <c r="AE1619" s="30">
        <v>1607</v>
      </c>
      <c r="AF1619" s="383" t="s">
        <v>10723</v>
      </c>
      <c r="AG1619" s="30"/>
      <c r="AH1619" s="30"/>
      <c r="AI1619" s="29"/>
      <c r="AJ1619" s="30"/>
      <c r="AK1619" s="30"/>
      <c r="AL1619" s="29"/>
      <c r="AM1619" s="30"/>
      <c r="AN1619" s="30"/>
      <c r="AO1619" s="29"/>
      <c r="AP1619" s="30"/>
      <c r="AQ1619" s="30">
        <v>1607</v>
      </c>
      <c r="AR1619" s="383">
        <v>7807850.1500000004</v>
      </c>
      <c r="AS1619" s="253">
        <f t="shared" si="54"/>
        <v>1607</v>
      </c>
      <c r="AT1619" s="254">
        <f t="shared" si="55"/>
        <v>1607</v>
      </c>
      <c r="AU1619" s="376">
        <v>1607</v>
      </c>
      <c r="AV1619" s="376">
        <v>7810239.2800000003</v>
      </c>
    </row>
    <row r="1620" spans="22:48">
      <c r="V1620" s="30"/>
      <c r="W1620" s="29"/>
      <c r="X1620" s="30"/>
      <c r="Y1620" s="30"/>
      <c r="Z1620" s="29"/>
      <c r="AA1620" s="30"/>
      <c r="AB1620" s="30"/>
      <c r="AC1620" s="29"/>
      <c r="AD1620" s="30"/>
      <c r="AE1620" s="30">
        <v>1608</v>
      </c>
      <c r="AF1620" s="383" t="s">
        <v>10723</v>
      </c>
      <c r="AG1620" s="30"/>
      <c r="AH1620" s="30"/>
      <c r="AI1620" s="29"/>
      <c r="AJ1620" s="30"/>
      <c r="AK1620" s="30"/>
      <c r="AL1620" s="29"/>
      <c r="AM1620" s="30"/>
      <c r="AN1620" s="30"/>
      <c r="AO1620" s="29"/>
      <c r="AP1620" s="30"/>
      <c r="AQ1620" s="30">
        <v>1608</v>
      </c>
      <c r="AR1620" s="383">
        <v>7812701.2999999998</v>
      </c>
      <c r="AS1620" s="253">
        <f t="shared" si="54"/>
        <v>1608</v>
      </c>
      <c r="AT1620" s="254">
        <f t="shared" si="55"/>
        <v>1608</v>
      </c>
      <c r="AU1620" s="376">
        <v>1608</v>
      </c>
      <c r="AV1620" s="376">
        <v>7815088.6200000001</v>
      </c>
    </row>
    <row r="1621" spans="22:48">
      <c r="V1621" s="30"/>
      <c r="W1621" s="29"/>
      <c r="X1621" s="30"/>
      <c r="Y1621" s="30"/>
      <c r="Z1621" s="29"/>
      <c r="AA1621" s="30"/>
      <c r="AB1621" s="30"/>
      <c r="AC1621" s="29"/>
      <c r="AD1621" s="30"/>
      <c r="AE1621" s="30">
        <v>1609</v>
      </c>
      <c r="AF1621" s="383" t="s">
        <v>10723</v>
      </c>
      <c r="AG1621" s="30"/>
      <c r="AH1621" s="30"/>
      <c r="AI1621" s="29"/>
      <c r="AJ1621" s="30"/>
      <c r="AK1621" s="30"/>
      <c r="AL1621" s="29"/>
      <c r="AM1621" s="30"/>
      <c r="AN1621" s="30"/>
      <c r="AO1621" s="29"/>
      <c r="AP1621" s="30"/>
      <c r="AQ1621" s="30">
        <v>1609</v>
      </c>
      <c r="AR1621" s="383">
        <v>7817552.4500000002</v>
      </c>
      <c r="AS1621" s="253">
        <f t="shared" si="54"/>
        <v>1609</v>
      </c>
      <c r="AT1621" s="254">
        <f t="shared" si="55"/>
        <v>1609</v>
      </c>
      <c r="AU1621" s="376">
        <v>1609</v>
      </c>
      <c r="AV1621" s="376">
        <v>7819937.96</v>
      </c>
    </row>
    <row r="1622" spans="22:48">
      <c r="V1622" s="30"/>
      <c r="W1622" s="29"/>
      <c r="X1622" s="30"/>
      <c r="Y1622" s="30"/>
      <c r="Z1622" s="29"/>
      <c r="AA1622" s="30"/>
      <c r="AB1622" s="30"/>
      <c r="AC1622" s="29"/>
      <c r="AD1622" s="30"/>
      <c r="AE1622" s="30">
        <v>1610</v>
      </c>
      <c r="AF1622" s="383" t="s">
        <v>10723</v>
      </c>
      <c r="AG1622" s="30"/>
      <c r="AH1622" s="30"/>
      <c r="AI1622" s="29"/>
      <c r="AJ1622" s="30"/>
      <c r="AK1622" s="30"/>
      <c r="AL1622" s="29"/>
      <c r="AM1622" s="30"/>
      <c r="AN1622" s="30"/>
      <c r="AO1622" s="29"/>
      <c r="AP1622" s="30"/>
      <c r="AQ1622" s="30">
        <v>1610</v>
      </c>
      <c r="AR1622" s="383">
        <v>7822403.5999999996</v>
      </c>
      <c r="AS1622" s="253">
        <f t="shared" si="54"/>
        <v>1610</v>
      </c>
      <c r="AT1622" s="254">
        <f t="shared" si="55"/>
        <v>1610</v>
      </c>
      <c r="AU1622" s="376">
        <v>1610</v>
      </c>
      <c r="AV1622" s="376">
        <v>7824787.2999999998</v>
      </c>
    </row>
    <row r="1623" spans="22:48">
      <c r="V1623" s="30"/>
      <c r="W1623" s="29"/>
      <c r="X1623" s="30"/>
      <c r="Y1623" s="30"/>
      <c r="Z1623" s="29"/>
      <c r="AA1623" s="30"/>
      <c r="AB1623" s="30"/>
      <c r="AC1623" s="29"/>
      <c r="AD1623" s="30"/>
      <c r="AE1623" s="30">
        <v>1611</v>
      </c>
      <c r="AF1623" s="383" t="s">
        <v>10723</v>
      </c>
      <c r="AG1623" s="30"/>
      <c r="AH1623" s="30"/>
      <c r="AI1623" s="29"/>
      <c r="AJ1623" s="30"/>
      <c r="AK1623" s="30"/>
      <c r="AL1623" s="29"/>
      <c r="AM1623" s="30"/>
      <c r="AN1623" s="30"/>
      <c r="AO1623" s="29"/>
      <c r="AP1623" s="30"/>
      <c r="AQ1623" s="30">
        <v>1611</v>
      </c>
      <c r="AR1623" s="383">
        <v>7827254.75</v>
      </c>
      <c r="AS1623" s="253">
        <f t="shared" si="54"/>
        <v>1611</v>
      </c>
      <c r="AT1623" s="254">
        <f t="shared" si="55"/>
        <v>1611</v>
      </c>
      <c r="AU1623" s="376">
        <v>1611</v>
      </c>
      <c r="AV1623" s="376">
        <v>7829636.6399999997</v>
      </c>
    </row>
    <row r="1624" spans="22:48">
      <c r="V1624" s="30"/>
      <c r="W1624" s="29"/>
      <c r="X1624" s="30"/>
      <c r="Y1624" s="30"/>
      <c r="Z1624" s="29"/>
      <c r="AA1624" s="30"/>
      <c r="AB1624" s="30"/>
      <c r="AC1624" s="29"/>
      <c r="AD1624" s="30"/>
      <c r="AE1624" s="30">
        <v>1612</v>
      </c>
      <c r="AF1624" s="383" t="s">
        <v>10723</v>
      </c>
      <c r="AG1624" s="30"/>
      <c r="AH1624" s="30"/>
      <c r="AI1624" s="29"/>
      <c r="AJ1624" s="30"/>
      <c r="AK1624" s="30"/>
      <c r="AL1624" s="29"/>
      <c r="AM1624" s="30"/>
      <c r="AN1624" s="30"/>
      <c r="AO1624" s="29"/>
      <c r="AP1624" s="30"/>
      <c r="AQ1624" s="30">
        <v>1612</v>
      </c>
      <c r="AR1624" s="383">
        <v>7832105.9000000004</v>
      </c>
      <c r="AS1624" s="253">
        <f t="shared" si="54"/>
        <v>1612</v>
      </c>
      <c r="AT1624" s="254">
        <f t="shared" si="55"/>
        <v>1612</v>
      </c>
      <c r="AU1624" s="376">
        <v>1612</v>
      </c>
      <c r="AV1624" s="376">
        <v>7834485.9800000004</v>
      </c>
    </row>
    <row r="1625" spans="22:48">
      <c r="V1625" s="30"/>
      <c r="W1625" s="29"/>
      <c r="X1625" s="30"/>
      <c r="Y1625" s="30"/>
      <c r="Z1625" s="29"/>
      <c r="AA1625" s="30"/>
      <c r="AB1625" s="30"/>
      <c r="AC1625" s="29"/>
      <c r="AD1625" s="30"/>
      <c r="AE1625" s="30">
        <v>1613</v>
      </c>
      <c r="AF1625" s="383" t="s">
        <v>10723</v>
      </c>
      <c r="AG1625" s="30"/>
      <c r="AH1625" s="30"/>
      <c r="AI1625" s="29"/>
      <c r="AJ1625" s="30"/>
      <c r="AK1625" s="30"/>
      <c r="AL1625" s="29"/>
      <c r="AM1625" s="30"/>
      <c r="AN1625" s="30"/>
      <c r="AO1625" s="29"/>
      <c r="AP1625" s="30"/>
      <c r="AQ1625" s="30">
        <v>1613</v>
      </c>
      <c r="AR1625" s="383">
        <v>7836957.0499999998</v>
      </c>
      <c r="AS1625" s="253">
        <f t="shared" si="54"/>
        <v>1613</v>
      </c>
      <c r="AT1625" s="254">
        <f t="shared" si="55"/>
        <v>1613</v>
      </c>
      <c r="AU1625" s="376">
        <v>1613</v>
      </c>
      <c r="AV1625" s="376">
        <v>7839335.3200000003</v>
      </c>
    </row>
    <row r="1626" spans="22:48">
      <c r="V1626" s="30"/>
      <c r="W1626" s="29"/>
      <c r="X1626" s="30"/>
      <c r="Y1626" s="30"/>
      <c r="Z1626" s="29"/>
      <c r="AA1626" s="30"/>
      <c r="AB1626" s="30"/>
      <c r="AC1626" s="29"/>
      <c r="AD1626" s="30"/>
      <c r="AE1626" s="30">
        <v>1614</v>
      </c>
      <c r="AF1626" s="383" t="s">
        <v>10723</v>
      </c>
      <c r="AG1626" s="30"/>
      <c r="AH1626" s="30"/>
      <c r="AI1626" s="29"/>
      <c r="AJ1626" s="30"/>
      <c r="AK1626" s="30"/>
      <c r="AL1626" s="29"/>
      <c r="AM1626" s="30"/>
      <c r="AN1626" s="30"/>
      <c r="AO1626" s="29"/>
      <c r="AP1626" s="30"/>
      <c r="AQ1626" s="30">
        <v>1614</v>
      </c>
      <c r="AR1626" s="383">
        <v>7841808.2000000002</v>
      </c>
      <c r="AS1626" s="253">
        <f t="shared" si="54"/>
        <v>1614</v>
      </c>
      <c r="AT1626" s="254">
        <f t="shared" si="55"/>
        <v>1614</v>
      </c>
      <c r="AU1626" s="376">
        <v>1614</v>
      </c>
      <c r="AV1626" s="376">
        <v>7844184.6600000001</v>
      </c>
    </row>
    <row r="1627" spans="22:48">
      <c r="V1627" s="30"/>
      <c r="W1627" s="29"/>
      <c r="X1627" s="30"/>
      <c r="Y1627" s="30"/>
      <c r="Z1627" s="29"/>
      <c r="AA1627" s="30"/>
      <c r="AB1627" s="30"/>
      <c r="AC1627" s="29"/>
      <c r="AD1627" s="30"/>
      <c r="AE1627" s="30">
        <v>1615</v>
      </c>
      <c r="AF1627" s="383" t="s">
        <v>10723</v>
      </c>
      <c r="AG1627" s="30"/>
      <c r="AH1627" s="30"/>
      <c r="AI1627" s="29"/>
      <c r="AJ1627" s="30"/>
      <c r="AK1627" s="30"/>
      <c r="AL1627" s="29"/>
      <c r="AM1627" s="30"/>
      <c r="AN1627" s="30"/>
      <c r="AO1627" s="29"/>
      <c r="AP1627" s="30"/>
      <c r="AQ1627" s="30">
        <v>1615</v>
      </c>
      <c r="AR1627" s="383">
        <v>7846659.3499999996</v>
      </c>
      <c r="AS1627" s="253">
        <f t="shared" si="54"/>
        <v>1615</v>
      </c>
      <c r="AT1627" s="254">
        <f t="shared" si="55"/>
        <v>1615</v>
      </c>
      <c r="AU1627" s="376">
        <v>1615</v>
      </c>
      <c r="AV1627" s="376">
        <v>7849034</v>
      </c>
    </row>
    <row r="1628" spans="22:48">
      <c r="V1628" s="30"/>
      <c r="W1628" s="29"/>
      <c r="X1628" s="30"/>
      <c r="Y1628" s="30"/>
      <c r="Z1628" s="29"/>
      <c r="AA1628" s="30"/>
      <c r="AB1628" s="30"/>
      <c r="AC1628" s="29"/>
      <c r="AD1628" s="30"/>
      <c r="AE1628" s="30">
        <v>1616</v>
      </c>
      <c r="AF1628" s="383" t="s">
        <v>10723</v>
      </c>
      <c r="AG1628" s="30"/>
      <c r="AH1628" s="30"/>
      <c r="AI1628" s="29"/>
      <c r="AJ1628" s="30"/>
      <c r="AK1628" s="30"/>
      <c r="AL1628" s="29"/>
      <c r="AM1628" s="30"/>
      <c r="AN1628" s="30"/>
      <c r="AO1628" s="29"/>
      <c r="AP1628" s="30"/>
      <c r="AQ1628" s="30">
        <v>1616</v>
      </c>
      <c r="AR1628" s="383">
        <v>7851510.5</v>
      </c>
      <c r="AS1628" s="253">
        <f t="shared" si="54"/>
        <v>1616</v>
      </c>
      <c r="AT1628" s="254">
        <f t="shared" si="55"/>
        <v>1616</v>
      </c>
      <c r="AU1628" s="376">
        <v>1616</v>
      </c>
      <c r="AV1628" s="376">
        <v>7853883.3399999999</v>
      </c>
    </row>
    <row r="1629" spans="22:48">
      <c r="V1629" s="30"/>
      <c r="W1629" s="29"/>
      <c r="X1629" s="30"/>
      <c r="Y1629" s="30"/>
      <c r="Z1629" s="29"/>
      <c r="AA1629" s="30"/>
      <c r="AB1629" s="30"/>
      <c r="AC1629" s="29"/>
      <c r="AD1629" s="30"/>
      <c r="AE1629" s="30">
        <v>1617</v>
      </c>
      <c r="AF1629" s="383" t="s">
        <v>10723</v>
      </c>
      <c r="AG1629" s="30"/>
      <c r="AH1629" s="30"/>
      <c r="AI1629" s="29"/>
      <c r="AJ1629" s="30"/>
      <c r="AK1629" s="30"/>
      <c r="AL1629" s="29"/>
      <c r="AM1629" s="30"/>
      <c r="AN1629" s="30"/>
      <c r="AO1629" s="29"/>
      <c r="AP1629" s="30"/>
      <c r="AQ1629" s="30">
        <v>1617</v>
      </c>
      <c r="AR1629" s="383">
        <v>7856361.6500000004</v>
      </c>
      <c r="AS1629" s="253">
        <f t="shared" si="54"/>
        <v>1617</v>
      </c>
      <c r="AT1629" s="254">
        <f t="shared" si="55"/>
        <v>1617</v>
      </c>
      <c r="AU1629" s="376">
        <v>1617</v>
      </c>
      <c r="AV1629" s="376">
        <v>7858732.6799999997</v>
      </c>
    </row>
    <row r="1630" spans="22:48">
      <c r="V1630" s="30"/>
      <c r="W1630" s="29"/>
      <c r="X1630" s="30"/>
      <c r="Y1630" s="30"/>
      <c r="Z1630" s="29"/>
      <c r="AA1630" s="30"/>
      <c r="AB1630" s="30"/>
      <c r="AC1630" s="29"/>
      <c r="AD1630" s="30"/>
      <c r="AE1630" s="30">
        <v>1618</v>
      </c>
      <c r="AF1630" s="383" t="s">
        <v>10723</v>
      </c>
      <c r="AG1630" s="30"/>
      <c r="AH1630" s="30"/>
      <c r="AI1630" s="29"/>
      <c r="AJ1630" s="30"/>
      <c r="AK1630" s="30"/>
      <c r="AL1630" s="29"/>
      <c r="AM1630" s="30"/>
      <c r="AN1630" s="30"/>
      <c r="AO1630" s="29"/>
      <c r="AP1630" s="30"/>
      <c r="AQ1630" s="30">
        <v>1618</v>
      </c>
      <c r="AR1630" s="383">
        <v>7861212.7999999998</v>
      </c>
      <c r="AS1630" s="253">
        <f t="shared" si="54"/>
        <v>1618</v>
      </c>
      <c r="AT1630" s="254">
        <f t="shared" si="55"/>
        <v>1618</v>
      </c>
      <c r="AU1630" s="376">
        <v>1618</v>
      </c>
      <c r="AV1630" s="376">
        <v>7863582.0199999996</v>
      </c>
    </row>
    <row r="1631" spans="22:48">
      <c r="V1631" s="30"/>
      <c r="W1631" s="29"/>
      <c r="X1631" s="30"/>
      <c r="Y1631" s="30"/>
      <c r="Z1631" s="29"/>
      <c r="AA1631" s="30"/>
      <c r="AB1631" s="30"/>
      <c r="AC1631" s="29"/>
      <c r="AD1631" s="30"/>
      <c r="AE1631" s="30">
        <v>1619</v>
      </c>
      <c r="AF1631" s="383" t="s">
        <v>10723</v>
      </c>
      <c r="AG1631" s="30"/>
      <c r="AH1631" s="30"/>
      <c r="AI1631" s="29"/>
      <c r="AJ1631" s="30"/>
      <c r="AK1631" s="30"/>
      <c r="AL1631" s="29"/>
      <c r="AM1631" s="30"/>
      <c r="AN1631" s="30"/>
      <c r="AO1631" s="29"/>
      <c r="AP1631" s="30"/>
      <c r="AQ1631" s="30">
        <v>1619</v>
      </c>
      <c r="AR1631" s="383">
        <v>7866063.9500000002</v>
      </c>
      <c r="AS1631" s="253">
        <f t="shared" si="54"/>
        <v>1619</v>
      </c>
      <c r="AT1631" s="254">
        <f t="shared" si="55"/>
        <v>1619</v>
      </c>
      <c r="AU1631" s="376">
        <v>1619</v>
      </c>
      <c r="AV1631" s="376">
        <v>7868431.3600000003</v>
      </c>
    </row>
    <row r="1632" spans="22:48">
      <c r="V1632" s="30"/>
      <c r="W1632" s="29"/>
      <c r="X1632" s="30"/>
      <c r="Y1632" s="30"/>
      <c r="Z1632" s="29"/>
      <c r="AA1632" s="30"/>
      <c r="AB1632" s="30"/>
      <c r="AC1632" s="29"/>
      <c r="AD1632" s="30"/>
      <c r="AE1632" s="30">
        <v>1620</v>
      </c>
      <c r="AF1632" s="383" t="s">
        <v>10723</v>
      </c>
      <c r="AG1632" s="30"/>
      <c r="AH1632" s="30"/>
      <c r="AI1632" s="29"/>
      <c r="AJ1632" s="30"/>
      <c r="AK1632" s="30"/>
      <c r="AL1632" s="29"/>
      <c r="AM1632" s="30"/>
      <c r="AN1632" s="30"/>
      <c r="AO1632" s="29"/>
      <c r="AP1632" s="30"/>
      <c r="AQ1632" s="30">
        <v>1620</v>
      </c>
      <c r="AR1632" s="383">
        <v>7870915.0999999996</v>
      </c>
      <c r="AS1632" s="253">
        <f t="shared" si="54"/>
        <v>1620</v>
      </c>
      <c r="AT1632" s="254">
        <f t="shared" si="55"/>
        <v>1620</v>
      </c>
      <c r="AU1632" s="376">
        <v>1620</v>
      </c>
      <c r="AV1632" s="376">
        <v>7873280.7000000002</v>
      </c>
    </row>
    <row r="1633" spans="22:48">
      <c r="V1633" s="30"/>
      <c r="W1633" s="29"/>
      <c r="X1633" s="30"/>
      <c r="Y1633" s="30"/>
      <c r="Z1633" s="29"/>
      <c r="AA1633" s="30"/>
      <c r="AB1633" s="30"/>
      <c r="AC1633" s="29"/>
      <c r="AD1633" s="30"/>
      <c r="AE1633" s="30">
        <v>1621</v>
      </c>
      <c r="AF1633" s="383" t="s">
        <v>10723</v>
      </c>
      <c r="AG1633" s="30"/>
      <c r="AH1633" s="30"/>
      <c r="AI1633" s="29"/>
      <c r="AJ1633" s="30"/>
      <c r="AK1633" s="30"/>
      <c r="AL1633" s="29"/>
      <c r="AM1633" s="30"/>
      <c r="AN1633" s="30"/>
      <c r="AO1633" s="29"/>
      <c r="AP1633" s="30"/>
      <c r="AQ1633" s="30">
        <v>1621</v>
      </c>
      <c r="AR1633" s="383">
        <v>7875766.25</v>
      </c>
      <c r="AS1633" s="253">
        <f t="shared" si="54"/>
        <v>1621</v>
      </c>
      <c r="AT1633" s="254">
        <f t="shared" si="55"/>
        <v>1621</v>
      </c>
      <c r="AU1633" s="376">
        <v>1621</v>
      </c>
      <c r="AV1633" s="376">
        <v>7878130.04</v>
      </c>
    </row>
    <row r="1634" spans="22:48">
      <c r="V1634" s="30"/>
      <c r="W1634" s="29"/>
      <c r="X1634" s="30"/>
      <c r="Y1634" s="30"/>
      <c r="Z1634" s="29"/>
      <c r="AA1634" s="30"/>
      <c r="AB1634" s="30"/>
      <c r="AC1634" s="29"/>
      <c r="AD1634" s="30"/>
      <c r="AE1634" s="30">
        <v>1622</v>
      </c>
      <c r="AF1634" s="383" t="s">
        <v>10723</v>
      </c>
      <c r="AG1634" s="30"/>
      <c r="AH1634" s="30"/>
      <c r="AI1634" s="29"/>
      <c r="AJ1634" s="30"/>
      <c r="AK1634" s="30"/>
      <c r="AL1634" s="29"/>
      <c r="AM1634" s="30"/>
      <c r="AN1634" s="30"/>
      <c r="AO1634" s="29"/>
      <c r="AP1634" s="30"/>
      <c r="AQ1634" s="30">
        <v>1622</v>
      </c>
      <c r="AR1634" s="383">
        <v>7880617.4000000004</v>
      </c>
      <c r="AS1634" s="253">
        <f t="shared" si="54"/>
        <v>1622</v>
      </c>
      <c r="AT1634" s="254">
        <f t="shared" si="55"/>
        <v>1622</v>
      </c>
      <c r="AU1634" s="376">
        <v>1622</v>
      </c>
      <c r="AV1634" s="376">
        <v>7882979.3799999999</v>
      </c>
    </row>
    <row r="1635" spans="22:48">
      <c r="V1635" s="30"/>
      <c r="W1635" s="29"/>
      <c r="X1635" s="30"/>
      <c r="Y1635" s="30"/>
      <c r="Z1635" s="29"/>
      <c r="AA1635" s="30"/>
      <c r="AB1635" s="30"/>
      <c r="AC1635" s="29"/>
      <c r="AD1635" s="30"/>
      <c r="AE1635" s="30">
        <v>1623</v>
      </c>
      <c r="AF1635" s="383" t="s">
        <v>10723</v>
      </c>
      <c r="AG1635" s="30"/>
      <c r="AH1635" s="30"/>
      <c r="AI1635" s="29"/>
      <c r="AJ1635" s="30"/>
      <c r="AK1635" s="30"/>
      <c r="AL1635" s="29"/>
      <c r="AM1635" s="30"/>
      <c r="AN1635" s="30"/>
      <c r="AO1635" s="29"/>
      <c r="AP1635" s="30"/>
      <c r="AQ1635" s="30">
        <v>1623</v>
      </c>
      <c r="AR1635" s="383">
        <v>7885468.5499999998</v>
      </c>
      <c r="AS1635" s="253">
        <f t="shared" si="54"/>
        <v>1623</v>
      </c>
      <c r="AT1635" s="254">
        <f t="shared" si="55"/>
        <v>1623</v>
      </c>
      <c r="AU1635" s="376">
        <v>1623</v>
      </c>
      <c r="AV1635" s="376">
        <v>7887828.7199999997</v>
      </c>
    </row>
    <row r="1636" spans="22:48">
      <c r="V1636" s="30"/>
      <c r="W1636" s="29"/>
      <c r="X1636" s="30"/>
      <c r="Y1636" s="30"/>
      <c r="Z1636" s="29"/>
      <c r="AA1636" s="30"/>
      <c r="AB1636" s="30"/>
      <c r="AC1636" s="29"/>
      <c r="AD1636" s="30"/>
      <c r="AE1636" s="30">
        <v>1624</v>
      </c>
      <c r="AF1636" s="383" t="s">
        <v>10723</v>
      </c>
      <c r="AG1636" s="30"/>
      <c r="AH1636" s="30"/>
      <c r="AI1636" s="29"/>
      <c r="AJ1636" s="30"/>
      <c r="AK1636" s="30"/>
      <c r="AL1636" s="29"/>
      <c r="AM1636" s="30"/>
      <c r="AN1636" s="30"/>
      <c r="AO1636" s="29"/>
      <c r="AP1636" s="30"/>
      <c r="AQ1636" s="30">
        <v>1624</v>
      </c>
      <c r="AR1636" s="383">
        <v>7890319.7000000002</v>
      </c>
      <c r="AS1636" s="253">
        <f t="shared" si="54"/>
        <v>1624</v>
      </c>
      <c r="AT1636" s="254">
        <f t="shared" si="55"/>
        <v>1624</v>
      </c>
      <c r="AU1636" s="376">
        <v>1624</v>
      </c>
      <c r="AV1636" s="376">
        <v>7892678.0599999996</v>
      </c>
    </row>
    <row r="1637" spans="22:48">
      <c r="V1637" s="30"/>
      <c r="W1637" s="29"/>
      <c r="X1637" s="30"/>
      <c r="Y1637" s="30"/>
      <c r="Z1637" s="29"/>
      <c r="AA1637" s="30"/>
      <c r="AB1637" s="30"/>
      <c r="AC1637" s="29"/>
      <c r="AD1637" s="30"/>
      <c r="AE1637" s="30">
        <v>1625</v>
      </c>
      <c r="AF1637" s="383" t="s">
        <v>10723</v>
      </c>
      <c r="AG1637" s="30"/>
      <c r="AH1637" s="30"/>
      <c r="AI1637" s="29"/>
      <c r="AJ1637" s="30"/>
      <c r="AK1637" s="30"/>
      <c r="AL1637" s="29"/>
      <c r="AM1637" s="30"/>
      <c r="AN1637" s="30"/>
      <c r="AO1637" s="29"/>
      <c r="AP1637" s="30"/>
      <c r="AQ1637" s="30">
        <v>1625</v>
      </c>
      <c r="AR1637" s="383">
        <v>7895170.8499999996</v>
      </c>
      <c r="AS1637" s="253">
        <f t="shared" si="54"/>
        <v>1625</v>
      </c>
      <c r="AT1637" s="254">
        <f t="shared" si="55"/>
        <v>1625</v>
      </c>
      <c r="AU1637" s="376">
        <v>1625</v>
      </c>
      <c r="AV1637" s="376">
        <v>7897527.4000000004</v>
      </c>
    </row>
    <row r="1638" spans="22:48">
      <c r="V1638" s="30"/>
      <c r="W1638" s="29"/>
      <c r="X1638" s="30"/>
      <c r="Y1638" s="30"/>
      <c r="Z1638" s="29"/>
      <c r="AA1638" s="30"/>
      <c r="AB1638" s="30"/>
      <c r="AC1638" s="29"/>
      <c r="AD1638" s="30"/>
      <c r="AE1638" s="30">
        <v>1626</v>
      </c>
      <c r="AF1638" s="383" t="s">
        <v>10723</v>
      </c>
      <c r="AG1638" s="30"/>
      <c r="AH1638" s="30"/>
      <c r="AI1638" s="29"/>
      <c r="AJ1638" s="30"/>
      <c r="AK1638" s="30"/>
      <c r="AL1638" s="29"/>
      <c r="AM1638" s="30"/>
      <c r="AN1638" s="30"/>
      <c r="AO1638" s="29"/>
      <c r="AP1638" s="30"/>
      <c r="AQ1638" s="30">
        <v>1626</v>
      </c>
      <c r="AR1638" s="383">
        <v>7900022</v>
      </c>
      <c r="AS1638" s="253">
        <f t="shared" si="54"/>
        <v>1626</v>
      </c>
      <c r="AT1638" s="254">
        <f t="shared" si="55"/>
        <v>1626</v>
      </c>
      <c r="AU1638" s="376">
        <v>1626</v>
      </c>
      <c r="AV1638" s="376">
        <v>7902376.7400000002</v>
      </c>
    </row>
    <row r="1639" spans="22:48">
      <c r="V1639" s="30"/>
      <c r="W1639" s="29"/>
      <c r="X1639" s="30"/>
      <c r="Y1639" s="30"/>
      <c r="Z1639" s="29"/>
      <c r="AA1639" s="30"/>
      <c r="AB1639" s="30"/>
      <c r="AC1639" s="29"/>
      <c r="AD1639" s="30"/>
      <c r="AE1639" s="30">
        <v>1627</v>
      </c>
      <c r="AF1639" s="383" t="s">
        <v>10723</v>
      </c>
      <c r="AG1639" s="30"/>
      <c r="AH1639" s="30"/>
      <c r="AI1639" s="29"/>
      <c r="AJ1639" s="30"/>
      <c r="AK1639" s="30"/>
      <c r="AL1639" s="29"/>
      <c r="AM1639" s="30"/>
      <c r="AN1639" s="30"/>
      <c r="AO1639" s="29"/>
      <c r="AP1639" s="30"/>
      <c r="AQ1639" s="30">
        <v>1627</v>
      </c>
      <c r="AR1639" s="383">
        <v>7904873.1500000004</v>
      </c>
      <c r="AS1639" s="253">
        <f t="shared" si="54"/>
        <v>1627</v>
      </c>
      <c r="AT1639" s="254">
        <f t="shared" si="55"/>
        <v>1627</v>
      </c>
      <c r="AU1639" s="376">
        <v>1627</v>
      </c>
      <c r="AV1639" s="376">
        <v>7907226.0800000001</v>
      </c>
    </row>
    <row r="1640" spans="22:48">
      <c r="V1640" s="30"/>
      <c r="W1640" s="29"/>
      <c r="X1640" s="30"/>
      <c r="Y1640" s="30"/>
      <c r="Z1640" s="29"/>
      <c r="AA1640" s="30"/>
      <c r="AB1640" s="30"/>
      <c r="AC1640" s="29"/>
      <c r="AD1640" s="30"/>
      <c r="AE1640" s="30">
        <v>1628</v>
      </c>
      <c r="AF1640" s="383" t="s">
        <v>10723</v>
      </c>
      <c r="AG1640" s="30"/>
      <c r="AH1640" s="30"/>
      <c r="AI1640" s="29"/>
      <c r="AJ1640" s="30"/>
      <c r="AK1640" s="30"/>
      <c r="AL1640" s="29"/>
      <c r="AM1640" s="30"/>
      <c r="AN1640" s="30"/>
      <c r="AO1640" s="29"/>
      <c r="AP1640" s="30"/>
      <c r="AQ1640" s="30">
        <v>1628</v>
      </c>
      <c r="AR1640" s="383">
        <v>7909724.2999999998</v>
      </c>
      <c r="AS1640" s="253">
        <f t="shared" si="54"/>
        <v>1628</v>
      </c>
      <c r="AT1640" s="254">
        <f t="shared" si="55"/>
        <v>1628</v>
      </c>
      <c r="AU1640" s="376">
        <v>1628</v>
      </c>
      <c r="AV1640" s="376">
        <v>7912075.4199999999</v>
      </c>
    </row>
    <row r="1641" spans="22:48">
      <c r="V1641" s="30"/>
      <c r="W1641" s="29"/>
      <c r="X1641" s="30"/>
      <c r="Y1641" s="30"/>
      <c r="Z1641" s="29"/>
      <c r="AA1641" s="30"/>
      <c r="AB1641" s="30"/>
      <c r="AC1641" s="29"/>
      <c r="AD1641" s="30"/>
      <c r="AE1641" s="30">
        <v>1629</v>
      </c>
      <c r="AF1641" s="383" t="s">
        <v>10723</v>
      </c>
      <c r="AG1641" s="30"/>
      <c r="AH1641" s="30"/>
      <c r="AI1641" s="29"/>
      <c r="AJ1641" s="30"/>
      <c r="AK1641" s="30"/>
      <c r="AL1641" s="29"/>
      <c r="AM1641" s="30"/>
      <c r="AN1641" s="30"/>
      <c r="AO1641" s="29"/>
      <c r="AP1641" s="30"/>
      <c r="AQ1641" s="30">
        <v>1629</v>
      </c>
      <c r="AR1641" s="383">
        <v>7914575.4500000002</v>
      </c>
      <c r="AS1641" s="253">
        <f t="shared" si="54"/>
        <v>1629</v>
      </c>
      <c r="AT1641" s="254">
        <f t="shared" si="55"/>
        <v>1629</v>
      </c>
      <c r="AU1641" s="376">
        <v>1629</v>
      </c>
      <c r="AV1641" s="376">
        <v>7916924.7599999998</v>
      </c>
    </row>
    <row r="1642" spans="22:48">
      <c r="V1642" s="30"/>
      <c r="W1642" s="29"/>
      <c r="X1642" s="30"/>
      <c r="Y1642" s="30"/>
      <c r="Z1642" s="29"/>
      <c r="AA1642" s="30"/>
      <c r="AB1642" s="30"/>
      <c r="AC1642" s="29"/>
      <c r="AD1642" s="30"/>
      <c r="AE1642" s="30">
        <v>1630</v>
      </c>
      <c r="AF1642" s="383" t="s">
        <v>10723</v>
      </c>
      <c r="AG1642" s="30"/>
      <c r="AH1642" s="30"/>
      <c r="AI1642" s="29"/>
      <c r="AJ1642" s="30"/>
      <c r="AK1642" s="30"/>
      <c r="AL1642" s="29"/>
      <c r="AM1642" s="30"/>
      <c r="AN1642" s="30"/>
      <c r="AO1642" s="29"/>
      <c r="AP1642" s="30"/>
      <c r="AQ1642" s="30">
        <v>1630</v>
      </c>
      <c r="AR1642" s="383">
        <v>7919426.5999999996</v>
      </c>
      <c r="AS1642" s="253">
        <f t="shared" si="54"/>
        <v>1630</v>
      </c>
      <c r="AT1642" s="254">
        <f t="shared" si="55"/>
        <v>1630</v>
      </c>
      <c r="AU1642" s="376">
        <v>1630</v>
      </c>
      <c r="AV1642" s="376">
        <v>7921774.0999999996</v>
      </c>
    </row>
    <row r="1643" spans="22:48">
      <c r="V1643" s="30"/>
      <c r="W1643" s="29"/>
      <c r="X1643" s="30"/>
      <c r="Y1643" s="30"/>
      <c r="Z1643" s="29"/>
      <c r="AA1643" s="30"/>
      <c r="AB1643" s="30"/>
      <c r="AC1643" s="29"/>
      <c r="AD1643" s="30"/>
      <c r="AE1643" s="30">
        <v>1631</v>
      </c>
      <c r="AF1643" s="383" t="s">
        <v>10723</v>
      </c>
      <c r="AG1643" s="30"/>
      <c r="AH1643" s="30"/>
      <c r="AI1643" s="29"/>
      <c r="AJ1643" s="30"/>
      <c r="AK1643" s="30"/>
      <c r="AL1643" s="29"/>
      <c r="AM1643" s="30"/>
      <c r="AN1643" s="30"/>
      <c r="AO1643" s="29"/>
      <c r="AP1643" s="30"/>
      <c r="AQ1643" s="30">
        <v>1631</v>
      </c>
      <c r="AR1643" s="383">
        <v>7924277.75</v>
      </c>
      <c r="AS1643" s="253">
        <f t="shared" si="54"/>
        <v>1631</v>
      </c>
      <c r="AT1643" s="254">
        <f t="shared" si="55"/>
        <v>1631</v>
      </c>
      <c r="AU1643" s="376">
        <v>1631</v>
      </c>
      <c r="AV1643" s="376">
        <v>7926623.4400000004</v>
      </c>
    </row>
    <row r="1644" spans="22:48">
      <c r="V1644" s="30"/>
      <c r="W1644" s="29"/>
      <c r="X1644" s="30"/>
      <c r="Y1644" s="30"/>
      <c r="Z1644" s="29"/>
      <c r="AA1644" s="30"/>
      <c r="AB1644" s="30"/>
      <c r="AC1644" s="29"/>
      <c r="AD1644" s="30"/>
      <c r="AE1644" s="30">
        <v>1632</v>
      </c>
      <c r="AF1644" s="383" t="s">
        <v>10723</v>
      </c>
      <c r="AG1644" s="30"/>
      <c r="AH1644" s="30"/>
      <c r="AI1644" s="29"/>
      <c r="AJ1644" s="30"/>
      <c r="AK1644" s="30"/>
      <c r="AL1644" s="29"/>
      <c r="AM1644" s="30"/>
      <c r="AN1644" s="30"/>
      <c r="AO1644" s="29"/>
      <c r="AP1644" s="30"/>
      <c r="AQ1644" s="30">
        <v>1632</v>
      </c>
      <c r="AR1644" s="383">
        <v>7929128.9000000004</v>
      </c>
      <c r="AS1644" s="253">
        <f t="shared" si="54"/>
        <v>1632</v>
      </c>
      <c r="AT1644" s="254">
        <f t="shared" si="55"/>
        <v>1632</v>
      </c>
      <c r="AU1644" s="376">
        <v>1632</v>
      </c>
      <c r="AV1644" s="376">
        <v>7931472.7800000003</v>
      </c>
    </row>
    <row r="1645" spans="22:48">
      <c r="V1645" s="30"/>
      <c r="W1645" s="29"/>
      <c r="X1645" s="30"/>
      <c r="Y1645" s="30"/>
      <c r="Z1645" s="29"/>
      <c r="AA1645" s="30"/>
      <c r="AB1645" s="30"/>
      <c r="AC1645" s="29"/>
      <c r="AD1645" s="30"/>
      <c r="AE1645" s="30">
        <v>1633</v>
      </c>
      <c r="AF1645" s="383" t="s">
        <v>10723</v>
      </c>
      <c r="AG1645" s="30"/>
      <c r="AH1645" s="30"/>
      <c r="AI1645" s="29"/>
      <c r="AJ1645" s="30"/>
      <c r="AK1645" s="30"/>
      <c r="AL1645" s="29"/>
      <c r="AM1645" s="30"/>
      <c r="AN1645" s="30"/>
      <c r="AO1645" s="29"/>
      <c r="AP1645" s="30"/>
      <c r="AQ1645" s="30">
        <v>1633</v>
      </c>
      <c r="AR1645" s="383">
        <v>7933980.0499999998</v>
      </c>
      <c r="AS1645" s="253">
        <f t="shared" si="54"/>
        <v>1633</v>
      </c>
      <c r="AT1645" s="254">
        <f t="shared" si="55"/>
        <v>1633</v>
      </c>
      <c r="AU1645" s="376">
        <v>1633</v>
      </c>
      <c r="AV1645" s="376">
        <v>7936322.1200000001</v>
      </c>
    </row>
    <row r="1646" spans="22:48">
      <c r="V1646" s="30"/>
      <c r="W1646" s="29"/>
      <c r="X1646" s="30"/>
      <c r="Y1646" s="30"/>
      <c r="Z1646" s="29"/>
      <c r="AA1646" s="30"/>
      <c r="AB1646" s="30"/>
      <c r="AC1646" s="29"/>
      <c r="AD1646" s="30"/>
      <c r="AE1646" s="30">
        <v>1634</v>
      </c>
      <c r="AF1646" s="383" t="s">
        <v>10723</v>
      </c>
      <c r="AG1646" s="30"/>
      <c r="AH1646" s="30"/>
      <c r="AI1646" s="29"/>
      <c r="AJ1646" s="30"/>
      <c r="AK1646" s="30"/>
      <c r="AL1646" s="29"/>
      <c r="AM1646" s="30"/>
      <c r="AN1646" s="30"/>
      <c r="AO1646" s="29"/>
      <c r="AP1646" s="30"/>
      <c r="AQ1646" s="30">
        <v>1634</v>
      </c>
      <c r="AR1646" s="383">
        <v>7938831.2000000002</v>
      </c>
      <c r="AS1646" s="253">
        <f t="shared" si="54"/>
        <v>1634</v>
      </c>
      <c r="AT1646" s="254">
        <f t="shared" si="55"/>
        <v>1634</v>
      </c>
      <c r="AU1646" s="376">
        <v>1634</v>
      </c>
      <c r="AV1646" s="376">
        <v>7941171.46</v>
      </c>
    </row>
    <row r="1647" spans="22:48">
      <c r="V1647" s="30"/>
      <c r="W1647" s="29"/>
      <c r="X1647" s="30"/>
      <c r="Y1647" s="30"/>
      <c r="Z1647" s="29"/>
      <c r="AA1647" s="30"/>
      <c r="AB1647" s="30"/>
      <c r="AC1647" s="29"/>
      <c r="AD1647" s="30"/>
      <c r="AE1647" s="30">
        <v>1635</v>
      </c>
      <c r="AF1647" s="383" t="s">
        <v>10723</v>
      </c>
      <c r="AG1647" s="30"/>
      <c r="AH1647" s="30"/>
      <c r="AI1647" s="29"/>
      <c r="AJ1647" s="30"/>
      <c r="AK1647" s="30"/>
      <c r="AL1647" s="29"/>
      <c r="AM1647" s="30"/>
      <c r="AN1647" s="30"/>
      <c r="AO1647" s="29"/>
      <c r="AP1647" s="30"/>
      <c r="AQ1647" s="30">
        <v>1635</v>
      </c>
      <c r="AR1647" s="383">
        <v>7943682.3499999996</v>
      </c>
      <c r="AS1647" s="253">
        <f t="shared" si="54"/>
        <v>1635</v>
      </c>
      <c r="AT1647" s="254">
        <f t="shared" si="55"/>
        <v>1635</v>
      </c>
      <c r="AU1647" s="376">
        <v>1635</v>
      </c>
      <c r="AV1647" s="376">
        <v>7946020.7999999998</v>
      </c>
    </row>
    <row r="1648" spans="22:48">
      <c r="V1648" s="30"/>
      <c r="W1648" s="29"/>
      <c r="X1648" s="30"/>
      <c r="Y1648" s="30"/>
      <c r="Z1648" s="29"/>
      <c r="AA1648" s="30"/>
      <c r="AB1648" s="30"/>
      <c r="AC1648" s="29"/>
      <c r="AD1648" s="30"/>
      <c r="AE1648" s="30">
        <v>1636</v>
      </c>
      <c r="AF1648" s="383" t="s">
        <v>10723</v>
      </c>
      <c r="AG1648" s="30"/>
      <c r="AH1648" s="30"/>
      <c r="AI1648" s="29"/>
      <c r="AJ1648" s="30"/>
      <c r="AK1648" s="30"/>
      <c r="AL1648" s="29"/>
      <c r="AM1648" s="30"/>
      <c r="AN1648" s="30"/>
      <c r="AO1648" s="29"/>
      <c r="AP1648" s="30"/>
      <c r="AQ1648" s="30">
        <v>1636</v>
      </c>
      <c r="AR1648" s="383">
        <v>7948533.5</v>
      </c>
      <c r="AS1648" s="253">
        <f t="shared" si="54"/>
        <v>1636</v>
      </c>
      <c r="AT1648" s="254">
        <f t="shared" si="55"/>
        <v>1636</v>
      </c>
      <c r="AU1648" s="376">
        <v>1636</v>
      </c>
      <c r="AV1648" s="376">
        <v>7950870.1399999997</v>
      </c>
    </row>
    <row r="1649" spans="22:48">
      <c r="V1649" s="30"/>
      <c r="W1649" s="29"/>
      <c r="X1649" s="30"/>
      <c r="Y1649" s="30"/>
      <c r="Z1649" s="29"/>
      <c r="AA1649" s="30"/>
      <c r="AB1649" s="30"/>
      <c r="AC1649" s="29"/>
      <c r="AD1649" s="30"/>
      <c r="AE1649" s="30">
        <v>1637</v>
      </c>
      <c r="AF1649" s="383" t="s">
        <v>10723</v>
      </c>
      <c r="AG1649" s="30"/>
      <c r="AH1649" s="30"/>
      <c r="AI1649" s="29"/>
      <c r="AJ1649" s="30"/>
      <c r="AK1649" s="30"/>
      <c r="AL1649" s="29"/>
      <c r="AM1649" s="30"/>
      <c r="AN1649" s="30"/>
      <c r="AO1649" s="29"/>
      <c r="AP1649" s="30"/>
      <c r="AQ1649" s="30">
        <v>1637</v>
      </c>
      <c r="AR1649" s="383">
        <v>7953384.6500000004</v>
      </c>
      <c r="AS1649" s="253">
        <f t="shared" si="54"/>
        <v>1637</v>
      </c>
      <c r="AT1649" s="254">
        <f t="shared" si="55"/>
        <v>1637</v>
      </c>
      <c r="AU1649" s="376">
        <v>1637</v>
      </c>
      <c r="AV1649" s="376">
        <v>7955719.4800000004</v>
      </c>
    </row>
    <row r="1650" spans="22:48">
      <c r="V1650" s="30"/>
      <c r="W1650" s="29"/>
      <c r="X1650" s="30"/>
      <c r="Y1650" s="30"/>
      <c r="Z1650" s="29"/>
      <c r="AA1650" s="30"/>
      <c r="AB1650" s="30"/>
      <c r="AC1650" s="29"/>
      <c r="AD1650" s="30"/>
      <c r="AE1650" s="30">
        <v>1638</v>
      </c>
      <c r="AF1650" s="383" t="s">
        <v>10723</v>
      </c>
      <c r="AG1650" s="30"/>
      <c r="AH1650" s="30"/>
      <c r="AI1650" s="29"/>
      <c r="AJ1650" s="30"/>
      <c r="AK1650" s="30"/>
      <c r="AL1650" s="29"/>
      <c r="AM1650" s="30"/>
      <c r="AN1650" s="30"/>
      <c r="AO1650" s="29"/>
      <c r="AP1650" s="30"/>
      <c r="AQ1650" s="30">
        <v>1638</v>
      </c>
      <c r="AR1650" s="383">
        <v>7958235.7999999998</v>
      </c>
      <c r="AS1650" s="253">
        <f t="shared" si="54"/>
        <v>1638</v>
      </c>
      <c r="AT1650" s="254">
        <f t="shared" si="55"/>
        <v>1638</v>
      </c>
      <c r="AU1650" s="376">
        <v>1638</v>
      </c>
      <c r="AV1650" s="376">
        <v>7960568.8200000003</v>
      </c>
    </row>
    <row r="1651" spans="22:48">
      <c r="V1651" s="30"/>
      <c r="W1651" s="29"/>
      <c r="X1651" s="30"/>
      <c r="Y1651" s="30"/>
      <c r="Z1651" s="29"/>
      <c r="AA1651" s="30"/>
      <c r="AB1651" s="30"/>
      <c r="AC1651" s="29"/>
      <c r="AD1651" s="30"/>
      <c r="AE1651" s="30">
        <v>1639</v>
      </c>
      <c r="AF1651" s="383" t="s">
        <v>10723</v>
      </c>
      <c r="AG1651" s="30"/>
      <c r="AH1651" s="30"/>
      <c r="AI1651" s="29"/>
      <c r="AJ1651" s="30"/>
      <c r="AK1651" s="30"/>
      <c r="AL1651" s="29"/>
      <c r="AM1651" s="30"/>
      <c r="AN1651" s="30"/>
      <c r="AO1651" s="29"/>
      <c r="AP1651" s="30"/>
      <c r="AQ1651" s="30">
        <v>1639</v>
      </c>
      <c r="AR1651" s="383">
        <v>7963086.9500000002</v>
      </c>
      <c r="AS1651" s="253">
        <f t="shared" si="54"/>
        <v>1639</v>
      </c>
      <c r="AT1651" s="254">
        <f t="shared" si="55"/>
        <v>1639</v>
      </c>
      <c r="AU1651" s="376">
        <v>1639</v>
      </c>
      <c r="AV1651" s="376">
        <v>7965418.1600000001</v>
      </c>
    </row>
    <row r="1652" spans="22:48">
      <c r="V1652" s="30"/>
      <c r="W1652" s="29"/>
      <c r="X1652" s="30"/>
      <c r="Y1652" s="30"/>
      <c r="Z1652" s="29"/>
      <c r="AA1652" s="30"/>
      <c r="AB1652" s="30"/>
      <c r="AC1652" s="29"/>
      <c r="AD1652" s="30"/>
      <c r="AE1652" s="30">
        <v>1640</v>
      </c>
      <c r="AF1652" s="383" t="s">
        <v>10723</v>
      </c>
      <c r="AG1652" s="30"/>
      <c r="AH1652" s="30"/>
      <c r="AI1652" s="29"/>
      <c r="AJ1652" s="30"/>
      <c r="AK1652" s="30"/>
      <c r="AL1652" s="29"/>
      <c r="AM1652" s="30"/>
      <c r="AN1652" s="30"/>
      <c r="AO1652" s="29"/>
      <c r="AP1652" s="30"/>
      <c r="AQ1652" s="30">
        <v>1640</v>
      </c>
      <c r="AR1652" s="383">
        <v>7967938.0999999996</v>
      </c>
      <c r="AS1652" s="253">
        <f t="shared" si="54"/>
        <v>1640</v>
      </c>
      <c r="AT1652" s="254">
        <f t="shared" si="55"/>
        <v>1640</v>
      </c>
      <c r="AU1652" s="376">
        <v>1640</v>
      </c>
      <c r="AV1652" s="376">
        <v>7970267.5</v>
      </c>
    </row>
    <row r="1653" spans="22:48">
      <c r="V1653" s="30"/>
      <c r="W1653" s="29"/>
      <c r="X1653" s="30"/>
      <c r="Y1653" s="30"/>
      <c r="Z1653" s="29"/>
      <c r="AA1653" s="30"/>
      <c r="AB1653" s="30"/>
      <c r="AC1653" s="29"/>
      <c r="AD1653" s="30"/>
      <c r="AE1653" s="30">
        <v>1641</v>
      </c>
      <c r="AF1653" s="383" t="s">
        <v>10723</v>
      </c>
      <c r="AG1653" s="30"/>
      <c r="AH1653" s="30"/>
      <c r="AI1653" s="29"/>
      <c r="AJ1653" s="30"/>
      <c r="AK1653" s="30"/>
      <c r="AL1653" s="29"/>
      <c r="AM1653" s="30"/>
      <c r="AN1653" s="30"/>
      <c r="AO1653" s="29"/>
      <c r="AP1653" s="30"/>
      <c r="AQ1653" s="30">
        <v>1641</v>
      </c>
      <c r="AR1653" s="383">
        <v>7972789.25</v>
      </c>
      <c r="AS1653" s="253">
        <f t="shared" si="54"/>
        <v>1641</v>
      </c>
      <c r="AT1653" s="254">
        <f t="shared" si="55"/>
        <v>1641</v>
      </c>
      <c r="AU1653" s="376">
        <v>1641</v>
      </c>
      <c r="AV1653" s="376">
        <v>7975116.8399999999</v>
      </c>
    </row>
    <row r="1654" spans="22:48">
      <c r="V1654" s="30"/>
      <c r="W1654" s="29"/>
      <c r="X1654" s="30"/>
      <c r="Y1654" s="30"/>
      <c r="Z1654" s="29"/>
      <c r="AA1654" s="30"/>
      <c r="AB1654" s="30"/>
      <c r="AC1654" s="29"/>
      <c r="AD1654" s="30"/>
      <c r="AE1654" s="30">
        <v>1642</v>
      </c>
      <c r="AF1654" s="383" t="s">
        <v>10723</v>
      </c>
      <c r="AG1654" s="30"/>
      <c r="AH1654" s="30"/>
      <c r="AI1654" s="29"/>
      <c r="AJ1654" s="30"/>
      <c r="AK1654" s="30"/>
      <c r="AL1654" s="29"/>
      <c r="AM1654" s="30"/>
      <c r="AN1654" s="30"/>
      <c r="AO1654" s="29"/>
      <c r="AP1654" s="30"/>
      <c r="AQ1654" s="30">
        <v>1642</v>
      </c>
      <c r="AR1654" s="383">
        <v>7977640.4000000004</v>
      </c>
      <c r="AS1654" s="253">
        <f t="shared" si="54"/>
        <v>1642</v>
      </c>
      <c r="AT1654" s="254">
        <f t="shared" si="55"/>
        <v>1642</v>
      </c>
      <c r="AU1654" s="376">
        <v>1642</v>
      </c>
      <c r="AV1654" s="376">
        <v>7979966.1799999997</v>
      </c>
    </row>
    <row r="1655" spans="22:48">
      <c r="V1655" s="30"/>
      <c r="W1655" s="29"/>
      <c r="X1655" s="30"/>
      <c r="Y1655" s="30"/>
      <c r="Z1655" s="29"/>
      <c r="AA1655" s="30"/>
      <c r="AB1655" s="30"/>
      <c r="AC1655" s="29"/>
      <c r="AD1655" s="30"/>
      <c r="AE1655" s="30">
        <v>1643</v>
      </c>
      <c r="AF1655" s="383" t="s">
        <v>10723</v>
      </c>
      <c r="AG1655" s="30"/>
      <c r="AH1655" s="30"/>
      <c r="AI1655" s="29"/>
      <c r="AJ1655" s="30"/>
      <c r="AK1655" s="30"/>
      <c r="AL1655" s="29"/>
      <c r="AM1655" s="30"/>
      <c r="AN1655" s="30"/>
      <c r="AO1655" s="29"/>
      <c r="AP1655" s="30"/>
      <c r="AQ1655" s="30">
        <v>1643</v>
      </c>
      <c r="AR1655" s="383">
        <v>7982491.5499999998</v>
      </c>
      <c r="AS1655" s="253">
        <f t="shared" si="54"/>
        <v>1643</v>
      </c>
      <c r="AT1655" s="254">
        <f t="shared" si="55"/>
        <v>1643</v>
      </c>
      <c r="AU1655" s="376">
        <v>1643</v>
      </c>
      <c r="AV1655" s="376">
        <v>7984815.5199999996</v>
      </c>
    </row>
    <row r="1656" spans="22:48">
      <c r="V1656" s="30"/>
      <c r="W1656" s="29"/>
      <c r="X1656" s="30"/>
      <c r="Y1656" s="30"/>
      <c r="Z1656" s="29"/>
      <c r="AA1656" s="30"/>
      <c r="AB1656" s="30"/>
      <c r="AC1656" s="29"/>
      <c r="AD1656" s="30"/>
      <c r="AE1656" s="30">
        <v>1644</v>
      </c>
      <c r="AF1656" s="383" t="s">
        <v>10723</v>
      </c>
      <c r="AG1656" s="30"/>
      <c r="AH1656" s="30"/>
      <c r="AI1656" s="29"/>
      <c r="AJ1656" s="30"/>
      <c r="AK1656" s="30"/>
      <c r="AL1656" s="29"/>
      <c r="AM1656" s="30"/>
      <c r="AN1656" s="30"/>
      <c r="AO1656" s="29"/>
      <c r="AP1656" s="30"/>
      <c r="AQ1656" s="30">
        <v>1644</v>
      </c>
      <c r="AR1656" s="383">
        <v>7987342.7000000002</v>
      </c>
      <c r="AS1656" s="253">
        <f t="shared" si="54"/>
        <v>1644</v>
      </c>
      <c r="AT1656" s="254">
        <f t="shared" si="55"/>
        <v>1644</v>
      </c>
      <c r="AU1656" s="376">
        <v>1644</v>
      </c>
      <c r="AV1656" s="376">
        <v>7989664.8600000003</v>
      </c>
    </row>
    <row r="1657" spans="22:48">
      <c r="V1657" s="30"/>
      <c r="W1657" s="29"/>
      <c r="X1657" s="30"/>
      <c r="Y1657" s="30"/>
      <c r="Z1657" s="29"/>
      <c r="AA1657" s="30"/>
      <c r="AB1657" s="30"/>
      <c r="AC1657" s="29"/>
      <c r="AD1657" s="30"/>
      <c r="AE1657" s="30">
        <v>1645</v>
      </c>
      <c r="AF1657" s="383" t="s">
        <v>10723</v>
      </c>
      <c r="AG1657" s="30"/>
      <c r="AH1657" s="30"/>
      <c r="AI1657" s="29"/>
      <c r="AJ1657" s="30"/>
      <c r="AK1657" s="30"/>
      <c r="AL1657" s="29"/>
      <c r="AM1657" s="30"/>
      <c r="AN1657" s="30"/>
      <c r="AO1657" s="29"/>
      <c r="AP1657" s="30"/>
      <c r="AQ1657" s="30">
        <v>1645</v>
      </c>
      <c r="AR1657" s="383">
        <v>7992193.8499999996</v>
      </c>
      <c r="AS1657" s="253">
        <f t="shared" si="54"/>
        <v>1645</v>
      </c>
      <c r="AT1657" s="254">
        <f t="shared" si="55"/>
        <v>1645</v>
      </c>
      <c r="AU1657" s="376">
        <v>1645</v>
      </c>
      <c r="AV1657" s="376">
        <v>7994514.2000000002</v>
      </c>
    </row>
    <row r="1658" spans="22:48">
      <c r="V1658" s="30"/>
      <c r="W1658" s="29"/>
      <c r="X1658" s="30"/>
      <c r="Y1658" s="30"/>
      <c r="Z1658" s="29"/>
      <c r="AA1658" s="30"/>
      <c r="AB1658" s="30"/>
      <c r="AC1658" s="29"/>
      <c r="AD1658" s="30"/>
      <c r="AE1658" s="30">
        <v>1646</v>
      </c>
      <c r="AF1658" s="383" t="s">
        <v>10723</v>
      </c>
      <c r="AG1658" s="30"/>
      <c r="AH1658" s="30"/>
      <c r="AI1658" s="29"/>
      <c r="AJ1658" s="30"/>
      <c r="AK1658" s="30"/>
      <c r="AL1658" s="29"/>
      <c r="AM1658" s="30"/>
      <c r="AN1658" s="30"/>
      <c r="AO1658" s="29"/>
      <c r="AP1658" s="30"/>
      <c r="AQ1658" s="30">
        <v>1646</v>
      </c>
      <c r="AR1658" s="383">
        <v>7997045</v>
      </c>
      <c r="AS1658" s="253">
        <f t="shared" si="54"/>
        <v>1646</v>
      </c>
      <c r="AT1658" s="254">
        <f t="shared" si="55"/>
        <v>1646</v>
      </c>
      <c r="AU1658" s="376">
        <v>1646</v>
      </c>
      <c r="AV1658" s="376">
        <v>7999363.54</v>
      </c>
    </row>
    <row r="1659" spans="22:48">
      <c r="V1659" s="30"/>
      <c r="W1659" s="29"/>
      <c r="X1659" s="30"/>
      <c r="Y1659" s="30"/>
      <c r="Z1659" s="29"/>
      <c r="AA1659" s="30"/>
      <c r="AB1659" s="30"/>
      <c r="AC1659" s="29"/>
      <c r="AD1659" s="30"/>
      <c r="AE1659" s="30">
        <v>1647</v>
      </c>
      <c r="AF1659" s="383" t="s">
        <v>10723</v>
      </c>
      <c r="AG1659" s="30"/>
      <c r="AH1659" s="30"/>
      <c r="AI1659" s="29"/>
      <c r="AJ1659" s="30"/>
      <c r="AK1659" s="30"/>
      <c r="AL1659" s="29"/>
      <c r="AM1659" s="30"/>
      <c r="AN1659" s="30"/>
      <c r="AO1659" s="29"/>
      <c r="AP1659" s="30"/>
      <c r="AQ1659" s="30">
        <v>1647</v>
      </c>
      <c r="AR1659" s="383">
        <v>8001896.1500000004</v>
      </c>
      <c r="AS1659" s="253">
        <f t="shared" si="54"/>
        <v>1647</v>
      </c>
      <c r="AT1659" s="254">
        <f t="shared" si="55"/>
        <v>1647</v>
      </c>
      <c r="AU1659" s="376">
        <v>1647</v>
      </c>
      <c r="AV1659" s="376">
        <v>8004212.8799999999</v>
      </c>
    </row>
    <row r="1660" spans="22:48">
      <c r="V1660" s="30"/>
      <c r="W1660" s="29"/>
      <c r="X1660" s="30"/>
      <c r="Y1660" s="30"/>
      <c r="Z1660" s="29"/>
      <c r="AA1660" s="30"/>
      <c r="AB1660" s="30"/>
      <c r="AC1660" s="29"/>
      <c r="AD1660" s="30"/>
      <c r="AE1660" s="30">
        <v>1648</v>
      </c>
      <c r="AF1660" s="383" t="s">
        <v>10723</v>
      </c>
      <c r="AG1660" s="30"/>
      <c r="AH1660" s="30"/>
      <c r="AI1660" s="29"/>
      <c r="AJ1660" s="30"/>
      <c r="AK1660" s="30"/>
      <c r="AL1660" s="29"/>
      <c r="AM1660" s="30"/>
      <c r="AN1660" s="30"/>
      <c r="AO1660" s="29"/>
      <c r="AP1660" s="30"/>
      <c r="AQ1660" s="30">
        <v>1648</v>
      </c>
      <c r="AR1660" s="383">
        <v>8006747.2999999998</v>
      </c>
      <c r="AS1660" s="253">
        <f t="shared" si="54"/>
        <v>1648</v>
      </c>
      <c r="AT1660" s="254">
        <f t="shared" si="55"/>
        <v>1648</v>
      </c>
      <c r="AU1660" s="376">
        <v>1648</v>
      </c>
      <c r="AV1660" s="376">
        <v>8009062.2199999997</v>
      </c>
    </row>
    <row r="1661" spans="22:48">
      <c r="V1661" s="30"/>
      <c r="W1661" s="29"/>
      <c r="X1661" s="30"/>
      <c r="Y1661" s="30"/>
      <c r="Z1661" s="29"/>
      <c r="AA1661" s="30"/>
      <c r="AB1661" s="30"/>
      <c r="AC1661" s="29"/>
      <c r="AD1661" s="30"/>
      <c r="AE1661" s="30">
        <v>1649</v>
      </c>
      <c r="AF1661" s="383" t="s">
        <v>10723</v>
      </c>
      <c r="AG1661" s="30"/>
      <c r="AH1661" s="30"/>
      <c r="AI1661" s="29"/>
      <c r="AJ1661" s="30"/>
      <c r="AK1661" s="30"/>
      <c r="AL1661" s="29"/>
      <c r="AM1661" s="30"/>
      <c r="AN1661" s="30"/>
      <c r="AO1661" s="29"/>
      <c r="AP1661" s="30"/>
      <c r="AQ1661" s="30">
        <v>1649</v>
      </c>
      <c r="AR1661" s="383">
        <v>8011598.4500000002</v>
      </c>
      <c r="AS1661" s="253">
        <f t="shared" si="54"/>
        <v>1649</v>
      </c>
      <c r="AT1661" s="254">
        <f t="shared" si="55"/>
        <v>1649</v>
      </c>
      <c r="AU1661" s="376">
        <v>1649</v>
      </c>
      <c r="AV1661" s="376">
        <v>8013911.5599999996</v>
      </c>
    </row>
    <row r="1662" spans="22:48">
      <c r="V1662" s="30"/>
      <c r="W1662" s="29"/>
      <c r="X1662" s="30"/>
      <c r="Y1662" s="30"/>
      <c r="Z1662" s="29"/>
      <c r="AA1662" s="30"/>
      <c r="AB1662" s="30"/>
      <c r="AC1662" s="29"/>
      <c r="AD1662" s="30"/>
      <c r="AE1662" s="30">
        <v>1650</v>
      </c>
      <c r="AF1662" s="383" t="s">
        <v>10723</v>
      </c>
      <c r="AG1662" s="30"/>
      <c r="AH1662" s="30"/>
      <c r="AI1662" s="29"/>
      <c r="AJ1662" s="30"/>
      <c r="AK1662" s="30"/>
      <c r="AL1662" s="29"/>
      <c r="AM1662" s="30"/>
      <c r="AN1662" s="30"/>
      <c r="AO1662" s="29"/>
      <c r="AP1662" s="30"/>
      <c r="AQ1662" s="30">
        <v>1650</v>
      </c>
      <c r="AR1662" s="383">
        <v>8016449.5999999996</v>
      </c>
      <c r="AS1662" s="253">
        <f t="shared" si="54"/>
        <v>1650</v>
      </c>
      <c r="AT1662" s="254">
        <f t="shared" si="55"/>
        <v>1650</v>
      </c>
      <c r="AU1662" s="376">
        <v>1650</v>
      </c>
      <c r="AV1662" s="376">
        <v>8018760.9000000004</v>
      </c>
    </row>
    <row r="1663" spans="22:48">
      <c r="V1663" s="30"/>
      <c r="W1663" s="29"/>
      <c r="X1663" s="30"/>
      <c r="Y1663" s="30"/>
      <c r="Z1663" s="29"/>
      <c r="AA1663" s="30"/>
      <c r="AB1663" s="30"/>
      <c r="AC1663" s="29"/>
      <c r="AD1663" s="30"/>
      <c r="AE1663" s="30">
        <v>1651</v>
      </c>
      <c r="AF1663" s="383" t="s">
        <v>10723</v>
      </c>
      <c r="AG1663" s="30"/>
      <c r="AH1663" s="30"/>
      <c r="AI1663" s="29"/>
      <c r="AJ1663" s="30"/>
      <c r="AK1663" s="30"/>
      <c r="AL1663" s="29"/>
      <c r="AM1663" s="30"/>
      <c r="AN1663" s="30"/>
      <c r="AO1663" s="29"/>
      <c r="AP1663" s="30"/>
      <c r="AQ1663" s="30">
        <v>1651</v>
      </c>
      <c r="AR1663" s="383">
        <v>8021300.75</v>
      </c>
      <c r="AS1663" s="253">
        <f t="shared" si="54"/>
        <v>1651</v>
      </c>
      <c r="AT1663" s="254">
        <f t="shared" si="55"/>
        <v>1651</v>
      </c>
      <c r="AU1663" s="376">
        <v>1651</v>
      </c>
      <c r="AV1663" s="376">
        <v>8023610.2400000002</v>
      </c>
    </row>
    <row r="1664" spans="22:48">
      <c r="V1664" s="30"/>
      <c r="W1664" s="29"/>
      <c r="X1664" s="30"/>
      <c r="Y1664" s="30"/>
      <c r="Z1664" s="29"/>
      <c r="AA1664" s="30"/>
      <c r="AB1664" s="30"/>
      <c r="AC1664" s="29"/>
      <c r="AD1664" s="30"/>
      <c r="AE1664" s="30">
        <v>1652</v>
      </c>
      <c r="AF1664" s="383" t="s">
        <v>10723</v>
      </c>
      <c r="AG1664" s="30"/>
      <c r="AH1664" s="30"/>
      <c r="AI1664" s="29"/>
      <c r="AJ1664" s="30"/>
      <c r="AK1664" s="30"/>
      <c r="AL1664" s="29"/>
      <c r="AM1664" s="30"/>
      <c r="AN1664" s="30"/>
      <c r="AO1664" s="29"/>
      <c r="AP1664" s="30"/>
      <c r="AQ1664" s="30">
        <v>1652</v>
      </c>
      <c r="AR1664" s="383">
        <v>8026151.9000000004</v>
      </c>
      <c r="AS1664" s="253">
        <f t="shared" si="54"/>
        <v>1652</v>
      </c>
      <c r="AT1664" s="254">
        <f t="shared" si="55"/>
        <v>1652</v>
      </c>
      <c r="AU1664" s="376">
        <v>1652</v>
      </c>
      <c r="AV1664" s="376">
        <v>8028459.5800000001</v>
      </c>
    </row>
    <row r="1665" spans="22:48">
      <c r="V1665" s="30"/>
      <c r="W1665" s="29"/>
      <c r="X1665" s="30"/>
      <c r="Y1665" s="30"/>
      <c r="Z1665" s="29"/>
      <c r="AA1665" s="30"/>
      <c r="AB1665" s="30"/>
      <c r="AC1665" s="29"/>
      <c r="AD1665" s="30"/>
      <c r="AE1665" s="30">
        <v>1653</v>
      </c>
      <c r="AF1665" s="383" t="s">
        <v>10723</v>
      </c>
      <c r="AG1665" s="30"/>
      <c r="AH1665" s="30"/>
      <c r="AI1665" s="29"/>
      <c r="AJ1665" s="30"/>
      <c r="AK1665" s="30"/>
      <c r="AL1665" s="29"/>
      <c r="AM1665" s="30"/>
      <c r="AN1665" s="30"/>
      <c r="AO1665" s="29"/>
      <c r="AP1665" s="30"/>
      <c r="AQ1665" s="30">
        <v>1653</v>
      </c>
      <c r="AR1665" s="383">
        <v>8031003.0499999998</v>
      </c>
      <c r="AS1665" s="253">
        <f t="shared" si="54"/>
        <v>1653</v>
      </c>
      <c r="AT1665" s="254">
        <f t="shared" si="55"/>
        <v>1653</v>
      </c>
      <c r="AU1665" s="376">
        <v>1653</v>
      </c>
      <c r="AV1665" s="376">
        <v>8033308.9199999999</v>
      </c>
    </row>
    <row r="1666" spans="22:48">
      <c r="V1666" s="30"/>
      <c r="W1666" s="29"/>
      <c r="X1666" s="30"/>
      <c r="Y1666" s="30"/>
      <c r="Z1666" s="29"/>
      <c r="AA1666" s="30"/>
      <c r="AB1666" s="30"/>
      <c r="AC1666" s="29"/>
      <c r="AD1666" s="30"/>
      <c r="AE1666" s="30">
        <v>1654</v>
      </c>
      <c r="AF1666" s="383" t="s">
        <v>10723</v>
      </c>
      <c r="AG1666" s="30"/>
      <c r="AH1666" s="30"/>
      <c r="AI1666" s="29"/>
      <c r="AJ1666" s="30"/>
      <c r="AK1666" s="30"/>
      <c r="AL1666" s="29"/>
      <c r="AM1666" s="30"/>
      <c r="AN1666" s="30"/>
      <c r="AO1666" s="29"/>
      <c r="AP1666" s="30"/>
      <c r="AQ1666" s="30">
        <v>1654</v>
      </c>
      <c r="AR1666" s="383">
        <v>8035854.2000000002</v>
      </c>
      <c r="AS1666" s="253">
        <f t="shared" si="54"/>
        <v>1654</v>
      </c>
      <c r="AT1666" s="254">
        <f t="shared" si="55"/>
        <v>1654</v>
      </c>
      <c r="AU1666" s="376">
        <v>1654</v>
      </c>
      <c r="AV1666" s="376">
        <v>8038158.2599999998</v>
      </c>
    </row>
    <row r="1667" spans="22:48">
      <c r="V1667" s="30"/>
      <c r="W1667" s="29"/>
      <c r="X1667" s="30"/>
      <c r="Y1667" s="30"/>
      <c r="Z1667" s="29"/>
      <c r="AA1667" s="30"/>
      <c r="AB1667" s="30"/>
      <c r="AC1667" s="29"/>
      <c r="AD1667" s="30"/>
      <c r="AE1667" s="30">
        <v>1655</v>
      </c>
      <c r="AF1667" s="383" t="s">
        <v>10723</v>
      </c>
      <c r="AG1667" s="30"/>
      <c r="AH1667" s="30"/>
      <c r="AI1667" s="29"/>
      <c r="AJ1667" s="30"/>
      <c r="AK1667" s="30"/>
      <c r="AL1667" s="29"/>
      <c r="AM1667" s="30"/>
      <c r="AN1667" s="30"/>
      <c r="AO1667" s="29"/>
      <c r="AP1667" s="30"/>
      <c r="AQ1667" s="30">
        <v>1655</v>
      </c>
      <c r="AR1667" s="383">
        <v>8040705.3499999996</v>
      </c>
      <c r="AS1667" s="253">
        <f t="shared" si="54"/>
        <v>1655</v>
      </c>
      <c r="AT1667" s="254">
        <f t="shared" si="55"/>
        <v>1655</v>
      </c>
      <c r="AU1667" s="376">
        <v>1655</v>
      </c>
      <c r="AV1667" s="376">
        <v>8043007.5999999996</v>
      </c>
    </row>
    <row r="1668" spans="22:48">
      <c r="V1668" s="30"/>
      <c r="W1668" s="29"/>
      <c r="X1668" s="30"/>
      <c r="Y1668" s="30"/>
      <c r="Z1668" s="29"/>
      <c r="AA1668" s="30"/>
      <c r="AB1668" s="30"/>
      <c r="AC1668" s="29"/>
      <c r="AD1668" s="30"/>
      <c r="AE1668" s="30">
        <v>1656</v>
      </c>
      <c r="AF1668" s="383" t="s">
        <v>10723</v>
      </c>
      <c r="AG1668" s="30"/>
      <c r="AH1668" s="30"/>
      <c r="AI1668" s="29"/>
      <c r="AJ1668" s="30"/>
      <c r="AK1668" s="30"/>
      <c r="AL1668" s="29"/>
      <c r="AM1668" s="30"/>
      <c r="AN1668" s="30"/>
      <c r="AO1668" s="29"/>
      <c r="AP1668" s="30"/>
      <c r="AQ1668" s="30">
        <v>1656</v>
      </c>
      <c r="AR1668" s="383">
        <v>8045556.5</v>
      </c>
      <c r="AS1668" s="253">
        <f t="shared" si="54"/>
        <v>1656</v>
      </c>
      <c r="AT1668" s="254">
        <f t="shared" si="55"/>
        <v>1656</v>
      </c>
      <c r="AU1668" s="376">
        <v>1656</v>
      </c>
      <c r="AV1668" s="376">
        <v>8047856.9400000004</v>
      </c>
    </row>
    <row r="1669" spans="22:48">
      <c r="V1669" s="30"/>
      <c r="W1669" s="29"/>
      <c r="X1669" s="30"/>
      <c r="Y1669" s="30"/>
      <c r="Z1669" s="29"/>
      <c r="AA1669" s="30"/>
      <c r="AB1669" s="30"/>
      <c r="AC1669" s="29"/>
      <c r="AD1669" s="30"/>
      <c r="AE1669" s="30">
        <v>1657</v>
      </c>
      <c r="AF1669" s="383" t="s">
        <v>10723</v>
      </c>
      <c r="AG1669" s="30"/>
      <c r="AH1669" s="30"/>
      <c r="AI1669" s="29"/>
      <c r="AJ1669" s="30"/>
      <c r="AK1669" s="30"/>
      <c r="AL1669" s="29"/>
      <c r="AM1669" s="30"/>
      <c r="AN1669" s="30"/>
      <c r="AO1669" s="29"/>
      <c r="AP1669" s="30"/>
      <c r="AQ1669" s="30">
        <v>1657</v>
      </c>
      <c r="AR1669" s="383">
        <v>8050407.6500000004</v>
      </c>
      <c r="AS1669" s="253">
        <f t="shared" si="54"/>
        <v>1657</v>
      </c>
      <c r="AT1669" s="254">
        <f t="shared" si="55"/>
        <v>1657</v>
      </c>
      <c r="AU1669" s="376">
        <v>1657</v>
      </c>
      <c r="AV1669" s="376">
        <v>8052706.2800000003</v>
      </c>
    </row>
    <row r="1670" spans="22:48">
      <c r="V1670" s="30"/>
      <c r="W1670" s="29"/>
      <c r="X1670" s="30"/>
      <c r="Y1670" s="30"/>
      <c r="Z1670" s="29"/>
      <c r="AA1670" s="30"/>
      <c r="AB1670" s="30"/>
      <c r="AC1670" s="29"/>
      <c r="AD1670" s="30"/>
      <c r="AE1670" s="30">
        <v>1658</v>
      </c>
      <c r="AF1670" s="383" t="s">
        <v>10723</v>
      </c>
      <c r="AG1670" s="30"/>
      <c r="AH1670" s="30"/>
      <c r="AI1670" s="29"/>
      <c r="AJ1670" s="30"/>
      <c r="AK1670" s="30"/>
      <c r="AL1670" s="29"/>
      <c r="AM1670" s="30"/>
      <c r="AN1670" s="30"/>
      <c r="AO1670" s="29"/>
      <c r="AP1670" s="30"/>
      <c r="AQ1670" s="30">
        <v>1658</v>
      </c>
      <c r="AR1670" s="383">
        <v>8055258.7999999998</v>
      </c>
      <c r="AS1670" s="253">
        <f t="shared" si="54"/>
        <v>1658</v>
      </c>
      <c r="AT1670" s="254">
        <f t="shared" si="55"/>
        <v>1658</v>
      </c>
      <c r="AU1670" s="376">
        <v>1658</v>
      </c>
      <c r="AV1670" s="376">
        <v>8057555.6200000001</v>
      </c>
    </row>
    <row r="1671" spans="22:48">
      <c r="V1671" s="30"/>
      <c r="W1671" s="29"/>
      <c r="X1671" s="30"/>
      <c r="Y1671" s="30"/>
      <c r="Z1671" s="29"/>
      <c r="AA1671" s="30"/>
      <c r="AB1671" s="30"/>
      <c r="AC1671" s="29"/>
      <c r="AD1671" s="30"/>
      <c r="AE1671" s="30">
        <v>1659</v>
      </c>
      <c r="AF1671" s="383" t="s">
        <v>10723</v>
      </c>
      <c r="AG1671" s="30"/>
      <c r="AH1671" s="30"/>
      <c r="AI1671" s="29"/>
      <c r="AJ1671" s="30"/>
      <c r="AK1671" s="30"/>
      <c r="AL1671" s="29"/>
      <c r="AM1671" s="30"/>
      <c r="AN1671" s="30"/>
      <c r="AO1671" s="29"/>
      <c r="AP1671" s="30"/>
      <c r="AQ1671" s="30">
        <v>1659</v>
      </c>
      <c r="AR1671" s="383">
        <v>8060109.9500000002</v>
      </c>
      <c r="AS1671" s="253">
        <f t="shared" si="54"/>
        <v>1659</v>
      </c>
      <c r="AT1671" s="254">
        <f t="shared" si="55"/>
        <v>1659</v>
      </c>
      <c r="AU1671" s="376">
        <v>1659</v>
      </c>
      <c r="AV1671" s="376">
        <v>8062404.96</v>
      </c>
    </row>
    <row r="1672" spans="22:48">
      <c r="V1672" s="30"/>
      <c r="W1672" s="29"/>
      <c r="X1672" s="30"/>
      <c r="Y1672" s="30"/>
      <c r="Z1672" s="29"/>
      <c r="AA1672" s="30"/>
      <c r="AB1672" s="30"/>
      <c r="AC1672" s="29"/>
      <c r="AD1672" s="30"/>
      <c r="AE1672" s="30">
        <v>1660</v>
      </c>
      <c r="AF1672" s="383" t="s">
        <v>10723</v>
      </c>
      <c r="AG1672" s="30"/>
      <c r="AH1672" s="30"/>
      <c r="AI1672" s="29"/>
      <c r="AJ1672" s="30"/>
      <c r="AK1672" s="30"/>
      <c r="AL1672" s="29"/>
      <c r="AM1672" s="30"/>
      <c r="AN1672" s="30"/>
      <c r="AO1672" s="29"/>
      <c r="AP1672" s="30"/>
      <c r="AQ1672" s="30">
        <v>1660</v>
      </c>
      <c r="AR1672" s="383">
        <v>8064961.0999999996</v>
      </c>
      <c r="AS1672" s="253">
        <f t="shared" si="54"/>
        <v>1660</v>
      </c>
      <c r="AT1672" s="254">
        <f t="shared" si="55"/>
        <v>1660</v>
      </c>
      <c r="AU1672" s="376">
        <v>1660</v>
      </c>
      <c r="AV1672" s="376">
        <v>8067254.2999999998</v>
      </c>
    </row>
    <row r="1673" spans="22:48">
      <c r="V1673" s="30"/>
      <c r="W1673" s="29"/>
      <c r="X1673" s="30"/>
      <c r="Y1673" s="30"/>
      <c r="Z1673" s="29"/>
      <c r="AA1673" s="30"/>
      <c r="AB1673" s="30"/>
      <c r="AC1673" s="29"/>
      <c r="AD1673" s="30"/>
      <c r="AE1673" s="30">
        <v>1661</v>
      </c>
      <c r="AF1673" s="383" t="s">
        <v>10723</v>
      </c>
      <c r="AG1673" s="30"/>
      <c r="AH1673" s="30"/>
      <c r="AI1673" s="29"/>
      <c r="AJ1673" s="30"/>
      <c r="AK1673" s="30"/>
      <c r="AL1673" s="29"/>
      <c r="AM1673" s="30"/>
      <c r="AN1673" s="30"/>
      <c r="AO1673" s="29"/>
      <c r="AP1673" s="30"/>
      <c r="AQ1673" s="30">
        <v>1661</v>
      </c>
      <c r="AR1673" s="383">
        <v>8069812.25</v>
      </c>
      <c r="AS1673" s="253">
        <f t="shared" si="54"/>
        <v>1661</v>
      </c>
      <c r="AT1673" s="254">
        <f t="shared" si="55"/>
        <v>1661</v>
      </c>
      <c r="AU1673" s="376">
        <v>1661</v>
      </c>
      <c r="AV1673" s="376">
        <v>8072103.6399999997</v>
      </c>
    </row>
    <row r="1674" spans="22:48">
      <c r="V1674" s="30"/>
      <c r="W1674" s="29"/>
      <c r="X1674" s="30"/>
      <c r="Y1674" s="30"/>
      <c r="Z1674" s="29"/>
      <c r="AA1674" s="30"/>
      <c r="AB1674" s="30"/>
      <c r="AC1674" s="29"/>
      <c r="AD1674" s="30"/>
      <c r="AE1674" s="30">
        <v>1662</v>
      </c>
      <c r="AF1674" s="383" t="s">
        <v>10723</v>
      </c>
      <c r="AG1674" s="30"/>
      <c r="AH1674" s="30"/>
      <c r="AI1674" s="29"/>
      <c r="AJ1674" s="30"/>
      <c r="AK1674" s="30"/>
      <c r="AL1674" s="29"/>
      <c r="AM1674" s="30"/>
      <c r="AN1674" s="30"/>
      <c r="AO1674" s="29"/>
      <c r="AP1674" s="30"/>
      <c r="AQ1674" s="30">
        <v>1662</v>
      </c>
      <c r="AR1674" s="383">
        <v>8074663.4000000004</v>
      </c>
      <c r="AS1674" s="253">
        <f t="shared" si="54"/>
        <v>1662</v>
      </c>
      <c r="AT1674" s="254">
        <f t="shared" si="55"/>
        <v>1662</v>
      </c>
      <c r="AU1674" s="376">
        <v>1662</v>
      </c>
      <c r="AV1674" s="376">
        <v>8076952.9800000004</v>
      </c>
    </row>
    <row r="1675" spans="22:48">
      <c r="V1675" s="30"/>
      <c r="W1675" s="29"/>
      <c r="X1675" s="30"/>
      <c r="Y1675" s="30"/>
      <c r="Z1675" s="29"/>
      <c r="AA1675" s="30"/>
      <c r="AB1675" s="30"/>
      <c r="AC1675" s="29"/>
      <c r="AD1675" s="30"/>
      <c r="AE1675" s="30">
        <v>1663</v>
      </c>
      <c r="AF1675" s="383" t="s">
        <v>10723</v>
      </c>
      <c r="AG1675" s="30"/>
      <c r="AH1675" s="30"/>
      <c r="AI1675" s="29"/>
      <c r="AJ1675" s="30"/>
      <c r="AK1675" s="30"/>
      <c r="AL1675" s="29"/>
      <c r="AM1675" s="30"/>
      <c r="AN1675" s="30"/>
      <c r="AO1675" s="29"/>
      <c r="AP1675" s="30"/>
      <c r="AQ1675" s="30">
        <v>1663</v>
      </c>
      <c r="AR1675" s="383">
        <v>8079514.5499999998</v>
      </c>
      <c r="AS1675" s="253">
        <f t="shared" si="54"/>
        <v>1663</v>
      </c>
      <c r="AT1675" s="254">
        <f t="shared" si="55"/>
        <v>1663</v>
      </c>
      <c r="AU1675" s="376">
        <v>1663</v>
      </c>
      <c r="AV1675" s="376">
        <v>8081802.3200000003</v>
      </c>
    </row>
    <row r="1676" spans="22:48">
      <c r="V1676" s="30"/>
      <c r="W1676" s="29"/>
      <c r="X1676" s="30"/>
      <c r="Y1676" s="30"/>
      <c r="Z1676" s="29"/>
      <c r="AA1676" s="30"/>
      <c r="AB1676" s="30"/>
      <c r="AC1676" s="29"/>
      <c r="AD1676" s="30"/>
      <c r="AE1676" s="30">
        <v>1664</v>
      </c>
      <c r="AF1676" s="383" t="s">
        <v>10723</v>
      </c>
      <c r="AG1676" s="30"/>
      <c r="AH1676" s="30"/>
      <c r="AI1676" s="29"/>
      <c r="AJ1676" s="30"/>
      <c r="AK1676" s="30"/>
      <c r="AL1676" s="29"/>
      <c r="AM1676" s="30"/>
      <c r="AN1676" s="30"/>
      <c r="AO1676" s="29"/>
      <c r="AP1676" s="30"/>
      <c r="AQ1676" s="30">
        <v>1664</v>
      </c>
      <c r="AR1676" s="383">
        <v>8084365.7000000002</v>
      </c>
      <c r="AS1676" s="253">
        <f t="shared" si="54"/>
        <v>1664</v>
      </c>
      <c r="AT1676" s="254">
        <f t="shared" si="55"/>
        <v>1664</v>
      </c>
      <c r="AU1676" s="376">
        <v>1664</v>
      </c>
      <c r="AV1676" s="376">
        <v>8086651.6600000001</v>
      </c>
    </row>
    <row r="1677" spans="22:48">
      <c r="V1677" s="30"/>
      <c r="W1677" s="29"/>
      <c r="X1677" s="30"/>
      <c r="Y1677" s="30"/>
      <c r="Z1677" s="29"/>
      <c r="AA1677" s="30"/>
      <c r="AB1677" s="30"/>
      <c r="AC1677" s="29"/>
      <c r="AD1677" s="30"/>
      <c r="AE1677" s="30">
        <v>1665</v>
      </c>
      <c r="AF1677" s="383" t="s">
        <v>10723</v>
      </c>
      <c r="AG1677" s="30"/>
      <c r="AH1677" s="30"/>
      <c r="AI1677" s="29"/>
      <c r="AJ1677" s="30"/>
      <c r="AK1677" s="30"/>
      <c r="AL1677" s="29"/>
      <c r="AM1677" s="30"/>
      <c r="AN1677" s="30"/>
      <c r="AO1677" s="29"/>
      <c r="AP1677" s="30"/>
      <c r="AQ1677" s="30">
        <v>1665</v>
      </c>
      <c r="AR1677" s="383">
        <v>8089216.8499999996</v>
      </c>
      <c r="AS1677" s="253">
        <f t="shared" ref="AS1677:AS1692" si="56">AS1676+1</f>
        <v>1665</v>
      </c>
      <c r="AT1677" s="254">
        <f t="shared" ref="AT1677:AT1692" si="57">AT1676+1</f>
        <v>1665</v>
      </c>
      <c r="AU1677" s="376">
        <v>1665</v>
      </c>
      <c r="AV1677" s="376">
        <v>8091501</v>
      </c>
    </row>
    <row r="1678" spans="22:48">
      <c r="V1678" s="30"/>
      <c r="W1678" s="29"/>
      <c r="X1678" s="30"/>
      <c r="Y1678" s="30"/>
      <c r="Z1678" s="29"/>
      <c r="AA1678" s="30"/>
      <c r="AB1678" s="30"/>
      <c r="AC1678" s="29"/>
      <c r="AD1678" s="30"/>
      <c r="AE1678" s="30">
        <v>1666</v>
      </c>
      <c r="AF1678" s="383" t="s">
        <v>10723</v>
      </c>
      <c r="AG1678" s="30"/>
      <c r="AH1678" s="30"/>
      <c r="AI1678" s="29"/>
      <c r="AJ1678" s="30"/>
      <c r="AK1678" s="30"/>
      <c r="AL1678" s="29"/>
      <c r="AM1678" s="30"/>
      <c r="AN1678" s="30"/>
      <c r="AO1678" s="29"/>
      <c r="AP1678" s="30"/>
      <c r="AQ1678" s="30">
        <v>1666</v>
      </c>
      <c r="AR1678" s="383">
        <v>8094068</v>
      </c>
      <c r="AS1678" s="253">
        <f t="shared" si="56"/>
        <v>1666</v>
      </c>
      <c r="AT1678" s="254">
        <f t="shared" si="57"/>
        <v>1666</v>
      </c>
      <c r="AU1678" s="376">
        <v>1666</v>
      </c>
      <c r="AV1678" s="376">
        <v>8096350.3399999999</v>
      </c>
    </row>
    <row r="1679" spans="22:48">
      <c r="V1679" s="30"/>
      <c r="W1679" s="29"/>
      <c r="X1679" s="30"/>
      <c r="Y1679" s="30"/>
      <c r="Z1679" s="29"/>
      <c r="AA1679" s="30"/>
      <c r="AB1679" s="30"/>
      <c r="AC1679" s="29"/>
      <c r="AD1679" s="30"/>
      <c r="AE1679" s="30">
        <v>1667</v>
      </c>
      <c r="AF1679" s="383" t="s">
        <v>10723</v>
      </c>
      <c r="AG1679" s="30"/>
      <c r="AH1679" s="30"/>
      <c r="AI1679" s="29"/>
      <c r="AJ1679" s="30"/>
      <c r="AK1679" s="30"/>
      <c r="AL1679" s="29"/>
      <c r="AM1679" s="30"/>
      <c r="AN1679" s="30"/>
      <c r="AO1679" s="29"/>
      <c r="AP1679" s="30"/>
      <c r="AQ1679" s="30">
        <v>1667</v>
      </c>
      <c r="AR1679" s="383">
        <v>8098919.1500000004</v>
      </c>
      <c r="AS1679" s="253">
        <f t="shared" si="56"/>
        <v>1667</v>
      </c>
      <c r="AT1679" s="254">
        <f t="shared" si="57"/>
        <v>1667</v>
      </c>
      <c r="AU1679" s="376">
        <v>1667</v>
      </c>
      <c r="AV1679" s="376">
        <v>8101199.6799999997</v>
      </c>
    </row>
    <row r="1680" spans="22:48">
      <c r="V1680" s="30"/>
      <c r="W1680" s="29"/>
      <c r="X1680" s="30"/>
      <c r="Y1680" s="30"/>
      <c r="Z1680" s="29"/>
      <c r="AA1680" s="30"/>
      <c r="AB1680" s="30"/>
      <c r="AC1680" s="29"/>
      <c r="AD1680" s="30"/>
      <c r="AE1680" s="30">
        <v>1668</v>
      </c>
      <c r="AF1680" s="383" t="s">
        <v>10723</v>
      </c>
      <c r="AG1680" s="30"/>
      <c r="AH1680" s="30"/>
      <c r="AI1680" s="29"/>
      <c r="AJ1680" s="30"/>
      <c r="AK1680" s="30"/>
      <c r="AL1680" s="29"/>
      <c r="AM1680" s="30"/>
      <c r="AN1680" s="30"/>
      <c r="AO1680" s="29"/>
      <c r="AP1680" s="30"/>
      <c r="AQ1680" s="30">
        <v>1668</v>
      </c>
      <c r="AR1680" s="383">
        <v>8103770.2999999998</v>
      </c>
      <c r="AS1680" s="253">
        <f t="shared" si="56"/>
        <v>1668</v>
      </c>
      <c r="AT1680" s="254">
        <f t="shared" si="57"/>
        <v>1668</v>
      </c>
      <c r="AU1680" s="376">
        <v>1668</v>
      </c>
      <c r="AV1680" s="376">
        <v>8106049.0199999996</v>
      </c>
    </row>
    <row r="1681" spans="22:48">
      <c r="V1681" s="30"/>
      <c r="W1681" s="29"/>
      <c r="X1681" s="30"/>
      <c r="Y1681" s="30"/>
      <c r="Z1681" s="29"/>
      <c r="AA1681" s="30"/>
      <c r="AB1681" s="30"/>
      <c r="AC1681" s="29"/>
      <c r="AD1681" s="30"/>
      <c r="AE1681" s="30">
        <v>1669</v>
      </c>
      <c r="AF1681" s="383" t="s">
        <v>10723</v>
      </c>
      <c r="AG1681" s="30"/>
      <c r="AH1681" s="30"/>
      <c r="AI1681" s="29"/>
      <c r="AJ1681" s="30"/>
      <c r="AK1681" s="30"/>
      <c r="AL1681" s="29"/>
      <c r="AM1681" s="30"/>
      <c r="AN1681" s="30"/>
      <c r="AO1681" s="29"/>
      <c r="AP1681" s="30"/>
      <c r="AQ1681" s="30">
        <v>1669</v>
      </c>
      <c r="AR1681" s="383">
        <v>8108621.4500000002</v>
      </c>
      <c r="AS1681" s="253">
        <f t="shared" si="56"/>
        <v>1669</v>
      </c>
      <c r="AT1681" s="254">
        <f t="shared" si="57"/>
        <v>1669</v>
      </c>
      <c r="AU1681" s="376">
        <v>1669</v>
      </c>
      <c r="AV1681" s="376">
        <v>8110898.3600000003</v>
      </c>
    </row>
    <row r="1682" spans="22:48">
      <c r="V1682" s="30"/>
      <c r="W1682" s="29"/>
      <c r="X1682" s="30"/>
      <c r="Y1682" s="30"/>
      <c r="Z1682" s="29"/>
      <c r="AA1682" s="30"/>
      <c r="AB1682" s="30"/>
      <c r="AC1682" s="29"/>
      <c r="AD1682" s="30"/>
      <c r="AE1682" s="30">
        <v>1670</v>
      </c>
      <c r="AF1682" s="383" t="s">
        <v>10723</v>
      </c>
      <c r="AG1682" s="30"/>
      <c r="AH1682" s="30"/>
      <c r="AI1682" s="29"/>
      <c r="AJ1682" s="30"/>
      <c r="AK1682" s="30"/>
      <c r="AL1682" s="29"/>
      <c r="AM1682" s="30"/>
      <c r="AN1682" s="30"/>
      <c r="AO1682" s="29"/>
      <c r="AP1682" s="30"/>
      <c r="AQ1682" s="30">
        <v>1670</v>
      </c>
      <c r="AR1682" s="383">
        <v>8113472.5999999996</v>
      </c>
      <c r="AS1682" s="253">
        <f t="shared" si="56"/>
        <v>1670</v>
      </c>
      <c r="AT1682" s="254">
        <f t="shared" si="57"/>
        <v>1670</v>
      </c>
      <c r="AU1682" s="376">
        <v>1670</v>
      </c>
      <c r="AV1682" s="376">
        <v>8115747.7000000002</v>
      </c>
    </row>
    <row r="1683" spans="22:48">
      <c r="V1683" s="30"/>
      <c r="W1683" s="29"/>
      <c r="X1683" s="30"/>
      <c r="Y1683" s="30"/>
      <c r="Z1683" s="29"/>
      <c r="AA1683" s="30"/>
      <c r="AB1683" s="30"/>
      <c r="AC1683" s="29"/>
      <c r="AD1683" s="30"/>
      <c r="AE1683" s="30">
        <v>1671</v>
      </c>
      <c r="AF1683" s="383" t="s">
        <v>10723</v>
      </c>
      <c r="AG1683" s="30"/>
      <c r="AH1683" s="30"/>
      <c r="AI1683" s="29"/>
      <c r="AJ1683" s="30"/>
      <c r="AK1683" s="30"/>
      <c r="AL1683" s="29"/>
      <c r="AM1683" s="30"/>
      <c r="AN1683" s="30"/>
      <c r="AO1683" s="29"/>
      <c r="AP1683" s="30"/>
      <c r="AQ1683" s="30">
        <v>1671</v>
      </c>
      <c r="AR1683" s="383">
        <v>8118323.75</v>
      </c>
      <c r="AS1683" s="253">
        <f t="shared" si="56"/>
        <v>1671</v>
      </c>
      <c r="AT1683" s="254">
        <f t="shared" si="57"/>
        <v>1671</v>
      </c>
      <c r="AU1683" s="376">
        <v>1671</v>
      </c>
      <c r="AV1683" s="376">
        <v>8120597.04</v>
      </c>
    </row>
    <row r="1684" spans="22:48">
      <c r="V1684" s="30"/>
      <c r="W1684" s="29"/>
      <c r="X1684" s="30"/>
      <c r="Y1684" s="30"/>
      <c r="Z1684" s="29"/>
      <c r="AA1684" s="30"/>
      <c r="AB1684" s="30"/>
      <c r="AC1684" s="29"/>
      <c r="AD1684" s="30"/>
      <c r="AE1684" s="30">
        <v>1672</v>
      </c>
      <c r="AF1684" s="383" t="s">
        <v>10723</v>
      </c>
      <c r="AG1684" s="30"/>
      <c r="AH1684" s="30"/>
      <c r="AI1684" s="29"/>
      <c r="AJ1684" s="30"/>
      <c r="AK1684" s="30"/>
      <c r="AL1684" s="29"/>
      <c r="AM1684" s="30"/>
      <c r="AN1684" s="30"/>
      <c r="AO1684" s="29"/>
      <c r="AP1684" s="30"/>
      <c r="AQ1684" s="30">
        <v>1672</v>
      </c>
      <c r="AR1684" s="383">
        <v>8123174.9000000004</v>
      </c>
      <c r="AS1684" s="253">
        <f t="shared" si="56"/>
        <v>1672</v>
      </c>
      <c r="AT1684" s="254">
        <f t="shared" si="57"/>
        <v>1672</v>
      </c>
      <c r="AU1684" s="376">
        <v>1672</v>
      </c>
      <c r="AV1684" s="376">
        <v>8125446.3799999999</v>
      </c>
    </row>
    <row r="1685" spans="22:48">
      <c r="V1685" s="30"/>
      <c r="W1685" s="29"/>
      <c r="X1685" s="30"/>
      <c r="Y1685" s="30"/>
      <c r="Z1685" s="29"/>
      <c r="AA1685" s="30"/>
      <c r="AB1685" s="30"/>
      <c r="AC1685" s="29"/>
      <c r="AD1685" s="30"/>
      <c r="AE1685" s="30">
        <v>1673</v>
      </c>
      <c r="AF1685" s="383" t="s">
        <v>10723</v>
      </c>
      <c r="AG1685" s="30"/>
      <c r="AH1685" s="30"/>
      <c r="AI1685" s="29"/>
      <c r="AJ1685" s="30"/>
      <c r="AK1685" s="30"/>
      <c r="AL1685" s="29"/>
      <c r="AM1685" s="30"/>
      <c r="AN1685" s="30"/>
      <c r="AO1685" s="29"/>
      <c r="AP1685" s="30"/>
      <c r="AQ1685" s="30">
        <v>1673</v>
      </c>
      <c r="AR1685" s="383">
        <v>8128026.0499999998</v>
      </c>
      <c r="AS1685" s="253">
        <f t="shared" si="56"/>
        <v>1673</v>
      </c>
      <c r="AT1685" s="254">
        <f t="shared" si="57"/>
        <v>1673</v>
      </c>
      <c r="AU1685" s="376">
        <v>1673</v>
      </c>
      <c r="AV1685" s="376">
        <v>8130295.7199999997</v>
      </c>
    </row>
    <row r="1686" spans="22:48">
      <c r="V1686" s="30"/>
      <c r="W1686" s="29"/>
      <c r="X1686" s="30"/>
      <c r="Y1686" s="30"/>
      <c r="Z1686" s="29"/>
      <c r="AA1686" s="30"/>
      <c r="AB1686" s="30"/>
      <c r="AC1686" s="29"/>
      <c r="AD1686" s="30"/>
      <c r="AE1686" s="30">
        <v>1674</v>
      </c>
      <c r="AF1686" s="383" t="s">
        <v>10723</v>
      </c>
      <c r="AG1686" s="30"/>
      <c r="AH1686" s="30"/>
      <c r="AI1686" s="29"/>
      <c r="AJ1686" s="30"/>
      <c r="AK1686" s="30"/>
      <c r="AL1686" s="29"/>
      <c r="AM1686" s="30"/>
      <c r="AN1686" s="30"/>
      <c r="AO1686" s="29"/>
      <c r="AP1686" s="30"/>
      <c r="AQ1686" s="30">
        <v>1674</v>
      </c>
      <c r="AR1686" s="383">
        <v>8132877.2000000002</v>
      </c>
      <c r="AS1686" s="253">
        <f t="shared" si="56"/>
        <v>1674</v>
      </c>
      <c r="AT1686" s="254">
        <f t="shared" si="57"/>
        <v>1674</v>
      </c>
      <c r="AU1686" s="376">
        <v>1674</v>
      </c>
      <c r="AV1686" s="376">
        <v>8135145.0599999996</v>
      </c>
    </row>
    <row r="1687" spans="22:48">
      <c r="V1687" s="30"/>
      <c r="W1687" s="29"/>
      <c r="X1687" s="30"/>
      <c r="Y1687" s="30"/>
      <c r="Z1687" s="29"/>
      <c r="AA1687" s="30"/>
      <c r="AB1687" s="30"/>
      <c r="AC1687" s="29"/>
      <c r="AD1687" s="30"/>
      <c r="AE1687" s="30">
        <v>1675</v>
      </c>
      <c r="AF1687" s="383" t="s">
        <v>10723</v>
      </c>
      <c r="AG1687" s="30"/>
      <c r="AH1687" s="30"/>
      <c r="AI1687" s="29"/>
      <c r="AJ1687" s="30"/>
      <c r="AK1687" s="30"/>
      <c r="AL1687" s="29"/>
      <c r="AM1687" s="30"/>
      <c r="AN1687" s="30"/>
      <c r="AO1687" s="29"/>
      <c r="AP1687" s="30"/>
      <c r="AQ1687" s="30">
        <v>1675</v>
      </c>
      <c r="AR1687" s="383">
        <v>8137728.3499999996</v>
      </c>
      <c r="AS1687" s="253">
        <f t="shared" si="56"/>
        <v>1675</v>
      </c>
      <c r="AT1687" s="254">
        <f t="shared" si="57"/>
        <v>1675</v>
      </c>
      <c r="AU1687" s="376">
        <v>1675</v>
      </c>
      <c r="AV1687" s="376">
        <v>8139994.4000000004</v>
      </c>
    </row>
    <row r="1688" spans="22:48">
      <c r="V1688" s="30"/>
      <c r="W1688" s="29"/>
      <c r="X1688" s="30"/>
      <c r="Y1688" s="30"/>
      <c r="Z1688" s="29"/>
      <c r="AA1688" s="30"/>
      <c r="AB1688" s="30"/>
      <c r="AC1688" s="29"/>
      <c r="AD1688" s="30"/>
      <c r="AE1688" s="30">
        <v>1676</v>
      </c>
      <c r="AF1688" s="383" t="s">
        <v>10723</v>
      </c>
      <c r="AG1688" s="30"/>
      <c r="AH1688" s="30"/>
      <c r="AI1688" s="29"/>
      <c r="AJ1688" s="30"/>
      <c r="AK1688" s="30"/>
      <c r="AL1688" s="29"/>
      <c r="AM1688" s="30"/>
      <c r="AN1688" s="30"/>
      <c r="AO1688" s="29"/>
      <c r="AP1688" s="30"/>
      <c r="AQ1688" s="30">
        <v>1676</v>
      </c>
      <c r="AR1688" s="383">
        <v>8142579.5</v>
      </c>
      <c r="AS1688" s="253">
        <f t="shared" si="56"/>
        <v>1676</v>
      </c>
      <c r="AT1688" s="254">
        <f t="shared" si="57"/>
        <v>1676</v>
      </c>
      <c r="AU1688" s="376">
        <v>1676</v>
      </c>
      <c r="AV1688" s="376">
        <v>8144843.7400000002</v>
      </c>
    </row>
    <row r="1689" spans="22:48">
      <c r="V1689" s="30"/>
      <c r="W1689" s="29"/>
      <c r="X1689" s="30"/>
      <c r="Y1689" s="30"/>
      <c r="Z1689" s="29"/>
      <c r="AA1689" s="30"/>
      <c r="AB1689" s="30"/>
      <c r="AC1689" s="29"/>
      <c r="AD1689" s="30"/>
      <c r="AE1689" s="30">
        <v>1677</v>
      </c>
      <c r="AF1689" s="383" t="s">
        <v>10723</v>
      </c>
      <c r="AG1689" s="30"/>
      <c r="AH1689" s="30"/>
      <c r="AI1689" s="29"/>
      <c r="AJ1689" s="30"/>
      <c r="AK1689" s="30"/>
      <c r="AL1689" s="30"/>
      <c r="AM1689" s="30"/>
      <c r="AN1689" s="30"/>
      <c r="AO1689" s="29"/>
      <c r="AP1689" s="30"/>
      <c r="AQ1689" s="30">
        <v>1677</v>
      </c>
      <c r="AR1689" s="383">
        <v>8147430.6500000004</v>
      </c>
      <c r="AS1689" s="253">
        <f t="shared" si="56"/>
        <v>1677</v>
      </c>
      <c r="AT1689" s="254">
        <f t="shared" si="57"/>
        <v>1677</v>
      </c>
      <c r="AU1689" s="376">
        <v>1677</v>
      </c>
      <c r="AV1689" s="376">
        <v>8149693.0800000001</v>
      </c>
    </row>
    <row r="1690" spans="22:48">
      <c r="V1690" s="30"/>
      <c r="W1690" s="29"/>
      <c r="X1690" s="30"/>
      <c r="Y1690" s="30"/>
      <c r="Z1690" s="29"/>
      <c r="AA1690" s="30"/>
      <c r="AB1690" s="30"/>
      <c r="AC1690" s="29"/>
      <c r="AD1690" s="30"/>
      <c r="AE1690" s="30">
        <v>1678</v>
      </c>
      <c r="AF1690" s="383" t="s">
        <v>10723</v>
      </c>
      <c r="AG1690" s="30"/>
      <c r="AH1690" s="30"/>
      <c r="AI1690" s="29"/>
      <c r="AJ1690" s="30"/>
      <c r="AK1690" s="30"/>
      <c r="AL1690" s="30"/>
      <c r="AM1690" s="30"/>
      <c r="AN1690" s="30"/>
      <c r="AO1690" s="29"/>
      <c r="AP1690" s="30"/>
      <c r="AQ1690" s="30">
        <v>1678</v>
      </c>
      <c r="AR1690" s="383">
        <v>8152281.7999999998</v>
      </c>
      <c r="AS1690" s="253">
        <f t="shared" si="56"/>
        <v>1678</v>
      </c>
      <c r="AT1690" s="254">
        <f t="shared" si="57"/>
        <v>1678</v>
      </c>
      <c r="AU1690" s="376">
        <v>1678</v>
      </c>
      <c r="AV1690" s="376">
        <v>8154542.4199999999</v>
      </c>
    </row>
    <row r="1691" spans="22:48">
      <c r="V1691" s="30"/>
      <c r="W1691" s="29"/>
      <c r="X1691" s="30"/>
      <c r="Y1691" s="30"/>
      <c r="Z1691" s="29"/>
      <c r="AA1691" s="30"/>
      <c r="AB1691" s="30"/>
      <c r="AC1691" s="29"/>
      <c r="AD1691" s="30"/>
      <c r="AE1691" s="30">
        <v>1679</v>
      </c>
      <c r="AF1691" s="383" t="s">
        <v>10723</v>
      </c>
      <c r="AG1691" s="30"/>
      <c r="AH1691" s="30"/>
      <c r="AI1691" s="29"/>
      <c r="AJ1691" s="30"/>
      <c r="AK1691" s="30"/>
      <c r="AL1691" s="30"/>
      <c r="AM1691" s="30"/>
      <c r="AN1691" s="30"/>
      <c r="AO1691" s="29"/>
      <c r="AP1691" s="30"/>
      <c r="AQ1691" s="30">
        <v>1679</v>
      </c>
      <c r="AR1691" s="383">
        <v>8157132.9500000002</v>
      </c>
      <c r="AS1691" s="253">
        <f t="shared" si="56"/>
        <v>1679</v>
      </c>
      <c r="AT1691" s="254">
        <f t="shared" si="57"/>
        <v>1679</v>
      </c>
      <c r="AU1691" s="376">
        <v>1679</v>
      </c>
      <c r="AV1691" s="376">
        <v>8159391.7599999998</v>
      </c>
    </row>
    <row r="1692" spans="22:48">
      <c r="V1692" s="30"/>
      <c r="W1692" s="29"/>
      <c r="X1692" s="30"/>
      <c r="Y1692" s="30"/>
      <c r="Z1692" s="29"/>
      <c r="AA1692" s="30"/>
      <c r="AB1692" s="30"/>
      <c r="AC1692" s="29"/>
      <c r="AD1692" s="30"/>
      <c r="AE1692" s="30">
        <v>1680</v>
      </c>
      <c r="AF1692" s="383" t="s">
        <v>10723</v>
      </c>
      <c r="AG1692" s="30"/>
      <c r="AH1692" s="30"/>
      <c r="AI1692" s="29"/>
      <c r="AJ1692" s="30"/>
      <c r="AK1692" s="30"/>
      <c r="AL1692" s="30"/>
      <c r="AM1692" s="30"/>
      <c r="AN1692" s="30"/>
      <c r="AO1692" s="29"/>
      <c r="AP1692" s="30"/>
      <c r="AQ1692" s="30">
        <v>1680</v>
      </c>
      <c r="AR1692" s="383">
        <v>8161984.0999999996</v>
      </c>
      <c r="AS1692" s="253">
        <f t="shared" si="56"/>
        <v>1680</v>
      </c>
      <c r="AT1692" s="254">
        <f t="shared" si="57"/>
        <v>1680</v>
      </c>
      <c r="AU1692" s="376">
        <v>1680</v>
      </c>
      <c r="AV1692" s="376">
        <v>8164241.0999999996</v>
      </c>
    </row>
    <row r="1693" spans="22:48">
      <c r="V1693" s="30"/>
      <c r="W1693" s="29"/>
      <c r="X1693" s="30"/>
      <c r="Y1693" s="30"/>
      <c r="Z1693" s="29"/>
      <c r="AA1693" s="30"/>
      <c r="AB1693" s="30"/>
      <c r="AC1693" s="29"/>
      <c r="AD1693" s="30"/>
      <c r="AE1693" s="30">
        <v>1681</v>
      </c>
      <c r="AF1693" s="383" t="s">
        <v>10723</v>
      </c>
      <c r="AG1693" s="30"/>
      <c r="AH1693" s="30"/>
      <c r="AI1693" s="29"/>
      <c r="AJ1693" s="30"/>
      <c r="AK1693" s="30"/>
      <c r="AL1693" s="30"/>
      <c r="AM1693" s="30"/>
      <c r="AN1693" s="30"/>
      <c r="AO1693" s="29"/>
      <c r="AP1693" s="30"/>
      <c r="AQ1693" s="30">
        <v>1681</v>
      </c>
      <c r="AR1693" s="383">
        <v>8166837.0199999996</v>
      </c>
      <c r="AS1693" s="253"/>
      <c r="AT1693" s="254"/>
      <c r="AU1693" s="376">
        <v>1681</v>
      </c>
      <c r="AV1693" s="376">
        <v>8169092.1600000001</v>
      </c>
    </row>
    <row r="1694" spans="22:48">
      <c r="V1694" s="30"/>
      <c r="W1694" s="29"/>
      <c r="X1694" s="30"/>
      <c r="Y1694" s="30"/>
      <c r="Z1694" s="29"/>
      <c r="AA1694" s="30"/>
      <c r="AB1694" s="30">
        <f>AB1693+1</f>
        <v>1</v>
      </c>
      <c r="AC1694" s="29">
        <f>AC1693+6438.27</f>
        <v>6438.27</v>
      </c>
      <c r="AD1694" s="30">
        <f>AD1693+1</f>
        <v>1</v>
      </c>
      <c r="AE1694" s="30">
        <v>1682</v>
      </c>
      <c r="AF1694" s="383" t="s">
        <v>10723</v>
      </c>
      <c r="AG1694" s="30"/>
      <c r="AH1694" s="30">
        <f>AH1693+1</f>
        <v>1</v>
      </c>
      <c r="AI1694" s="29">
        <f>AI1693+6438.72</f>
        <v>6438.72</v>
      </c>
      <c r="AJ1694" s="30">
        <f>AJ1693+1</f>
        <v>1</v>
      </c>
      <c r="AK1694" s="30"/>
      <c r="AL1694" s="30"/>
      <c r="AM1694" s="30"/>
      <c r="AN1694" s="30">
        <f t="shared" ref="AN1694:AP1696" si="58">AN1693+1</f>
        <v>1</v>
      </c>
      <c r="AO1694" s="29">
        <f>AO1693+6456.26</f>
        <v>6456.26</v>
      </c>
      <c r="AP1694" s="30">
        <f t="shared" si="58"/>
        <v>1</v>
      </c>
      <c r="AQ1694" s="30">
        <v>1682</v>
      </c>
      <c r="AR1694" s="383">
        <v>8171689.9400000004</v>
      </c>
      <c r="AS1694" s="253"/>
      <c r="AT1694" s="254"/>
      <c r="AU1694" s="376">
        <v>1682</v>
      </c>
      <c r="AV1694" s="376">
        <v>8173943.2199999997</v>
      </c>
    </row>
    <row r="1695" spans="22:48">
      <c r="V1695" s="30"/>
      <c r="W1695" s="29"/>
      <c r="X1695" s="30"/>
      <c r="Y1695" s="30"/>
      <c r="Z1695" s="29"/>
      <c r="AA1695" s="30"/>
      <c r="AB1695" s="30"/>
      <c r="AC1695" s="30"/>
      <c r="AD1695" s="30"/>
      <c r="AE1695" s="30">
        <v>1683</v>
      </c>
      <c r="AF1695" s="383" t="s">
        <v>10723</v>
      </c>
      <c r="AG1695" s="30"/>
      <c r="AH1695" s="30"/>
      <c r="AI1695" s="30"/>
      <c r="AJ1695" s="30"/>
      <c r="AK1695" s="30"/>
      <c r="AL1695" s="30"/>
      <c r="AM1695" s="30"/>
      <c r="AN1695" s="30">
        <f t="shared" si="58"/>
        <v>2</v>
      </c>
      <c r="AO1695" s="29">
        <f>AO1694+6456.26</f>
        <v>12912.52</v>
      </c>
      <c r="AP1695" s="30">
        <f t="shared" si="58"/>
        <v>2</v>
      </c>
      <c r="AQ1695" s="30">
        <v>1683</v>
      </c>
      <c r="AR1695" s="383">
        <v>8176542.8600000003</v>
      </c>
      <c r="AS1695" s="253"/>
      <c r="AT1695" s="254"/>
      <c r="AU1695" s="376">
        <v>1683</v>
      </c>
      <c r="AV1695" s="376">
        <v>8178794.2800000003</v>
      </c>
    </row>
    <row r="1696" spans="22:48">
      <c r="V1696" s="30"/>
      <c r="W1696" s="29"/>
      <c r="X1696" s="30"/>
      <c r="Y1696" s="30"/>
      <c r="Z1696" s="29"/>
      <c r="AA1696" s="30"/>
      <c r="AB1696" s="30"/>
      <c r="AC1696" s="30"/>
      <c r="AD1696" s="30"/>
      <c r="AE1696" s="30">
        <v>1684</v>
      </c>
      <c r="AF1696" s="383" t="s">
        <v>10723</v>
      </c>
      <c r="AG1696" s="30"/>
      <c r="AH1696" s="30"/>
      <c r="AI1696" s="30"/>
      <c r="AJ1696" s="30"/>
      <c r="AK1696" s="30"/>
      <c r="AL1696" s="30"/>
      <c r="AM1696" s="30"/>
      <c r="AN1696" s="30">
        <f t="shared" si="58"/>
        <v>3</v>
      </c>
      <c r="AO1696" s="29">
        <f>AO1695+6456.26</f>
        <v>19368.78</v>
      </c>
      <c r="AP1696" s="30">
        <f t="shared" si="58"/>
        <v>3</v>
      </c>
      <c r="AQ1696" s="30">
        <v>1684</v>
      </c>
      <c r="AR1696" s="383">
        <v>8181395.7800000003</v>
      </c>
      <c r="AS1696" s="253"/>
      <c r="AT1696" s="254"/>
      <c r="AU1696" s="376">
        <v>1684</v>
      </c>
      <c r="AV1696" s="376">
        <v>8183645.3399999999</v>
      </c>
    </row>
    <row r="1697" spans="31:48">
      <c r="AE1697" s="19">
        <v>1685</v>
      </c>
      <c r="AF1697" s="382" t="s">
        <v>10723</v>
      </c>
      <c r="AQ1697" s="19">
        <v>1685</v>
      </c>
      <c r="AR1697" s="382">
        <v>8186248.7000000002</v>
      </c>
      <c r="AU1697" s="376">
        <v>1685</v>
      </c>
      <c r="AV1697" s="376">
        <v>8188496.4000000004</v>
      </c>
    </row>
    <row r="1698" spans="31:48">
      <c r="AE1698" s="19">
        <v>1686</v>
      </c>
      <c r="AF1698" s="382" t="s">
        <v>10723</v>
      </c>
      <c r="AQ1698" s="19">
        <v>1686</v>
      </c>
      <c r="AR1698" s="382">
        <v>8191101.6200000001</v>
      </c>
      <c r="AU1698" s="376">
        <v>1686</v>
      </c>
      <c r="AV1698" s="376">
        <v>8193347.46</v>
      </c>
    </row>
    <row r="1699" spans="31:48">
      <c r="AE1699" s="19">
        <v>1687</v>
      </c>
      <c r="AF1699" s="382" t="s">
        <v>10723</v>
      </c>
      <c r="AQ1699" s="19">
        <v>1687</v>
      </c>
      <c r="AR1699" s="382">
        <v>8195954.54</v>
      </c>
      <c r="AU1699" s="376">
        <v>1687</v>
      </c>
      <c r="AV1699" s="376">
        <v>8198198.5199999996</v>
      </c>
    </row>
    <row r="1700" spans="31:48">
      <c r="AE1700" s="19">
        <v>1688</v>
      </c>
      <c r="AF1700" s="382" t="s">
        <v>10723</v>
      </c>
      <c r="AQ1700" s="19">
        <v>1688</v>
      </c>
      <c r="AR1700" s="382">
        <v>8200807.46</v>
      </c>
      <c r="AU1700" s="376">
        <v>1688</v>
      </c>
      <c r="AV1700" s="376">
        <v>8203049.5800000001</v>
      </c>
    </row>
    <row r="1701" spans="31:48">
      <c r="AE1701" s="19">
        <v>1689</v>
      </c>
      <c r="AF1701" s="382" t="s">
        <v>10723</v>
      </c>
      <c r="AQ1701" s="19">
        <v>1689</v>
      </c>
      <c r="AR1701" s="382">
        <v>8205660.3799999999</v>
      </c>
      <c r="AU1701" s="376">
        <v>1689</v>
      </c>
      <c r="AV1701" s="376">
        <v>8207900.6399999997</v>
      </c>
    </row>
    <row r="1702" spans="31:48">
      <c r="AE1702" s="19">
        <v>1690</v>
      </c>
      <c r="AF1702" s="382" t="s">
        <v>10723</v>
      </c>
      <c r="AQ1702" s="19">
        <v>1690</v>
      </c>
      <c r="AR1702" s="382">
        <v>8210513.2999999998</v>
      </c>
      <c r="AU1702" s="376">
        <v>1690</v>
      </c>
      <c r="AV1702" s="376">
        <v>8212751.7000000002</v>
      </c>
    </row>
    <row r="1703" spans="31:48">
      <c r="AE1703" s="19">
        <v>1691</v>
      </c>
      <c r="AF1703" s="382" t="s">
        <v>10723</v>
      </c>
      <c r="AQ1703" s="19">
        <v>1691</v>
      </c>
      <c r="AR1703" s="382">
        <v>8215366.2199999997</v>
      </c>
      <c r="AU1703" s="376">
        <v>1691</v>
      </c>
      <c r="AV1703" s="376">
        <v>8217602.7599999998</v>
      </c>
    </row>
    <row r="1704" spans="31:48">
      <c r="AE1704" s="19">
        <v>1692</v>
      </c>
      <c r="AF1704" s="382" t="s">
        <v>10723</v>
      </c>
      <c r="AQ1704" s="19">
        <v>1692</v>
      </c>
      <c r="AR1704" s="382">
        <v>8220219.1399999997</v>
      </c>
      <c r="AU1704" s="376">
        <v>1692</v>
      </c>
      <c r="AV1704" s="376">
        <v>8222453.8200000003</v>
      </c>
    </row>
    <row r="1705" spans="31:48">
      <c r="AE1705" s="19">
        <v>1693</v>
      </c>
      <c r="AF1705" s="382" t="s">
        <v>10723</v>
      </c>
      <c r="AQ1705" s="19">
        <v>1693</v>
      </c>
      <c r="AR1705" s="382">
        <v>8225072.0599999996</v>
      </c>
      <c r="AU1705" s="376">
        <v>1693</v>
      </c>
      <c r="AV1705" s="376">
        <v>8227304.8799999999</v>
      </c>
    </row>
    <row r="1706" spans="31:48">
      <c r="AE1706" s="19">
        <v>1694</v>
      </c>
      <c r="AF1706" s="382" t="s">
        <v>10723</v>
      </c>
      <c r="AQ1706" s="19">
        <v>1694</v>
      </c>
      <c r="AR1706" s="382">
        <v>8229924.9800000004</v>
      </c>
      <c r="AU1706" s="376">
        <v>1694</v>
      </c>
      <c r="AV1706" s="376">
        <v>8232155.9400000004</v>
      </c>
    </row>
    <row r="1707" spans="31:48">
      <c r="AE1707" s="19">
        <v>1695</v>
      </c>
      <c r="AF1707" s="382" t="s">
        <v>10723</v>
      </c>
      <c r="AQ1707" s="19">
        <v>1695</v>
      </c>
      <c r="AR1707" s="382">
        <v>8234777.9000000004</v>
      </c>
      <c r="AU1707" s="376">
        <v>1695</v>
      </c>
      <c r="AV1707" s="376">
        <v>8237007</v>
      </c>
    </row>
    <row r="1708" spans="31:48">
      <c r="AE1708" s="19">
        <v>1696</v>
      </c>
      <c r="AF1708" s="382" t="s">
        <v>10723</v>
      </c>
      <c r="AQ1708" s="19">
        <v>1696</v>
      </c>
      <c r="AR1708" s="382">
        <v>8239630.8200000003</v>
      </c>
      <c r="AU1708" s="376">
        <v>1696</v>
      </c>
      <c r="AV1708" s="376">
        <v>8241858.0599999996</v>
      </c>
    </row>
    <row r="1709" spans="31:48">
      <c r="AE1709" s="19">
        <v>1697</v>
      </c>
      <c r="AF1709" s="382" t="s">
        <v>10723</v>
      </c>
      <c r="AQ1709" s="19">
        <v>1697</v>
      </c>
      <c r="AR1709" s="382">
        <v>8244483.7400000002</v>
      </c>
      <c r="AU1709" s="376">
        <v>1697</v>
      </c>
      <c r="AV1709" s="376">
        <v>8246709.1200000001</v>
      </c>
    </row>
    <row r="1710" spans="31:48">
      <c r="AE1710" s="19">
        <v>1698</v>
      </c>
      <c r="AF1710" s="382" t="s">
        <v>10723</v>
      </c>
      <c r="AQ1710" s="19">
        <v>1698</v>
      </c>
      <c r="AR1710" s="382">
        <v>8249336.6600000001</v>
      </c>
      <c r="AU1710" s="376">
        <v>1698</v>
      </c>
      <c r="AV1710" s="376">
        <v>8251560.1799999997</v>
      </c>
    </row>
    <row r="1711" spans="31:48">
      <c r="AE1711" s="19">
        <v>1699</v>
      </c>
      <c r="AF1711" s="382" t="s">
        <v>10723</v>
      </c>
      <c r="AQ1711" s="19">
        <v>1699</v>
      </c>
      <c r="AR1711" s="382">
        <v>8254189.5800000001</v>
      </c>
      <c r="AU1711" s="376">
        <v>1699</v>
      </c>
      <c r="AV1711" s="376">
        <v>8256411.2400000002</v>
      </c>
    </row>
    <row r="1712" spans="31:48">
      <c r="AE1712" s="19">
        <v>1700</v>
      </c>
      <c r="AF1712" s="382" t="s">
        <v>10723</v>
      </c>
      <c r="AQ1712" s="19">
        <v>1700</v>
      </c>
      <c r="AR1712" s="382">
        <v>8259042.5</v>
      </c>
      <c r="AU1712" s="376">
        <v>1700</v>
      </c>
      <c r="AV1712" s="376">
        <v>8261262.2999999998</v>
      </c>
    </row>
    <row r="1713" spans="31:48">
      <c r="AE1713" s="19">
        <v>1701</v>
      </c>
      <c r="AF1713" s="382" t="s">
        <v>10723</v>
      </c>
      <c r="AQ1713" s="19">
        <v>1701</v>
      </c>
      <c r="AR1713" s="382">
        <v>8263895.4199999999</v>
      </c>
      <c r="AU1713" s="376">
        <v>1701</v>
      </c>
      <c r="AV1713" s="376">
        <v>8266113.3600000003</v>
      </c>
    </row>
    <row r="1714" spans="31:48">
      <c r="AE1714" s="19">
        <v>1702</v>
      </c>
      <c r="AF1714" s="382" t="s">
        <v>10723</v>
      </c>
      <c r="AQ1714" s="19">
        <v>1702</v>
      </c>
      <c r="AR1714" s="382">
        <v>8268748.3399999999</v>
      </c>
      <c r="AU1714" s="376">
        <v>1702</v>
      </c>
      <c r="AV1714" s="376">
        <v>8270964.4199999999</v>
      </c>
    </row>
    <row r="1715" spans="31:48">
      <c r="AE1715" s="19">
        <v>1703</v>
      </c>
      <c r="AF1715" s="382" t="s">
        <v>10723</v>
      </c>
      <c r="AQ1715" s="19">
        <v>1703</v>
      </c>
      <c r="AR1715" s="382">
        <v>8273601.2599999998</v>
      </c>
      <c r="AU1715" s="376">
        <v>1703</v>
      </c>
      <c r="AV1715" s="376">
        <v>8275815.4800000004</v>
      </c>
    </row>
    <row r="1716" spans="31:48">
      <c r="AE1716" s="19">
        <v>1704</v>
      </c>
      <c r="AF1716" s="382" t="s">
        <v>10723</v>
      </c>
      <c r="AQ1716" s="19">
        <v>1704</v>
      </c>
      <c r="AR1716" s="382">
        <v>8278454.1799999997</v>
      </c>
      <c r="AU1716" s="376">
        <v>1704</v>
      </c>
      <c r="AV1716" s="376">
        <v>8280666.54</v>
      </c>
    </row>
    <row r="1717" spans="31:48">
      <c r="AE1717" s="19">
        <v>1705</v>
      </c>
      <c r="AF1717" s="382" t="s">
        <v>10723</v>
      </c>
      <c r="AQ1717" s="19">
        <v>1705</v>
      </c>
      <c r="AR1717" s="382">
        <v>8283307.0999999996</v>
      </c>
      <c r="AU1717" s="376">
        <v>1705</v>
      </c>
      <c r="AV1717" s="376">
        <v>8285517.5999999996</v>
      </c>
    </row>
    <row r="1718" spans="31:48">
      <c r="AE1718" s="19">
        <v>1706</v>
      </c>
      <c r="AF1718" s="382" t="s">
        <v>10723</v>
      </c>
      <c r="AQ1718" s="19">
        <v>1706</v>
      </c>
      <c r="AR1718" s="382">
        <v>8288160.0199999996</v>
      </c>
      <c r="AU1718" s="376">
        <v>1706</v>
      </c>
      <c r="AV1718" s="376">
        <v>8290368.6600000001</v>
      </c>
    </row>
    <row r="1719" spans="31:48">
      <c r="AE1719" s="19">
        <v>1707</v>
      </c>
      <c r="AF1719" s="382" t="s">
        <v>10723</v>
      </c>
      <c r="AQ1719" s="19">
        <v>1707</v>
      </c>
      <c r="AR1719" s="382">
        <v>8293012.9400000004</v>
      </c>
      <c r="AU1719" s="376">
        <v>1707</v>
      </c>
      <c r="AV1719" s="376">
        <v>8295219.7199999997</v>
      </c>
    </row>
    <row r="1720" spans="31:48">
      <c r="AE1720" s="19">
        <v>1708</v>
      </c>
      <c r="AF1720" s="382" t="s">
        <v>10723</v>
      </c>
      <c r="AQ1720" s="19">
        <v>1708</v>
      </c>
      <c r="AR1720" s="382">
        <v>8297865.8600000003</v>
      </c>
      <c r="AU1720" s="376">
        <v>1708</v>
      </c>
      <c r="AV1720" s="376">
        <v>8300070.7800000003</v>
      </c>
    </row>
    <row r="1721" spans="31:48">
      <c r="AE1721" s="19">
        <v>1709</v>
      </c>
      <c r="AF1721" s="382" t="s">
        <v>10723</v>
      </c>
      <c r="AQ1721" s="19">
        <v>1709</v>
      </c>
      <c r="AR1721" s="382">
        <v>8302718.7800000003</v>
      </c>
      <c r="AU1721" s="376">
        <v>1709</v>
      </c>
      <c r="AV1721" s="376">
        <v>8304921.8399999999</v>
      </c>
    </row>
    <row r="1722" spans="31:48">
      <c r="AE1722" s="19">
        <v>1710</v>
      </c>
      <c r="AF1722" s="382" t="s">
        <v>10723</v>
      </c>
      <c r="AQ1722" s="19">
        <v>1710</v>
      </c>
      <c r="AR1722" s="382">
        <v>8307571.7000000002</v>
      </c>
      <c r="AU1722" s="376">
        <v>1710</v>
      </c>
      <c r="AV1722" s="376">
        <v>8309772.9000000004</v>
      </c>
    </row>
    <row r="1723" spans="31:48">
      <c r="AE1723" s="19">
        <v>1711</v>
      </c>
      <c r="AF1723" s="382" t="s">
        <v>10723</v>
      </c>
      <c r="AQ1723" s="19">
        <v>1711</v>
      </c>
      <c r="AR1723" s="382">
        <v>8312424.6200000001</v>
      </c>
      <c r="AU1723" s="376">
        <v>1711</v>
      </c>
      <c r="AV1723" s="376">
        <v>8314623.96</v>
      </c>
    </row>
    <row r="1724" spans="31:48">
      <c r="AE1724" s="19">
        <v>1712</v>
      </c>
      <c r="AF1724" s="382" t="s">
        <v>10723</v>
      </c>
      <c r="AQ1724" s="19">
        <v>1712</v>
      </c>
      <c r="AR1724" s="382">
        <v>8317277.54</v>
      </c>
      <c r="AU1724" s="376">
        <v>1712</v>
      </c>
      <c r="AV1724" s="376">
        <v>8319475.0199999996</v>
      </c>
    </row>
    <row r="1725" spans="31:48">
      <c r="AE1725" s="19">
        <v>1713</v>
      </c>
      <c r="AF1725" s="382" t="s">
        <v>10723</v>
      </c>
      <c r="AQ1725" s="19">
        <v>1713</v>
      </c>
      <c r="AR1725" s="382">
        <v>8322130.46</v>
      </c>
      <c r="AU1725" s="376">
        <v>1713</v>
      </c>
      <c r="AV1725" s="376">
        <v>8324326.0800000001</v>
      </c>
    </row>
    <row r="1726" spans="31:48">
      <c r="AE1726" s="19">
        <v>1714</v>
      </c>
      <c r="AF1726" s="382" t="s">
        <v>10723</v>
      </c>
      <c r="AQ1726" s="19">
        <v>1714</v>
      </c>
      <c r="AR1726" s="382">
        <v>8326983.3799999999</v>
      </c>
      <c r="AU1726" s="376">
        <v>1714</v>
      </c>
      <c r="AV1726" s="376">
        <v>8329177.1399999997</v>
      </c>
    </row>
    <row r="1727" spans="31:48">
      <c r="AE1727" s="19">
        <v>1715</v>
      </c>
      <c r="AF1727" s="382" t="s">
        <v>10723</v>
      </c>
      <c r="AQ1727" s="19">
        <v>1715</v>
      </c>
      <c r="AR1727" s="382">
        <v>8331836.2999999998</v>
      </c>
      <c r="AU1727" s="376">
        <v>1715</v>
      </c>
      <c r="AV1727" s="376">
        <v>8334028.2000000002</v>
      </c>
    </row>
    <row r="1728" spans="31:48">
      <c r="AE1728" s="19">
        <v>1716</v>
      </c>
      <c r="AF1728" s="382" t="s">
        <v>10723</v>
      </c>
      <c r="AQ1728" s="19">
        <v>1716</v>
      </c>
      <c r="AR1728" s="382">
        <v>8336689.2199999997</v>
      </c>
      <c r="AU1728" s="376">
        <v>1716</v>
      </c>
      <c r="AV1728" s="376">
        <v>8338879.2599999998</v>
      </c>
    </row>
    <row r="1729" spans="31:48">
      <c r="AE1729" s="19">
        <v>1717</v>
      </c>
      <c r="AF1729" s="382" t="s">
        <v>10723</v>
      </c>
      <c r="AQ1729" s="19">
        <v>1717</v>
      </c>
      <c r="AR1729" s="382">
        <v>8341542.1399999997</v>
      </c>
      <c r="AU1729" s="376">
        <v>1717</v>
      </c>
      <c r="AV1729" s="376">
        <v>8343730.3200000003</v>
      </c>
    </row>
    <row r="1730" spans="31:48">
      <c r="AE1730" s="19">
        <v>1718</v>
      </c>
      <c r="AF1730" s="382" t="s">
        <v>10723</v>
      </c>
      <c r="AQ1730" s="19">
        <v>1718</v>
      </c>
      <c r="AR1730" s="382">
        <v>8346395.0599999996</v>
      </c>
      <c r="AU1730" s="376">
        <v>1718</v>
      </c>
      <c r="AV1730" s="376">
        <v>8348581.3799999999</v>
      </c>
    </row>
    <row r="1731" spans="31:48">
      <c r="AE1731" s="19">
        <v>1719</v>
      </c>
      <c r="AF1731" s="382" t="s">
        <v>10723</v>
      </c>
      <c r="AQ1731" s="19">
        <v>1719</v>
      </c>
      <c r="AR1731" s="382">
        <v>8351247.9800000004</v>
      </c>
      <c r="AU1731" s="376">
        <v>1719</v>
      </c>
      <c r="AV1731" s="376">
        <v>8353432.4400000004</v>
      </c>
    </row>
    <row r="1732" spans="31:48">
      <c r="AE1732" s="19">
        <v>1720</v>
      </c>
      <c r="AF1732" s="382" t="s">
        <v>10723</v>
      </c>
      <c r="AQ1732" s="19">
        <v>1720</v>
      </c>
      <c r="AR1732" s="382">
        <v>8356100.9000000004</v>
      </c>
      <c r="AU1732" s="376">
        <v>1720</v>
      </c>
      <c r="AV1732" s="376">
        <v>8358283.5</v>
      </c>
    </row>
    <row r="1733" spans="31:48">
      <c r="AE1733" s="19">
        <v>1721</v>
      </c>
      <c r="AF1733" s="382" t="s">
        <v>10723</v>
      </c>
      <c r="AQ1733" s="19">
        <v>1721</v>
      </c>
      <c r="AR1733" s="382">
        <v>8360953.8200000003</v>
      </c>
      <c r="AU1733" s="376">
        <v>1721</v>
      </c>
      <c r="AV1733" s="376">
        <v>8363134.5599999996</v>
      </c>
    </row>
    <row r="1734" spans="31:48">
      <c r="AE1734" s="19">
        <v>1722</v>
      </c>
      <c r="AF1734" s="382" t="s">
        <v>10723</v>
      </c>
      <c r="AQ1734" s="19">
        <v>1722</v>
      </c>
      <c r="AR1734" s="382">
        <v>8365806.7400000002</v>
      </c>
      <c r="AU1734" s="376">
        <v>1722</v>
      </c>
      <c r="AV1734" s="376">
        <v>8367985.6200000001</v>
      </c>
    </row>
    <row r="1735" spans="31:48">
      <c r="AE1735" s="19">
        <v>1723</v>
      </c>
      <c r="AF1735" s="382" t="s">
        <v>10723</v>
      </c>
      <c r="AQ1735" s="19">
        <v>1723</v>
      </c>
      <c r="AR1735" s="382">
        <v>8370659.6600000001</v>
      </c>
      <c r="AU1735" s="376">
        <v>1723</v>
      </c>
      <c r="AV1735" s="376">
        <v>8372836.6799999997</v>
      </c>
    </row>
    <row r="1736" spans="31:48">
      <c r="AE1736" s="19">
        <v>1724</v>
      </c>
      <c r="AF1736" s="382" t="s">
        <v>10723</v>
      </c>
      <c r="AQ1736" s="19">
        <v>1724</v>
      </c>
      <c r="AR1736" s="382">
        <v>8375512.5800000001</v>
      </c>
      <c r="AU1736" s="376">
        <v>1724</v>
      </c>
      <c r="AV1736" s="376">
        <v>8377687.7400000002</v>
      </c>
    </row>
    <row r="1737" spans="31:48">
      <c r="AE1737" s="19">
        <v>1725</v>
      </c>
      <c r="AF1737" s="382" t="s">
        <v>10723</v>
      </c>
      <c r="AQ1737" s="19">
        <v>1725</v>
      </c>
      <c r="AR1737" s="382">
        <v>8380365.5</v>
      </c>
      <c r="AU1737" s="376">
        <v>1725</v>
      </c>
      <c r="AV1737" s="376">
        <v>8382538.7999999998</v>
      </c>
    </row>
    <row r="1738" spans="31:48">
      <c r="AE1738" s="19">
        <v>1726</v>
      </c>
      <c r="AF1738" s="382" t="s">
        <v>10723</v>
      </c>
      <c r="AQ1738" s="19">
        <v>1726</v>
      </c>
      <c r="AR1738" s="382">
        <v>8385218.4199999999</v>
      </c>
      <c r="AU1738" s="376">
        <v>1726</v>
      </c>
      <c r="AV1738" s="376">
        <v>8387389.8600000003</v>
      </c>
    </row>
    <row r="1739" spans="31:48">
      <c r="AE1739" s="19">
        <v>1727</v>
      </c>
      <c r="AF1739" s="382" t="s">
        <v>10723</v>
      </c>
      <c r="AQ1739" s="19">
        <v>1727</v>
      </c>
      <c r="AR1739" s="382">
        <v>8390071.3399999999</v>
      </c>
      <c r="AU1739" s="376">
        <v>1727</v>
      </c>
      <c r="AV1739" s="376">
        <v>8392240.9199999999</v>
      </c>
    </row>
    <row r="1740" spans="31:48">
      <c r="AE1740" s="19">
        <v>1728</v>
      </c>
      <c r="AF1740" s="382" t="s">
        <v>10723</v>
      </c>
      <c r="AQ1740" s="19">
        <v>1728</v>
      </c>
      <c r="AR1740" s="382">
        <v>8394924.2599999998</v>
      </c>
      <c r="AU1740" s="376">
        <v>1728</v>
      </c>
      <c r="AV1740" s="376">
        <v>8397091.9800000004</v>
      </c>
    </row>
    <row r="1741" spans="31:48">
      <c r="AE1741" s="19">
        <v>1729</v>
      </c>
      <c r="AF1741" s="382" t="s">
        <v>10723</v>
      </c>
      <c r="AQ1741" s="19">
        <v>1729</v>
      </c>
      <c r="AR1741" s="382">
        <v>8399777.1799999997</v>
      </c>
      <c r="AU1741" s="376">
        <v>1729</v>
      </c>
      <c r="AV1741" s="376">
        <v>8401943.0399999991</v>
      </c>
    </row>
    <row r="1742" spans="31:48">
      <c r="AE1742" s="19">
        <v>1730</v>
      </c>
      <c r="AF1742" s="382" t="s">
        <v>10723</v>
      </c>
      <c r="AQ1742" s="19">
        <v>1730</v>
      </c>
      <c r="AR1742" s="382">
        <v>8404630.0999999996</v>
      </c>
      <c r="AU1742" s="376">
        <v>1730</v>
      </c>
      <c r="AV1742" s="376">
        <v>8406794.0999999996</v>
      </c>
    </row>
    <row r="1743" spans="31:48">
      <c r="AE1743" s="19">
        <v>1731</v>
      </c>
      <c r="AF1743" s="382" t="s">
        <v>10723</v>
      </c>
      <c r="AQ1743" s="19">
        <v>1731</v>
      </c>
      <c r="AR1743" s="382">
        <v>8409483.0199999996</v>
      </c>
      <c r="AU1743" s="376">
        <v>1731</v>
      </c>
      <c r="AV1743" s="376">
        <v>8411645.1600000001</v>
      </c>
    </row>
    <row r="1744" spans="31:48">
      <c r="AE1744" s="19">
        <v>1732</v>
      </c>
      <c r="AF1744" s="382" t="s">
        <v>10723</v>
      </c>
      <c r="AQ1744" s="19">
        <v>1732</v>
      </c>
      <c r="AR1744" s="382">
        <v>8414335.9399999995</v>
      </c>
      <c r="AU1744" s="376">
        <v>1732</v>
      </c>
      <c r="AV1744" s="376">
        <v>8416496.2200000007</v>
      </c>
    </row>
    <row r="1745" spans="31:48">
      <c r="AE1745" s="19">
        <v>1733</v>
      </c>
      <c r="AF1745" s="382" t="s">
        <v>10723</v>
      </c>
      <c r="AQ1745" s="19">
        <v>1733</v>
      </c>
      <c r="AR1745" s="382">
        <v>8419188.8599999994</v>
      </c>
      <c r="AU1745" s="376">
        <v>1733</v>
      </c>
      <c r="AV1745" s="376">
        <v>8421347.2799999993</v>
      </c>
    </row>
    <row r="1746" spans="31:48">
      <c r="AE1746" s="19">
        <v>1734</v>
      </c>
      <c r="AF1746" s="382" t="s">
        <v>10723</v>
      </c>
      <c r="AQ1746" s="19">
        <v>1734</v>
      </c>
      <c r="AR1746" s="382">
        <v>8424041.7799999993</v>
      </c>
      <c r="AU1746" s="376">
        <v>1734</v>
      </c>
      <c r="AV1746" s="376">
        <v>8426198.3399999999</v>
      </c>
    </row>
    <row r="1747" spans="31:48">
      <c r="AE1747" s="19">
        <v>1735</v>
      </c>
      <c r="AF1747" s="382" t="s">
        <v>10723</v>
      </c>
      <c r="AQ1747" s="19">
        <v>1735</v>
      </c>
      <c r="AR1747" s="382">
        <v>8428894.6999999993</v>
      </c>
      <c r="AU1747" s="376">
        <v>1735</v>
      </c>
      <c r="AV1747" s="376">
        <v>8431049.4000000004</v>
      </c>
    </row>
    <row r="1748" spans="31:48">
      <c r="AE1748" s="19">
        <v>1736</v>
      </c>
      <c r="AF1748" s="382" t="s">
        <v>10723</v>
      </c>
      <c r="AQ1748" s="19">
        <v>1736</v>
      </c>
      <c r="AR1748" s="382">
        <v>8433747.6199999992</v>
      </c>
      <c r="AU1748" s="376">
        <v>1736</v>
      </c>
      <c r="AV1748" s="376">
        <v>8435900.4600000009</v>
      </c>
    </row>
    <row r="1749" spans="31:48">
      <c r="AE1749" s="19">
        <v>1737</v>
      </c>
      <c r="AF1749" s="382" t="s">
        <v>10723</v>
      </c>
      <c r="AQ1749" s="19">
        <v>1737</v>
      </c>
      <c r="AR1749" s="382">
        <v>8438600.5399999991</v>
      </c>
      <c r="AU1749" s="376">
        <v>1737</v>
      </c>
      <c r="AV1749" s="376">
        <v>8440751.5199999996</v>
      </c>
    </row>
    <row r="1750" spans="31:48">
      <c r="AE1750" s="19">
        <v>1738</v>
      </c>
      <c r="AF1750" s="382" t="s">
        <v>10723</v>
      </c>
      <c r="AQ1750" s="19">
        <v>1738</v>
      </c>
      <c r="AR1750" s="382">
        <v>8443453.4600000009</v>
      </c>
      <c r="AU1750" s="376">
        <v>1738</v>
      </c>
      <c r="AV1750" s="376">
        <v>8445602.5800000001</v>
      </c>
    </row>
    <row r="1751" spans="31:48">
      <c r="AE1751" s="19">
        <v>1739</v>
      </c>
      <c r="AF1751" s="382" t="s">
        <v>10723</v>
      </c>
      <c r="AQ1751" s="19">
        <v>1739</v>
      </c>
      <c r="AR1751" s="382">
        <v>8448306.3800000008</v>
      </c>
      <c r="AU1751" s="376">
        <v>1739</v>
      </c>
      <c r="AV1751" s="376">
        <v>8450453.6400000006</v>
      </c>
    </row>
    <row r="1752" spans="31:48">
      <c r="AE1752" s="19">
        <v>1740</v>
      </c>
      <c r="AF1752" s="382" t="s">
        <v>10723</v>
      </c>
      <c r="AQ1752" s="19">
        <v>1740</v>
      </c>
      <c r="AR1752" s="382">
        <v>8453159.3000000007</v>
      </c>
      <c r="AU1752" s="376">
        <v>1740</v>
      </c>
      <c r="AV1752" s="376">
        <v>8455304.6999999993</v>
      </c>
    </row>
    <row r="1753" spans="31:48">
      <c r="AE1753" s="19">
        <v>1741</v>
      </c>
      <c r="AF1753" s="382" t="s">
        <v>10723</v>
      </c>
      <c r="AQ1753" s="19">
        <v>1741</v>
      </c>
      <c r="AR1753" s="382">
        <v>8458012.2200000007</v>
      </c>
      <c r="AU1753" s="376">
        <v>1741</v>
      </c>
      <c r="AV1753" s="376">
        <v>8460155.7599999998</v>
      </c>
    </row>
    <row r="1754" spans="31:48">
      <c r="AE1754" s="19">
        <v>1742</v>
      </c>
      <c r="AF1754" s="382" t="s">
        <v>10723</v>
      </c>
      <c r="AQ1754" s="19">
        <v>1742</v>
      </c>
      <c r="AR1754" s="382">
        <v>8462865.1400000006</v>
      </c>
      <c r="AU1754" s="376">
        <v>1742</v>
      </c>
      <c r="AV1754" s="376">
        <v>8465006.8200000003</v>
      </c>
    </row>
    <row r="1755" spans="31:48">
      <c r="AE1755" s="19">
        <v>1743</v>
      </c>
      <c r="AF1755" s="382" t="s">
        <v>10723</v>
      </c>
      <c r="AQ1755" s="19">
        <v>1743</v>
      </c>
      <c r="AR1755" s="382">
        <v>8467718.0600000005</v>
      </c>
      <c r="AU1755" s="376">
        <v>1743</v>
      </c>
      <c r="AV1755" s="376">
        <v>8469857.8800000008</v>
      </c>
    </row>
    <row r="1756" spans="31:48">
      <c r="AE1756" s="19">
        <v>1744</v>
      </c>
      <c r="AF1756" s="382" t="s">
        <v>10723</v>
      </c>
      <c r="AQ1756" s="19">
        <v>1744</v>
      </c>
      <c r="AR1756" s="382">
        <v>8472570.9800000004</v>
      </c>
      <c r="AU1756" s="376">
        <v>1744</v>
      </c>
      <c r="AV1756" s="376">
        <v>8474708.9399999995</v>
      </c>
    </row>
    <row r="1757" spans="31:48">
      <c r="AE1757" s="19">
        <v>1745</v>
      </c>
      <c r="AF1757" s="382" t="s">
        <v>10723</v>
      </c>
      <c r="AQ1757" s="19">
        <v>1745</v>
      </c>
      <c r="AR1757" s="382">
        <v>8477423.9000000004</v>
      </c>
      <c r="AU1757" s="376">
        <v>1745</v>
      </c>
      <c r="AV1757" s="376">
        <v>8479560</v>
      </c>
    </row>
    <row r="1758" spans="31:48">
      <c r="AE1758" s="19">
        <v>1746</v>
      </c>
      <c r="AF1758" s="382" t="s">
        <v>10723</v>
      </c>
      <c r="AQ1758" s="19">
        <v>1746</v>
      </c>
      <c r="AR1758" s="382">
        <v>8482276.8200000003</v>
      </c>
      <c r="AU1758" s="376">
        <v>1746</v>
      </c>
      <c r="AV1758" s="376">
        <v>8484411.0600000005</v>
      </c>
    </row>
    <row r="1759" spans="31:48">
      <c r="AE1759" s="19">
        <v>1747</v>
      </c>
      <c r="AF1759" s="382" t="s">
        <v>10723</v>
      </c>
      <c r="AQ1759" s="19">
        <v>1747</v>
      </c>
      <c r="AR1759" s="382">
        <v>8487129.7400000002</v>
      </c>
      <c r="AU1759" s="376">
        <v>1747</v>
      </c>
      <c r="AV1759" s="376">
        <v>8489262.1199999992</v>
      </c>
    </row>
    <row r="1760" spans="31:48">
      <c r="AE1760" s="19">
        <v>1748</v>
      </c>
      <c r="AF1760" s="382" t="s">
        <v>10723</v>
      </c>
      <c r="AQ1760" s="19">
        <v>1748</v>
      </c>
      <c r="AR1760" s="382">
        <v>8491982.6600000001</v>
      </c>
      <c r="AU1760" s="376">
        <v>1748</v>
      </c>
      <c r="AV1760" s="376">
        <v>8494113.1799999997</v>
      </c>
    </row>
    <row r="1761" spans="31:48">
      <c r="AE1761" s="19">
        <v>1749</v>
      </c>
      <c r="AF1761" s="382" t="s">
        <v>10723</v>
      </c>
      <c r="AQ1761" s="19">
        <v>1749</v>
      </c>
      <c r="AR1761" s="382">
        <v>8496835.5800000001</v>
      </c>
      <c r="AU1761" s="376">
        <v>1749</v>
      </c>
      <c r="AV1761" s="376">
        <v>8498964.2400000002</v>
      </c>
    </row>
    <row r="1762" spans="31:48">
      <c r="AE1762" s="19">
        <v>1750</v>
      </c>
      <c r="AF1762" s="382" t="s">
        <v>10723</v>
      </c>
      <c r="AQ1762" s="19">
        <v>1750</v>
      </c>
      <c r="AR1762" s="382">
        <v>8501688.5</v>
      </c>
      <c r="AU1762" s="376">
        <v>1750</v>
      </c>
      <c r="AV1762" s="376">
        <v>8503815.3000000007</v>
      </c>
    </row>
    <row r="1763" spans="31:48">
      <c r="AE1763" s="19">
        <v>1751</v>
      </c>
      <c r="AF1763" s="382" t="s">
        <v>10723</v>
      </c>
      <c r="AQ1763" s="19">
        <v>1751</v>
      </c>
      <c r="AR1763" s="382">
        <v>8506541.4199999999</v>
      </c>
      <c r="AU1763" s="376">
        <v>1751</v>
      </c>
      <c r="AV1763" s="376">
        <v>8508666.3599999994</v>
      </c>
    </row>
    <row r="1764" spans="31:48">
      <c r="AE1764" s="19">
        <v>1752</v>
      </c>
      <c r="AF1764" s="382" t="s">
        <v>10723</v>
      </c>
      <c r="AQ1764" s="19">
        <v>1752</v>
      </c>
      <c r="AR1764" s="382">
        <v>8511394.3399999999</v>
      </c>
      <c r="AU1764" s="376">
        <v>1752</v>
      </c>
      <c r="AV1764" s="376">
        <v>8513517.4199999999</v>
      </c>
    </row>
    <row r="1765" spans="31:48">
      <c r="AE1765" s="19">
        <v>1753</v>
      </c>
      <c r="AF1765" s="382" t="s">
        <v>10723</v>
      </c>
      <c r="AQ1765" s="19">
        <v>1753</v>
      </c>
      <c r="AR1765" s="382">
        <v>8516247.2599999998</v>
      </c>
      <c r="AU1765" s="376">
        <v>1753</v>
      </c>
      <c r="AV1765" s="376">
        <v>8518368.4800000004</v>
      </c>
    </row>
    <row r="1766" spans="31:48">
      <c r="AE1766" s="19">
        <v>1754</v>
      </c>
      <c r="AF1766" s="382" t="s">
        <v>10723</v>
      </c>
      <c r="AQ1766" s="19">
        <v>1754</v>
      </c>
      <c r="AR1766" s="382">
        <v>8521100.1799999997</v>
      </c>
      <c r="AU1766" s="376">
        <v>1754</v>
      </c>
      <c r="AV1766" s="376">
        <v>8523219.5399999991</v>
      </c>
    </row>
    <row r="1767" spans="31:48">
      <c r="AE1767" s="19">
        <v>1755</v>
      </c>
      <c r="AF1767" s="382" t="s">
        <v>10723</v>
      </c>
      <c r="AQ1767" s="19">
        <v>1755</v>
      </c>
      <c r="AR1767" s="382">
        <v>8525953.0999999996</v>
      </c>
      <c r="AU1767" s="376">
        <v>1755</v>
      </c>
      <c r="AV1767" s="376">
        <v>8528070.5999999996</v>
      </c>
    </row>
    <row r="1768" spans="31:48">
      <c r="AE1768" s="19">
        <v>1756</v>
      </c>
      <c r="AF1768" s="382" t="s">
        <v>10723</v>
      </c>
      <c r="AQ1768" s="19">
        <v>1756</v>
      </c>
      <c r="AR1768" s="382">
        <v>8530806.0199999996</v>
      </c>
      <c r="AU1768" s="376">
        <v>1756</v>
      </c>
      <c r="AV1768" s="376">
        <v>8532921.6600000001</v>
      </c>
    </row>
    <row r="1769" spans="31:48">
      <c r="AE1769" s="19">
        <v>1757</v>
      </c>
      <c r="AF1769" s="382" t="s">
        <v>10723</v>
      </c>
      <c r="AQ1769" s="19">
        <v>1757</v>
      </c>
      <c r="AR1769" s="382">
        <v>8535658.9399999995</v>
      </c>
      <c r="AU1769" s="376">
        <v>1757</v>
      </c>
      <c r="AV1769" s="376">
        <v>8537772.7200000007</v>
      </c>
    </row>
    <row r="1770" spans="31:48">
      <c r="AE1770" s="19">
        <v>1758</v>
      </c>
      <c r="AF1770" s="382" t="s">
        <v>10723</v>
      </c>
      <c r="AQ1770" s="19">
        <v>1758</v>
      </c>
      <c r="AR1770" s="382">
        <v>8540511.8599999994</v>
      </c>
      <c r="AU1770" s="376">
        <v>1758</v>
      </c>
      <c r="AV1770" s="376">
        <v>8542623.7799999993</v>
      </c>
    </row>
    <row r="1771" spans="31:48">
      <c r="AE1771" s="19">
        <v>1759</v>
      </c>
      <c r="AF1771" s="382" t="s">
        <v>10723</v>
      </c>
      <c r="AQ1771" s="19">
        <v>1759</v>
      </c>
      <c r="AR1771" s="382">
        <v>8545364.7799999993</v>
      </c>
      <c r="AU1771" s="376">
        <v>1759</v>
      </c>
      <c r="AV1771" s="376">
        <v>8547474.8399999999</v>
      </c>
    </row>
    <row r="1772" spans="31:48">
      <c r="AE1772" s="19">
        <v>1760</v>
      </c>
      <c r="AF1772" s="382" t="s">
        <v>10723</v>
      </c>
      <c r="AQ1772" s="19">
        <v>1760</v>
      </c>
      <c r="AR1772" s="382">
        <v>8550217.6999999993</v>
      </c>
      <c r="AU1772" s="376">
        <v>1760</v>
      </c>
      <c r="AV1772" s="376">
        <v>8552325.9000000004</v>
      </c>
    </row>
    <row r="1773" spans="31:48">
      <c r="AE1773" s="19">
        <v>1761</v>
      </c>
      <c r="AF1773" s="382" t="s">
        <v>10723</v>
      </c>
      <c r="AQ1773" s="19">
        <v>1761</v>
      </c>
      <c r="AR1773" s="382">
        <v>8555070.6199999992</v>
      </c>
      <c r="AU1773" s="376">
        <v>1761</v>
      </c>
      <c r="AV1773" s="376">
        <v>8557176.9600000009</v>
      </c>
    </row>
    <row r="1774" spans="31:48">
      <c r="AE1774" s="19">
        <v>1762</v>
      </c>
      <c r="AF1774" s="382" t="s">
        <v>10723</v>
      </c>
      <c r="AQ1774" s="19">
        <v>1762</v>
      </c>
      <c r="AR1774" s="382">
        <v>8559923.5399999991</v>
      </c>
      <c r="AU1774" s="376">
        <v>1762</v>
      </c>
      <c r="AV1774" s="376">
        <v>8562028.0199999996</v>
      </c>
    </row>
    <row r="1775" spans="31:48">
      <c r="AE1775" s="19">
        <v>1763</v>
      </c>
      <c r="AF1775" s="382" t="s">
        <v>10723</v>
      </c>
      <c r="AQ1775" s="19">
        <v>1763</v>
      </c>
      <c r="AR1775" s="382">
        <v>8564776.4600000009</v>
      </c>
      <c r="AU1775" s="376">
        <v>1763</v>
      </c>
      <c r="AV1775" s="376">
        <v>8566879.0800000001</v>
      </c>
    </row>
    <row r="1776" spans="31:48">
      <c r="AE1776" s="19">
        <v>1764</v>
      </c>
      <c r="AF1776" s="382" t="s">
        <v>10723</v>
      </c>
      <c r="AQ1776" s="19">
        <v>1764</v>
      </c>
      <c r="AR1776" s="382">
        <v>8569629.3800000008</v>
      </c>
      <c r="AU1776" s="376">
        <v>1764</v>
      </c>
      <c r="AV1776" s="376">
        <v>8571730.1400000006</v>
      </c>
    </row>
    <row r="1777" spans="31:48">
      <c r="AE1777" s="19">
        <v>1765</v>
      </c>
      <c r="AF1777" s="382" t="s">
        <v>10723</v>
      </c>
      <c r="AQ1777" s="19">
        <v>1765</v>
      </c>
      <c r="AR1777" s="382">
        <v>8574482.3000000007</v>
      </c>
      <c r="AU1777" s="376">
        <v>1765</v>
      </c>
      <c r="AV1777" s="376">
        <v>8576581.1999999993</v>
      </c>
    </row>
    <row r="1778" spans="31:48">
      <c r="AE1778" s="19">
        <v>1766</v>
      </c>
      <c r="AF1778" s="382" t="s">
        <v>10723</v>
      </c>
      <c r="AQ1778" s="19">
        <v>1766</v>
      </c>
      <c r="AR1778" s="382">
        <v>8579335.2200000007</v>
      </c>
      <c r="AU1778" s="376">
        <v>1766</v>
      </c>
      <c r="AV1778" s="376">
        <v>8581432.2599999998</v>
      </c>
    </row>
    <row r="1779" spans="31:48">
      <c r="AE1779" s="19">
        <v>1767</v>
      </c>
      <c r="AF1779" s="382" t="s">
        <v>10723</v>
      </c>
      <c r="AQ1779" s="19">
        <v>1767</v>
      </c>
      <c r="AR1779" s="382">
        <v>8584188.1400000006</v>
      </c>
      <c r="AU1779" s="376">
        <v>1767</v>
      </c>
      <c r="AV1779" s="376">
        <v>8586283.3200000003</v>
      </c>
    </row>
    <row r="1780" spans="31:48">
      <c r="AE1780" s="19">
        <v>1768</v>
      </c>
      <c r="AF1780" s="382" t="s">
        <v>10723</v>
      </c>
      <c r="AQ1780" s="19">
        <v>1768</v>
      </c>
      <c r="AR1780" s="382">
        <v>8589041.0600000005</v>
      </c>
      <c r="AU1780" s="376">
        <v>1768</v>
      </c>
      <c r="AV1780" s="376">
        <v>8591134.3800000008</v>
      </c>
    </row>
    <row r="1781" spans="31:48">
      <c r="AE1781" s="19">
        <v>1769</v>
      </c>
      <c r="AF1781" s="382" t="s">
        <v>10723</v>
      </c>
      <c r="AQ1781" s="19">
        <v>1769</v>
      </c>
      <c r="AR1781" s="382">
        <v>8593893.9800000004</v>
      </c>
      <c r="AU1781" s="376">
        <v>1769</v>
      </c>
      <c r="AV1781" s="376">
        <v>8595985.4399999995</v>
      </c>
    </row>
    <row r="1782" spans="31:48">
      <c r="AE1782" s="19">
        <v>1770</v>
      </c>
      <c r="AF1782" s="382" t="s">
        <v>10723</v>
      </c>
      <c r="AQ1782" s="19">
        <v>1770</v>
      </c>
      <c r="AR1782" s="382">
        <v>8598746.9000000004</v>
      </c>
      <c r="AU1782" s="376">
        <v>1770</v>
      </c>
      <c r="AV1782" s="376">
        <v>8600836.5</v>
      </c>
    </row>
    <row r="1783" spans="31:48">
      <c r="AE1783" s="19">
        <v>1771</v>
      </c>
      <c r="AF1783" s="382" t="s">
        <v>10723</v>
      </c>
      <c r="AQ1783" s="19">
        <v>1771</v>
      </c>
      <c r="AR1783" s="382">
        <v>8603599.8200000003</v>
      </c>
      <c r="AU1783" s="376">
        <v>1771</v>
      </c>
      <c r="AV1783" s="376">
        <v>8605687.5600000005</v>
      </c>
    </row>
    <row r="1784" spans="31:48">
      <c r="AE1784" s="19">
        <v>1772</v>
      </c>
      <c r="AF1784" s="382" t="s">
        <v>10723</v>
      </c>
      <c r="AQ1784" s="19">
        <v>1772</v>
      </c>
      <c r="AR1784" s="382">
        <v>8608452.7400000002</v>
      </c>
      <c r="AU1784" s="376">
        <v>1772</v>
      </c>
      <c r="AV1784" s="376">
        <v>8610538.6199999992</v>
      </c>
    </row>
    <row r="1785" spans="31:48">
      <c r="AE1785" s="19">
        <v>1773</v>
      </c>
      <c r="AF1785" s="382" t="s">
        <v>10723</v>
      </c>
      <c r="AQ1785" s="19">
        <v>1773</v>
      </c>
      <c r="AR1785" s="382">
        <v>8613305.6600000001</v>
      </c>
      <c r="AU1785" s="376">
        <v>1773</v>
      </c>
      <c r="AV1785" s="376">
        <v>8615389.6799999997</v>
      </c>
    </row>
    <row r="1786" spans="31:48">
      <c r="AE1786" s="19">
        <v>1774</v>
      </c>
      <c r="AF1786" s="382" t="s">
        <v>10723</v>
      </c>
      <c r="AQ1786" s="19">
        <v>1774</v>
      </c>
      <c r="AR1786" s="382">
        <v>8618158.5800000001</v>
      </c>
      <c r="AU1786" s="376">
        <v>1774</v>
      </c>
      <c r="AV1786" s="376">
        <v>8620240.7400000002</v>
      </c>
    </row>
    <row r="1787" spans="31:48">
      <c r="AE1787" s="19">
        <v>1775</v>
      </c>
      <c r="AF1787" s="382" t="s">
        <v>10723</v>
      </c>
      <c r="AQ1787" s="19">
        <v>1775</v>
      </c>
      <c r="AR1787" s="382">
        <v>8623011.5</v>
      </c>
      <c r="AU1787" s="376">
        <v>1775</v>
      </c>
      <c r="AV1787" s="376">
        <v>8625091.8000000007</v>
      </c>
    </row>
    <row r="1788" spans="31:48">
      <c r="AE1788" s="19">
        <v>1776</v>
      </c>
      <c r="AF1788" s="382" t="s">
        <v>10723</v>
      </c>
      <c r="AQ1788" s="19">
        <v>1776</v>
      </c>
      <c r="AR1788" s="382">
        <v>8627864.4199999999</v>
      </c>
      <c r="AU1788" s="376">
        <v>1776</v>
      </c>
      <c r="AV1788" s="376">
        <v>8629942.8599999994</v>
      </c>
    </row>
    <row r="1789" spans="31:48">
      <c r="AE1789" s="19">
        <v>1777</v>
      </c>
      <c r="AF1789" s="382" t="s">
        <v>10723</v>
      </c>
      <c r="AQ1789" s="19">
        <v>1777</v>
      </c>
      <c r="AR1789" s="382">
        <v>8632717.3399999999</v>
      </c>
      <c r="AU1789" s="376">
        <v>1777</v>
      </c>
      <c r="AV1789" s="376">
        <v>8634793.9199999999</v>
      </c>
    </row>
    <row r="1790" spans="31:48">
      <c r="AE1790" s="19">
        <v>1778</v>
      </c>
      <c r="AF1790" s="382" t="s">
        <v>10723</v>
      </c>
      <c r="AQ1790" s="19">
        <v>1778</v>
      </c>
      <c r="AR1790" s="382">
        <v>8637570.2599999998</v>
      </c>
      <c r="AU1790" s="376">
        <v>1778</v>
      </c>
      <c r="AV1790" s="376">
        <v>8639644.9800000004</v>
      </c>
    </row>
    <row r="1791" spans="31:48">
      <c r="AE1791" s="19">
        <v>1779</v>
      </c>
      <c r="AF1791" s="382" t="s">
        <v>10723</v>
      </c>
      <c r="AQ1791" s="19">
        <v>1779</v>
      </c>
      <c r="AR1791" s="382">
        <v>8642423.1799999997</v>
      </c>
      <c r="AU1791" s="376">
        <v>1779</v>
      </c>
      <c r="AV1791" s="376">
        <v>8644496.0399999991</v>
      </c>
    </row>
    <row r="1792" spans="31:48">
      <c r="AE1792" s="19">
        <v>1780</v>
      </c>
      <c r="AF1792" s="382" t="s">
        <v>10723</v>
      </c>
      <c r="AQ1792" s="19">
        <v>1780</v>
      </c>
      <c r="AR1792" s="382">
        <v>8647276.0999999996</v>
      </c>
      <c r="AU1792" s="376">
        <v>1780</v>
      </c>
      <c r="AV1792" s="376">
        <v>8649347.0999999996</v>
      </c>
    </row>
    <row r="1793" spans="31:48">
      <c r="AE1793" s="19">
        <v>1781</v>
      </c>
      <c r="AF1793" s="382" t="s">
        <v>10723</v>
      </c>
      <c r="AQ1793" s="19">
        <v>1781</v>
      </c>
      <c r="AR1793" s="382">
        <v>8652129.0199999996</v>
      </c>
      <c r="AU1793" s="376">
        <v>1781</v>
      </c>
      <c r="AV1793" s="376">
        <v>8654198.1600000001</v>
      </c>
    </row>
    <row r="1794" spans="31:48">
      <c r="AE1794" s="19">
        <v>1782</v>
      </c>
      <c r="AF1794" s="382" t="s">
        <v>10723</v>
      </c>
      <c r="AQ1794" s="19">
        <v>1782</v>
      </c>
      <c r="AR1794" s="382">
        <v>8656981.9399999995</v>
      </c>
      <c r="AU1794" s="376">
        <v>1782</v>
      </c>
      <c r="AV1794" s="376">
        <v>8659049.2200000007</v>
      </c>
    </row>
    <row r="1795" spans="31:48">
      <c r="AE1795" s="19">
        <v>1783</v>
      </c>
      <c r="AF1795" s="382" t="s">
        <v>10723</v>
      </c>
      <c r="AQ1795" s="19">
        <v>1783</v>
      </c>
      <c r="AR1795" s="382">
        <v>8661834.8599999994</v>
      </c>
      <c r="AU1795" s="376">
        <v>1783</v>
      </c>
      <c r="AV1795" s="376">
        <v>8663900.2799999993</v>
      </c>
    </row>
    <row r="1796" spans="31:48">
      <c r="AE1796" s="19">
        <v>1784</v>
      </c>
      <c r="AF1796" s="382" t="s">
        <v>10723</v>
      </c>
      <c r="AQ1796" s="19">
        <v>1784</v>
      </c>
      <c r="AR1796" s="382">
        <v>8666687.7799999993</v>
      </c>
      <c r="AU1796" s="376">
        <v>1784</v>
      </c>
      <c r="AV1796" s="376">
        <v>8668751.3399999999</v>
      </c>
    </row>
    <row r="1797" spans="31:48">
      <c r="AE1797" s="19">
        <v>1785</v>
      </c>
      <c r="AF1797" s="382" t="s">
        <v>10723</v>
      </c>
      <c r="AQ1797" s="19">
        <v>1785</v>
      </c>
      <c r="AR1797" s="382">
        <v>8671540.6999999993</v>
      </c>
      <c r="AU1797" s="376">
        <v>1785</v>
      </c>
      <c r="AV1797" s="376">
        <v>8673602.4000000004</v>
      </c>
    </row>
    <row r="1798" spans="31:48">
      <c r="AE1798" s="19">
        <v>1786</v>
      </c>
      <c r="AF1798" s="382" t="s">
        <v>10723</v>
      </c>
      <c r="AQ1798" s="19">
        <v>1786</v>
      </c>
      <c r="AR1798" s="382">
        <v>8676393.6199999992</v>
      </c>
      <c r="AU1798" s="376">
        <v>1786</v>
      </c>
      <c r="AV1798" s="376">
        <v>8678453.4600000009</v>
      </c>
    </row>
    <row r="1799" spans="31:48">
      <c r="AE1799" s="19">
        <v>1787</v>
      </c>
      <c r="AF1799" s="382" t="s">
        <v>10723</v>
      </c>
      <c r="AQ1799" s="19">
        <v>1787</v>
      </c>
      <c r="AR1799" s="382">
        <v>8681246.5399999991</v>
      </c>
      <c r="AU1799" s="376">
        <v>1787</v>
      </c>
      <c r="AV1799" s="376">
        <v>8683304.5199999996</v>
      </c>
    </row>
    <row r="1800" spans="31:48">
      <c r="AE1800" s="19">
        <v>1788</v>
      </c>
      <c r="AF1800" s="382" t="s">
        <v>10723</v>
      </c>
      <c r="AQ1800" s="19">
        <v>1788</v>
      </c>
      <c r="AR1800" s="382">
        <v>8686099.4600000009</v>
      </c>
      <c r="AU1800" s="376">
        <v>1788</v>
      </c>
      <c r="AV1800" s="376">
        <v>8688155.5800000001</v>
      </c>
    </row>
    <row r="1801" spans="31:48">
      <c r="AE1801" s="19">
        <v>1789</v>
      </c>
      <c r="AF1801" s="382" t="s">
        <v>10723</v>
      </c>
      <c r="AQ1801" s="19">
        <v>1789</v>
      </c>
      <c r="AR1801" s="382">
        <v>8690952.3800000008</v>
      </c>
      <c r="AU1801" s="376">
        <v>1789</v>
      </c>
      <c r="AV1801" s="376">
        <v>8693006.6400000006</v>
      </c>
    </row>
    <row r="1802" spans="31:48">
      <c r="AE1802" s="19">
        <v>1790</v>
      </c>
      <c r="AF1802" s="382" t="s">
        <v>10723</v>
      </c>
      <c r="AQ1802" s="19">
        <v>1790</v>
      </c>
      <c r="AR1802" s="382">
        <v>8695805.3000000007</v>
      </c>
      <c r="AU1802" s="376">
        <v>1790</v>
      </c>
      <c r="AV1802" s="376">
        <v>8697857.6999999993</v>
      </c>
    </row>
    <row r="1803" spans="31:48">
      <c r="AE1803" s="19">
        <v>1791</v>
      </c>
      <c r="AF1803" s="382" t="s">
        <v>10723</v>
      </c>
      <c r="AQ1803" s="19">
        <v>1791</v>
      </c>
      <c r="AR1803" s="382">
        <v>8700658.2200000007</v>
      </c>
      <c r="AU1803" s="376">
        <v>1791</v>
      </c>
      <c r="AV1803" s="376">
        <v>8702708.7599999998</v>
      </c>
    </row>
    <row r="1804" spans="31:48">
      <c r="AE1804" s="19">
        <v>1792</v>
      </c>
      <c r="AF1804" s="382" t="s">
        <v>10723</v>
      </c>
      <c r="AQ1804" s="19">
        <v>1792</v>
      </c>
      <c r="AR1804" s="382">
        <v>8705511.1400000006</v>
      </c>
      <c r="AU1804" s="376">
        <v>1792</v>
      </c>
      <c r="AV1804" s="376">
        <v>8707559.8200000003</v>
      </c>
    </row>
    <row r="1805" spans="31:48">
      <c r="AE1805" s="19">
        <v>1793</v>
      </c>
      <c r="AF1805" s="382" t="s">
        <v>10723</v>
      </c>
      <c r="AQ1805" s="19">
        <v>1793</v>
      </c>
      <c r="AR1805" s="382">
        <v>8710364.0600000005</v>
      </c>
      <c r="AU1805" s="376">
        <v>1793</v>
      </c>
      <c r="AV1805" s="376">
        <v>8712410.8800000008</v>
      </c>
    </row>
    <row r="1806" spans="31:48">
      <c r="AE1806" s="19">
        <v>1794</v>
      </c>
      <c r="AF1806" s="382" t="s">
        <v>10723</v>
      </c>
      <c r="AQ1806" s="19">
        <v>1794</v>
      </c>
      <c r="AR1806" s="382">
        <v>8715216.9800000004</v>
      </c>
      <c r="AU1806" s="376">
        <v>1794</v>
      </c>
      <c r="AV1806" s="376">
        <v>8717261.9399999995</v>
      </c>
    </row>
    <row r="1807" spans="31:48">
      <c r="AE1807" s="19">
        <v>1795</v>
      </c>
      <c r="AF1807" s="382" t="s">
        <v>10723</v>
      </c>
      <c r="AQ1807" s="19">
        <v>1795</v>
      </c>
      <c r="AR1807" s="382">
        <v>8720069.9000000004</v>
      </c>
      <c r="AU1807" s="376">
        <v>1795</v>
      </c>
      <c r="AV1807" s="376">
        <v>8722113</v>
      </c>
    </row>
    <row r="1808" spans="31:48">
      <c r="AE1808" s="19">
        <v>1796</v>
      </c>
      <c r="AF1808" s="382" t="s">
        <v>10723</v>
      </c>
      <c r="AQ1808" s="19">
        <v>1796</v>
      </c>
      <c r="AR1808" s="382">
        <v>8724922.8200000003</v>
      </c>
      <c r="AU1808" s="376">
        <v>1796</v>
      </c>
      <c r="AV1808" s="376">
        <v>8726964.0600000005</v>
      </c>
    </row>
    <row r="1809" spans="31:48">
      <c r="AE1809" s="19">
        <v>1797</v>
      </c>
      <c r="AF1809" s="382" t="s">
        <v>10723</v>
      </c>
      <c r="AQ1809" s="19">
        <v>1797</v>
      </c>
      <c r="AR1809" s="382">
        <v>8729775.7400000002</v>
      </c>
      <c r="AU1809" s="376">
        <v>1797</v>
      </c>
      <c r="AV1809" s="376">
        <v>8731815.1199999992</v>
      </c>
    </row>
    <row r="1810" spans="31:48">
      <c r="AE1810" s="19">
        <v>1798</v>
      </c>
      <c r="AF1810" s="382" t="s">
        <v>10723</v>
      </c>
      <c r="AQ1810" s="19">
        <v>1798</v>
      </c>
      <c r="AR1810" s="382">
        <v>8734628.6600000001</v>
      </c>
      <c r="AU1810" s="376">
        <v>1798</v>
      </c>
      <c r="AV1810" s="376">
        <v>8736666.1799999997</v>
      </c>
    </row>
    <row r="1811" spans="31:48">
      <c r="AE1811" s="19">
        <v>1799</v>
      </c>
      <c r="AF1811" s="382" t="s">
        <v>10723</v>
      </c>
      <c r="AQ1811" s="19">
        <v>1799</v>
      </c>
      <c r="AR1811" s="382">
        <v>8739481.5800000001</v>
      </c>
      <c r="AU1811" s="376">
        <v>1799</v>
      </c>
      <c r="AV1811" s="376">
        <v>8741517.2400000002</v>
      </c>
    </row>
    <row r="1812" spans="31:48">
      <c r="AE1812" s="19">
        <v>1800</v>
      </c>
      <c r="AF1812" s="382" t="s">
        <v>10723</v>
      </c>
      <c r="AQ1812" s="19">
        <v>1800</v>
      </c>
      <c r="AR1812" s="382">
        <v>8744334.5</v>
      </c>
      <c r="AU1812" s="376">
        <v>1800</v>
      </c>
      <c r="AV1812" s="376">
        <v>8746368.3000000007</v>
      </c>
    </row>
    <row r="1813" spans="31:48">
      <c r="AE1813" s="19">
        <v>1801</v>
      </c>
      <c r="AF1813" s="382" t="s">
        <v>10723</v>
      </c>
      <c r="AQ1813" s="19">
        <v>1801</v>
      </c>
      <c r="AR1813" s="382">
        <v>8749187.4199999999</v>
      </c>
      <c r="AU1813" s="376">
        <v>1801</v>
      </c>
      <c r="AV1813" s="376">
        <v>8751219.3599999994</v>
      </c>
    </row>
    <row r="1814" spans="31:48">
      <c r="AE1814" s="19">
        <v>1802</v>
      </c>
      <c r="AF1814" s="382" t="s">
        <v>10723</v>
      </c>
      <c r="AQ1814" s="19">
        <v>1802</v>
      </c>
      <c r="AR1814" s="382">
        <v>8754040.3399999999</v>
      </c>
      <c r="AU1814" s="376">
        <v>1802</v>
      </c>
      <c r="AV1814" s="376">
        <v>8756070.4199999999</v>
      </c>
    </row>
    <row r="1815" spans="31:48">
      <c r="AE1815" s="19">
        <v>1803</v>
      </c>
      <c r="AF1815" s="382" t="s">
        <v>10723</v>
      </c>
      <c r="AQ1815" s="19">
        <v>1803</v>
      </c>
      <c r="AR1815" s="382">
        <v>8758893.2599999998</v>
      </c>
      <c r="AU1815" s="376">
        <v>1803</v>
      </c>
      <c r="AV1815" s="376">
        <v>8760921.4800000004</v>
      </c>
    </row>
    <row r="1816" spans="31:48">
      <c r="AE1816" s="19">
        <v>1804</v>
      </c>
      <c r="AF1816" s="382" t="s">
        <v>10723</v>
      </c>
      <c r="AQ1816" s="19">
        <v>1804</v>
      </c>
      <c r="AR1816" s="382">
        <v>8763746.1799999997</v>
      </c>
      <c r="AU1816" s="376">
        <v>1804</v>
      </c>
      <c r="AV1816" s="376">
        <v>8765772.5399999991</v>
      </c>
    </row>
    <row r="1817" spans="31:48">
      <c r="AE1817" s="19">
        <v>1805</v>
      </c>
      <c r="AF1817" s="382" t="s">
        <v>10723</v>
      </c>
      <c r="AQ1817" s="19">
        <v>1805</v>
      </c>
      <c r="AR1817" s="382">
        <v>8768599.0999999996</v>
      </c>
      <c r="AU1817" s="376">
        <v>1805</v>
      </c>
      <c r="AV1817" s="376">
        <v>8770623.5999999996</v>
      </c>
    </row>
    <row r="1818" spans="31:48">
      <c r="AE1818" s="19">
        <v>1806</v>
      </c>
      <c r="AF1818" s="382" t="s">
        <v>10723</v>
      </c>
      <c r="AQ1818" s="19">
        <v>1806</v>
      </c>
      <c r="AR1818" s="382">
        <v>8773452.0199999996</v>
      </c>
      <c r="AU1818" s="376">
        <v>1806</v>
      </c>
      <c r="AV1818" s="376">
        <v>8775474.6600000001</v>
      </c>
    </row>
    <row r="1819" spans="31:48">
      <c r="AE1819" s="19">
        <v>1807</v>
      </c>
      <c r="AF1819" s="382" t="s">
        <v>10723</v>
      </c>
      <c r="AQ1819" s="19">
        <v>1807</v>
      </c>
      <c r="AR1819" s="382">
        <v>8778304.9399999995</v>
      </c>
      <c r="AU1819" s="376">
        <v>1807</v>
      </c>
      <c r="AV1819" s="376">
        <v>8780325.7200000007</v>
      </c>
    </row>
    <row r="1820" spans="31:48">
      <c r="AE1820" s="19">
        <v>1808</v>
      </c>
      <c r="AF1820" s="382" t="s">
        <v>10723</v>
      </c>
      <c r="AQ1820" s="19">
        <v>1808</v>
      </c>
      <c r="AR1820" s="382">
        <v>8783157.8599999994</v>
      </c>
      <c r="AU1820" s="376">
        <v>1808</v>
      </c>
      <c r="AV1820" s="376">
        <v>8785176.7799999993</v>
      </c>
    </row>
    <row r="1821" spans="31:48">
      <c r="AE1821" s="19">
        <v>1809</v>
      </c>
      <c r="AF1821" s="382" t="s">
        <v>10723</v>
      </c>
      <c r="AQ1821" s="19">
        <v>1809</v>
      </c>
      <c r="AR1821" s="382">
        <v>8788010.7799999993</v>
      </c>
      <c r="AU1821" s="376">
        <v>1809</v>
      </c>
      <c r="AV1821" s="376">
        <v>8790027.8399999999</v>
      </c>
    </row>
    <row r="1822" spans="31:48">
      <c r="AE1822" s="19">
        <v>1810</v>
      </c>
      <c r="AF1822" s="382" t="s">
        <v>10723</v>
      </c>
      <c r="AQ1822" s="19">
        <v>1810</v>
      </c>
      <c r="AR1822" s="382">
        <v>8792863.6999999993</v>
      </c>
      <c r="AU1822" s="376">
        <v>1810</v>
      </c>
      <c r="AV1822" s="376">
        <v>8794878.9000000004</v>
      </c>
    </row>
    <row r="1823" spans="31:48">
      <c r="AE1823" s="19">
        <v>1811</v>
      </c>
      <c r="AF1823" s="382" t="s">
        <v>10723</v>
      </c>
      <c r="AQ1823" s="19">
        <v>1811</v>
      </c>
      <c r="AR1823" s="382">
        <v>8797716.6199999992</v>
      </c>
      <c r="AU1823" s="376">
        <v>1811</v>
      </c>
      <c r="AV1823" s="376">
        <v>8799729.9600000009</v>
      </c>
    </row>
    <row r="1824" spans="31:48">
      <c r="AE1824" s="19">
        <v>1812</v>
      </c>
      <c r="AF1824" s="382" t="s">
        <v>10723</v>
      </c>
      <c r="AQ1824" s="19">
        <v>1812</v>
      </c>
      <c r="AR1824" s="382">
        <v>8802569.5399999991</v>
      </c>
      <c r="AU1824" s="376">
        <v>1812</v>
      </c>
      <c r="AV1824" s="376">
        <v>8804581.0199999996</v>
      </c>
    </row>
    <row r="1825" spans="31:48">
      <c r="AE1825" s="19">
        <v>1813</v>
      </c>
      <c r="AF1825" s="382" t="s">
        <v>10723</v>
      </c>
      <c r="AQ1825" s="19">
        <v>1813</v>
      </c>
      <c r="AR1825" s="382">
        <v>8807422.4600000009</v>
      </c>
      <c r="AU1825" s="376">
        <v>1813</v>
      </c>
      <c r="AV1825" s="376">
        <v>8809432.0800000001</v>
      </c>
    </row>
    <row r="1826" spans="31:48">
      <c r="AE1826" s="19">
        <v>1814</v>
      </c>
      <c r="AF1826" s="382" t="s">
        <v>10723</v>
      </c>
      <c r="AQ1826" s="19">
        <v>1814</v>
      </c>
      <c r="AR1826" s="382">
        <v>8812275.3800000008</v>
      </c>
      <c r="AU1826" s="376">
        <v>1814</v>
      </c>
      <c r="AV1826" s="376">
        <v>8814283.1400000006</v>
      </c>
    </row>
    <row r="1827" spans="31:48">
      <c r="AE1827" s="19">
        <v>1815</v>
      </c>
      <c r="AF1827" s="382" t="s">
        <v>10723</v>
      </c>
      <c r="AQ1827" s="19">
        <v>1815</v>
      </c>
      <c r="AR1827" s="382">
        <v>8817128.3000000007</v>
      </c>
      <c r="AU1827" s="376">
        <v>1815</v>
      </c>
      <c r="AV1827" s="376">
        <v>8819134.1999999993</v>
      </c>
    </row>
    <row r="1828" spans="31:48">
      <c r="AE1828" s="19">
        <v>1816</v>
      </c>
      <c r="AF1828" s="382" t="s">
        <v>10723</v>
      </c>
      <c r="AQ1828" s="19">
        <v>1816</v>
      </c>
      <c r="AR1828" s="382">
        <v>8821981.2200000007</v>
      </c>
      <c r="AU1828" s="376">
        <v>1816</v>
      </c>
      <c r="AV1828" s="376">
        <v>8823985.2599999998</v>
      </c>
    </row>
    <row r="1829" spans="31:48">
      <c r="AE1829" s="19">
        <v>1817</v>
      </c>
      <c r="AF1829" s="382" t="s">
        <v>10723</v>
      </c>
      <c r="AQ1829" s="19">
        <v>1817</v>
      </c>
      <c r="AR1829" s="382">
        <v>8826834.1400000006</v>
      </c>
      <c r="AU1829" s="376">
        <v>1817</v>
      </c>
      <c r="AV1829" s="376">
        <v>8828836.3200000003</v>
      </c>
    </row>
    <row r="1830" spans="31:48">
      <c r="AE1830" s="19">
        <v>1818</v>
      </c>
      <c r="AF1830" s="382" t="s">
        <v>10723</v>
      </c>
      <c r="AQ1830" s="19">
        <v>1818</v>
      </c>
      <c r="AR1830" s="382">
        <v>8831687.0600000005</v>
      </c>
      <c r="AU1830" s="376">
        <v>1818</v>
      </c>
      <c r="AV1830" s="376">
        <v>8833687.3800000008</v>
      </c>
    </row>
    <row r="1831" spans="31:48">
      <c r="AE1831" s="19">
        <v>1819</v>
      </c>
      <c r="AF1831" s="382" t="s">
        <v>10723</v>
      </c>
      <c r="AQ1831" s="19">
        <v>1819</v>
      </c>
      <c r="AR1831" s="382">
        <v>8836539.9800000004</v>
      </c>
      <c r="AU1831" s="376">
        <v>1819</v>
      </c>
      <c r="AV1831" s="376">
        <v>8838538.4399999995</v>
      </c>
    </row>
    <row r="1832" spans="31:48">
      <c r="AE1832" s="19">
        <v>1820</v>
      </c>
      <c r="AF1832" s="382" t="s">
        <v>10723</v>
      </c>
      <c r="AQ1832" s="19">
        <v>1820</v>
      </c>
      <c r="AR1832" s="382">
        <v>8841392.9000000004</v>
      </c>
      <c r="AU1832" s="376">
        <v>1820</v>
      </c>
      <c r="AV1832" s="376">
        <v>8843389.5</v>
      </c>
    </row>
    <row r="1833" spans="31:48">
      <c r="AE1833" s="19">
        <v>1821</v>
      </c>
      <c r="AF1833" s="382" t="s">
        <v>10723</v>
      </c>
      <c r="AQ1833" s="19">
        <v>1821</v>
      </c>
      <c r="AR1833" s="382">
        <v>8846245.8200000003</v>
      </c>
      <c r="AU1833" s="376">
        <v>1821</v>
      </c>
      <c r="AV1833" s="376">
        <v>8848240.5600000005</v>
      </c>
    </row>
    <row r="1834" spans="31:48">
      <c r="AE1834" s="19">
        <v>1822</v>
      </c>
      <c r="AF1834" s="382" t="s">
        <v>10723</v>
      </c>
      <c r="AQ1834" s="19">
        <v>1822</v>
      </c>
      <c r="AR1834" s="382">
        <v>8851098.7400000002</v>
      </c>
      <c r="AU1834" s="376">
        <v>1822</v>
      </c>
      <c r="AV1834" s="376">
        <v>8853091.6199999992</v>
      </c>
    </row>
    <row r="1835" spans="31:48">
      <c r="AE1835" s="19">
        <v>1823</v>
      </c>
      <c r="AF1835" s="382" t="s">
        <v>10723</v>
      </c>
      <c r="AQ1835" s="19">
        <v>1823</v>
      </c>
      <c r="AR1835" s="382">
        <v>8855951.6600000001</v>
      </c>
      <c r="AU1835" s="376">
        <v>1823</v>
      </c>
      <c r="AV1835" s="376">
        <v>8857942.6799999997</v>
      </c>
    </row>
    <row r="1836" spans="31:48">
      <c r="AE1836" s="19">
        <v>1824</v>
      </c>
      <c r="AF1836" s="382" t="s">
        <v>10723</v>
      </c>
      <c r="AQ1836" s="19">
        <v>1824</v>
      </c>
      <c r="AR1836" s="382">
        <v>8860804.5800000001</v>
      </c>
      <c r="AU1836" s="376">
        <v>1824</v>
      </c>
      <c r="AV1836" s="376">
        <v>8862793.7400000002</v>
      </c>
    </row>
    <row r="1837" spans="31:48">
      <c r="AE1837" s="19">
        <v>1825</v>
      </c>
      <c r="AF1837" s="382" t="s">
        <v>10723</v>
      </c>
      <c r="AQ1837" s="19">
        <v>1825</v>
      </c>
      <c r="AR1837" s="382">
        <v>8865657.5</v>
      </c>
      <c r="AU1837" s="376">
        <v>1825</v>
      </c>
      <c r="AV1837" s="376">
        <v>8867644.8000000007</v>
      </c>
    </row>
    <row r="1838" spans="31:48">
      <c r="AE1838" s="19">
        <v>1826</v>
      </c>
      <c r="AF1838" s="382" t="s">
        <v>10723</v>
      </c>
      <c r="AQ1838" s="19">
        <v>1826</v>
      </c>
      <c r="AR1838" s="382">
        <v>8870510.4199999999</v>
      </c>
      <c r="AU1838" s="376">
        <v>1826</v>
      </c>
      <c r="AV1838" s="376">
        <v>8872495.8599999994</v>
      </c>
    </row>
    <row r="1839" spans="31:48">
      <c r="AE1839" s="19">
        <v>1827</v>
      </c>
      <c r="AF1839" s="382" t="s">
        <v>10723</v>
      </c>
      <c r="AQ1839" s="19">
        <v>1827</v>
      </c>
      <c r="AR1839" s="382">
        <v>8875363.3399999999</v>
      </c>
      <c r="AU1839" s="376">
        <v>1827</v>
      </c>
      <c r="AV1839" s="376">
        <v>8877346.9199999999</v>
      </c>
    </row>
    <row r="1840" spans="31:48">
      <c r="AE1840" s="19">
        <v>1828</v>
      </c>
      <c r="AF1840" s="382" t="s">
        <v>10723</v>
      </c>
      <c r="AQ1840" s="19">
        <v>1828</v>
      </c>
      <c r="AR1840" s="382">
        <v>8880216.2599999998</v>
      </c>
      <c r="AU1840" s="376">
        <v>1828</v>
      </c>
      <c r="AV1840" s="376">
        <v>8882197.9800000004</v>
      </c>
    </row>
    <row r="1841" spans="31:48">
      <c r="AE1841" s="19">
        <v>1829</v>
      </c>
      <c r="AF1841" s="382" t="s">
        <v>10723</v>
      </c>
      <c r="AQ1841" s="19">
        <v>1829</v>
      </c>
      <c r="AR1841" s="382">
        <v>8885069.1799999997</v>
      </c>
      <c r="AU1841" s="376">
        <v>1829</v>
      </c>
      <c r="AV1841" s="376">
        <v>8887049.0399999991</v>
      </c>
    </row>
    <row r="1842" spans="31:48">
      <c r="AE1842" s="19">
        <v>1830</v>
      </c>
      <c r="AF1842" s="382" t="s">
        <v>10723</v>
      </c>
      <c r="AQ1842" s="19">
        <v>1830</v>
      </c>
      <c r="AR1842" s="382">
        <v>8889922.0999999996</v>
      </c>
      <c r="AU1842" s="376">
        <v>1830</v>
      </c>
      <c r="AV1842" s="376">
        <v>8891900.0999999996</v>
      </c>
    </row>
    <row r="1843" spans="31:48">
      <c r="AE1843" s="19">
        <v>1831</v>
      </c>
      <c r="AF1843" s="382" t="s">
        <v>10723</v>
      </c>
      <c r="AQ1843" s="19">
        <v>1831</v>
      </c>
      <c r="AR1843" s="382">
        <v>8894775.0199999996</v>
      </c>
      <c r="AU1843" s="376">
        <v>1831</v>
      </c>
      <c r="AV1843" s="376">
        <v>8896751.1600000001</v>
      </c>
    </row>
    <row r="1844" spans="31:48">
      <c r="AE1844" s="19">
        <v>1832</v>
      </c>
      <c r="AF1844" s="382" t="s">
        <v>10723</v>
      </c>
      <c r="AQ1844" s="19">
        <v>1832</v>
      </c>
      <c r="AR1844" s="382">
        <v>8899627.9399999995</v>
      </c>
      <c r="AU1844" s="376">
        <v>1832</v>
      </c>
      <c r="AV1844" s="376">
        <v>8901602.2200000007</v>
      </c>
    </row>
    <row r="1845" spans="31:48">
      <c r="AE1845" s="19">
        <v>1833</v>
      </c>
      <c r="AF1845" s="382" t="s">
        <v>10723</v>
      </c>
      <c r="AQ1845" s="19">
        <v>1833</v>
      </c>
      <c r="AR1845" s="382">
        <v>8904480.8599999994</v>
      </c>
      <c r="AU1845" s="376">
        <v>1833</v>
      </c>
      <c r="AV1845" s="376">
        <v>8906453.2799999993</v>
      </c>
    </row>
    <row r="1846" spans="31:48">
      <c r="AE1846" s="19">
        <v>1834</v>
      </c>
      <c r="AF1846" s="382" t="s">
        <v>10723</v>
      </c>
      <c r="AQ1846" s="19">
        <v>1834</v>
      </c>
      <c r="AR1846" s="382">
        <v>8909333.7799999993</v>
      </c>
      <c r="AU1846" s="376">
        <v>1834</v>
      </c>
      <c r="AV1846" s="376">
        <v>8911304.3399999999</v>
      </c>
    </row>
    <row r="1847" spans="31:48">
      <c r="AE1847" s="19">
        <v>1835</v>
      </c>
      <c r="AF1847" s="382" t="s">
        <v>10723</v>
      </c>
      <c r="AQ1847" s="19">
        <v>1835</v>
      </c>
      <c r="AR1847" s="382">
        <v>8914186.6999999993</v>
      </c>
      <c r="AU1847" s="376">
        <v>1835</v>
      </c>
      <c r="AV1847" s="376">
        <v>8916155.4000000004</v>
      </c>
    </row>
    <row r="1848" spans="31:48">
      <c r="AE1848" s="19">
        <v>1836</v>
      </c>
      <c r="AF1848" s="382" t="s">
        <v>10723</v>
      </c>
      <c r="AQ1848" s="19">
        <v>1836</v>
      </c>
      <c r="AR1848" s="382">
        <v>8919039.6199999992</v>
      </c>
      <c r="AU1848" s="376">
        <v>1836</v>
      </c>
      <c r="AV1848" s="376">
        <v>8921006.4600000009</v>
      </c>
    </row>
    <row r="1849" spans="31:48">
      <c r="AE1849" s="19">
        <v>1837</v>
      </c>
      <c r="AF1849" s="382" t="s">
        <v>10723</v>
      </c>
      <c r="AQ1849" s="19">
        <v>1837</v>
      </c>
      <c r="AR1849" s="382">
        <v>8923892.5399999991</v>
      </c>
      <c r="AU1849" s="376">
        <v>1837</v>
      </c>
      <c r="AV1849" s="376">
        <v>8925857.5199999996</v>
      </c>
    </row>
    <row r="1850" spans="31:48">
      <c r="AE1850" s="19">
        <v>1838</v>
      </c>
      <c r="AF1850" s="382" t="s">
        <v>10723</v>
      </c>
      <c r="AQ1850" s="19">
        <v>1838</v>
      </c>
      <c r="AR1850" s="382">
        <v>8928745.4600000009</v>
      </c>
      <c r="AU1850" s="376">
        <v>1838</v>
      </c>
      <c r="AV1850" s="376">
        <v>8930708.5800000001</v>
      </c>
    </row>
    <row r="1851" spans="31:48">
      <c r="AE1851" s="19">
        <v>1839</v>
      </c>
      <c r="AF1851" s="382" t="s">
        <v>10723</v>
      </c>
      <c r="AQ1851" s="19">
        <v>1839</v>
      </c>
      <c r="AR1851" s="382">
        <v>8933598.3800000008</v>
      </c>
      <c r="AU1851" s="376">
        <v>1839</v>
      </c>
      <c r="AV1851" s="376">
        <v>8935559.6400000006</v>
      </c>
    </row>
    <row r="1852" spans="31:48">
      <c r="AE1852" s="19">
        <v>1840</v>
      </c>
      <c r="AF1852" s="382" t="s">
        <v>10723</v>
      </c>
      <c r="AQ1852" s="19">
        <v>1840</v>
      </c>
      <c r="AR1852" s="382">
        <v>8938451.3000000007</v>
      </c>
      <c r="AU1852" s="376">
        <v>1840</v>
      </c>
      <c r="AV1852" s="376">
        <v>8940410.6999999993</v>
      </c>
    </row>
    <row r="1853" spans="31:48">
      <c r="AE1853" s="19">
        <v>1841</v>
      </c>
      <c r="AF1853" s="382" t="s">
        <v>10723</v>
      </c>
      <c r="AQ1853" s="19">
        <v>1841</v>
      </c>
      <c r="AR1853" s="382">
        <v>8943304.2200000007</v>
      </c>
      <c r="AU1853" s="376">
        <v>1841</v>
      </c>
      <c r="AV1853" s="376">
        <v>8945261.7599999998</v>
      </c>
    </row>
    <row r="1854" spans="31:48">
      <c r="AE1854" s="19">
        <v>1842</v>
      </c>
      <c r="AF1854" s="382" t="s">
        <v>10723</v>
      </c>
      <c r="AQ1854" s="19">
        <v>1842</v>
      </c>
      <c r="AR1854" s="382">
        <v>8948157.1400000006</v>
      </c>
      <c r="AU1854" s="376">
        <v>1842</v>
      </c>
      <c r="AV1854" s="376">
        <v>8950112.8200000003</v>
      </c>
    </row>
    <row r="1855" spans="31:48">
      <c r="AE1855" s="19">
        <v>1843</v>
      </c>
      <c r="AF1855" s="382" t="s">
        <v>10723</v>
      </c>
      <c r="AQ1855" s="19">
        <v>1843</v>
      </c>
      <c r="AR1855" s="382">
        <v>8953010.0600000005</v>
      </c>
      <c r="AU1855" s="376">
        <v>1843</v>
      </c>
      <c r="AV1855" s="376">
        <v>8954963.8800000008</v>
      </c>
    </row>
    <row r="1856" spans="31:48">
      <c r="AE1856" s="19">
        <v>1844</v>
      </c>
      <c r="AF1856" s="382" t="s">
        <v>10723</v>
      </c>
      <c r="AQ1856" s="19">
        <v>1844</v>
      </c>
      <c r="AR1856" s="382">
        <v>8957862.9800000004</v>
      </c>
      <c r="AU1856" s="376">
        <v>1844</v>
      </c>
      <c r="AV1856" s="376">
        <v>8959814.9399999995</v>
      </c>
    </row>
    <row r="1857" spans="31:48">
      <c r="AE1857" s="19">
        <v>1845</v>
      </c>
      <c r="AF1857" s="382" t="s">
        <v>10723</v>
      </c>
      <c r="AQ1857" s="19">
        <v>1845</v>
      </c>
      <c r="AR1857" s="382">
        <v>8962715.9000000004</v>
      </c>
      <c r="AU1857" s="376">
        <v>1845</v>
      </c>
      <c r="AV1857" s="376">
        <v>8964666</v>
      </c>
    </row>
    <row r="1858" spans="31:48">
      <c r="AE1858" s="19">
        <v>1846</v>
      </c>
      <c r="AF1858" s="382" t="s">
        <v>10723</v>
      </c>
      <c r="AQ1858" s="19">
        <v>1846</v>
      </c>
      <c r="AR1858" s="382">
        <v>8967568.8200000003</v>
      </c>
      <c r="AU1858" s="376">
        <v>1846</v>
      </c>
      <c r="AV1858" s="376">
        <v>8969517.0600000005</v>
      </c>
    </row>
    <row r="1859" spans="31:48">
      <c r="AE1859" s="19">
        <v>1847</v>
      </c>
      <c r="AF1859" s="382" t="s">
        <v>10723</v>
      </c>
      <c r="AQ1859" s="19">
        <v>1847</v>
      </c>
      <c r="AR1859" s="382">
        <v>8972421.7400000002</v>
      </c>
      <c r="AU1859" s="376">
        <v>1847</v>
      </c>
      <c r="AV1859" s="376">
        <v>8974368.1199999992</v>
      </c>
    </row>
    <row r="1860" spans="31:48">
      <c r="AE1860" s="19">
        <v>1848</v>
      </c>
      <c r="AF1860" s="382" t="s">
        <v>10723</v>
      </c>
      <c r="AQ1860" s="19">
        <v>1848</v>
      </c>
      <c r="AR1860" s="382">
        <v>8977274.6600000001</v>
      </c>
      <c r="AU1860" s="376">
        <v>1848</v>
      </c>
      <c r="AV1860" s="376">
        <v>8979219.1799999997</v>
      </c>
    </row>
    <row r="1861" spans="31:48">
      <c r="AE1861" s="19">
        <v>1849</v>
      </c>
      <c r="AF1861" s="382" t="s">
        <v>10723</v>
      </c>
      <c r="AQ1861" s="19">
        <v>1849</v>
      </c>
      <c r="AR1861" s="382">
        <v>8982127.5800000001</v>
      </c>
      <c r="AU1861" s="376">
        <v>1849</v>
      </c>
      <c r="AV1861" s="376">
        <v>8984070.2400000002</v>
      </c>
    </row>
    <row r="1862" spans="31:48">
      <c r="AE1862" s="19">
        <v>1850</v>
      </c>
      <c r="AF1862" s="382" t="s">
        <v>10723</v>
      </c>
      <c r="AQ1862" s="19">
        <v>1850</v>
      </c>
      <c r="AR1862" s="382">
        <v>8986980.5</v>
      </c>
      <c r="AU1862" s="376">
        <v>1850</v>
      </c>
      <c r="AV1862" s="376">
        <v>8988921.3000000007</v>
      </c>
    </row>
    <row r="1863" spans="31:48">
      <c r="AE1863" s="19">
        <v>1851</v>
      </c>
      <c r="AF1863" s="382" t="s">
        <v>10723</v>
      </c>
      <c r="AQ1863" s="19">
        <v>1851</v>
      </c>
      <c r="AR1863" s="382">
        <v>8991833.4199999999</v>
      </c>
      <c r="AU1863" s="376">
        <v>1851</v>
      </c>
      <c r="AV1863" s="376">
        <v>8993772.3599999994</v>
      </c>
    </row>
    <row r="1864" spans="31:48">
      <c r="AE1864" s="19">
        <v>1852</v>
      </c>
      <c r="AF1864" s="382" t="s">
        <v>10723</v>
      </c>
      <c r="AQ1864" s="19">
        <v>1852</v>
      </c>
      <c r="AR1864" s="382">
        <v>8996686.3399999999</v>
      </c>
      <c r="AU1864" s="376">
        <v>1852</v>
      </c>
      <c r="AV1864" s="376">
        <v>8998623.4199999999</v>
      </c>
    </row>
    <row r="1865" spans="31:48">
      <c r="AE1865" s="19">
        <v>1853</v>
      </c>
      <c r="AF1865" s="382" t="s">
        <v>10723</v>
      </c>
      <c r="AQ1865" s="19">
        <v>1853</v>
      </c>
      <c r="AR1865" s="382">
        <v>9001539.2599999998</v>
      </c>
      <c r="AU1865" s="376">
        <v>1853</v>
      </c>
      <c r="AV1865" s="376">
        <v>9003474.4800000004</v>
      </c>
    </row>
    <row r="1866" spans="31:48">
      <c r="AE1866" s="19">
        <v>1854</v>
      </c>
      <c r="AF1866" s="382" t="s">
        <v>10723</v>
      </c>
      <c r="AQ1866" s="19">
        <v>1854</v>
      </c>
      <c r="AR1866" s="382">
        <v>9006392.1799999997</v>
      </c>
      <c r="AU1866" s="376">
        <v>1854</v>
      </c>
      <c r="AV1866" s="376">
        <v>9008325.5399999991</v>
      </c>
    </row>
    <row r="1867" spans="31:48">
      <c r="AE1867" s="19">
        <v>1855</v>
      </c>
      <c r="AF1867" s="382" t="s">
        <v>10723</v>
      </c>
      <c r="AQ1867" s="19">
        <v>1855</v>
      </c>
      <c r="AR1867" s="382">
        <v>9011245.0999999996</v>
      </c>
      <c r="AU1867" s="376">
        <v>1855</v>
      </c>
      <c r="AV1867" s="376">
        <v>9013176.5999999996</v>
      </c>
    </row>
    <row r="1868" spans="31:48">
      <c r="AE1868" s="19">
        <v>1856</v>
      </c>
      <c r="AF1868" s="382" t="s">
        <v>10723</v>
      </c>
      <c r="AQ1868" s="19">
        <v>1856</v>
      </c>
      <c r="AR1868" s="382">
        <v>9016098.0199999996</v>
      </c>
      <c r="AU1868" s="376">
        <v>1856</v>
      </c>
      <c r="AV1868" s="376">
        <v>9018027.6600000001</v>
      </c>
    </row>
    <row r="1869" spans="31:48">
      <c r="AE1869" s="19">
        <v>1857</v>
      </c>
      <c r="AF1869" s="382" t="s">
        <v>10723</v>
      </c>
      <c r="AQ1869" s="19">
        <v>1857</v>
      </c>
      <c r="AR1869" s="382">
        <v>9020950.9399999995</v>
      </c>
      <c r="AU1869" s="376">
        <v>1857</v>
      </c>
      <c r="AV1869" s="376">
        <v>9022878.7200000007</v>
      </c>
    </row>
    <row r="1870" spans="31:48">
      <c r="AE1870" s="19">
        <v>1858</v>
      </c>
      <c r="AF1870" s="382" t="s">
        <v>10723</v>
      </c>
      <c r="AQ1870" s="19">
        <v>1858</v>
      </c>
      <c r="AR1870" s="382">
        <v>9025803.8599999994</v>
      </c>
      <c r="AU1870" s="376">
        <v>1858</v>
      </c>
      <c r="AV1870" s="376">
        <v>9027729.7799999993</v>
      </c>
    </row>
    <row r="1871" spans="31:48">
      <c r="AE1871" s="19">
        <v>1859</v>
      </c>
      <c r="AF1871" s="382" t="s">
        <v>10723</v>
      </c>
      <c r="AQ1871" s="19">
        <v>1859</v>
      </c>
      <c r="AR1871" s="382">
        <v>9030656.7799999993</v>
      </c>
      <c r="AU1871" s="376">
        <v>1859</v>
      </c>
      <c r="AV1871" s="376">
        <v>9032580.8399999999</v>
      </c>
    </row>
    <row r="1872" spans="31:48">
      <c r="AE1872" s="19">
        <v>1860</v>
      </c>
      <c r="AF1872" s="382" t="s">
        <v>10723</v>
      </c>
      <c r="AQ1872" s="19">
        <v>1860</v>
      </c>
      <c r="AR1872" s="382">
        <v>9035509.6999999993</v>
      </c>
      <c r="AU1872" s="376">
        <v>1860</v>
      </c>
      <c r="AV1872" s="376">
        <v>9037431.9000000004</v>
      </c>
    </row>
    <row r="1873" spans="31:48">
      <c r="AE1873" s="19">
        <v>1861</v>
      </c>
      <c r="AF1873" s="382" t="s">
        <v>10723</v>
      </c>
      <c r="AQ1873" s="19">
        <v>1861</v>
      </c>
      <c r="AR1873" s="382">
        <v>9040362.6199999992</v>
      </c>
      <c r="AU1873" s="376">
        <v>1861</v>
      </c>
      <c r="AV1873" s="376">
        <v>9042282.9600000009</v>
      </c>
    </row>
    <row r="1874" spans="31:48">
      <c r="AE1874" s="19">
        <v>1862</v>
      </c>
      <c r="AF1874" s="382" t="s">
        <v>10723</v>
      </c>
      <c r="AQ1874" s="19">
        <v>1862</v>
      </c>
      <c r="AR1874" s="382">
        <v>9045215.5399999991</v>
      </c>
      <c r="AU1874" s="376">
        <v>1862</v>
      </c>
      <c r="AV1874" s="376">
        <v>9047134.0199999996</v>
      </c>
    </row>
    <row r="1875" spans="31:48">
      <c r="AE1875" s="19">
        <v>1863</v>
      </c>
      <c r="AF1875" s="382" t="s">
        <v>10723</v>
      </c>
      <c r="AQ1875" s="19">
        <v>1863</v>
      </c>
      <c r="AR1875" s="382">
        <v>9050068.4600000009</v>
      </c>
      <c r="AU1875" s="376">
        <v>1863</v>
      </c>
      <c r="AV1875" s="376">
        <v>9051985.0800000001</v>
      </c>
    </row>
    <row r="1876" spans="31:48">
      <c r="AE1876" s="19">
        <v>1864</v>
      </c>
      <c r="AF1876" s="382" t="s">
        <v>10723</v>
      </c>
      <c r="AQ1876" s="19">
        <v>1864</v>
      </c>
      <c r="AR1876" s="382">
        <v>9054921.3800000008</v>
      </c>
      <c r="AU1876" s="376">
        <v>1864</v>
      </c>
      <c r="AV1876" s="376">
        <v>9056836.1400000006</v>
      </c>
    </row>
    <row r="1877" spans="31:48">
      <c r="AE1877" s="19">
        <v>1865</v>
      </c>
      <c r="AF1877" s="382" t="s">
        <v>10723</v>
      </c>
      <c r="AQ1877" s="19">
        <v>1865</v>
      </c>
      <c r="AR1877" s="382">
        <v>9059774.3000000007</v>
      </c>
      <c r="AU1877" s="376">
        <v>1865</v>
      </c>
      <c r="AV1877" s="376">
        <v>9061687.1999999993</v>
      </c>
    </row>
    <row r="1878" spans="31:48">
      <c r="AE1878" s="19">
        <v>1866</v>
      </c>
      <c r="AF1878" s="382" t="s">
        <v>10723</v>
      </c>
      <c r="AQ1878" s="19">
        <v>1866</v>
      </c>
      <c r="AR1878" s="382">
        <v>9064627.2200000007</v>
      </c>
      <c r="AU1878" s="376">
        <v>1866</v>
      </c>
      <c r="AV1878" s="376">
        <v>9066538.2599999998</v>
      </c>
    </row>
    <row r="1879" spans="31:48">
      <c r="AE1879" s="19">
        <v>1867</v>
      </c>
      <c r="AF1879" s="382" t="s">
        <v>10723</v>
      </c>
      <c r="AQ1879" s="19">
        <v>1867</v>
      </c>
      <c r="AR1879" s="382">
        <v>9069480.1400000006</v>
      </c>
      <c r="AU1879" s="376">
        <v>1867</v>
      </c>
      <c r="AV1879" s="376">
        <v>9071389.3200000003</v>
      </c>
    </row>
    <row r="1880" spans="31:48">
      <c r="AE1880" s="19">
        <v>1868</v>
      </c>
      <c r="AF1880" s="382" t="s">
        <v>10723</v>
      </c>
      <c r="AQ1880" s="19">
        <v>1868</v>
      </c>
      <c r="AR1880" s="382">
        <v>9074333.0600000005</v>
      </c>
      <c r="AU1880" s="376">
        <v>1868</v>
      </c>
      <c r="AV1880" s="376">
        <v>9076240.3800000008</v>
      </c>
    </row>
    <row r="1881" spans="31:48">
      <c r="AE1881" s="19">
        <v>1869</v>
      </c>
      <c r="AF1881" s="382" t="s">
        <v>10723</v>
      </c>
      <c r="AQ1881" s="19">
        <v>1869</v>
      </c>
      <c r="AR1881" s="382">
        <v>9079185.9800000004</v>
      </c>
      <c r="AU1881" s="376">
        <v>1869</v>
      </c>
      <c r="AV1881" s="376">
        <v>9081091.4399999995</v>
      </c>
    </row>
    <row r="1882" spans="31:48">
      <c r="AE1882" s="19">
        <v>1870</v>
      </c>
      <c r="AF1882" s="382" t="s">
        <v>10723</v>
      </c>
      <c r="AQ1882" s="19">
        <v>1870</v>
      </c>
      <c r="AR1882" s="382">
        <v>9084038.9000000004</v>
      </c>
      <c r="AU1882" s="376">
        <v>1870</v>
      </c>
      <c r="AV1882" s="376">
        <v>9085942.5</v>
      </c>
    </row>
    <row r="1883" spans="31:48">
      <c r="AE1883" s="19">
        <v>1871</v>
      </c>
      <c r="AF1883" s="382" t="s">
        <v>10723</v>
      </c>
      <c r="AQ1883" s="19">
        <v>1871</v>
      </c>
      <c r="AR1883" s="382">
        <v>9088891.8200000003</v>
      </c>
      <c r="AU1883" s="376">
        <v>1871</v>
      </c>
      <c r="AV1883" s="376">
        <v>9090793.5600000005</v>
      </c>
    </row>
    <row r="1884" spans="31:48">
      <c r="AE1884" s="19">
        <v>1872</v>
      </c>
      <c r="AF1884" s="382" t="s">
        <v>10723</v>
      </c>
      <c r="AQ1884" s="19">
        <v>1872</v>
      </c>
      <c r="AR1884" s="382">
        <v>9093744.7400000002</v>
      </c>
      <c r="AU1884" s="376">
        <v>1872</v>
      </c>
      <c r="AV1884" s="376">
        <v>9095644.6199999992</v>
      </c>
    </row>
    <row r="1885" spans="31:48">
      <c r="AE1885" s="19">
        <v>1873</v>
      </c>
      <c r="AF1885" s="382" t="s">
        <v>10723</v>
      </c>
      <c r="AQ1885" s="19">
        <v>1873</v>
      </c>
      <c r="AR1885" s="382">
        <v>9098597.6600000001</v>
      </c>
      <c r="AU1885" s="376">
        <v>1873</v>
      </c>
      <c r="AV1885" s="376">
        <v>9100495.6799999997</v>
      </c>
    </row>
    <row r="1886" spans="31:48">
      <c r="AE1886" s="19">
        <v>1874</v>
      </c>
      <c r="AF1886" s="382" t="s">
        <v>10723</v>
      </c>
      <c r="AQ1886" s="19">
        <v>1874</v>
      </c>
      <c r="AR1886" s="382">
        <v>9103450.5800000001</v>
      </c>
      <c r="AU1886" s="376">
        <v>1874</v>
      </c>
      <c r="AV1886" s="376">
        <v>9105346.7400000002</v>
      </c>
    </row>
    <row r="1887" spans="31:48">
      <c r="AE1887" s="19">
        <v>1875</v>
      </c>
      <c r="AF1887" s="382" t="s">
        <v>10723</v>
      </c>
      <c r="AQ1887" s="19">
        <v>1875</v>
      </c>
      <c r="AR1887" s="382">
        <v>9108303.5</v>
      </c>
      <c r="AU1887" s="376">
        <v>1875</v>
      </c>
      <c r="AV1887" s="376">
        <v>9110197.8000000007</v>
      </c>
    </row>
    <row r="1888" spans="31:48">
      <c r="AE1888" s="19">
        <v>1876</v>
      </c>
      <c r="AF1888" s="382" t="s">
        <v>10723</v>
      </c>
      <c r="AQ1888" s="19">
        <v>1876</v>
      </c>
      <c r="AR1888" s="382">
        <v>9113156.4199999999</v>
      </c>
      <c r="AU1888" s="376">
        <v>1876</v>
      </c>
      <c r="AV1888" s="376">
        <v>9115048.8599999994</v>
      </c>
    </row>
    <row r="1889" spans="31:48">
      <c r="AE1889" s="19">
        <v>1877</v>
      </c>
      <c r="AF1889" s="382" t="s">
        <v>10723</v>
      </c>
      <c r="AQ1889" s="19">
        <v>1877</v>
      </c>
      <c r="AR1889" s="382">
        <v>9118009.3399999999</v>
      </c>
      <c r="AU1889" s="376">
        <v>1877</v>
      </c>
      <c r="AV1889" s="376">
        <v>9119899.9199999999</v>
      </c>
    </row>
    <row r="1890" spans="31:48">
      <c r="AE1890" s="19">
        <v>1878</v>
      </c>
      <c r="AF1890" s="382" t="s">
        <v>10723</v>
      </c>
      <c r="AQ1890" s="19">
        <v>1878</v>
      </c>
      <c r="AR1890" s="382">
        <v>9122862.2599999998</v>
      </c>
      <c r="AU1890" s="376">
        <v>1878</v>
      </c>
      <c r="AV1890" s="376">
        <v>9124750.9800000004</v>
      </c>
    </row>
    <row r="1891" spans="31:48">
      <c r="AE1891" s="19">
        <v>1879</v>
      </c>
      <c r="AF1891" s="382" t="s">
        <v>10723</v>
      </c>
      <c r="AQ1891" s="19">
        <v>1879</v>
      </c>
      <c r="AR1891" s="382">
        <v>9127715.1799999997</v>
      </c>
      <c r="AU1891" s="376">
        <v>1879</v>
      </c>
      <c r="AV1891" s="376">
        <v>9129602.0399999991</v>
      </c>
    </row>
    <row r="1892" spans="31:48">
      <c r="AE1892" s="19">
        <v>1880</v>
      </c>
      <c r="AF1892" s="382" t="s">
        <v>10723</v>
      </c>
      <c r="AQ1892" s="19">
        <v>1880</v>
      </c>
      <c r="AR1892" s="382">
        <v>9132568.0999999996</v>
      </c>
      <c r="AU1892" s="376">
        <v>1880</v>
      </c>
      <c r="AV1892" s="376">
        <v>9134453.0999999996</v>
      </c>
    </row>
    <row r="1893" spans="31:48">
      <c r="AE1893" s="19">
        <v>1881</v>
      </c>
      <c r="AF1893" s="382" t="s">
        <v>10723</v>
      </c>
      <c r="AQ1893" s="19">
        <v>1881</v>
      </c>
      <c r="AR1893" s="382">
        <v>9137421.0199999996</v>
      </c>
      <c r="AU1893" s="376">
        <v>1881</v>
      </c>
      <c r="AV1893" s="376">
        <v>9139304.1600000001</v>
      </c>
    </row>
    <row r="1894" spans="31:48">
      <c r="AE1894" s="19">
        <v>1882</v>
      </c>
      <c r="AF1894" s="382" t="s">
        <v>10723</v>
      </c>
      <c r="AQ1894" s="19">
        <v>1882</v>
      </c>
      <c r="AR1894" s="382">
        <v>9142273.9399999995</v>
      </c>
      <c r="AU1894" s="376">
        <v>1882</v>
      </c>
      <c r="AV1894" s="376">
        <v>9144155.2200000007</v>
      </c>
    </row>
    <row r="1895" spans="31:48">
      <c r="AE1895" s="19">
        <v>1883</v>
      </c>
      <c r="AF1895" s="382" t="s">
        <v>10723</v>
      </c>
      <c r="AQ1895" s="19">
        <v>1883</v>
      </c>
      <c r="AR1895" s="382">
        <v>9147126.8599999994</v>
      </c>
      <c r="AU1895" s="376">
        <v>1883</v>
      </c>
      <c r="AV1895" s="376">
        <v>9149006.2799999993</v>
      </c>
    </row>
    <row r="1896" spans="31:48">
      <c r="AE1896" s="19">
        <v>1884</v>
      </c>
      <c r="AF1896" s="382" t="s">
        <v>10723</v>
      </c>
      <c r="AQ1896" s="19">
        <v>1884</v>
      </c>
      <c r="AR1896" s="382">
        <v>9151979.7799999993</v>
      </c>
      <c r="AU1896" s="376">
        <v>1884</v>
      </c>
      <c r="AV1896" s="376">
        <v>9153857.3399999999</v>
      </c>
    </row>
    <row r="1897" spans="31:48">
      <c r="AE1897" s="19">
        <v>1885</v>
      </c>
      <c r="AF1897" s="382" t="s">
        <v>10723</v>
      </c>
      <c r="AQ1897" s="19">
        <v>1885</v>
      </c>
      <c r="AR1897" s="382">
        <v>9156832.6999999993</v>
      </c>
      <c r="AU1897" s="376">
        <v>1885</v>
      </c>
      <c r="AV1897" s="376">
        <v>9158708.4000000004</v>
      </c>
    </row>
    <row r="1898" spans="31:48">
      <c r="AE1898" s="19">
        <v>1886</v>
      </c>
      <c r="AF1898" s="382" t="s">
        <v>10723</v>
      </c>
      <c r="AQ1898" s="19">
        <v>1886</v>
      </c>
      <c r="AR1898" s="382">
        <v>9161685.6199999992</v>
      </c>
      <c r="AU1898" s="376">
        <v>1886</v>
      </c>
      <c r="AV1898" s="376">
        <v>9163559.4600000009</v>
      </c>
    </row>
    <row r="1899" spans="31:48">
      <c r="AE1899" s="19">
        <v>1887</v>
      </c>
      <c r="AF1899" s="382" t="s">
        <v>10723</v>
      </c>
      <c r="AQ1899" s="19">
        <v>1887</v>
      </c>
      <c r="AR1899" s="382">
        <v>9166538.5399999991</v>
      </c>
      <c r="AU1899" s="376">
        <v>1887</v>
      </c>
      <c r="AV1899" s="376">
        <v>9168410.5199999996</v>
      </c>
    </row>
    <row r="1900" spans="31:48">
      <c r="AE1900" s="19">
        <v>1888</v>
      </c>
      <c r="AF1900" s="382" t="s">
        <v>10723</v>
      </c>
      <c r="AQ1900" s="19">
        <v>1888</v>
      </c>
      <c r="AR1900" s="382">
        <v>9171391.4600000009</v>
      </c>
      <c r="AU1900" s="376">
        <v>1888</v>
      </c>
      <c r="AV1900" s="376">
        <v>9173261.5800000001</v>
      </c>
    </row>
    <row r="1901" spans="31:48">
      <c r="AE1901" s="19">
        <v>1889</v>
      </c>
      <c r="AF1901" s="382" t="s">
        <v>10723</v>
      </c>
      <c r="AQ1901" s="19">
        <v>1889</v>
      </c>
      <c r="AR1901" s="382">
        <v>9176244.3800000008</v>
      </c>
      <c r="AU1901" s="376">
        <v>1889</v>
      </c>
      <c r="AV1901" s="376">
        <v>9178112.6400000006</v>
      </c>
    </row>
    <row r="1902" spans="31:48">
      <c r="AE1902" s="19">
        <v>1890</v>
      </c>
      <c r="AF1902" s="382" t="s">
        <v>10723</v>
      </c>
      <c r="AQ1902" s="19">
        <v>1890</v>
      </c>
      <c r="AR1902" s="382">
        <v>9181097.3000000007</v>
      </c>
      <c r="AU1902" s="376">
        <v>1890</v>
      </c>
      <c r="AV1902" s="376">
        <v>9182963.6999999993</v>
      </c>
    </row>
    <row r="1903" spans="31:48">
      <c r="AE1903" s="19">
        <v>1891</v>
      </c>
      <c r="AF1903" s="382" t="s">
        <v>10723</v>
      </c>
      <c r="AQ1903" s="19">
        <v>1891</v>
      </c>
      <c r="AR1903" s="382">
        <v>9185950.2200000007</v>
      </c>
      <c r="AU1903" s="376">
        <v>1891</v>
      </c>
      <c r="AV1903" s="376">
        <v>9187814.7599999998</v>
      </c>
    </row>
    <row r="1904" spans="31:48">
      <c r="AE1904" s="19">
        <v>1892</v>
      </c>
      <c r="AF1904" s="382" t="s">
        <v>10723</v>
      </c>
      <c r="AQ1904" s="19">
        <v>1892</v>
      </c>
      <c r="AR1904" s="382">
        <v>9190803.1400000006</v>
      </c>
      <c r="AU1904" s="376">
        <v>1892</v>
      </c>
      <c r="AV1904" s="376">
        <v>9192665.8200000003</v>
      </c>
    </row>
    <row r="1905" spans="31:48">
      <c r="AE1905" s="19">
        <v>1893</v>
      </c>
      <c r="AF1905" s="382" t="s">
        <v>10723</v>
      </c>
      <c r="AQ1905" s="19">
        <v>1893</v>
      </c>
      <c r="AR1905" s="382">
        <v>9195656.0600000005</v>
      </c>
      <c r="AU1905" s="376">
        <v>1893</v>
      </c>
      <c r="AV1905" s="376">
        <v>9197516.8800000008</v>
      </c>
    </row>
    <row r="1906" spans="31:48">
      <c r="AE1906" s="19">
        <v>1894</v>
      </c>
      <c r="AF1906" s="382" t="s">
        <v>10723</v>
      </c>
      <c r="AQ1906" s="19">
        <v>1894</v>
      </c>
      <c r="AR1906" s="382">
        <v>9200508.9800000004</v>
      </c>
      <c r="AU1906" s="376">
        <v>1894</v>
      </c>
      <c r="AV1906" s="376">
        <v>9202367.9399999995</v>
      </c>
    </row>
    <row r="1907" spans="31:48">
      <c r="AE1907" s="19">
        <v>1895</v>
      </c>
      <c r="AF1907" s="382" t="s">
        <v>10723</v>
      </c>
      <c r="AQ1907" s="19">
        <v>1895</v>
      </c>
      <c r="AR1907" s="382">
        <v>9205361.9000000004</v>
      </c>
      <c r="AU1907" s="376">
        <v>1895</v>
      </c>
      <c r="AV1907" s="376">
        <v>9207219</v>
      </c>
    </row>
    <row r="1908" spans="31:48">
      <c r="AE1908" s="19">
        <v>1896</v>
      </c>
      <c r="AF1908" s="382" t="s">
        <v>10723</v>
      </c>
      <c r="AQ1908" s="19">
        <v>1896</v>
      </c>
      <c r="AR1908" s="382">
        <v>9210214.8200000003</v>
      </c>
      <c r="AU1908" s="376">
        <v>1896</v>
      </c>
      <c r="AV1908" s="376">
        <v>9212070.0600000005</v>
      </c>
    </row>
    <row r="1909" spans="31:48">
      <c r="AE1909" s="19">
        <v>1897</v>
      </c>
      <c r="AF1909" s="382" t="s">
        <v>10723</v>
      </c>
      <c r="AQ1909" s="19">
        <v>1897</v>
      </c>
      <c r="AR1909" s="382">
        <v>9215067.7400000002</v>
      </c>
      <c r="AU1909" s="376">
        <v>1897</v>
      </c>
      <c r="AV1909" s="376">
        <v>9216921.1199999992</v>
      </c>
    </row>
    <row r="1910" spans="31:48">
      <c r="AE1910" s="19">
        <v>1898</v>
      </c>
      <c r="AF1910" s="382" t="s">
        <v>10723</v>
      </c>
      <c r="AQ1910" s="19">
        <v>1898</v>
      </c>
      <c r="AR1910" s="382">
        <v>9219920.6600000001</v>
      </c>
      <c r="AU1910" s="376">
        <v>1898</v>
      </c>
      <c r="AV1910" s="376">
        <v>9221772.1799999997</v>
      </c>
    </row>
    <row r="1911" spans="31:48">
      <c r="AE1911" s="19">
        <v>1899</v>
      </c>
      <c r="AF1911" s="382" t="s">
        <v>10723</v>
      </c>
      <c r="AQ1911" s="19">
        <v>1899</v>
      </c>
      <c r="AR1911" s="382">
        <v>9224773.5800000001</v>
      </c>
      <c r="AU1911" s="376">
        <v>1899</v>
      </c>
      <c r="AV1911" s="376">
        <v>9226623.2400000002</v>
      </c>
    </row>
    <row r="1912" spans="31:48">
      <c r="AE1912" s="19">
        <v>1900</v>
      </c>
      <c r="AF1912" s="382" t="s">
        <v>10723</v>
      </c>
      <c r="AQ1912" s="19">
        <v>1900</v>
      </c>
      <c r="AR1912" s="382">
        <v>9229626.5</v>
      </c>
      <c r="AU1912" s="376">
        <v>1900</v>
      </c>
      <c r="AV1912" s="376">
        <v>9231474.3000000007</v>
      </c>
    </row>
    <row r="1913" spans="31:48">
      <c r="AE1913" s="19">
        <v>1901</v>
      </c>
      <c r="AF1913" s="382" t="s">
        <v>10723</v>
      </c>
      <c r="AQ1913" s="19">
        <v>1901</v>
      </c>
      <c r="AR1913" s="382">
        <v>9234479.4199999999</v>
      </c>
      <c r="AU1913" s="376">
        <v>1901</v>
      </c>
      <c r="AV1913" s="376">
        <v>9236325.3599999994</v>
      </c>
    </row>
    <row r="1914" spans="31:48">
      <c r="AE1914" s="19">
        <v>1902</v>
      </c>
      <c r="AF1914" s="382" t="s">
        <v>10723</v>
      </c>
      <c r="AQ1914" s="19">
        <v>1902</v>
      </c>
      <c r="AR1914" s="382">
        <v>9239332.3399999999</v>
      </c>
      <c r="AU1914" s="376">
        <v>1902</v>
      </c>
      <c r="AV1914" s="376">
        <v>9241176.4199999999</v>
      </c>
    </row>
    <row r="1915" spans="31:48">
      <c r="AE1915" s="19">
        <v>1903</v>
      </c>
      <c r="AF1915" s="382" t="s">
        <v>10723</v>
      </c>
      <c r="AQ1915" s="19">
        <v>1903</v>
      </c>
      <c r="AR1915" s="382">
        <v>9244185.2599999998</v>
      </c>
      <c r="AU1915" s="376">
        <v>1903</v>
      </c>
      <c r="AV1915" s="376">
        <v>9246027.4800000004</v>
      </c>
    </row>
    <row r="1916" spans="31:48">
      <c r="AE1916" s="19">
        <v>1904</v>
      </c>
      <c r="AF1916" s="382" t="s">
        <v>10723</v>
      </c>
      <c r="AQ1916" s="19">
        <v>1904</v>
      </c>
      <c r="AR1916" s="382">
        <v>9249038.1799999997</v>
      </c>
      <c r="AU1916" s="376">
        <v>1904</v>
      </c>
      <c r="AV1916" s="376">
        <v>9250878.5399999991</v>
      </c>
    </row>
    <row r="1917" spans="31:48">
      <c r="AE1917" s="19">
        <v>1905</v>
      </c>
      <c r="AF1917" s="382" t="s">
        <v>10723</v>
      </c>
      <c r="AQ1917" s="19">
        <v>1905</v>
      </c>
      <c r="AR1917" s="382">
        <v>9253891.0999999996</v>
      </c>
      <c r="AU1917" s="376">
        <v>1905</v>
      </c>
      <c r="AV1917" s="376">
        <v>9255729.5999999996</v>
      </c>
    </row>
    <row r="1918" spans="31:48">
      <c r="AE1918" s="19">
        <v>1906</v>
      </c>
      <c r="AF1918" s="382" t="s">
        <v>10723</v>
      </c>
      <c r="AQ1918" s="19">
        <v>1906</v>
      </c>
      <c r="AR1918" s="382">
        <v>9258744.0199999996</v>
      </c>
      <c r="AU1918" s="376">
        <v>1906</v>
      </c>
      <c r="AV1918" s="376">
        <v>9260580.6600000001</v>
      </c>
    </row>
    <row r="1919" spans="31:48">
      <c r="AE1919" s="19">
        <v>1907</v>
      </c>
      <c r="AF1919" s="382" t="s">
        <v>10723</v>
      </c>
      <c r="AQ1919" s="19">
        <v>1907</v>
      </c>
      <c r="AR1919" s="382">
        <v>9263596.9399999995</v>
      </c>
      <c r="AU1919" s="376">
        <v>1907</v>
      </c>
      <c r="AV1919" s="376">
        <v>9265431.7200000007</v>
      </c>
    </row>
    <row r="1920" spans="31:48">
      <c r="AE1920" s="19">
        <v>1908</v>
      </c>
      <c r="AF1920" s="382" t="s">
        <v>10723</v>
      </c>
      <c r="AQ1920" s="19">
        <v>1908</v>
      </c>
      <c r="AR1920" s="382">
        <v>9268449.8599999994</v>
      </c>
      <c r="AU1920" s="376">
        <v>1908</v>
      </c>
      <c r="AV1920" s="376">
        <v>9270282.7799999993</v>
      </c>
    </row>
    <row r="1921" spans="31:48">
      <c r="AE1921" s="19">
        <v>1909</v>
      </c>
      <c r="AF1921" s="382" t="s">
        <v>10723</v>
      </c>
      <c r="AQ1921" s="19">
        <v>1909</v>
      </c>
      <c r="AR1921" s="382">
        <v>9273302.7799999993</v>
      </c>
      <c r="AU1921" s="376">
        <v>1909</v>
      </c>
      <c r="AV1921" s="376">
        <v>9275133.8399999999</v>
      </c>
    </row>
    <row r="1922" spans="31:48">
      <c r="AE1922" s="19">
        <v>1910</v>
      </c>
      <c r="AF1922" s="382" t="s">
        <v>10723</v>
      </c>
      <c r="AQ1922" s="19">
        <v>1910</v>
      </c>
      <c r="AR1922" s="382">
        <v>9278155.6999999993</v>
      </c>
      <c r="AU1922" s="376">
        <v>1910</v>
      </c>
      <c r="AV1922" s="376">
        <v>9279984.9000000004</v>
      </c>
    </row>
    <row r="1923" spans="31:48">
      <c r="AE1923" s="19">
        <v>1911</v>
      </c>
      <c r="AF1923" s="382" t="s">
        <v>10723</v>
      </c>
      <c r="AQ1923" s="19">
        <v>1911</v>
      </c>
      <c r="AR1923" s="382">
        <v>9283008.6199999992</v>
      </c>
      <c r="AU1923" s="376">
        <v>1911</v>
      </c>
      <c r="AV1923" s="376">
        <v>9284835.9600000009</v>
      </c>
    </row>
    <row r="1924" spans="31:48">
      <c r="AE1924" s="19">
        <v>1912</v>
      </c>
      <c r="AF1924" s="382" t="s">
        <v>10723</v>
      </c>
      <c r="AQ1924" s="19">
        <v>1912</v>
      </c>
      <c r="AR1924" s="382">
        <v>9287861.5399999991</v>
      </c>
      <c r="AU1924" s="376">
        <v>1912</v>
      </c>
      <c r="AV1924" s="376">
        <v>9289687.0199999996</v>
      </c>
    </row>
    <row r="1925" spans="31:48">
      <c r="AE1925" s="19">
        <v>1913</v>
      </c>
      <c r="AF1925" s="382" t="s">
        <v>10723</v>
      </c>
      <c r="AQ1925" s="19">
        <v>1913</v>
      </c>
      <c r="AR1925" s="382">
        <v>9292714.4600000009</v>
      </c>
      <c r="AU1925" s="376">
        <v>1913</v>
      </c>
      <c r="AV1925" s="376">
        <v>9294538.0800000001</v>
      </c>
    </row>
    <row r="1926" spans="31:48">
      <c r="AE1926" s="19">
        <v>1914</v>
      </c>
      <c r="AF1926" s="382" t="s">
        <v>10723</v>
      </c>
      <c r="AQ1926" s="19">
        <v>1914</v>
      </c>
      <c r="AR1926" s="382">
        <v>9297567.3800000008</v>
      </c>
      <c r="AU1926" s="376">
        <v>1914</v>
      </c>
      <c r="AV1926" s="376">
        <v>9299389.1400000006</v>
      </c>
    </row>
    <row r="1927" spans="31:48">
      <c r="AE1927" s="19">
        <v>1915</v>
      </c>
      <c r="AF1927" s="382" t="s">
        <v>10723</v>
      </c>
      <c r="AQ1927" s="19">
        <v>1915</v>
      </c>
      <c r="AR1927" s="382">
        <v>9302420.3000000007</v>
      </c>
      <c r="AU1927" s="376">
        <v>1915</v>
      </c>
      <c r="AV1927" s="376">
        <v>9304240.1999999993</v>
      </c>
    </row>
    <row r="1928" spans="31:48">
      <c r="AE1928" s="19">
        <v>1916</v>
      </c>
      <c r="AF1928" s="382" t="s">
        <v>10723</v>
      </c>
      <c r="AQ1928" s="19">
        <v>1916</v>
      </c>
      <c r="AR1928" s="382">
        <v>9307273.2200000007</v>
      </c>
      <c r="AU1928" s="376">
        <v>1916</v>
      </c>
      <c r="AV1928" s="376">
        <v>9309091.2599999998</v>
      </c>
    </row>
    <row r="1929" spans="31:48">
      <c r="AE1929" s="19">
        <v>1917</v>
      </c>
      <c r="AF1929" s="382" t="s">
        <v>10723</v>
      </c>
      <c r="AQ1929" s="19">
        <v>1917</v>
      </c>
      <c r="AR1929" s="382">
        <v>9312126.1400000006</v>
      </c>
      <c r="AU1929" s="376">
        <v>1917</v>
      </c>
      <c r="AV1929" s="376">
        <v>9313942.3200000003</v>
      </c>
    </row>
    <row r="1930" spans="31:48">
      <c r="AE1930" s="19">
        <v>1918</v>
      </c>
      <c r="AF1930" s="382" t="s">
        <v>10723</v>
      </c>
      <c r="AQ1930" s="19">
        <v>1918</v>
      </c>
      <c r="AR1930" s="382">
        <v>9316979.0600000005</v>
      </c>
      <c r="AU1930" s="376">
        <v>1918</v>
      </c>
      <c r="AV1930" s="376">
        <v>9318793.3800000008</v>
      </c>
    </row>
    <row r="1931" spans="31:48">
      <c r="AE1931" s="19">
        <v>1919</v>
      </c>
      <c r="AF1931" s="382" t="s">
        <v>10723</v>
      </c>
      <c r="AQ1931" s="19">
        <v>1919</v>
      </c>
      <c r="AR1931" s="382">
        <v>9321831.9800000004</v>
      </c>
      <c r="AU1931" s="376">
        <v>1919</v>
      </c>
      <c r="AV1931" s="376">
        <v>9323644.4399999995</v>
      </c>
    </row>
    <row r="1932" spans="31:48">
      <c r="AE1932" s="19">
        <v>1920</v>
      </c>
      <c r="AF1932" s="382" t="s">
        <v>10723</v>
      </c>
      <c r="AQ1932" s="19">
        <v>1920</v>
      </c>
      <c r="AR1932" s="382">
        <v>9326684.9000000004</v>
      </c>
      <c r="AU1932" s="376">
        <v>1920</v>
      </c>
      <c r="AV1932" s="376">
        <v>9328495.5</v>
      </c>
    </row>
    <row r="1933" spans="31:48">
      <c r="AE1933" s="19">
        <v>1921</v>
      </c>
      <c r="AF1933" s="382" t="s">
        <v>10723</v>
      </c>
      <c r="AQ1933" s="19">
        <v>1921</v>
      </c>
      <c r="AR1933" s="382" t="s">
        <v>10723</v>
      </c>
      <c r="AU1933" s="376">
        <v>1921</v>
      </c>
      <c r="AV1933" s="376" t="s">
        <v>10723</v>
      </c>
    </row>
    <row r="1934" spans="31:48">
      <c r="AE1934" s="19">
        <v>1922</v>
      </c>
      <c r="AF1934" s="382" t="s">
        <v>10723</v>
      </c>
      <c r="AQ1934" s="19">
        <v>1922</v>
      </c>
      <c r="AR1934" s="382" t="s">
        <v>10723</v>
      </c>
      <c r="AU1934" s="376">
        <v>1922</v>
      </c>
      <c r="AV1934" s="376" t="s">
        <v>10723</v>
      </c>
    </row>
    <row r="1935" spans="31:48">
      <c r="AE1935" s="19">
        <v>1923</v>
      </c>
      <c r="AF1935" s="382" t="s">
        <v>10723</v>
      </c>
      <c r="AQ1935" s="19">
        <v>1923</v>
      </c>
      <c r="AR1935" s="382" t="s">
        <v>10723</v>
      </c>
      <c r="AU1935" s="376">
        <v>1923</v>
      </c>
      <c r="AV1935" s="376" t="s">
        <v>10723</v>
      </c>
    </row>
    <row r="1936" spans="31:48">
      <c r="AE1936" s="19">
        <v>1924</v>
      </c>
      <c r="AF1936" s="382" t="s">
        <v>10723</v>
      </c>
      <c r="AQ1936" s="19">
        <v>1924</v>
      </c>
      <c r="AR1936" s="382" t="s">
        <v>10723</v>
      </c>
      <c r="AU1936" s="376">
        <v>1924</v>
      </c>
      <c r="AV1936" s="376" t="s">
        <v>10723</v>
      </c>
    </row>
    <row r="1937" spans="31:48">
      <c r="AE1937" s="19">
        <v>1925</v>
      </c>
      <c r="AF1937" s="382" t="s">
        <v>10723</v>
      </c>
      <c r="AQ1937" s="19">
        <v>1925</v>
      </c>
      <c r="AR1937" s="382" t="s">
        <v>10723</v>
      </c>
      <c r="AU1937" s="376">
        <v>1925</v>
      </c>
      <c r="AV1937" s="376" t="s">
        <v>10723</v>
      </c>
    </row>
    <row r="1938" spans="31:48">
      <c r="AE1938" s="19">
        <v>1926</v>
      </c>
      <c r="AF1938" s="382" t="s">
        <v>10723</v>
      </c>
      <c r="AQ1938" s="19">
        <v>1926</v>
      </c>
      <c r="AR1938" s="382" t="s">
        <v>10723</v>
      </c>
      <c r="AU1938" s="376">
        <v>1926</v>
      </c>
      <c r="AV1938" s="376" t="s">
        <v>10723</v>
      </c>
    </row>
    <row r="1939" spans="31:48">
      <c r="AE1939" s="19">
        <v>1927</v>
      </c>
      <c r="AF1939" s="382" t="s">
        <v>10723</v>
      </c>
      <c r="AQ1939" s="19">
        <v>1927</v>
      </c>
      <c r="AR1939" s="382" t="s">
        <v>10723</v>
      </c>
      <c r="AU1939" s="376">
        <v>1927</v>
      </c>
      <c r="AV1939" s="376" t="s">
        <v>10723</v>
      </c>
    </row>
    <row r="1940" spans="31:48">
      <c r="AE1940" s="19">
        <v>1928</v>
      </c>
      <c r="AF1940" s="382" t="s">
        <v>10723</v>
      </c>
      <c r="AQ1940" s="19">
        <v>1928</v>
      </c>
      <c r="AR1940" s="382" t="s">
        <v>10723</v>
      </c>
      <c r="AU1940" s="376">
        <v>1928</v>
      </c>
      <c r="AV1940" s="376" t="s">
        <v>10723</v>
      </c>
    </row>
    <row r="1941" spans="31:48">
      <c r="AE1941" s="19">
        <v>1929</v>
      </c>
      <c r="AF1941" s="382" t="s">
        <v>10723</v>
      </c>
      <c r="AQ1941" s="19">
        <v>1929</v>
      </c>
      <c r="AR1941" s="382" t="s">
        <v>10723</v>
      </c>
      <c r="AU1941" s="376">
        <v>1929</v>
      </c>
      <c r="AV1941" s="376" t="s">
        <v>10723</v>
      </c>
    </row>
    <row r="1942" spans="31:48">
      <c r="AE1942" s="19">
        <v>1930</v>
      </c>
      <c r="AF1942" s="382" t="s">
        <v>10723</v>
      </c>
      <c r="AQ1942" s="19">
        <v>1930</v>
      </c>
      <c r="AR1942" s="382" t="s">
        <v>10723</v>
      </c>
      <c r="AU1942" s="376">
        <v>1930</v>
      </c>
      <c r="AV1942" s="376" t="s">
        <v>10723</v>
      </c>
    </row>
    <row r="1943" spans="31:48">
      <c r="AE1943" s="19">
        <v>1931</v>
      </c>
      <c r="AF1943" s="382" t="s">
        <v>10723</v>
      </c>
      <c r="AQ1943" s="19">
        <v>1931</v>
      </c>
      <c r="AR1943" s="382" t="s">
        <v>10723</v>
      </c>
      <c r="AU1943" s="376">
        <v>1931</v>
      </c>
      <c r="AV1943" s="376" t="s">
        <v>10723</v>
      </c>
    </row>
    <row r="1944" spans="31:48">
      <c r="AE1944" s="19">
        <v>1932</v>
      </c>
      <c r="AF1944" s="382" t="s">
        <v>10723</v>
      </c>
      <c r="AQ1944" s="19">
        <v>1932</v>
      </c>
      <c r="AR1944" s="382" t="s">
        <v>10723</v>
      </c>
      <c r="AU1944" s="376">
        <v>1932</v>
      </c>
      <c r="AV1944" s="376" t="s">
        <v>10723</v>
      </c>
    </row>
    <row r="1945" spans="31:48">
      <c r="AE1945" s="19">
        <v>1933</v>
      </c>
      <c r="AF1945" s="382" t="s">
        <v>10723</v>
      </c>
      <c r="AQ1945" s="19">
        <v>1933</v>
      </c>
      <c r="AR1945" s="382" t="s">
        <v>10723</v>
      </c>
      <c r="AU1945" s="376">
        <v>1933</v>
      </c>
      <c r="AV1945" s="376" t="s">
        <v>10723</v>
      </c>
    </row>
    <row r="1946" spans="31:48">
      <c r="AE1946" s="19">
        <v>1934</v>
      </c>
      <c r="AF1946" s="382" t="s">
        <v>10723</v>
      </c>
      <c r="AQ1946" s="19">
        <v>1934</v>
      </c>
      <c r="AR1946" s="382" t="s">
        <v>10723</v>
      </c>
      <c r="AU1946" s="376">
        <v>1934</v>
      </c>
      <c r="AV1946" s="376" t="s">
        <v>10723</v>
      </c>
    </row>
    <row r="1947" spans="31:48">
      <c r="AE1947" s="19">
        <v>1935</v>
      </c>
      <c r="AF1947" s="382" t="s">
        <v>10723</v>
      </c>
      <c r="AQ1947" s="19">
        <v>1935</v>
      </c>
      <c r="AR1947" s="382" t="s">
        <v>10723</v>
      </c>
      <c r="AU1947" s="376">
        <v>1935</v>
      </c>
      <c r="AV1947" s="376" t="s">
        <v>10723</v>
      </c>
    </row>
    <row r="1948" spans="31:48">
      <c r="AE1948" s="19">
        <v>1936</v>
      </c>
      <c r="AF1948" s="382" t="s">
        <v>10723</v>
      </c>
      <c r="AQ1948" s="19">
        <v>1936</v>
      </c>
      <c r="AR1948" s="382" t="s">
        <v>10723</v>
      </c>
      <c r="AU1948" s="376">
        <v>1936</v>
      </c>
      <c r="AV1948" s="376" t="s">
        <v>10723</v>
      </c>
    </row>
    <row r="1949" spans="31:48">
      <c r="AE1949" s="19">
        <v>1937</v>
      </c>
      <c r="AF1949" s="382" t="s">
        <v>10723</v>
      </c>
      <c r="AQ1949" s="19">
        <v>1937</v>
      </c>
      <c r="AR1949" s="382" t="s">
        <v>10723</v>
      </c>
      <c r="AU1949" s="376">
        <v>1937</v>
      </c>
      <c r="AV1949" s="376" t="s">
        <v>10723</v>
      </c>
    </row>
    <row r="1950" spans="31:48">
      <c r="AE1950" s="19">
        <v>1938</v>
      </c>
      <c r="AF1950" s="382" t="s">
        <v>10723</v>
      </c>
      <c r="AQ1950" s="19">
        <v>1938</v>
      </c>
      <c r="AR1950" s="382" t="s">
        <v>10723</v>
      </c>
      <c r="AU1950" s="376">
        <v>1938</v>
      </c>
      <c r="AV1950" s="376" t="s">
        <v>10723</v>
      </c>
    </row>
    <row r="1951" spans="31:48">
      <c r="AE1951" s="19">
        <v>1939</v>
      </c>
      <c r="AF1951" s="382" t="s">
        <v>10723</v>
      </c>
      <c r="AQ1951" s="19">
        <v>1939</v>
      </c>
      <c r="AR1951" s="382" t="s">
        <v>10723</v>
      </c>
      <c r="AU1951" s="376">
        <v>1939</v>
      </c>
      <c r="AV1951" s="376" t="s">
        <v>10723</v>
      </c>
    </row>
    <row r="1952" spans="31:48">
      <c r="AE1952" s="19">
        <v>1940</v>
      </c>
      <c r="AF1952" s="382" t="s">
        <v>10723</v>
      </c>
      <c r="AQ1952" s="19">
        <v>1940</v>
      </c>
      <c r="AR1952" s="382" t="s">
        <v>10723</v>
      </c>
      <c r="AU1952" s="376">
        <v>1940</v>
      </c>
      <c r="AV1952" s="376" t="s">
        <v>10723</v>
      </c>
    </row>
    <row r="1953" spans="31:48">
      <c r="AE1953" s="19">
        <v>1941</v>
      </c>
      <c r="AF1953" s="382" t="s">
        <v>10723</v>
      </c>
      <c r="AQ1953" s="19">
        <v>1941</v>
      </c>
      <c r="AR1953" s="382" t="s">
        <v>10723</v>
      </c>
      <c r="AU1953" s="376">
        <v>1941</v>
      </c>
      <c r="AV1953" s="376" t="s">
        <v>10723</v>
      </c>
    </row>
    <row r="1954" spans="31:48">
      <c r="AE1954" s="19">
        <v>1942</v>
      </c>
      <c r="AF1954" s="382" t="s">
        <v>10723</v>
      </c>
      <c r="AQ1954" s="19">
        <v>1942</v>
      </c>
      <c r="AR1954" s="382" t="s">
        <v>10723</v>
      </c>
      <c r="AU1954" s="376">
        <v>1942</v>
      </c>
      <c r="AV1954" s="376" t="s">
        <v>10723</v>
      </c>
    </row>
    <row r="1955" spans="31:48">
      <c r="AE1955" s="19">
        <v>1943</v>
      </c>
      <c r="AF1955" s="382" t="s">
        <v>10723</v>
      </c>
      <c r="AQ1955" s="19">
        <v>1943</v>
      </c>
      <c r="AR1955" s="382" t="s">
        <v>10723</v>
      </c>
      <c r="AU1955" s="376">
        <v>1943</v>
      </c>
      <c r="AV1955" s="376" t="s">
        <v>10723</v>
      </c>
    </row>
    <row r="1956" spans="31:48">
      <c r="AE1956" s="19">
        <v>1944</v>
      </c>
      <c r="AF1956" s="382" t="s">
        <v>10723</v>
      </c>
      <c r="AQ1956" s="19">
        <v>1944</v>
      </c>
      <c r="AR1956" s="382" t="s">
        <v>10723</v>
      </c>
      <c r="AU1956" s="376">
        <v>1944</v>
      </c>
      <c r="AV1956" s="376" t="s">
        <v>10723</v>
      </c>
    </row>
    <row r="1957" spans="31:48">
      <c r="AE1957" s="19">
        <v>1945</v>
      </c>
      <c r="AF1957" s="382" t="s">
        <v>10723</v>
      </c>
      <c r="AQ1957" s="19">
        <v>1945</v>
      </c>
      <c r="AR1957" s="382" t="s">
        <v>10723</v>
      </c>
      <c r="AU1957" s="376">
        <v>1945</v>
      </c>
      <c r="AV1957" s="376" t="s">
        <v>10723</v>
      </c>
    </row>
    <row r="1958" spans="31:48">
      <c r="AE1958" s="19">
        <v>1946</v>
      </c>
      <c r="AF1958" s="382" t="s">
        <v>10723</v>
      </c>
      <c r="AQ1958" s="19">
        <v>1946</v>
      </c>
      <c r="AR1958" s="382" t="s">
        <v>10723</v>
      </c>
      <c r="AU1958" s="376">
        <v>1946</v>
      </c>
      <c r="AV1958" s="376" t="s">
        <v>10723</v>
      </c>
    </row>
    <row r="1959" spans="31:48">
      <c r="AE1959" s="19">
        <v>1947</v>
      </c>
      <c r="AF1959" s="382" t="s">
        <v>10723</v>
      </c>
      <c r="AQ1959" s="19">
        <v>1947</v>
      </c>
      <c r="AR1959" s="382" t="s">
        <v>10723</v>
      </c>
      <c r="AU1959" s="376">
        <v>1947</v>
      </c>
      <c r="AV1959" s="376" t="s">
        <v>10723</v>
      </c>
    </row>
    <row r="1960" spans="31:48">
      <c r="AE1960" s="19">
        <v>1948</v>
      </c>
      <c r="AF1960" s="382" t="s">
        <v>10723</v>
      </c>
      <c r="AQ1960" s="19">
        <v>1948</v>
      </c>
      <c r="AR1960" s="382" t="s">
        <v>10723</v>
      </c>
      <c r="AU1960" s="376">
        <v>1948</v>
      </c>
      <c r="AV1960" s="376" t="s">
        <v>10723</v>
      </c>
    </row>
    <row r="1961" spans="31:48">
      <c r="AE1961" s="19">
        <v>1949</v>
      </c>
      <c r="AF1961" s="382" t="s">
        <v>10723</v>
      </c>
      <c r="AQ1961" s="19">
        <v>1949</v>
      </c>
      <c r="AR1961" s="382" t="s">
        <v>10723</v>
      </c>
      <c r="AU1961" s="376">
        <v>1949</v>
      </c>
      <c r="AV1961" s="376" t="s">
        <v>10723</v>
      </c>
    </row>
    <row r="1962" spans="31:48">
      <c r="AE1962" s="19">
        <v>1950</v>
      </c>
      <c r="AF1962" s="382" t="s">
        <v>10723</v>
      </c>
      <c r="AQ1962" s="19">
        <v>1950</v>
      </c>
      <c r="AR1962" s="382" t="s">
        <v>10723</v>
      </c>
      <c r="AU1962" s="376">
        <v>1950</v>
      </c>
      <c r="AV1962" s="376" t="s">
        <v>10723</v>
      </c>
    </row>
    <row r="1963" spans="31:48">
      <c r="AE1963" s="19">
        <v>1951</v>
      </c>
      <c r="AF1963" s="382" t="s">
        <v>10723</v>
      </c>
      <c r="AQ1963" s="19">
        <v>1951</v>
      </c>
      <c r="AR1963" s="382" t="s">
        <v>10723</v>
      </c>
      <c r="AU1963" s="376">
        <v>1951</v>
      </c>
      <c r="AV1963" s="376" t="s">
        <v>10723</v>
      </c>
    </row>
    <row r="1964" spans="31:48">
      <c r="AE1964" s="19">
        <v>1952</v>
      </c>
      <c r="AF1964" s="382" t="s">
        <v>10723</v>
      </c>
      <c r="AQ1964" s="19">
        <v>1952</v>
      </c>
      <c r="AR1964" s="382" t="s">
        <v>10723</v>
      </c>
      <c r="AU1964" s="376">
        <v>1952</v>
      </c>
      <c r="AV1964" s="376" t="s">
        <v>10723</v>
      </c>
    </row>
    <row r="1965" spans="31:48">
      <c r="AE1965" s="19">
        <v>1953</v>
      </c>
      <c r="AF1965" s="382" t="s">
        <v>10723</v>
      </c>
      <c r="AQ1965" s="19">
        <v>1953</v>
      </c>
      <c r="AR1965" s="382" t="s">
        <v>10723</v>
      </c>
      <c r="AU1965" s="376">
        <v>1953</v>
      </c>
      <c r="AV1965" s="376" t="s">
        <v>10723</v>
      </c>
    </row>
    <row r="1966" spans="31:48">
      <c r="AE1966" s="19">
        <v>1954</v>
      </c>
      <c r="AF1966" s="382" t="s">
        <v>10723</v>
      </c>
      <c r="AQ1966" s="19">
        <v>1954</v>
      </c>
      <c r="AR1966" s="382" t="s">
        <v>10723</v>
      </c>
      <c r="AU1966" s="376">
        <v>1954</v>
      </c>
      <c r="AV1966" s="376" t="s">
        <v>10723</v>
      </c>
    </row>
    <row r="1967" spans="31:48">
      <c r="AE1967" s="19">
        <v>1955</v>
      </c>
      <c r="AF1967" s="382" t="s">
        <v>10723</v>
      </c>
      <c r="AQ1967" s="19">
        <v>1955</v>
      </c>
      <c r="AR1967" s="382" t="s">
        <v>10723</v>
      </c>
      <c r="AU1967" s="376">
        <v>1955</v>
      </c>
      <c r="AV1967" s="376" t="s">
        <v>10723</v>
      </c>
    </row>
    <row r="1968" spans="31:48">
      <c r="AE1968" s="19">
        <v>1956</v>
      </c>
      <c r="AF1968" s="382" t="s">
        <v>10723</v>
      </c>
      <c r="AQ1968" s="19">
        <v>1956</v>
      </c>
      <c r="AR1968" s="382" t="s">
        <v>10723</v>
      </c>
      <c r="AU1968" s="376">
        <v>1956</v>
      </c>
      <c r="AV1968" s="376" t="s">
        <v>10723</v>
      </c>
    </row>
    <row r="1969" spans="31:48">
      <c r="AE1969" s="19">
        <v>1957</v>
      </c>
      <c r="AF1969" s="382" t="s">
        <v>10723</v>
      </c>
      <c r="AQ1969" s="19">
        <v>1957</v>
      </c>
      <c r="AR1969" s="382" t="s">
        <v>10723</v>
      </c>
      <c r="AU1969" s="376">
        <v>1957</v>
      </c>
      <c r="AV1969" s="376" t="s">
        <v>10723</v>
      </c>
    </row>
    <row r="1970" spans="31:48">
      <c r="AE1970" s="19">
        <v>1958</v>
      </c>
      <c r="AF1970" s="382" t="s">
        <v>10723</v>
      </c>
      <c r="AQ1970" s="19">
        <v>1958</v>
      </c>
      <c r="AR1970" s="382" t="s">
        <v>10723</v>
      </c>
      <c r="AU1970" s="376">
        <v>1958</v>
      </c>
      <c r="AV1970" s="376" t="s">
        <v>10723</v>
      </c>
    </row>
    <row r="1971" spans="31:48">
      <c r="AE1971" s="19">
        <v>1959</v>
      </c>
      <c r="AF1971" s="382" t="s">
        <v>10723</v>
      </c>
      <c r="AQ1971" s="19">
        <v>1959</v>
      </c>
      <c r="AR1971" s="382" t="s">
        <v>10723</v>
      </c>
      <c r="AU1971" s="376">
        <v>1959</v>
      </c>
      <c r="AV1971" s="376" t="s">
        <v>10723</v>
      </c>
    </row>
    <row r="1972" spans="31:48">
      <c r="AE1972" s="19">
        <v>1960</v>
      </c>
      <c r="AF1972" s="382" t="s">
        <v>10723</v>
      </c>
      <c r="AQ1972" s="19">
        <v>1960</v>
      </c>
      <c r="AR1972" s="382" t="s">
        <v>10723</v>
      </c>
      <c r="AU1972" s="376">
        <v>1960</v>
      </c>
      <c r="AV1972" s="376" t="s">
        <v>10723</v>
      </c>
    </row>
    <row r="1973" spans="31:48">
      <c r="AE1973" s="19">
        <v>1961</v>
      </c>
      <c r="AF1973" s="382" t="s">
        <v>10723</v>
      </c>
      <c r="AQ1973" s="19">
        <v>1961</v>
      </c>
      <c r="AR1973" s="382" t="s">
        <v>10723</v>
      </c>
      <c r="AU1973" s="376">
        <v>1961</v>
      </c>
      <c r="AV1973" s="376" t="s">
        <v>10723</v>
      </c>
    </row>
    <row r="1974" spans="31:48">
      <c r="AE1974" s="19">
        <v>1962</v>
      </c>
      <c r="AF1974" s="382" t="s">
        <v>10723</v>
      </c>
      <c r="AQ1974" s="19">
        <v>1962</v>
      </c>
      <c r="AR1974" s="382" t="s">
        <v>10723</v>
      </c>
      <c r="AU1974" s="376">
        <v>1962</v>
      </c>
      <c r="AV1974" s="376" t="s">
        <v>10723</v>
      </c>
    </row>
    <row r="1975" spans="31:48">
      <c r="AE1975" s="19">
        <v>1963</v>
      </c>
      <c r="AF1975" s="382" t="s">
        <v>10723</v>
      </c>
      <c r="AQ1975" s="19">
        <v>1963</v>
      </c>
      <c r="AR1975" s="382" t="s">
        <v>10723</v>
      </c>
      <c r="AU1975" s="376">
        <v>1963</v>
      </c>
      <c r="AV1975" s="376" t="s">
        <v>10723</v>
      </c>
    </row>
    <row r="1976" spans="31:48">
      <c r="AE1976" s="19">
        <v>1964</v>
      </c>
      <c r="AF1976" s="382" t="s">
        <v>10723</v>
      </c>
      <c r="AQ1976" s="19">
        <v>1964</v>
      </c>
      <c r="AR1976" s="382" t="s">
        <v>10723</v>
      </c>
      <c r="AU1976" s="376">
        <v>1964</v>
      </c>
      <c r="AV1976" s="376" t="s">
        <v>10723</v>
      </c>
    </row>
    <row r="1977" spans="31:48">
      <c r="AE1977" s="19">
        <v>1965</v>
      </c>
      <c r="AF1977" s="382" t="s">
        <v>10723</v>
      </c>
      <c r="AQ1977" s="19">
        <v>1965</v>
      </c>
      <c r="AR1977" s="382" t="s">
        <v>10723</v>
      </c>
      <c r="AU1977" s="376">
        <v>1965</v>
      </c>
      <c r="AV1977" s="376" t="s">
        <v>10723</v>
      </c>
    </row>
    <row r="1978" spans="31:48">
      <c r="AE1978" s="19">
        <v>1966</v>
      </c>
      <c r="AF1978" s="382" t="s">
        <v>10723</v>
      </c>
      <c r="AQ1978" s="19">
        <v>1966</v>
      </c>
      <c r="AR1978" s="382" t="s">
        <v>10723</v>
      </c>
      <c r="AU1978" s="376">
        <v>1966</v>
      </c>
      <c r="AV1978" s="376" t="s">
        <v>10723</v>
      </c>
    </row>
    <row r="1979" spans="31:48">
      <c r="AE1979" s="19">
        <v>1967</v>
      </c>
      <c r="AF1979" s="382" t="s">
        <v>10723</v>
      </c>
      <c r="AQ1979" s="19">
        <v>1967</v>
      </c>
      <c r="AR1979" s="382" t="s">
        <v>10723</v>
      </c>
      <c r="AU1979" s="376">
        <v>1967</v>
      </c>
      <c r="AV1979" s="376" t="s">
        <v>10723</v>
      </c>
    </row>
    <row r="1980" spans="31:48">
      <c r="AE1980" s="19">
        <v>1968</v>
      </c>
      <c r="AF1980" s="382" t="s">
        <v>10723</v>
      </c>
      <c r="AQ1980" s="19">
        <v>1968</v>
      </c>
      <c r="AR1980" s="382" t="s">
        <v>10723</v>
      </c>
      <c r="AU1980" s="376">
        <v>1968</v>
      </c>
      <c r="AV1980" s="376" t="s">
        <v>10723</v>
      </c>
    </row>
    <row r="1981" spans="31:48">
      <c r="AE1981" s="19">
        <v>1969</v>
      </c>
      <c r="AF1981" s="382" t="s">
        <v>10723</v>
      </c>
      <c r="AQ1981" s="19">
        <v>1969</v>
      </c>
      <c r="AR1981" s="382" t="s">
        <v>10723</v>
      </c>
      <c r="AU1981" s="376">
        <v>1969</v>
      </c>
      <c r="AV1981" s="376" t="s">
        <v>10723</v>
      </c>
    </row>
    <row r="1982" spans="31:48">
      <c r="AE1982" s="19">
        <v>1970</v>
      </c>
      <c r="AF1982" s="382" t="s">
        <v>10723</v>
      </c>
      <c r="AQ1982" s="19">
        <v>1970</v>
      </c>
      <c r="AR1982" s="382" t="s">
        <v>10723</v>
      </c>
      <c r="AU1982" s="376">
        <v>1970</v>
      </c>
      <c r="AV1982" s="376" t="s">
        <v>10723</v>
      </c>
    </row>
    <row r="1983" spans="31:48">
      <c r="AE1983" s="19">
        <v>1971</v>
      </c>
      <c r="AF1983" s="382" t="s">
        <v>10723</v>
      </c>
      <c r="AQ1983" s="19">
        <v>1971</v>
      </c>
      <c r="AR1983" s="382" t="s">
        <v>10723</v>
      </c>
      <c r="AU1983" s="376">
        <v>1971</v>
      </c>
      <c r="AV1983" s="376" t="s">
        <v>10723</v>
      </c>
    </row>
    <row r="1984" spans="31:48">
      <c r="AE1984" s="19">
        <v>1972</v>
      </c>
      <c r="AF1984" s="382" t="s">
        <v>10723</v>
      </c>
      <c r="AQ1984" s="19">
        <v>1972</v>
      </c>
      <c r="AR1984" s="382" t="s">
        <v>10723</v>
      </c>
      <c r="AU1984" s="376">
        <v>1972</v>
      </c>
      <c r="AV1984" s="376" t="s">
        <v>10723</v>
      </c>
    </row>
    <row r="1985" spans="31:48">
      <c r="AE1985" s="19">
        <v>1973</v>
      </c>
      <c r="AF1985" s="382" t="s">
        <v>10723</v>
      </c>
      <c r="AQ1985" s="19">
        <v>1973</v>
      </c>
      <c r="AR1985" s="382" t="s">
        <v>10723</v>
      </c>
      <c r="AU1985" s="376">
        <v>1973</v>
      </c>
      <c r="AV1985" s="376" t="s">
        <v>10723</v>
      </c>
    </row>
    <row r="1986" spans="31:48">
      <c r="AE1986" s="19">
        <v>1974</v>
      </c>
      <c r="AF1986" s="382" t="s">
        <v>10723</v>
      </c>
      <c r="AQ1986" s="19">
        <v>1974</v>
      </c>
      <c r="AR1986" s="382" t="s">
        <v>10723</v>
      </c>
      <c r="AU1986" s="376">
        <v>1974</v>
      </c>
      <c r="AV1986" s="376" t="s">
        <v>10723</v>
      </c>
    </row>
    <row r="1987" spans="31:48">
      <c r="AE1987" s="19">
        <v>1975</v>
      </c>
      <c r="AF1987" s="382" t="s">
        <v>10723</v>
      </c>
      <c r="AQ1987" s="19">
        <v>1975</v>
      </c>
      <c r="AR1987" s="382" t="s">
        <v>10723</v>
      </c>
      <c r="AU1987" s="376">
        <v>1975</v>
      </c>
      <c r="AV1987" s="376" t="s">
        <v>10723</v>
      </c>
    </row>
    <row r="1988" spans="31:48">
      <c r="AE1988" s="19">
        <v>1976</v>
      </c>
      <c r="AF1988" s="382" t="s">
        <v>10723</v>
      </c>
      <c r="AQ1988" s="19">
        <v>1976</v>
      </c>
      <c r="AR1988" s="382" t="s">
        <v>10723</v>
      </c>
      <c r="AU1988" s="376">
        <v>1976</v>
      </c>
      <c r="AV1988" s="376" t="s">
        <v>10723</v>
      </c>
    </row>
    <row r="1989" spans="31:48">
      <c r="AE1989" s="19">
        <v>1977</v>
      </c>
      <c r="AF1989" s="382" t="s">
        <v>10723</v>
      </c>
      <c r="AQ1989" s="19">
        <v>1977</v>
      </c>
      <c r="AR1989" s="382" t="s">
        <v>10723</v>
      </c>
      <c r="AU1989" s="376">
        <v>1977</v>
      </c>
      <c r="AV1989" s="376" t="s">
        <v>10723</v>
      </c>
    </row>
    <row r="1990" spans="31:48">
      <c r="AE1990" s="19">
        <v>1978</v>
      </c>
      <c r="AF1990" s="382" t="s">
        <v>10723</v>
      </c>
      <c r="AQ1990" s="19">
        <v>1978</v>
      </c>
      <c r="AR1990" s="382" t="s">
        <v>10723</v>
      </c>
      <c r="AU1990" s="376">
        <v>1978</v>
      </c>
      <c r="AV1990" s="376" t="s">
        <v>10723</v>
      </c>
    </row>
    <row r="1991" spans="31:48">
      <c r="AE1991" s="19">
        <v>1979</v>
      </c>
      <c r="AF1991" s="382" t="s">
        <v>10723</v>
      </c>
      <c r="AQ1991" s="19">
        <v>1979</v>
      </c>
      <c r="AR1991" s="382" t="s">
        <v>10723</v>
      </c>
      <c r="AU1991" s="376">
        <v>1979</v>
      </c>
      <c r="AV1991" s="376" t="s">
        <v>10723</v>
      </c>
    </row>
    <row r="1992" spans="31:48">
      <c r="AE1992" s="19">
        <v>1980</v>
      </c>
      <c r="AF1992" s="382" t="s">
        <v>10723</v>
      </c>
      <c r="AQ1992" s="19">
        <v>1980</v>
      </c>
      <c r="AR1992" s="382" t="s">
        <v>10723</v>
      </c>
      <c r="AU1992" s="376">
        <v>1980</v>
      </c>
      <c r="AV1992" s="376" t="s">
        <v>10723</v>
      </c>
    </row>
    <row r="1993" spans="31:48">
      <c r="AE1993" s="19">
        <v>1981</v>
      </c>
      <c r="AF1993" s="382" t="s">
        <v>10723</v>
      </c>
      <c r="AQ1993" s="19">
        <v>1981</v>
      </c>
      <c r="AR1993" s="382" t="s">
        <v>10723</v>
      </c>
      <c r="AU1993" s="376">
        <v>1981</v>
      </c>
      <c r="AV1993" s="376" t="s">
        <v>10723</v>
      </c>
    </row>
    <row r="1994" spans="31:48">
      <c r="AE1994" s="19">
        <v>1982</v>
      </c>
      <c r="AF1994" s="382" t="s">
        <v>10723</v>
      </c>
      <c r="AQ1994" s="19">
        <v>1982</v>
      </c>
      <c r="AR1994" s="382" t="s">
        <v>10723</v>
      </c>
      <c r="AU1994" s="376">
        <v>1982</v>
      </c>
      <c r="AV1994" s="376" t="s">
        <v>10723</v>
      </c>
    </row>
    <row r="1995" spans="31:48">
      <c r="AE1995" s="19">
        <v>1983</v>
      </c>
      <c r="AF1995" s="382" t="s">
        <v>10723</v>
      </c>
      <c r="AQ1995" s="19">
        <v>1983</v>
      </c>
      <c r="AR1995" s="382" t="s">
        <v>10723</v>
      </c>
      <c r="AU1995" s="376">
        <v>1983</v>
      </c>
      <c r="AV1995" s="376" t="s">
        <v>10723</v>
      </c>
    </row>
    <row r="1996" spans="31:48">
      <c r="AE1996" s="19">
        <v>1984</v>
      </c>
      <c r="AF1996" s="382" t="s">
        <v>10723</v>
      </c>
      <c r="AQ1996" s="19">
        <v>1984</v>
      </c>
      <c r="AR1996" s="382" t="s">
        <v>10723</v>
      </c>
      <c r="AU1996" s="376">
        <v>1984</v>
      </c>
      <c r="AV1996" s="376" t="s">
        <v>10723</v>
      </c>
    </row>
    <row r="1997" spans="31:48">
      <c r="AE1997" s="19">
        <v>1985</v>
      </c>
      <c r="AF1997" s="382" t="s">
        <v>10723</v>
      </c>
      <c r="AQ1997" s="19">
        <v>1985</v>
      </c>
      <c r="AR1997" s="382" t="s">
        <v>10723</v>
      </c>
      <c r="AU1997" s="376">
        <v>1985</v>
      </c>
      <c r="AV1997" s="376" t="s">
        <v>10723</v>
      </c>
    </row>
    <row r="1998" spans="31:48">
      <c r="AE1998" s="19">
        <v>1986</v>
      </c>
      <c r="AF1998" s="382" t="s">
        <v>10723</v>
      </c>
      <c r="AQ1998" s="19">
        <v>1986</v>
      </c>
      <c r="AR1998" s="382" t="s">
        <v>10723</v>
      </c>
      <c r="AU1998" s="376">
        <v>1986</v>
      </c>
      <c r="AV1998" s="376" t="s">
        <v>10723</v>
      </c>
    </row>
    <row r="1999" spans="31:48">
      <c r="AE1999" s="19">
        <v>1987</v>
      </c>
      <c r="AF1999" s="382" t="s">
        <v>10723</v>
      </c>
      <c r="AQ1999" s="19">
        <v>1987</v>
      </c>
      <c r="AR1999" s="382" t="s">
        <v>10723</v>
      </c>
      <c r="AU1999" s="376">
        <v>1987</v>
      </c>
      <c r="AV1999" s="376" t="s">
        <v>10723</v>
      </c>
    </row>
    <row r="2000" spans="31:48">
      <c r="AE2000" s="19">
        <v>1988</v>
      </c>
      <c r="AF2000" s="382" t="s">
        <v>10723</v>
      </c>
      <c r="AQ2000" s="19">
        <v>1988</v>
      </c>
      <c r="AR2000" s="382" t="s">
        <v>10723</v>
      </c>
      <c r="AU2000" s="376">
        <v>1988</v>
      </c>
      <c r="AV2000" s="376" t="s">
        <v>10723</v>
      </c>
    </row>
    <row r="2001" spans="31:48">
      <c r="AE2001" s="19">
        <v>1989</v>
      </c>
      <c r="AF2001" s="382" t="s">
        <v>10723</v>
      </c>
      <c r="AQ2001" s="19">
        <v>1989</v>
      </c>
      <c r="AR2001" s="382" t="s">
        <v>10723</v>
      </c>
      <c r="AU2001" s="376">
        <v>1989</v>
      </c>
      <c r="AV2001" s="376" t="s">
        <v>10723</v>
      </c>
    </row>
    <row r="2002" spans="31:48">
      <c r="AE2002" s="19">
        <v>1990</v>
      </c>
      <c r="AF2002" s="382" t="s">
        <v>10723</v>
      </c>
      <c r="AQ2002" s="19">
        <v>1990</v>
      </c>
      <c r="AR2002" s="382" t="s">
        <v>10723</v>
      </c>
      <c r="AU2002" s="376">
        <v>1990</v>
      </c>
      <c r="AV2002" s="376" t="s">
        <v>10723</v>
      </c>
    </row>
    <row r="2003" spans="31:48">
      <c r="AE2003" s="19">
        <v>1991</v>
      </c>
      <c r="AF2003" s="382" t="s">
        <v>10723</v>
      </c>
      <c r="AQ2003" s="19">
        <v>1991</v>
      </c>
      <c r="AR2003" s="382" t="s">
        <v>10723</v>
      </c>
      <c r="AU2003" s="376">
        <v>1991</v>
      </c>
      <c r="AV2003" s="376" t="s">
        <v>10723</v>
      </c>
    </row>
    <row r="2004" spans="31:48">
      <c r="AE2004" s="19">
        <v>1992</v>
      </c>
      <c r="AF2004" s="382" t="s">
        <v>10723</v>
      </c>
      <c r="AQ2004" s="19">
        <v>1992</v>
      </c>
      <c r="AR2004" s="382" t="s">
        <v>10723</v>
      </c>
      <c r="AU2004" s="376">
        <v>1992</v>
      </c>
      <c r="AV2004" s="376" t="s">
        <v>10723</v>
      </c>
    </row>
    <row r="2005" spans="31:48">
      <c r="AE2005" s="19">
        <v>1993</v>
      </c>
      <c r="AF2005" s="382" t="s">
        <v>10723</v>
      </c>
      <c r="AQ2005" s="19">
        <v>1993</v>
      </c>
      <c r="AR2005" s="382" t="s">
        <v>10723</v>
      </c>
      <c r="AU2005" s="376">
        <v>1993</v>
      </c>
      <c r="AV2005" s="376" t="s">
        <v>10723</v>
      </c>
    </row>
    <row r="2006" spans="31:48">
      <c r="AE2006" s="19">
        <v>1994</v>
      </c>
      <c r="AF2006" s="382" t="s">
        <v>10723</v>
      </c>
      <c r="AQ2006" s="19">
        <v>1994</v>
      </c>
      <c r="AR2006" s="382" t="s">
        <v>10723</v>
      </c>
      <c r="AU2006" s="376">
        <v>1994</v>
      </c>
      <c r="AV2006" s="376" t="s">
        <v>10723</v>
      </c>
    </row>
    <row r="2007" spans="31:48">
      <c r="AE2007" s="19">
        <v>1995</v>
      </c>
      <c r="AF2007" s="382" t="s">
        <v>10723</v>
      </c>
      <c r="AQ2007" s="19">
        <v>1995</v>
      </c>
      <c r="AR2007" s="382" t="s">
        <v>10723</v>
      </c>
      <c r="AU2007" s="376">
        <v>1995</v>
      </c>
      <c r="AV2007" s="376" t="s">
        <v>10723</v>
      </c>
    </row>
    <row r="2008" spans="31:48">
      <c r="AE2008" s="19">
        <v>1996</v>
      </c>
      <c r="AF2008" s="382" t="s">
        <v>10723</v>
      </c>
      <c r="AQ2008" s="19">
        <v>1996</v>
      </c>
      <c r="AR2008" s="382" t="s">
        <v>10723</v>
      </c>
      <c r="AU2008" s="376">
        <v>1996</v>
      </c>
      <c r="AV2008" s="376" t="s">
        <v>10723</v>
      </c>
    </row>
    <row r="2009" spans="31:48">
      <c r="AE2009" s="19">
        <v>1997</v>
      </c>
      <c r="AF2009" s="382" t="s">
        <v>10723</v>
      </c>
      <c r="AQ2009" s="19">
        <v>1997</v>
      </c>
      <c r="AR2009" s="382" t="s">
        <v>10723</v>
      </c>
      <c r="AU2009" s="376">
        <v>1997</v>
      </c>
      <c r="AV2009" s="376" t="s">
        <v>10723</v>
      </c>
    </row>
    <row r="2010" spans="31:48">
      <c r="AE2010" s="19">
        <v>1998</v>
      </c>
      <c r="AF2010" s="382" t="s">
        <v>10723</v>
      </c>
      <c r="AQ2010" s="19">
        <v>1998</v>
      </c>
      <c r="AR2010" s="382" t="s">
        <v>10723</v>
      </c>
      <c r="AU2010" s="376">
        <v>1998</v>
      </c>
      <c r="AV2010" s="376" t="s">
        <v>10723</v>
      </c>
    </row>
    <row r="2011" spans="31:48">
      <c r="AE2011" s="19">
        <v>1999</v>
      </c>
      <c r="AF2011" s="382" t="s">
        <v>10723</v>
      </c>
      <c r="AQ2011" s="19">
        <v>1999</v>
      </c>
      <c r="AR2011" s="382" t="s">
        <v>10723</v>
      </c>
      <c r="AU2011" s="376">
        <v>1999</v>
      </c>
      <c r="AV2011" s="376" t="s">
        <v>10723</v>
      </c>
    </row>
    <row r="2012" spans="31:48">
      <c r="AE2012" s="19">
        <v>2000</v>
      </c>
      <c r="AF2012" s="382" t="s">
        <v>10723</v>
      </c>
      <c r="AQ2012" s="19">
        <v>2000</v>
      </c>
      <c r="AR2012" s="382" t="s">
        <v>10723</v>
      </c>
      <c r="AU2012" s="376">
        <v>2000</v>
      </c>
      <c r="AV2012" s="376" t="s">
        <v>10723</v>
      </c>
    </row>
    <row r="2013" spans="31:48">
      <c r="AE2013" s="19">
        <v>2001</v>
      </c>
      <c r="AF2013" s="382" t="s">
        <v>10723</v>
      </c>
      <c r="AQ2013" s="19">
        <v>2001</v>
      </c>
      <c r="AR2013" s="382" t="s">
        <v>10723</v>
      </c>
      <c r="AU2013" s="376">
        <v>2001</v>
      </c>
      <c r="AV2013" s="376" t="s">
        <v>10723</v>
      </c>
    </row>
    <row r="2014" spans="31:48">
      <c r="AE2014" s="19">
        <v>2002</v>
      </c>
      <c r="AF2014" s="382" t="s">
        <v>10723</v>
      </c>
      <c r="AQ2014" s="19">
        <v>2002</v>
      </c>
      <c r="AR2014" s="382" t="s">
        <v>10723</v>
      </c>
      <c r="AU2014" s="376">
        <v>2002</v>
      </c>
      <c r="AV2014" s="376" t="s">
        <v>10723</v>
      </c>
    </row>
    <row r="2015" spans="31:48">
      <c r="AE2015" s="19">
        <v>2003</v>
      </c>
      <c r="AF2015" s="382" t="s">
        <v>10723</v>
      </c>
      <c r="AQ2015" s="19">
        <v>2003</v>
      </c>
      <c r="AR2015" s="382" t="s">
        <v>10723</v>
      </c>
      <c r="AU2015" s="376">
        <v>2003</v>
      </c>
      <c r="AV2015" s="376" t="s">
        <v>10723</v>
      </c>
    </row>
    <row r="2016" spans="31:48">
      <c r="AE2016" s="19">
        <v>2004</v>
      </c>
      <c r="AF2016" s="382" t="s">
        <v>10723</v>
      </c>
      <c r="AQ2016" s="19">
        <v>2004</v>
      </c>
      <c r="AR2016" s="382" t="s">
        <v>10723</v>
      </c>
      <c r="AU2016" s="376">
        <v>2004</v>
      </c>
      <c r="AV2016" s="376" t="s">
        <v>10723</v>
      </c>
    </row>
    <row r="2017" spans="31:48">
      <c r="AE2017" s="19">
        <v>2005</v>
      </c>
      <c r="AF2017" s="382" t="s">
        <v>10723</v>
      </c>
      <c r="AQ2017" s="19">
        <v>2005</v>
      </c>
      <c r="AR2017" s="382" t="s">
        <v>10723</v>
      </c>
      <c r="AU2017" s="376">
        <v>2005</v>
      </c>
      <c r="AV2017" s="376" t="s">
        <v>10723</v>
      </c>
    </row>
    <row r="2018" spans="31:48">
      <c r="AE2018" s="19">
        <v>2006</v>
      </c>
      <c r="AF2018" s="382" t="s">
        <v>10723</v>
      </c>
      <c r="AQ2018" s="19">
        <v>2006</v>
      </c>
      <c r="AR2018" s="382" t="s">
        <v>10723</v>
      </c>
      <c r="AU2018" s="376">
        <v>2006</v>
      </c>
      <c r="AV2018" s="376" t="s">
        <v>10723</v>
      </c>
    </row>
    <row r="2019" spans="31:48">
      <c r="AE2019" s="19">
        <v>2007</v>
      </c>
      <c r="AF2019" s="382" t="s">
        <v>10723</v>
      </c>
      <c r="AQ2019" s="19">
        <v>2007</v>
      </c>
      <c r="AR2019" s="382" t="s">
        <v>10723</v>
      </c>
      <c r="AU2019" s="376">
        <v>2007</v>
      </c>
      <c r="AV2019" s="376" t="s">
        <v>10723</v>
      </c>
    </row>
    <row r="2020" spans="31:48">
      <c r="AE2020" s="19">
        <v>2008</v>
      </c>
      <c r="AF2020" s="382" t="s">
        <v>10723</v>
      </c>
      <c r="AQ2020" s="19">
        <v>2008</v>
      </c>
      <c r="AR2020" s="382" t="s">
        <v>10723</v>
      </c>
      <c r="AU2020" s="376">
        <v>2008</v>
      </c>
      <c r="AV2020" s="376" t="s">
        <v>10723</v>
      </c>
    </row>
    <row r="2021" spans="31:48">
      <c r="AE2021" s="19">
        <v>2009</v>
      </c>
      <c r="AF2021" s="382" t="s">
        <v>10723</v>
      </c>
      <c r="AQ2021" s="19">
        <v>2009</v>
      </c>
      <c r="AR2021" s="382" t="s">
        <v>10723</v>
      </c>
      <c r="AU2021" s="376">
        <v>2009</v>
      </c>
      <c r="AV2021" s="376" t="s">
        <v>10723</v>
      </c>
    </row>
    <row r="2022" spans="31:48">
      <c r="AE2022" s="19">
        <v>2010</v>
      </c>
      <c r="AF2022" s="382" t="s">
        <v>10723</v>
      </c>
      <c r="AQ2022" s="19">
        <v>2010</v>
      </c>
      <c r="AR2022" s="382" t="s">
        <v>10723</v>
      </c>
      <c r="AU2022" s="376">
        <v>2010</v>
      </c>
      <c r="AV2022" s="376" t="s">
        <v>10723</v>
      </c>
    </row>
    <row r="2023" spans="31:48">
      <c r="AE2023" s="19">
        <v>2011</v>
      </c>
      <c r="AF2023" s="382" t="s">
        <v>10723</v>
      </c>
      <c r="AQ2023" s="19">
        <v>2011</v>
      </c>
      <c r="AR2023" s="382" t="s">
        <v>10723</v>
      </c>
      <c r="AU2023" s="376">
        <v>2011</v>
      </c>
      <c r="AV2023" s="376" t="s">
        <v>10723</v>
      </c>
    </row>
    <row r="2024" spans="31:48">
      <c r="AE2024" s="19">
        <v>2012</v>
      </c>
      <c r="AF2024" s="382" t="s">
        <v>10723</v>
      </c>
      <c r="AQ2024" s="19">
        <v>2012</v>
      </c>
      <c r="AR2024" s="382" t="s">
        <v>10723</v>
      </c>
      <c r="AU2024" s="376">
        <v>2012</v>
      </c>
      <c r="AV2024" s="376" t="s">
        <v>10723</v>
      </c>
    </row>
    <row r="2025" spans="31:48">
      <c r="AE2025" s="19">
        <v>2013</v>
      </c>
      <c r="AF2025" s="382" t="s">
        <v>10723</v>
      </c>
      <c r="AQ2025" s="19">
        <v>2013</v>
      </c>
      <c r="AR2025" s="382" t="s">
        <v>10723</v>
      </c>
      <c r="AU2025" s="376">
        <v>2013</v>
      </c>
      <c r="AV2025" s="376" t="s">
        <v>10723</v>
      </c>
    </row>
    <row r="2026" spans="31:48">
      <c r="AE2026" s="19">
        <v>2014</v>
      </c>
      <c r="AF2026" s="382" t="s">
        <v>10723</v>
      </c>
      <c r="AQ2026" s="19">
        <v>2014</v>
      </c>
      <c r="AR2026" s="382" t="s">
        <v>10723</v>
      </c>
      <c r="AU2026" s="376">
        <v>2014</v>
      </c>
      <c r="AV2026" s="376" t="s">
        <v>10723</v>
      </c>
    </row>
    <row r="2027" spans="31:48">
      <c r="AE2027" s="19">
        <v>2015</v>
      </c>
      <c r="AF2027" s="382" t="s">
        <v>10723</v>
      </c>
      <c r="AQ2027" s="19">
        <v>2015</v>
      </c>
      <c r="AR2027" s="382" t="s">
        <v>10723</v>
      </c>
      <c r="AU2027" s="376">
        <v>2015</v>
      </c>
      <c r="AV2027" s="376" t="s">
        <v>10723</v>
      </c>
    </row>
    <row r="2028" spans="31:48">
      <c r="AE2028" s="19">
        <v>2016</v>
      </c>
      <c r="AF2028" s="382" t="s">
        <v>10723</v>
      </c>
      <c r="AQ2028" s="19">
        <v>2016</v>
      </c>
      <c r="AR2028" s="382" t="s">
        <v>10723</v>
      </c>
      <c r="AU2028" s="376">
        <v>2016</v>
      </c>
      <c r="AV2028" s="376" t="s">
        <v>10723</v>
      </c>
    </row>
    <row r="2029" spans="31:48">
      <c r="AE2029" s="19">
        <v>2017</v>
      </c>
      <c r="AF2029" s="382" t="s">
        <v>10723</v>
      </c>
      <c r="AQ2029" s="19">
        <v>2017</v>
      </c>
      <c r="AR2029" s="382" t="s">
        <v>10723</v>
      </c>
      <c r="AU2029" s="376">
        <v>2017</v>
      </c>
      <c r="AV2029" s="376" t="s">
        <v>10723</v>
      </c>
    </row>
    <row r="2030" spans="31:48">
      <c r="AE2030" s="19">
        <v>2018</v>
      </c>
      <c r="AF2030" s="382" t="s">
        <v>10723</v>
      </c>
      <c r="AQ2030" s="19">
        <v>2018</v>
      </c>
      <c r="AR2030" s="382" t="s">
        <v>10723</v>
      </c>
      <c r="AU2030" s="376">
        <v>2018</v>
      </c>
      <c r="AV2030" s="376" t="s">
        <v>10723</v>
      </c>
    </row>
    <row r="2031" spans="31:48">
      <c r="AE2031" s="19">
        <v>2019</v>
      </c>
      <c r="AF2031" s="382" t="s">
        <v>10723</v>
      </c>
      <c r="AQ2031" s="19">
        <v>2019</v>
      </c>
      <c r="AR2031" s="382" t="s">
        <v>10723</v>
      </c>
      <c r="AU2031" s="376">
        <v>2019</v>
      </c>
      <c r="AV2031" s="376" t="s">
        <v>10723</v>
      </c>
    </row>
    <row r="2032" spans="31:48">
      <c r="AE2032" s="19">
        <v>2020</v>
      </c>
      <c r="AF2032" s="382" t="s">
        <v>10723</v>
      </c>
      <c r="AQ2032" s="19">
        <v>2020</v>
      </c>
      <c r="AR2032" s="382" t="s">
        <v>10723</v>
      </c>
      <c r="AU2032" s="376">
        <v>2020</v>
      </c>
      <c r="AV2032" s="376" t="s">
        <v>10723</v>
      </c>
    </row>
    <row r="2033" spans="31:48">
      <c r="AE2033" s="19">
        <v>2021</v>
      </c>
      <c r="AF2033" s="382" t="s">
        <v>10723</v>
      </c>
      <c r="AQ2033" s="19">
        <v>2021</v>
      </c>
      <c r="AR2033" s="382" t="s">
        <v>10723</v>
      </c>
      <c r="AU2033" s="376">
        <v>2021</v>
      </c>
      <c r="AV2033" s="376" t="s">
        <v>10723</v>
      </c>
    </row>
    <row r="2034" spans="31:48">
      <c r="AE2034" s="19">
        <v>2022</v>
      </c>
      <c r="AF2034" s="382" t="s">
        <v>10723</v>
      </c>
      <c r="AQ2034" s="19">
        <v>2022</v>
      </c>
      <c r="AR2034" s="382" t="s">
        <v>10723</v>
      </c>
      <c r="AU2034" s="376">
        <v>2022</v>
      </c>
      <c r="AV2034" s="376" t="s">
        <v>10723</v>
      </c>
    </row>
    <row r="2035" spans="31:48">
      <c r="AE2035" s="19">
        <v>2023</v>
      </c>
      <c r="AF2035" s="382" t="s">
        <v>10723</v>
      </c>
      <c r="AQ2035" s="19">
        <v>2023</v>
      </c>
      <c r="AR2035" s="382" t="s">
        <v>10723</v>
      </c>
      <c r="AU2035" s="376">
        <v>2023</v>
      </c>
      <c r="AV2035" s="376" t="s">
        <v>10723</v>
      </c>
    </row>
    <row r="2036" spans="31:48">
      <c r="AE2036" s="19">
        <v>2024</v>
      </c>
      <c r="AF2036" s="382" t="s">
        <v>10723</v>
      </c>
      <c r="AQ2036" s="19">
        <v>2024</v>
      </c>
      <c r="AR2036" s="382" t="s">
        <v>10723</v>
      </c>
      <c r="AU2036" s="376">
        <v>2024</v>
      </c>
      <c r="AV2036" s="376" t="s">
        <v>10723</v>
      </c>
    </row>
    <row r="2037" spans="31:48">
      <c r="AE2037" s="19">
        <v>2025</v>
      </c>
      <c r="AF2037" s="382" t="s">
        <v>10723</v>
      </c>
      <c r="AQ2037" s="19">
        <v>2025</v>
      </c>
      <c r="AR2037" s="382" t="s">
        <v>10723</v>
      </c>
      <c r="AU2037" s="376">
        <v>2025</v>
      </c>
      <c r="AV2037" s="376" t="s">
        <v>10723</v>
      </c>
    </row>
    <row r="2038" spans="31:48">
      <c r="AE2038" s="19">
        <v>2026</v>
      </c>
      <c r="AF2038" s="382" t="s">
        <v>10723</v>
      </c>
      <c r="AQ2038" s="19">
        <v>2026</v>
      </c>
      <c r="AR2038" s="382" t="s">
        <v>10723</v>
      </c>
      <c r="AU2038" s="376">
        <v>2026</v>
      </c>
      <c r="AV2038" s="376" t="s">
        <v>10723</v>
      </c>
    </row>
    <row r="2039" spans="31:48">
      <c r="AE2039" s="19">
        <v>2027</v>
      </c>
      <c r="AF2039" s="382" t="s">
        <v>10723</v>
      </c>
      <c r="AQ2039" s="19">
        <v>2027</v>
      </c>
      <c r="AR2039" s="382" t="s">
        <v>10723</v>
      </c>
      <c r="AU2039" s="376">
        <v>2027</v>
      </c>
      <c r="AV2039" s="376" t="s">
        <v>10723</v>
      </c>
    </row>
    <row r="2040" spans="31:48">
      <c r="AE2040" s="19">
        <v>2028</v>
      </c>
      <c r="AF2040" s="382" t="s">
        <v>10723</v>
      </c>
      <c r="AQ2040" s="19">
        <v>2028</v>
      </c>
      <c r="AR2040" s="382" t="s">
        <v>10723</v>
      </c>
      <c r="AU2040" s="376">
        <v>2028</v>
      </c>
      <c r="AV2040" s="376" t="s">
        <v>10723</v>
      </c>
    </row>
    <row r="2041" spans="31:48">
      <c r="AE2041" s="19">
        <v>2029</v>
      </c>
      <c r="AF2041" s="382" t="s">
        <v>10723</v>
      </c>
      <c r="AQ2041" s="19">
        <v>2029</v>
      </c>
      <c r="AR2041" s="382" t="s">
        <v>10723</v>
      </c>
      <c r="AU2041" s="376">
        <v>2029</v>
      </c>
      <c r="AV2041" s="376" t="s">
        <v>10723</v>
      </c>
    </row>
    <row r="2042" spans="31:48">
      <c r="AE2042" s="19">
        <v>2030</v>
      </c>
      <c r="AF2042" s="382" t="s">
        <v>10723</v>
      </c>
      <c r="AQ2042" s="19">
        <v>2030</v>
      </c>
      <c r="AR2042" s="382" t="s">
        <v>10723</v>
      </c>
      <c r="AU2042" s="376">
        <v>2030</v>
      </c>
      <c r="AV2042" s="376" t="s">
        <v>10723</v>
      </c>
    </row>
    <row r="2043" spans="31:48">
      <c r="AE2043" s="19">
        <v>2031</v>
      </c>
      <c r="AF2043" s="382" t="s">
        <v>10723</v>
      </c>
      <c r="AQ2043" s="19">
        <v>2031</v>
      </c>
      <c r="AR2043" s="382" t="s">
        <v>10723</v>
      </c>
      <c r="AU2043" s="376">
        <v>2031</v>
      </c>
      <c r="AV2043" s="376" t="s">
        <v>10723</v>
      </c>
    </row>
    <row r="2044" spans="31:48">
      <c r="AE2044" s="19">
        <v>2032</v>
      </c>
      <c r="AF2044" s="382" t="s">
        <v>10723</v>
      </c>
      <c r="AQ2044" s="19">
        <v>2032</v>
      </c>
      <c r="AR2044" s="382" t="s">
        <v>10723</v>
      </c>
      <c r="AU2044" s="376">
        <v>2032</v>
      </c>
      <c r="AV2044" s="376" t="s">
        <v>10723</v>
      </c>
    </row>
    <row r="2045" spans="31:48">
      <c r="AE2045" s="19">
        <v>2033</v>
      </c>
      <c r="AF2045" s="382" t="s">
        <v>10723</v>
      </c>
      <c r="AQ2045" s="19">
        <v>2033</v>
      </c>
      <c r="AR2045" s="382" t="s">
        <v>10723</v>
      </c>
      <c r="AU2045" s="376">
        <v>2033</v>
      </c>
      <c r="AV2045" s="376" t="s">
        <v>10723</v>
      </c>
    </row>
    <row r="2046" spans="31:48">
      <c r="AE2046" s="19">
        <v>2034</v>
      </c>
      <c r="AF2046" s="382" t="s">
        <v>10723</v>
      </c>
      <c r="AQ2046" s="19">
        <v>2034</v>
      </c>
      <c r="AR2046" s="382" t="s">
        <v>10723</v>
      </c>
      <c r="AU2046" s="376">
        <v>2034</v>
      </c>
      <c r="AV2046" s="376" t="s">
        <v>10723</v>
      </c>
    </row>
    <row r="2047" spans="31:48">
      <c r="AE2047" s="19">
        <v>2035</v>
      </c>
      <c r="AF2047" s="382" t="s">
        <v>10723</v>
      </c>
      <c r="AQ2047" s="19">
        <v>2035</v>
      </c>
      <c r="AR2047" s="382" t="s">
        <v>10723</v>
      </c>
      <c r="AU2047" s="376">
        <v>2035</v>
      </c>
      <c r="AV2047" s="376" t="s">
        <v>10723</v>
      </c>
    </row>
    <row r="2048" spans="31:48">
      <c r="AE2048" s="19">
        <v>2036</v>
      </c>
      <c r="AF2048" s="382" t="s">
        <v>10723</v>
      </c>
      <c r="AQ2048" s="19">
        <v>2036</v>
      </c>
      <c r="AR2048" s="382" t="s">
        <v>10723</v>
      </c>
      <c r="AU2048" s="376">
        <v>2036</v>
      </c>
      <c r="AV2048" s="376" t="s">
        <v>10723</v>
      </c>
    </row>
    <row r="2049" spans="31:48">
      <c r="AE2049" s="19">
        <v>2037</v>
      </c>
      <c r="AF2049" s="382" t="s">
        <v>10723</v>
      </c>
      <c r="AQ2049" s="19">
        <v>2037</v>
      </c>
      <c r="AR2049" s="382" t="s">
        <v>10723</v>
      </c>
      <c r="AU2049" s="376">
        <v>2037</v>
      </c>
      <c r="AV2049" s="376" t="s">
        <v>10723</v>
      </c>
    </row>
    <row r="2050" spans="31:48">
      <c r="AE2050" s="19">
        <v>2038</v>
      </c>
      <c r="AF2050" s="382" t="s">
        <v>10723</v>
      </c>
      <c r="AQ2050" s="19">
        <v>2038</v>
      </c>
      <c r="AR2050" s="382" t="s">
        <v>10723</v>
      </c>
      <c r="AU2050" s="376">
        <v>2038</v>
      </c>
      <c r="AV2050" s="376" t="s">
        <v>10723</v>
      </c>
    </row>
    <row r="2051" spans="31:48">
      <c r="AE2051" s="19">
        <v>2039</v>
      </c>
      <c r="AF2051" s="382" t="s">
        <v>10723</v>
      </c>
      <c r="AQ2051" s="19">
        <v>2039</v>
      </c>
      <c r="AR2051" s="382" t="s">
        <v>10723</v>
      </c>
      <c r="AU2051" s="376">
        <v>2039</v>
      </c>
      <c r="AV2051" s="376" t="s">
        <v>10723</v>
      </c>
    </row>
    <row r="2052" spans="31:48">
      <c r="AE2052" s="19">
        <v>2040</v>
      </c>
      <c r="AF2052" s="382" t="s">
        <v>10723</v>
      </c>
      <c r="AQ2052" s="19">
        <v>2040</v>
      </c>
      <c r="AR2052" s="382" t="s">
        <v>10723</v>
      </c>
      <c r="AU2052" s="376">
        <v>2040</v>
      </c>
      <c r="AV2052" s="376" t="s">
        <v>10723</v>
      </c>
    </row>
    <row r="2053" spans="31:48">
      <c r="AE2053" s="19">
        <v>2041</v>
      </c>
      <c r="AF2053" s="382" t="s">
        <v>10723</v>
      </c>
      <c r="AQ2053" s="19">
        <v>2041</v>
      </c>
      <c r="AR2053" s="382" t="s">
        <v>10723</v>
      </c>
      <c r="AU2053" s="376">
        <v>2041</v>
      </c>
      <c r="AV2053" s="376" t="s">
        <v>10723</v>
      </c>
    </row>
    <row r="2054" spans="31:48">
      <c r="AE2054" s="19">
        <v>2042</v>
      </c>
      <c r="AF2054" s="382" t="s">
        <v>10723</v>
      </c>
      <c r="AQ2054" s="19">
        <v>2042</v>
      </c>
      <c r="AR2054" s="382" t="s">
        <v>10723</v>
      </c>
      <c r="AU2054" s="376">
        <v>2042</v>
      </c>
      <c r="AV2054" s="376" t="s">
        <v>10723</v>
      </c>
    </row>
    <row r="2055" spans="31:48">
      <c r="AE2055" s="19">
        <v>2043</v>
      </c>
      <c r="AF2055" s="382" t="s">
        <v>10723</v>
      </c>
      <c r="AQ2055" s="19">
        <v>2043</v>
      </c>
      <c r="AR2055" s="382" t="s">
        <v>10723</v>
      </c>
      <c r="AU2055" s="376">
        <v>2043</v>
      </c>
      <c r="AV2055" s="376" t="s">
        <v>10723</v>
      </c>
    </row>
    <row r="2056" spans="31:48">
      <c r="AE2056" s="19">
        <v>2044</v>
      </c>
      <c r="AF2056" s="382" t="s">
        <v>10723</v>
      </c>
      <c r="AQ2056" s="19">
        <v>2044</v>
      </c>
      <c r="AR2056" s="382" t="s">
        <v>10723</v>
      </c>
      <c r="AU2056" s="376">
        <v>2044</v>
      </c>
      <c r="AV2056" s="376" t="s">
        <v>10723</v>
      </c>
    </row>
    <row r="2057" spans="31:48">
      <c r="AE2057" s="19">
        <v>2045</v>
      </c>
      <c r="AF2057" s="382" t="s">
        <v>10723</v>
      </c>
      <c r="AQ2057" s="19">
        <v>2045</v>
      </c>
      <c r="AR2057" s="382" t="s">
        <v>10723</v>
      </c>
      <c r="AU2057" s="376">
        <v>2045</v>
      </c>
      <c r="AV2057" s="376" t="s">
        <v>10723</v>
      </c>
    </row>
    <row r="2058" spans="31:48">
      <c r="AE2058" s="19">
        <v>2046</v>
      </c>
      <c r="AF2058" s="382" t="s">
        <v>10723</v>
      </c>
      <c r="AQ2058" s="19">
        <v>2046</v>
      </c>
      <c r="AR2058" s="382" t="s">
        <v>10723</v>
      </c>
      <c r="AU2058" s="376">
        <v>2046</v>
      </c>
      <c r="AV2058" s="376" t="s">
        <v>10723</v>
      </c>
    </row>
    <row r="2059" spans="31:48">
      <c r="AE2059" s="19">
        <v>2047</v>
      </c>
      <c r="AF2059" s="382" t="s">
        <v>10723</v>
      </c>
      <c r="AQ2059" s="19">
        <v>2047</v>
      </c>
      <c r="AR2059" s="382" t="s">
        <v>10723</v>
      </c>
      <c r="AU2059" s="376">
        <v>2047</v>
      </c>
      <c r="AV2059" s="376" t="s">
        <v>10723</v>
      </c>
    </row>
    <row r="2060" spans="31:48">
      <c r="AE2060" s="19">
        <v>2048</v>
      </c>
      <c r="AF2060" s="382" t="s">
        <v>10723</v>
      </c>
      <c r="AQ2060" s="19">
        <v>2048</v>
      </c>
      <c r="AR2060" s="382" t="s">
        <v>10723</v>
      </c>
      <c r="AU2060" s="376">
        <v>2048</v>
      </c>
      <c r="AV2060" s="376" t="s">
        <v>10723</v>
      </c>
    </row>
    <row r="2061" spans="31:48">
      <c r="AE2061" s="19">
        <v>2049</v>
      </c>
      <c r="AF2061" s="382" t="s">
        <v>10723</v>
      </c>
      <c r="AQ2061" s="19">
        <v>2049</v>
      </c>
      <c r="AR2061" s="382" t="s">
        <v>10723</v>
      </c>
      <c r="AU2061" s="376">
        <v>2049</v>
      </c>
      <c r="AV2061" s="376" t="s">
        <v>10723</v>
      </c>
    </row>
    <row r="2062" spans="31:48">
      <c r="AE2062" s="19">
        <v>2050</v>
      </c>
      <c r="AF2062" s="382" t="s">
        <v>10723</v>
      </c>
      <c r="AQ2062" s="19">
        <v>2050</v>
      </c>
      <c r="AR2062" s="382" t="s">
        <v>10723</v>
      </c>
      <c r="AU2062" s="376">
        <v>2050</v>
      </c>
      <c r="AV2062" s="376" t="s">
        <v>10723</v>
      </c>
    </row>
    <row r="2063" spans="31:48">
      <c r="AE2063" s="19">
        <v>2051</v>
      </c>
      <c r="AF2063" s="382" t="s">
        <v>10723</v>
      </c>
      <c r="AQ2063" s="19">
        <v>2051</v>
      </c>
      <c r="AR2063" s="382" t="s">
        <v>10723</v>
      </c>
      <c r="AU2063" s="376">
        <v>2051</v>
      </c>
      <c r="AV2063" s="376" t="s">
        <v>10723</v>
      </c>
    </row>
    <row r="2064" spans="31:48">
      <c r="AE2064" s="19">
        <v>2052</v>
      </c>
      <c r="AF2064" s="382" t="s">
        <v>10723</v>
      </c>
      <c r="AQ2064" s="19">
        <v>2052</v>
      </c>
      <c r="AR2064" s="382" t="s">
        <v>10723</v>
      </c>
      <c r="AU2064" s="376">
        <v>2052</v>
      </c>
      <c r="AV2064" s="376" t="s">
        <v>10723</v>
      </c>
    </row>
    <row r="2065" spans="31:48">
      <c r="AE2065" s="19">
        <v>2053</v>
      </c>
      <c r="AF2065" s="382" t="s">
        <v>10723</v>
      </c>
      <c r="AQ2065" s="19">
        <v>2053</v>
      </c>
      <c r="AR2065" s="382" t="s">
        <v>10723</v>
      </c>
      <c r="AU2065" s="376">
        <v>2053</v>
      </c>
      <c r="AV2065" s="376" t="s">
        <v>10723</v>
      </c>
    </row>
    <row r="2066" spans="31:48">
      <c r="AE2066" s="19">
        <v>2054</v>
      </c>
      <c r="AF2066" s="382" t="s">
        <v>10723</v>
      </c>
      <c r="AQ2066" s="19">
        <v>2054</v>
      </c>
      <c r="AR2066" s="382" t="s">
        <v>10723</v>
      </c>
      <c r="AU2066" s="376">
        <v>2054</v>
      </c>
      <c r="AV2066" s="376" t="s">
        <v>10723</v>
      </c>
    </row>
    <row r="2067" spans="31:48">
      <c r="AE2067" s="19">
        <v>2055</v>
      </c>
      <c r="AF2067" s="382" t="s">
        <v>10723</v>
      </c>
      <c r="AQ2067" s="19">
        <v>2055</v>
      </c>
      <c r="AR2067" s="382" t="s">
        <v>10723</v>
      </c>
      <c r="AU2067" s="376">
        <v>2055</v>
      </c>
      <c r="AV2067" s="376" t="s">
        <v>10723</v>
      </c>
    </row>
    <row r="2068" spans="31:48">
      <c r="AE2068" s="19">
        <v>2056</v>
      </c>
      <c r="AF2068" s="382" t="s">
        <v>10723</v>
      </c>
      <c r="AQ2068" s="19">
        <v>2056</v>
      </c>
      <c r="AR2068" s="382" t="s">
        <v>10723</v>
      </c>
      <c r="AU2068" s="376">
        <v>2056</v>
      </c>
      <c r="AV2068" s="376" t="s">
        <v>10723</v>
      </c>
    </row>
    <row r="2069" spans="31:48">
      <c r="AE2069" s="19">
        <v>2057</v>
      </c>
      <c r="AF2069" s="382" t="s">
        <v>10723</v>
      </c>
      <c r="AQ2069" s="19">
        <v>2057</v>
      </c>
      <c r="AR2069" s="382" t="s">
        <v>10723</v>
      </c>
      <c r="AU2069" s="376">
        <v>2057</v>
      </c>
      <c r="AV2069" s="376" t="s">
        <v>10723</v>
      </c>
    </row>
    <row r="2070" spans="31:48">
      <c r="AE2070" s="19">
        <v>2058</v>
      </c>
      <c r="AF2070" s="382" t="s">
        <v>10723</v>
      </c>
      <c r="AQ2070" s="19">
        <v>2058</v>
      </c>
      <c r="AR2070" s="382" t="s">
        <v>10723</v>
      </c>
      <c r="AU2070" s="376">
        <v>2058</v>
      </c>
      <c r="AV2070" s="376" t="s">
        <v>10723</v>
      </c>
    </row>
    <row r="2071" spans="31:48">
      <c r="AE2071" s="19">
        <v>2059</v>
      </c>
      <c r="AF2071" s="382" t="s">
        <v>10723</v>
      </c>
      <c r="AQ2071" s="19">
        <v>2059</v>
      </c>
      <c r="AR2071" s="382" t="s">
        <v>10723</v>
      </c>
      <c r="AU2071" s="376">
        <v>2059</v>
      </c>
      <c r="AV2071" s="376" t="s">
        <v>10723</v>
      </c>
    </row>
    <row r="2072" spans="31:48">
      <c r="AE2072" s="19">
        <v>2060</v>
      </c>
      <c r="AF2072" s="382" t="s">
        <v>10723</v>
      </c>
      <c r="AQ2072" s="19">
        <v>2060</v>
      </c>
      <c r="AR2072" s="382" t="s">
        <v>10723</v>
      </c>
      <c r="AU2072" s="376">
        <v>2060</v>
      </c>
      <c r="AV2072" s="376" t="s">
        <v>10723</v>
      </c>
    </row>
    <row r="2073" spans="31:48">
      <c r="AE2073" s="19">
        <v>2061</v>
      </c>
      <c r="AF2073" s="382" t="s">
        <v>10723</v>
      </c>
      <c r="AQ2073" s="19">
        <v>2061</v>
      </c>
      <c r="AR2073" s="382" t="s">
        <v>10723</v>
      </c>
      <c r="AU2073" s="376">
        <v>2061</v>
      </c>
      <c r="AV2073" s="376" t="s">
        <v>10723</v>
      </c>
    </row>
    <row r="2074" spans="31:48">
      <c r="AE2074" s="19">
        <v>2062</v>
      </c>
      <c r="AF2074" s="382" t="s">
        <v>10723</v>
      </c>
      <c r="AQ2074" s="19">
        <v>2062</v>
      </c>
      <c r="AR2074" s="382" t="s">
        <v>10723</v>
      </c>
      <c r="AU2074" s="376">
        <v>2062</v>
      </c>
      <c r="AV2074" s="376" t="s">
        <v>10723</v>
      </c>
    </row>
    <row r="2075" spans="31:48">
      <c r="AE2075" s="19">
        <v>2063</v>
      </c>
      <c r="AF2075" s="382" t="s">
        <v>10723</v>
      </c>
      <c r="AQ2075" s="19">
        <v>2063</v>
      </c>
      <c r="AR2075" s="382" t="s">
        <v>10723</v>
      </c>
      <c r="AU2075" s="376">
        <v>2063</v>
      </c>
      <c r="AV2075" s="376" t="s">
        <v>10723</v>
      </c>
    </row>
    <row r="2076" spans="31:48">
      <c r="AE2076" s="19">
        <v>2064</v>
      </c>
      <c r="AF2076" s="382" t="s">
        <v>10723</v>
      </c>
      <c r="AQ2076" s="19">
        <v>2064</v>
      </c>
      <c r="AR2076" s="382" t="s">
        <v>10723</v>
      </c>
      <c r="AU2076" s="376">
        <v>2064</v>
      </c>
      <c r="AV2076" s="376" t="s">
        <v>10723</v>
      </c>
    </row>
    <row r="2077" spans="31:48">
      <c r="AE2077" s="19">
        <v>2065</v>
      </c>
      <c r="AF2077" s="382" t="s">
        <v>10723</v>
      </c>
      <c r="AQ2077" s="19">
        <v>2065</v>
      </c>
      <c r="AR2077" s="382" t="s">
        <v>10723</v>
      </c>
      <c r="AU2077" s="376">
        <v>2065</v>
      </c>
      <c r="AV2077" s="376" t="s">
        <v>10723</v>
      </c>
    </row>
    <row r="2078" spans="31:48">
      <c r="AE2078" s="19">
        <v>2066</v>
      </c>
      <c r="AF2078" s="382" t="s">
        <v>10723</v>
      </c>
      <c r="AQ2078" s="19">
        <v>2066</v>
      </c>
      <c r="AR2078" s="382" t="s">
        <v>10723</v>
      </c>
      <c r="AU2078" s="376">
        <v>2066</v>
      </c>
      <c r="AV2078" s="376" t="s">
        <v>10723</v>
      </c>
    </row>
    <row r="2079" spans="31:48">
      <c r="AE2079" s="19">
        <v>2067</v>
      </c>
      <c r="AF2079" s="382" t="s">
        <v>10723</v>
      </c>
      <c r="AQ2079" s="19">
        <v>2067</v>
      </c>
      <c r="AR2079" s="382" t="s">
        <v>10723</v>
      </c>
      <c r="AU2079" s="376">
        <v>2067</v>
      </c>
      <c r="AV2079" s="376" t="s">
        <v>10723</v>
      </c>
    </row>
    <row r="2080" spans="31:48">
      <c r="AE2080" s="19">
        <v>2068</v>
      </c>
      <c r="AF2080" s="382" t="s">
        <v>10723</v>
      </c>
      <c r="AQ2080" s="19">
        <v>2068</v>
      </c>
      <c r="AR2080" s="382" t="s">
        <v>10723</v>
      </c>
      <c r="AU2080" s="376">
        <v>2068</v>
      </c>
      <c r="AV2080" s="376" t="s">
        <v>10723</v>
      </c>
    </row>
    <row r="2081" spans="31:48">
      <c r="AE2081" s="19">
        <v>2069</v>
      </c>
      <c r="AF2081" s="382" t="s">
        <v>10723</v>
      </c>
      <c r="AQ2081" s="19">
        <v>2069</v>
      </c>
      <c r="AR2081" s="382" t="s">
        <v>10723</v>
      </c>
      <c r="AU2081" s="376">
        <v>2069</v>
      </c>
      <c r="AV2081" s="376" t="s">
        <v>10723</v>
      </c>
    </row>
    <row r="2082" spans="31:48">
      <c r="AE2082" s="19">
        <v>2070</v>
      </c>
      <c r="AF2082" s="382" t="s">
        <v>10723</v>
      </c>
      <c r="AQ2082" s="19">
        <v>2070</v>
      </c>
      <c r="AR2082" s="382" t="s">
        <v>10723</v>
      </c>
      <c r="AU2082" s="376">
        <v>2070</v>
      </c>
      <c r="AV2082" s="376" t="s">
        <v>10723</v>
      </c>
    </row>
    <row r="2083" spans="31:48">
      <c r="AE2083" s="19">
        <v>2071</v>
      </c>
      <c r="AF2083" s="382" t="s">
        <v>10723</v>
      </c>
      <c r="AQ2083" s="19">
        <v>2071</v>
      </c>
      <c r="AR2083" s="382" t="s">
        <v>10723</v>
      </c>
      <c r="AU2083" s="376">
        <v>2071</v>
      </c>
      <c r="AV2083" s="376" t="s">
        <v>10723</v>
      </c>
    </row>
    <row r="2084" spans="31:48">
      <c r="AE2084" s="19">
        <v>2072</v>
      </c>
      <c r="AF2084" s="382" t="s">
        <v>10723</v>
      </c>
      <c r="AQ2084" s="19">
        <v>2072</v>
      </c>
      <c r="AR2084" s="382" t="s">
        <v>10723</v>
      </c>
      <c r="AU2084" s="376">
        <v>2072</v>
      </c>
      <c r="AV2084" s="376" t="s">
        <v>10723</v>
      </c>
    </row>
    <row r="2085" spans="31:48">
      <c r="AE2085" s="19">
        <v>2073</v>
      </c>
      <c r="AF2085" s="382" t="s">
        <v>10723</v>
      </c>
      <c r="AQ2085" s="19">
        <v>2073</v>
      </c>
      <c r="AR2085" s="382" t="s">
        <v>10723</v>
      </c>
      <c r="AU2085" s="376">
        <v>2073</v>
      </c>
      <c r="AV2085" s="376" t="s">
        <v>10723</v>
      </c>
    </row>
    <row r="2086" spans="31:48">
      <c r="AE2086" s="19">
        <v>2074</v>
      </c>
      <c r="AF2086" s="382" t="s">
        <v>10723</v>
      </c>
      <c r="AQ2086" s="19">
        <v>2074</v>
      </c>
      <c r="AR2086" s="382" t="s">
        <v>10723</v>
      </c>
      <c r="AU2086" s="376">
        <v>2074</v>
      </c>
      <c r="AV2086" s="376" t="s">
        <v>10723</v>
      </c>
    </row>
    <row r="2087" spans="31:48">
      <c r="AE2087" s="19">
        <v>2075</v>
      </c>
      <c r="AF2087" s="382" t="s">
        <v>10723</v>
      </c>
      <c r="AQ2087" s="19">
        <v>2075</v>
      </c>
      <c r="AR2087" s="382" t="s">
        <v>10723</v>
      </c>
      <c r="AU2087" s="376">
        <v>2075</v>
      </c>
      <c r="AV2087" s="376" t="s">
        <v>10723</v>
      </c>
    </row>
    <row r="2088" spans="31:48">
      <c r="AE2088" s="19">
        <v>2076</v>
      </c>
      <c r="AF2088" s="382" t="s">
        <v>10723</v>
      </c>
      <c r="AQ2088" s="19">
        <v>2076</v>
      </c>
      <c r="AR2088" s="382" t="s">
        <v>10723</v>
      </c>
      <c r="AU2088" s="376">
        <v>2076</v>
      </c>
      <c r="AV2088" s="376" t="s">
        <v>10723</v>
      </c>
    </row>
    <row r="2089" spans="31:48">
      <c r="AE2089" s="19">
        <v>2077</v>
      </c>
      <c r="AF2089" s="382" t="s">
        <v>10723</v>
      </c>
      <c r="AQ2089" s="19">
        <v>2077</v>
      </c>
      <c r="AR2089" s="382" t="s">
        <v>10723</v>
      </c>
      <c r="AU2089" s="376">
        <v>2077</v>
      </c>
      <c r="AV2089" s="376" t="s">
        <v>10723</v>
      </c>
    </row>
    <row r="2090" spans="31:48">
      <c r="AE2090" s="19">
        <v>2078</v>
      </c>
      <c r="AF2090" s="382" t="s">
        <v>10723</v>
      </c>
      <c r="AQ2090" s="19">
        <v>2078</v>
      </c>
      <c r="AR2090" s="382" t="s">
        <v>10723</v>
      </c>
      <c r="AU2090" s="376">
        <v>2078</v>
      </c>
      <c r="AV2090" s="376" t="s">
        <v>10723</v>
      </c>
    </row>
    <row r="2091" spans="31:48">
      <c r="AE2091" s="19">
        <v>2079</v>
      </c>
      <c r="AF2091" s="382" t="s">
        <v>10723</v>
      </c>
      <c r="AQ2091" s="19">
        <v>2079</v>
      </c>
      <c r="AR2091" s="382" t="s">
        <v>10723</v>
      </c>
      <c r="AU2091" s="376">
        <v>2079</v>
      </c>
      <c r="AV2091" s="376" t="s">
        <v>10723</v>
      </c>
    </row>
    <row r="2092" spans="31:48">
      <c r="AE2092" s="19">
        <v>2080</v>
      </c>
      <c r="AF2092" s="382" t="s">
        <v>10723</v>
      </c>
      <c r="AQ2092" s="19">
        <v>2080</v>
      </c>
      <c r="AR2092" s="382" t="s">
        <v>10723</v>
      </c>
      <c r="AU2092" s="376">
        <v>2080</v>
      </c>
      <c r="AV2092" s="376" t="s">
        <v>10723</v>
      </c>
    </row>
    <row r="2093" spans="31:48">
      <c r="AE2093" s="19">
        <v>2081</v>
      </c>
      <c r="AF2093" s="382" t="s">
        <v>10723</v>
      </c>
      <c r="AQ2093" s="19">
        <v>2081</v>
      </c>
      <c r="AR2093" s="382" t="s">
        <v>10723</v>
      </c>
      <c r="AU2093" s="376">
        <v>2081</v>
      </c>
      <c r="AV2093" s="376" t="s">
        <v>10723</v>
      </c>
    </row>
    <row r="2094" spans="31:48">
      <c r="AE2094" s="19">
        <v>2082</v>
      </c>
      <c r="AF2094" s="382" t="s">
        <v>10723</v>
      </c>
      <c r="AQ2094" s="19">
        <v>2082</v>
      </c>
      <c r="AR2094" s="382" t="s">
        <v>10723</v>
      </c>
      <c r="AU2094" s="376">
        <v>2082</v>
      </c>
      <c r="AV2094" s="376" t="s">
        <v>10723</v>
      </c>
    </row>
    <row r="2095" spans="31:48">
      <c r="AE2095" s="19">
        <v>2083</v>
      </c>
      <c r="AF2095" s="382" t="s">
        <v>10723</v>
      </c>
      <c r="AQ2095" s="19">
        <v>2083</v>
      </c>
      <c r="AR2095" s="382" t="s">
        <v>10723</v>
      </c>
      <c r="AU2095" s="376">
        <v>2083</v>
      </c>
      <c r="AV2095" s="376" t="s">
        <v>10723</v>
      </c>
    </row>
    <row r="2096" spans="31:48">
      <c r="AE2096" s="19">
        <v>2084</v>
      </c>
      <c r="AF2096" s="382" t="s">
        <v>10723</v>
      </c>
      <c r="AQ2096" s="19">
        <v>2084</v>
      </c>
      <c r="AR2096" s="382" t="s">
        <v>10723</v>
      </c>
      <c r="AU2096" s="376">
        <v>2084</v>
      </c>
      <c r="AV2096" s="376" t="s">
        <v>10723</v>
      </c>
    </row>
    <row r="2097" spans="31:48">
      <c r="AE2097" s="19">
        <v>2085</v>
      </c>
      <c r="AF2097" s="382" t="s">
        <v>10723</v>
      </c>
      <c r="AQ2097" s="19">
        <v>2085</v>
      </c>
      <c r="AR2097" s="382" t="s">
        <v>10723</v>
      </c>
      <c r="AU2097" s="376">
        <v>2085</v>
      </c>
      <c r="AV2097" s="376" t="s">
        <v>10723</v>
      </c>
    </row>
    <row r="2098" spans="31:48">
      <c r="AE2098" s="19">
        <v>2086</v>
      </c>
      <c r="AF2098" s="382" t="s">
        <v>10723</v>
      </c>
      <c r="AQ2098" s="19">
        <v>2086</v>
      </c>
      <c r="AR2098" s="382" t="s">
        <v>10723</v>
      </c>
      <c r="AU2098" s="376">
        <v>2086</v>
      </c>
      <c r="AV2098" s="376" t="s">
        <v>10723</v>
      </c>
    </row>
    <row r="2099" spans="31:48">
      <c r="AE2099" s="19">
        <v>2087</v>
      </c>
      <c r="AF2099" s="382" t="s">
        <v>10723</v>
      </c>
      <c r="AQ2099" s="19">
        <v>2087</v>
      </c>
      <c r="AR2099" s="382" t="s">
        <v>10723</v>
      </c>
      <c r="AU2099" s="376">
        <v>2087</v>
      </c>
      <c r="AV2099" s="376" t="s">
        <v>10723</v>
      </c>
    </row>
    <row r="2100" spans="31:48">
      <c r="AE2100" s="19">
        <v>2088</v>
      </c>
      <c r="AF2100" s="382" t="s">
        <v>10723</v>
      </c>
      <c r="AQ2100" s="19">
        <v>2088</v>
      </c>
      <c r="AR2100" s="382" t="s">
        <v>10723</v>
      </c>
      <c r="AU2100" s="376">
        <v>2088</v>
      </c>
      <c r="AV2100" s="376" t="s">
        <v>10723</v>
      </c>
    </row>
    <row r="2101" spans="31:48">
      <c r="AE2101" s="19">
        <v>2089</v>
      </c>
      <c r="AF2101" s="382" t="s">
        <v>10723</v>
      </c>
      <c r="AQ2101" s="19">
        <v>2089</v>
      </c>
      <c r="AR2101" s="382" t="s">
        <v>10723</v>
      </c>
      <c r="AU2101" s="376">
        <v>2089</v>
      </c>
      <c r="AV2101" s="376" t="s">
        <v>10723</v>
      </c>
    </row>
    <row r="2102" spans="31:48">
      <c r="AE2102" s="19">
        <v>2090</v>
      </c>
      <c r="AF2102" s="382" t="s">
        <v>10723</v>
      </c>
      <c r="AQ2102" s="19">
        <v>2090</v>
      </c>
      <c r="AR2102" s="382" t="s">
        <v>10723</v>
      </c>
      <c r="AU2102" s="376">
        <v>2090</v>
      </c>
      <c r="AV2102" s="376" t="s">
        <v>10723</v>
      </c>
    </row>
    <row r="2103" spans="31:48">
      <c r="AE2103" s="19">
        <v>2091</v>
      </c>
      <c r="AF2103" s="382" t="s">
        <v>10723</v>
      </c>
      <c r="AQ2103" s="19">
        <v>2091</v>
      </c>
      <c r="AR2103" s="382" t="s">
        <v>10723</v>
      </c>
      <c r="AU2103" s="376">
        <v>2091</v>
      </c>
      <c r="AV2103" s="376" t="s">
        <v>10723</v>
      </c>
    </row>
    <row r="2104" spans="31:48">
      <c r="AE2104" s="19">
        <v>2092</v>
      </c>
      <c r="AF2104" s="382" t="s">
        <v>10723</v>
      </c>
      <c r="AQ2104" s="19">
        <v>2092</v>
      </c>
      <c r="AR2104" s="382" t="s">
        <v>10723</v>
      </c>
      <c r="AU2104" s="376">
        <v>2092</v>
      </c>
      <c r="AV2104" s="376" t="s">
        <v>10723</v>
      </c>
    </row>
    <row r="2105" spans="31:48">
      <c r="AE2105" s="19">
        <v>2093</v>
      </c>
      <c r="AF2105" s="382" t="s">
        <v>10723</v>
      </c>
      <c r="AQ2105" s="19">
        <v>2093</v>
      </c>
      <c r="AR2105" s="382" t="s">
        <v>10723</v>
      </c>
      <c r="AU2105" s="376">
        <v>2093</v>
      </c>
      <c r="AV2105" s="376" t="s">
        <v>10723</v>
      </c>
    </row>
    <row r="2106" spans="31:48">
      <c r="AE2106" s="19">
        <v>2094</v>
      </c>
      <c r="AF2106" s="382" t="s">
        <v>10723</v>
      </c>
      <c r="AQ2106" s="19">
        <v>2094</v>
      </c>
      <c r="AR2106" s="382" t="s">
        <v>10723</v>
      </c>
      <c r="AU2106" s="376">
        <v>2094</v>
      </c>
      <c r="AV2106" s="376" t="s">
        <v>10723</v>
      </c>
    </row>
    <row r="2107" spans="31:48">
      <c r="AE2107" s="19">
        <v>2095</v>
      </c>
      <c r="AF2107" s="382" t="s">
        <v>10723</v>
      </c>
      <c r="AQ2107" s="19">
        <v>2095</v>
      </c>
      <c r="AR2107" s="382" t="s">
        <v>10723</v>
      </c>
      <c r="AU2107" s="376">
        <v>2095</v>
      </c>
      <c r="AV2107" s="376" t="s">
        <v>10723</v>
      </c>
    </row>
    <row r="2108" spans="31:48">
      <c r="AE2108" s="19">
        <v>2096</v>
      </c>
      <c r="AF2108" s="382" t="s">
        <v>10723</v>
      </c>
      <c r="AQ2108" s="19">
        <v>2096</v>
      </c>
      <c r="AR2108" s="382" t="s">
        <v>10723</v>
      </c>
      <c r="AU2108" s="376">
        <v>2096</v>
      </c>
      <c r="AV2108" s="376" t="s">
        <v>10723</v>
      </c>
    </row>
    <row r="2109" spans="31:48">
      <c r="AE2109" s="19">
        <v>2097</v>
      </c>
      <c r="AF2109" s="382" t="s">
        <v>10723</v>
      </c>
      <c r="AQ2109" s="19">
        <v>2097</v>
      </c>
      <c r="AR2109" s="382" t="s">
        <v>10723</v>
      </c>
      <c r="AU2109" s="376">
        <v>2097</v>
      </c>
      <c r="AV2109" s="376" t="s">
        <v>10723</v>
      </c>
    </row>
    <row r="2110" spans="31:48">
      <c r="AE2110" s="19">
        <v>2098</v>
      </c>
      <c r="AF2110" s="382" t="s">
        <v>10723</v>
      </c>
      <c r="AQ2110" s="19">
        <v>2098</v>
      </c>
      <c r="AR2110" s="382" t="s">
        <v>10723</v>
      </c>
      <c r="AU2110" s="376">
        <v>2098</v>
      </c>
      <c r="AV2110" s="376" t="s">
        <v>10723</v>
      </c>
    </row>
    <row r="2111" spans="31:48">
      <c r="AE2111" s="19">
        <v>2099</v>
      </c>
      <c r="AF2111" s="382" t="s">
        <v>10723</v>
      </c>
      <c r="AQ2111" s="19">
        <v>2099</v>
      </c>
      <c r="AR2111" s="382" t="s">
        <v>10723</v>
      </c>
      <c r="AU2111" s="376">
        <v>2099</v>
      </c>
      <c r="AV2111" s="376" t="s">
        <v>10723</v>
      </c>
    </row>
    <row r="2112" spans="31:48">
      <c r="AE2112" s="19">
        <v>2100</v>
      </c>
      <c r="AF2112" s="382" t="s">
        <v>10723</v>
      </c>
      <c r="AQ2112" s="19">
        <v>2100</v>
      </c>
      <c r="AR2112" s="382" t="s">
        <v>10723</v>
      </c>
      <c r="AU2112" s="376">
        <v>2100</v>
      </c>
      <c r="AV2112" s="376" t="s">
        <v>10723</v>
      </c>
    </row>
    <row r="2113" spans="31:48">
      <c r="AE2113" s="19">
        <v>2101</v>
      </c>
      <c r="AF2113" s="382" t="s">
        <v>10723</v>
      </c>
      <c r="AQ2113" s="19">
        <v>2101</v>
      </c>
      <c r="AR2113" s="382" t="s">
        <v>10723</v>
      </c>
      <c r="AU2113" s="376">
        <v>2101</v>
      </c>
      <c r="AV2113" s="376" t="s">
        <v>10723</v>
      </c>
    </row>
    <row r="2114" spans="31:48">
      <c r="AE2114" s="19">
        <v>2102</v>
      </c>
      <c r="AF2114" s="382" t="s">
        <v>10723</v>
      </c>
      <c r="AQ2114" s="19">
        <v>2102</v>
      </c>
      <c r="AR2114" s="382" t="s">
        <v>10723</v>
      </c>
      <c r="AU2114" s="376">
        <v>2102</v>
      </c>
      <c r="AV2114" s="376" t="s">
        <v>10723</v>
      </c>
    </row>
    <row r="2115" spans="31:48">
      <c r="AE2115" s="19">
        <v>2103</v>
      </c>
      <c r="AF2115" s="382" t="s">
        <v>10723</v>
      </c>
      <c r="AQ2115" s="19">
        <v>2103</v>
      </c>
      <c r="AR2115" s="382" t="s">
        <v>10723</v>
      </c>
      <c r="AU2115" s="376">
        <v>2103</v>
      </c>
      <c r="AV2115" s="376" t="s">
        <v>10723</v>
      </c>
    </row>
    <row r="2116" spans="31:48">
      <c r="AE2116" s="19">
        <v>2104</v>
      </c>
      <c r="AF2116" s="382" t="s">
        <v>10723</v>
      </c>
      <c r="AQ2116" s="19">
        <v>2104</v>
      </c>
      <c r="AR2116" s="382" t="s">
        <v>10723</v>
      </c>
      <c r="AU2116" s="376">
        <v>2104</v>
      </c>
      <c r="AV2116" s="376" t="s">
        <v>10723</v>
      </c>
    </row>
    <row r="2117" spans="31:48">
      <c r="AE2117" s="19">
        <v>2105</v>
      </c>
      <c r="AF2117" s="382" t="s">
        <v>10723</v>
      </c>
      <c r="AQ2117" s="19">
        <v>2105</v>
      </c>
      <c r="AR2117" s="382" t="s">
        <v>10723</v>
      </c>
      <c r="AU2117" s="376">
        <v>2105</v>
      </c>
      <c r="AV2117" s="376" t="s">
        <v>10723</v>
      </c>
    </row>
    <row r="2118" spans="31:48">
      <c r="AE2118" s="19">
        <v>2106</v>
      </c>
      <c r="AF2118" s="382" t="s">
        <v>10723</v>
      </c>
      <c r="AQ2118" s="19">
        <v>2106</v>
      </c>
      <c r="AR2118" s="382" t="s">
        <v>10723</v>
      </c>
      <c r="AU2118" s="376">
        <v>2106</v>
      </c>
      <c r="AV2118" s="376" t="s">
        <v>10723</v>
      </c>
    </row>
    <row r="2119" spans="31:48">
      <c r="AE2119" s="19">
        <v>2107</v>
      </c>
      <c r="AF2119" s="382" t="s">
        <v>10723</v>
      </c>
      <c r="AQ2119" s="19">
        <v>2107</v>
      </c>
      <c r="AR2119" s="382" t="s">
        <v>10723</v>
      </c>
      <c r="AU2119" s="376">
        <v>2107</v>
      </c>
      <c r="AV2119" s="376" t="s">
        <v>10723</v>
      </c>
    </row>
    <row r="2120" spans="31:48">
      <c r="AE2120" s="19">
        <v>2108</v>
      </c>
      <c r="AF2120" s="382" t="s">
        <v>10723</v>
      </c>
      <c r="AQ2120" s="19">
        <v>2108</v>
      </c>
      <c r="AR2120" s="382" t="s">
        <v>10723</v>
      </c>
      <c r="AU2120" s="376">
        <v>2108</v>
      </c>
      <c r="AV2120" s="376" t="s">
        <v>10723</v>
      </c>
    </row>
    <row r="2121" spans="31:48">
      <c r="AE2121" s="19">
        <v>2109</v>
      </c>
      <c r="AF2121" s="382" t="s">
        <v>10723</v>
      </c>
      <c r="AQ2121" s="19">
        <v>2109</v>
      </c>
      <c r="AR2121" s="382" t="s">
        <v>10723</v>
      </c>
      <c r="AU2121" s="376">
        <v>2109</v>
      </c>
      <c r="AV2121" s="376" t="s">
        <v>10723</v>
      </c>
    </row>
    <row r="2122" spans="31:48">
      <c r="AE2122" s="19">
        <v>2110</v>
      </c>
      <c r="AF2122" s="382" t="s">
        <v>10723</v>
      </c>
      <c r="AQ2122" s="19">
        <v>2110</v>
      </c>
      <c r="AR2122" s="382" t="s">
        <v>10723</v>
      </c>
      <c r="AU2122" s="376">
        <v>2110</v>
      </c>
      <c r="AV2122" s="376" t="s">
        <v>10723</v>
      </c>
    </row>
    <row r="2123" spans="31:48">
      <c r="AE2123" s="19">
        <v>2111</v>
      </c>
      <c r="AF2123" s="382" t="s">
        <v>10723</v>
      </c>
      <c r="AQ2123" s="19">
        <v>2111</v>
      </c>
      <c r="AR2123" s="382" t="s">
        <v>10723</v>
      </c>
      <c r="AU2123" s="376">
        <v>2111</v>
      </c>
      <c r="AV2123" s="376" t="s">
        <v>10723</v>
      </c>
    </row>
    <row r="2124" spans="31:48">
      <c r="AE2124" s="19">
        <v>2112</v>
      </c>
      <c r="AF2124" s="382" t="s">
        <v>10723</v>
      </c>
      <c r="AQ2124" s="19">
        <v>2112</v>
      </c>
      <c r="AR2124" s="382" t="s">
        <v>10723</v>
      </c>
      <c r="AU2124" s="376">
        <v>2112</v>
      </c>
      <c r="AV2124" s="376" t="s">
        <v>10723</v>
      </c>
    </row>
    <row r="2125" spans="31:48">
      <c r="AE2125" s="19">
        <v>2113</v>
      </c>
      <c r="AF2125" s="382" t="s">
        <v>10723</v>
      </c>
      <c r="AQ2125" s="19">
        <v>2113</v>
      </c>
      <c r="AR2125" s="382" t="s">
        <v>10723</v>
      </c>
      <c r="AU2125" s="376">
        <v>2113</v>
      </c>
      <c r="AV2125" s="376" t="s">
        <v>10723</v>
      </c>
    </row>
    <row r="2126" spans="31:48">
      <c r="AE2126" s="19">
        <v>2114</v>
      </c>
      <c r="AF2126" s="382" t="s">
        <v>10723</v>
      </c>
      <c r="AQ2126" s="19">
        <v>2114</v>
      </c>
      <c r="AR2126" s="382" t="s">
        <v>10723</v>
      </c>
      <c r="AU2126" s="376">
        <v>2114</v>
      </c>
      <c r="AV2126" s="376" t="s">
        <v>10723</v>
      </c>
    </row>
    <row r="2127" spans="31:48">
      <c r="AE2127" s="19">
        <v>2115</v>
      </c>
      <c r="AF2127" s="382" t="s">
        <v>10723</v>
      </c>
      <c r="AQ2127" s="19">
        <v>2115</v>
      </c>
      <c r="AR2127" s="382" t="s">
        <v>10723</v>
      </c>
      <c r="AU2127" s="376">
        <v>2115</v>
      </c>
      <c r="AV2127" s="376" t="s">
        <v>10723</v>
      </c>
    </row>
    <row r="2128" spans="31:48">
      <c r="AE2128" s="19">
        <v>2116</v>
      </c>
      <c r="AF2128" s="382" t="s">
        <v>10723</v>
      </c>
      <c r="AQ2128" s="19">
        <v>2116</v>
      </c>
      <c r="AR2128" s="382" t="s">
        <v>10723</v>
      </c>
      <c r="AU2128" s="376">
        <v>2116</v>
      </c>
      <c r="AV2128" s="376" t="s">
        <v>10723</v>
      </c>
    </row>
    <row r="2129" spans="31:48">
      <c r="AE2129" s="19">
        <v>2117</v>
      </c>
      <c r="AF2129" s="382" t="s">
        <v>10723</v>
      </c>
      <c r="AQ2129" s="19">
        <v>2117</v>
      </c>
      <c r="AR2129" s="382" t="s">
        <v>10723</v>
      </c>
      <c r="AU2129" s="376">
        <v>2117</v>
      </c>
      <c r="AV2129" s="376" t="s">
        <v>10723</v>
      </c>
    </row>
    <row r="2130" spans="31:48">
      <c r="AE2130" s="19">
        <v>2118</v>
      </c>
      <c r="AF2130" s="382" t="s">
        <v>10723</v>
      </c>
      <c r="AQ2130" s="19">
        <v>2118</v>
      </c>
      <c r="AR2130" s="382" t="s">
        <v>10723</v>
      </c>
      <c r="AU2130" s="376">
        <v>2118</v>
      </c>
      <c r="AV2130" s="376" t="s">
        <v>10723</v>
      </c>
    </row>
    <row r="2131" spans="31:48">
      <c r="AE2131" s="19">
        <v>2119</v>
      </c>
      <c r="AF2131" s="382" t="s">
        <v>10723</v>
      </c>
      <c r="AQ2131" s="19">
        <v>2119</v>
      </c>
      <c r="AR2131" s="382" t="s">
        <v>10723</v>
      </c>
      <c r="AU2131" s="376">
        <v>2119</v>
      </c>
      <c r="AV2131" s="376" t="s">
        <v>10723</v>
      </c>
    </row>
    <row r="2132" spans="31:48">
      <c r="AE2132" s="19">
        <v>2120</v>
      </c>
      <c r="AF2132" s="382" t="s">
        <v>10723</v>
      </c>
      <c r="AQ2132" s="19">
        <v>2120</v>
      </c>
      <c r="AR2132" s="382" t="s">
        <v>10723</v>
      </c>
      <c r="AU2132" s="376">
        <v>2120</v>
      </c>
      <c r="AV2132" s="376" t="s">
        <v>10723</v>
      </c>
    </row>
    <row r="2133" spans="31:48">
      <c r="AE2133" s="19">
        <v>2121</v>
      </c>
      <c r="AF2133" s="382" t="s">
        <v>10723</v>
      </c>
      <c r="AQ2133" s="19">
        <v>2121</v>
      </c>
      <c r="AR2133" s="382" t="s">
        <v>10723</v>
      </c>
      <c r="AU2133" s="376">
        <v>2121</v>
      </c>
      <c r="AV2133" s="376" t="s">
        <v>10723</v>
      </c>
    </row>
    <row r="2134" spans="31:48">
      <c r="AE2134" s="19">
        <v>2122</v>
      </c>
      <c r="AF2134" s="382" t="s">
        <v>10723</v>
      </c>
      <c r="AQ2134" s="19">
        <v>2122</v>
      </c>
      <c r="AR2134" s="382" t="s">
        <v>10723</v>
      </c>
      <c r="AU2134" s="376">
        <v>2122</v>
      </c>
      <c r="AV2134" s="376" t="s">
        <v>10723</v>
      </c>
    </row>
    <row r="2135" spans="31:48">
      <c r="AE2135" s="19">
        <v>2123</v>
      </c>
      <c r="AF2135" s="382" t="s">
        <v>10723</v>
      </c>
      <c r="AQ2135" s="19">
        <v>2123</v>
      </c>
      <c r="AR2135" s="382" t="s">
        <v>10723</v>
      </c>
      <c r="AU2135" s="376">
        <v>2123</v>
      </c>
      <c r="AV2135" s="376" t="s">
        <v>10723</v>
      </c>
    </row>
    <row r="2136" spans="31:48">
      <c r="AE2136" s="19">
        <v>2124</v>
      </c>
      <c r="AF2136" s="382" t="s">
        <v>10723</v>
      </c>
      <c r="AQ2136" s="19">
        <v>2124</v>
      </c>
      <c r="AR2136" s="382" t="s">
        <v>10723</v>
      </c>
      <c r="AU2136" s="376">
        <v>2124</v>
      </c>
      <c r="AV2136" s="376" t="s">
        <v>10723</v>
      </c>
    </row>
    <row r="2137" spans="31:48">
      <c r="AE2137" s="19">
        <v>2125</v>
      </c>
      <c r="AF2137" s="382" t="s">
        <v>10723</v>
      </c>
      <c r="AQ2137" s="19">
        <v>2125</v>
      </c>
      <c r="AR2137" s="382" t="s">
        <v>10723</v>
      </c>
      <c r="AU2137" s="376">
        <v>2125</v>
      </c>
      <c r="AV2137" s="376" t="s">
        <v>10723</v>
      </c>
    </row>
    <row r="2138" spans="31:48">
      <c r="AE2138" s="19">
        <v>2126</v>
      </c>
      <c r="AF2138" s="382" t="s">
        <v>10723</v>
      </c>
      <c r="AQ2138" s="19">
        <v>2126</v>
      </c>
      <c r="AR2138" s="382" t="s">
        <v>10723</v>
      </c>
      <c r="AU2138" s="376">
        <v>2126</v>
      </c>
      <c r="AV2138" s="376" t="s">
        <v>10723</v>
      </c>
    </row>
    <row r="2139" spans="31:48">
      <c r="AE2139" s="19">
        <v>2127</v>
      </c>
      <c r="AF2139" s="382" t="s">
        <v>10723</v>
      </c>
      <c r="AQ2139" s="19">
        <v>2127</v>
      </c>
      <c r="AR2139" s="382" t="s">
        <v>10723</v>
      </c>
      <c r="AU2139" s="376">
        <v>2127</v>
      </c>
      <c r="AV2139" s="376" t="s">
        <v>10723</v>
      </c>
    </row>
    <row r="2140" spans="31:48">
      <c r="AE2140" s="19">
        <v>2128</v>
      </c>
      <c r="AF2140" s="382" t="s">
        <v>10723</v>
      </c>
      <c r="AQ2140" s="19">
        <v>2128</v>
      </c>
      <c r="AR2140" s="382" t="s">
        <v>10723</v>
      </c>
      <c r="AU2140" s="376">
        <v>2128</v>
      </c>
      <c r="AV2140" s="376" t="s">
        <v>10723</v>
      </c>
    </row>
    <row r="2141" spans="31:48">
      <c r="AE2141" s="19">
        <v>2129</v>
      </c>
      <c r="AF2141" s="382" t="s">
        <v>10723</v>
      </c>
      <c r="AQ2141" s="19">
        <v>2129</v>
      </c>
      <c r="AR2141" s="382" t="s">
        <v>10723</v>
      </c>
      <c r="AU2141" s="376">
        <v>2129</v>
      </c>
      <c r="AV2141" s="376" t="s">
        <v>10723</v>
      </c>
    </row>
    <row r="2142" spans="31:48">
      <c r="AE2142" s="19">
        <v>2130</v>
      </c>
      <c r="AF2142" s="382" t="s">
        <v>10723</v>
      </c>
      <c r="AQ2142" s="19">
        <v>2130</v>
      </c>
      <c r="AR2142" s="382" t="s">
        <v>10723</v>
      </c>
      <c r="AU2142" s="376">
        <v>2130</v>
      </c>
      <c r="AV2142" s="376" t="s">
        <v>10723</v>
      </c>
    </row>
    <row r="2143" spans="31:48">
      <c r="AE2143" s="19">
        <v>2131</v>
      </c>
      <c r="AF2143" s="382" t="s">
        <v>10723</v>
      </c>
      <c r="AQ2143" s="19">
        <v>2131</v>
      </c>
      <c r="AR2143" s="382" t="s">
        <v>10723</v>
      </c>
      <c r="AU2143" s="376">
        <v>2131</v>
      </c>
      <c r="AV2143" s="376" t="s">
        <v>10723</v>
      </c>
    </row>
    <row r="2144" spans="31:48">
      <c r="AE2144" s="19">
        <v>2132</v>
      </c>
      <c r="AF2144" s="382" t="s">
        <v>10723</v>
      </c>
      <c r="AQ2144" s="19">
        <v>2132</v>
      </c>
      <c r="AR2144" s="382" t="s">
        <v>10723</v>
      </c>
      <c r="AU2144" s="376">
        <v>2132</v>
      </c>
      <c r="AV2144" s="376" t="s">
        <v>10723</v>
      </c>
    </row>
    <row r="2145" spans="31:48">
      <c r="AE2145" s="19">
        <v>2133</v>
      </c>
      <c r="AF2145" s="382" t="s">
        <v>10723</v>
      </c>
      <c r="AQ2145" s="19">
        <v>2133</v>
      </c>
      <c r="AR2145" s="382" t="s">
        <v>10723</v>
      </c>
      <c r="AU2145" s="376">
        <v>2133</v>
      </c>
      <c r="AV2145" s="376" t="s">
        <v>10723</v>
      </c>
    </row>
    <row r="2146" spans="31:48">
      <c r="AE2146" s="19">
        <v>2134</v>
      </c>
      <c r="AF2146" s="382" t="s">
        <v>10723</v>
      </c>
      <c r="AQ2146" s="19">
        <v>2134</v>
      </c>
      <c r="AR2146" s="382" t="s">
        <v>10723</v>
      </c>
      <c r="AU2146" s="376">
        <v>2134</v>
      </c>
      <c r="AV2146" s="376" t="s">
        <v>10723</v>
      </c>
    </row>
    <row r="2147" spans="31:48">
      <c r="AE2147" s="19">
        <v>2135</v>
      </c>
      <c r="AF2147" s="382" t="s">
        <v>10723</v>
      </c>
      <c r="AQ2147" s="19">
        <v>2135</v>
      </c>
      <c r="AR2147" s="382" t="s">
        <v>10723</v>
      </c>
      <c r="AU2147" s="376">
        <v>2135</v>
      </c>
      <c r="AV2147" s="376" t="s">
        <v>10723</v>
      </c>
    </row>
    <row r="2148" spans="31:48">
      <c r="AE2148" s="19">
        <v>2136</v>
      </c>
      <c r="AF2148" s="382" t="s">
        <v>10723</v>
      </c>
      <c r="AQ2148" s="19">
        <v>2136</v>
      </c>
      <c r="AR2148" s="382" t="s">
        <v>10723</v>
      </c>
      <c r="AU2148" s="376">
        <v>2136</v>
      </c>
      <c r="AV2148" s="376" t="s">
        <v>10723</v>
      </c>
    </row>
    <row r="2149" spans="31:48">
      <c r="AE2149" s="19">
        <v>2137</v>
      </c>
      <c r="AF2149" s="382" t="s">
        <v>10723</v>
      </c>
      <c r="AQ2149" s="19">
        <v>2137</v>
      </c>
      <c r="AR2149" s="382" t="s">
        <v>10723</v>
      </c>
      <c r="AU2149" s="376">
        <v>2137</v>
      </c>
      <c r="AV2149" s="376" t="s">
        <v>10723</v>
      </c>
    </row>
    <row r="2150" spans="31:48">
      <c r="AE2150" s="19">
        <v>2138</v>
      </c>
      <c r="AF2150" s="382" t="s">
        <v>10723</v>
      </c>
      <c r="AQ2150" s="19">
        <v>2138</v>
      </c>
      <c r="AR2150" s="382" t="s">
        <v>10723</v>
      </c>
      <c r="AU2150" s="376">
        <v>2138</v>
      </c>
      <c r="AV2150" s="376" t="s">
        <v>10723</v>
      </c>
    </row>
    <row r="2151" spans="31:48">
      <c r="AE2151" s="19">
        <v>2139</v>
      </c>
      <c r="AF2151" s="382" t="s">
        <v>10723</v>
      </c>
      <c r="AQ2151" s="19">
        <v>2139</v>
      </c>
      <c r="AR2151" s="382" t="s">
        <v>10723</v>
      </c>
      <c r="AU2151" s="376">
        <v>2139</v>
      </c>
      <c r="AV2151" s="376" t="s">
        <v>10723</v>
      </c>
    </row>
    <row r="2152" spans="31:48">
      <c r="AE2152" s="19">
        <v>2140</v>
      </c>
      <c r="AF2152" s="382" t="s">
        <v>10723</v>
      </c>
      <c r="AQ2152" s="19">
        <v>2140</v>
      </c>
      <c r="AR2152" s="382" t="s">
        <v>10723</v>
      </c>
      <c r="AU2152" s="376">
        <v>2140</v>
      </c>
      <c r="AV2152" s="376" t="s">
        <v>10723</v>
      </c>
    </row>
    <row r="2153" spans="31:48">
      <c r="AE2153" s="19">
        <v>2141</v>
      </c>
      <c r="AF2153" s="382" t="s">
        <v>10723</v>
      </c>
      <c r="AQ2153" s="19">
        <v>2141</v>
      </c>
      <c r="AR2153" s="382" t="s">
        <v>10723</v>
      </c>
      <c r="AU2153" s="376">
        <v>2141</v>
      </c>
      <c r="AV2153" s="376" t="s">
        <v>10723</v>
      </c>
    </row>
    <row r="2154" spans="31:48">
      <c r="AE2154" s="19">
        <v>2142</v>
      </c>
      <c r="AF2154" s="382" t="s">
        <v>10723</v>
      </c>
      <c r="AQ2154" s="19">
        <v>2142</v>
      </c>
      <c r="AR2154" s="382" t="s">
        <v>10723</v>
      </c>
      <c r="AU2154" s="376">
        <v>2142</v>
      </c>
      <c r="AV2154" s="376" t="s">
        <v>10723</v>
      </c>
    </row>
    <row r="2155" spans="31:48">
      <c r="AE2155" s="19">
        <v>2143</v>
      </c>
      <c r="AF2155" s="382" t="s">
        <v>10723</v>
      </c>
      <c r="AQ2155" s="19">
        <v>2143</v>
      </c>
      <c r="AR2155" s="382" t="s">
        <v>10723</v>
      </c>
      <c r="AU2155" s="376">
        <v>2143</v>
      </c>
      <c r="AV2155" s="376" t="s">
        <v>10723</v>
      </c>
    </row>
    <row r="2156" spans="31:48">
      <c r="AE2156" s="19">
        <v>2144</v>
      </c>
      <c r="AF2156" s="382" t="s">
        <v>10723</v>
      </c>
      <c r="AQ2156" s="19">
        <v>2144</v>
      </c>
      <c r="AR2156" s="382" t="s">
        <v>10723</v>
      </c>
      <c r="AU2156" s="376">
        <v>2144</v>
      </c>
      <c r="AV2156" s="376" t="s">
        <v>10723</v>
      </c>
    </row>
    <row r="2157" spans="31:48">
      <c r="AE2157" s="19">
        <v>2145</v>
      </c>
      <c r="AF2157" s="382" t="s">
        <v>10723</v>
      </c>
      <c r="AQ2157" s="19">
        <v>2145</v>
      </c>
      <c r="AR2157" s="382" t="s">
        <v>10723</v>
      </c>
      <c r="AU2157" s="376">
        <v>2145</v>
      </c>
      <c r="AV2157" s="376" t="s">
        <v>10723</v>
      </c>
    </row>
    <row r="2158" spans="31:48">
      <c r="AE2158" s="19">
        <v>2146</v>
      </c>
      <c r="AF2158" s="382" t="s">
        <v>10723</v>
      </c>
      <c r="AQ2158" s="19">
        <v>2146</v>
      </c>
      <c r="AR2158" s="382" t="s">
        <v>10723</v>
      </c>
      <c r="AU2158" s="376">
        <v>2146</v>
      </c>
      <c r="AV2158" s="376" t="s">
        <v>10723</v>
      </c>
    </row>
    <row r="2159" spans="31:48">
      <c r="AE2159" s="19">
        <v>2147</v>
      </c>
      <c r="AF2159" s="382" t="s">
        <v>10723</v>
      </c>
      <c r="AQ2159" s="19">
        <v>2147</v>
      </c>
      <c r="AR2159" s="382" t="s">
        <v>10723</v>
      </c>
      <c r="AU2159" s="376">
        <v>2147</v>
      </c>
      <c r="AV2159" s="376" t="s">
        <v>10723</v>
      </c>
    </row>
    <row r="2160" spans="31:48">
      <c r="AE2160" s="19">
        <v>2148</v>
      </c>
      <c r="AF2160" s="382" t="s">
        <v>10723</v>
      </c>
      <c r="AQ2160" s="19">
        <v>2148</v>
      </c>
      <c r="AR2160" s="382" t="s">
        <v>10723</v>
      </c>
      <c r="AU2160" s="376">
        <v>2148</v>
      </c>
      <c r="AV2160" s="376" t="s">
        <v>10723</v>
      </c>
    </row>
    <row r="2161" spans="31:48">
      <c r="AE2161" s="19">
        <v>2149</v>
      </c>
      <c r="AF2161" s="382" t="s">
        <v>10723</v>
      </c>
      <c r="AQ2161" s="19">
        <v>2149</v>
      </c>
      <c r="AR2161" s="382" t="s">
        <v>10723</v>
      </c>
      <c r="AU2161" s="376">
        <v>2149</v>
      </c>
      <c r="AV2161" s="376" t="s">
        <v>10723</v>
      </c>
    </row>
    <row r="2162" spans="31:48">
      <c r="AE2162" s="19">
        <v>2150</v>
      </c>
      <c r="AF2162" s="382" t="s">
        <v>10723</v>
      </c>
      <c r="AQ2162" s="19">
        <v>2150</v>
      </c>
      <c r="AR2162" s="382" t="s">
        <v>10723</v>
      </c>
      <c r="AU2162" s="376">
        <v>2150</v>
      </c>
      <c r="AV2162" s="376" t="s">
        <v>10723</v>
      </c>
    </row>
    <row r="2163" spans="31:48">
      <c r="AE2163" s="19">
        <v>2151</v>
      </c>
      <c r="AF2163" s="382" t="s">
        <v>10723</v>
      </c>
      <c r="AQ2163" s="19">
        <v>2151</v>
      </c>
      <c r="AR2163" s="382" t="s">
        <v>10723</v>
      </c>
      <c r="AU2163" s="376">
        <v>2151</v>
      </c>
      <c r="AV2163" s="376" t="s">
        <v>10723</v>
      </c>
    </row>
    <row r="2164" spans="31:48">
      <c r="AE2164" s="19">
        <v>2152</v>
      </c>
      <c r="AF2164" s="382" t="s">
        <v>10723</v>
      </c>
      <c r="AQ2164" s="19">
        <v>2152</v>
      </c>
      <c r="AR2164" s="382" t="s">
        <v>10723</v>
      </c>
      <c r="AU2164" s="376">
        <v>2152</v>
      </c>
      <c r="AV2164" s="376" t="s">
        <v>10723</v>
      </c>
    </row>
    <row r="2165" spans="31:48">
      <c r="AE2165" s="19">
        <v>2153</v>
      </c>
      <c r="AF2165" s="382" t="s">
        <v>10723</v>
      </c>
      <c r="AQ2165" s="19">
        <v>2153</v>
      </c>
      <c r="AR2165" s="382" t="s">
        <v>10723</v>
      </c>
      <c r="AU2165" s="376">
        <v>2153</v>
      </c>
      <c r="AV2165" s="376" t="s">
        <v>10723</v>
      </c>
    </row>
    <row r="2166" spans="31:48">
      <c r="AE2166" s="19">
        <v>2154</v>
      </c>
      <c r="AF2166" s="382" t="s">
        <v>10723</v>
      </c>
      <c r="AQ2166" s="19">
        <v>2154</v>
      </c>
      <c r="AR2166" s="382" t="s">
        <v>10723</v>
      </c>
      <c r="AU2166" s="376">
        <v>2154</v>
      </c>
      <c r="AV2166" s="376" t="s">
        <v>10723</v>
      </c>
    </row>
    <row r="2167" spans="31:48">
      <c r="AE2167" s="19">
        <v>2155</v>
      </c>
      <c r="AF2167" s="382" t="s">
        <v>10723</v>
      </c>
      <c r="AQ2167" s="19">
        <v>2155</v>
      </c>
      <c r="AR2167" s="382" t="s">
        <v>10723</v>
      </c>
      <c r="AU2167" s="376">
        <v>2155</v>
      </c>
      <c r="AV2167" s="376" t="s">
        <v>10723</v>
      </c>
    </row>
    <row r="2168" spans="31:48">
      <c r="AE2168" s="19">
        <v>2156</v>
      </c>
      <c r="AF2168" s="382" t="s">
        <v>10723</v>
      </c>
      <c r="AQ2168" s="19">
        <v>2156</v>
      </c>
      <c r="AR2168" s="382" t="s">
        <v>10723</v>
      </c>
      <c r="AU2168" s="376">
        <v>2156</v>
      </c>
      <c r="AV2168" s="376" t="s">
        <v>10723</v>
      </c>
    </row>
    <row r="2169" spans="31:48">
      <c r="AE2169" s="19">
        <v>2157</v>
      </c>
      <c r="AF2169" s="382" t="s">
        <v>10723</v>
      </c>
      <c r="AQ2169" s="19">
        <v>2157</v>
      </c>
      <c r="AR2169" s="382" t="s">
        <v>10723</v>
      </c>
      <c r="AU2169" s="376">
        <v>2157</v>
      </c>
      <c r="AV2169" s="376" t="s">
        <v>10723</v>
      </c>
    </row>
    <row r="2170" spans="31:48">
      <c r="AE2170" s="19">
        <v>2158</v>
      </c>
      <c r="AF2170" s="382" t="s">
        <v>10723</v>
      </c>
      <c r="AQ2170" s="19">
        <v>2158</v>
      </c>
      <c r="AR2170" s="382" t="s">
        <v>10723</v>
      </c>
      <c r="AU2170" s="376">
        <v>2158</v>
      </c>
      <c r="AV2170" s="376" t="s">
        <v>10723</v>
      </c>
    </row>
    <row r="2171" spans="31:48">
      <c r="AE2171" s="19">
        <v>2159</v>
      </c>
      <c r="AF2171" s="382" t="s">
        <v>10723</v>
      </c>
      <c r="AQ2171" s="19">
        <v>2159</v>
      </c>
      <c r="AR2171" s="382" t="s">
        <v>10723</v>
      </c>
      <c r="AU2171" s="376">
        <v>2159</v>
      </c>
      <c r="AV2171" s="376" t="s">
        <v>10723</v>
      </c>
    </row>
    <row r="2172" spans="31:48">
      <c r="AE2172" s="19">
        <v>2160</v>
      </c>
      <c r="AF2172" s="382" t="s">
        <v>10723</v>
      </c>
      <c r="AQ2172" s="19">
        <v>2160</v>
      </c>
      <c r="AR2172" s="382" t="s">
        <v>10723</v>
      </c>
      <c r="AU2172" s="376">
        <v>2160</v>
      </c>
      <c r="AV2172" s="376" t="s">
        <v>10723</v>
      </c>
    </row>
    <row r="2173" spans="31:48">
      <c r="AE2173" s="19">
        <v>2161</v>
      </c>
      <c r="AF2173" s="382" t="s">
        <v>10723</v>
      </c>
      <c r="AQ2173" s="19">
        <v>2161</v>
      </c>
      <c r="AR2173" s="382" t="s">
        <v>10723</v>
      </c>
      <c r="AU2173" s="376">
        <v>2161</v>
      </c>
      <c r="AV2173" s="376" t="s">
        <v>10723</v>
      </c>
    </row>
    <row r="2174" spans="31:48">
      <c r="AE2174" s="19">
        <v>2162</v>
      </c>
      <c r="AF2174" s="382" t="s">
        <v>10723</v>
      </c>
      <c r="AQ2174" s="19">
        <v>2162</v>
      </c>
      <c r="AR2174" s="382" t="s">
        <v>10723</v>
      </c>
      <c r="AU2174" s="376">
        <v>2162</v>
      </c>
      <c r="AV2174" s="376" t="s">
        <v>10723</v>
      </c>
    </row>
    <row r="2175" spans="31:48">
      <c r="AE2175" s="19">
        <v>2163</v>
      </c>
      <c r="AF2175" s="382" t="s">
        <v>10723</v>
      </c>
      <c r="AQ2175" s="19">
        <v>2163</v>
      </c>
      <c r="AR2175" s="382" t="s">
        <v>10723</v>
      </c>
      <c r="AU2175" s="376">
        <v>2163</v>
      </c>
      <c r="AV2175" s="376" t="s">
        <v>10723</v>
      </c>
    </row>
    <row r="2176" spans="31:48">
      <c r="AE2176" s="19">
        <v>2164</v>
      </c>
      <c r="AF2176" s="382" t="s">
        <v>10723</v>
      </c>
      <c r="AQ2176" s="19">
        <v>2164</v>
      </c>
      <c r="AR2176" s="382" t="s">
        <v>10723</v>
      </c>
      <c r="AU2176" s="376">
        <v>2164</v>
      </c>
      <c r="AV2176" s="376" t="s">
        <v>10723</v>
      </c>
    </row>
    <row r="2177" spans="31:48">
      <c r="AE2177" s="19">
        <v>2165</v>
      </c>
      <c r="AF2177" s="382" t="s">
        <v>10723</v>
      </c>
      <c r="AQ2177" s="19">
        <v>2165</v>
      </c>
      <c r="AR2177" s="382" t="s">
        <v>10723</v>
      </c>
      <c r="AU2177" s="376">
        <v>2165</v>
      </c>
      <c r="AV2177" s="376" t="s">
        <v>10723</v>
      </c>
    </row>
    <row r="2178" spans="31:48">
      <c r="AE2178" s="19">
        <v>2166</v>
      </c>
      <c r="AF2178" s="382" t="s">
        <v>10723</v>
      </c>
      <c r="AQ2178" s="19">
        <v>2166</v>
      </c>
      <c r="AR2178" s="382" t="s">
        <v>10723</v>
      </c>
      <c r="AU2178" s="376">
        <v>2166</v>
      </c>
      <c r="AV2178" s="376" t="s">
        <v>10723</v>
      </c>
    </row>
    <row r="2179" spans="31:48">
      <c r="AE2179" s="19">
        <v>2167</v>
      </c>
      <c r="AF2179" s="382" t="s">
        <v>10723</v>
      </c>
      <c r="AQ2179" s="19">
        <v>2167</v>
      </c>
      <c r="AR2179" s="382" t="s">
        <v>10723</v>
      </c>
      <c r="AU2179" s="376">
        <v>2167</v>
      </c>
      <c r="AV2179" s="376" t="s">
        <v>10723</v>
      </c>
    </row>
    <row r="2180" spans="31:48">
      <c r="AE2180" s="19">
        <v>2168</v>
      </c>
      <c r="AF2180" s="382" t="s">
        <v>10723</v>
      </c>
      <c r="AQ2180" s="19">
        <v>2168</v>
      </c>
      <c r="AR2180" s="382" t="s">
        <v>10723</v>
      </c>
      <c r="AU2180" s="376">
        <v>2168</v>
      </c>
      <c r="AV2180" s="376" t="s">
        <v>10723</v>
      </c>
    </row>
    <row r="2181" spans="31:48">
      <c r="AE2181" s="19">
        <v>2169</v>
      </c>
      <c r="AF2181" s="382" t="s">
        <v>10723</v>
      </c>
      <c r="AQ2181" s="19">
        <v>2169</v>
      </c>
      <c r="AR2181" s="382" t="s">
        <v>10723</v>
      </c>
      <c r="AU2181" s="376">
        <v>2169</v>
      </c>
      <c r="AV2181" s="376" t="s">
        <v>10723</v>
      </c>
    </row>
    <row r="2182" spans="31:48">
      <c r="AE2182" s="19">
        <v>2170</v>
      </c>
      <c r="AF2182" s="382" t="s">
        <v>10723</v>
      </c>
      <c r="AQ2182" s="19">
        <v>2170</v>
      </c>
      <c r="AR2182" s="382" t="s">
        <v>10723</v>
      </c>
      <c r="AU2182" s="376">
        <v>2170</v>
      </c>
      <c r="AV2182" s="376" t="s">
        <v>10723</v>
      </c>
    </row>
    <row r="2183" spans="31:48">
      <c r="AE2183" s="19">
        <v>2171</v>
      </c>
      <c r="AF2183" s="382" t="s">
        <v>10723</v>
      </c>
      <c r="AQ2183" s="19">
        <v>2171</v>
      </c>
      <c r="AR2183" s="382" t="s">
        <v>10723</v>
      </c>
      <c r="AU2183" s="376">
        <v>2171</v>
      </c>
      <c r="AV2183" s="376" t="s">
        <v>10723</v>
      </c>
    </row>
    <row r="2184" spans="31:48">
      <c r="AE2184" s="19">
        <v>2172</v>
      </c>
      <c r="AF2184" s="382" t="s">
        <v>10723</v>
      </c>
      <c r="AQ2184" s="19">
        <v>2172</v>
      </c>
      <c r="AR2184" s="382" t="s">
        <v>10723</v>
      </c>
      <c r="AU2184" s="376">
        <v>2172</v>
      </c>
      <c r="AV2184" s="376" t="s">
        <v>10723</v>
      </c>
    </row>
    <row r="2185" spans="31:48">
      <c r="AE2185" s="19">
        <v>2173</v>
      </c>
      <c r="AF2185" s="382" t="s">
        <v>10723</v>
      </c>
      <c r="AQ2185" s="19">
        <v>2173</v>
      </c>
      <c r="AR2185" s="382" t="s">
        <v>10723</v>
      </c>
      <c r="AU2185" s="376">
        <v>2173</v>
      </c>
      <c r="AV2185" s="376" t="s">
        <v>10723</v>
      </c>
    </row>
    <row r="2186" spans="31:48">
      <c r="AE2186" s="19">
        <v>2174</v>
      </c>
      <c r="AF2186" s="382" t="s">
        <v>10723</v>
      </c>
      <c r="AQ2186" s="19">
        <v>2174</v>
      </c>
      <c r="AR2186" s="382" t="s">
        <v>10723</v>
      </c>
      <c r="AU2186" s="376">
        <v>2174</v>
      </c>
      <c r="AV2186" s="376" t="s">
        <v>10723</v>
      </c>
    </row>
    <row r="2187" spans="31:48">
      <c r="AE2187" s="19">
        <v>2175</v>
      </c>
      <c r="AF2187" s="382" t="s">
        <v>10723</v>
      </c>
      <c r="AQ2187" s="19">
        <v>2175</v>
      </c>
      <c r="AR2187" s="382" t="s">
        <v>10723</v>
      </c>
      <c r="AU2187" s="376">
        <v>2175</v>
      </c>
      <c r="AV2187" s="376" t="s">
        <v>10723</v>
      </c>
    </row>
    <row r="2188" spans="31:48">
      <c r="AE2188" s="19">
        <v>2176</v>
      </c>
      <c r="AF2188" s="382" t="s">
        <v>10723</v>
      </c>
      <c r="AQ2188" s="19">
        <v>2176</v>
      </c>
      <c r="AR2188" s="382" t="s">
        <v>10723</v>
      </c>
      <c r="AU2188" s="376">
        <v>2176</v>
      </c>
      <c r="AV2188" s="376" t="s">
        <v>10723</v>
      </c>
    </row>
    <row r="2189" spans="31:48">
      <c r="AE2189" s="19">
        <v>2177</v>
      </c>
      <c r="AF2189" s="382" t="s">
        <v>10723</v>
      </c>
      <c r="AQ2189" s="19">
        <v>2177</v>
      </c>
      <c r="AR2189" s="382" t="s">
        <v>10723</v>
      </c>
      <c r="AU2189" s="376">
        <v>2177</v>
      </c>
      <c r="AV2189" s="376" t="s">
        <v>10723</v>
      </c>
    </row>
    <row r="2190" spans="31:48">
      <c r="AE2190" s="19">
        <v>2178</v>
      </c>
      <c r="AF2190" s="382" t="s">
        <v>10723</v>
      </c>
      <c r="AQ2190" s="19">
        <v>2178</v>
      </c>
      <c r="AR2190" s="382" t="s">
        <v>10723</v>
      </c>
      <c r="AU2190" s="376">
        <v>2178</v>
      </c>
      <c r="AV2190" s="376" t="s">
        <v>10723</v>
      </c>
    </row>
    <row r="2191" spans="31:48">
      <c r="AE2191" s="19">
        <v>2179</v>
      </c>
      <c r="AF2191" s="382" t="s">
        <v>10723</v>
      </c>
      <c r="AQ2191" s="19">
        <v>2179</v>
      </c>
      <c r="AR2191" s="382" t="s">
        <v>10723</v>
      </c>
      <c r="AU2191" s="376">
        <v>2179</v>
      </c>
      <c r="AV2191" s="376" t="s">
        <v>10723</v>
      </c>
    </row>
    <row r="2192" spans="31:48">
      <c r="AE2192" s="19">
        <v>2180</v>
      </c>
      <c r="AF2192" s="382" t="s">
        <v>10723</v>
      </c>
      <c r="AQ2192" s="19">
        <v>2180</v>
      </c>
      <c r="AR2192" s="382" t="s">
        <v>10723</v>
      </c>
      <c r="AU2192" s="376">
        <v>2180</v>
      </c>
      <c r="AV2192" s="376" t="s">
        <v>10723</v>
      </c>
    </row>
    <row r="2193" spans="31:48">
      <c r="AE2193" s="19">
        <v>2181</v>
      </c>
      <c r="AF2193" s="382" t="s">
        <v>10723</v>
      </c>
      <c r="AQ2193" s="19">
        <v>2181</v>
      </c>
      <c r="AR2193" s="382" t="s">
        <v>10723</v>
      </c>
      <c r="AU2193" s="376">
        <v>2181</v>
      </c>
      <c r="AV2193" s="376" t="s">
        <v>10723</v>
      </c>
    </row>
    <row r="2194" spans="31:48">
      <c r="AE2194" s="19">
        <v>2182</v>
      </c>
      <c r="AF2194" s="382" t="s">
        <v>10723</v>
      </c>
      <c r="AQ2194" s="19">
        <v>2182</v>
      </c>
      <c r="AR2194" s="382" t="s">
        <v>10723</v>
      </c>
      <c r="AU2194" s="376">
        <v>2182</v>
      </c>
      <c r="AV2194" s="376" t="s">
        <v>10723</v>
      </c>
    </row>
    <row r="2195" spans="31:48">
      <c r="AE2195" s="19">
        <v>2183</v>
      </c>
      <c r="AF2195" s="382" t="s">
        <v>10723</v>
      </c>
      <c r="AQ2195" s="19">
        <v>2183</v>
      </c>
      <c r="AR2195" s="382" t="s">
        <v>10723</v>
      </c>
      <c r="AU2195" s="376">
        <v>2183</v>
      </c>
      <c r="AV2195" s="376" t="s">
        <v>10723</v>
      </c>
    </row>
    <row r="2196" spans="31:48">
      <c r="AE2196" s="19">
        <v>2184</v>
      </c>
      <c r="AF2196" s="382" t="s">
        <v>10723</v>
      </c>
      <c r="AQ2196" s="19">
        <v>2184</v>
      </c>
      <c r="AR2196" s="382" t="s">
        <v>10723</v>
      </c>
      <c r="AU2196" s="376">
        <v>2184</v>
      </c>
      <c r="AV2196" s="376" t="s">
        <v>10723</v>
      </c>
    </row>
    <row r="2197" spans="31:48">
      <c r="AE2197" s="19">
        <v>2185</v>
      </c>
      <c r="AF2197" s="382" t="s">
        <v>10723</v>
      </c>
      <c r="AQ2197" s="19">
        <v>2185</v>
      </c>
      <c r="AR2197" s="382" t="s">
        <v>10723</v>
      </c>
      <c r="AU2197" s="376">
        <v>2185</v>
      </c>
      <c r="AV2197" s="376" t="s">
        <v>10723</v>
      </c>
    </row>
    <row r="2198" spans="31:48">
      <c r="AE2198" s="19">
        <v>2186</v>
      </c>
      <c r="AF2198" s="382" t="s">
        <v>10723</v>
      </c>
      <c r="AQ2198" s="19">
        <v>2186</v>
      </c>
      <c r="AR2198" s="382" t="s">
        <v>10723</v>
      </c>
      <c r="AU2198" s="376">
        <v>2186</v>
      </c>
      <c r="AV2198" s="376" t="s">
        <v>10723</v>
      </c>
    </row>
    <row r="2199" spans="31:48">
      <c r="AE2199" s="19">
        <v>2187</v>
      </c>
      <c r="AF2199" s="382" t="s">
        <v>10723</v>
      </c>
      <c r="AQ2199" s="19">
        <v>2187</v>
      </c>
      <c r="AR2199" s="382" t="s">
        <v>10723</v>
      </c>
      <c r="AU2199" s="376">
        <v>2187</v>
      </c>
      <c r="AV2199" s="376" t="s">
        <v>10723</v>
      </c>
    </row>
    <row r="2200" spans="31:48">
      <c r="AE2200" s="19">
        <v>2188</v>
      </c>
      <c r="AF2200" s="382" t="s">
        <v>10723</v>
      </c>
      <c r="AQ2200" s="19">
        <v>2188</v>
      </c>
      <c r="AR2200" s="382" t="s">
        <v>10723</v>
      </c>
      <c r="AU2200" s="376">
        <v>2188</v>
      </c>
      <c r="AV2200" s="376" t="s">
        <v>10723</v>
      </c>
    </row>
    <row r="2201" spans="31:48">
      <c r="AE2201" s="19">
        <v>2189</v>
      </c>
      <c r="AF2201" s="382" t="s">
        <v>10723</v>
      </c>
      <c r="AQ2201" s="19">
        <v>2189</v>
      </c>
      <c r="AR2201" s="382" t="s">
        <v>10723</v>
      </c>
      <c r="AU2201" s="376">
        <v>2189</v>
      </c>
      <c r="AV2201" s="376" t="s">
        <v>10723</v>
      </c>
    </row>
    <row r="2202" spans="31:48">
      <c r="AE2202" s="19">
        <v>2190</v>
      </c>
      <c r="AF2202" s="382" t="s">
        <v>10723</v>
      </c>
      <c r="AQ2202" s="19">
        <v>2190</v>
      </c>
      <c r="AR2202" s="382" t="s">
        <v>10723</v>
      </c>
      <c r="AU2202" s="376">
        <v>2190</v>
      </c>
      <c r="AV2202" s="376" t="s">
        <v>10723</v>
      </c>
    </row>
    <row r="2203" spans="31:48">
      <c r="AE2203" s="19">
        <v>2191</v>
      </c>
      <c r="AF2203" s="382" t="s">
        <v>10723</v>
      </c>
      <c r="AQ2203" s="19">
        <v>2191</v>
      </c>
      <c r="AR2203" s="382" t="s">
        <v>10723</v>
      </c>
      <c r="AU2203" s="376">
        <v>2191</v>
      </c>
      <c r="AV2203" s="376" t="s">
        <v>10723</v>
      </c>
    </row>
    <row r="2204" spans="31:48">
      <c r="AE2204" s="19">
        <v>2192</v>
      </c>
      <c r="AF2204" s="382" t="s">
        <v>10723</v>
      </c>
      <c r="AQ2204" s="19">
        <v>2192</v>
      </c>
      <c r="AR2204" s="382" t="s">
        <v>10723</v>
      </c>
      <c r="AU2204" s="376">
        <v>2192</v>
      </c>
      <c r="AV2204" s="376" t="s">
        <v>10723</v>
      </c>
    </row>
    <row r="2205" spans="31:48">
      <c r="AE2205" s="19">
        <v>2193</v>
      </c>
      <c r="AF2205" s="382" t="s">
        <v>10723</v>
      </c>
      <c r="AQ2205" s="19">
        <v>2193</v>
      </c>
      <c r="AR2205" s="382" t="s">
        <v>10723</v>
      </c>
      <c r="AU2205" s="376">
        <v>2193</v>
      </c>
      <c r="AV2205" s="376" t="s">
        <v>10723</v>
      </c>
    </row>
    <row r="2206" spans="31:48">
      <c r="AE2206" s="19">
        <v>2194</v>
      </c>
      <c r="AF2206" s="382" t="s">
        <v>10723</v>
      </c>
      <c r="AQ2206" s="19">
        <v>2194</v>
      </c>
      <c r="AR2206" s="382" t="s">
        <v>10723</v>
      </c>
      <c r="AU2206" s="376">
        <v>2194</v>
      </c>
      <c r="AV2206" s="376" t="s">
        <v>10723</v>
      </c>
    </row>
    <row r="2207" spans="31:48">
      <c r="AE2207" s="19">
        <v>2195</v>
      </c>
      <c r="AF2207" s="382" t="s">
        <v>10723</v>
      </c>
      <c r="AQ2207" s="19">
        <v>2195</v>
      </c>
      <c r="AR2207" s="382" t="s">
        <v>10723</v>
      </c>
      <c r="AU2207" s="376">
        <v>2195</v>
      </c>
      <c r="AV2207" s="376" t="s">
        <v>10723</v>
      </c>
    </row>
    <row r="2208" spans="31:48">
      <c r="AE2208" s="19">
        <v>2196</v>
      </c>
      <c r="AF2208" s="382" t="s">
        <v>10723</v>
      </c>
      <c r="AQ2208" s="19">
        <v>2196</v>
      </c>
      <c r="AR2208" s="382" t="s">
        <v>10723</v>
      </c>
      <c r="AU2208" s="376">
        <v>2196</v>
      </c>
      <c r="AV2208" s="376" t="s">
        <v>10723</v>
      </c>
    </row>
    <row r="2209" spans="31:48">
      <c r="AE2209" s="19">
        <v>2197</v>
      </c>
      <c r="AF2209" s="382" t="s">
        <v>10723</v>
      </c>
      <c r="AQ2209" s="19">
        <v>2197</v>
      </c>
      <c r="AR2209" s="382" t="s">
        <v>10723</v>
      </c>
      <c r="AU2209" s="376">
        <v>2197</v>
      </c>
      <c r="AV2209" s="376" t="s">
        <v>10723</v>
      </c>
    </row>
    <row r="2210" spans="31:48">
      <c r="AE2210" s="19">
        <v>2198</v>
      </c>
      <c r="AF2210" s="382" t="s">
        <v>10723</v>
      </c>
      <c r="AQ2210" s="19">
        <v>2198</v>
      </c>
      <c r="AR2210" s="382" t="s">
        <v>10723</v>
      </c>
      <c r="AU2210" s="376">
        <v>2198</v>
      </c>
      <c r="AV2210" s="376" t="s">
        <v>10723</v>
      </c>
    </row>
    <row r="2211" spans="31:48">
      <c r="AE2211" s="19">
        <v>2199</v>
      </c>
      <c r="AF2211" s="382" t="s">
        <v>10723</v>
      </c>
      <c r="AQ2211" s="19">
        <v>2199</v>
      </c>
      <c r="AR2211" s="382" t="s">
        <v>10723</v>
      </c>
      <c r="AU2211" s="376">
        <v>2199</v>
      </c>
      <c r="AV2211" s="376" t="s">
        <v>10723</v>
      </c>
    </row>
    <row r="2212" spans="31:48">
      <c r="AE2212" s="19">
        <v>2200</v>
      </c>
      <c r="AF2212" s="382" t="s">
        <v>10723</v>
      </c>
      <c r="AQ2212" s="19">
        <v>2200</v>
      </c>
      <c r="AR2212" s="382" t="s">
        <v>10723</v>
      </c>
      <c r="AU2212" s="376">
        <v>2200</v>
      </c>
      <c r="AV2212" s="376" t="s">
        <v>10723</v>
      </c>
    </row>
    <row r="2213" spans="31:48">
      <c r="AE2213" s="19">
        <v>2201</v>
      </c>
      <c r="AF2213" s="382" t="s">
        <v>10723</v>
      </c>
      <c r="AQ2213" s="19">
        <v>2201</v>
      </c>
      <c r="AR2213" s="382" t="s">
        <v>10723</v>
      </c>
      <c r="AU2213" s="376">
        <v>2201</v>
      </c>
      <c r="AV2213" s="376" t="s">
        <v>10723</v>
      </c>
    </row>
    <row r="2214" spans="31:48">
      <c r="AE2214" s="19">
        <v>2202</v>
      </c>
      <c r="AF2214" s="382" t="s">
        <v>10723</v>
      </c>
      <c r="AQ2214" s="19">
        <v>2202</v>
      </c>
      <c r="AR2214" s="382" t="s">
        <v>10723</v>
      </c>
      <c r="AU2214" s="376">
        <v>2202</v>
      </c>
      <c r="AV2214" s="376" t="s">
        <v>10723</v>
      </c>
    </row>
    <row r="2215" spans="31:48">
      <c r="AE2215" s="19">
        <v>2203</v>
      </c>
      <c r="AF2215" s="382" t="s">
        <v>10723</v>
      </c>
      <c r="AQ2215" s="19">
        <v>2203</v>
      </c>
      <c r="AR2215" s="382" t="s">
        <v>10723</v>
      </c>
      <c r="AU2215" s="376">
        <v>2203</v>
      </c>
      <c r="AV2215" s="376" t="s">
        <v>10723</v>
      </c>
    </row>
    <row r="2216" spans="31:48">
      <c r="AE2216" s="19">
        <v>2204</v>
      </c>
      <c r="AF2216" s="382" t="s">
        <v>10723</v>
      </c>
      <c r="AQ2216" s="19">
        <v>2204</v>
      </c>
      <c r="AR2216" s="382" t="s">
        <v>10723</v>
      </c>
      <c r="AU2216" s="376">
        <v>2204</v>
      </c>
      <c r="AV2216" s="376" t="s">
        <v>10723</v>
      </c>
    </row>
    <row r="2217" spans="31:48">
      <c r="AE2217" s="19">
        <v>2205</v>
      </c>
      <c r="AF2217" s="382" t="s">
        <v>10723</v>
      </c>
      <c r="AQ2217" s="19">
        <v>2205</v>
      </c>
      <c r="AR2217" s="382" t="s">
        <v>10723</v>
      </c>
      <c r="AU2217" s="376">
        <v>2205</v>
      </c>
      <c r="AV2217" s="376" t="s">
        <v>10723</v>
      </c>
    </row>
    <row r="2218" spans="31:48">
      <c r="AE2218" s="19">
        <v>2206</v>
      </c>
      <c r="AF2218" s="382" t="s">
        <v>10723</v>
      </c>
      <c r="AQ2218" s="19">
        <v>2206</v>
      </c>
      <c r="AR2218" s="382" t="s">
        <v>10723</v>
      </c>
      <c r="AU2218" s="376">
        <v>2206</v>
      </c>
      <c r="AV2218" s="376" t="s">
        <v>10723</v>
      </c>
    </row>
    <row r="2219" spans="31:48">
      <c r="AE2219" s="19">
        <v>2207</v>
      </c>
      <c r="AF2219" s="382" t="s">
        <v>10723</v>
      </c>
      <c r="AQ2219" s="19">
        <v>2207</v>
      </c>
      <c r="AR2219" s="382" t="s">
        <v>10723</v>
      </c>
      <c r="AU2219" s="376">
        <v>2207</v>
      </c>
      <c r="AV2219" s="376" t="s">
        <v>10723</v>
      </c>
    </row>
    <row r="2220" spans="31:48">
      <c r="AE2220" s="19">
        <v>2208</v>
      </c>
      <c r="AF2220" s="382" t="s">
        <v>10723</v>
      </c>
      <c r="AQ2220" s="19">
        <v>2208</v>
      </c>
      <c r="AR2220" s="382" t="s">
        <v>10723</v>
      </c>
      <c r="AU2220" s="376">
        <v>2208</v>
      </c>
      <c r="AV2220" s="376" t="s">
        <v>10723</v>
      </c>
    </row>
    <row r="2221" spans="31:48">
      <c r="AE2221" s="19">
        <v>2209</v>
      </c>
      <c r="AF2221" s="382" t="s">
        <v>10723</v>
      </c>
      <c r="AQ2221" s="19">
        <v>2209</v>
      </c>
      <c r="AR2221" s="382" t="s">
        <v>10723</v>
      </c>
      <c r="AU2221" s="376">
        <v>2209</v>
      </c>
      <c r="AV2221" s="376" t="s">
        <v>10723</v>
      </c>
    </row>
    <row r="2222" spans="31:48">
      <c r="AE2222" s="19">
        <v>2210</v>
      </c>
      <c r="AF2222" s="382" t="s">
        <v>10723</v>
      </c>
      <c r="AQ2222" s="19">
        <v>2210</v>
      </c>
      <c r="AR2222" s="382" t="s">
        <v>10723</v>
      </c>
      <c r="AU2222" s="376">
        <v>2210</v>
      </c>
      <c r="AV2222" s="376" t="s">
        <v>10723</v>
      </c>
    </row>
    <row r="2223" spans="31:48">
      <c r="AE2223" s="19">
        <v>2211</v>
      </c>
      <c r="AF2223" s="382" t="s">
        <v>10723</v>
      </c>
      <c r="AQ2223" s="19">
        <v>2211</v>
      </c>
      <c r="AR2223" s="382" t="s">
        <v>10723</v>
      </c>
      <c r="AU2223" s="376">
        <v>2211</v>
      </c>
      <c r="AV2223" s="376" t="s">
        <v>10723</v>
      </c>
    </row>
    <row r="2224" spans="31:48">
      <c r="AE2224" s="19">
        <v>2212</v>
      </c>
      <c r="AF2224" s="382" t="s">
        <v>10723</v>
      </c>
      <c r="AQ2224" s="19">
        <v>2212</v>
      </c>
      <c r="AR2224" s="382" t="s">
        <v>10723</v>
      </c>
      <c r="AU2224" s="376">
        <v>2212</v>
      </c>
      <c r="AV2224" s="376" t="s">
        <v>10723</v>
      </c>
    </row>
    <row r="2225" spans="31:48">
      <c r="AE2225" s="19">
        <v>2213</v>
      </c>
      <c r="AF2225" s="382" t="s">
        <v>10723</v>
      </c>
      <c r="AQ2225" s="19">
        <v>2213</v>
      </c>
      <c r="AR2225" s="382" t="s">
        <v>10723</v>
      </c>
      <c r="AU2225" s="376">
        <v>2213</v>
      </c>
      <c r="AV2225" s="376" t="s">
        <v>10723</v>
      </c>
    </row>
    <row r="2226" spans="31:48">
      <c r="AE2226" s="19">
        <v>2214</v>
      </c>
      <c r="AF2226" s="382" t="s">
        <v>10723</v>
      </c>
      <c r="AQ2226" s="19">
        <v>2214</v>
      </c>
      <c r="AR2226" s="382" t="s">
        <v>10723</v>
      </c>
      <c r="AU2226" s="376">
        <v>2214</v>
      </c>
      <c r="AV2226" s="376" t="s">
        <v>10723</v>
      </c>
    </row>
    <row r="2227" spans="31:48">
      <c r="AE2227" s="19">
        <v>2215</v>
      </c>
      <c r="AF2227" s="382" t="s">
        <v>10723</v>
      </c>
      <c r="AQ2227" s="19">
        <v>2215</v>
      </c>
      <c r="AR2227" s="382" t="s">
        <v>10723</v>
      </c>
      <c r="AU2227" s="376">
        <v>2215</v>
      </c>
      <c r="AV2227" s="376" t="s">
        <v>10723</v>
      </c>
    </row>
    <row r="2228" spans="31:48">
      <c r="AE2228" s="19">
        <v>2216</v>
      </c>
      <c r="AF2228" s="382" t="s">
        <v>10723</v>
      </c>
      <c r="AQ2228" s="19">
        <v>2216</v>
      </c>
      <c r="AR2228" s="382" t="s">
        <v>10723</v>
      </c>
      <c r="AU2228" s="376">
        <v>2216</v>
      </c>
      <c r="AV2228" s="376" t="s">
        <v>10723</v>
      </c>
    </row>
    <row r="2229" spans="31:48">
      <c r="AE2229" s="19">
        <v>2217</v>
      </c>
      <c r="AF2229" s="382" t="s">
        <v>10723</v>
      </c>
      <c r="AQ2229" s="19">
        <v>2217</v>
      </c>
      <c r="AR2229" s="382" t="s">
        <v>10723</v>
      </c>
      <c r="AU2229" s="376">
        <v>2217</v>
      </c>
      <c r="AV2229" s="376" t="s">
        <v>10723</v>
      </c>
    </row>
    <row r="2230" spans="31:48">
      <c r="AE2230" s="19">
        <v>2218</v>
      </c>
      <c r="AF2230" s="382" t="s">
        <v>10723</v>
      </c>
      <c r="AQ2230" s="19">
        <v>2218</v>
      </c>
      <c r="AR2230" s="382" t="s">
        <v>10723</v>
      </c>
      <c r="AU2230" s="376">
        <v>2218</v>
      </c>
      <c r="AV2230" s="376" t="s">
        <v>10723</v>
      </c>
    </row>
    <row r="2231" spans="31:48">
      <c r="AE2231" s="19">
        <v>2219</v>
      </c>
      <c r="AF2231" s="382" t="s">
        <v>10723</v>
      </c>
      <c r="AQ2231" s="19">
        <v>2219</v>
      </c>
      <c r="AR2231" s="382" t="s">
        <v>10723</v>
      </c>
      <c r="AU2231" s="376">
        <v>2219</v>
      </c>
      <c r="AV2231" s="376" t="s">
        <v>10723</v>
      </c>
    </row>
    <row r="2232" spans="31:48">
      <c r="AE2232" s="19">
        <v>2220</v>
      </c>
      <c r="AF2232" s="382" t="s">
        <v>10723</v>
      </c>
      <c r="AQ2232" s="19">
        <v>2220</v>
      </c>
      <c r="AR2232" s="382" t="s">
        <v>10723</v>
      </c>
      <c r="AU2232" s="376">
        <v>2220</v>
      </c>
      <c r="AV2232" s="376" t="s">
        <v>10723</v>
      </c>
    </row>
    <row r="2233" spans="31:48">
      <c r="AE2233" s="19">
        <v>2221</v>
      </c>
      <c r="AF2233" s="382" t="s">
        <v>10723</v>
      </c>
      <c r="AQ2233" s="19">
        <v>2221</v>
      </c>
      <c r="AR2233" s="382" t="s">
        <v>10723</v>
      </c>
      <c r="AU2233" s="376">
        <v>2221</v>
      </c>
      <c r="AV2233" s="376" t="s">
        <v>10723</v>
      </c>
    </row>
    <row r="2234" spans="31:48">
      <c r="AE2234" s="19">
        <v>2222</v>
      </c>
      <c r="AF2234" s="382" t="s">
        <v>10723</v>
      </c>
      <c r="AQ2234" s="19">
        <v>2222</v>
      </c>
      <c r="AR2234" s="382" t="s">
        <v>10723</v>
      </c>
      <c r="AU2234" s="376">
        <v>2222</v>
      </c>
      <c r="AV2234" s="376" t="s">
        <v>10723</v>
      </c>
    </row>
    <row r="2235" spans="31:48">
      <c r="AE2235" s="19">
        <v>2223</v>
      </c>
      <c r="AF2235" s="382" t="s">
        <v>10723</v>
      </c>
      <c r="AQ2235" s="19">
        <v>2223</v>
      </c>
      <c r="AR2235" s="382" t="s">
        <v>10723</v>
      </c>
      <c r="AU2235" s="376">
        <v>2223</v>
      </c>
      <c r="AV2235" s="376" t="s">
        <v>10723</v>
      </c>
    </row>
    <row r="2236" spans="31:48">
      <c r="AE2236" s="19">
        <v>2224</v>
      </c>
      <c r="AF2236" s="382" t="s">
        <v>10723</v>
      </c>
      <c r="AQ2236" s="19">
        <v>2224</v>
      </c>
      <c r="AR2236" s="382" t="s">
        <v>10723</v>
      </c>
      <c r="AU2236" s="376">
        <v>2224</v>
      </c>
      <c r="AV2236" s="376" t="s">
        <v>10723</v>
      </c>
    </row>
    <row r="2237" spans="31:48">
      <c r="AE2237" s="19">
        <v>2225</v>
      </c>
      <c r="AF2237" s="382" t="s">
        <v>10723</v>
      </c>
      <c r="AQ2237" s="19">
        <v>2225</v>
      </c>
      <c r="AR2237" s="382" t="s">
        <v>10723</v>
      </c>
      <c r="AU2237" s="376">
        <v>2225</v>
      </c>
      <c r="AV2237" s="376" t="s">
        <v>10723</v>
      </c>
    </row>
    <row r="2238" spans="31:48">
      <c r="AE2238" s="19">
        <v>2226</v>
      </c>
      <c r="AF2238" s="382" t="s">
        <v>10723</v>
      </c>
      <c r="AQ2238" s="19">
        <v>2226</v>
      </c>
      <c r="AR2238" s="382" t="s">
        <v>10723</v>
      </c>
      <c r="AU2238" s="376">
        <v>2226</v>
      </c>
      <c r="AV2238" s="376" t="s">
        <v>10723</v>
      </c>
    </row>
    <row r="2239" spans="31:48">
      <c r="AE2239" s="19">
        <v>2227</v>
      </c>
      <c r="AF2239" s="382" t="s">
        <v>10723</v>
      </c>
      <c r="AQ2239" s="19">
        <v>2227</v>
      </c>
      <c r="AR2239" s="382" t="s">
        <v>10723</v>
      </c>
      <c r="AU2239" s="376">
        <v>2227</v>
      </c>
      <c r="AV2239" s="376" t="s">
        <v>10723</v>
      </c>
    </row>
    <row r="2240" spans="31:48">
      <c r="AE2240" s="19">
        <v>2228</v>
      </c>
      <c r="AF2240" s="382" t="s">
        <v>10723</v>
      </c>
      <c r="AQ2240" s="19">
        <v>2228</v>
      </c>
      <c r="AR2240" s="382" t="s">
        <v>10723</v>
      </c>
      <c r="AU2240" s="376">
        <v>2228</v>
      </c>
      <c r="AV2240" s="376" t="s">
        <v>10723</v>
      </c>
    </row>
    <row r="2241" spans="31:48">
      <c r="AE2241" s="19">
        <v>2229</v>
      </c>
      <c r="AF2241" s="382" t="s">
        <v>10723</v>
      </c>
      <c r="AQ2241" s="19">
        <v>2229</v>
      </c>
      <c r="AR2241" s="382" t="s">
        <v>10723</v>
      </c>
      <c r="AU2241" s="376">
        <v>2229</v>
      </c>
      <c r="AV2241" s="376" t="s">
        <v>10723</v>
      </c>
    </row>
    <row r="2242" spans="31:48">
      <c r="AE2242" s="19">
        <v>2230</v>
      </c>
      <c r="AF2242" s="382" t="s">
        <v>10723</v>
      </c>
      <c r="AQ2242" s="19">
        <v>2230</v>
      </c>
      <c r="AR2242" s="382" t="s">
        <v>10723</v>
      </c>
      <c r="AU2242" s="376">
        <v>2230</v>
      </c>
      <c r="AV2242" s="376" t="s">
        <v>10723</v>
      </c>
    </row>
    <row r="2243" spans="31:48">
      <c r="AE2243" s="19">
        <v>2231</v>
      </c>
      <c r="AF2243" s="382" t="s">
        <v>10723</v>
      </c>
      <c r="AQ2243" s="19">
        <v>2231</v>
      </c>
      <c r="AR2243" s="382" t="s">
        <v>10723</v>
      </c>
      <c r="AU2243" s="376">
        <v>2231</v>
      </c>
      <c r="AV2243" s="376" t="s">
        <v>10723</v>
      </c>
    </row>
    <row r="2244" spans="31:48">
      <c r="AE2244" s="19">
        <v>2232</v>
      </c>
      <c r="AF2244" s="382" t="s">
        <v>10723</v>
      </c>
      <c r="AQ2244" s="19">
        <v>2232</v>
      </c>
      <c r="AR2244" s="382" t="s">
        <v>10723</v>
      </c>
      <c r="AU2244" s="376">
        <v>2232</v>
      </c>
      <c r="AV2244" s="376" t="s">
        <v>10723</v>
      </c>
    </row>
    <row r="2245" spans="31:48">
      <c r="AE2245" s="19">
        <v>2233</v>
      </c>
      <c r="AF2245" s="382" t="s">
        <v>10723</v>
      </c>
      <c r="AQ2245" s="19">
        <v>2233</v>
      </c>
      <c r="AR2245" s="382" t="s">
        <v>10723</v>
      </c>
      <c r="AU2245" s="376">
        <v>2233</v>
      </c>
      <c r="AV2245" s="376" t="s">
        <v>10723</v>
      </c>
    </row>
    <row r="2246" spans="31:48">
      <c r="AE2246" s="19">
        <v>2234</v>
      </c>
      <c r="AF2246" s="382" t="s">
        <v>10723</v>
      </c>
      <c r="AQ2246" s="19">
        <v>2234</v>
      </c>
      <c r="AR2246" s="382" t="s">
        <v>10723</v>
      </c>
      <c r="AU2246" s="376">
        <v>2234</v>
      </c>
      <c r="AV2246" s="376" t="s">
        <v>10723</v>
      </c>
    </row>
    <row r="2247" spans="31:48">
      <c r="AE2247" s="19">
        <v>2235</v>
      </c>
      <c r="AF2247" s="382" t="s">
        <v>10723</v>
      </c>
      <c r="AQ2247" s="19">
        <v>2235</v>
      </c>
      <c r="AR2247" s="382" t="s">
        <v>10723</v>
      </c>
      <c r="AU2247" s="376">
        <v>2235</v>
      </c>
      <c r="AV2247" s="376" t="s">
        <v>10723</v>
      </c>
    </row>
    <row r="2248" spans="31:48">
      <c r="AE2248" s="19">
        <v>2236</v>
      </c>
      <c r="AF2248" s="382" t="s">
        <v>10723</v>
      </c>
      <c r="AQ2248" s="19">
        <v>2236</v>
      </c>
      <c r="AR2248" s="382" t="s">
        <v>10723</v>
      </c>
      <c r="AU2248" s="376">
        <v>2236</v>
      </c>
      <c r="AV2248" s="376" t="s">
        <v>10723</v>
      </c>
    </row>
    <row r="2249" spans="31:48">
      <c r="AE2249" s="19">
        <v>2237</v>
      </c>
      <c r="AF2249" s="382" t="s">
        <v>10723</v>
      </c>
      <c r="AQ2249" s="19">
        <v>2237</v>
      </c>
      <c r="AR2249" s="382" t="s">
        <v>10723</v>
      </c>
      <c r="AU2249" s="376">
        <v>2237</v>
      </c>
      <c r="AV2249" s="376" t="s">
        <v>10723</v>
      </c>
    </row>
    <row r="2250" spans="31:48">
      <c r="AE2250" s="19">
        <v>2238</v>
      </c>
      <c r="AF2250" s="382" t="s">
        <v>10723</v>
      </c>
      <c r="AQ2250" s="19">
        <v>2238</v>
      </c>
      <c r="AR2250" s="382" t="s">
        <v>10723</v>
      </c>
      <c r="AU2250" s="376">
        <v>2238</v>
      </c>
      <c r="AV2250" s="376" t="s">
        <v>10723</v>
      </c>
    </row>
    <row r="2251" spans="31:48">
      <c r="AE2251" s="19">
        <v>2239</v>
      </c>
      <c r="AF2251" s="382" t="s">
        <v>10723</v>
      </c>
      <c r="AQ2251" s="19">
        <v>2239</v>
      </c>
      <c r="AR2251" s="382" t="s">
        <v>10723</v>
      </c>
      <c r="AU2251" s="376">
        <v>2239</v>
      </c>
      <c r="AV2251" s="376" t="s">
        <v>10723</v>
      </c>
    </row>
    <row r="2252" spans="31:48">
      <c r="AE2252" s="19">
        <v>2240</v>
      </c>
      <c r="AF2252" s="382" t="s">
        <v>10723</v>
      </c>
      <c r="AQ2252" s="19">
        <v>2240</v>
      </c>
      <c r="AR2252" s="382" t="s">
        <v>10723</v>
      </c>
      <c r="AU2252" s="376">
        <v>2240</v>
      </c>
      <c r="AV2252" s="376" t="s">
        <v>10723</v>
      </c>
    </row>
    <row r="2253" spans="31:48">
      <c r="AE2253" s="19">
        <v>2241</v>
      </c>
      <c r="AF2253" s="382" t="s">
        <v>10723</v>
      </c>
      <c r="AQ2253" s="19">
        <v>2241</v>
      </c>
      <c r="AR2253" s="382" t="s">
        <v>10723</v>
      </c>
      <c r="AU2253" s="376">
        <v>2241</v>
      </c>
      <c r="AV2253" s="376" t="s">
        <v>10723</v>
      </c>
    </row>
    <row r="2254" spans="31:48">
      <c r="AE2254" s="19">
        <v>2242</v>
      </c>
      <c r="AF2254" s="382" t="s">
        <v>10723</v>
      </c>
      <c r="AQ2254" s="19">
        <v>2242</v>
      </c>
      <c r="AR2254" s="382" t="s">
        <v>10723</v>
      </c>
      <c r="AU2254" s="376">
        <v>2242</v>
      </c>
      <c r="AV2254" s="376" t="s">
        <v>10723</v>
      </c>
    </row>
    <row r="2255" spans="31:48">
      <c r="AE2255" s="19">
        <v>2243</v>
      </c>
      <c r="AF2255" s="382" t="s">
        <v>10723</v>
      </c>
      <c r="AQ2255" s="19">
        <v>2243</v>
      </c>
      <c r="AR2255" s="382" t="s">
        <v>10723</v>
      </c>
      <c r="AU2255" s="376">
        <v>2243</v>
      </c>
      <c r="AV2255" s="376" t="s">
        <v>10723</v>
      </c>
    </row>
    <row r="2256" spans="31:48">
      <c r="AE2256" s="19">
        <v>2244</v>
      </c>
      <c r="AF2256" s="382" t="s">
        <v>10723</v>
      </c>
      <c r="AQ2256" s="19">
        <v>2244</v>
      </c>
      <c r="AR2256" s="382" t="s">
        <v>10723</v>
      </c>
      <c r="AU2256" s="376">
        <v>2244</v>
      </c>
      <c r="AV2256" s="376" t="s">
        <v>10723</v>
      </c>
    </row>
    <row r="2257" spans="31:48">
      <c r="AE2257" s="19">
        <v>2245</v>
      </c>
      <c r="AF2257" s="382" t="s">
        <v>10723</v>
      </c>
      <c r="AQ2257" s="19">
        <v>2245</v>
      </c>
      <c r="AR2257" s="382" t="s">
        <v>10723</v>
      </c>
      <c r="AU2257" s="376">
        <v>2245</v>
      </c>
      <c r="AV2257" s="376" t="s">
        <v>10723</v>
      </c>
    </row>
    <row r="2258" spans="31:48">
      <c r="AE2258" s="19">
        <v>2246</v>
      </c>
      <c r="AF2258" s="382" t="s">
        <v>10723</v>
      </c>
      <c r="AQ2258" s="19">
        <v>2246</v>
      </c>
      <c r="AR2258" s="382" t="s">
        <v>10723</v>
      </c>
      <c r="AU2258" s="376">
        <v>2246</v>
      </c>
      <c r="AV2258" s="376" t="s">
        <v>10723</v>
      </c>
    </row>
    <row r="2259" spans="31:48">
      <c r="AE2259" s="19">
        <v>2247</v>
      </c>
      <c r="AF2259" s="382" t="s">
        <v>10723</v>
      </c>
      <c r="AQ2259" s="19">
        <v>2247</v>
      </c>
      <c r="AR2259" s="382" t="s">
        <v>10723</v>
      </c>
      <c r="AU2259" s="376">
        <v>2247</v>
      </c>
      <c r="AV2259" s="376" t="s">
        <v>10723</v>
      </c>
    </row>
    <row r="2260" spans="31:48">
      <c r="AE2260" s="19">
        <v>2248</v>
      </c>
      <c r="AF2260" s="382" t="s">
        <v>10723</v>
      </c>
      <c r="AQ2260" s="19">
        <v>2248</v>
      </c>
      <c r="AR2260" s="382" t="s">
        <v>10723</v>
      </c>
      <c r="AU2260" s="376">
        <v>2248</v>
      </c>
      <c r="AV2260" s="376" t="s">
        <v>10723</v>
      </c>
    </row>
    <row r="2261" spans="31:48">
      <c r="AE2261" s="19">
        <v>2249</v>
      </c>
      <c r="AF2261" s="382" t="s">
        <v>10723</v>
      </c>
      <c r="AQ2261" s="19">
        <v>2249</v>
      </c>
      <c r="AR2261" s="382" t="s">
        <v>10723</v>
      </c>
      <c r="AU2261" s="376">
        <v>2249</v>
      </c>
      <c r="AV2261" s="376" t="s">
        <v>10723</v>
      </c>
    </row>
    <row r="2262" spans="31:48">
      <c r="AE2262" s="19">
        <v>2250</v>
      </c>
      <c r="AF2262" s="382" t="s">
        <v>10723</v>
      </c>
      <c r="AQ2262" s="19">
        <v>2250</v>
      </c>
      <c r="AR2262" s="382" t="s">
        <v>10723</v>
      </c>
      <c r="AU2262" s="376">
        <v>2250</v>
      </c>
      <c r="AV2262" s="376" t="s">
        <v>10723</v>
      </c>
    </row>
    <row r="2263" spans="31:48">
      <c r="AE2263" s="19">
        <v>2251</v>
      </c>
      <c r="AF2263" s="382" t="s">
        <v>10723</v>
      </c>
      <c r="AQ2263" s="19">
        <v>2251</v>
      </c>
      <c r="AR2263" s="382" t="s">
        <v>10723</v>
      </c>
      <c r="AU2263" s="376">
        <v>2251</v>
      </c>
      <c r="AV2263" s="376" t="s">
        <v>10723</v>
      </c>
    </row>
    <row r="2264" spans="31:48">
      <c r="AE2264" s="19">
        <v>2252</v>
      </c>
      <c r="AF2264" s="382" t="s">
        <v>10723</v>
      </c>
      <c r="AQ2264" s="19">
        <v>2252</v>
      </c>
      <c r="AR2264" s="382" t="s">
        <v>10723</v>
      </c>
      <c r="AU2264" s="376">
        <v>2252</v>
      </c>
      <c r="AV2264" s="376" t="s">
        <v>10723</v>
      </c>
    </row>
    <row r="2265" spans="31:48">
      <c r="AE2265" s="19">
        <v>2253</v>
      </c>
      <c r="AF2265" s="382" t="s">
        <v>10723</v>
      </c>
      <c r="AQ2265" s="19">
        <v>2253</v>
      </c>
      <c r="AR2265" s="382" t="s">
        <v>10723</v>
      </c>
      <c r="AU2265" s="376">
        <v>2253</v>
      </c>
      <c r="AV2265" s="376" t="s">
        <v>10723</v>
      </c>
    </row>
    <row r="2266" spans="31:48">
      <c r="AE2266" s="19">
        <v>2254</v>
      </c>
      <c r="AF2266" s="382" t="s">
        <v>10723</v>
      </c>
      <c r="AQ2266" s="19">
        <v>2254</v>
      </c>
      <c r="AR2266" s="382" t="s">
        <v>10723</v>
      </c>
      <c r="AU2266" s="376">
        <v>2254</v>
      </c>
      <c r="AV2266" s="376" t="s">
        <v>10723</v>
      </c>
    </row>
    <row r="2267" spans="31:48">
      <c r="AE2267" s="19">
        <v>2255</v>
      </c>
      <c r="AF2267" s="382" t="s">
        <v>10723</v>
      </c>
      <c r="AQ2267" s="19">
        <v>2255</v>
      </c>
      <c r="AR2267" s="382" t="s">
        <v>10723</v>
      </c>
      <c r="AU2267" s="376">
        <v>2255</v>
      </c>
      <c r="AV2267" s="376" t="s">
        <v>10723</v>
      </c>
    </row>
    <row r="2268" spans="31:48">
      <c r="AE2268" s="19">
        <v>2256</v>
      </c>
      <c r="AF2268" s="382" t="s">
        <v>10723</v>
      </c>
      <c r="AQ2268" s="19">
        <v>2256</v>
      </c>
      <c r="AR2268" s="382" t="s">
        <v>10723</v>
      </c>
      <c r="AU2268" s="376">
        <v>2256</v>
      </c>
      <c r="AV2268" s="376" t="s">
        <v>10723</v>
      </c>
    </row>
    <row r="2269" spans="31:48">
      <c r="AE2269" s="19">
        <v>2257</v>
      </c>
      <c r="AF2269" s="382" t="s">
        <v>10723</v>
      </c>
      <c r="AQ2269" s="19">
        <v>2257</v>
      </c>
      <c r="AR2269" s="382" t="s">
        <v>10723</v>
      </c>
      <c r="AU2269" s="376">
        <v>2257</v>
      </c>
      <c r="AV2269" s="376" t="s">
        <v>10723</v>
      </c>
    </row>
    <row r="2270" spans="31:48">
      <c r="AE2270" s="19">
        <v>2258</v>
      </c>
      <c r="AF2270" s="382" t="s">
        <v>10723</v>
      </c>
      <c r="AQ2270" s="19">
        <v>2258</v>
      </c>
      <c r="AR2270" s="382" t="s">
        <v>10723</v>
      </c>
      <c r="AU2270" s="376">
        <v>2258</v>
      </c>
      <c r="AV2270" s="376" t="s">
        <v>10723</v>
      </c>
    </row>
    <row r="2271" spans="31:48">
      <c r="AE2271" s="19">
        <v>2259</v>
      </c>
      <c r="AF2271" s="382" t="s">
        <v>10723</v>
      </c>
      <c r="AQ2271" s="19">
        <v>2259</v>
      </c>
      <c r="AR2271" s="382" t="s">
        <v>10723</v>
      </c>
      <c r="AU2271" s="376">
        <v>2259</v>
      </c>
      <c r="AV2271" s="376" t="s">
        <v>10723</v>
      </c>
    </row>
    <row r="2272" spans="31:48">
      <c r="AE2272" s="19">
        <v>2260</v>
      </c>
      <c r="AF2272" s="382" t="s">
        <v>10723</v>
      </c>
      <c r="AQ2272" s="19">
        <v>2260</v>
      </c>
      <c r="AR2272" s="382" t="s">
        <v>10723</v>
      </c>
      <c r="AU2272" s="376">
        <v>2260</v>
      </c>
      <c r="AV2272" s="376" t="s">
        <v>10723</v>
      </c>
    </row>
    <row r="2273" spans="31:48">
      <c r="AE2273" s="19">
        <v>2261</v>
      </c>
      <c r="AF2273" s="382" t="s">
        <v>10723</v>
      </c>
      <c r="AQ2273" s="19">
        <v>2261</v>
      </c>
      <c r="AR2273" s="382" t="s">
        <v>10723</v>
      </c>
      <c r="AU2273" s="376">
        <v>2261</v>
      </c>
      <c r="AV2273" s="376" t="s">
        <v>10723</v>
      </c>
    </row>
    <row r="2274" spans="31:48">
      <c r="AE2274" s="19">
        <v>2262</v>
      </c>
      <c r="AF2274" s="382" t="s">
        <v>10723</v>
      </c>
      <c r="AQ2274" s="19">
        <v>2262</v>
      </c>
      <c r="AR2274" s="382" t="s">
        <v>10723</v>
      </c>
      <c r="AU2274" s="376">
        <v>2262</v>
      </c>
      <c r="AV2274" s="376" t="s">
        <v>10723</v>
      </c>
    </row>
    <row r="2275" spans="31:48">
      <c r="AE2275" s="19">
        <v>2263</v>
      </c>
      <c r="AF2275" s="382" t="s">
        <v>10723</v>
      </c>
      <c r="AQ2275" s="19">
        <v>2263</v>
      </c>
      <c r="AR2275" s="382" t="s">
        <v>10723</v>
      </c>
      <c r="AU2275" s="376">
        <v>2263</v>
      </c>
      <c r="AV2275" s="376" t="s">
        <v>10723</v>
      </c>
    </row>
    <row r="2276" spans="31:48">
      <c r="AE2276" s="19">
        <v>2264</v>
      </c>
      <c r="AF2276" s="382" t="s">
        <v>10723</v>
      </c>
      <c r="AQ2276" s="19">
        <v>2264</v>
      </c>
      <c r="AR2276" s="382" t="s">
        <v>10723</v>
      </c>
      <c r="AU2276" s="376">
        <v>2264</v>
      </c>
      <c r="AV2276" s="376" t="s">
        <v>10723</v>
      </c>
    </row>
    <row r="2277" spans="31:48">
      <c r="AE2277" s="19">
        <v>2265</v>
      </c>
      <c r="AF2277" s="382" t="s">
        <v>10723</v>
      </c>
      <c r="AQ2277" s="19">
        <v>2265</v>
      </c>
      <c r="AR2277" s="382" t="s">
        <v>10723</v>
      </c>
      <c r="AU2277" s="376">
        <v>2265</v>
      </c>
      <c r="AV2277" s="376" t="s">
        <v>10723</v>
      </c>
    </row>
    <row r="2278" spans="31:48">
      <c r="AE2278" s="19">
        <v>2266</v>
      </c>
      <c r="AF2278" s="382" t="s">
        <v>10723</v>
      </c>
      <c r="AQ2278" s="19">
        <v>2266</v>
      </c>
      <c r="AR2278" s="382" t="s">
        <v>10723</v>
      </c>
      <c r="AU2278" s="376">
        <v>2266</v>
      </c>
      <c r="AV2278" s="376" t="s">
        <v>10723</v>
      </c>
    </row>
    <row r="2279" spans="31:48">
      <c r="AE2279" s="19">
        <v>2267</v>
      </c>
      <c r="AF2279" s="382" t="s">
        <v>10723</v>
      </c>
      <c r="AQ2279" s="19">
        <v>2267</v>
      </c>
      <c r="AR2279" s="382" t="s">
        <v>10723</v>
      </c>
      <c r="AU2279" s="376">
        <v>2267</v>
      </c>
      <c r="AV2279" s="376" t="s">
        <v>10723</v>
      </c>
    </row>
    <row r="2280" spans="31:48">
      <c r="AE2280" s="19">
        <v>2268</v>
      </c>
      <c r="AF2280" s="382" t="s">
        <v>10723</v>
      </c>
      <c r="AQ2280" s="19">
        <v>2268</v>
      </c>
      <c r="AR2280" s="382" t="s">
        <v>10723</v>
      </c>
      <c r="AU2280" s="376">
        <v>2268</v>
      </c>
      <c r="AV2280" s="376" t="s">
        <v>10723</v>
      </c>
    </row>
    <row r="2281" spans="31:48">
      <c r="AE2281" s="19">
        <v>2269</v>
      </c>
      <c r="AF2281" s="382" t="s">
        <v>10723</v>
      </c>
      <c r="AQ2281" s="19">
        <v>2269</v>
      </c>
      <c r="AR2281" s="382" t="s">
        <v>10723</v>
      </c>
      <c r="AU2281" s="376">
        <v>2269</v>
      </c>
      <c r="AV2281" s="376" t="s">
        <v>10723</v>
      </c>
    </row>
    <row r="2282" spans="31:48">
      <c r="AE2282" s="19">
        <v>2270</v>
      </c>
      <c r="AF2282" s="382" t="s">
        <v>10723</v>
      </c>
      <c r="AQ2282" s="19">
        <v>2270</v>
      </c>
      <c r="AR2282" s="382" t="s">
        <v>10723</v>
      </c>
      <c r="AU2282" s="376">
        <v>2270</v>
      </c>
      <c r="AV2282" s="376" t="s">
        <v>10723</v>
      </c>
    </row>
    <row r="2283" spans="31:48">
      <c r="AE2283" s="19">
        <v>2271</v>
      </c>
      <c r="AF2283" s="382" t="s">
        <v>10723</v>
      </c>
      <c r="AQ2283" s="19">
        <v>2271</v>
      </c>
      <c r="AR2283" s="382" t="s">
        <v>10723</v>
      </c>
      <c r="AU2283" s="376">
        <v>2271</v>
      </c>
      <c r="AV2283" s="376" t="s">
        <v>10723</v>
      </c>
    </row>
    <row r="2284" spans="31:48">
      <c r="AE2284" s="19">
        <v>2272</v>
      </c>
      <c r="AF2284" s="382" t="s">
        <v>10723</v>
      </c>
      <c r="AQ2284" s="19">
        <v>2272</v>
      </c>
      <c r="AR2284" s="382" t="s">
        <v>10723</v>
      </c>
      <c r="AU2284" s="376">
        <v>2272</v>
      </c>
      <c r="AV2284" s="376" t="s">
        <v>10723</v>
      </c>
    </row>
    <row r="2285" spans="31:48">
      <c r="AE2285" s="19">
        <v>2273</v>
      </c>
      <c r="AF2285" s="382" t="s">
        <v>10723</v>
      </c>
      <c r="AQ2285" s="19">
        <v>2273</v>
      </c>
      <c r="AR2285" s="382" t="s">
        <v>10723</v>
      </c>
      <c r="AU2285" s="376">
        <v>2273</v>
      </c>
      <c r="AV2285" s="376" t="s">
        <v>10723</v>
      </c>
    </row>
    <row r="2286" spans="31:48">
      <c r="AE2286" s="19">
        <v>2274</v>
      </c>
      <c r="AF2286" s="382" t="s">
        <v>10723</v>
      </c>
      <c r="AQ2286" s="19">
        <v>2274</v>
      </c>
      <c r="AR2286" s="382" t="s">
        <v>10723</v>
      </c>
      <c r="AU2286" s="376">
        <v>2274</v>
      </c>
      <c r="AV2286" s="376" t="s">
        <v>10723</v>
      </c>
    </row>
    <row r="2287" spans="31:48">
      <c r="AE2287" s="19">
        <v>2275</v>
      </c>
      <c r="AF2287" s="382" t="s">
        <v>10723</v>
      </c>
      <c r="AQ2287" s="19">
        <v>2275</v>
      </c>
      <c r="AR2287" s="382" t="s">
        <v>10723</v>
      </c>
      <c r="AU2287" s="376">
        <v>2275</v>
      </c>
      <c r="AV2287" s="376" t="s">
        <v>10723</v>
      </c>
    </row>
    <row r="2288" spans="31:48">
      <c r="AE2288" s="19">
        <v>2276</v>
      </c>
      <c r="AF2288" s="382" t="s">
        <v>10723</v>
      </c>
      <c r="AQ2288" s="19">
        <v>2276</v>
      </c>
      <c r="AR2288" s="382" t="s">
        <v>10723</v>
      </c>
      <c r="AU2288" s="376">
        <v>2276</v>
      </c>
      <c r="AV2288" s="376" t="s">
        <v>10723</v>
      </c>
    </row>
    <row r="2289" spans="31:48">
      <c r="AE2289" s="19">
        <v>2277</v>
      </c>
      <c r="AF2289" s="382" t="s">
        <v>10723</v>
      </c>
      <c r="AQ2289" s="19">
        <v>2277</v>
      </c>
      <c r="AR2289" s="382" t="s">
        <v>10723</v>
      </c>
      <c r="AU2289" s="376">
        <v>2277</v>
      </c>
      <c r="AV2289" s="376" t="s">
        <v>10723</v>
      </c>
    </row>
    <row r="2290" spans="31:48">
      <c r="AE2290" s="19">
        <v>2278</v>
      </c>
      <c r="AF2290" s="382" t="s">
        <v>10723</v>
      </c>
      <c r="AQ2290" s="19">
        <v>2278</v>
      </c>
      <c r="AR2290" s="382" t="s">
        <v>10723</v>
      </c>
      <c r="AU2290" s="376">
        <v>2278</v>
      </c>
      <c r="AV2290" s="376" t="s">
        <v>10723</v>
      </c>
    </row>
    <row r="2291" spans="31:48">
      <c r="AE2291" s="19">
        <v>2279</v>
      </c>
      <c r="AF2291" s="382" t="s">
        <v>10723</v>
      </c>
      <c r="AQ2291" s="19">
        <v>2279</v>
      </c>
      <c r="AR2291" s="382" t="s">
        <v>10723</v>
      </c>
      <c r="AU2291" s="376">
        <v>2279</v>
      </c>
      <c r="AV2291" s="376" t="s">
        <v>10723</v>
      </c>
    </row>
    <row r="2292" spans="31:48">
      <c r="AE2292" s="19">
        <v>2280</v>
      </c>
      <c r="AF2292" s="382" t="s">
        <v>10723</v>
      </c>
      <c r="AQ2292" s="19">
        <v>2280</v>
      </c>
      <c r="AR2292" s="382" t="s">
        <v>10723</v>
      </c>
      <c r="AU2292" s="376">
        <v>2280</v>
      </c>
      <c r="AV2292" s="376" t="s">
        <v>10723</v>
      </c>
    </row>
    <row r="2293" spans="31:48">
      <c r="AE2293" s="19">
        <v>2281</v>
      </c>
      <c r="AF2293" s="382" t="s">
        <v>10723</v>
      </c>
      <c r="AQ2293" s="19">
        <v>2281</v>
      </c>
      <c r="AR2293" s="382" t="s">
        <v>10723</v>
      </c>
      <c r="AU2293" s="376">
        <v>2281</v>
      </c>
      <c r="AV2293" s="376" t="s">
        <v>10723</v>
      </c>
    </row>
    <row r="2294" spans="31:48">
      <c r="AE2294" s="19">
        <v>2282</v>
      </c>
      <c r="AF2294" s="382" t="s">
        <v>10723</v>
      </c>
      <c r="AQ2294" s="19">
        <v>2282</v>
      </c>
      <c r="AR2294" s="382" t="s">
        <v>10723</v>
      </c>
      <c r="AU2294" s="376">
        <v>2282</v>
      </c>
      <c r="AV2294" s="376" t="s">
        <v>10723</v>
      </c>
    </row>
    <row r="2295" spans="31:48">
      <c r="AE2295" s="19">
        <v>2283</v>
      </c>
      <c r="AF2295" s="382" t="s">
        <v>10723</v>
      </c>
      <c r="AQ2295" s="19">
        <v>2283</v>
      </c>
      <c r="AR2295" s="382" t="s">
        <v>10723</v>
      </c>
      <c r="AU2295" s="376">
        <v>2283</v>
      </c>
      <c r="AV2295" s="376" t="s">
        <v>10723</v>
      </c>
    </row>
    <row r="2296" spans="31:48">
      <c r="AE2296" s="19">
        <v>2284</v>
      </c>
      <c r="AF2296" s="382" t="s">
        <v>10723</v>
      </c>
      <c r="AQ2296" s="19">
        <v>2284</v>
      </c>
      <c r="AR2296" s="382" t="s">
        <v>10723</v>
      </c>
      <c r="AU2296" s="376">
        <v>2284</v>
      </c>
      <c r="AV2296" s="376" t="s">
        <v>10723</v>
      </c>
    </row>
    <row r="2297" spans="31:48">
      <c r="AE2297" s="19">
        <v>2285</v>
      </c>
      <c r="AF2297" s="382" t="s">
        <v>10723</v>
      </c>
      <c r="AQ2297" s="19">
        <v>2285</v>
      </c>
      <c r="AR2297" s="382" t="s">
        <v>10723</v>
      </c>
      <c r="AU2297" s="376">
        <v>2285</v>
      </c>
      <c r="AV2297" s="376" t="s">
        <v>10723</v>
      </c>
    </row>
    <row r="2298" spans="31:48">
      <c r="AE2298" s="19">
        <v>2286</v>
      </c>
      <c r="AF2298" s="382" t="s">
        <v>10723</v>
      </c>
      <c r="AQ2298" s="19">
        <v>2286</v>
      </c>
      <c r="AR2298" s="382" t="s">
        <v>10723</v>
      </c>
      <c r="AU2298" s="376">
        <v>2286</v>
      </c>
      <c r="AV2298" s="376" t="s">
        <v>10723</v>
      </c>
    </row>
    <row r="2299" spans="31:48">
      <c r="AE2299" s="19">
        <v>2287</v>
      </c>
      <c r="AF2299" s="382" t="s">
        <v>10723</v>
      </c>
      <c r="AQ2299" s="19">
        <v>2287</v>
      </c>
      <c r="AR2299" s="382" t="s">
        <v>10723</v>
      </c>
      <c r="AU2299" s="376">
        <v>2287</v>
      </c>
      <c r="AV2299" s="376" t="s">
        <v>10723</v>
      </c>
    </row>
    <row r="2300" spans="31:48">
      <c r="AE2300" s="19">
        <v>2288</v>
      </c>
      <c r="AF2300" s="382" t="s">
        <v>10723</v>
      </c>
      <c r="AQ2300" s="19">
        <v>2288</v>
      </c>
      <c r="AR2300" s="382" t="s">
        <v>10723</v>
      </c>
      <c r="AU2300" s="376">
        <v>2288</v>
      </c>
      <c r="AV2300" s="376" t="s">
        <v>10723</v>
      </c>
    </row>
    <row r="2301" spans="31:48">
      <c r="AE2301" s="19">
        <v>2289</v>
      </c>
      <c r="AF2301" s="382" t="s">
        <v>10723</v>
      </c>
      <c r="AQ2301" s="19">
        <v>2289</v>
      </c>
      <c r="AR2301" s="382" t="s">
        <v>10723</v>
      </c>
      <c r="AU2301" s="376">
        <v>2289</v>
      </c>
      <c r="AV2301" s="376" t="s">
        <v>10723</v>
      </c>
    </row>
    <row r="2302" spans="31:48">
      <c r="AE2302" s="19">
        <v>2290</v>
      </c>
      <c r="AF2302" s="382" t="s">
        <v>10723</v>
      </c>
      <c r="AQ2302" s="19">
        <v>2290</v>
      </c>
      <c r="AR2302" s="382" t="s">
        <v>10723</v>
      </c>
      <c r="AU2302" s="376">
        <v>2290</v>
      </c>
      <c r="AV2302" s="376" t="s">
        <v>10723</v>
      </c>
    </row>
    <row r="2303" spans="31:48">
      <c r="AE2303" s="19">
        <v>2291</v>
      </c>
      <c r="AF2303" s="382" t="s">
        <v>10723</v>
      </c>
      <c r="AQ2303" s="19">
        <v>2291</v>
      </c>
      <c r="AR2303" s="382" t="s">
        <v>10723</v>
      </c>
      <c r="AU2303" s="376">
        <v>2291</v>
      </c>
      <c r="AV2303" s="376" t="s">
        <v>10723</v>
      </c>
    </row>
    <row r="2304" spans="31:48">
      <c r="AE2304" s="19">
        <v>2292</v>
      </c>
      <c r="AF2304" s="382" t="s">
        <v>10723</v>
      </c>
      <c r="AQ2304" s="19">
        <v>2292</v>
      </c>
      <c r="AR2304" s="382" t="s">
        <v>10723</v>
      </c>
      <c r="AU2304" s="376">
        <v>2292</v>
      </c>
      <c r="AV2304" s="376" t="s">
        <v>10723</v>
      </c>
    </row>
    <row r="2305" spans="31:48">
      <c r="AE2305" s="19">
        <v>2293</v>
      </c>
      <c r="AF2305" s="382" t="s">
        <v>10723</v>
      </c>
      <c r="AQ2305" s="19">
        <v>2293</v>
      </c>
      <c r="AR2305" s="382" t="s">
        <v>10723</v>
      </c>
      <c r="AU2305" s="376">
        <v>2293</v>
      </c>
      <c r="AV2305" s="376" t="s">
        <v>10723</v>
      </c>
    </row>
    <row r="2306" spans="31:48">
      <c r="AE2306" s="19">
        <v>2294</v>
      </c>
      <c r="AF2306" s="382" t="s">
        <v>10723</v>
      </c>
      <c r="AQ2306" s="19">
        <v>2294</v>
      </c>
      <c r="AR2306" s="382" t="s">
        <v>10723</v>
      </c>
      <c r="AU2306" s="376">
        <v>2294</v>
      </c>
      <c r="AV2306" s="376" t="s">
        <v>10723</v>
      </c>
    </row>
    <row r="2307" spans="31:48">
      <c r="AE2307" s="19">
        <v>2295</v>
      </c>
      <c r="AF2307" s="382" t="s">
        <v>10723</v>
      </c>
      <c r="AQ2307" s="19">
        <v>2295</v>
      </c>
      <c r="AR2307" s="382" t="s">
        <v>10723</v>
      </c>
      <c r="AU2307" s="376">
        <v>2295</v>
      </c>
      <c r="AV2307" s="376" t="s">
        <v>10723</v>
      </c>
    </row>
    <row r="2308" spans="31:48">
      <c r="AE2308" s="19">
        <v>2296</v>
      </c>
      <c r="AF2308" s="382" t="s">
        <v>10723</v>
      </c>
      <c r="AQ2308" s="19">
        <v>2296</v>
      </c>
      <c r="AR2308" s="382" t="s">
        <v>10723</v>
      </c>
      <c r="AU2308" s="376">
        <v>2296</v>
      </c>
      <c r="AV2308" s="376" t="s">
        <v>10723</v>
      </c>
    </row>
    <row r="2309" spans="31:48">
      <c r="AE2309" s="19">
        <v>2297</v>
      </c>
      <c r="AF2309" s="382" t="s">
        <v>10723</v>
      </c>
      <c r="AQ2309" s="19">
        <v>2297</v>
      </c>
      <c r="AR2309" s="382" t="s">
        <v>10723</v>
      </c>
      <c r="AU2309" s="376">
        <v>2297</v>
      </c>
      <c r="AV2309" s="376" t="s">
        <v>10723</v>
      </c>
    </row>
    <row r="2310" spans="31:48">
      <c r="AE2310" s="19">
        <v>2298</v>
      </c>
      <c r="AF2310" s="382" t="s">
        <v>10723</v>
      </c>
      <c r="AQ2310" s="19">
        <v>2298</v>
      </c>
      <c r="AR2310" s="382" t="s">
        <v>10723</v>
      </c>
      <c r="AU2310" s="376">
        <v>2298</v>
      </c>
      <c r="AV2310" s="376" t="s">
        <v>10723</v>
      </c>
    </row>
    <row r="2311" spans="31:48">
      <c r="AE2311" s="19">
        <v>2299</v>
      </c>
      <c r="AF2311" s="382" t="s">
        <v>10723</v>
      </c>
      <c r="AQ2311" s="19">
        <v>2299</v>
      </c>
      <c r="AR2311" s="382" t="s">
        <v>10723</v>
      </c>
      <c r="AU2311" s="376">
        <v>2299</v>
      </c>
      <c r="AV2311" s="376" t="s">
        <v>10723</v>
      </c>
    </row>
    <row r="2312" spans="31:48">
      <c r="AE2312" s="19">
        <v>2300</v>
      </c>
      <c r="AF2312" s="382" t="s">
        <v>10723</v>
      </c>
      <c r="AQ2312" s="19">
        <v>2300</v>
      </c>
      <c r="AR2312" s="382" t="s">
        <v>10723</v>
      </c>
      <c r="AU2312" s="376">
        <v>2300</v>
      </c>
      <c r="AV2312" s="376" t="s">
        <v>10723</v>
      </c>
    </row>
    <row r="2313" spans="31:48">
      <c r="AE2313" s="19">
        <v>2301</v>
      </c>
      <c r="AF2313" s="382" t="s">
        <v>10723</v>
      </c>
      <c r="AQ2313" s="19">
        <v>2301</v>
      </c>
      <c r="AR2313" s="382" t="s">
        <v>10723</v>
      </c>
      <c r="AU2313" s="376">
        <v>2301</v>
      </c>
      <c r="AV2313" s="376" t="s">
        <v>10723</v>
      </c>
    </row>
    <row r="2314" spans="31:48">
      <c r="AE2314" s="19">
        <v>2302</v>
      </c>
      <c r="AF2314" s="382" t="s">
        <v>10723</v>
      </c>
      <c r="AQ2314" s="19">
        <v>2302</v>
      </c>
      <c r="AR2314" s="382" t="s">
        <v>10723</v>
      </c>
      <c r="AU2314" s="376">
        <v>2302</v>
      </c>
      <c r="AV2314" s="376" t="s">
        <v>10723</v>
      </c>
    </row>
    <row r="2315" spans="31:48">
      <c r="AE2315" s="19">
        <v>2303</v>
      </c>
      <c r="AF2315" s="382" t="s">
        <v>10723</v>
      </c>
      <c r="AQ2315" s="19">
        <v>2303</v>
      </c>
      <c r="AR2315" s="382" t="s">
        <v>10723</v>
      </c>
      <c r="AU2315" s="376">
        <v>2303</v>
      </c>
      <c r="AV2315" s="376" t="s">
        <v>10723</v>
      </c>
    </row>
    <row r="2316" spans="31:48">
      <c r="AE2316" s="19">
        <v>2304</v>
      </c>
      <c r="AF2316" s="382" t="s">
        <v>10723</v>
      </c>
      <c r="AQ2316" s="19">
        <v>2304</v>
      </c>
      <c r="AR2316" s="382" t="s">
        <v>10723</v>
      </c>
      <c r="AU2316" s="376">
        <v>2304</v>
      </c>
      <c r="AV2316" s="376" t="s">
        <v>10723</v>
      </c>
    </row>
    <row r="2317" spans="31:48">
      <c r="AE2317" s="19">
        <v>2305</v>
      </c>
      <c r="AF2317" s="382" t="s">
        <v>10723</v>
      </c>
      <c r="AQ2317" s="19">
        <v>2305</v>
      </c>
      <c r="AR2317" s="382" t="s">
        <v>10723</v>
      </c>
      <c r="AU2317" s="376">
        <v>2305</v>
      </c>
      <c r="AV2317" s="376" t="s">
        <v>10723</v>
      </c>
    </row>
    <row r="2318" spans="31:48">
      <c r="AE2318" s="19">
        <v>2306</v>
      </c>
      <c r="AF2318" s="382" t="s">
        <v>10723</v>
      </c>
      <c r="AQ2318" s="19">
        <v>2306</v>
      </c>
      <c r="AR2318" s="382" t="s">
        <v>10723</v>
      </c>
      <c r="AU2318" s="376">
        <v>2306</v>
      </c>
      <c r="AV2318" s="376" t="s">
        <v>10723</v>
      </c>
    </row>
    <row r="2319" spans="31:48">
      <c r="AE2319" s="19">
        <v>2307</v>
      </c>
      <c r="AF2319" s="382" t="s">
        <v>10723</v>
      </c>
      <c r="AQ2319" s="19">
        <v>2307</v>
      </c>
      <c r="AR2319" s="382" t="s">
        <v>10723</v>
      </c>
      <c r="AU2319" s="376">
        <v>2307</v>
      </c>
      <c r="AV2319" s="376" t="s">
        <v>10723</v>
      </c>
    </row>
    <row r="2320" spans="31:48">
      <c r="AE2320" s="19">
        <v>2308</v>
      </c>
      <c r="AF2320" s="382" t="s">
        <v>10723</v>
      </c>
      <c r="AQ2320" s="19">
        <v>2308</v>
      </c>
      <c r="AR2320" s="382" t="s">
        <v>10723</v>
      </c>
      <c r="AU2320" s="376">
        <v>2308</v>
      </c>
      <c r="AV2320" s="376" t="s">
        <v>10723</v>
      </c>
    </row>
    <row r="2321" spans="31:48">
      <c r="AE2321" s="19">
        <v>2309</v>
      </c>
      <c r="AF2321" s="382" t="s">
        <v>10723</v>
      </c>
      <c r="AQ2321" s="19">
        <v>2309</v>
      </c>
      <c r="AR2321" s="382" t="s">
        <v>10723</v>
      </c>
      <c r="AU2321" s="376">
        <v>2309</v>
      </c>
      <c r="AV2321" s="376" t="s">
        <v>10723</v>
      </c>
    </row>
    <row r="2322" spans="31:48">
      <c r="AE2322" s="19">
        <v>2310</v>
      </c>
      <c r="AF2322" s="382" t="s">
        <v>10723</v>
      </c>
      <c r="AQ2322" s="19">
        <v>2310</v>
      </c>
      <c r="AR2322" s="382" t="s">
        <v>10723</v>
      </c>
      <c r="AU2322" s="376">
        <v>2310</v>
      </c>
      <c r="AV2322" s="376" t="s">
        <v>10723</v>
      </c>
    </row>
    <row r="2323" spans="31:48">
      <c r="AE2323" s="19">
        <v>2311</v>
      </c>
      <c r="AF2323" s="382" t="s">
        <v>10723</v>
      </c>
      <c r="AQ2323" s="19">
        <v>2311</v>
      </c>
      <c r="AR2323" s="382" t="s">
        <v>10723</v>
      </c>
      <c r="AU2323" s="376">
        <v>2311</v>
      </c>
      <c r="AV2323" s="376" t="s">
        <v>10723</v>
      </c>
    </row>
    <row r="2324" spans="31:48">
      <c r="AE2324" s="19">
        <v>2312</v>
      </c>
      <c r="AF2324" s="382" t="s">
        <v>10723</v>
      </c>
      <c r="AQ2324" s="19">
        <v>2312</v>
      </c>
      <c r="AR2324" s="382" t="s">
        <v>10723</v>
      </c>
      <c r="AU2324" s="376">
        <v>2312</v>
      </c>
      <c r="AV2324" s="376" t="s">
        <v>10723</v>
      </c>
    </row>
    <row r="2325" spans="31:48">
      <c r="AE2325" s="19">
        <v>2313</v>
      </c>
      <c r="AF2325" s="382" t="s">
        <v>10723</v>
      </c>
      <c r="AQ2325" s="19">
        <v>2313</v>
      </c>
      <c r="AR2325" s="382" t="s">
        <v>10723</v>
      </c>
      <c r="AU2325" s="376">
        <v>2313</v>
      </c>
      <c r="AV2325" s="376" t="s">
        <v>10723</v>
      </c>
    </row>
    <row r="2326" spans="31:48">
      <c r="AE2326" s="19">
        <v>2314</v>
      </c>
      <c r="AF2326" s="382" t="s">
        <v>10723</v>
      </c>
      <c r="AQ2326" s="19">
        <v>2314</v>
      </c>
      <c r="AR2326" s="382" t="s">
        <v>10723</v>
      </c>
      <c r="AU2326" s="376">
        <v>2314</v>
      </c>
      <c r="AV2326" s="376" t="s">
        <v>10723</v>
      </c>
    </row>
    <row r="2327" spans="31:48">
      <c r="AE2327" s="19">
        <v>2315</v>
      </c>
      <c r="AF2327" s="382" t="s">
        <v>10723</v>
      </c>
      <c r="AQ2327" s="19">
        <v>2315</v>
      </c>
      <c r="AR2327" s="382" t="s">
        <v>10723</v>
      </c>
      <c r="AU2327" s="376">
        <v>2315</v>
      </c>
      <c r="AV2327" s="376" t="s">
        <v>10723</v>
      </c>
    </row>
    <row r="2328" spans="31:48">
      <c r="AE2328" s="19">
        <v>2316</v>
      </c>
      <c r="AF2328" s="382" t="s">
        <v>10723</v>
      </c>
      <c r="AQ2328" s="19">
        <v>2316</v>
      </c>
      <c r="AR2328" s="382" t="s">
        <v>10723</v>
      </c>
      <c r="AU2328" s="376">
        <v>2316</v>
      </c>
      <c r="AV2328" s="376" t="s">
        <v>10723</v>
      </c>
    </row>
    <row r="2329" spans="31:48">
      <c r="AE2329" s="19">
        <v>2317</v>
      </c>
      <c r="AF2329" s="382" t="s">
        <v>10723</v>
      </c>
      <c r="AQ2329" s="19">
        <v>2317</v>
      </c>
      <c r="AR2329" s="382" t="s">
        <v>10723</v>
      </c>
      <c r="AU2329" s="376">
        <v>2317</v>
      </c>
      <c r="AV2329" s="376" t="s">
        <v>10723</v>
      </c>
    </row>
    <row r="2330" spans="31:48">
      <c r="AE2330" s="19">
        <v>2318</v>
      </c>
      <c r="AF2330" s="382" t="s">
        <v>10723</v>
      </c>
      <c r="AQ2330" s="19">
        <v>2318</v>
      </c>
      <c r="AR2330" s="382" t="s">
        <v>10723</v>
      </c>
      <c r="AU2330" s="376">
        <v>2318</v>
      </c>
      <c r="AV2330" s="376" t="s">
        <v>10723</v>
      </c>
    </row>
    <row r="2331" spans="31:48">
      <c r="AE2331" s="19">
        <v>2319</v>
      </c>
      <c r="AF2331" s="382" t="s">
        <v>10723</v>
      </c>
      <c r="AQ2331" s="19">
        <v>2319</v>
      </c>
      <c r="AR2331" s="382" t="s">
        <v>10723</v>
      </c>
      <c r="AU2331" s="376">
        <v>2319</v>
      </c>
      <c r="AV2331" s="376" t="s">
        <v>10723</v>
      </c>
    </row>
    <row r="2332" spans="31:48">
      <c r="AE2332" s="19">
        <v>2320</v>
      </c>
      <c r="AF2332" s="382" t="s">
        <v>10723</v>
      </c>
      <c r="AQ2332" s="19">
        <v>2320</v>
      </c>
      <c r="AR2332" s="382" t="s">
        <v>10723</v>
      </c>
      <c r="AU2332" s="376">
        <v>2320</v>
      </c>
      <c r="AV2332" s="376" t="s">
        <v>10723</v>
      </c>
    </row>
    <row r="2333" spans="31:48">
      <c r="AE2333" s="19">
        <v>2321</v>
      </c>
      <c r="AF2333" s="382" t="s">
        <v>10723</v>
      </c>
      <c r="AQ2333" s="19">
        <v>2321</v>
      </c>
      <c r="AR2333" s="382" t="s">
        <v>10723</v>
      </c>
      <c r="AU2333" s="376">
        <v>2321</v>
      </c>
      <c r="AV2333" s="376" t="s">
        <v>10723</v>
      </c>
    </row>
    <row r="2334" spans="31:48">
      <c r="AE2334" s="19">
        <v>2322</v>
      </c>
      <c r="AF2334" s="382" t="s">
        <v>10723</v>
      </c>
      <c r="AQ2334" s="19">
        <v>2322</v>
      </c>
      <c r="AR2334" s="382" t="s">
        <v>10723</v>
      </c>
      <c r="AU2334" s="376">
        <v>2322</v>
      </c>
      <c r="AV2334" s="376" t="s">
        <v>10723</v>
      </c>
    </row>
    <row r="2335" spans="31:48">
      <c r="AE2335" s="19">
        <v>2323</v>
      </c>
      <c r="AF2335" s="382" t="s">
        <v>10723</v>
      </c>
      <c r="AQ2335" s="19">
        <v>2323</v>
      </c>
      <c r="AR2335" s="382" t="s">
        <v>10723</v>
      </c>
      <c r="AU2335" s="376">
        <v>2323</v>
      </c>
      <c r="AV2335" s="376" t="s">
        <v>10723</v>
      </c>
    </row>
    <row r="2336" spans="31:48">
      <c r="AE2336" s="19">
        <v>2324</v>
      </c>
      <c r="AF2336" s="382" t="s">
        <v>10723</v>
      </c>
      <c r="AQ2336" s="19">
        <v>2324</v>
      </c>
      <c r="AR2336" s="382" t="s">
        <v>10723</v>
      </c>
      <c r="AU2336" s="376">
        <v>2324</v>
      </c>
      <c r="AV2336" s="376" t="s">
        <v>10723</v>
      </c>
    </row>
    <row r="2337" spans="31:48">
      <c r="AE2337" s="19">
        <v>2325</v>
      </c>
      <c r="AF2337" s="382" t="s">
        <v>10723</v>
      </c>
      <c r="AQ2337" s="19">
        <v>2325</v>
      </c>
      <c r="AR2337" s="382" t="s">
        <v>10723</v>
      </c>
      <c r="AU2337" s="376">
        <v>2325</v>
      </c>
      <c r="AV2337" s="376" t="s">
        <v>10723</v>
      </c>
    </row>
    <row r="2338" spans="31:48">
      <c r="AE2338" s="19">
        <v>2326</v>
      </c>
      <c r="AF2338" s="382" t="s">
        <v>10723</v>
      </c>
      <c r="AQ2338" s="19">
        <v>2326</v>
      </c>
      <c r="AR2338" s="382" t="s">
        <v>10723</v>
      </c>
      <c r="AU2338" s="376">
        <v>2326</v>
      </c>
      <c r="AV2338" s="376" t="s">
        <v>10723</v>
      </c>
    </row>
    <row r="2339" spans="31:48">
      <c r="AE2339" s="19">
        <v>2327</v>
      </c>
      <c r="AF2339" s="382" t="s">
        <v>10723</v>
      </c>
      <c r="AQ2339" s="19">
        <v>2327</v>
      </c>
      <c r="AR2339" s="382" t="s">
        <v>10723</v>
      </c>
      <c r="AU2339" s="376">
        <v>2327</v>
      </c>
      <c r="AV2339" s="376" t="s">
        <v>10723</v>
      </c>
    </row>
    <row r="2340" spans="31:48">
      <c r="AE2340" s="19">
        <v>2328</v>
      </c>
      <c r="AF2340" s="382" t="s">
        <v>10723</v>
      </c>
      <c r="AQ2340" s="19">
        <v>2328</v>
      </c>
      <c r="AR2340" s="382" t="s">
        <v>10723</v>
      </c>
      <c r="AU2340" s="376">
        <v>2328</v>
      </c>
      <c r="AV2340" s="376" t="s">
        <v>10723</v>
      </c>
    </row>
    <row r="2341" spans="31:48">
      <c r="AE2341" s="19">
        <v>2329</v>
      </c>
      <c r="AF2341" s="382" t="s">
        <v>10723</v>
      </c>
      <c r="AQ2341" s="19">
        <v>2329</v>
      </c>
      <c r="AR2341" s="382" t="s">
        <v>10723</v>
      </c>
      <c r="AU2341" s="376">
        <v>2329</v>
      </c>
      <c r="AV2341" s="376" t="s">
        <v>10723</v>
      </c>
    </row>
    <row r="2342" spans="31:48">
      <c r="AE2342" s="19">
        <v>2330</v>
      </c>
      <c r="AF2342" s="382" t="s">
        <v>10723</v>
      </c>
      <c r="AQ2342" s="19">
        <v>2330</v>
      </c>
      <c r="AR2342" s="382" t="s">
        <v>10723</v>
      </c>
      <c r="AU2342" s="376">
        <v>2330</v>
      </c>
      <c r="AV2342" s="376" t="s">
        <v>10723</v>
      </c>
    </row>
    <row r="2343" spans="31:48">
      <c r="AE2343" s="19">
        <v>2331</v>
      </c>
      <c r="AF2343" s="382" t="s">
        <v>10723</v>
      </c>
      <c r="AQ2343" s="19">
        <v>2331</v>
      </c>
      <c r="AR2343" s="382" t="s">
        <v>10723</v>
      </c>
      <c r="AU2343" s="376">
        <v>2331</v>
      </c>
      <c r="AV2343" s="376" t="s">
        <v>10723</v>
      </c>
    </row>
    <row r="2344" spans="31:48">
      <c r="AE2344" s="19">
        <v>2332</v>
      </c>
      <c r="AF2344" s="382" t="s">
        <v>10723</v>
      </c>
      <c r="AQ2344" s="19">
        <v>2332</v>
      </c>
      <c r="AR2344" s="382" t="s">
        <v>10723</v>
      </c>
      <c r="AU2344" s="376">
        <v>2332</v>
      </c>
      <c r="AV2344" s="376" t="s">
        <v>10723</v>
      </c>
    </row>
    <row r="2345" spans="31:48">
      <c r="AE2345" s="19">
        <v>2333</v>
      </c>
      <c r="AF2345" s="382" t="s">
        <v>10723</v>
      </c>
      <c r="AQ2345" s="19">
        <v>2333</v>
      </c>
      <c r="AR2345" s="382" t="s">
        <v>10723</v>
      </c>
      <c r="AU2345" s="376">
        <v>2333</v>
      </c>
      <c r="AV2345" s="376" t="s">
        <v>10723</v>
      </c>
    </row>
    <row r="2346" spans="31:48">
      <c r="AE2346" s="19">
        <v>2334</v>
      </c>
      <c r="AF2346" s="382" t="s">
        <v>10723</v>
      </c>
      <c r="AQ2346" s="19">
        <v>2334</v>
      </c>
      <c r="AR2346" s="382" t="s">
        <v>10723</v>
      </c>
      <c r="AU2346" s="376">
        <v>2334</v>
      </c>
      <c r="AV2346" s="376" t="s">
        <v>10723</v>
      </c>
    </row>
    <row r="2347" spans="31:48">
      <c r="AE2347" s="19">
        <v>2335</v>
      </c>
      <c r="AF2347" s="382" t="s">
        <v>10723</v>
      </c>
      <c r="AQ2347" s="19">
        <v>2335</v>
      </c>
      <c r="AR2347" s="382" t="s">
        <v>10723</v>
      </c>
      <c r="AU2347" s="376">
        <v>2335</v>
      </c>
      <c r="AV2347" s="376" t="s">
        <v>10723</v>
      </c>
    </row>
    <row r="2348" spans="31:48">
      <c r="AE2348" s="19">
        <v>2336</v>
      </c>
      <c r="AF2348" s="382" t="s">
        <v>10723</v>
      </c>
      <c r="AQ2348" s="19">
        <v>2336</v>
      </c>
      <c r="AR2348" s="382" t="s">
        <v>10723</v>
      </c>
      <c r="AU2348" s="376">
        <v>2336</v>
      </c>
      <c r="AV2348" s="376" t="s">
        <v>10723</v>
      </c>
    </row>
    <row r="2349" spans="31:48">
      <c r="AE2349" s="19">
        <v>2337</v>
      </c>
      <c r="AF2349" s="382" t="s">
        <v>10723</v>
      </c>
      <c r="AQ2349" s="19">
        <v>2337</v>
      </c>
      <c r="AR2349" s="382" t="s">
        <v>10723</v>
      </c>
      <c r="AU2349" s="376">
        <v>2337</v>
      </c>
      <c r="AV2349" s="376" t="s">
        <v>10723</v>
      </c>
    </row>
    <row r="2350" spans="31:48">
      <c r="AE2350" s="19">
        <v>2338</v>
      </c>
      <c r="AF2350" s="382" t="s">
        <v>10723</v>
      </c>
      <c r="AQ2350" s="19">
        <v>2338</v>
      </c>
      <c r="AR2350" s="382" t="s">
        <v>10723</v>
      </c>
      <c r="AU2350" s="376">
        <v>2338</v>
      </c>
      <c r="AV2350" s="376" t="s">
        <v>10723</v>
      </c>
    </row>
    <row r="2351" spans="31:48">
      <c r="AE2351" s="19">
        <v>2339</v>
      </c>
      <c r="AF2351" s="382" t="s">
        <v>10723</v>
      </c>
      <c r="AQ2351" s="19">
        <v>2339</v>
      </c>
      <c r="AR2351" s="382" t="s">
        <v>10723</v>
      </c>
      <c r="AU2351" s="376">
        <v>2339</v>
      </c>
      <c r="AV2351" s="376" t="s">
        <v>10723</v>
      </c>
    </row>
    <row r="2352" spans="31:48">
      <c r="AE2352" s="19">
        <v>2340</v>
      </c>
      <c r="AF2352" s="382" t="s">
        <v>10723</v>
      </c>
      <c r="AQ2352" s="19">
        <v>2340</v>
      </c>
      <c r="AR2352" s="382" t="s">
        <v>10723</v>
      </c>
      <c r="AU2352" s="376">
        <v>2340</v>
      </c>
      <c r="AV2352" s="376" t="s">
        <v>10723</v>
      </c>
    </row>
    <row r="2353" spans="31:48">
      <c r="AE2353" s="19">
        <v>2341</v>
      </c>
      <c r="AF2353" s="382" t="s">
        <v>10723</v>
      </c>
      <c r="AQ2353" s="19">
        <v>2341</v>
      </c>
      <c r="AR2353" s="382" t="s">
        <v>10723</v>
      </c>
      <c r="AU2353" s="376">
        <v>2341</v>
      </c>
      <c r="AV2353" s="376" t="s">
        <v>10723</v>
      </c>
    </row>
    <row r="2354" spans="31:48">
      <c r="AE2354" s="19">
        <v>2342</v>
      </c>
      <c r="AF2354" s="382" t="s">
        <v>10723</v>
      </c>
      <c r="AQ2354" s="19">
        <v>2342</v>
      </c>
      <c r="AR2354" s="382" t="s">
        <v>10723</v>
      </c>
      <c r="AU2354" s="376">
        <v>2342</v>
      </c>
      <c r="AV2354" s="376" t="s">
        <v>10723</v>
      </c>
    </row>
    <row r="2355" spans="31:48">
      <c r="AE2355" s="19">
        <v>2343</v>
      </c>
      <c r="AF2355" s="382" t="s">
        <v>10723</v>
      </c>
      <c r="AQ2355" s="19">
        <v>2343</v>
      </c>
      <c r="AR2355" s="382" t="s">
        <v>10723</v>
      </c>
      <c r="AU2355" s="376">
        <v>2343</v>
      </c>
      <c r="AV2355" s="376" t="s">
        <v>10723</v>
      </c>
    </row>
    <row r="2356" spans="31:48">
      <c r="AE2356" s="19">
        <v>2344</v>
      </c>
      <c r="AF2356" s="382" t="s">
        <v>10723</v>
      </c>
      <c r="AQ2356" s="19">
        <v>2344</v>
      </c>
      <c r="AR2356" s="382" t="s">
        <v>10723</v>
      </c>
      <c r="AU2356" s="376">
        <v>2344</v>
      </c>
      <c r="AV2356" s="376" t="s">
        <v>10723</v>
      </c>
    </row>
    <row r="2357" spans="31:48">
      <c r="AE2357" s="19">
        <v>2345</v>
      </c>
      <c r="AF2357" s="382" t="s">
        <v>10723</v>
      </c>
      <c r="AQ2357" s="19">
        <v>2345</v>
      </c>
      <c r="AR2357" s="382" t="s">
        <v>10723</v>
      </c>
      <c r="AU2357" s="376">
        <v>2345</v>
      </c>
      <c r="AV2357" s="376" t="s">
        <v>10723</v>
      </c>
    </row>
    <row r="2358" spans="31:48">
      <c r="AE2358" s="19">
        <v>2346</v>
      </c>
      <c r="AF2358" s="382" t="s">
        <v>10723</v>
      </c>
      <c r="AQ2358" s="19">
        <v>2346</v>
      </c>
      <c r="AR2358" s="382" t="s">
        <v>10723</v>
      </c>
      <c r="AU2358" s="376">
        <v>2346</v>
      </c>
      <c r="AV2358" s="376" t="s">
        <v>10723</v>
      </c>
    </row>
    <row r="2359" spans="31:48">
      <c r="AE2359" s="19">
        <v>2347</v>
      </c>
      <c r="AF2359" s="382" t="s">
        <v>10723</v>
      </c>
      <c r="AQ2359" s="19">
        <v>2347</v>
      </c>
      <c r="AR2359" s="382" t="s">
        <v>10723</v>
      </c>
      <c r="AU2359" s="376">
        <v>2347</v>
      </c>
      <c r="AV2359" s="376" t="s">
        <v>10723</v>
      </c>
    </row>
    <row r="2360" spans="31:48">
      <c r="AE2360" s="19">
        <v>2348</v>
      </c>
      <c r="AF2360" s="382" t="s">
        <v>10723</v>
      </c>
      <c r="AQ2360" s="19">
        <v>2348</v>
      </c>
      <c r="AR2360" s="382" t="s">
        <v>10723</v>
      </c>
      <c r="AU2360" s="376">
        <v>2348</v>
      </c>
      <c r="AV2360" s="376" t="s">
        <v>10723</v>
      </c>
    </row>
    <row r="2361" spans="31:48">
      <c r="AE2361" s="19">
        <v>2349</v>
      </c>
      <c r="AF2361" s="382" t="s">
        <v>10723</v>
      </c>
      <c r="AQ2361" s="19">
        <v>2349</v>
      </c>
      <c r="AR2361" s="382" t="s">
        <v>10723</v>
      </c>
      <c r="AU2361" s="376">
        <v>2349</v>
      </c>
      <c r="AV2361" s="376" t="s">
        <v>10723</v>
      </c>
    </row>
    <row r="2362" spans="31:48">
      <c r="AE2362" s="19">
        <v>2350</v>
      </c>
      <c r="AF2362" s="382" t="s">
        <v>10723</v>
      </c>
      <c r="AQ2362" s="19">
        <v>2350</v>
      </c>
      <c r="AR2362" s="382" t="s">
        <v>10723</v>
      </c>
      <c r="AU2362" s="376">
        <v>2350</v>
      </c>
      <c r="AV2362" s="376" t="s">
        <v>10723</v>
      </c>
    </row>
    <row r="2363" spans="31:48">
      <c r="AE2363" s="19">
        <v>2351</v>
      </c>
      <c r="AF2363" s="382" t="s">
        <v>10723</v>
      </c>
      <c r="AQ2363" s="19">
        <v>2351</v>
      </c>
      <c r="AR2363" s="382" t="s">
        <v>10723</v>
      </c>
      <c r="AU2363" s="376">
        <v>2351</v>
      </c>
      <c r="AV2363" s="376" t="s">
        <v>10723</v>
      </c>
    </row>
    <row r="2364" spans="31:48">
      <c r="AE2364" s="19">
        <v>2352</v>
      </c>
      <c r="AF2364" s="382" t="s">
        <v>10723</v>
      </c>
      <c r="AQ2364" s="19">
        <v>2352</v>
      </c>
      <c r="AR2364" s="382" t="s">
        <v>10723</v>
      </c>
      <c r="AU2364" s="376">
        <v>2352</v>
      </c>
      <c r="AV2364" s="376" t="s">
        <v>10723</v>
      </c>
    </row>
    <row r="2365" spans="31:48">
      <c r="AE2365" s="19">
        <v>2353</v>
      </c>
      <c r="AF2365" s="382" t="s">
        <v>10723</v>
      </c>
      <c r="AQ2365" s="19">
        <v>2353</v>
      </c>
      <c r="AR2365" s="382" t="s">
        <v>10723</v>
      </c>
      <c r="AU2365" s="376">
        <v>2353</v>
      </c>
      <c r="AV2365" s="376" t="s">
        <v>10723</v>
      </c>
    </row>
    <row r="2366" spans="31:48">
      <c r="AE2366" s="19">
        <v>2354</v>
      </c>
      <c r="AF2366" s="382" t="s">
        <v>10723</v>
      </c>
      <c r="AQ2366" s="19">
        <v>2354</v>
      </c>
      <c r="AR2366" s="382" t="s">
        <v>10723</v>
      </c>
      <c r="AU2366" s="376">
        <v>2354</v>
      </c>
      <c r="AV2366" s="376" t="s">
        <v>10723</v>
      </c>
    </row>
    <row r="2367" spans="31:48">
      <c r="AE2367" s="19">
        <v>2355</v>
      </c>
      <c r="AF2367" s="382" t="s">
        <v>10723</v>
      </c>
      <c r="AQ2367" s="19">
        <v>2355</v>
      </c>
      <c r="AR2367" s="382" t="s">
        <v>10723</v>
      </c>
      <c r="AU2367" s="376">
        <v>2355</v>
      </c>
      <c r="AV2367" s="376" t="s">
        <v>10723</v>
      </c>
    </row>
    <row r="2368" spans="31:48">
      <c r="AE2368" s="19">
        <v>2356</v>
      </c>
      <c r="AF2368" s="382" t="s">
        <v>10723</v>
      </c>
      <c r="AQ2368" s="19">
        <v>2356</v>
      </c>
      <c r="AR2368" s="382" t="s">
        <v>10723</v>
      </c>
      <c r="AU2368" s="376">
        <v>2356</v>
      </c>
      <c r="AV2368" s="376" t="s">
        <v>10723</v>
      </c>
    </row>
    <row r="2369" spans="31:48">
      <c r="AE2369" s="19">
        <v>2357</v>
      </c>
      <c r="AF2369" s="382" t="s">
        <v>10723</v>
      </c>
      <c r="AQ2369" s="19">
        <v>2357</v>
      </c>
      <c r="AR2369" s="382" t="s">
        <v>10723</v>
      </c>
      <c r="AU2369" s="376">
        <v>2357</v>
      </c>
      <c r="AV2369" s="376" t="s">
        <v>10723</v>
      </c>
    </row>
    <row r="2370" spans="31:48">
      <c r="AE2370" s="19">
        <v>2358</v>
      </c>
      <c r="AF2370" s="382" t="s">
        <v>10723</v>
      </c>
      <c r="AQ2370" s="19">
        <v>2358</v>
      </c>
      <c r="AR2370" s="382" t="s">
        <v>10723</v>
      </c>
      <c r="AU2370" s="376">
        <v>2358</v>
      </c>
      <c r="AV2370" s="376" t="s">
        <v>10723</v>
      </c>
    </row>
    <row r="2371" spans="31:48">
      <c r="AE2371" s="19">
        <v>2359</v>
      </c>
      <c r="AF2371" s="382" t="s">
        <v>10723</v>
      </c>
      <c r="AQ2371" s="19">
        <v>2359</v>
      </c>
      <c r="AR2371" s="382" t="s">
        <v>10723</v>
      </c>
      <c r="AU2371" s="376">
        <v>2359</v>
      </c>
      <c r="AV2371" s="376" t="s">
        <v>10723</v>
      </c>
    </row>
    <row r="2372" spans="31:48">
      <c r="AE2372" s="19">
        <v>2360</v>
      </c>
      <c r="AF2372" s="382" t="s">
        <v>10723</v>
      </c>
      <c r="AQ2372" s="19">
        <v>2360</v>
      </c>
      <c r="AR2372" s="382" t="s">
        <v>10723</v>
      </c>
      <c r="AU2372" s="376">
        <v>2360</v>
      </c>
      <c r="AV2372" s="376" t="s">
        <v>10723</v>
      </c>
    </row>
    <row r="2373" spans="31:48">
      <c r="AE2373" s="19">
        <v>2361</v>
      </c>
      <c r="AF2373" s="382" t="s">
        <v>10723</v>
      </c>
      <c r="AQ2373" s="19">
        <v>2361</v>
      </c>
      <c r="AR2373" s="382" t="s">
        <v>10723</v>
      </c>
      <c r="AU2373" s="376">
        <v>2361</v>
      </c>
      <c r="AV2373" s="376" t="s">
        <v>10723</v>
      </c>
    </row>
    <row r="2374" spans="31:48">
      <c r="AE2374" s="19">
        <v>2362</v>
      </c>
      <c r="AF2374" s="382" t="s">
        <v>10723</v>
      </c>
      <c r="AQ2374" s="19">
        <v>2362</v>
      </c>
      <c r="AR2374" s="382" t="s">
        <v>10723</v>
      </c>
      <c r="AU2374" s="376">
        <v>2362</v>
      </c>
      <c r="AV2374" s="376" t="s">
        <v>10723</v>
      </c>
    </row>
    <row r="2375" spans="31:48">
      <c r="AE2375" s="19">
        <v>2363</v>
      </c>
      <c r="AF2375" s="382" t="s">
        <v>10723</v>
      </c>
      <c r="AQ2375" s="19">
        <v>2363</v>
      </c>
      <c r="AR2375" s="382" t="s">
        <v>10723</v>
      </c>
      <c r="AU2375" s="376">
        <v>2363</v>
      </c>
      <c r="AV2375" s="376" t="s">
        <v>10723</v>
      </c>
    </row>
    <row r="2376" spans="31:48">
      <c r="AE2376" s="19">
        <v>2364</v>
      </c>
      <c r="AF2376" s="382" t="s">
        <v>10723</v>
      </c>
      <c r="AQ2376" s="19">
        <v>2364</v>
      </c>
      <c r="AR2376" s="382" t="s">
        <v>10723</v>
      </c>
      <c r="AU2376" s="376">
        <v>2364</v>
      </c>
      <c r="AV2376" s="376" t="s">
        <v>10723</v>
      </c>
    </row>
    <row r="2377" spans="31:48">
      <c r="AE2377" s="19">
        <v>2365</v>
      </c>
      <c r="AF2377" s="382" t="s">
        <v>10723</v>
      </c>
      <c r="AQ2377" s="19">
        <v>2365</v>
      </c>
      <c r="AR2377" s="382" t="s">
        <v>10723</v>
      </c>
      <c r="AU2377" s="376">
        <v>2365</v>
      </c>
      <c r="AV2377" s="376" t="s">
        <v>10723</v>
      </c>
    </row>
    <row r="2378" spans="31:48">
      <c r="AE2378" s="19">
        <v>2366</v>
      </c>
      <c r="AF2378" s="382" t="s">
        <v>10723</v>
      </c>
      <c r="AQ2378" s="19">
        <v>2366</v>
      </c>
      <c r="AR2378" s="382" t="s">
        <v>10723</v>
      </c>
      <c r="AU2378" s="376">
        <v>2366</v>
      </c>
      <c r="AV2378" s="376" t="s">
        <v>10723</v>
      </c>
    </row>
    <row r="2379" spans="31:48">
      <c r="AE2379" s="19">
        <v>2367</v>
      </c>
      <c r="AF2379" s="382" t="s">
        <v>10723</v>
      </c>
      <c r="AQ2379" s="19">
        <v>2367</v>
      </c>
      <c r="AR2379" s="382" t="s">
        <v>10723</v>
      </c>
      <c r="AU2379" s="376">
        <v>2367</v>
      </c>
      <c r="AV2379" s="376" t="s">
        <v>10723</v>
      </c>
    </row>
    <row r="2380" spans="31:48">
      <c r="AE2380" s="19">
        <v>2368</v>
      </c>
      <c r="AF2380" s="382" t="s">
        <v>10723</v>
      </c>
      <c r="AQ2380" s="19">
        <v>2368</v>
      </c>
      <c r="AR2380" s="382" t="s">
        <v>10723</v>
      </c>
      <c r="AU2380" s="376">
        <v>2368</v>
      </c>
      <c r="AV2380" s="376" t="s">
        <v>10723</v>
      </c>
    </row>
    <row r="2381" spans="31:48">
      <c r="AE2381" s="19">
        <v>2369</v>
      </c>
      <c r="AF2381" s="382" t="s">
        <v>10723</v>
      </c>
      <c r="AQ2381" s="19">
        <v>2369</v>
      </c>
      <c r="AR2381" s="382" t="s">
        <v>10723</v>
      </c>
      <c r="AU2381" s="376">
        <v>2369</v>
      </c>
      <c r="AV2381" s="376" t="s">
        <v>10723</v>
      </c>
    </row>
    <row r="2382" spans="31:48">
      <c r="AE2382" s="19">
        <v>2370</v>
      </c>
      <c r="AF2382" s="382" t="s">
        <v>10723</v>
      </c>
      <c r="AQ2382" s="19">
        <v>2370</v>
      </c>
      <c r="AR2382" s="382" t="s">
        <v>10723</v>
      </c>
      <c r="AU2382" s="376">
        <v>2370</v>
      </c>
      <c r="AV2382" s="376" t="s">
        <v>10723</v>
      </c>
    </row>
    <row r="2383" spans="31:48">
      <c r="AE2383" s="19">
        <v>2371</v>
      </c>
      <c r="AF2383" s="382" t="s">
        <v>10723</v>
      </c>
      <c r="AQ2383" s="19">
        <v>2371</v>
      </c>
      <c r="AR2383" s="382" t="s">
        <v>10723</v>
      </c>
      <c r="AU2383" s="376">
        <v>2371</v>
      </c>
      <c r="AV2383" s="376" t="s">
        <v>10723</v>
      </c>
    </row>
    <row r="2384" spans="31:48">
      <c r="AE2384" s="19">
        <v>2372</v>
      </c>
      <c r="AF2384" s="382" t="s">
        <v>10723</v>
      </c>
      <c r="AQ2384" s="19">
        <v>2372</v>
      </c>
      <c r="AR2384" s="382" t="s">
        <v>10723</v>
      </c>
      <c r="AU2384" s="376">
        <v>2372</v>
      </c>
      <c r="AV2384" s="376" t="s">
        <v>10723</v>
      </c>
    </row>
    <row r="2385" spans="31:48">
      <c r="AE2385" s="19">
        <v>2373</v>
      </c>
      <c r="AF2385" s="382" t="s">
        <v>10723</v>
      </c>
      <c r="AQ2385" s="19">
        <v>2373</v>
      </c>
      <c r="AR2385" s="382" t="s">
        <v>10723</v>
      </c>
      <c r="AU2385" s="376">
        <v>2373</v>
      </c>
      <c r="AV2385" s="376" t="s">
        <v>10723</v>
      </c>
    </row>
    <row r="2386" spans="31:48">
      <c r="AE2386" s="19">
        <v>2374</v>
      </c>
      <c r="AF2386" s="382" t="s">
        <v>10723</v>
      </c>
      <c r="AQ2386" s="19">
        <v>2374</v>
      </c>
      <c r="AR2386" s="382" t="s">
        <v>10723</v>
      </c>
      <c r="AU2386" s="376">
        <v>2374</v>
      </c>
      <c r="AV2386" s="376" t="s">
        <v>10723</v>
      </c>
    </row>
    <row r="2387" spans="31:48">
      <c r="AE2387" s="19">
        <v>2375</v>
      </c>
      <c r="AF2387" s="382" t="s">
        <v>10723</v>
      </c>
      <c r="AQ2387" s="19">
        <v>2375</v>
      </c>
      <c r="AR2387" s="382" t="s">
        <v>10723</v>
      </c>
      <c r="AU2387" s="376">
        <v>2375</v>
      </c>
      <c r="AV2387" s="376" t="s">
        <v>10723</v>
      </c>
    </row>
    <row r="2388" spans="31:48">
      <c r="AE2388" s="19">
        <v>2376</v>
      </c>
      <c r="AF2388" s="382" t="s">
        <v>10723</v>
      </c>
      <c r="AQ2388" s="19">
        <v>2376</v>
      </c>
      <c r="AR2388" s="382" t="s">
        <v>10723</v>
      </c>
      <c r="AU2388" s="376">
        <v>2376</v>
      </c>
      <c r="AV2388" s="376" t="s">
        <v>10723</v>
      </c>
    </row>
    <row r="2389" spans="31:48">
      <c r="AE2389" s="19">
        <v>2377</v>
      </c>
      <c r="AF2389" s="382" t="s">
        <v>10723</v>
      </c>
      <c r="AQ2389" s="19">
        <v>2377</v>
      </c>
      <c r="AR2389" s="382" t="s">
        <v>10723</v>
      </c>
      <c r="AU2389" s="376">
        <v>2377</v>
      </c>
      <c r="AV2389" s="376" t="s">
        <v>10723</v>
      </c>
    </row>
    <row r="2390" spans="31:48">
      <c r="AE2390" s="19">
        <v>2378</v>
      </c>
      <c r="AF2390" s="382" t="s">
        <v>10723</v>
      </c>
      <c r="AQ2390" s="19">
        <v>2378</v>
      </c>
      <c r="AR2390" s="382" t="s">
        <v>10723</v>
      </c>
      <c r="AU2390" s="376">
        <v>2378</v>
      </c>
      <c r="AV2390" s="376" t="s">
        <v>10723</v>
      </c>
    </row>
    <row r="2391" spans="31:48">
      <c r="AE2391" s="19">
        <v>2379</v>
      </c>
      <c r="AF2391" s="382" t="s">
        <v>10723</v>
      </c>
      <c r="AQ2391" s="19">
        <v>2379</v>
      </c>
      <c r="AR2391" s="382" t="s">
        <v>10723</v>
      </c>
      <c r="AU2391" s="376">
        <v>2379</v>
      </c>
      <c r="AV2391" s="376" t="s">
        <v>10723</v>
      </c>
    </row>
    <row r="2392" spans="31:48">
      <c r="AE2392" s="19">
        <v>2380</v>
      </c>
      <c r="AF2392" s="382" t="s">
        <v>10723</v>
      </c>
      <c r="AQ2392" s="19">
        <v>2380</v>
      </c>
      <c r="AR2392" s="382" t="s">
        <v>10723</v>
      </c>
      <c r="AU2392" s="376">
        <v>2380</v>
      </c>
      <c r="AV2392" s="376" t="s">
        <v>10723</v>
      </c>
    </row>
    <row r="2393" spans="31:48">
      <c r="AE2393" s="19">
        <v>2381</v>
      </c>
      <c r="AF2393" s="382" t="s">
        <v>10723</v>
      </c>
      <c r="AQ2393" s="19">
        <v>2381</v>
      </c>
      <c r="AR2393" s="382" t="s">
        <v>10723</v>
      </c>
      <c r="AU2393" s="376">
        <v>2381</v>
      </c>
      <c r="AV2393" s="376" t="s">
        <v>10723</v>
      </c>
    </row>
    <row r="2394" spans="31:48">
      <c r="AE2394" s="19">
        <v>2382</v>
      </c>
      <c r="AF2394" s="382" t="s">
        <v>10723</v>
      </c>
      <c r="AQ2394" s="19">
        <v>2382</v>
      </c>
      <c r="AR2394" s="382" t="s">
        <v>10723</v>
      </c>
      <c r="AU2394" s="376">
        <v>2382</v>
      </c>
      <c r="AV2394" s="376" t="s">
        <v>10723</v>
      </c>
    </row>
    <row r="2395" spans="31:48">
      <c r="AE2395" s="19">
        <v>2383</v>
      </c>
      <c r="AF2395" s="382" t="s">
        <v>10723</v>
      </c>
      <c r="AQ2395" s="19">
        <v>2383</v>
      </c>
      <c r="AR2395" s="382" t="s">
        <v>10723</v>
      </c>
      <c r="AU2395" s="376">
        <v>2383</v>
      </c>
      <c r="AV2395" s="376" t="s">
        <v>10723</v>
      </c>
    </row>
    <row r="2396" spans="31:48">
      <c r="AE2396" s="19">
        <v>2384</v>
      </c>
      <c r="AF2396" s="382" t="s">
        <v>10723</v>
      </c>
      <c r="AQ2396" s="19">
        <v>2384</v>
      </c>
      <c r="AR2396" s="382" t="s">
        <v>10723</v>
      </c>
      <c r="AU2396" s="376">
        <v>2384</v>
      </c>
      <c r="AV2396" s="376" t="s">
        <v>10723</v>
      </c>
    </row>
    <row r="2397" spans="31:48">
      <c r="AE2397" s="19">
        <v>2385</v>
      </c>
      <c r="AF2397" s="382" t="s">
        <v>10723</v>
      </c>
      <c r="AQ2397" s="19">
        <v>2385</v>
      </c>
      <c r="AR2397" s="382" t="s">
        <v>10723</v>
      </c>
      <c r="AU2397" s="376">
        <v>2385</v>
      </c>
      <c r="AV2397" s="376" t="s">
        <v>10723</v>
      </c>
    </row>
    <row r="2398" spans="31:48">
      <c r="AE2398" s="19">
        <v>2386</v>
      </c>
      <c r="AF2398" s="382" t="s">
        <v>10723</v>
      </c>
      <c r="AQ2398" s="19">
        <v>2386</v>
      </c>
      <c r="AR2398" s="382" t="s">
        <v>10723</v>
      </c>
      <c r="AU2398" s="376">
        <v>2386</v>
      </c>
      <c r="AV2398" s="376" t="s">
        <v>10723</v>
      </c>
    </row>
    <row r="2399" spans="31:48">
      <c r="AE2399" s="19">
        <v>2387</v>
      </c>
      <c r="AF2399" s="382" t="s">
        <v>10723</v>
      </c>
      <c r="AQ2399" s="19">
        <v>2387</v>
      </c>
      <c r="AR2399" s="382" t="s">
        <v>10723</v>
      </c>
      <c r="AU2399" s="376">
        <v>2387</v>
      </c>
      <c r="AV2399" s="376" t="s">
        <v>10723</v>
      </c>
    </row>
    <row r="2400" spans="31:48">
      <c r="AE2400" s="19">
        <v>2388</v>
      </c>
      <c r="AF2400" s="382" t="s">
        <v>10723</v>
      </c>
      <c r="AQ2400" s="19">
        <v>2388</v>
      </c>
      <c r="AR2400" s="382" t="s">
        <v>10723</v>
      </c>
      <c r="AU2400" s="376">
        <v>2388</v>
      </c>
      <c r="AV2400" s="376" t="s">
        <v>10723</v>
      </c>
    </row>
    <row r="2401" spans="31:48">
      <c r="AE2401" s="19">
        <v>2389</v>
      </c>
      <c r="AF2401" s="382" t="s">
        <v>10723</v>
      </c>
      <c r="AQ2401" s="19">
        <v>2389</v>
      </c>
      <c r="AR2401" s="382" t="s">
        <v>10723</v>
      </c>
      <c r="AU2401" s="376">
        <v>2389</v>
      </c>
      <c r="AV2401" s="376" t="s">
        <v>10723</v>
      </c>
    </row>
    <row r="2402" spans="31:48">
      <c r="AE2402" s="19">
        <v>2390</v>
      </c>
      <c r="AF2402" s="382" t="s">
        <v>10723</v>
      </c>
      <c r="AQ2402" s="19">
        <v>2390</v>
      </c>
      <c r="AR2402" s="382" t="s">
        <v>10723</v>
      </c>
      <c r="AU2402" s="376">
        <v>2390</v>
      </c>
      <c r="AV2402" s="376" t="s">
        <v>10723</v>
      </c>
    </row>
    <row r="2403" spans="31:48">
      <c r="AE2403" s="19">
        <v>2391</v>
      </c>
      <c r="AF2403" s="382" t="s">
        <v>10723</v>
      </c>
      <c r="AQ2403" s="19">
        <v>2391</v>
      </c>
      <c r="AR2403" s="382" t="s">
        <v>10723</v>
      </c>
      <c r="AU2403" s="376">
        <v>2391</v>
      </c>
      <c r="AV2403" s="376" t="s">
        <v>10723</v>
      </c>
    </row>
    <row r="2404" spans="31:48">
      <c r="AE2404" s="19">
        <v>2392</v>
      </c>
      <c r="AF2404" s="382" t="s">
        <v>10723</v>
      </c>
      <c r="AQ2404" s="19">
        <v>2392</v>
      </c>
      <c r="AR2404" s="382" t="s">
        <v>10723</v>
      </c>
      <c r="AU2404" s="376">
        <v>2392</v>
      </c>
      <c r="AV2404" s="376" t="s">
        <v>10723</v>
      </c>
    </row>
    <row r="2405" spans="31:48">
      <c r="AE2405" s="19">
        <v>2393</v>
      </c>
      <c r="AF2405" s="382" t="s">
        <v>10723</v>
      </c>
      <c r="AQ2405" s="19">
        <v>2393</v>
      </c>
      <c r="AR2405" s="382" t="s">
        <v>10723</v>
      </c>
      <c r="AU2405" s="376">
        <v>2393</v>
      </c>
      <c r="AV2405" s="376" t="s">
        <v>10723</v>
      </c>
    </row>
    <row r="2406" spans="31:48">
      <c r="AE2406" s="19">
        <v>2394</v>
      </c>
      <c r="AF2406" s="382" t="s">
        <v>10723</v>
      </c>
      <c r="AQ2406" s="19">
        <v>2394</v>
      </c>
      <c r="AR2406" s="382" t="s">
        <v>10723</v>
      </c>
      <c r="AU2406" s="376">
        <v>2394</v>
      </c>
      <c r="AV2406" s="376" t="s">
        <v>10723</v>
      </c>
    </row>
    <row r="2407" spans="31:48">
      <c r="AE2407" s="19">
        <v>2395</v>
      </c>
      <c r="AF2407" s="382" t="s">
        <v>10723</v>
      </c>
      <c r="AQ2407" s="19">
        <v>2395</v>
      </c>
      <c r="AR2407" s="382" t="s">
        <v>10723</v>
      </c>
      <c r="AU2407" s="376">
        <v>2395</v>
      </c>
      <c r="AV2407" s="376" t="s">
        <v>10723</v>
      </c>
    </row>
    <row r="2408" spans="31:48">
      <c r="AE2408" s="19">
        <v>2396</v>
      </c>
      <c r="AF2408" s="382" t="s">
        <v>10723</v>
      </c>
      <c r="AQ2408" s="19">
        <v>2396</v>
      </c>
      <c r="AR2408" s="382" t="s">
        <v>10723</v>
      </c>
      <c r="AU2408" s="376">
        <v>2396</v>
      </c>
      <c r="AV2408" s="376" t="s">
        <v>10723</v>
      </c>
    </row>
    <row r="2409" spans="31:48">
      <c r="AE2409" s="19">
        <v>2397</v>
      </c>
      <c r="AF2409" s="382" t="s">
        <v>10723</v>
      </c>
      <c r="AQ2409" s="19">
        <v>2397</v>
      </c>
      <c r="AR2409" s="382" t="s">
        <v>10723</v>
      </c>
      <c r="AU2409" s="376">
        <v>2397</v>
      </c>
      <c r="AV2409" s="376" t="s">
        <v>10723</v>
      </c>
    </row>
    <row r="2410" spans="31:48">
      <c r="AE2410" s="19">
        <v>2398</v>
      </c>
      <c r="AF2410" s="382" t="s">
        <v>10723</v>
      </c>
      <c r="AQ2410" s="19">
        <v>2398</v>
      </c>
      <c r="AR2410" s="382" t="s">
        <v>10723</v>
      </c>
      <c r="AU2410" s="376">
        <v>2398</v>
      </c>
      <c r="AV2410" s="376" t="s">
        <v>10723</v>
      </c>
    </row>
    <row r="2411" spans="31:48">
      <c r="AE2411" s="19">
        <v>2399</v>
      </c>
      <c r="AF2411" s="382" t="s">
        <v>10723</v>
      </c>
      <c r="AQ2411" s="19">
        <v>2399</v>
      </c>
      <c r="AR2411" s="382" t="s">
        <v>10723</v>
      </c>
      <c r="AU2411" s="376">
        <v>2399</v>
      </c>
      <c r="AV2411" s="376" t="s">
        <v>10723</v>
      </c>
    </row>
    <row r="2412" spans="31:48">
      <c r="AE2412" s="19">
        <v>2400</v>
      </c>
      <c r="AF2412" s="382" t="s">
        <v>10723</v>
      </c>
      <c r="AQ2412" s="19">
        <v>2400</v>
      </c>
      <c r="AR2412" s="382" t="s">
        <v>10723</v>
      </c>
      <c r="AU2412" s="376">
        <v>2400</v>
      </c>
      <c r="AV2412" s="376" t="s">
        <v>10723</v>
      </c>
    </row>
    <row r="2413" spans="31:48">
      <c r="AE2413" s="19">
        <v>2401</v>
      </c>
      <c r="AF2413" s="382" t="s">
        <v>10723</v>
      </c>
      <c r="AQ2413" s="19">
        <v>2401</v>
      </c>
      <c r="AR2413" s="382" t="s">
        <v>10723</v>
      </c>
      <c r="AU2413" s="376">
        <v>2401</v>
      </c>
      <c r="AV2413" s="376" t="s">
        <v>10723</v>
      </c>
    </row>
    <row r="2414" spans="31:48">
      <c r="AE2414" s="19">
        <v>2402</v>
      </c>
      <c r="AF2414" s="382" t="s">
        <v>10723</v>
      </c>
      <c r="AQ2414" s="19">
        <v>2402</v>
      </c>
      <c r="AR2414" s="382" t="s">
        <v>10723</v>
      </c>
      <c r="AU2414" s="376">
        <v>2402</v>
      </c>
      <c r="AV2414" s="376" t="s">
        <v>10723</v>
      </c>
    </row>
    <row r="2415" spans="31:48">
      <c r="AE2415" s="19">
        <v>2403</v>
      </c>
      <c r="AF2415" s="382" t="s">
        <v>10723</v>
      </c>
      <c r="AQ2415" s="19">
        <v>2403</v>
      </c>
      <c r="AR2415" s="382" t="s">
        <v>10723</v>
      </c>
      <c r="AU2415" s="376">
        <v>2403</v>
      </c>
      <c r="AV2415" s="376" t="s">
        <v>10723</v>
      </c>
    </row>
    <row r="2416" spans="31:48">
      <c r="AE2416" s="19">
        <v>2404</v>
      </c>
      <c r="AF2416" s="382" t="s">
        <v>10723</v>
      </c>
      <c r="AQ2416" s="19">
        <v>2404</v>
      </c>
      <c r="AR2416" s="382" t="s">
        <v>10723</v>
      </c>
      <c r="AU2416" s="376">
        <v>2404</v>
      </c>
      <c r="AV2416" s="376" t="s">
        <v>10723</v>
      </c>
    </row>
    <row r="2417" spans="31:48">
      <c r="AE2417" s="19">
        <v>2405</v>
      </c>
      <c r="AF2417" s="382" t="s">
        <v>10723</v>
      </c>
      <c r="AQ2417" s="19">
        <v>2405</v>
      </c>
      <c r="AR2417" s="382" t="s">
        <v>10723</v>
      </c>
      <c r="AU2417" s="376">
        <v>2405</v>
      </c>
      <c r="AV2417" s="376" t="s">
        <v>10723</v>
      </c>
    </row>
    <row r="2418" spans="31:48">
      <c r="AE2418" s="19">
        <v>2406</v>
      </c>
      <c r="AF2418" s="382" t="s">
        <v>10723</v>
      </c>
      <c r="AQ2418" s="19">
        <v>2406</v>
      </c>
      <c r="AR2418" s="382" t="s">
        <v>10723</v>
      </c>
      <c r="AU2418" s="376">
        <v>2406</v>
      </c>
      <c r="AV2418" s="376" t="s">
        <v>10723</v>
      </c>
    </row>
    <row r="2419" spans="31:48">
      <c r="AE2419" s="19">
        <v>2407</v>
      </c>
      <c r="AF2419" s="382" t="s">
        <v>10723</v>
      </c>
      <c r="AQ2419" s="19">
        <v>2407</v>
      </c>
      <c r="AR2419" s="382" t="s">
        <v>10723</v>
      </c>
      <c r="AU2419" s="376">
        <v>2407</v>
      </c>
      <c r="AV2419" s="376" t="s">
        <v>10723</v>
      </c>
    </row>
    <row r="2420" spans="31:48">
      <c r="AE2420" s="19">
        <v>2408</v>
      </c>
      <c r="AF2420" s="382" t="s">
        <v>10723</v>
      </c>
      <c r="AQ2420" s="19">
        <v>2408</v>
      </c>
      <c r="AR2420" s="382" t="s">
        <v>10723</v>
      </c>
      <c r="AU2420" s="376">
        <v>2408</v>
      </c>
      <c r="AV2420" s="376" t="s">
        <v>10723</v>
      </c>
    </row>
    <row r="2421" spans="31:48">
      <c r="AE2421" s="19">
        <v>2409</v>
      </c>
      <c r="AF2421" s="382" t="s">
        <v>10723</v>
      </c>
      <c r="AQ2421" s="19">
        <v>2409</v>
      </c>
      <c r="AR2421" s="382" t="s">
        <v>10723</v>
      </c>
      <c r="AU2421" s="376">
        <v>2409</v>
      </c>
      <c r="AV2421" s="376" t="s">
        <v>10723</v>
      </c>
    </row>
    <row r="2422" spans="31:48">
      <c r="AE2422" s="19">
        <v>2410</v>
      </c>
      <c r="AF2422" s="382" t="s">
        <v>10723</v>
      </c>
      <c r="AQ2422" s="19">
        <v>2410</v>
      </c>
      <c r="AR2422" s="382" t="s">
        <v>10723</v>
      </c>
      <c r="AU2422" s="376">
        <v>2410</v>
      </c>
      <c r="AV2422" s="376" t="s">
        <v>10723</v>
      </c>
    </row>
    <row r="2423" spans="31:48">
      <c r="AE2423" s="19">
        <v>2411</v>
      </c>
      <c r="AF2423" s="382" t="s">
        <v>10723</v>
      </c>
      <c r="AQ2423" s="19">
        <v>2411</v>
      </c>
      <c r="AR2423" s="382" t="s">
        <v>10723</v>
      </c>
      <c r="AU2423" s="376">
        <v>2411</v>
      </c>
      <c r="AV2423" s="376" t="s">
        <v>10723</v>
      </c>
    </row>
    <row r="2424" spans="31:48">
      <c r="AE2424" s="19">
        <v>2412</v>
      </c>
      <c r="AF2424" s="382" t="s">
        <v>10723</v>
      </c>
      <c r="AQ2424" s="19">
        <v>2412</v>
      </c>
      <c r="AR2424" s="382" t="s">
        <v>10723</v>
      </c>
      <c r="AU2424" s="376">
        <v>2412</v>
      </c>
      <c r="AV2424" s="376" t="s">
        <v>10723</v>
      </c>
    </row>
    <row r="2425" spans="31:48">
      <c r="AE2425" s="19">
        <v>2413</v>
      </c>
      <c r="AF2425" s="382" t="s">
        <v>10723</v>
      </c>
      <c r="AQ2425" s="19">
        <v>2413</v>
      </c>
      <c r="AR2425" s="382" t="s">
        <v>10723</v>
      </c>
      <c r="AU2425" s="376">
        <v>2413</v>
      </c>
      <c r="AV2425" s="376" t="s">
        <v>10723</v>
      </c>
    </row>
    <row r="2426" spans="31:48">
      <c r="AE2426" s="19">
        <v>2414</v>
      </c>
      <c r="AF2426" s="382" t="s">
        <v>10723</v>
      </c>
      <c r="AQ2426" s="19">
        <v>2414</v>
      </c>
      <c r="AR2426" s="382" t="s">
        <v>10723</v>
      </c>
      <c r="AU2426" s="376">
        <v>2414</v>
      </c>
      <c r="AV2426" s="376" t="s">
        <v>10723</v>
      </c>
    </row>
    <row r="2427" spans="31:48">
      <c r="AE2427" s="19">
        <v>2415</v>
      </c>
      <c r="AF2427" s="382" t="s">
        <v>10723</v>
      </c>
      <c r="AQ2427" s="19">
        <v>2415</v>
      </c>
      <c r="AR2427" s="382" t="s">
        <v>10723</v>
      </c>
      <c r="AU2427" s="376">
        <v>2415</v>
      </c>
      <c r="AV2427" s="376" t="s">
        <v>10723</v>
      </c>
    </row>
    <row r="2428" spans="31:48">
      <c r="AE2428" s="19">
        <v>2416</v>
      </c>
      <c r="AF2428" s="382" t="s">
        <v>10723</v>
      </c>
      <c r="AQ2428" s="19">
        <v>2416</v>
      </c>
      <c r="AR2428" s="382" t="s">
        <v>10723</v>
      </c>
      <c r="AU2428" s="376">
        <v>2416</v>
      </c>
      <c r="AV2428" s="376" t="s">
        <v>10723</v>
      </c>
    </row>
    <row r="2429" spans="31:48">
      <c r="AE2429" s="19">
        <v>2417</v>
      </c>
      <c r="AF2429" s="382" t="s">
        <v>10723</v>
      </c>
      <c r="AQ2429" s="19">
        <v>2417</v>
      </c>
      <c r="AR2429" s="382" t="s">
        <v>10723</v>
      </c>
      <c r="AU2429" s="376">
        <v>2417</v>
      </c>
      <c r="AV2429" s="376" t="s">
        <v>10723</v>
      </c>
    </row>
    <row r="2430" spans="31:48">
      <c r="AE2430" s="19">
        <v>2418</v>
      </c>
      <c r="AF2430" s="382" t="s">
        <v>10723</v>
      </c>
      <c r="AQ2430" s="19">
        <v>2418</v>
      </c>
      <c r="AR2430" s="382" t="s">
        <v>10723</v>
      </c>
      <c r="AU2430" s="376">
        <v>2418</v>
      </c>
      <c r="AV2430" s="376" t="s">
        <v>10723</v>
      </c>
    </row>
    <row r="2431" spans="31:48">
      <c r="AE2431" s="19">
        <v>2419</v>
      </c>
      <c r="AF2431" s="382" t="s">
        <v>10723</v>
      </c>
      <c r="AQ2431" s="19">
        <v>2419</v>
      </c>
      <c r="AR2431" s="382" t="s">
        <v>10723</v>
      </c>
      <c r="AU2431" s="376">
        <v>2419</v>
      </c>
      <c r="AV2431" s="376" t="s">
        <v>10723</v>
      </c>
    </row>
    <row r="2432" spans="31:48">
      <c r="AE2432" s="19">
        <v>2420</v>
      </c>
      <c r="AF2432" s="382" t="s">
        <v>10723</v>
      </c>
      <c r="AQ2432" s="19">
        <v>2420</v>
      </c>
      <c r="AR2432" s="382" t="s">
        <v>10723</v>
      </c>
      <c r="AU2432" s="376">
        <v>2420</v>
      </c>
      <c r="AV2432" s="376" t="s">
        <v>10723</v>
      </c>
    </row>
    <row r="2433" spans="31:48">
      <c r="AE2433" s="19">
        <v>2421</v>
      </c>
      <c r="AF2433" s="382" t="s">
        <v>10723</v>
      </c>
      <c r="AQ2433" s="19">
        <v>2421</v>
      </c>
      <c r="AR2433" s="382" t="s">
        <v>10723</v>
      </c>
      <c r="AU2433" s="376">
        <v>2421</v>
      </c>
      <c r="AV2433" s="376" t="s">
        <v>10723</v>
      </c>
    </row>
    <row r="2434" spans="31:48">
      <c r="AE2434" s="19">
        <v>2422</v>
      </c>
      <c r="AF2434" s="382" t="s">
        <v>10723</v>
      </c>
      <c r="AQ2434" s="19">
        <v>2422</v>
      </c>
      <c r="AR2434" s="382" t="s">
        <v>10723</v>
      </c>
      <c r="AU2434" s="376">
        <v>2422</v>
      </c>
      <c r="AV2434" s="376" t="s">
        <v>10723</v>
      </c>
    </row>
    <row r="2435" spans="31:48">
      <c r="AE2435" s="19">
        <v>2423</v>
      </c>
      <c r="AF2435" s="382" t="s">
        <v>10723</v>
      </c>
      <c r="AQ2435" s="19">
        <v>2423</v>
      </c>
      <c r="AR2435" s="382" t="s">
        <v>10723</v>
      </c>
      <c r="AU2435" s="376">
        <v>2423</v>
      </c>
      <c r="AV2435" s="376" t="s">
        <v>10723</v>
      </c>
    </row>
    <row r="2436" spans="31:48">
      <c r="AE2436" s="19">
        <v>2424</v>
      </c>
      <c r="AF2436" s="382" t="s">
        <v>10723</v>
      </c>
      <c r="AQ2436" s="19">
        <v>2424</v>
      </c>
      <c r="AR2436" s="382" t="s">
        <v>10723</v>
      </c>
      <c r="AU2436" s="376">
        <v>2424</v>
      </c>
      <c r="AV2436" s="376" t="s">
        <v>10723</v>
      </c>
    </row>
    <row r="2437" spans="31:48">
      <c r="AE2437" s="19">
        <v>2425</v>
      </c>
      <c r="AF2437" s="382" t="s">
        <v>10723</v>
      </c>
      <c r="AQ2437" s="19">
        <v>2425</v>
      </c>
      <c r="AR2437" s="382" t="s">
        <v>10723</v>
      </c>
      <c r="AU2437" s="376">
        <v>2425</v>
      </c>
      <c r="AV2437" s="376" t="s">
        <v>10723</v>
      </c>
    </row>
    <row r="2438" spans="31:48">
      <c r="AE2438" s="19">
        <v>2426</v>
      </c>
      <c r="AF2438" s="382" t="s">
        <v>10723</v>
      </c>
      <c r="AQ2438" s="19">
        <v>2426</v>
      </c>
      <c r="AR2438" s="382" t="s">
        <v>10723</v>
      </c>
      <c r="AU2438" s="376">
        <v>2426</v>
      </c>
      <c r="AV2438" s="376" t="s">
        <v>10723</v>
      </c>
    </row>
    <row r="2439" spans="31:48">
      <c r="AE2439" s="19">
        <v>2427</v>
      </c>
      <c r="AF2439" s="382" t="s">
        <v>10723</v>
      </c>
      <c r="AQ2439" s="19">
        <v>2427</v>
      </c>
      <c r="AR2439" s="382" t="s">
        <v>10723</v>
      </c>
      <c r="AU2439" s="376">
        <v>2427</v>
      </c>
      <c r="AV2439" s="376" t="s">
        <v>10723</v>
      </c>
    </row>
    <row r="2440" spans="31:48">
      <c r="AE2440" s="19">
        <v>2428</v>
      </c>
      <c r="AF2440" s="382" t="s">
        <v>10723</v>
      </c>
      <c r="AQ2440" s="19">
        <v>2428</v>
      </c>
      <c r="AR2440" s="382" t="s">
        <v>10723</v>
      </c>
      <c r="AU2440" s="376">
        <v>2428</v>
      </c>
      <c r="AV2440" s="376" t="s">
        <v>10723</v>
      </c>
    </row>
    <row r="2441" spans="31:48">
      <c r="AE2441" s="19">
        <v>2429</v>
      </c>
      <c r="AF2441" s="382" t="s">
        <v>10723</v>
      </c>
      <c r="AQ2441" s="19">
        <v>2429</v>
      </c>
      <c r="AR2441" s="382" t="s">
        <v>10723</v>
      </c>
      <c r="AU2441" s="376">
        <v>2429</v>
      </c>
      <c r="AV2441" s="376" t="s">
        <v>10723</v>
      </c>
    </row>
    <row r="2442" spans="31:48">
      <c r="AE2442" s="19">
        <v>2430</v>
      </c>
      <c r="AF2442" s="382" t="s">
        <v>10723</v>
      </c>
      <c r="AQ2442" s="19">
        <v>2430</v>
      </c>
      <c r="AR2442" s="382" t="s">
        <v>10723</v>
      </c>
      <c r="AU2442" s="376">
        <v>2430</v>
      </c>
      <c r="AV2442" s="376" t="s">
        <v>10723</v>
      </c>
    </row>
    <row r="2443" spans="31:48">
      <c r="AE2443" s="19">
        <v>2431</v>
      </c>
      <c r="AF2443" s="382" t="s">
        <v>10723</v>
      </c>
      <c r="AQ2443" s="19">
        <v>2431</v>
      </c>
      <c r="AR2443" s="382" t="s">
        <v>10723</v>
      </c>
      <c r="AU2443" s="376">
        <v>2431</v>
      </c>
      <c r="AV2443" s="376" t="s">
        <v>10723</v>
      </c>
    </row>
    <row r="2444" spans="31:48">
      <c r="AE2444" s="19">
        <v>2432</v>
      </c>
      <c r="AF2444" s="382" t="s">
        <v>10723</v>
      </c>
      <c r="AQ2444" s="19">
        <v>2432</v>
      </c>
      <c r="AR2444" s="382" t="s">
        <v>10723</v>
      </c>
      <c r="AU2444" s="376">
        <v>2432</v>
      </c>
      <c r="AV2444" s="376" t="s">
        <v>10723</v>
      </c>
    </row>
    <row r="2445" spans="31:48">
      <c r="AE2445" s="19">
        <v>2433</v>
      </c>
      <c r="AF2445" s="382" t="s">
        <v>10723</v>
      </c>
      <c r="AQ2445" s="19">
        <v>2433</v>
      </c>
      <c r="AR2445" s="382" t="s">
        <v>10723</v>
      </c>
      <c r="AU2445" s="376">
        <v>2433</v>
      </c>
      <c r="AV2445" s="376" t="s">
        <v>10723</v>
      </c>
    </row>
    <row r="2446" spans="31:48">
      <c r="AE2446" s="19">
        <v>2434</v>
      </c>
      <c r="AF2446" s="382" t="s">
        <v>10723</v>
      </c>
      <c r="AQ2446" s="19">
        <v>2434</v>
      </c>
      <c r="AR2446" s="382" t="s">
        <v>10723</v>
      </c>
      <c r="AU2446" s="376">
        <v>2434</v>
      </c>
      <c r="AV2446" s="376" t="s">
        <v>10723</v>
      </c>
    </row>
    <row r="2447" spans="31:48">
      <c r="AE2447" s="19">
        <v>2435</v>
      </c>
      <c r="AF2447" s="382" t="s">
        <v>10723</v>
      </c>
      <c r="AQ2447" s="19">
        <v>2435</v>
      </c>
      <c r="AR2447" s="382" t="s">
        <v>10723</v>
      </c>
      <c r="AU2447" s="376">
        <v>2435</v>
      </c>
      <c r="AV2447" s="376" t="s">
        <v>10723</v>
      </c>
    </row>
    <row r="2448" spans="31:48">
      <c r="AE2448" s="19">
        <v>2436</v>
      </c>
      <c r="AF2448" s="382" t="s">
        <v>10723</v>
      </c>
      <c r="AQ2448" s="19">
        <v>2436</v>
      </c>
      <c r="AR2448" s="382" t="s">
        <v>10723</v>
      </c>
      <c r="AU2448" s="376">
        <v>2436</v>
      </c>
      <c r="AV2448" s="376" t="s">
        <v>10723</v>
      </c>
    </row>
    <row r="2449" spans="31:48">
      <c r="AE2449" s="19">
        <v>2437</v>
      </c>
      <c r="AF2449" s="382" t="s">
        <v>10723</v>
      </c>
      <c r="AQ2449" s="19">
        <v>2437</v>
      </c>
      <c r="AR2449" s="382" t="s">
        <v>10723</v>
      </c>
      <c r="AU2449" s="376">
        <v>2437</v>
      </c>
      <c r="AV2449" s="376" t="s">
        <v>10723</v>
      </c>
    </row>
    <row r="2450" spans="31:48">
      <c r="AE2450" s="19">
        <v>2438</v>
      </c>
      <c r="AF2450" s="382" t="s">
        <v>10723</v>
      </c>
      <c r="AQ2450" s="19">
        <v>2438</v>
      </c>
      <c r="AR2450" s="382" t="s">
        <v>10723</v>
      </c>
      <c r="AU2450" s="376">
        <v>2438</v>
      </c>
      <c r="AV2450" s="376" t="s">
        <v>10723</v>
      </c>
    </row>
    <row r="2451" spans="31:48">
      <c r="AE2451" s="19">
        <v>2439</v>
      </c>
      <c r="AF2451" s="382" t="s">
        <v>10723</v>
      </c>
      <c r="AQ2451" s="19">
        <v>2439</v>
      </c>
      <c r="AR2451" s="382" t="s">
        <v>10723</v>
      </c>
      <c r="AU2451" s="376">
        <v>2439</v>
      </c>
      <c r="AV2451" s="376" t="s">
        <v>10723</v>
      </c>
    </row>
    <row r="2452" spans="31:48">
      <c r="AE2452" s="19">
        <v>2440</v>
      </c>
      <c r="AF2452" s="382" t="s">
        <v>10723</v>
      </c>
      <c r="AQ2452" s="19">
        <v>2440</v>
      </c>
      <c r="AR2452" s="382" t="s">
        <v>10723</v>
      </c>
      <c r="AU2452" s="376">
        <v>2440</v>
      </c>
      <c r="AV2452" s="376" t="s">
        <v>10723</v>
      </c>
    </row>
    <row r="2453" spans="31:48">
      <c r="AE2453" s="19">
        <v>2441</v>
      </c>
      <c r="AF2453" s="382" t="s">
        <v>10723</v>
      </c>
      <c r="AQ2453" s="19">
        <v>2441</v>
      </c>
      <c r="AR2453" s="382" t="s">
        <v>10723</v>
      </c>
      <c r="AU2453" s="376">
        <v>2441</v>
      </c>
      <c r="AV2453" s="376" t="s">
        <v>10723</v>
      </c>
    </row>
    <row r="2454" spans="31:48">
      <c r="AE2454" s="19">
        <v>2442</v>
      </c>
      <c r="AF2454" s="382" t="s">
        <v>10723</v>
      </c>
      <c r="AQ2454" s="19">
        <v>2442</v>
      </c>
      <c r="AR2454" s="382" t="s">
        <v>10723</v>
      </c>
      <c r="AU2454" s="376">
        <v>2442</v>
      </c>
      <c r="AV2454" s="376" t="s">
        <v>10723</v>
      </c>
    </row>
    <row r="2455" spans="31:48">
      <c r="AE2455" s="19">
        <v>2443</v>
      </c>
      <c r="AF2455" s="382" t="s">
        <v>10723</v>
      </c>
      <c r="AQ2455" s="19">
        <v>2443</v>
      </c>
      <c r="AR2455" s="382" t="s">
        <v>10723</v>
      </c>
      <c r="AU2455" s="376">
        <v>2443</v>
      </c>
      <c r="AV2455" s="376" t="s">
        <v>10723</v>
      </c>
    </row>
    <row r="2456" spans="31:48">
      <c r="AE2456" s="19">
        <v>2444</v>
      </c>
      <c r="AF2456" s="382" t="s">
        <v>10723</v>
      </c>
      <c r="AQ2456" s="19">
        <v>2444</v>
      </c>
      <c r="AR2456" s="382" t="s">
        <v>10723</v>
      </c>
      <c r="AU2456" s="376">
        <v>2444</v>
      </c>
      <c r="AV2456" s="376" t="s">
        <v>10723</v>
      </c>
    </row>
    <row r="2457" spans="31:48">
      <c r="AE2457" s="19">
        <v>2445</v>
      </c>
      <c r="AF2457" s="382" t="s">
        <v>10723</v>
      </c>
      <c r="AQ2457" s="19">
        <v>2445</v>
      </c>
      <c r="AR2457" s="382" t="s">
        <v>10723</v>
      </c>
      <c r="AU2457" s="376">
        <v>2445</v>
      </c>
      <c r="AV2457" s="376" t="s">
        <v>10723</v>
      </c>
    </row>
    <row r="2458" spans="31:48">
      <c r="AE2458" s="19">
        <v>2446</v>
      </c>
      <c r="AF2458" s="382" t="s">
        <v>10723</v>
      </c>
      <c r="AQ2458" s="19">
        <v>2446</v>
      </c>
      <c r="AR2458" s="382" t="s">
        <v>10723</v>
      </c>
      <c r="AU2458" s="376">
        <v>2446</v>
      </c>
      <c r="AV2458" s="376" t="s">
        <v>10723</v>
      </c>
    </row>
    <row r="2459" spans="31:48">
      <c r="AE2459" s="19">
        <v>2447</v>
      </c>
      <c r="AF2459" s="382" t="s">
        <v>10723</v>
      </c>
      <c r="AQ2459" s="19">
        <v>2447</v>
      </c>
      <c r="AR2459" s="382" t="s">
        <v>10723</v>
      </c>
      <c r="AU2459" s="376">
        <v>2447</v>
      </c>
      <c r="AV2459" s="376" t="s">
        <v>10723</v>
      </c>
    </row>
    <row r="2460" spans="31:48">
      <c r="AE2460" s="19">
        <v>2448</v>
      </c>
      <c r="AF2460" s="382" t="s">
        <v>10723</v>
      </c>
      <c r="AQ2460" s="19">
        <v>2448</v>
      </c>
      <c r="AR2460" s="382" t="s">
        <v>10723</v>
      </c>
      <c r="AU2460" s="376">
        <v>2448</v>
      </c>
      <c r="AV2460" s="376" t="s">
        <v>10723</v>
      </c>
    </row>
    <row r="2461" spans="31:48">
      <c r="AE2461" s="19">
        <v>2449</v>
      </c>
      <c r="AF2461" s="382" t="s">
        <v>10723</v>
      </c>
      <c r="AQ2461" s="19">
        <v>2449</v>
      </c>
      <c r="AR2461" s="382" t="s">
        <v>10723</v>
      </c>
      <c r="AU2461" s="376">
        <v>2449</v>
      </c>
      <c r="AV2461" s="376" t="s">
        <v>10723</v>
      </c>
    </row>
    <row r="2462" spans="31:48">
      <c r="AE2462" s="19">
        <v>2450</v>
      </c>
      <c r="AF2462" s="382" t="s">
        <v>10723</v>
      </c>
      <c r="AQ2462" s="19">
        <v>2450</v>
      </c>
      <c r="AR2462" s="382" t="s">
        <v>10723</v>
      </c>
      <c r="AU2462" s="376">
        <v>2450</v>
      </c>
      <c r="AV2462" s="376" t="s">
        <v>10723</v>
      </c>
    </row>
    <row r="2463" spans="31:48">
      <c r="AE2463" s="19">
        <v>2451</v>
      </c>
      <c r="AF2463" s="382" t="s">
        <v>10723</v>
      </c>
      <c r="AQ2463" s="19">
        <v>2451</v>
      </c>
      <c r="AR2463" s="382" t="s">
        <v>10723</v>
      </c>
      <c r="AU2463" s="376">
        <v>2451</v>
      </c>
      <c r="AV2463" s="376" t="s">
        <v>10723</v>
      </c>
    </row>
    <row r="2464" spans="31:48">
      <c r="AE2464" s="19">
        <v>2452</v>
      </c>
      <c r="AF2464" s="382" t="s">
        <v>10723</v>
      </c>
      <c r="AQ2464" s="19">
        <v>2452</v>
      </c>
      <c r="AR2464" s="382" t="s">
        <v>10723</v>
      </c>
      <c r="AU2464" s="376">
        <v>2452</v>
      </c>
      <c r="AV2464" s="376" t="s">
        <v>10723</v>
      </c>
    </row>
    <row r="2465" spans="31:48">
      <c r="AE2465" s="19">
        <v>2453</v>
      </c>
      <c r="AF2465" s="382" t="s">
        <v>10723</v>
      </c>
      <c r="AQ2465" s="19">
        <v>2453</v>
      </c>
      <c r="AR2465" s="382" t="s">
        <v>10723</v>
      </c>
      <c r="AU2465" s="376">
        <v>2453</v>
      </c>
      <c r="AV2465" s="376" t="s">
        <v>10723</v>
      </c>
    </row>
    <row r="2466" spans="31:48">
      <c r="AE2466" s="19">
        <v>2454</v>
      </c>
      <c r="AF2466" s="382" t="s">
        <v>10723</v>
      </c>
      <c r="AQ2466" s="19">
        <v>2454</v>
      </c>
      <c r="AR2466" s="382" t="s">
        <v>10723</v>
      </c>
      <c r="AU2466" s="376">
        <v>2454</v>
      </c>
      <c r="AV2466" s="376" t="s">
        <v>10723</v>
      </c>
    </row>
    <row r="2467" spans="31:48">
      <c r="AE2467" s="19">
        <v>2455</v>
      </c>
      <c r="AF2467" s="382" t="s">
        <v>10723</v>
      </c>
      <c r="AQ2467" s="19">
        <v>2455</v>
      </c>
      <c r="AR2467" s="382" t="s">
        <v>10723</v>
      </c>
      <c r="AU2467" s="376">
        <v>2455</v>
      </c>
      <c r="AV2467" s="376" t="s">
        <v>10723</v>
      </c>
    </row>
    <row r="2468" spans="31:48">
      <c r="AE2468" s="19">
        <v>2456</v>
      </c>
      <c r="AF2468" s="382" t="s">
        <v>10723</v>
      </c>
      <c r="AQ2468" s="19">
        <v>2456</v>
      </c>
      <c r="AR2468" s="382" t="s">
        <v>10723</v>
      </c>
      <c r="AU2468" s="376">
        <v>2456</v>
      </c>
      <c r="AV2468" s="376" t="s">
        <v>10723</v>
      </c>
    </row>
    <row r="2469" spans="31:48">
      <c r="AE2469" s="19">
        <v>2457</v>
      </c>
      <c r="AF2469" s="382" t="s">
        <v>10723</v>
      </c>
      <c r="AQ2469" s="19">
        <v>2457</v>
      </c>
      <c r="AR2469" s="382" t="s">
        <v>10723</v>
      </c>
      <c r="AU2469" s="376">
        <v>2457</v>
      </c>
      <c r="AV2469" s="376" t="s">
        <v>10723</v>
      </c>
    </row>
    <row r="2470" spans="31:48">
      <c r="AE2470" s="19">
        <v>2458</v>
      </c>
      <c r="AF2470" s="382" t="s">
        <v>10723</v>
      </c>
      <c r="AQ2470" s="19">
        <v>2458</v>
      </c>
      <c r="AR2470" s="382" t="s">
        <v>10723</v>
      </c>
      <c r="AU2470" s="376">
        <v>2458</v>
      </c>
      <c r="AV2470" s="376" t="s">
        <v>10723</v>
      </c>
    </row>
    <row r="2471" spans="31:48">
      <c r="AE2471" s="19">
        <v>2459</v>
      </c>
      <c r="AF2471" s="382" t="s">
        <v>10723</v>
      </c>
      <c r="AQ2471" s="19">
        <v>2459</v>
      </c>
      <c r="AR2471" s="382" t="s">
        <v>10723</v>
      </c>
      <c r="AU2471" s="376">
        <v>2459</v>
      </c>
      <c r="AV2471" s="376" t="s">
        <v>10723</v>
      </c>
    </row>
    <row r="2472" spans="31:48">
      <c r="AE2472" s="19">
        <v>2460</v>
      </c>
      <c r="AF2472" s="382" t="s">
        <v>10723</v>
      </c>
      <c r="AQ2472" s="19">
        <v>2460</v>
      </c>
      <c r="AR2472" s="382" t="s">
        <v>10723</v>
      </c>
      <c r="AU2472" s="376">
        <v>2460</v>
      </c>
      <c r="AV2472" s="376" t="s">
        <v>10723</v>
      </c>
    </row>
    <row r="2473" spans="31:48">
      <c r="AE2473" s="19">
        <v>2461</v>
      </c>
      <c r="AF2473" s="382" t="s">
        <v>10723</v>
      </c>
      <c r="AQ2473" s="19">
        <v>2461</v>
      </c>
      <c r="AR2473" s="382" t="s">
        <v>10723</v>
      </c>
      <c r="AU2473" s="376">
        <v>2461</v>
      </c>
      <c r="AV2473" s="376" t="s">
        <v>10723</v>
      </c>
    </row>
    <row r="2474" spans="31:48">
      <c r="AE2474" s="19">
        <v>2462</v>
      </c>
      <c r="AF2474" s="382" t="s">
        <v>10723</v>
      </c>
      <c r="AQ2474" s="19">
        <v>2462</v>
      </c>
      <c r="AR2474" s="382" t="s">
        <v>10723</v>
      </c>
      <c r="AU2474" s="376">
        <v>2462</v>
      </c>
      <c r="AV2474" s="376" t="s">
        <v>10723</v>
      </c>
    </row>
    <row r="2475" spans="31:48">
      <c r="AE2475" s="19">
        <v>2463</v>
      </c>
      <c r="AF2475" s="382" t="s">
        <v>10723</v>
      </c>
      <c r="AQ2475" s="19">
        <v>2463</v>
      </c>
      <c r="AR2475" s="382" t="s">
        <v>10723</v>
      </c>
      <c r="AU2475" s="376">
        <v>2463</v>
      </c>
      <c r="AV2475" s="376" t="s">
        <v>10723</v>
      </c>
    </row>
    <row r="2476" spans="31:48">
      <c r="AE2476" s="19">
        <v>2464</v>
      </c>
      <c r="AF2476" s="382" t="s">
        <v>10723</v>
      </c>
      <c r="AQ2476" s="19">
        <v>2464</v>
      </c>
      <c r="AR2476" s="382" t="s">
        <v>10723</v>
      </c>
      <c r="AU2476" s="376">
        <v>2464</v>
      </c>
      <c r="AV2476" s="376" t="s">
        <v>10723</v>
      </c>
    </row>
    <row r="2477" spans="31:48">
      <c r="AE2477" s="19">
        <v>2465</v>
      </c>
      <c r="AF2477" s="382" t="s">
        <v>10723</v>
      </c>
      <c r="AQ2477" s="19">
        <v>2465</v>
      </c>
      <c r="AR2477" s="382" t="s">
        <v>10723</v>
      </c>
      <c r="AU2477" s="376">
        <v>2465</v>
      </c>
      <c r="AV2477" s="376" t="s">
        <v>10723</v>
      </c>
    </row>
    <row r="2478" spans="31:48">
      <c r="AE2478" s="19">
        <v>2466</v>
      </c>
      <c r="AF2478" s="382" t="s">
        <v>10723</v>
      </c>
      <c r="AQ2478" s="19">
        <v>2466</v>
      </c>
      <c r="AR2478" s="382" t="s">
        <v>10723</v>
      </c>
      <c r="AU2478" s="376">
        <v>2466</v>
      </c>
      <c r="AV2478" s="376" t="s">
        <v>10723</v>
      </c>
    </row>
    <row r="2479" spans="31:48">
      <c r="AE2479" s="19">
        <v>2467</v>
      </c>
      <c r="AF2479" s="382" t="s">
        <v>10723</v>
      </c>
      <c r="AQ2479" s="19">
        <v>2467</v>
      </c>
      <c r="AR2479" s="382" t="s">
        <v>10723</v>
      </c>
      <c r="AU2479" s="376">
        <v>2467</v>
      </c>
      <c r="AV2479" s="376" t="s">
        <v>10723</v>
      </c>
    </row>
    <row r="2480" spans="31:48">
      <c r="AE2480" s="19">
        <v>2468</v>
      </c>
      <c r="AF2480" s="382" t="s">
        <v>10723</v>
      </c>
      <c r="AQ2480" s="19">
        <v>2468</v>
      </c>
      <c r="AR2480" s="382" t="s">
        <v>10723</v>
      </c>
      <c r="AU2480" s="376">
        <v>2468</v>
      </c>
      <c r="AV2480" s="376" t="s">
        <v>10723</v>
      </c>
    </row>
    <row r="2481" spans="31:48">
      <c r="AE2481" s="19">
        <v>2469</v>
      </c>
      <c r="AF2481" s="382" t="s">
        <v>10723</v>
      </c>
      <c r="AQ2481" s="19">
        <v>2469</v>
      </c>
      <c r="AR2481" s="382" t="s">
        <v>10723</v>
      </c>
      <c r="AU2481" s="376">
        <v>2469</v>
      </c>
      <c r="AV2481" s="376" t="s">
        <v>10723</v>
      </c>
    </row>
    <row r="2482" spans="31:48">
      <c r="AE2482" s="19">
        <v>2470</v>
      </c>
      <c r="AF2482" s="382" t="s">
        <v>10723</v>
      </c>
      <c r="AQ2482" s="19">
        <v>2470</v>
      </c>
      <c r="AR2482" s="382" t="s">
        <v>10723</v>
      </c>
      <c r="AU2482" s="376">
        <v>2470</v>
      </c>
      <c r="AV2482" s="376" t="s">
        <v>10723</v>
      </c>
    </row>
    <row r="2483" spans="31:48">
      <c r="AE2483" s="19">
        <v>2471</v>
      </c>
      <c r="AF2483" s="382" t="s">
        <v>10723</v>
      </c>
      <c r="AQ2483" s="19">
        <v>2471</v>
      </c>
      <c r="AR2483" s="382" t="s">
        <v>10723</v>
      </c>
      <c r="AU2483" s="376">
        <v>2471</v>
      </c>
      <c r="AV2483" s="376" t="s">
        <v>10723</v>
      </c>
    </row>
    <row r="2484" spans="31:48">
      <c r="AE2484" s="19">
        <v>2472</v>
      </c>
      <c r="AF2484" s="382" t="s">
        <v>10723</v>
      </c>
      <c r="AQ2484" s="19">
        <v>2472</v>
      </c>
      <c r="AR2484" s="382" t="s">
        <v>10723</v>
      </c>
      <c r="AU2484" s="376">
        <v>2472</v>
      </c>
      <c r="AV2484" s="376" t="s">
        <v>10723</v>
      </c>
    </row>
    <row r="2485" spans="31:48">
      <c r="AE2485" s="19">
        <v>2473</v>
      </c>
      <c r="AF2485" s="382" t="s">
        <v>10723</v>
      </c>
      <c r="AQ2485" s="19">
        <v>2473</v>
      </c>
      <c r="AR2485" s="382" t="s">
        <v>10723</v>
      </c>
      <c r="AU2485" s="376">
        <v>2473</v>
      </c>
      <c r="AV2485" s="376" t="s">
        <v>10723</v>
      </c>
    </row>
    <row r="2486" spans="31:48">
      <c r="AE2486" s="19">
        <v>2474</v>
      </c>
      <c r="AF2486" s="382" t="s">
        <v>10723</v>
      </c>
      <c r="AQ2486" s="19">
        <v>2474</v>
      </c>
      <c r="AR2486" s="382" t="s">
        <v>10723</v>
      </c>
      <c r="AU2486" s="376">
        <v>2474</v>
      </c>
      <c r="AV2486" s="376" t="s">
        <v>10723</v>
      </c>
    </row>
    <row r="2487" spans="31:48">
      <c r="AE2487" s="19">
        <v>2475</v>
      </c>
      <c r="AF2487" s="382" t="s">
        <v>10723</v>
      </c>
      <c r="AQ2487" s="19">
        <v>2475</v>
      </c>
      <c r="AR2487" s="382" t="s">
        <v>10723</v>
      </c>
      <c r="AU2487" s="376">
        <v>2475</v>
      </c>
      <c r="AV2487" s="376" t="s">
        <v>10723</v>
      </c>
    </row>
    <row r="2488" spans="31:48">
      <c r="AE2488" s="19">
        <v>2476</v>
      </c>
      <c r="AF2488" s="382" t="s">
        <v>10723</v>
      </c>
      <c r="AQ2488" s="19">
        <v>2476</v>
      </c>
      <c r="AR2488" s="382" t="s">
        <v>10723</v>
      </c>
      <c r="AU2488" s="376">
        <v>2476</v>
      </c>
      <c r="AV2488" s="376" t="s">
        <v>10723</v>
      </c>
    </row>
    <row r="2489" spans="31:48">
      <c r="AE2489" s="19">
        <v>2477</v>
      </c>
      <c r="AF2489" s="382" t="s">
        <v>10723</v>
      </c>
      <c r="AQ2489" s="19">
        <v>2477</v>
      </c>
      <c r="AR2489" s="382" t="s">
        <v>10723</v>
      </c>
      <c r="AU2489" s="376">
        <v>2477</v>
      </c>
      <c r="AV2489" s="376" t="s">
        <v>10723</v>
      </c>
    </row>
    <row r="2490" spans="31:48">
      <c r="AE2490" s="19">
        <v>2478</v>
      </c>
      <c r="AF2490" s="382" t="s">
        <v>10723</v>
      </c>
      <c r="AQ2490" s="19">
        <v>2478</v>
      </c>
      <c r="AR2490" s="382" t="s">
        <v>10723</v>
      </c>
      <c r="AU2490" s="376">
        <v>2478</v>
      </c>
      <c r="AV2490" s="376" t="s">
        <v>10723</v>
      </c>
    </row>
    <row r="2491" spans="31:48">
      <c r="AE2491" s="19">
        <v>2479</v>
      </c>
      <c r="AF2491" s="382" t="s">
        <v>10723</v>
      </c>
      <c r="AQ2491" s="19">
        <v>2479</v>
      </c>
      <c r="AR2491" s="382" t="s">
        <v>10723</v>
      </c>
      <c r="AU2491" s="376">
        <v>2479</v>
      </c>
      <c r="AV2491" s="376" t="s">
        <v>10723</v>
      </c>
    </row>
    <row r="2492" spans="31:48">
      <c r="AE2492" s="19">
        <v>2480</v>
      </c>
      <c r="AF2492" s="382" t="s">
        <v>10723</v>
      </c>
      <c r="AQ2492" s="19">
        <v>2480</v>
      </c>
      <c r="AR2492" s="382" t="s">
        <v>10723</v>
      </c>
      <c r="AU2492" s="376">
        <v>2480</v>
      </c>
      <c r="AV2492" s="376" t="s">
        <v>10723</v>
      </c>
    </row>
    <row r="2493" spans="31:48">
      <c r="AE2493" s="19">
        <v>2481</v>
      </c>
      <c r="AF2493" s="382" t="s">
        <v>10723</v>
      </c>
      <c r="AQ2493" s="19">
        <v>2481</v>
      </c>
      <c r="AR2493" s="382" t="s">
        <v>10723</v>
      </c>
      <c r="AU2493" s="376">
        <v>2481</v>
      </c>
      <c r="AV2493" s="376" t="s">
        <v>10723</v>
      </c>
    </row>
    <row r="2494" spans="31:48">
      <c r="AE2494" s="19">
        <v>2482</v>
      </c>
      <c r="AF2494" s="382" t="s">
        <v>10723</v>
      </c>
      <c r="AQ2494" s="19">
        <v>2482</v>
      </c>
      <c r="AR2494" s="382" t="s">
        <v>10723</v>
      </c>
      <c r="AU2494" s="376">
        <v>2482</v>
      </c>
      <c r="AV2494" s="376" t="s">
        <v>10723</v>
      </c>
    </row>
    <row r="2495" spans="31:48">
      <c r="AE2495" s="19">
        <v>2483</v>
      </c>
      <c r="AF2495" s="382" t="s">
        <v>10723</v>
      </c>
      <c r="AQ2495" s="19">
        <v>2483</v>
      </c>
      <c r="AR2495" s="382" t="s">
        <v>10723</v>
      </c>
      <c r="AU2495" s="376">
        <v>2483</v>
      </c>
      <c r="AV2495" s="376" t="s">
        <v>10723</v>
      </c>
    </row>
    <row r="2496" spans="31:48">
      <c r="AE2496" s="19">
        <v>2484</v>
      </c>
      <c r="AF2496" s="382" t="s">
        <v>10723</v>
      </c>
      <c r="AQ2496" s="19">
        <v>2484</v>
      </c>
      <c r="AR2496" s="382" t="s">
        <v>10723</v>
      </c>
      <c r="AU2496" s="376">
        <v>2484</v>
      </c>
      <c r="AV2496" s="376" t="s">
        <v>10723</v>
      </c>
    </row>
    <row r="2497" spans="31:48">
      <c r="AE2497" s="19">
        <v>2485</v>
      </c>
      <c r="AF2497" s="382" t="s">
        <v>10723</v>
      </c>
      <c r="AQ2497" s="19">
        <v>2485</v>
      </c>
      <c r="AR2497" s="382" t="s">
        <v>10723</v>
      </c>
      <c r="AU2497" s="376">
        <v>2485</v>
      </c>
      <c r="AV2497" s="376" t="s">
        <v>10723</v>
      </c>
    </row>
    <row r="2498" spans="31:48">
      <c r="AE2498" s="19">
        <v>2486</v>
      </c>
      <c r="AF2498" s="382" t="s">
        <v>10723</v>
      </c>
      <c r="AQ2498" s="19">
        <v>2486</v>
      </c>
      <c r="AR2498" s="382" t="s">
        <v>10723</v>
      </c>
      <c r="AU2498" s="376">
        <v>2486</v>
      </c>
      <c r="AV2498" s="376" t="s">
        <v>10723</v>
      </c>
    </row>
    <row r="2499" spans="31:48">
      <c r="AE2499" s="19">
        <v>2487</v>
      </c>
      <c r="AF2499" s="382" t="s">
        <v>10723</v>
      </c>
      <c r="AQ2499" s="19">
        <v>2487</v>
      </c>
      <c r="AR2499" s="382" t="s">
        <v>10723</v>
      </c>
      <c r="AU2499" s="376">
        <v>2487</v>
      </c>
      <c r="AV2499" s="376" t="s">
        <v>10723</v>
      </c>
    </row>
    <row r="2500" spans="31:48">
      <c r="AE2500" s="19">
        <v>2488</v>
      </c>
      <c r="AF2500" s="382" t="s">
        <v>10723</v>
      </c>
      <c r="AQ2500" s="19">
        <v>2488</v>
      </c>
      <c r="AR2500" s="382" t="s">
        <v>10723</v>
      </c>
      <c r="AU2500" s="376">
        <v>2488</v>
      </c>
      <c r="AV2500" s="376" t="s">
        <v>10723</v>
      </c>
    </row>
    <row r="2501" spans="31:48">
      <c r="AE2501" s="19">
        <v>2489</v>
      </c>
      <c r="AF2501" s="382" t="s">
        <v>10723</v>
      </c>
      <c r="AQ2501" s="19">
        <v>2489</v>
      </c>
      <c r="AR2501" s="382" t="s">
        <v>10723</v>
      </c>
      <c r="AU2501" s="376">
        <v>2489</v>
      </c>
      <c r="AV2501" s="376" t="s">
        <v>10723</v>
      </c>
    </row>
    <row r="2502" spans="31:48">
      <c r="AE2502" s="19">
        <v>2490</v>
      </c>
      <c r="AF2502" s="382" t="s">
        <v>10723</v>
      </c>
      <c r="AQ2502" s="19">
        <v>2490</v>
      </c>
      <c r="AR2502" s="382" t="s">
        <v>10723</v>
      </c>
      <c r="AU2502" s="376">
        <v>2490</v>
      </c>
      <c r="AV2502" s="376" t="s">
        <v>10723</v>
      </c>
    </row>
    <row r="2503" spans="31:48">
      <c r="AE2503" s="19">
        <v>2491</v>
      </c>
      <c r="AF2503" s="382" t="s">
        <v>10723</v>
      </c>
      <c r="AQ2503" s="19">
        <v>2491</v>
      </c>
      <c r="AR2503" s="382" t="s">
        <v>10723</v>
      </c>
      <c r="AU2503" s="376">
        <v>2491</v>
      </c>
      <c r="AV2503" s="376" t="s">
        <v>10723</v>
      </c>
    </row>
    <row r="2504" spans="31:48">
      <c r="AE2504" s="19">
        <v>2492</v>
      </c>
      <c r="AF2504" s="382" t="s">
        <v>10723</v>
      </c>
      <c r="AQ2504" s="19">
        <v>2492</v>
      </c>
      <c r="AR2504" s="382" t="s">
        <v>10723</v>
      </c>
      <c r="AU2504" s="376">
        <v>2492</v>
      </c>
      <c r="AV2504" s="376" t="s">
        <v>10723</v>
      </c>
    </row>
    <row r="2505" spans="31:48">
      <c r="AE2505" s="19">
        <v>2493</v>
      </c>
      <c r="AF2505" s="382" t="s">
        <v>10723</v>
      </c>
      <c r="AQ2505" s="19">
        <v>2493</v>
      </c>
      <c r="AR2505" s="382" t="s">
        <v>10723</v>
      </c>
      <c r="AU2505" s="376">
        <v>2493</v>
      </c>
      <c r="AV2505" s="376" t="s">
        <v>10723</v>
      </c>
    </row>
    <row r="2506" spans="31:48">
      <c r="AE2506" s="19">
        <v>2494</v>
      </c>
      <c r="AF2506" s="382" t="s">
        <v>10723</v>
      </c>
      <c r="AQ2506" s="19">
        <v>2494</v>
      </c>
      <c r="AR2506" s="382" t="s">
        <v>10723</v>
      </c>
      <c r="AU2506" s="376">
        <v>2494</v>
      </c>
      <c r="AV2506" s="376" t="s">
        <v>10723</v>
      </c>
    </row>
    <row r="2507" spans="31:48">
      <c r="AE2507" s="19">
        <v>2495</v>
      </c>
      <c r="AF2507" s="382" t="s">
        <v>10723</v>
      </c>
      <c r="AQ2507" s="19">
        <v>2495</v>
      </c>
      <c r="AR2507" s="382" t="s">
        <v>10723</v>
      </c>
      <c r="AU2507" s="376">
        <v>2495</v>
      </c>
      <c r="AV2507" s="376" t="s">
        <v>10723</v>
      </c>
    </row>
    <row r="2508" spans="31:48">
      <c r="AE2508" s="19">
        <v>2496</v>
      </c>
      <c r="AF2508" s="382" t="s">
        <v>10723</v>
      </c>
      <c r="AQ2508" s="19">
        <v>2496</v>
      </c>
      <c r="AR2508" s="382" t="s">
        <v>10723</v>
      </c>
      <c r="AU2508" s="376">
        <v>2496</v>
      </c>
      <c r="AV2508" s="376" t="s">
        <v>10723</v>
      </c>
    </row>
    <row r="2509" spans="31:48">
      <c r="AE2509" s="19">
        <v>2497</v>
      </c>
      <c r="AF2509" s="382" t="s">
        <v>10723</v>
      </c>
      <c r="AQ2509" s="19">
        <v>2497</v>
      </c>
      <c r="AR2509" s="382" t="s">
        <v>10723</v>
      </c>
      <c r="AU2509" s="376">
        <v>2497</v>
      </c>
      <c r="AV2509" s="376" t="s">
        <v>10723</v>
      </c>
    </row>
    <row r="2510" spans="31:48">
      <c r="AE2510" s="19">
        <v>2498</v>
      </c>
      <c r="AF2510" s="382" t="s">
        <v>10723</v>
      </c>
      <c r="AQ2510" s="19">
        <v>2498</v>
      </c>
      <c r="AR2510" s="382" t="s">
        <v>10723</v>
      </c>
      <c r="AU2510" s="376">
        <v>2498</v>
      </c>
      <c r="AV2510" s="376" t="s">
        <v>10723</v>
      </c>
    </row>
    <row r="2511" spans="31:48">
      <c r="AE2511" s="19">
        <v>2499</v>
      </c>
      <c r="AF2511" s="382" t="s">
        <v>10723</v>
      </c>
      <c r="AQ2511" s="19">
        <v>2499</v>
      </c>
      <c r="AR2511" s="382" t="s">
        <v>10723</v>
      </c>
      <c r="AU2511" s="376">
        <v>2499</v>
      </c>
      <c r="AV2511" s="376" t="s">
        <v>10723</v>
      </c>
    </row>
    <row r="2512" spans="31:48">
      <c r="AE2512" s="19">
        <v>2500</v>
      </c>
      <c r="AF2512" s="382" t="s">
        <v>10723</v>
      </c>
      <c r="AQ2512" s="19">
        <v>2500</v>
      </c>
      <c r="AR2512" s="382" t="s">
        <v>10723</v>
      </c>
      <c r="AU2512" s="376">
        <v>2500</v>
      </c>
      <c r="AV2512" s="376" t="s">
        <v>10723</v>
      </c>
    </row>
    <row r="2513" spans="31:48">
      <c r="AE2513" s="19">
        <v>2501</v>
      </c>
      <c r="AF2513" s="382" t="s">
        <v>10723</v>
      </c>
      <c r="AQ2513" s="19">
        <v>2501</v>
      </c>
      <c r="AR2513" s="382" t="s">
        <v>10723</v>
      </c>
      <c r="AU2513" s="376">
        <v>2501</v>
      </c>
      <c r="AV2513" s="376" t="s">
        <v>10723</v>
      </c>
    </row>
    <row r="2514" spans="31:48">
      <c r="AE2514" s="19">
        <v>2502</v>
      </c>
      <c r="AF2514" s="382" t="s">
        <v>10723</v>
      </c>
      <c r="AQ2514" s="19">
        <v>2502</v>
      </c>
      <c r="AR2514" s="382" t="s">
        <v>10723</v>
      </c>
      <c r="AU2514" s="376">
        <v>2502</v>
      </c>
      <c r="AV2514" s="376" t="s">
        <v>10723</v>
      </c>
    </row>
    <row r="2515" spans="31:48">
      <c r="AE2515" s="19">
        <v>2503</v>
      </c>
      <c r="AF2515" s="382" t="s">
        <v>10723</v>
      </c>
      <c r="AQ2515" s="19">
        <v>2503</v>
      </c>
      <c r="AR2515" s="382" t="s">
        <v>10723</v>
      </c>
      <c r="AU2515" s="376">
        <v>2503</v>
      </c>
      <c r="AV2515" s="376" t="s">
        <v>10723</v>
      </c>
    </row>
    <row r="2516" spans="31:48">
      <c r="AE2516" s="19">
        <v>2504</v>
      </c>
      <c r="AF2516" s="382" t="s">
        <v>10723</v>
      </c>
      <c r="AQ2516" s="19">
        <v>2504</v>
      </c>
      <c r="AR2516" s="382" t="s">
        <v>10723</v>
      </c>
      <c r="AU2516" s="376">
        <v>2504</v>
      </c>
      <c r="AV2516" s="376" t="s">
        <v>10723</v>
      </c>
    </row>
    <row r="2517" spans="31:48">
      <c r="AE2517" s="19">
        <v>2505</v>
      </c>
      <c r="AF2517" s="382" t="s">
        <v>10723</v>
      </c>
      <c r="AQ2517" s="19">
        <v>2505</v>
      </c>
      <c r="AR2517" s="382" t="s">
        <v>10723</v>
      </c>
      <c r="AU2517" s="376">
        <v>2505</v>
      </c>
      <c r="AV2517" s="376" t="s">
        <v>10723</v>
      </c>
    </row>
    <row r="2518" spans="31:48">
      <c r="AE2518" s="19">
        <v>2506</v>
      </c>
      <c r="AF2518" s="382" t="s">
        <v>10723</v>
      </c>
      <c r="AQ2518" s="19">
        <v>2506</v>
      </c>
      <c r="AR2518" s="382" t="s">
        <v>10723</v>
      </c>
      <c r="AU2518" s="376">
        <v>2506</v>
      </c>
      <c r="AV2518" s="376" t="s">
        <v>10723</v>
      </c>
    </row>
    <row r="2519" spans="31:48">
      <c r="AE2519" s="19">
        <v>2507</v>
      </c>
      <c r="AF2519" s="382" t="s">
        <v>10723</v>
      </c>
      <c r="AQ2519" s="19">
        <v>2507</v>
      </c>
      <c r="AR2519" s="382" t="s">
        <v>10723</v>
      </c>
      <c r="AU2519" s="376">
        <v>2507</v>
      </c>
      <c r="AV2519" s="376" t="s">
        <v>10723</v>
      </c>
    </row>
    <row r="2520" spans="31:48">
      <c r="AE2520" s="19">
        <v>2508</v>
      </c>
      <c r="AF2520" s="382" t="s">
        <v>10723</v>
      </c>
      <c r="AQ2520" s="19">
        <v>2508</v>
      </c>
      <c r="AR2520" s="382" t="s">
        <v>10723</v>
      </c>
      <c r="AU2520" s="376">
        <v>2508</v>
      </c>
      <c r="AV2520" s="376" t="s">
        <v>10723</v>
      </c>
    </row>
    <row r="2521" spans="31:48">
      <c r="AE2521" s="19">
        <v>2509</v>
      </c>
      <c r="AF2521" s="382" t="s">
        <v>10723</v>
      </c>
      <c r="AQ2521" s="19">
        <v>2509</v>
      </c>
      <c r="AR2521" s="382" t="s">
        <v>10723</v>
      </c>
      <c r="AU2521" s="376">
        <v>2509</v>
      </c>
      <c r="AV2521" s="376" t="s">
        <v>10723</v>
      </c>
    </row>
    <row r="2522" spans="31:48">
      <c r="AE2522" s="19">
        <v>2510</v>
      </c>
      <c r="AF2522" s="382" t="s">
        <v>10723</v>
      </c>
      <c r="AQ2522" s="19">
        <v>2510</v>
      </c>
      <c r="AR2522" s="382" t="s">
        <v>10723</v>
      </c>
      <c r="AU2522" s="376">
        <v>2510</v>
      </c>
      <c r="AV2522" s="376" t="s">
        <v>10723</v>
      </c>
    </row>
    <row r="2523" spans="31:48">
      <c r="AE2523" s="19">
        <v>2511</v>
      </c>
      <c r="AF2523" s="382" t="s">
        <v>10723</v>
      </c>
      <c r="AQ2523" s="19">
        <v>2511</v>
      </c>
      <c r="AR2523" s="382" t="s">
        <v>10723</v>
      </c>
      <c r="AU2523" s="376">
        <v>2511</v>
      </c>
      <c r="AV2523" s="376" t="s">
        <v>10723</v>
      </c>
    </row>
    <row r="2524" spans="31:48">
      <c r="AE2524" s="19">
        <v>2512</v>
      </c>
      <c r="AF2524" s="382" t="s">
        <v>10723</v>
      </c>
      <c r="AQ2524" s="19">
        <v>2512</v>
      </c>
      <c r="AR2524" s="382" t="s">
        <v>10723</v>
      </c>
      <c r="AU2524" s="376">
        <v>2512</v>
      </c>
      <c r="AV2524" s="376" t="s">
        <v>10723</v>
      </c>
    </row>
    <row r="2525" spans="31:48">
      <c r="AE2525" s="19">
        <v>2513</v>
      </c>
      <c r="AF2525" s="382" t="s">
        <v>10723</v>
      </c>
      <c r="AQ2525" s="19">
        <v>2513</v>
      </c>
      <c r="AR2525" s="382" t="s">
        <v>10723</v>
      </c>
      <c r="AU2525" s="376">
        <v>2513</v>
      </c>
      <c r="AV2525" s="376" t="s">
        <v>10723</v>
      </c>
    </row>
    <row r="2526" spans="31:48">
      <c r="AE2526" s="19">
        <v>2514</v>
      </c>
      <c r="AF2526" s="382" t="s">
        <v>10723</v>
      </c>
      <c r="AQ2526" s="19">
        <v>2514</v>
      </c>
      <c r="AR2526" s="382" t="s">
        <v>10723</v>
      </c>
      <c r="AU2526" s="376">
        <v>2514</v>
      </c>
      <c r="AV2526" s="376" t="s">
        <v>10723</v>
      </c>
    </row>
    <row r="2527" spans="31:48">
      <c r="AE2527" s="19">
        <v>2515</v>
      </c>
      <c r="AF2527" s="382" t="s">
        <v>10723</v>
      </c>
      <c r="AQ2527" s="19">
        <v>2515</v>
      </c>
      <c r="AR2527" s="382" t="s">
        <v>10723</v>
      </c>
      <c r="AU2527" s="376">
        <v>2515</v>
      </c>
      <c r="AV2527" s="376" t="s">
        <v>10723</v>
      </c>
    </row>
    <row r="2528" spans="31:48">
      <c r="AE2528" s="19">
        <v>2516</v>
      </c>
      <c r="AF2528" s="382" t="s">
        <v>10723</v>
      </c>
      <c r="AQ2528" s="19">
        <v>2516</v>
      </c>
      <c r="AR2528" s="382" t="s">
        <v>10723</v>
      </c>
      <c r="AU2528" s="376">
        <v>2516</v>
      </c>
      <c r="AV2528" s="376" t="s">
        <v>10723</v>
      </c>
    </row>
    <row r="2529" spans="31:48">
      <c r="AE2529" s="19">
        <v>2517</v>
      </c>
      <c r="AF2529" s="382" t="s">
        <v>10723</v>
      </c>
      <c r="AQ2529" s="19">
        <v>2517</v>
      </c>
      <c r="AR2529" s="382" t="s">
        <v>10723</v>
      </c>
      <c r="AU2529" s="376">
        <v>2517</v>
      </c>
      <c r="AV2529" s="376" t="s">
        <v>10723</v>
      </c>
    </row>
    <row r="2530" spans="31:48">
      <c r="AE2530" s="19">
        <v>2518</v>
      </c>
      <c r="AF2530" s="382" t="s">
        <v>10723</v>
      </c>
      <c r="AQ2530" s="19">
        <v>2518</v>
      </c>
      <c r="AR2530" s="382" t="s">
        <v>10723</v>
      </c>
      <c r="AU2530" s="376">
        <v>2518</v>
      </c>
      <c r="AV2530" s="376" t="s">
        <v>10723</v>
      </c>
    </row>
    <row r="2531" spans="31:48">
      <c r="AE2531" s="19">
        <v>2519</v>
      </c>
      <c r="AF2531" s="382" t="s">
        <v>10723</v>
      </c>
      <c r="AQ2531" s="19">
        <v>2519</v>
      </c>
      <c r="AR2531" s="382" t="s">
        <v>10723</v>
      </c>
      <c r="AU2531" s="376">
        <v>2519</v>
      </c>
      <c r="AV2531" s="376" t="s">
        <v>10723</v>
      </c>
    </row>
    <row r="2532" spans="31:48">
      <c r="AE2532" s="19">
        <v>2520</v>
      </c>
      <c r="AF2532" s="382" t="s">
        <v>10723</v>
      </c>
      <c r="AQ2532" s="19">
        <v>2520</v>
      </c>
      <c r="AR2532" s="382" t="s">
        <v>10723</v>
      </c>
      <c r="AU2532" s="376">
        <v>2520</v>
      </c>
      <c r="AV2532" s="376" t="s">
        <v>10723</v>
      </c>
    </row>
    <row r="2533" spans="31:48">
      <c r="AE2533" s="19">
        <v>2521</v>
      </c>
      <c r="AF2533" s="382" t="s">
        <v>10723</v>
      </c>
      <c r="AQ2533" s="19">
        <v>2521</v>
      </c>
      <c r="AR2533" s="382" t="s">
        <v>10723</v>
      </c>
      <c r="AU2533" s="376">
        <v>2521</v>
      </c>
      <c r="AV2533" s="376" t="s">
        <v>10723</v>
      </c>
    </row>
    <row r="2534" spans="31:48">
      <c r="AE2534" s="19">
        <v>2522</v>
      </c>
      <c r="AF2534" s="382" t="s">
        <v>10723</v>
      </c>
      <c r="AQ2534" s="19">
        <v>2522</v>
      </c>
      <c r="AR2534" s="382" t="s">
        <v>10723</v>
      </c>
      <c r="AU2534" s="376">
        <v>2522</v>
      </c>
      <c r="AV2534" s="376" t="s">
        <v>10723</v>
      </c>
    </row>
    <row r="2535" spans="31:48">
      <c r="AE2535" s="19">
        <v>2523</v>
      </c>
      <c r="AF2535" s="382" t="s">
        <v>10723</v>
      </c>
      <c r="AQ2535" s="19">
        <v>2523</v>
      </c>
      <c r="AR2535" s="382" t="s">
        <v>10723</v>
      </c>
      <c r="AU2535" s="376">
        <v>2523</v>
      </c>
      <c r="AV2535" s="376" t="s">
        <v>10723</v>
      </c>
    </row>
    <row r="2536" spans="31:48">
      <c r="AE2536" s="19">
        <v>2524</v>
      </c>
      <c r="AF2536" s="382" t="s">
        <v>10723</v>
      </c>
      <c r="AQ2536" s="19">
        <v>2524</v>
      </c>
      <c r="AR2536" s="382" t="s">
        <v>10723</v>
      </c>
      <c r="AU2536" s="376">
        <v>2524</v>
      </c>
      <c r="AV2536" s="376" t="s">
        <v>10723</v>
      </c>
    </row>
    <row r="2537" spans="31:48">
      <c r="AE2537" s="19">
        <v>2525</v>
      </c>
      <c r="AF2537" s="382" t="s">
        <v>10723</v>
      </c>
      <c r="AQ2537" s="19">
        <v>2525</v>
      </c>
      <c r="AR2537" s="382" t="s">
        <v>10723</v>
      </c>
      <c r="AU2537" s="376">
        <v>2525</v>
      </c>
      <c r="AV2537" s="376" t="s">
        <v>10723</v>
      </c>
    </row>
    <row r="2538" spans="31:48">
      <c r="AE2538" s="19">
        <v>2526</v>
      </c>
      <c r="AF2538" s="382" t="s">
        <v>10723</v>
      </c>
      <c r="AQ2538" s="19">
        <v>2526</v>
      </c>
      <c r="AR2538" s="382" t="s">
        <v>10723</v>
      </c>
      <c r="AU2538" s="376">
        <v>2526</v>
      </c>
      <c r="AV2538" s="376" t="s">
        <v>10723</v>
      </c>
    </row>
    <row r="2539" spans="31:48">
      <c r="AE2539" s="19">
        <v>2527</v>
      </c>
      <c r="AF2539" s="382" t="s">
        <v>10723</v>
      </c>
      <c r="AQ2539" s="19">
        <v>2527</v>
      </c>
      <c r="AR2539" s="382" t="s">
        <v>10723</v>
      </c>
      <c r="AU2539" s="376">
        <v>2527</v>
      </c>
      <c r="AV2539" s="376" t="s">
        <v>10723</v>
      </c>
    </row>
    <row r="2540" spans="31:48">
      <c r="AE2540" s="19">
        <v>2528</v>
      </c>
      <c r="AF2540" s="382" t="s">
        <v>10723</v>
      </c>
      <c r="AQ2540" s="19">
        <v>2528</v>
      </c>
      <c r="AR2540" s="382" t="s">
        <v>10723</v>
      </c>
      <c r="AU2540" s="376">
        <v>2528</v>
      </c>
      <c r="AV2540" s="376" t="s">
        <v>10723</v>
      </c>
    </row>
    <row r="2541" spans="31:48">
      <c r="AE2541" s="19">
        <v>2529</v>
      </c>
      <c r="AF2541" s="382" t="s">
        <v>10723</v>
      </c>
      <c r="AQ2541" s="19">
        <v>2529</v>
      </c>
      <c r="AR2541" s="382" t="s">
        <v>10723</v>
      </c>
      <c r="AU2541" s="376">
        <v>2529</v>
      </c>
      <c r="AV2541" s="376" t="s">
        <v>10723</v>
      </c>
    </row>
    <row r="2542" spans="31:48">
      <c r="AE2542" s="19">
        <v>2530</v>
      </c>
      <c r="AF2542" s="382" t="s">
        <v>10723</v>
      </c>
      <c r="AQ2542" s="19">
        <v>2530</v>
      </c>
      <c r="AR2542" s="382" t="s">
        <v>10723</v>
      </c>
      <c r="AU2542" s="376">
        <v>2530</v>
      </c>
      <c r="AV2542" s="376" t="s">
        <v>10723</v>
      </c>
    </row>
    <row r="2543" spans="31:48">
      <c r="AE2543" s="19">
        <v>2531</v>
      </c>
      <c r="AF2543" s="382" t="s">
        <v>10723</v>
      </c>
      <c r="AQ2543" s="19">
        <v>2531</v>
      </c>
      <c r="AR2543" s="382" t="s">
        <v>10723</v>
      </c>
      <c r="AU2543" s="376">
        <v>2531</v>
      </c>
      <c r="AV2543" s="376" t="s">
        <v>10723</v>
      </c>
    </row>
    <row r="2544" spans="31:48">
      <c r="AE2544" s="19">
        <v>2532</v>
      </c>
      <c r="AF2544" s="382" t="s">
        <v>10723</v>
      </c>
      <c r="AQ2544" s="19">
        <v>2532</v>
      </c>
      <c r="AR2544" s="382" t="s">
        <v>10723</v>
      </c>
      <c r="AU2544" s="376">
        <v>2532</v>
      </c>
      <c r="AV2544" s="376" t="s">
        <v>10723</v>
      </c>
    </row>
    <row r="2545" spans="31:48">
      <c r="AE2545" s="19">
        <v>2533</v>
      </c>
      <c r="AF2545" s="382" t="s">
        <v>10723</v>
      </c>
      <c r="AQ2545" s="19">
        <v>2533</v>
      </c>
      <c r="AR2545" s="382" t="s">
        <v>10723</v>
      </c>
      <c r="AU2545" s="376">
        <v>2533</v>
      </c>
      <c r="AV2545" s="376" t="s">
        <v>10723</v>
      </c>
    </row>
    <row r="2546" spans="31:48">
      <c r="AE2546" s="19">
        <v>2534</v>
      </c>
      <c r="AF2546" s="382" t="s">
        <v>10723</v>
      </c>
      <c r="AQ2546" s="19">
        <v>2534</v>
      </c>
      <c r="AR2546" s="382" t="s">
        <v>10723</v>
      </c>
      <c r="AU2546" s="376">
        <v>2534</v>
      </c>
      <c r="AV2546" s="376" t="s">
        <v>10723</v>
      </c>
    </row>
    <row r="2547" spans="31:48">
      <c r="AE2547" s="19">
        <v>2535</v>
      </c>
      <c r="AF2547" s="382" t="s">
        <v>10723</v>
      </c>
      <c r="AQ2547" s="19">
        <v>2535</v>
      </c>
      <c r="AR2547" s="382" t="s">
        <v>10723</v>
      </c>
      <c r="AU2547" s="376">
        <v>2535</v>
      </c>
      <c r="AV2547" s="376" t="s">
        <v>10723</v>
      </c>
    </row>
    <row r="2548" spans="31:48">
      <c r="AE2548" s="19">
        <v>2536</v>
      </c>
      <c r="AF2548" s="382" t="s">
        <v>10723</v>
      </c>
      <c r="AQ2548" s="19">
        <v>2536</v>
      </c>
      <c r="AR2548" s="382" t="s">
        <v>10723</v>
      </c>
      <c r="AU2548" s="376">
        <v>2536</v>
      </c>
      <c r="AV2548" s="376" t="s">
        <v>10723</v>
      </c>
    </row>
    <row r="2549" spans="31:48">
      <c r="AE2549" s="19">
        <v>2537</v>
      </c>
      <c r="AF2549" s="382" t="s">
        <v>10723</v>
      </c>
      <c r="AQ2549" s="19">
        <v>2537</v>
      </c>
      <c r="AR2549" s="382" t="s">
        <v>10723</v>
      </c>
      <c r="AU2549" s="376">
        <v>2537</v>
      </c>
      <c r="AV2549" s="376" t="s">
        <v>10723</v>
      </c>
    </row>
    <row r="2550" spans="31:48">
      <c r="AE2550" s="19">
        <v>2538</v>
      </c>
      <c r="AF2550" s="382" t="s">
        <v>10723</v>
      </c>
      <c r="AQ2550" s="19">
        <v>2538</v>
      </c>
      <c r="AR2550" s="382" t="s">
        <v>10723</v>
      </c>
      <c r="AU2550" s="376">
        <v>2538</v>
      </c>
      <c r="AV2550" s="376" t="s">
        <v>10723</v>
      </c>
    </row>
    <row r="2551" spans="31:48">
      <c r="AE2551" s="19">
        <v>2539</v>
      </c>
      <c r="AF2551" s="382" t="s">
        <v>10723</v>
      </c>
      <c r="AQ2551" s="19">
        <v>2539</v>
      </c>
      <c r="AR2551" s="382" t="s">
        <v>10723</v>
      </c>
      <c r="AU2551" s="376">
        <v>2539</v>
      </c>
      <c r="AV2551" s="376" t="s">
        <v>10723</v>
      </c>
    </row>
    <row r="2552" spans="31:48">
      <c r="AE2552" s="19">
        <v>2540</v>
      </c>
      <c r="AF2552" s="382" t="s">
        <v>10723</v>
      </c>
      <c r="AQ2552" s="19">
        <v>2540</v>
      </c>
      <c r="AR2552" s="382" t="s">
        <v>10723</v>
      </c>
      <c r="AU2552" s="376">
        <v>2540</v>
      </c>
      <c r="AV2552" s="376" t="s">
        <v>10723</v>
      </c>
    </row>
    <row r="2553" spans="31:48">
      <c r="AE2553" s="19">
        <v>2541</v>
      </c>
      <c r="AF2553" s="382" t="s">
        <v>10723</v>
      </c>
      <c r="AQ2553" s="19">
        <v>2541</v>
      </c>
      <c r="AR2553" s="382" t="s">
        <v>10723</v>
      </c>
      <c r="AU2553" s="376">
        <v>2541</v>
      </c>
      <c r="AV2553" s="376" t="s">
        <v>10723</v>
      </c>
    </row>
    <row r="2554" spans="31:48">
      <c r="AE2554" s="19">
        <v>2542</v>
      </c>
      <c r="AF2554" s="382" t="s">
        <v>10723</v>
      </c>
      <c r="AQ2554" s="19">
        <v>2542</v>
      </c>
      <c r="AR2554" s="382" t="s">
        <v>10723</v>
      </c>
      <c r="AU2554" s="376">
        <v>2542</v>
      </c>
      <c r="AV2554" s="376" t="s">
        <v>10723</v>
      </c>
    </row>
    <row r="2555" spans="31:48">
      <c r="AE2555" s="19">
        <v>2543</v>
      </c>
      <c r="AF2555" s="382" t="s">
        <v>10723</v>
      </c>
      <c r="AQ2555" s="19">
        <v>2543</v>
      </c>
      <c r="AR2555" s="382" t="s">
        <v>10723</v>
      </c>
      <c r="AU2555" s="376">
        <v>2543</v>
      </c>
      <c r="AV2555" s="376" t="s">
        <v>10723</v>
      </c>
    </row>
    <row r="2556" spans="31:48">
      <c r="AE2556" s="19">
        <v>2544</v>
      </c>
      <c r="AF2556" s="382" t="s">
        <v>10723</v>
      </c>
      <c r="AQ2556" s="19">
        <v>2544</v>
      </c>
      <c r="AR2556" s="382" t="s">
        <v>10723</v>
      </c>
      <c r="AU2556" s="376">
        <v>2544</v>
      </c>
      <c r="AV2556" s="376" t="s">
        <v>10723</v>
      </c>
    </row>
    <row r="2557" spans="31:48">
      <c r="AE2557" s="19">
        <v>2545</v>
      </c>
      <c r="AF2557" s="382" t="s">
        <v>10723</v>
      </c>
      <c r="AQ2557" s="19">
        <v>2545</v>
      </c>
      <c r="AR2557" s="382" t="s">
        <v>10723</v>
      </c>
      <c r="AU2557" s="376">
        <v>2545</v>
      </c>
      <c r="AV2557" s="376" t="s">
        <v>10723</v>
      </c>
    </row>
    <row r="2558" spans="31:48">
      <c r="AE2558" s="19">
        <v>2546</v>
      </c>
      <c r="AF2558" s="382" t="s">
        <v>10723</v>
      </c>
      <c r="AQ2558" s="19">
        <v>2546</v>
      </c>
      <c r="AR2558" s="382" t="s">
        <v>10723</v>
      </c>
      <c r="AU2558" s="376">
        <v>2546</v>
      </c>
      <c r="AV2558" s="376" t="s">
        <v>10723</v>
      </c>
    </row>
    <row r="2559" spans="31:48">
      <c r="AE2559" s="19">
        <v>2547</v>
      </c>
      <c r="AF2559" s="382" t="s">
        <v>10723</v>
      </c>
      <c r="AQ2559" s="19">
        <v>2547</v>
      </c>
      <c r="AR2559" s="382" t="s">
        <v>10723</v>
      </c>
      <c r="AU2559" s="376">
        <v>2547</v>
      </c>
      <c r="AV2559" s="376" t="s">
        <v>10723</v>
      </c>
    </row>
    <row r="2560" spans="31:48">
      <c r="AE2560" s="19">
        <v>2548</v>
      </c>
      <c r="AF2560" s="382" t="s">
        <v>10723</v>
      </c>
      <c r="AQ2560" s="19">
        <v>2548</v>
      </c>
      <c r="AR2560" s="382" t="s">
        <v>10723</v>
      </c>
      <c r="AU2560" s="376">
        <v>2548</v>
      </c>
      <c r="AV2560" s="376" t="s">
        <v>10723</v>
      </c>
    </row>
    <row r="2561" spans="31:48">
      <c r="AE2561" s="19">
        <v>2549</v>
      </c>
      <c r="AF2561" s="382" t="s">
        <v>10723</v>
      </c>
      <c r="AQ2561" s="19">
        <v>2549</v>
      </c>
      <c r="AR2561" s="382" t="s">
        <v>10723</v>
      </c>
      <c r="AU2561" s="376">
        <v>2549</v>
      </c>
      <c r="AV2561" s="376" t="s">
        <v>10723</v>
      </c>
    </row>
    <row r="2562" spans="31:48">
      <c r="AE2562" s="19">
        <v>2550</v>
      </c>
      <c r="AF2562" s="382" t="s">
        <v>10723</v>
      </c>
      <c r="AQ2562" s="19">
        <v>2550</v>
      </c>
      <c r="AR2562" s="382" t="s">
        <v>10723</v>
      </c>
      <c r="AU2562" s="376">
        <v>2550</v>
      </c>
      <c r="AV2562" s="376" t="s">
        <v>10723</v>
      </c>
    </row>
    <row r="2563" spans="31:48">
      <c r="AE2563" s="19">
        <v>2551</v>
      </c>
      <c r="AF2563" s="382" t="s">
        <v>10723</v>
      </c>
      <c r="AQ2563" s="19">
        <v>2551</v>
      </c>
      <c r="AR2563" s="382" t="s">
        <v>10723</v>
      </c>
      <c r="AU2563" s="376">
        <v>2551</v>
      </c>
      <c r="AV2563" s="376" t="s">
        <v>10723</v>
      </c>
    </row>
    <row r="2564" spans="31:48">
      <c r="AE2564" s="19">
        <v>2552</v>
      </c>
      <c r="AF2564" s="382" t="s">
        <v>10723</v>
      </c>
      <c r="AQ2564" s="19">
        <v>2552</v>
      </c>
      <c r="AR2564" s="382" t="s">
        <v>10723</v>
      </c>
      <c r="AU2564" s="376">
        <v>2552</v>
      </c>
      <c r="AV2564" s="376" t="s">
        <v>10723</v>
      </c>
    </row>
    <row r="2565" spans="31:48">
      <c r="AE2565" s="19">
        <v>2553</v>
      </c>
      <c r="AF2565" s="382" t="s">
        <v>10723</v>
      </c>
      <c r="AQ2565" s="19">
        <v>2553</v>
      </c>
      <c r="AR2565" s="382" t="s">
        <v>10723</v>
      </c>
      <c r="AU2565" s="376">
        <v>2553</v>
      </c>
      <c r="AV2565" s="376" t="s">
        <v>10723</v>
      </c>
    </row>
    <row r="2566" spans="31:48">
      <c r="AE2566" s="19">
        <v>2554</v>
      </c>
      <c r="AF2566" s="382" t="s">
        <v>10723</v>
      </c>
      <c r="AQ2566" s="19">
        <v>2554</v>
      </c>
      <c r="AR2566" s="382" t="s">
        <v>10723</v>
      </c>
      <c r="AU2566" s="376">
        <v>2554</v>
      </c>
      <c r="AV2566" s="376" t="s">
        <v>10723</v>
      </c>
    </row>
    <row r="2567" spans="31:48">
      <c r="AE2567" s="19">
        <v>2555</v>
      </c>
      <c r="AF2567" s="382" t="s">
        <v>10723</v>
      </c>
      <c r="AQ2567" s="19">
        <v>2555</v>
      </c>
      <c r="AR2567" s="382" t="s">
        <v>10723</v>
      </c>
      <c r="AU2567" s="376">
        <v>2555</v>
      </c>
      <c r="AV2567" s="376" t="s">
        <v>10723</v>
      </c>
    </row>
    <row r="2568" spans="31:48">
      <c r="AE2568" s="19">
        <v>2556</v>
      </c>
      <c r="AF2568" s="382" t="s">
        <v>10723</v>
      </c>
      <c r="AQ2568" s="19">
        <v>2556</v>
      </c>
      <c r="AR2568" s="382" t="s">
        <v>10723</v>
      </c>
      <c r="AU2568" s="376">
        <v>2556</v>
      </c>
      <c r="AV2568" s="376" t="s">
        <v>10723</v>
      </c>
    </row>
    <row r="2569" spans="31:48">
      <c r="AE2569" s="19">
        <v>2557</v>
      </c>
      <c r="AF2569" s="382" t="s">
        <v>10723</v>
      </c>
      <c r="AQ2569" s="19">
        <v>2557</v>
      </c>
      <c r="AR2569" s="382" t="s">
        <v>10723</v>
      </c>
      <c r="AU2569" s="376">
        <v>2557</v>
      </c>
      <c r="AV2569" s="376" t="s">
        <v>10723</v>
      </c>
    </row>
    <row r="2570" spans="31:48">
      <c r="AE2570" s="19">
        <v>2558</v>
      </c>
      <c r="AF2570" s="382" t="s">
        <v>10723</v>
      </c>
      <c r="AQ2570" s="19">
        <v>2558</v>
      </c>
      <c r="AR2570" s="382" t="s">
        <v>10723</v>
      </c>
      <c r="AU2570" s="376">
        <v>2558</v>
      </c>
      <c r="AV2570" s="376" t="s">
        <v>10723</v>
      </c>
    </row>
    <row r="2571" spans="31:48">
      <c r="AE2571" s="19">
        <v>2559</v>
      </c>
      <c r="AF2571" s="382" t="s">
        <v>10723</v>
      </c>
      <c r="AQ2571" s="19">
        <v>2559</v>
      </c>
      <c r="AR2571" s="382" t="s">
        <v>10723</v>
      </c>
      <c r="AU2571" s="376">
        <v>2559</v>
      </c>
      <c r="AV2571" s="376" t="s">
        <v>10723</v>
      </c>
    </row>
    <row r="2572" spans="31:48">
      <c r="AE2572" s="19">
        <v>2560</v>
      </c>
      <c r="AF2572" s="382" t="s">
        <v>10723</v>
      </c>
      <c r="AQ2572" s="19">
        <v>2560</v>
      </c>
      <c r="AR2572" s="382" t="s">
        <v>10723</v>
      </c>
      <c r="AU2572" s="376">
        <v>2560</v>
      </c>
      <c r="AV2572" s="376" t="s">
        <v>10723</v>
      </c>
    </row>
    <row r="2573" spans="31:48">
      <c r="AE2573" s="19">
        <v>2561</v>
      </c>
      <c r="AF2573" s="382" t="s">
        <v>10723</v>
      </c>
      <c r="AQ2573" s="19">
        <v>2561</v>
      </c>
      <c r="AR2573" s="382" t="s">
        <v>10723</v>
      </c>
      <c r="AU2573" s="376">
        <v>2561</v>
      </c>
      <c r="AV2573" s="376" t="s">
        <v>10723</v>
      </c>
    </row>
    <row r="2574" spans="31:48">
      <c r="AE2574" s="19">
        <v>2562</v>
      </c>
      <c r="AF2574" s="382" t="s">
        <v>10723</v>
      </c>
      <c r="AQ2574" s="19">
        <v>2562</v>
      </c>
      <c r="AR2574" s="382" t="s">
        <v>10723</v>
      </c>
      <c r="AU2574" s="376">
        <v>2562</v>
      </c>
      <c r="AV2574" s="376" t="s">
        <v>10723</v>
      </c>
    </row>
    <row r="2575" spans="31:48">
      <c r="AE2575" s="19">
        <v>2563</v>
      </c>
      <c r="AF2575" s="382" t="s">
        <v>10723</v>
      </c>
      <c r="AQ2575" s="19">
        <v>2563</v>
      </c>
      <c r="AR2575" s="382" t="s">
        <v>10723</v>
      </c>
      <c r="AU2575" s="376">
        <v>2563</v>
      </c>
      <c r="AV2575" s="376" t="s">
        <v>10723</v>
      </c>
    </row>
    <row r="2576" spans="31:48">
      <c r="AE2576" s="19">
        <v>2564</v>
      </c>
      <c r="AF2576" s="382" t="s">
        <v>10723</v>
      </c>
      <c r="AQ2576" s="19">
        <v>2564</v>
      </c>
      <c r="AR2576" s="382" t="s">
        <v>10723</v>
      </c>
      <c r="AU2576" s="376">
        <v>2564</v>
      </c>
      <c r="AV2576" s="376" t="s">
        <v>10723</v>
      </c>
    </row>
    <row r="2577" spans="31:48">
      <c r="AE2577" s="19">
        <v>2565</v>
      </c>
      <c r="AF2577" s="382" t="s">
        <v>10723</v>
      </c>
      <c r="AQ2577" s="19">
        <v>2565</v>
      </c>
      <c r="AR2577" s="382" t="s">
        <v>10723</v>
      </c>
      <c r="AU2577" s="376">
        <v>2565</v>
      </c>
      <c r="AV2577" s="376" t="s">
        <v>10723</v>
      </c>
    </row>
    <row r="2578" spans="31:48">
      <c r="AE2578" s="19">
        <v>2566</v>
      </c>
      <c r="AF2578" s="382" t="s">
        <v>10723</v>
      </c>
      <c r="AQ2578" s="19">
        <v>2566</v>
      </c>
      <c r="AR2578" s="382" t="s">
        <v>10723</v>
      </c>
      <c r="AU2578" s="376">
        <v>2566</v>
      </c>
      <c r="AV2578" s="376" t="s">
        <v>10723</v>
      </c>
    </row>
    <row r="2579" spans="31:48">
      <c r="AE2579" s="19">
        <v>2567</v>
      </c>
      <c r="AF2579" s="382" t="s">
        <v>10723</v>
      </c>
      <c r="AQ2579" s="19">
        <v>2567</v>
      </c>
      <c r="AR2579" s="382" t="s">
        <v>10723</v>
      </c>
      <c r="AU2579" s="376">
        <v>2567</v>
      </c>
      <c r="AV2579" s="376" t="s">
        <v>10723</v>
      </c>
    </row>
    <row r="2580" spans="31:48">
      <c r="AE2580" s="19">
        <v>2568</v>
      </c>
      <c r="AF2580" s="382" t="s">
        <v>10723</v>
      </c>
      <c r="AQ2580" s="19">
        <v>2568</v>
      </c>
      <c r="AR2580" s="382" t="s">
        <v>10723</v>
      </c>
      <c r="AU2580" s="376">
        <v>2568</v>
      </c>
      <c r="AV2580" s="376" t="s">
        <v>10723</v>
      </c>
    </row>
    <row r="2581" spans="31:48">
      <c r="AE2581" s="19">
        <v>2569</v>
      </c>
      <c r="AF2581" s="382" t="s">
        <v>10723</v>
      </c>
      <c r="AQ2581" s="19">
        <v>2569</v>
      </c>
      <c r="AR2581" s="382" t="s">
        <v>10723</v>
      </c>
      <c r="AU2581" s="376">
        <v>2569</v>
      </c>
      <c r="AV2581" s="376" t="s">
        <v>10723</v>
      </c>
    </row>
    <row r="2582" spans="31:48">
      <c r="AE2582" s="19">
        <v>2570</v>
      </c>
      <c r="AF2582" s="382" t="s">
        <v>10723</v>
      </c>
      <c r="AQ2582" s="19">
        <v>2570</v>
      </c>
      <c r="AR2582" s="382" t="s">
        <v>10723</v>
      </c>
      <c r="AU2582" s="376">
        <v>2570</v>
      </c>
      <c r="AV2582" s="376" t="s">
        <v>10723</v>
      </c>
    </row>
    <row r="2583" spans="31:48">
      <c r="AE2583" s="19">
        <v>2571</v>
      </c>
      <c r="AF2583" s="382" t="s">
        <v>10723</v>
      </c>
      <c r="AQ2583" s="19">
        <v>2571</v>
      </c>
      <c r="AR2583" s="382" t="s">
        <v>10723</v>
      </c>
      <c r="AU2583" s="376">
        <v>2571</v>
      </c>
      <c r="AV2583" s="376" t="s">
        <v>10723</v>
      </c>
    </row>
    <row r="2584" spans="31:48">
      <c r="AE2584" s="19">
        <v>2572</v>
      </c>
      <c r="AF2584" s="382" t="s">
        <v>10723</v>
      </c>
      <c r="AQ2584" s="19">
        <v>2572</v>
      </c>
      <c r="AR2584" s="382" t="s">
        <v>10723</v>
      </c>
      <c r="AU2584" s="376">
        <v>2572</v>
      </c>
      <c r="AV2584" s="376" t="s">
        <v>10723</v>
      </c>
    </row>
    <row r="2585" spans="31:48">
      <c r="AE2585" s="19">
        <v>2573</v>
      </c>
      <c r="AF2585" s="382" t="s">
        <v>10723</v>
      </c>
      <c r="AQ2585" s="19">
        <v>2573</v>
      </c>
      <c r="AR2585" s="382" t="s">
        <v>10723</v>
      </c>
      <c r="AU2585" s="376">
        <v>2573</v>
      </c>
      <c r="AV2585" s="376" t="s">
        <v>10723</v>
      </c>
    </row>
    <row r="2586" spans="31:48">
      <c r="AE2586" s="19">
        <v>2574</v>
      </c>
      <c r="AF2586" s="382" t="s">
        <v>10723</v>
      </c>
      <c r="AQ2586" s="19">
        <v>2574</v>
      </c>
      <c r="AR2586" s="382" t="s">
        <v>10723</v>
      </c>
      <c r="AU2586" s="376">
        <v>2574</v>
      </c>
      <c r="AV2586" s="376" t="s">
        <v>10723</v>
      </c>
    </row>
    <row r="2587" spans="31:48">
      <c r="AE2587" s="19">
        <v>2575</v>
      </c>
      <c r="AF2587" s="382" t="s">
        <v>10723</v>
      </c>
      <c r="AQ2587" s="19">
        <v>2575</v>
      </c>
      <c r="AR2587" s="382" t="s">
        <v>10723</v>
      </c>
      <c r="AU2587" s="376">
        <v>2575</v>
      </c>
      <c r="AV2587" s="376" t="s">
        <v>10723</v>
      </c>
    </row>
    <row r="2588" spans="31:48">
      <c r="AE2588" s="19">
        <v>2576</v>
      </c>
      <c r="AF2588" s="382" t="s">
        <v>10723</v>
      </c>
      <c r="AQ2588" s="19">
        <v>2576</v>
      </c>
      <c r="AR2588" s="382" t="s">
        <v>10723</v>
      </c>
      <c r="AU2588" s="376">
        <v>2576</v>
      </c>
      <c r="AV2588" s="376" t="s">
        <v>10723</v>
      </c>
    </row>
    <row r="2589" spans="31:48">
      <c r="AE2589" s="19">
        <v>2577</v>
      </c>
      <c r="AF2589" s="382" t="s">
        <v>10723</v>
      </c>
      <c r="AQ2589" s="19">
        <v>2577</v>
      </c>
      <c r="AR2589" s="382" t="s">
        <v>10723</v>
      </c>
      <c r="AU2589" s="376">
        <v>2577</v>
      </c>
      <c r="AV2589" s="376" t="s">
        <v>10723</v>
      </c>
    </row>
    <row r="2590" spans="31:48">
      <c r="AE2590" s="19">
        <v>2578</v>
      </c>
      <c r="AF2590" s="382" t="s">
        <v>10723</v>
      </c>
      <c r="AQ2590" s="19">
        <v>2578</v>
      </c>
      <c r="AR2590" s="382" t="s">
        <v>10723</v>
      </c>
      <c r="AU2590" s="376">
        <v>2578</v>
      </c>
      <c r="AV2590" s="376" t="s">
        <v>10723</v>
      </c>
    </row>
    <row r="2591" spans="31:48">
      <c r="AE2591" s="19">
        <v>2579</v>
      </c>
      <c r="AF2591" s="382" t="s">
        <v>10723</v>
      </c>
      <c r="AQ2591" s="19">
        <v>2579</v>
      </c>
      <c r="AR2591" s="382" t="s">
        <v>10723</v>
      </c>
      <c r="AU2591" s="376">
        <v>2579</v>
      </c>
      <c r="AV2591" s="376" t="s">
        <v>10723</v>
      </c>
    </row>
    <row r="2592" spans="31:48">
      <c r="AE2592" s="19">
        <v>2580</v>
      </c>
      <c r="AF2592" s="382" t="s">
        <v>10723</v>
      </c>
      <c r="AQ2592" s="19">
        <v>2580</v>
      </c>
      <c r="AR2592" s="382" t="s">
        <v>10723</v>
      </c>
      <c r="AU2592" s="376">
        <v>2580</v>
      </c>
      <c r="AV2592" s="376" t="s">
        <v>10723</v>
      </c>
    </row>
    <row r="2593" spans="31:48">
      <c r="AE2593" s="19">
        <v>2581</v>
      </c>
      <c r="AF2593" s="382" t="s">
        <v>10723</v>
      </c>
      <c r="AQ2593" s="19">
        <v>2581</v>
      </c>
      <c r="AR2593" s="382" t="s">
        <v>10723</v>
      </c>
      <c r="AU2593" s="376">
        <v>2581</v>
      </c>
      <c r="AV2593" s="376" t="s">
        <v>10723</v>
      </c>
    </row>
    <row r="2594" spans="31:48">
      <c r="AE2594" s="19">
        <v>2582</v>
      </c>
      <c r="AF2594" s="382" t="s">
        <v>10723</v>
      </c>
      <c r="AQ2594" s="19">
        <v>2582</v>
      </c>
      <c r="AR2594" s="382" t="s">
        <v>10723</v>
      </c>
      <c r="AU2594" s="376">
        <v>2582</v>
      </c>
      <c r="AV2594" s="376" t="s">
        <v>10723</v>
      </c>
    </row>
    <row r="2595" spans="31:48">
      <c r="AE2595" s="19">
        <v>2583</v>
      </c>
      <c r="AF2595" s="382" t="s">
        <v>10723</v>
      </c>
      <c r="AQ2595" s="19">
        <v>2583</v>
      </c>
      <c r="AR2595" s="382" t="s">
        <v>10723</v>
      </c>
      <c r="AU2595" s="376">
        <v>2583</v>
      </c>
      <c r="AV2595" s="376" t="s">
        <v>10723</v>
      </c>
    </row>
    <row r="2596" spans="31:48">
      <c r="AE2596" s="19">
        <v>2584</v>
      </c>
      <c r="AF2596" s="382" t="s">
        <v>10723</v>
      </c>
      <c r="AQ2596" s="19">
        <v>2584</v>
      </c>
      <c r="AR2596" s="382" t="s">
        <v>10723</v>
      </c>
      <c r="AU2596" s="376">
        <v>2584</v>
      </c>
      <c r="AV2596" s="376" t="s">
        <v>10723</v>
      </c>
    </row>
    <row r="2597" spans="31:48">
      <c r="AE2597" s="19">
        <v>2585</v>
      </c>
      <c r="AF2597" s="382" t="s">
        <v>10723</v>
      </c>
      <c r="AQ2597" s="19">
        <v>2585</v>
      </c>
      <c r="AR2597" s="382" t="s">
        <v>10723</v>
      </c>
      <c r="AU2597" s="376">
        <v>2585</v>
      </c>
      <c r="AV2597" s="376" t="s">
        <v>10723</v>
      </c>
    </row>
    <row r="2598" spans="31:48">
      <c r="AE2598" s="19">
        <v>2586</v>
      </c>
      <c r="AF2598" s="382" t="s">
        <v>10723</v>
      </c>
      <c r="AQ2598" s="19">
        <v>2586</v>
      </c>
      <c r="AR2598" s="382" t="s">
        <v>10723</v>
      </c>
      <c r="AU2598" s="376">
        <v>2586</v>
      </c>
      <c r="AV2598" s="376" t="s">
        <v>10723</v>
      </c>
    </row>
    <row r="2599" spans="31:48">
      <c r="AE2599" s="19">
        <v>2587</v>
      </c>
      <c r="AF2599" s="382" t="s">
        <v>10723</v>
      </c>
      <c r="AQ2599" s="19">
        <v>2587</v>
      </c>
      <c r="AR2599" s="382" t="s">
        <v>10723</v>
      </c>
      <c r="AU2599" s="376">
        <v>2587</v>
      </c>
      <c r="AV2599" s="376" t="s">
        <v>10723</v>
      </c>
    </row>
    <row r="2600" spans="31:48">
      <c r="AE2600" s="19">
        <v>2588</v>
      </c>
      <c r="AF2600" s="382" t="s">
        <v>10723</v>
      </c>
      <c r="AQ2600" s="19">
        <v>2588</v>
      </c>
      <c r="AR2600" s="382" t="s">
        <v>10723</v>
      </c>
      <c r="AU2600" s="376">
        <v>2588</v>
      </c>
      <c r="AV2600" s="376" t="s">
        <v>10723</v>
      </c>
    </row>
    <row r="2601" spans="31:48">
      <c r="AE2601" s="19">
        <v>2589</v>
      </c>
      <c r="AF2601" s="382" t="s">
        <v>10723</v>
      </c>
      <c r="AQ2601" s="19">
        <v>2589</v>
      </c>
      <c r="AR2601" s="382" t="s">
        <v>10723</v>
      </c>
      <c r="AU2601" s="376">
        <v>2589</v>
      </c>
      <c r="AV2601" s="376" t="s">
        <v>10723</v>
      </c>
    </row>
    <row r="2602" spans="31:48">
      <c r="AE2602" s="19">
        <v>2590</v>
      </c>
      <c r="AF2602" s="382" t="s">
        <v>10723</v>
      </c>
      <c r="AQ2602" s="19">
        <v>2590</v>
      </c>
      <c r="AR2602" s="382" t="s">
        <v>10723</v>
      </c>
      <c r="AU2602" s="376">
        <v>2590</v>
      </c>
      <c r="AV2602" s="376" t="s">
        <v>10723</v>
      </c>
    </row>
    <row r="2603" spans="31:48">
      <c r="AE2603" s="19">
        <v>2591</v>
      </c>
      <c r="AF2603" s="382" t="s">
        <v>10723</v>
      </c>
      <c r="AQ2603" s="19">
        <v>2591</v>
      </c>
      <c r="AR2603" s="382" t="s">
        <v>10723</v>
      </c>
      <c r="AU2603" s="376">
        <v>2591</v>
      </c>
      <c r="AV2603" s="376" t="s">
        <v>10723</v>
      </c>
    </row>
    <row r="2604" spans="31:48">
      <c r="AE2604" s="19">
        <v>2592</v>
      </c>
      <c r="AF2604" s="382" t="s">
        <v>10723</v>
      </c>
      <c r="AQ2604" s="19">
        <v>2592</v>
      </c>
      <c r="AR2604" s="382" t="s">
        <v>10723</v>
      </c>
      <c r="AU2604" s="376">
        <v>2592</v>
      </c>
      <c r="AV2604" s="376" t="s">
        <v>10723</v>
      </c>
    </row>
    <row r="2605" spans="31:48">
      <c r="AE2605" s="19">
        <v>2593</v>
      </c>
      <c r="AF2605" s="382" t="s">
        <v>10723</v>
      </c>
      <c r="AQ2605" s="19">
        <v>2593</v>
      </c>
      <c r="AR2605" s="382" t="s">
        <v>10723</v>
      </c>
      <c r="AU2605" s="376">
        <v>2593</v>
      </c>
      <c r="AV2605" s="376" t="s">
        <v>10723</v>
      </c>
    </row>
    <row r="2606" spans="31:48">
      <c r="AE2606" s="19">
        <v>2594</v>
      </c>
      <c r="AF2606" s="382" t="s">
        <v>10723</v>
      </c>
      <c r="AQ2606" s="19">
        <v>2594</v>
      </c>
      <c r="AR2606" s="382" t="s">
        <v>10723</v>
      </c>
      <c r="AU2606" s="376">
        <v>2594</v>
      </c>
      <c r="AV2606" s="376" t="s">
        <v>10723</v>
      </c>
    </row>
    <row r="2607" spans="31:48">
      <c r="AE2607" s="19">
        <v>2595</v>
      </c>
      <c r="AF2607" s="382" t="s">
        <v>10723</v>
      </c>
      <c r="AQ2607" s="19">
        <v>2595</v>
      </c>
      <c r="AR2607" s="382" t="s">
        <v>10723</v>
      </c>
      <c r="AU2607" s="376">
        <v>2595</v>
      </c>
      <c r="AV2607" s="376" t="s">
        <v>10723</v>
      </c>
    </row>
    <row r="2608" spans="31:48">
      <c r="AE2608" s="19">
        <v>2596</v>
      </c>
      <c r="AF2608" s="382" t="s">
        <v>10723</v>
      </c>
      <c r="AQ2608" s="19">
        <v>2596</v>
      </c>
      <c r="AR2608" s="382" t="s">
        <v>10723</v>
      </c>
      <c r="AU2608" s="376">
        <v>2596</v>
      </c>
      <c r="AV2608" s="376" t="s">
        <v>10723</v>
      </c>
    </row>
    <row r="2609" spans="31:48">
      <c r="AE2609" s="19">
        <v>2597</v>
      </c>
      <c r="AF2609" s="382" t="s">
        <v>10723</v>
      </c>
      <c r="AQ2609" s="19">
        <v>2597</v>
      </c>
      <c r="AR2609" s="382" t="s">
        <v>10723</v>
      </c>
      <c r="AU2609" s="376">
        <v>2597</v>
      </c>
      <c r="AV2609" s="376" t="s">
        <v>10723</v>
      </c>
    </row>
    <row r="2610" spans="31:48">
      <c r="AE2610" s="19">
        <v>2598</v>
      </c>
      <c r="AF2610" s="382" t="s">
        <v>10723</v>
      </c>
      <c r="AQ2610" s="19">
        <v>2598</v>
      </c>
      <c r="AR2610" s="382" t="s">
        <v>10723</v>
      </c>
      <c r="AU2610" s="376">
        <v>2598</v>
      </c>
      <c r="AV2610" s="376" t="s">
        <v>10723</v>
      </c>
    </row>
    <row r="2611" spans="31:48">
      <c r="AE2611" s="19">
        <v>2599</v>
      </c>
      <c r="AF2611" s="382" t="s">
        <v>10723</v>
      </c>
      <c r="AQ2611" s="19">
        <v>2599</v>
      </c>
      <c r="AR2611" s="382" t="s">
        <v>10723</v>
      </c>
      <c r="AU2611" s="376">
        <v>2599</v>
      </c>
      <c r="AV2611" s="376" t="s">
        <v>10723</v>
      </c>
    </row>
    <row r="2612" spans="31:48">
      <c r="AE2612" s="19">
        <v>2600</v>
      </c>
      <c r="AF2612" s="382" t="s">
        <v>10723</v>
      </c>
      <c r="AQ2612" s="19">
        <v>2600</v>
      </c>
      <c r="AR2612" s="382" t="s">
        <v>10723</v>
      </c>
      <c r="AU2612" s="376">
        <v>2600</v>
      </c>
      <c r="AV2612" s="376" t="s">
        <v>10723</v>
      </c>
    </row>
    <row r="2613" spans="31:48">
      <c r="AE2613" s="19">
        <v>2601</v>
      </c>
      <c r="AF2613" s="382" t="s">
        <v>10723</v>
      </c>
      <c r="AQ2613" s="19">
        <v>2601</v>
      </c>
      <c r="AR2613" s="382" t="s">
        <v>10723</v>
      </c>
      <c r="AU2613" s="376">
        <v>2601</v>
      </c>
      <c r="AV2613" s="376" t="s">
        <v>10723</v>
      </c>
    </row>
    <row r="2614" spans="31:48">
      <c r="AE2614" s="19">
        <v>2602</v>
      </c>
      <c r="AF2614" s="382" t="s">
        <v>10723</v>
      </c>
      <c r="AQ2614" s="19">
        <v>2602</v>
      </c>
      <c r="AR2614" s="382" t="s">
        <v>10723</v>
      </c>
      <c r="AU2614" s="376">
        <v>2602</v>
      </c>
      <c r="AV2614" s="376" t="s">
        <v>10723</v>
      </c>
    </row>
    <row r="2615" spans="31:48">
      <c r="AE2615" s="19">
        <v>2603</v>
      </c>
      <c r="AF2615" s="382" t="s">
        <v>10723</v>
      </c>
      <c r="AQ2615" s="19">
        <v>2603</v>
      </c>
      <c r="AR2615" s="382" t="s">
        <v>10723</v>
      </c>
      <c r="AU2615" s="376">
        <v>2603</v>
      </c>
      <c r="AV2615" s="376" t="s">
        <v>10723</v>
      </c>
    </row>
    <row r="2616" spans="31:48">
      <c r="AE2616" s="19">
        <v>2604</v>
      </c>
      <c r="AF2616" s="382" t="s">
        <v>10723</v>
      </c>
      <c r="AQ2616" s="19">
        <v>2604</v>
      </c>
      <c r="AR2616" s="382" t="s">
        <v>10723</v>
      </c>
      <c r="AU2616" s="376">
        <v>2604</v>
      </c>
      <c r="AV2616" s="376" t="s">
        <v>10723</v>
      </c>
    </row>
    <row r="2617" spans="31:48">
      <c r="AE2617" s="19">
        <v>2605</v>
      </c>
      <c r="AF2617" s="382" t="s">
        <v>10723</v>
      </c>
      <c r="AQ2617" s="19">
        <v>2605</v>
      </c>
      <c r="AR2617" s="382" t="s">
        <v>10723</v>
      </c>
      <c r="AU2617" s="376">
        <v>2605</v>
      </c>
      <c r="AV2617" s="376" t="s">
        <v>10723</v>
      </c>
    </row>
    <row r="2618" spans="31:48">
      <c r="AE2618" s="19">
        <v>2606</v>
      </c>
      <c r="AF2618" s="382" t="s">
        <v>10723</v>
      </c>
      <c r="AQ2618" s="19">
        <v>2606</v>
      </c>
      <c r="AR2618" s="382" t="s">
        <v>10723</v>
      </c>
      <c r="AU2618" s="376">
        <v>2606</v>
      </c>
      <c r="AV2618" s="376" t="s">
        <v>10723</v>
      </c>
    </row>
    <row r="2619" spans="31:48">
      <c r="AE2619" s="19">
        <v>2607</v>
      </c>
      <c r="AF2619" s="382" t="s">
        <v>10723</v>
      </c>
      <c r="AQ2619" s="19">
        <v>2607</v>
      </c>
      <c r="AR2619" s="382" t="s">
        <v>10723</v>
      </c>
      <c r="AU2619" s="376">
        <v>2607</v>
      </c>
      <c r="AV2619" s="376" t="s">
        <v>10723</v>
      </c>
    </row>
    <row r="2620" spans="31:48">
      <c r="AE2620" s="19">
        <v>2608</v>
      </c>
      <c r="AF2620" s="382" t="s">
        <v>10723</v>
      </c>
      <c r="AQ2620" s="19">
        <v>2608</v>
      </c>
      <c r="AR2620" s="382" t="s">
        <v>10723</v>
      </c>
      <c r="AU2620" s="376">
        <v>2608</v>
      </c>
      <c r="AV2620" s="376" t="s">
        <v>10723</v>
      </c>
    </row>
    <row r="2621" spans="31:48">
      <c r="AE2621" s="19">
        <v>2609</v>
      </c>
      <c r="AF2621" s="382" t="s">
        <v>10723</v>
      </c>
      <c r="AQ2621" s="19">
        <v>2609</v>
      </c>
      <c r="AR2621" s="382" t="s">
        <v>10723</v>
      </c>
      <c r="AU2621" s="376">
        <v>2609</v>
      </c>
      <c r="AV2621" s="376" t="s">
        <v>10723</v>
      </c>
    </row>
    <row r="2622" spans="31:48">
      <c r="AE2622" s="19">
        <v>2610</v>
      </c>
      <c r="AF2622" s="382" t="s">
        <v>10723</v>
      </c>
      <c r="AQ2622" s="19">
        <v>2610</v>
      </c>
      <c r="AR2622" s="382" t="s">
        <v>10723</v>
      </c>
      <c r="AU2622" s="376">
        <v>2610</v>
      </c>
      <c r="AV2622" s="376" t="s">
        <v>10723</v>
      </c>
    </row>
    <row r="2623" spans="31:48">
      <c r="AE2623" s="19">
        <v>2611</v>
      </c>
      <c r="AF2623" s="382" t="s">
        <v>10723</v>
      </c>
      <c r="AQ2623" s="19">
        <v>2611</v>
      </c>
      <c r="AR2623" s="382" t="s">
        <v>10723</v>
      </c>
      <c r="AU2623" s="376">
        <v>2611</v>
      </c>
      <c r="AV2623" s="376" t="s">
        <v>10723</v>
      </c>
    </row>
    <row r="2624" spans="31:48">
      <c r="AE2624" s="19">
        <v>2612</v>
      </c>
      <c r="AF2624" s="382" t="s">
        <v>10723</v>
      </c>
      <c r="AQ2624" s="19">
        <v>2612</v>
      </c>
      <c r="AR2624" s="382" t="s">
        <v>10723</v>
      </c>
      <c r="AU2624" s="376">
        <v>2612</v>
      </c>
      <c r="AV2624" s="376" t="s">
        <v>10723</v>
      </c>
    </row>
    <row r="2625" spans="31:48">
      <c r="AE2625" s="19">
        <v>2613</v>
      </c>
      <c r="AF2625" s="382" t="s">
        <v>10723</v>
      </c>
      <c r="AQ2625" s="19">
        <v>2613</v>
      </c>
      <c r="AR2625" s="382" t="s">
        <v>10723</v>
      </c>
      <c r="AU2625" s="376">
        <v>2613</v>
      </c>
      <c r="AV2625" s="376" t="s">
        <v>10723</v>
      </c>
    </row>
    <row r="2626" spans="31:48">
      <c r="AE2626" s="19">
        <v>2614</v>
      </c>
      <c r="AF2626" s="382" t="s">
        <v>10723</v>
      </c>
      <c r="AQ2626" s="19">
        <v>2614</v>
      </c>
      <c r="AR2626" s="382" t="s">
        <v>10723</v>
      </c>
      <c r="AU2626" s="376">
        <v>2614</v>
      </c>
      <c r="AV2626" s="376" t="s">
        <v>10723</v>
      </c>
    </row>
    <row r="2627" spans="31:48">
      <c r="AE2627" s="19">
        <v>2615</v>
      </c>
      <c r="AF2627" s="382" t="s">
        <v>10723</v>
      </c>
      <c r="AQ2627" s="19">
        <v>2615</v>
      </c>
      <c r="AR2627" s="382" t="s">
        <v>10723</v>
      </c>
      <c r="AU2627" s="376">
        <v>2615</v>
      </c>
      <c r="AV2627" s="376" t="s">
        <v>10723</v>
      </c>
    </row>
    <row r="2628" spans="31:48">
      <c r="AE2628" s="19">
        <v>2616</v>
      </c>
      <c r="AF2628" s="382" t="s">
        <v>10723</v>
      </c>
      <c r="AQ2628" s="19">
        <v>2616</v>
      </c>
      <c r="AR2628" s="382" t="s">
        <v>10723</v>
      </c>
      <c r="AU2628" s="376">
        <v>2616</v>
      </c>
      <c r="AV2628" s="376" t="s">
        <v>10723</v>
      </c>
    </row>
    <row r="2629" spans="31:48">
      <c r="AE2629" s="19">
        <v>2617</v>
      </c>
      <c r="AF2629" s="382" t="s">
        <v>10723</v>
      </c>
      <c r="AQ2629" s="19">
        <v>2617</v>
      </c>
      <c r="AR2629" s="382" t="s">
        <v>10723</v>
      </c>
      <c r="AU2629" s="376">
        <v>2617</v>
      </c>
      <c r="AV2629" s="376" t="s">
        <v>10723</v>
      </c>
    </row>
    <row r="2630" spans="31:48">
      <c r="AE2630" s="19">
        <v>2618</v>
      </c>
      <c r="AF2630" s="382" t="s">
        <v>10723</v>
      </c>
      <c r="AQ2630" s="19">
        <v>2618</v>
      </c>
      <c r="AR2630" s="382" t="s">
        <v>10723</v>
      </c>
      <c r="AU2630" s="376">
        <v>2618</v>
      </c>
      <c r="AV2630" s="376" t="s">
        <v>10723</v>
      </c>
    </row>
    <row r="2631" spans="31:48">
      <c r="AE2631" s="19">
        <v>2619</v>
      </c>
      <c r="AF2631" s="382" t="s">
        <v>10723</v>
      </c>
      <c r="AQ2631" s="19">
        <v>2619</v>
      </c>
      <c r="AR2631" s="382" t="s">
        <v>10723</v>
      </c>
      <c r="AU2631" s="376">
        <v>2619</v>
      </c>
      <c r="AV2631" s="376" t="s">
        <v>10723</v>
      </c>
    </row>
    <row r="2632" spans="31:48">
      <c r="AE2632" s="19">
        <v>2620</v>
      </c>
      <c r="AF2632" s="382" t="s">
        <v>10723</v>
      </c>
      <c r="AQ2632" s="19">
        <v>2620</v>
      </c>
      <c r="AR2632" s="382" t="s">
        <v>10723</v>
      </c>
      <c r="AU2632" s="376">
        <v>2620</v>
      </c>
      <c r="AV2632" s="376" t="s">
        <v>10723</v>
      </c>
    </row>
    <row r="2633" spans="31:48">
      <c r="AE2633" s="19">
        <v>2621</v>
      </c>
      <c r="AF2633" s="382" t="s">
        <v>10723</v>
      </c>
      <c r="AQ2633" s="19">
        <v>2621</v>
      </c>
      <c r="AR2633" s="382" t="s">
        <v>10723</v>
      </c>
      <c r="AU2633" s="376">
        <v>2621</v>
      </c>
      <c r="AV2633" s="376" t="s">
        <v>10723</v>
      </c>
    </row>
    <row r="2634" spans="31:48">
      <c r="AE2634" s="19">
        <v>2622</v>
      </c>
      <c r="AF2634" s="382" t="s">
        <v>10723</v>
      </c>
      <c r="AQ2634" s="19">
        <v>2622</v>
      </c>
      <c r="AR2634" s="382" t="s">
        <v>10723</v>
      </c>
      <c r="AU2634" s="376">
        <v>2622</v>
      </c>
      <c r="AV2634" s="376" t="s">
        <v>10723</v>
      </c>
    </row>
    <row r="2635" spans="31:48">
      <c r="AE2635" s="19">
        <v>2623</v>
      </c>
      <c r="AF2635" s="382" t="s">
        <v>10723</v>
      </c>
      <c r="AQ2635" s="19">
        <v>2623</v>
      </c>
      <c r="AR2635" s="382" t="s">
        <v>10723</v>
      </c>
      <c r="AU2635" s="376">
        <v>2623</v>
      </c>
      <c r="AV2635" s="376" t="s">
        <v>10723</v>
      </c>
    </row>
    <row r="2636" spans="31:48">
      <c r="AE2636" s="19">
        <v>2624</v>
      </c>
      <c r="AF2636" s="382" t="s">
        <v>10723</v>
      </c>
      <c r="AQ2636" s="19">
        <v>2624</v>
      </c>
      <c r="AR2636" s="382" t="s">
        <v>10723</v>
      </c>
      <c r="AU2636" s="376">
        <v>2624</v>
      </c>
      <c r="AV2636" s="376" t="s">
        <v>10723</v>
      </c>
    </row>
    <row r="2637" spans="31:48">
      <c r="AE2637" s="19">
        <v>2625</v>
      </c>
      <c r="AF2637" s="382" t="s">
        <v>10723</v>
      </c>
      <c r="AQ2637" s="19">
        <v>2625</v>
      </c>
      <c r="AR2637" s="382" t="s">
        <v>10723</v>
      </c>
      <c r="AU2637" s="376">
        <v>2625</v>
      </c>
      <c r="AV2637" s="376" t="s">
        <v>10723</v>
      </c>
    </row>
    <row r="2638" spans="31:48">
      <c r="AE2638" s="19">
        <v>2626</v>
      </c>
      <c r="AF2638" s="382" t="s">
        <v>10723</v>
      </c>
      <c r="AQ2638" s="19">
        <v>2626</v>
      </c>
      <c r="AR2638" s="382" t="s">
        <v>10723</v>
      </c>
      <c r="AU2638" s="376">
        <v>2626</v>
      </c>
      <c r="AV2638" s="376" t="s">
        <v>10723</v>
      </c>
    </row>
    <row r="2639" spans="31:48">
      <c r="AE2639" s="19">
        <v>2627</v>
      </c>
      <c r="AF2639" s="382" t="s">
        <v>10723</v>
      </c>
      <c r="AQ2639" s="19">
        <v>2627</v>
      </c>
      <c r="AR2639" s="382" t="s">
        <v>10723</v>
      </c>
      <c r="AU2639" s="376">
        <v>2627</v>
      </c>
      <c r="AV2639" s="376" t="s">
        <v>10723</v>
      </c>
    </row>
    <row r="2640" spans="31:48">
      <c r="AE2640" s="19">
        <v>2628</v>
      </c>
      <c r="AF2640" s="382" t="s">
        <v>10723</v>
      </c>
      <c r="AQ2640" s="19">
        <v>2628</v>
      </c>
      <c r="AR2640" s="382" t="s">
        <v>10723</v>
      </c>
      <c r="AU2640" s="376">
        <v>2628</v>
      </c>
      <c r="AV2640" s="376" t="s">
        <v>10723</v>
      </c>
    </row>
    <row r="2641" spans="31:48">
      <c r="AE2641" s="19">
        <v>2629</v>
      </c>
      <c r="AF2641" s="382" t="s">
        <v>10723</v>
      </c>
      <c r="AQ2641" s="19">
        <v>2629</v>
      </c>
      <c r="AR2641" s="382" t="s">
        <v>10723</v>
      </c>
      <c r="AU2641" s="376">
        <v>2629</v>
      </c>
      <c r="AV2641" s="376" t="s">
        <v>10723</v>
      </c>
    </row>
    <row r="2642" spans="31:48">
      <c r="AE2642" s="19">
        <v>2630</v>
      </c>
      <c r="AF2642" s="382" t="s">
        <v>10723</v>
      </c>
      <c r="AQ2642" s="19">
        <v>2630</v>
      </c>
      <c r="AR2642" s="382" t="s">
        <v>10723</v>
      </c>
      <c r="AU2642" s="376">
        <v>2630</v>
      </c>
      <c r="AV2642" s="376" t="s">
        <v>10723</v>
      </c>
    </row>
    <row r="2643" spans="31:48">
      <c r="AE2643" s="19">
        <v>2631</v>
      </c>
      <c r="AF2643" s="382" t="s">
        <v>10723</v>
      </c>
      <c r="AQ2643" s="19">
        <v>2631</v>
      </c>
      <c r="AR2643" s="382" t="s">
        <v>10723</v>
      </c>
      <c r="AU2643" s="376">
        <v>2631</v>
      </c>
      <c r="AV2643" s="376" t="s">
        <v>10723</v>
      </c>
    </row>
    <row r="2644" spans="31:48">
      <c r="AE2644" s="19">
        <v>2632</v>
      </c>
      <c r="AF2644" s="382" t="s">
        <v>10723</v>
      </c>
      <c r="AQ2644" s="19">
        <v>2632</v>
      </c>
      <c r="AR2644" s="382" t="s">
        <v>10723</v>
      </c>
      <c r="AU2644" s="376">
        <v>2632</v>
      </c>
      <c r="AV2644" s="376" t="s">
        <v>10723</v>
      </c>
    </row>
    <row r="2645" spans="31:48">
      <c r="AE2645" s="19">
        <v>2633</v>
      </c>
      <c r="AF2645" s="382" t="s">
        <v>10723</v>
      </c>
      <c r="AQ2645" s="19">
        <v>2633</v>
      </c>
      <c r="AR2645" s="382" t="s">
        <v>10723</v>
      </c>
      <c r="AU2645" s="376">
        <v>2633</v>
      </c>
      <c r="AV2645" s="376" t="s">
        <v>10723</v>
      </c>
    </row>
    <row r="2646" spans="31:48">
      <c r="AE2646" s="19">
        <v>2634</v>
      </c>
      <c r="AF2646" s="382" t="s">
        <v>10723</v>
      </c>
      <c r="AQ2646" s="19">
        <v>2634</v>
      </c>
      <c r="AR2646" s="382" t="s">
        <v>10723</v>
      </c>
      <c r="AU2646" s="376">
        <v>2634</v>
      </c>
      <c r="AV2646" s="376" t="s">
        <v>10723</v>
      </c>
    </row>
    <row r="2647" spans="31:48">
      <c r="AE2647" s="19">
        <v>2635</v>
      </c>
      <c r="AF2647" s="382" t="s">
        <v>10723</v>
      </c>
      <c r="AQ2647" s="19">
        <v>2635</v>
      </c>
      <c r="AR2647" s="382" t="s">
        <v>10723</v>
      </c>
      <c r="AU2647" s="376">
        <v>2635</v>
      </c>
      <c r="AV2647" s="376" t="s">
        <v>10723</v>
      </c>
    </row>
    <row r="2648" spans="31:48">
      <c r="AE2648" s="19">
        <v>2636</v>
      </c>
      <c r="AF2648" s="382" t="s">
        <v>10723</v>
      </c>
      <c r="AQ2648" s="19">
        <v>2636</v>
      </c>
      <c r="AR2648" s="382" t="s">
        <v>10723</v>
      </c>
      <c r="AU2648" s="376">
        <v>2636</v>
      </c>
      <c r="AV2648" s="376" t="s">
        <v>10723</v>
      </c>
    </row>
    <row r="2649" spans="31:48">
      <c r="AE2649" s="19">
        <v>2637</v>
      </c>
      <c r="AF2649" s="382" t="s">
        <v>10723</v>
      </c>
      <c r="AQ2649" s="19">
        <v>2637</v>
      </c>
      <c r="AR2649" s="382" t="s">
        <v>10723</v>
      </c>
      <c r="AU2649" s="376">
        <v>2637</v>
      </c>
      <c r="AV2649" s="376" t="s">
        <v>10723</v>
      </c>
    </row>
    <row r="2650" spans="31:48">
      <c r="AE2650" s="19">
        <v>2638</v>
      </c>
      <c r="AF2650" s="382" t="s">
        <v>10723</v>
      </c>
      <c r="AQ2650" s="19">
        <v>2638</v>
      </c>
      <c r="AR2650" s="382" t="s">
        <v>10723</v>
      </c>
      <c r="AU2650" s="376">
        <v>2638</v>
      </c>
      <c r="AV2650" s="376" t="s">
        <v>10723</v>
      </c>
    </row>
    <row r="2651" spans="31:48">
      <c r="AE2651" s="19">
        <v>2639</v>
      </c>
      <c r="AF2651" s="382" t="s">
        <v>10723</v>
      </c>
      <c r="AQ2651" s="19">
        <v>2639</v>
      </c>
      <c r="AR2651" s="382" t="s">
        <v>10723</v>
      </c>
      <c r="AU2651" s="376">
        <v>2639</v>
      </c>
      <c r="AV2651" s="376" t="s">
        <v>10723</v>
      </c>
    </row>
    <row r="2652" spans="31:48">
      <c r="AE2652" s="19">
        <v>2640</v>
      </c>
      <c r="AF2652" s="382" t="s">
        <v>10723</v>
      </c>
      <c r="AQ2652" s="19">
        <v>2640</v>
      </c>
      <c r="AR2652" s="382" t="s">
        <v>10723</v>
      </c>
      <c r="AU2652" s="376">
        <v>2640</v>
      </c>
      <c r="AV2652" s="376" t="s">
        <v>10723</v>
      </c>
    </row>
    <row r="2653" spans="31:48">
      <c r="AE2653" s="19">
        <v>2641</v>
      </c>
      <c r="AF2653" s="382" t="s">
        <v>10723</v>
      </c>
      <c r="AQ2653" s="19">
        <v>2641</v>
      </c>
      <c r="AR2653" s="382" t="s">
        <v>10723</v>
      </c>
      <c r="AU2653" s="376">
        <v>2641</v>
      </c>
      <c r="AV2653" s="376" t="s">
        <v>10723</v>
      </c>
    </row>
    <row r="2654" spans="31:48">
      <c r="AE2654" s="19">
        <v>2642</v>
      </c>
      <c r="AF2654" s="382" t="s">
        <v>10723</v>
      </c>
      <c r="AQ2654" s="19">
        <v>2642</v>
      </c>
      <c r="AR2654" s="382" t="s">
        <v>10723</v>
      </c>
      <c r="AU2654" s="376">
        <v>2642</v>
      </c>
      <c r="AV2654" s="376" t="s">
        <v>10723</v>
      </c>
    </row>
    <row r="2655" spans="31:48">
      <c r="AE2655" s="19">
        <v>2643</v>
      </c>
      <c r="AF2655" s="382" t="s">
        <v>10723</v>
      </c>
      <c r="AQ2655" s="19">
        <v>2643</v>
      </c>
      <c r="AR2655" s="382" t="s">
        <v>10723</v>
      </c>
      <c r="AU2655" s="376">
        <v>2643</v>
      </c>
      <c r="AV2655" s="376" t="s">
        <v>10723</v>
      </c>
    </row>
    <row r="2656" spans="31:48">
      <c r="AE2656" s="19">
        <v>2644</v>
      </c>
      <c r="AF2656" s="382" t="s">
        <v>10723</v>
      </c>
      <c r="AQ2656" s="19">
        <v>2644</v>
      </c>
      <c r="AR2656" s="382" t="s">
        <v>10723</v>
      </c>
      <c r="AU2656" s="376">
        <v>2644</v>
      </c>
      <c r="AV2656" s="376" t="s">
        <v>10723</v>
      </c>
    </row>
    <row r="2657" spans="31:48">
      <c r="AE2657" s="19">
        <v>2645</v>
      </c>
      <c r="AF2657" s="382" t="s">
        <v>10723</v>
      </c>
      <c r="AQ2657" s="19">
        <v>2645</v>
      </c>
      <c r="AR2657" s="382" t="s">
        <v>10723</v>
      </c>
      <c r="AU2657" s="376">
        <v>2645</v>
      </c>
      <c r="AV2657" s="376" t="s">
        <v>10723</v>
      </c>
    </row>
    <row r="2658" spans="31:48">
      <c r="AE2658" s="19">
        <v>2646</v>
      </c>
      <c r="AF2658" s="382" t="s">
        <v>10723</v>
      </c>
      <c r="AQ2658" s="19">
        <v>2646</v>
      </c>
      <c r="AR2658" s="382" t="s">
        <v>10723</v>
      </c>
      <c r="AU2658" s="376">
        <v>2646</v>
      </c>
      <c r="AV2658" s="376" t="s">
        <v>10723</v>
      </c>
    </row>
    <row r="2659" spans="31:48">
      <c r="AE2659" s="19">
        <v>2647</v>
      </c>
      <c r="AF2659" s="382" t="s">
        <v>10723</v>
      </c>
      <c r="AQ2659" s="19">
        <v>2647</v>
      </c>
      <c r="AR2659" s="382" t="s">
        <v>10723</v>
      </c>
      <c r="AU2659" s="376">
        <v>2647</v>
      </c>
      <c r="AV2659" s="376" t="s">
        <v>10723</v>
      </c>
    </row>
    <row r="2660" spans="31:48">
      <c r="AE2660" s="19">
        <v>2648</v>
      </c>
      <c r="AF2660" s="382" t="s">
        <v>10723</v>
      </c>
      <c r="AQ2660" s="19">
        <v>2648</v>
      </c>
      <c r="AR2660" s="382" t="s">
        <v>10723</v>
      </c>
      <c r="AU2660" s="376">
        <v>2648</v>
      </c>
      <c r="AV2660" s="376" t="s">
        <v>10723</v>
      </c>
    </row>
    <row r="2661" spans="31:48">
      <c r="AE2661" s="19">
        <v>2649</v>
      </c>
      <c r="AF2661" s="382" t="s">
        <v>10723</v>
      </c>
      <c r="AQ2661" s="19">
        <v>2649</v>
      </c>
      <c r="AR2661" s="382" t="s">
        <v>10723</v>
      </c>
      <c r="AU2661" s="376">
        <v>2649</v>
      </c>
      <c r="AV2661" s="376" t="s">
        <v>10723</v>
      </c>
    </row>
    <row r="2662" spans="31:48">
      <c r="AE2662" s="19">
        <v>2650</v>
      </c>
      <c r="AF2662" s="382" t="s">
        <v>10723</v>
      </c>
      <c r="AQ2662" s="19">
        <v>2650</v>
      </c>
      <c r="AR2662" s="382" t="s">
        <v>10723</v>
      </c>
      <c r="AU2662" s="376">
        <v>2650</v>
      </c>
      <c r="AV2662" s="376" t="s">
        <v>10723</v>
      </c>
    </row>
    <row r="2663" spans="31:48">
      <c r="AE2663" s="19">
        <v>2651</v>
      </c>
      <c r="AF2663" s="382" t="s">
        <v>10723</v>
      </c>
      <c r="AQ2663" s="19">
        <v>2651</v>
      </c>
      <c r="AR2663" s="382" t="s">
        <v>10723</v>
      </c>
      <c r="AU2663" s="376">
        <v>2651</v>
      </c>
      <c r="AV2663" s="376" t="s">
        <v>10723</v>
      </c>
    </row>
    <row r="2664" spans="31:48">
      <c r="AE2664" s="19">
        <v>2652</v>
      </c>
      <c r="AF2664" s="382" t="s">
        <v>10723</v>
      </c>
      <c r="AQ2664" s="19">
        <v>2652</v>
      </c>
      <c r="AR2664" s="382" t="s">
        <v>10723</v>
      </c>
      <c r="AU2664" s="376">
        <v>2652</v>
      </c>
      <c r="AV2664" s="376" t="s">
        <v>10723</v>
      </c>
    </row>
    <row r="2665" spans="31:48">
      <c r="AE2665" s="19">
        <v>2653</v>
      </c>
      <c r="AF2665" s="382" t="s">
        <v>10723</v>
      </c>
      <c r="AQ2665" s="19">
        <v>2653</v>
      </c>
      <c r="AR2665" s="382" t="s">
        <v>10723</v>
      </c>
      <c r="AU2665" s="376">
        <v>2653</v>
      </c>
      <c r="AV2665" s="376" t="s">
        <v>10723</v>
      </c>
    </row>
    <row r="2666" spans="31:48">
      <c r="AE2666" s="19">
        <v>2654</v>
      </c>
      <c r="AF2666" s="382" t="s">
        <v>10723</v>
      </c>
      <c r="AQ2666" s="19">
        <v>2654</v>
      </c>
      <c r="AR2666" s="382" t="s">
        <v>10723</v>
      </c>
      <c r="AU2666" s="376">
        <v>2654</v>
      </c>
      <c r="AV2666" s="376" t="s">
        <v>10723</v>
      </c>
    </row>
    <row r="2667" spans="31:48">
      <c r="AE2667" s="19">
        <v>2655</v>
      </c>
      <c r="AF2667" s="382" t="s">
        <v>10723</v>
      </c>
      <c r="AQ2667" s="19">
        <v>2655</v>
      </c>
      <c r="AR2667" s="382" t="s">
        <v>10723</v>
      </c>
      <c r="AU2667" s="376">
        <v>2655</v>
      </c>
      <c r="AV2667" s="376" t="s">
        <v>10723</v>
      </c>
    </row>
    <row r="2668" spans="31:48">
      <c r="AE2668" s="19">
        <v>2656</v>
      </c>
      <c r="AF2668" s="382" t="s">
        <v>10723</v>
      </c>
      <c r="AQ2668" s="19">
        <v>2656</v>
      </c>
      <c r="AR2668" s="382" t="s">
        <v>10723</v>
      </c>
      <c r="AU2668" s="376">
        <v>2656</v>
      </c>
      <c r="AV2668" s="376" t="s">
        <v>10723</v>
      </c>
    </row>
    <row r="2669" spans="31:48">
      <c r="AE2669" s="19">
        <v>2657</v>
      </c>
      <c r="AF2669" s="382" t="s">
        <v>10723</v>
      </c>
      <c r="AQ2669" s="19">
        <v>2657</v>
      </c>
      <c r="AR2669" s="382" t="s">
        <v>10723</v>
      </c>
      <c r="AU2669" s="376">
        <v>2657</v>
      </c>
      <c r="AV2669" s="376" t="s">
        <v>10723</v>
      </c>
    </row>
    <row r="2670" spans="31:48">
      <c r="AE2670" s="19">
        <v>2658</v>
      </c>
      <c r="AF2670" s="382" t="s">
        <v>10723</v>
      </c>
      <c r="AQ2670" s="19">
        <v>2658</v>
      </c>
      <c r="AR2670" s="382" t="s">
        <v>10723</v>
      </c>
      <c r="AU2670" s="376">
        <v>2658</v>
      </c>
      <c r="AV2670" s="376" t="s">
        <v>10723</v>
      </c>
    </row>
    <row r="2671" spans="31:48">
      <c r="AE2671" s="19">
        <v>2659</v>
      </c>
      <c r="AF2671" s="382" t="s">
        <v>10723</v>
      </c>
      <c r="AQ2671" s="19">
        <v>2659</v>
      </c>
      <c r="AR2671" s="382" t="s">
        <v>10723</v>
      </c>
      <c r="AU2671" s="376">
        <v>2659</v>
      </c>
      <c r="AV2671" s="376" t="s">
        <v>10723</v>
      </c>
    </row>
    <row r="2672" spans="31:48">
      <c r="AE2672" s="19">
        <v>2660</v>
      </c>
      <c r="AF2672" s="382" t="s">
        <v>10723</v>
      </c>
      <c r="AQ2672" s="19">
        <v>2660</v>
      </c>
      <c r="AR2672" s="382" t="s">
        <v>10723</v>
      </c>
      <c r="AU2672" s="376">
        <v>2660</v>
      </c>
      <c r="AV2672" s="376" t="s">
        <v>10723</v>
      </c>
    </row>
    <row r="2673" spans="31:48">
      <c r="AE2673" s="19">
        <v>2661</v>
      </c>
      <c r="AF2673" s="382" t="s">
        <v>10723</v>
      </c>
      <c r="AQ2673" s="19">
        <v>2661</v>
      </c>
      <c r="AR2673" s="382" t="s">
        <v>10723</v>
      </c>
      <c r="AU2673" s="376">
        <v>2661</v>
      </c>
      <c r="AV2673" s="376" t="s">
        <v>10723</v>
      </c>
    </row>
    <row r="2674" spans="31:48">
      <c r="AE2674" s="19">
        <v>2662</v>
      </c>
      <c r="AF2674" s="382" t="s">
        <v>10723</v>
      </c>
      <c r="AQ2674" s="19">
        <v>2662</v>
      </c>
      <c r="AR2674" s="382" t="s">
        <v>10723</v>
      </c>
      <c r="AU2674" s="376">
        <v>2662</v>
      </c>
      <c r="AV2674" s="376" t="s">
        <v>10723</v>
      </c>
    </row>
    <row r="2675" spans="31:48">
      <c r="AE2675" s="19">
        <v>2663</v>
      </c>
      <c r="AF2675" s="382" t="s">
        <v>10723</v>
      </c>
      <c r="AQ2675" s="19">
        <v>2663</v>
      </c>
      <c r="AR2675" s="382" t="s">
        <v>10723</v>
      </c>
      <c r="AU2675" s="376">
        <v>2663</v>
      </c>
      <c r="AV2675" s="376" t="s">
        <v>10723</v>
      </c>
    </row>
    <row r="2676" spans="31:48">
      <c r="AE2676" s="19">
        <v>2664</v>
      </c>
      <c r="AF2676" s="382" t="s">
        <v>10723</v>
      </c>
      <c r="AQ2676" s="19">
        <v>2664</v>
      </c>
      <c r="AR2676" s="382" t="s">
        <v>10723</v>
      </c>
      <c r="AU2676" s="376">
        <v>2664</v>
      </c>
      <c r="AV2676" s="376" t="s">
        <v>10723</v>
      </c>
    </row>
    <row r="2677" spans="31:48">
      <c r="AE2677" s="19">
        <v>2665</v>
      </c>
      <c r="AF2677" s="382" t="s">
        <v>10723</v>
      </c>
      <c r="AQ2677" s="19">
        <v>2665</v>
      </c>
      <c r="AR2677" s="382" t="s">
        <v>10723</v>
      </c>
      <c r="AU2677" s="376">
        <v>2665</v>
      </c>
      <c r="AV2677" s="376" t="s">
        <v>10723</v>
      </c>
    </row>
    <row r="2678" spans="31:48">
      <c r="AE2678" s="19">
        <v>2666</v>
      </c>
      <c r="AF2678" s="382" t="s">
        <v>10723</v>
      </c>
      <c r="AQ2678" s="19">
        <v>2666</v>
      </c>
      <c r="AR2678" s="382" t="s">
        <v>10723</v>
      </c>
      <c r="AU2678" s="376">
        <v>2666</v>
      </c>
      <c r="AV2678" s="376" t="s">
        <v>10723</v>
      </c>
    </row>
    <row r="2679" spans="31:48">
      <c r="AE2679" s="19">
        <v>2667</v>
      </c>
      <c r="AF2679" s="382" t="s">
        <v>10723</v>
      </c>
      <c r="AQ2679" s="19">
        <v>2667</v>
      </c>
      <c r="AR2679" s="382" t="s">
        <v>10723</v>
      </c>
      <c r="AU2679" s="376">
        <v>2667</v>
      </c>
      <c r="AV2679" s="376" t="s">
        <v>10723</v>
      </c>
    </row>
    <row r="2680" spans="31:48">
      <c r="AE2680" s="19">
        <v>2668</v>
      </c>
      <c r="AF2680" s="382" t="s">
        <v>10723</v>
      </c>
      <c r="AQ2680" s="19">
        <v>2668</v>
      </c>
      <c r="AR2680" s="382" t="s">
        <v>10723</v>
      </c>
      <c r="AU2680" s="376">
        <v>2668</v>
      </c>
      <c r="AV2680" s="376" t="s">
        <v>10723</v>
      </c>
    </row>
    <row r="2681" spans="31:48">
      <c r="AE2681" s="19">
        <v>2669</v>
      </c>
      <c r="AF2681" s="382" t="s">
        <v>10723</v>
      </c>
      <c r="AQ2681" s="19">
        <v>2669</v>
      </c>
      <c r="AR2681" s="382" t="s">
        <v>10723</v>
      </c>
      <c r="AU2681" s="376">
        <v>2669</v>
      </c>
      <c r="AV2681" s="376" t="s">
        <v>10723</v>
      </c>
    </row>
    <row r="2682" spans="31:48">
      <c r="AE2682" s="19">
        <v>2670</v>
      </c>
      <c r="AF2682" s="382" t="s">
        <v>10723</v>
      </c>
      <c r="AQ2682" s="19">
        <v>2670</v>
      </c>
      <c r="AR2682" s="382" t="s">
        <v>10723</v>
      </c>
      <c r="AU2682" s="376">
        <v>2670</v>
      </c>
      <c r="AV2682" s="376" t="s">
        <v>10723</v>
      </c>
    </row>
    <row r="2683" spans="31:48">
      <c r="AE2683" s="19">
        <v>2671</v>
      </c>
      <c r="AF2683" s="382" t="s">
        <v>10723</v>
      </c>
      <c r="AQ2683" s="19">
        <v>2671</v>
      </c>
      <c r="AR2683" s="382" t="s">
        <v>10723</v>
      </c>
      <c r="AU2683" s="376">
        <v>2671</v>
      </c>
      <c r="AV2683" s="376" t="s">
        <v>10723</v>
      </c>
    </row>
    <row r="2684" spans="31:48">
      <c r="AE2684" s="19">
        <v>2672</v>
      </c>
      <c r="AF2684" s="382" t="s">
        <v>10723</v>
      </c>
      <c r="AQ2684" s="19">
        <v>2672</v>
      </c>
      <c r="AR2684" s="382" t="s">
        <v>10723</v>
      </c>
      <c r="AU2684" s="376">
        <v>2672</v>
      </c>
      <c r="AV2684" s="376" t="s">
        <v>10723</v>
      </c>
    </row>
    <row r="2685" spans="31:48">
      <c r="AE2685" s="19">
        <v>2673</v>
      </c>
      <c r="AF2685" s="382" t="s">
        <v>10723</v>
      </c>
      <c r="AQ2685" s="19">
        <v>2673</v>
      </c>
      <c r="AR2685" s="382" t="s">
        <v>10723</v>
      </c>
      <c r="AU2685" s="376">
        <v>2673</v>
      </c>
      <c r="AV2685" s="376" t="s">
        <v>10723</v>
      </c>
    </row>
    <row r="2686" spans="31:48">
      <c r="AE2686" s="19">
        <v>2674</v>
      </c>
      <c r="AF2686" s="382" t="s">
        <v>10723</v>
      </c>
      <c r="AQ2686" s="19">
        <v>2674</v>
      </c>
      <c r="AR2686" s="382" t="s">
        <v>10723</v>
      </c>
      <c r="AU2686" s="376">
        <v>2674</v>
      </c>
      <c r="AV2686" s="376" t="s">
        <v>10723</v>
      </c>
    </row>
    <row r="2687" spans="31:48">
      <c r="AE2687" s="19">
        <v>2675</v>
      </c>
      <c r="AF2687" s="382" t="s">
        <v>10723</v>
      </c>
      <c r="AQ2687" s="19">
        <v>2675</v>
      </c>
      <c r="AR2687" s="382" t="s">
        <v>10723</v>
      </c>
      <c r="AU2687" s="376">
        <v>2675</v>
      </c>
      <c r="AV2687" s="376" t="s">
        <v>10723</v>
      </c>
    </row>
    <row r="2688" spans="31:48">
      <c r="AE2688" s="19">
        <v>2676</v>
      </c>
      <c r="AF2688" s="382" t="s">
        <v>10723</v>
      </c>
      <c r="AQ2688" s="19">
        <v>2676</v>
      </c>
      <c r="AR2688" s="382" t="s">
        <v>10723</v>
      </c>
      <c r="AU2688" s="376">
        <v>2676</v>
      </c>
      <c r="AV2688" s="376" t="s">
        <v>10723</v>
      </c>
    </row>
    <row r="2689" spans="31:48">
      <c r="AE2689" s="19">
        <v>2677</v>
      </c>
      <c r="AF2689" s="382" t="s">
        <v>10723</v>
      </c>
      <c r="AQ2689" s="19">
        <v>2677</v>
      </c>
      <c r="AR2689" s="382" t="s">
        <v>10723</v>
      </c>
      <c r="AU2689" s="376">
        <v>2677</v>
      </c>
      <c r="AV2689" s="376" t="s">
        <v>10723</v>
      </c>
    </row>
    <row r="2690" spans="31:48">
      <c r="AE2690" s="19">
        <v>2678</v>
      </c>
      <c r="AF2690" s="382" t="s">
        <v>10723</v>
      </c>
      <c r="AQ2690" s="19">
        <v>2678</v>
      </c>
      <c r="AR2690" s="382" t="s">
        <v>10723</v>
      </c>
      <c r="AU2690" s="376">
        <v>2678</v>
      </c>
      <c r="AV2690" s="376" t="s">
        <v>10723</v>
      </c>
    </row>
    <row r="2691" spans="31:48">
      <c r="AE2691" s="19">
        <v>2679</v>
      </c>
      <c r="AF2691" s="382" t="s">
        <v>10723</v>
      </c>
      <c r="AQ2691" s="19">
        <v>2679</v>
      </c>
      <c r="AR2691" s="382" t="s">
        <v>10723</v>
      </c>
      <c r="AU2691" s="376">
        <v>2679</v>
      </c>
      <c r="AV2691" s="376" t="s">
        <v>10723</v>
      </c>
    </row>
    <row r="2692" spans="31:48">
      <c r="AE2692" s="19">
        <v>2680</v>
      </c>
      <c r="AF2692" s="382" t="s">
        <v>10723</v>
      </c>
      <c r="AQ2692" s="19">
        <v>2680</v>
      </c>
      <c r="AR2692" s="382" t="s">
        <v>10723</v>
      </c>
      <c r="AU2692" s="376">
        <v>2680</v>
      </c>
      <c r="AV2692" s="376" t="s">
        <v>10723</v>
      </c>
    </row>
    <row r="2693" spans="31:48">
      <c r="AE2693" s="19">
        <v>2681</v>
      </c>
      <c r="AF2693" s="382" t="s">
        <v>10723</v>
      </c>
      <c r="AQ2693" s="19">
        <v>2681</v>
      </c>
      <c r="AR2693" s="382" t="s">
        <v>10723</v>
      </c>
      <c r="AU2693" s="376">
        <v>2681</v>
      </c>
      <c r="AV2693" s="376" t="s">
        <v>10723</v>
      </c>
    </row>
    <row r="2694" spans="31:48">
      <c r="AE2694" s="19">
        <v>2682</v>
      </c>
      <c r="AF2694" s="382" t="s">
        <v>10723</v>
      </c>
      <c r="AQ2694" s="19">
        <v>2682</v>
      </c>
      <c r="AR2694" s="382" t="s">
        <v>10723</v>
      </c>
      <c r="AU2694" s="376">
        <v>2682</v>
      </c>
      <c r="AV2694" s="376" t="s">
        <v>10723</v>
      </c>
    </row>
    <row r="2695" spans="31:48">
      <c r="AE2695" s="19">
        <v>2683</v>
      </c>
      <c r="AF2695" s="382" t="s">
        <v>10723</v>
      </c>
      <c r="AQ2695" s="19">
        <v>2683</v>
      </c>
      <c r="AR2695" s="382" t="s">
        <v>10723</v>
      </c>
      <c r="AU2695" s="376">
        <v>2683</v>
      </c>
      <c r="AV2695" s="376" t="s">
        <v>10723</v>
      </c>
    </row>
    <row r="2696" spans="31:48">
      <c r="AE2696" s="19">
        <v>2684</v>
      </c>
      <c r="AF2696" s="382" t="s">
        <v>10723</v>
      </c>
      <c r="AQ2696" s="19">
        <v>2684</v>
      </c>
      <c r="AR2696" s="382" t="s">
        <v>10723</v>
      </c>
      <c r="AU2696" s="376">
        <v>2684</v>
      </c>
      <c r="AV2696" s="376" t="s">
        <v>10723</v>
      </c>
    </row>
    <row r="2697" spans="31:48">
      <c r="AE2697" s="19">
        <v>2685</v>
      </c>
      <c r="AF2697" s="382" t="s">
        <v>10723</v>
      </c>
      <c r="AQ2697" s="19">
        <v>2685</v>
      </c>
      <c r="AR2697" s="382" t="s">
        <v>10723</v>
      </c>
      <c r="AU2697" s="376">
        <v>2685</v>
      </c>
      <c r="AV2697" s="376" t="s">
        <v>10723</v>
      </c>
    </row>
    <row r="2698" spans="31:48">
      <c r="AE2698" s="19">
        <v>2686</v>
      </c>
      <c r="AF2698" s="382" t="s">
        <v>10723</v>
      </c>
      <c r="AQ2698" s="19">
        <v>2686</v>
      </c>
      <c r="AR2698" s="382" t="s">
        <v>10723</v>
      </c>
      <c r="AU2698" s="376">
        <v>2686</v>
      </c>
      <c r="AV2698" s="376" t="s">
        <v>10723</v>
      </c>
    </row>
    <row r="2699" spans="31:48">
      <c r="AE2699" s="19">
        <v>2687</v>
      </c>
      <c r="AF2699" s="382" t="s">
        <v>10723</v>
      </c>
      <c r="AQ2699" s="19">
        <v>2687</v>
      </c>
      <c r="AR2699" s="382" t="s">
        <v>10723</v>
      </c>
      <c r="AU2699" s="376">
        <v>2687</v>
      </c>
      <c r="AV2699" s="376" t="s">
        <v>10723</v>
      </c>
    </row>
    <row r="2700" spans="31:48">
      <c r="AE2700" s="19">
        <v>2688</v>
      </c>
      <c r="AF2700" s="382" t="s">
        <v>10723</v>
      </c>
      <c r="AQ2700" s="19">
        <v>2688</v>
      </c>
      <c r="AR2700" s="382" t="s">
        <v>10723</v>
      </c>
      <c r="AU2700" s="376">
        <v>2688</v>
      </c>
      <c r="AV2700" s="376" t="s">
        <v>10723</v>
      </c>
    </row>
    <row r="2701" spans="31:48">
      <c r="AE2701" s="19">
        <v>2689</v>
      </c>
      <c r="AF2701" s="382" t="s">
        <v>10723</v>
      </c>
      <c r="AQ2701" s="19">
        <v>2689</v>
      </c>
      <c r="AR2701" s="382" t="s">
        <v>10723</v>
      </c>
      <c r="AU2701" s="376">
        <v>2689</v>
      </c>
      <c r="AV2701" s="376" t="s">
        <v>10723</v>
      </c>
    </row>
    <row r="2702" spans="31:48">
      <c r="AE2702" s="19">
        <v>2690</v>
      </c>
      <c r="AF2702" s="382" t="s">
        <v>10723</v>
      </c>
      <c r="AQ2702" s="19">
        <v>2690</v>
      </c>
      <c r="AR2702" s="382" t="s">
        <v>10723</v>
      </c>
      <c r="AU2702" s="376">
        <v>2690</v>
      </c>
      <c r="AV2702" s="376" t="s">
        <v>10723</v>
      </c>
    </row>
    <row r="2703" spans="31:48">
      <c r="AE2703" s="19">
        <v>2691</v>
      </c>
      <c r="AF2703" s="382" t="s">
        <v>10723</v>
      </c>
      <c r="AQ2703" s="19">
        <v>2691</v>
      </c>
      <c r="AR2703" s="382" t="s">
        <v>10723</v>
      </c>
      <c r="AU2703" s="376">
        <v>2691</v>
      </c>
      <c r="AV2703" s="376" t="s">
        <v>10723</v>
      </c>
    </row>
    <row r="2704" spans="31:48">
      <c r="AE2704" s="19">
        <v>2692</v>
      </c>
      <c r="AF2704" s="382" t="s">
        <v>10723</v>
      </c>
      <c r="AQ2704" s="19">
        <v>2692</v>
      </c>
      <c r="AR2704" s="382" t="s">
        <v>10723</v>
      </c>
      <c r="AU2704" s="376">
        <v>2692</v>
      </c>
      <c r="AV2704" s="376" t="s">
        <v>10723</v>
      </c>
    </row>
    <row r="2705" spans="31:48">
      <c r="AE2705" s="19">
        <v>2693</v>
      </c>
      <c r="AF2705" s="382" t="s">
        <v>10723</v>
      </c>
      <c r="AQ2705" s="19">
        <v>2693</v>
      </c>
      <c r="AR2705" s="382" t="s">
        <v>10723</v>
      </c>
      <c r="AU2705" s="376">
        <v>2693</v>
      </c>
      <c r="AV2705" s="376" t="s">
        <v>10723</v>
      </c>
    </row>
    <row r="2706" spans="31:48">
      <c r="AE2706" s="19">
        <v>2694</v>
      </c>
      <c r="AF2706" s="382" t="s">
        <v>10723</v>
      </c>
      <c r="AQ2706" s="19">
        <v>2694</v>
      </c>
      <c r="AR2706" s="382" t="s">
        <v>10723</v>
      </c>
      <c r="AU2706" s="376">
        <v>2694</v>
      </c>
      <c r="AV2706" s="376" t="s">
        <v>10723</v>
      </c>
    </row>
    <row r="2707" spans="31:48">
      <c r="AE2707" s="19">
        <v>2695</v>
      </c>
      <c r="AF2707" s="382" t="s">
        <v>10723</v>
      </c>
      <c r="AQ2707" s="19">
        <v>2695</v>
      </c>
      <c r="AR2707" s="382" t="s">
        <v>10723</v>
      </c>
      <c r="AU2707" s="376">
        <v>2695</v>
      </c>
      <c r="AV2707" s="376" t="s">
        <v>10723</v>
      </c>
    </row>
    <row r="2708" spans="31:48">
      <c r="AE2708" s="19">
        <v>2696</v>
      </c>
      <c r="AF2708" s="382" t="s">
        <v>10723</v>
      </c>
      <c r="AQ2708" s="19">
        <v>2696</v>
      </c>
      <c r="AR2708" s="382" t="s">
        <v>10723</v>
      </c>
      <c r="AU2708" s="376">
        <v>2696</v>
      </c>
      <c r="AV2708" s="376" t="s">
        <v>10723</v>
      </c>
    </row>
    <row r="2709" spans="31:48">
      <c r="AE2709" s="19">
        <v>2697</v>
      </c>
      <c r="AF2709" s="382" t="s">
        <v>10723</v>
      </c>
      <c r="AQ2709" s="19">
        <v>2697</v>
      </c>
      <c r="AR2709" s="382" t="s">
        <v>10723</v>
      </c>
      <c r="AU2709" s="376">
        <v>2697</v>
      </c>
      <c r="AV2709" s="376" t="s">
        <v>10723</v>
      </c>
    </row>
    <row r="2710" spans="31:48">
      <c r="AE2710" s="19">
        <v>2698</v>
      </c>
      <c r="AF2710" s="382" t="s">
        <v>10723</v>
      </c>
      <c r="AQ2710" s="19">
        <v>2698</v>
      </c>
      <c r="AR2710" s="382" t="s">
        <v>10723</v>
      </c>
      <c r="AU2710" s="376">
        <v>2698</v>
      </c>
      <c r="AV2710" s="376" t="s">
        <v>10723</v>
      </c>
    </row>
    <row r="2711" spans="31:48">
      <c r="AE2711" s="19">
        <v>2699</v>
      </c>
      <c r="AF2711" s="382" t="s">
        <v>10723</v>
      </c>
      <c r="AQ2711" s="19">
        <v>2699</v>
      </c>
      <c r="AR2711" s="382" t="s">
        <v>10723</v>
      </c>
      <c r="AU2711" s="376">
        <v>2699</v>
      </c>
      <c r="AV2711" s="376" t="s">
        <v>10723</v>
      </c>
    </row>
    <row r="2712" spans="31:48">
      <c r="AE2712" s="19">
        <v>2700</v>
      </c>
      <c r="AF2712" s="382" t="s">
        <v>10723</v>
      </c>
      <c r="AQ2712" s="19">
        <v>2700</v>
      </c>
      <c r="AR2712" s="382" t="s">
        <v>10723</v>
      </c>
      <c r="AU2712" s="376">
        <v>2700</v>
      </c>
      <c r="AV2712" s="376" t="s">
        <v>10723</v>
      </c>
    </row>
    <row r="2713" spans="31:48">
      <c r="AE2713" s="19">
        <v>2701</v>
      </c>
      <c r="AF2713" s="382" t="s">
        <v>10723</v>
      </c>
      <c r="AQ2713" s="19">
        <v>2701</v>
      </c>
      <c r="AR2713" s="382" t="s">
        <v>10723</v>
      </c>
      <c r="AU2713" s="376">
        <v>2701</v>
      </c>
      <c r="AV2713" s="376" t="s">
        <v>10723</v>
      </c>
    </row>
    <row r="2714" spans="31:48">
      <c r="AE2714" s="19">
        <v>2702</v>
      </c>
      <c r="AF2714" s="382" t="s">
        <v>10723</v>
      </c>
      <c r="AQ2714" s="19">
        <v>2702</v>
      </c>
      <c r="AR2714" s="382" t="s">
        <v>10723</v>
      </c>
      <c r="AU2714" s="376">
        <v>2702</v>
      </c>
      <c r="AV2714" s="376" t="s">
        <v>10723</v>
      </c>
    </row>
    <row r="2715" spans="31:48">
      <c r="AE2715" s="19">
        <v>2703</v>
      </c>
      <c r="AF2715" s="382" t="s">
        <v>10723</v>
      </c>
      <c r="AQ2715" s="19">
        <v>2703</v>
      </c>
      <c r="AR2715" s="382" t="s">
        <v>10723</v>
      </c>
      <c r="AU2715" s="376">
        <v>2703</v>
      </c>
      <c r="AV2715" s="376" t="s">
        <v>10723</v>
      </c>
    </row>
    <row r="2716" spans="31:48">
      <c r="AE2716" s="19">
        <v>2704</v>
      </c>
      <c r="AF2716" s="382" t="s">
        <v>10723</v>
      </c>
      <c r="AQ2716" s="19">
        <v>2704</v>
      </c>
      <c r="AR2716" s="382" t="s">
        <v>10723</v>
      </c>
      <c r="AU2716" s="376">
        <v>2704</v>
      </c>
      <c r="AV2716" s="376" t="s">
        <v>10723</v>
      </c>
    </row>
    <row r="2717" spans="31:48">
      <c r="AE2717" s="19">
        <v>2705</v>
      </c>
      <c r="AF2717" s="382" t="s">
        <v>10723</v>
      </c>
      <c r="AQ2717" s="19">
        <v>2705</v>
      </c>
      <c r="AR2717" s="382" t="s">
        <v>10723</v>
      </c>
      <c r="AU2717" s="376">
        <v>2705</v>
      </c>
      <c r="AV2717" s="376" t="s">
        <v>10723</v>
      </c>
    </row>
    <row r="2718" spans="31:48">
      <c r="AE2718" s="19">
        <v>2706</v>
      </c>
      <c r="AF2718" s="382" t="s">
        <v>10723</v>
      </c>
      <c r="AQ2718" s="19">
        <v>2706</v>
      </c>
      <c r="AR2718" s="382" t="s">
        <v>10723</v>
      </c>
      <c r="AU2718" s="376">
        <v>2706</v>
      </c>
      <c r="AV2718" s="376" t="s">
        <v>10723</v>
      </c>
    </row>
    <row r="2719" spans="31:48">
      <c r="AE2719" s="19">
        <v>2707</v>
      </c>
      <c r="AF2719" s="382" t="s">
        <v>10723</v>
      </c>
      <c r="AQ2719" s="19">
        <v>2707</v>
      </c>
      <c r="AR2719" s="382" t="s">
        <v>10723</v>
      </c>
      <c r="AU2719" s="376">
        <v>2707</v>
      </c>
      <c r="AV2719" s="376" t="s">
        <v>10723</v>
      </c>
    </row>
    <row r="2720" spans="31:48">
      <c r="AE2720" s="19">
        <v>2708</v>
      </c>
      <c r="AF2720" s="382" t="s">
        <v>10723</v>
      </c>
      <c r="AQ2720" s="19">
        <v>2708</v>
      </c>
      <c r="AR2720" s="382" t="s">
        <v>10723</v>
      </c>
      <c r="AU2720" s="376">
        <v>2708</v>
      </c>
      <c r="AV2720" s="376" t="s">
        <v>10723</v>
      </c>
    </row>
    <row r="2721" spans="31:48">
      <c r="AE2721" s="19">
        <v>2709</v>
      </c>
      <c r="AF2721" s="382" t="s">
        <v>10723</v>
      </c>
      <c r="AQ2721" s="19">
        <v>2709</v>
      </c>
      <c r="AR2721" s="382" t="s">
        <v>10723</v>
      </c>
      <c r="AU2721" s="376">
        <v>2709</v>
      </c>
      <c r="AV2721" s="376" t="s">
        <v>10723</v>
      </c>
    </row>
    <row r="2722" spans="31:48">
      <c r="AE2722" s="19">
        <v>2710</v>
      </c>
      <c r="AF2722" s="382" t="s">
        <v>10723</v>
      </c>
      <c r="AQ2722" s="19">
        <v>2710</v>
      </c>
      <c r="AR2722" s="382" t="s">
        <v>10723</v>
      </c>
      <c r="AU2722" s="376">
        <v>2710</v>
      </c>
      <c r="AV2722" s="376" t="s">
        <v>10723</v>
      </c>
    </row>
    <row r="2723" spans="31:48">
      <c r="AE2723" s="19">
        <v>2711</v>
      </c>
      <c r="AF2723" s="382" t="s">
        <v>10723</v>
      </c>
      <c r="AQ2723" s="19">
        <v>2711</v>
      </c>
      <c r="AR2723" s="382" t="s">
        <v>10723</v>
      </c>
      <c r="AU2723" s="376">
        <v>2711</v>
      </c>
      <c r="AV2723" s="376" t="s">
        <v>10723</v>
      </c>
    </row>
    <row r="2724" spans="31:48">
      <c r="AE2724" s="19">
        <v>2712</v>
      </c>
      <c r="AF2724" s="382" t="s">
        <v>10723</v>
      </c>
      <c r="AQ2724" s="19">
        <v>2712</v>
      </c>
      <c r="AR2724" s="382" t="s">
        <v>10723</v>
      </c>
      <c r="AU2724" s="376">
        <v>2712</v>
      </c>
      <c r="AV2724" s="376" t="s">
        <v>10723</v>
      </c>
    </row>
    <row r="2725" spans="31:48">
      <c r="AE2725" s="19">
        <v>2713</v>
      </c>
      <c r="AF2725" s="382" t="s">
        <v>10723</v>
      </c>
      <c r="AQ2725" s="19">
        <v>2713</v>
      </c>
      <c r="AR2725" s="382" t="s">
        <v>10723</v>
      </c>
      <c r="AU2725" s="376">
        <v>2713</v>
      </c>
      <c r="AV2725" s="376" t="s">
        <v>10723</v>
      </c>
    </row>
    <row r="2726" spans="31:48">
      <c r="AE2726" s="19">
        <v>2714</v>
      </c>
      <c r="AF2726" s="382" t="s">
        <v>10723</v>
      </c>
      <c r="AQ2726" s="19">
        <v>2714</v>
      </c>
      <c r="AR2726" s="382" t="s">
        <v>10723</v>
      </c>
      <c r="AU2726" s="376">
        <v>2714</v>
      </c>
      <c r="AV2726" s="376" t="s">
        <v>10723</v>
      </c>
    </row>
    <row r="2727" spans="31:48">
      <c r="AE2727" s="19">
        <v>2715</v>
      </c>
      <c r="AF2727" s="382" t="s">
        <v>10723</v>
      </c>
      <c r="AQ2727" s="19">
        <v>2715</v>
      </c>
      <c r="AR2727" s="382" t="s">
        <v>10723</v>
      </c>
      <c r="AU2727" s="376">
        <v>2715</v>
      </c>
      <c r="AV2727" s="376" t="s">
        <v>10723</v>
      </c>
    </row>
    <row r="2728" spans="31:48">
      <c r="AE2728" s="19">
        <v>2716</v>
      </c>
      <c r="AF2728" s="382" t="s">
        <v>10723</v>
      </c>
      <c r="AQ2728" s="19">
        <v>2716</v>
      </c>
      <c r="AR2728" s="382" t="s">
        <v>10723</v>
      </c>
      <c r="AU2728" s="376">
        <v>2716</v>
      </c>
      <c r="AV2728" s="376" t="s">
        <v>10723</v>
      </c>
    </row>
    <row r="2729" spans="31:48">
      <c r="AE2729" s="19">
        <v>2717</v>
      </c>
      <c r="AF2729" s="382" t="s">
        <v>10723</v>
      </c>
      <c r="AQ2729" s="19">
        <v>2717</v>
      </c>
      <c r="AR2729" s="382" t="s">
        <v>10723</v>
      </c>
      <c r="AU2729" s="376">
        <v>2717</v>
      </c>
      <c r="AV2729" s="376" t="s">
        <v>10723</v>
      </c>
    </row>
    <row r="2730" spans="31:48">
      <c r="AE2730" s="19">
        <v>2718</v>
      </c>
      <c r="AF2730" s="382" t="s">
        <v>10723</v>
      </c>
      <c r="AQ2730" s="19">
        <v>2718</v>
      </c>
      <c r="AR2730" s="382" t="s">
        <v>10723</v>
      </c>
      <c r="AU2730" s="376">
        <v>2718</v>
      </c>
      <c r="AV2730" s="376" t="s">
        <v>10723</v>
      </c>
    </row>
    <row r="2731" spans="31:48">
      <c r="AE2731" s="19">
        <v>2719</v>
      </c>
      <c r="AF2731" s="382" t="s">
        <v>10723</v>
      </c>
      <c r="AQ2731" s="19">
        <v>2719</v>
      </c>
      <c r="AR2731" s="382" t="s">
        <v>10723</v>
      </c>
      <c r="AU2731" s="376">
        <v>2719</v>
      </c>
      <c r="AV2731" s="376" t="s">
        <v>10723</v>
      </c>
    </row>
    <row r="2732" spans="31:48">
      <c r="AE2732" s="19">
        <v>2720</v>
      </c>
      <c r="AF2732" s="382" t="s">
        <v>10723</v>
      </c>
      <c r="AQ2732" s="19">
        <v>2720</v>
      </c>
      <c r="AR2732" s="382" t="s">
        <v>10723</v>
      </c>
      <c r="AU2732" s="376">
        <v>2720</v>
      </c>
      <c r="AV2732" s="376" t="s">
        <v>10723</v>
      </c>
    </row>
    <row r="2733" spans="31:48">
      <c r="AE2733" s="19">
        <v>2721</v>
      </c>
      <c r="AF2733" s="382" t="s">
        <v>10723</v>
      </c>
      <c r="AQ2733" s="19">
        <v>2721</v>
      </c>
      <c r="AR2733" s="382" t="s">
        <v>10723</v>
      </c>
      <c r="AU2733" s="376">
        <v>2721</v>
      </c>
      <c r="AV2733" s="376" t="s">
        <v>10723</v>
      </c>
    </row>
    <row r="2734" spans="31:48">
      <c r="AE2734" s="19">
        <v>2722</v>
      </c>
      <c r="AF2734" s="382" t="s">
        <v>10723</v>
      </c>
      <c r="AQ2734" s="19">
        <v>2722</v>
      </c>
      <c r="AR2734" s="382" t="s">
        <v>10723</v>
      </c>
      <c r="AU2734" s="376">
        <v>2722</v>
      </c>
      <c r="AV2734" s="376" t="s">
        <v>10723</v>
      </c>
    </row>
    <row r="2735" spans="31:48">
      <c r="AE2735" s="19">
        <v>2723</v>
      </c>
      <c r="AF2735" s="382" t="s">
        <v>10723</v>
      </c>
      <c r="AQ2735" s="19">
        <v>2723</v>
      </c>
      <c r="AR2735" s="382" t="s">
        <v>10723</v>
      </c>
      <c r="AU2735" s="376">
        <v>2723</v>
      </c>
      <c r="AV2735" s="376" t="s">
        <v>10723</v>
      </c>
    </row>
    <row r="2736" spans="31:48">
      <c r="AE2736" s="19">
        <v>2724</v>
      </c>
      <c r="AF2736" s="382" t="s">
        <v>10723</v>
      </c>
      <c r="AQ2736" s="19">
        <v>2724</v>
      </c>
      <c r="AR2736" s="382" t="s">
        <v>10723</v>
      </c>
      <c r="AU2736" s="376">
        <v>2724</v>
      </c>
      <c r="AV2736" s="376" t="s">
        <v>10723</v>
      </c>
    </row>
    <row r="2737" spans="31:48">
      <c r="AE2737" s="19">
        <v>2725</v>
      </c>
      <c r="AF2737" s="382" t="s">
        <v>10723</v>
      </c>
      <c r="AQ2737" s="19">
        <v>2725</v>
      </c>
      <c r="AR2737" s="382" t="s">
        <v>10723</v>
      </c>
      <c r="AU2737" s="376">
        <v>2725</v>
      </c>
      <c r="AV2737" s="376" t="s">
        <v>10723</v>
      </c>
    </row>
    <row r="2738" spans="31:48">
      <c r="AE2738" s="19">
        <v>2726</v>
      </c>
      <c r="AF2738" s="382" t="s">
        <v>10723</v>
      </c>
      <c r="AQ2738" s="19">
        <v>2726</v>
      </c>
      <c r="AR2738" s="382" t="s">
        <v>10723</v>
      </c>
      <c r="AU2738" s="376">
        <v>2726</v>
      </c>
      <c r="AV2738" s="376" t="s">
        <v>10723</v>
      </c>
    </row>
    <row r="2739" spans="31:48">
      <c r="AE2739" s="19">
        <v>2727</v>
      </c>
      <c r="AF2739" s="382" t="s">
        <v>10723</v>
      </c>
      <c r="AQ2739" s="19">
        <v>2727</v>
      </c>
      <c r="AR2739" s="382" t="s">
        <v>10723</v>
      </c>
      <c r="AU2739" s="376">
        <v>2727</v>
      </c>
      <c r="AV2739" s="376" t="s">
        <v>10723</v>
      </c>
    </row>
    <row r="2740" spans="31:48">
      <c r="AE2740" s="19">
        <v>2728</v>
      </c>
      <c r="AF2740" s="382" t="s">
        <v>10723</v>
      </c>
      <c r="AQ2740" s="19">
        <v>2728</v>
      </c>
      <c r="AR2740" s="382" t="s">
        <v>10723</v>
      </c>
      <c r="AU2740" s="376">
        <v>2728</v>
      </c>
      <c r="AV2740" s="376" t="s">
        <v>10723</v>
      </c>
    </row>
    <row r="2741" spans="31:48">
      <c r="AE2741" s="19">
        <v>2729</v>
      </c>
      <c r="AF2741" s="382" t="s">
        <v>10723</v>
      </c>
      <c r="AQ2741" s="19">
        <v>2729</v>
      </c>
      <c r="AR2741" s="382" t="s">
        <v>10723</v>
      </c>
      <c r="AU2741" s="376">
        <v>2729</v>
      </c>
      <c r="AV2741" s="376" t="s">
        <v>10723</v>
      </c>
    </row>
    <row r="2742" spans="31:48">
      <c r="AE2742" s="19">
        <v>2730</v>
      </c>
      <c r="AF2742" s="382" t="s">
        <v>10723</v>
      </c>
      <c r="AQ2742" s="19">
        <v>2730</v>
      </c>
      <c r="AR2742" s="382" t="s">
        <v>10723</v>
      </c>
      <c r="AU2742" s="376">
        <v>2730</v>
      </c>
      <c r="AV2742" s="376" t="s">
        <v>10723</v>
      </c>
    </row>
    <row r="2743" spans="31:48">
      <c r="AE2743" s="19">
        <v>2731</v>
      </c>
      <c r="AF2743" s="382" t="s">
        <v>10723</v>
      </c>
      <c r="AQ2743" s="19">
        <v>2731</v>
      </c>
      <c r="AR2743" s="382" t="s">
        <v>10723</v>
      </c>
      <c r="AU2743" s="376">
        <v>2731</v>
      </c>
      <c r="AV2743" s="376" t="s">
        <v>10723</v>
      </c>
    </row>
    <row r="2744" spans="31:48">
      <c r="AE2744" s="19">
        <v>2732</v>
      </c>
      <c r="AF2744" s="382" t="s">
        <v>10723</v>
      </c>
      <c r="AQ2744" s="19">
        <v>2732</v>
      </c>
      <c r="AR2744" s="382" t="s">
        <v>10723</v>
      </c>
      <c r="AU2744" s="376">
        <v>2732</v>
      </c>
      <c r="AV2744" s="376" t="s">
        <v>10723</v>
      </c>
    </row>
    <row r="2745" spans="31:48">
      <c r="AE2745" s="19">
        <v>2733</v>
      </c>
      <c r="AF2745" s="382" t="s">
        <v>10723</v>
      </c>
      <c r="AQ2745" s="19">
        <v>2733</v>
      </c>
      <c r="AR2745" s="382" t="s">
        <v>10723</v>
      </c>
      <c r="AU2745" s="376">
        <v>2733</v>
      </c>
      <c r="AV2745" s="376" t="s">
        <v>10723</v>
      </c>
    </row>
    <row r="2746" spans="31:48">
      <c r="AE2746" s="19">
        <v>2734</v>
      </c>
      <c r="AF2746" s="382" t="s">
        <v>10723</v>
      </c>
      <c r="AQ2746" s="19">
        <v>2734</v>
      </c>
      <c r="AR2746" s="382" t="s">
        <v>10723</v>
      </c>
      <c r="AU2746" s="376">
        <v>2734</v>
      </c>
      <c r="AV2746" s="376" t="s">
        <v>10723</v>
      </c>
    </row>
    <row r="2747" spans="31:48">
      <c r="AE2747" s="19">
        <v>2735</v>
      </c>
      <c r="AF2747" s="382" t="s">
        <v>10723</v>
      </c>
      <c r="AQ2747" s="19">
        <v>2735</v>
      </c>
      <c r="AR2747" s="382" t="s">
        <v>10723</v>
      </c>
      <c r="AU2747" s="376">
        <v>2735</v>
      </c>
      <c r="AV2747" s="376" t="s">
        <v>10723</v>
      </c>
    </row>
    <row r="2748" spans="31:48">
      <c r="AE2748" s="19">
        <v>2736</v>
      </c>
      <c r="AF2748" s="382" t="s">
        <v>10723</v>
      </c>
      <c r="AQ2748" s="19">
        <v>2736</v>
      </c>
      <c r="AR2748" s="382" t="s">
        <v>10723</v>
      </c>
      <c r="AU2748" s="376">
        <v>2736</v>
      </c>
      <c r="AV2748" s="376" t="s">
        <v>10723</v>
      </c>
    </row>
    <row r="2749" spans="31:48">
      <c r="AE2749" s="19">
        <v>2737</v>
      </c>
      <c r="AF2749" s="382" t="s">
        <v>10723</v>
      </c>
      <c r="AQ2749" s="19">
        <v>2737</v>
      </c>
      <c r="AR2749" s="382" t="s">
        <v>10723</v>
      </c>
      <c r="AU2749" s="376">
        <v>2737</v>
      </c>
      <c r="AV2749" s="376" t="s">
        <v>10723</v>
      </c>
    </row>
    <row r="2750" spans="31:48">
      <c r="AE2750" s="19">
        <v>2738</v>
      </c>
      <c r="AF2750" s="382" t="s">
        <v>10723</v>
      </c>
      <c r="AQ2750" s="19">
        <v>2738</v>
      </c>
      <c r="AR2750" s="382" t="s">
        <v>10723</v>
      </c>
      <c r="AU2750" s="376">
        <v>2738</v>
      </c>
      <c r="AV2750" s="376" t="s">
        <v>10723</v>
      </c>
    </row>
    <row r="2751" spans="31:48">
      <c r="AE2751" s="19">
        <v>2739</v>
      </c>
      <c r="AF2751" s="382" t="s">
        <v>10723</v>
      </c>
      <c r="AQ2751" s="19">
        <v>2739</v>
      </c>
      <c r="AR2751" s="382" t="s">
        <v>10723</v>
      </c>
      <c r="AU2751" s="376">
        <v>2739</v>
      </c>
      <c r="AV2751" s="376" t="s">
        <v>10723</v>
      </c>
    </row>
    <row r="2752" spans="31:48">
      <c r="AE2752" s="19">
        <v>2740</v>
      </c>
      <c r="AF2752" s="382" t="s">
        <v>10723</v>
      </c>
      <c r="AQ2752" s="19">
        <v>2740</v>
      </c>
      <c r="AR2752" s="382" t="s">
        <v>10723</v>
      </c>
      <c r="AU2752" s="376">
        <v>2740</v>
      </c>
      <c r="AV2752" s="376" t="s">
        <v>10723</v>
      </c>
    </row>
    <row r="2753" spans="31:48">
      <c r="AE2753" s="19">
        <v>2741</v>
      </c>
      <c r="AF2753" s="382" t="s">
        <v>10723</v>
      </c>
      <c r="AQ2753" s="19">
        <v>2741</v>
      </c>
      <c r="AR2753" s="382" t="s">
        <v>10723</v>
      </c>
      <c r="AU2753" s="376">
        <v>2741</v>
      </c>
      <c r="AV2753" s="376" t="s">
        <v>10723</v>
      </c>
    </row>
    <row r="2754" spans="31:48">
      <c r="AE2754" s="19">
        <v>2742</v>
      </c>
      <c r="AF2754" s="382" t="s">
        <v>10723</v>
      </c>
      <c r="AQ2754" s="19">
        <v>2742</v>
      </c>
      <c r="AR2754" s="382" t="s">
        <v>10723</v>
      </c>
      <c r="AU2754" s="376">
        <v>2742</v>
      </c>
      <c r="AV2754" s="376" t="s">
        <v>10723</v>
      </c>
    </row>
    <row r="2755" spans="31:48">
      <c r="AE2755" s="19">
        <v>2743</v>
      </c>
      <c r="AF2755" s="382" t="s">
        <v>10723</v>
      </c>
      <c r="AQ2755" s="19">
        <v>2743</v>
      </c>
      <c r="AR2755" s="382" t="s">
        <v>10723</v>
      </c>
      <c r="AU2755" s="376">
        <v>2743</v>
      </c>
      <c r="AV2755" s="376" t="s">
        <v>10723</v>
      </c>
    </row>
    <row r="2756" spans="31:48">
      <c r="AE2756" s="19">
        <v>2744</v>
      </c>
      <c r="AF2756" s="382" t="s">
        <v>10723</v>
      </c>
      <c r="AQ2756" s="19">
        <v>2744</v>
      </c>
      <c r="AR2756" s="382" t="s">
        <v>10723</v>
      </c>
      <c r="AU2756" s="376">
        <v>2744</v>
      </c>
      <c r="AV2756" s="376" t="s">
        <v>10723</v>
      </c>
    </row>
    <row r="2757" spans="31:48">
      <c r="AE2757" s="19">
        <v>2745</v>
      </c>
      <c r="AF2757" s="382" t="s">
        <v>10723</v>
      </c>
      <c r="AQ2757" s="19">
        <v>2745</v>
      </c>
      <c r="AR2757" s="382" t="s">
        <v>10723</v>
      </c>
      <c r="AU2757" s="376">
        <v>2745</v>
      </c>
      <c r="AV2757" s="376" t="s">
        <v>10723</v>
      </c>
    </row>
    <row r="2758" spans="31:48">
      <c r="AE2758" s="19">
        <v>2746</v>
      </c>
      <c r="AF2758" s="382" t="s">
        <v>10723</v>
      </c>
      <c r="AQ2758" s="19">
        <v>2746</v>
      </c>
      <c r="AR2758" s="382" t="s">
        <v>10723</v>
      </c>
      <c r="AU2758" s="376">
        <v>2746</v>
      </c>
      <c r="AV2758" s="376" t="s">
        <v>10723</v>
      </c>
    </row>
    <row r="2759" spans="31:48">
      <c r="AE2759" s="19">
        <v>2747</v>
      </c>
      <c r="AF2759" s="382" t="s">
        <v>10723</v>
      </c>
      <c r="AQ2759" s="19">
        <v>2747</v>
      </c>
      <c r="AR2759" s="382" t="s">
        <v>10723</v>
      </c>
      <c r="AU2759" s="376">
        <v>2747</v>
      </c>
      <c r="AV2759" s="376" t="s">
        <v>10723</v>
      </c>
    </row>
    <row r="2760" spans="31:48">
      <c r="AE2760" s="19">
        <v>2748</v>
      </c>
      <c r="AF2760" s="382" t="s">
        <v>10723</v>
      </c>
      <c r="AQ2760" s="19">
        <v>2748</v>
      </c>
      <c r="AR2760" s="382" t="s">
        <v>10723</v>
      </c>
      <c r="AU2760" s="376">
        <v>2748</v>
      </c>
      <c r="AV2760" s="376" t="s">
        <v>10723</v>
      </c>
    </row>
    <row r="2761" spans="31:48">
      <c r="AE2761" s="19">
        <v>2749</v>
      </c>
      <c r="AF2761" s="382" t="s">
        <v>10723</v>
      </c>
      <c r="AQ2761" s="19">
        <v>2749</v>
      </c>
      <c r="AR2761" s="382" t="s">
        <v>10723</v>
      </c>
      <c r="AU2761" s="376">
        <v>2749</v>
      </c>
      <c r="AV2761" s="376" t="s">
        <v>10723</v>
      </c>
    </row>
    <row r="2762" spans="31:48">
      <c r="AE2762" s="19">
        <v>2750</v>
      </c>
      <c r="AF2762" s="382" t="s">
        <v>10723</v>
      </c>
      <c r="AQ2762" s="19">
        <v>2750</v>
      </c>
      <c r="AR2762" s="382" t="s">
        <v>10723</v>
      </c>
      <c r="AU2762" s="376">
        <v>2750</v>
      </c>
      <c r="AV2762" s="376" t="s">
        <v>10723</v>
      </c>
    </row>
    <row r="2763" spans="31:48">
      <c r="AE2763" s="19">
        <v>2751</v>
      </c>
      <c r="AF2763" s="382" t="s">
        <v>10723</v>
      </c>
      <c r="AQ2763" s="19">
        <v>2751</v>
      </c>
      <c r="AR2763" s="382" t="s">
        <v>10723</v>
      </c>
      <c r="AU2763" s="376">
        <v>2751</v>
      </c>
      <c r="AV2763" s="376" t="s">
        <v>10723</v>
      </c>
    </row>
    <row r="2764" spans="31:48">
      <c r="AE2764" s="19">
        <v>2752</v>
      </c>
      <c r="AF2764" s="382" t="s">
        <v>10723</v>
      </c>
      <c r="AQ2764" s="19">
        <v>2752</v>
      </c>
      <c r="AR2764" s="382" t="s">
        <v>10723</v>
      </c>
      <c r="AU2764" s="376">
        <v>2752</v>
      </c>
      <c r="AV2764" s="376" t="s">
        <v>10723</v>
      </c>
    </row>
    <row r="2765" spans="31:48">
      <c r="AE2765" s="19">
        <v>2753</v>
      </c>
      <c r="AF2765" s="382" t="s">
        <v>10723</v>
      </c>
      <c r="AQ2765" s="19">
        <v>2753</v>
      </c>
      <c r="AR2765" s="382" t="s">
        <v>10723</v>
      </c>
      <c r="AU2765" s="376">
        <v>2753</v>
      </c>
      <c r="AV2765" s="376" t="s">
        <v>10723</v>
      </c>
    </row>
    <row r="2766" spans="31:48">
      <c r="AE2766" s="19">
        <v>2754</v>
      </c>
      <c r="AF2766" s="382" t="s">
        <v>10723</v>
      </c>
      <c r="AQ2766" s="19">
        <v>2754</v>
      </c>
      <c r="AR2766" s="382" t="s">
        <v>10723</v>
      </c>
      <c r="AU2766" s="376">
        <v>2754</v>
      </c>
      <c r="AV2766" s="376" t="s">
        <v>10723</v>
      </c>
    </row>
    <row r="2767" spans="31:48">
      <c r="AE2767" s="19">
        <v>2755</v>
      </c>
      <c r="AF2767" s="382" t="s">
        <v>10723</v>
      </c>
      <c r="AQ2767" s="19">
        <v>2755</v>
      </c>
      <c r="AR2767" s="382" t="s">
        <v>10723</v>
      </c>
      <c r="AU2767" s="376">
        <v>2755</v>
      </c>
      <c r="AV2767" s="376" t="s">
        <v>10723</v>
      </c>
    </row>
    <row r="2768" spans="31:48">
      <c r="AE2768" s="19">
        <v>2756</v>
      </c>
      <c r="AF2768" s="382" t="s">
        <v>10723</v>
      </c>
      <c r="AQ2768" s="19">
        <v>2756</v>
      </c>
      <c r="AR2768" s="382" t="s">
        <v>10723</v>
      </c>
      <c r="AU2768" s="376">
        <v>2756</v>
      </c>
      <c r="AV2768" s="376" t="s">
        <v>10723</v>
      </c>
    </row>
    <row r="2769" spans="31:48">
      <c r="AE2769" s="19">
        <v>2757</v>
      </c>
      <c r="AF2769" s="382" t="s">
        <v>10723</v>
      </c>
      <c r="AQ2769" s="19">
        <v>2757</v>
      </c>
      <c r="AR2769" s="382" t="s">
        <v>10723</v>
      </c>
      <c r="AU2769" s="376">
        <v>2757</v>
      </c>
      <c r="AV2769" s="376" t="s">
        <v>10723</v>
      </c>
    </row>
    <row r="2770" spans="31:48">
      <c r="AE2770" s="19">
        <v>2758</v>
      </c>
      <c r="AF2770" s="382" t="s">
        <v>10723</v>
      </c>
      <c r="AQ2770" s="19">
        <v>2758</v>
      </c>
      <c r="AR2770" s="382" t="s">
        <v>10723</v>
      </c>
      <c r="AU2770" s="376">
        <v>2758</v>
      </c>
      <c r="AV2770" s="376" t="s">
        <v>10723</v>
      </c>
    </row>
    <row r="2771" spans="31:48">
      <c r="AE2771" s="19">
        <v>2759</v>
      </c>
      <c r="AF2771" s="382" t="s">
        <v>10723</v>
      </c>
      <c r="AQ2771" s="19">
        <v>2759</v>
      </c>
      <c r="AR2771" s="382" t="s">
        <v>10723</v>
      </c>
      <c r="AU2771" s="376">
        <v>2759</v>
      </c>
      <c r="AV2771" s="376" t="s">
        <v>10723</v>
      </c>
    </row>
    <row r="2772" spans="31:48">
      <c r="AE2772" s="19">
        <v>2760</v>
      </c>
      <c r="AF2772" s="382" t="s">
        <v>10723</v>
      </c>
      <c r="AQ2772" s="19">
        <v>2760</v>
      </c>
      <c r="AR2772" s="382" t="s">
        <v>10723</v>
      </c>
      <c r="AU2772" s="376">
        <v>2760</v>
      </c>
      <c r="AV2772" s="376" t="s">
        <v>10723</v>
      </c>
    </row>
    <row r="2773" spans="31:48">
      <c r="AE2773" s="19">
        <v>2761</v>
      </c>
      <c r="AF2773" s="382" t="s">
        <v>10723</v>
      </c>
      <c r="AQ2773" s="19">
        <v>2761</v>
      </c>
      <c r="AR2773" s="382" t="s">
        <v>10723</v>
      </c>
      <c r="AU2773" s="376">
        <v>2761</v>
      </c>
      <c r="AV2773" s="376" t="s">
        <v>10723</v>
      </c>
    </row>
    <row r="2774" spans="31:48">
      <c r="AE2774" s="19">
        <v>2762</v>
      </c>
      <c r="AF2774" s="382" t="s">
        <v>10723</v>
      </c>
      <c r="AQ2774" s="19">
        <v>2762</v>
      </c>
      <c r="AR2774" s="382" t="s">
        <v>10723</v>
      </c>
      <c r="AU2774" s="376">
        <v>2762</v>
      </c>
      <c r="AV2774" s="376" t="s">
        <v>10723</v>
      </c>
    </row>
    <row r="2775" spans="31:48">
      <c r="AE2775" s="19">
        <v>2763</v>
      </c>
      <c r="AF2775" s="382" t="s">
        <v>10723</v>
      </c>
      <c r="AQ2775" s="19">
        <v>2763</v>
      </c>
      <c r="AR2775" s="382" t="s">
        <v>10723</v>
      </c>
      <c r="AU2775" s="376">
        <v>2763</v>
      </c>
      <c r="AV2775" s="376" t="s">
        <v>10723</v>
      </c>
    </row>
    <row r="2776" spans="31:48">
      <c r="AE2776" s="19">
        <v>2764</v>
      </c>
      <c r="AF2776" s="382" t="s">
        <v>10723</v>
      </c>
      <c r="AQ2776" s="19">
        <v>2764</v>
      </c>
      <c r="AR2776" s="382" t="s">
        <v>10723</v>
      </c>
      <c r="AU2776" s="376">
        <v>2764</v>
      </c>
      <c r="AV2776" s="376" t="s">
        <v>10723</v>
      </c>
    </row>
    <row r="2777" spans="31:48">
      <c r="AE2777" s="19">
        <v>2765</v>
      </c>
      <c r="AF2777" s="382" t="s">
        <v>10723</v>
      </c>
      <c r="AQ2777" s="19">
        <v>2765</v>
      </c>
      <c r="AR2777" s="382" t="s">
        <v>10723</v>
      </c>
      <c r="AU2777" s="376">
        <v>2765</v>
      </c>
      <c r="AV2777" s="376" t="s">
        <v>10723</v>
      </c>
    </row>
    <row r="2778" spans="31:48">
      <c r="AE2778" s="19">
        <v>2766</v>
      </c>
      <c r="AF2778" s="382" t="s">
        <v>10723</v>
      </c>
      <c r="AQ2778" s="19">
        <v>2766</v>
      </c>
      <c r="AR2778" s="382" t="s">
        <v>10723</v>
      </c>
      <c r="AU2778" s="376">
        <v>2766</v>
      </c>
      <c r="AV2778" s="376" t="s">
        <v>10723</v>
      </c>
    </row>
    <row r="2779" spans="31:48">
      <c r="AE2779" s="19">
        <v>2767</v>
      </c>
      <c r="AF2779" s="382" t="s">
        <v>10723</v>
      </c>
      <c r="AQ2779" s="19">
        <v>2767</v>
      </c>
      <c r="AR2779" s="382" t="s">
        <v>10723</v>
      </c>
      <c r="AU2779" s="376">
        <v>2767</v>
      </c>
      <c r="AV2779" s="376" t="s">
        <v>10723</v>
      </c>
    </row>
    <row r="2780" spans="31:48">
      <c r="AE2780" s="19">
        <v>2768</v>
      </c>
      <c r="AF2780" s="382" t="s">
        <v>10723</v>
      </c>
      <c r="AQ2780" s="19">
        <v>2768</v>
      </c>
      <c r="AR2780" s="382" t="s">
        <v>10723</v>
      </c>
      <c r="AU2780" s="376">
        <v>2768</v>
      </c>
      <c r="AV2780" s="376" t="s">
        <v>10723</v>
      </c>
    </row>
    <row r="2781" spans="31:48">
      <c r="AE2781" s="19">
        <v>2769</v>
      </c>
      <c r="AF2781" s="382" t="s">
        <v>10723</v>
      </c>
      <c r="AQ2781" s="19">
        <v>2769</v>
      </c>
      <c r="AR2781" s="382" t="s">
        <v>10723</v>
      </c>
      <c r="AU2781" s="376">
        <v>2769</v>
      </c>
      <c r="AV2781" s="376" t="s">
        <v>10723</v>
      </c>
    </row>
    <row r="2782" spans="31:48">
      <c r="AE2782" s="19">
        <v>2770</v>
      </c>
      <c r="AF2782" s="382" t="s">
        <v>10723</v>
      </c>
      <c r="AQ2782" s="19">
        <v>2770</v>
      </c>
      <c r="AR2782" s="382" t="s">
        <v>10723</v>
      </c>
      <c r="AU2782" s="376">
        <v>2770</v>
      </c>
      <c r="AV2782" s="376" t="s">
        <v>10723</v>
      </c>
    </row>
    <row r="2783" spans="31:48">
      <c r="AE2783" s="19">
        <v>2771</v>
      </c>
      <c r="AF2783" s="382" t="s">
        <v>10723</v>
      </c>
      <c r="AQ2783" s="19">
        <v>2771</v>
      </c>
      <c r="AR2783" s="382" t="s">
        <v>10723</v>
      </c>
      <c r="AU2783" s="376">
        <v>2771</v>
      </c>
      <c r="AV2783" s="376" t="s">
        <v>10723</v>
      </c>
    </row>
    <row r="2784" spans="31:48">
      <c r="AE2784" s="19">
        <v>2772</v>
      </c>
      <c r="AF2784" s="382" t="s">
        <v>10723</v>
      </c>
      <c r="AQ2784" s="19">
        <v>2772</v>
      </c>
      <c r="AR2784" s="382" t="s">
        <v>10723</v>
      </c>
      <c r="AU2784" s="376">
        <v>2772</v>
      </c>
      <c r="AV2784" s="376" t="s">
        <v>10723</v>
      </c>
    </row>
    <row r="2785" spans="31:48">
      <c r="AE2785" s="19">
        <v>2773</v>
      </c>
      <c r="AF2785" s="382" t="s">
        <v>10723</v>
      </c>
      <c r="AQ2785" s="19">
        <v>2773</v>
      </c>
      <c r="AR2785" s="382" t="s">
        <v>10723</v>
      </c>
      <c r="AU2785" s="376">
        <v>2773</v>
      </c>
      <c r="AV2785" s="376" t="s">
        <v>10723</v>
      </c>
    </row>
    <row r="2786" spans="31:48">
      <c r="AE2786" s="19">
        <v>2774</v>
      </c>
      <c r="AF2786" s="382" t="s">
        <v>10723</v>
      </c>
      <c r="AQ2786" s="19">
        <v>2774</v>
      </c>
      <c r="AR2786" s="382" t="s">
        <v>10723</v>
      </c>
      <c r="AU2786" s="376">
        <v>2774</v>
      </c>
      <c r="AV2786" s="376" t="s">
        <v>10723</v>
      </c>
    </row>
    <row r="2787" spans="31:48">
      <c r="AE2787" s="19">
        <v>2775</v>
      </c>
      <c r="AF2787" s="382" t="s">
        <v>10723</v>
      </c>
      <c r="AQ2787" s="19">
        <v>2775</v>
      </c>
      <c r="AR2787" s="382" t="s">
        <v>10723</v>
      </c>
      <c r="AU2787" s="376">
        <v>2775</v>
      </c>
      <c r="AV2787" s="376" t="s">
        <v>10723</v>
      </c>
    </row>
    <row r="2788" spans="31:48">
      <c r="AE2788" s="19">
        <v>2776</v>
      </c>
      <c r="AF2788" s="382" t="s">
        <v>10723</v>
      </c>
      <c r="AQ2788" s="19">
        <v>2776</v>
      </c>
      <c r="AR2788" s="382" t="s">
        <v>10723</v>
      </c>
      <c r="AU2788" s="376">
        <v>2776</v>
      </c>
      <c r="AV2788" s="376" t="s">
        <v>10723</v>
      </c>
    </row>
    <row r="2789" spans="31:48">
      <c r="AE2789" s="19">
        <v>2777</v>
      </c>
      <c r="AF2789" s="382" t="s">
        <v>10723</v>
      </c>
      <c r="AQ2789" s="19">
        <v>2777</v>
      </c>
      <c r="AR2789" s="382" t="s">
        <v>10723</v>
      </c>
      <c r="AU2789" s="376">
        <v>2777</v>
      </c>
      <c r="AV2789" s="376" t="s">
        <v>10723</v>
      </c>
    </row>
    <row r="2790" spans="31:48">
      <c r="AE2790" s="19">
        <v>2778</v>
      </c>
      <c r="AF2790" s="382" t="s">
        <v>10723</v>
      </c>
      <c r="AQ2790" s="19">
        <v>2778</v>
      </c>
      <c r="AR2790" s="382" t="s">
        <v>10723</v>
      </c>
      <c r="AU2790" s="376">
        <v>2778</v>
      </c>
      <c r="AV2790" s="376" t="s">
        <v>10723</v>
      </c>
    </row>
    <row r="2791" spans="31:48">
      <c r="AE2791" s="19">
        <v>2779</v>
      </c>
      <c r="AF2791" s="382" t="s">
        <v>10723</v>
      </c>
      <c r="AQ2791" s="19">
        <v>2779</v>
      </c>
      <c r="AR2791" s="382" t="s">
        <v>10723</v>
      </c>
      <c r="AU2791" s="376">
        <v>2779</v>
      </c>
      <c r="AV2791" s="376" t="s">
        <v>10723</v>
      </c>
    </row>
    <row r="2792" spans="31:48">
      <c r="AE2792" s="19">
        <v>2780</v>
      </c>
      <c r="AF2792" s="382" t="s">
        <v>10723</v>
      </c>
      <c r="AQ2792" s="19">
        <v>2780</v>
      </c>
      <c r="AR2792" s="382" t="s">
        <v>10723</v>
      </c>
      <c r="AU2792" s="376">
        <v>2780</v>
      </c>
      <c r="AV2792" s="376" t="s">
        <v>10723</v>
      </c>
    </row>
    <row r="2793" spans="31:48">
      <c r="AE2793" s="19">
        <v>2781</v>
      </c>
      <c r="AF2793" s="382" t="s">
        <v>10723</v>
      </c>
      <c r="AQ2793" s="19">
        <v>2781</v>
      </c>
      <c r="AR2793" s="382" t="s">
        <v>10723</v>
      </c>
      <c r="AU2793" s="376">
        <v>2781</v>
      </c>
      <c r="AV2793" s="376" t="s">
        <v>10723</v>
      </c>
    </row>
    <row r="2794" spans="31:48">
      <c r="AE2794" s="19">
        <v>2782</v>
      </c>
      <c r="AF2794" s="382" t="s">
        <v>10723</v>
      </c>
      <c r="AQ2794" s="19">
        <v>2782</v>
      </c>
      <c r="AR2794" s="382" t="s">
        <v>10723</v>
      </c>
      <c r="AU2794" s="376">
        <v>2782</v>
      </c>
      <c r="AV2794" s="376" t="s">
        <v>10723</v>
      </c>
    </row>
    <row r="2795" spans="31:48">
      <c r="AE2795" s="19">
        <v>2783</v>
      </c>
      <c r="AF2795" s="382" t="s">
        <v>10723</v>
      </c>
      <c r="AQ2795" s="19">
        <v>2783</v>
      </c>
      <c r="AR2795" s="382" t="s">
        <v>10723</v>
      </c>
      <c r="AU2795" s="376">
        <v>2783</v>
      </c>
      <c r="AV2795" s="376" t="s">
        <v>10723</v>
      </c>
    </row>
    <row r="2796" spans="31:48">
      <c r="AE2796" s="19">
        <v>2784</v>
      </c>
      <c r="AF2796" s="382" t="s">
        <v>10723</v>
      </c>
      <c r="AQ2796" s="19">
        <v>2784</v>
      </c>
      <c r="AR2796" s="382" t="s">
        <v>10723</v>
      </c>
      <c r="AU2796" s="376">
        <v>2784</v>
      </c>
      <c r="AV2796" s="376" t="s">
        <v>10723</v>
      </c>
    </row>
    <row r="2797" spans="31:48">
      <c r="AE2797" s="19">
        <v>2785</v>
      </c>
      <c r="AF2797" s="382" t="s">
        <v>10723</v>
      </c>
      <c r="AQ2797" s="19">
        <v>2785</v>
      </c>
      <c r="AR2797" s="382" t="s">
        <v>10723</v>
      </c>
      <c r="AU2797" s="376">
        <v>2785</v>
      </c>
      <c r="AV2797" s="376" t="s">
        <v>10723</v>
      </c>
    </row>
    <row r="2798" spans="31:48">
      <c r="AE2798" s="19">
        <v>2786</v>
      </c>
      <c r="AF2798" s="382" t="s">
        <v>10723</v>
      </c>
      <c r="AQ2798" s="19">
        <v>2786</v>
      </c>
      <c r="AR2798" s="382" t="s">
        <v>10723</v>
      </c>
      <c r="AU2798" s="376">
        <v>2786</v>
      </c>
      <c r="AV2798" s="376" t="s">
        <v>10723</v>
      </c>
    </row>
    <row r="2799" spans="31:48">
      <c r="AE2799" s="19">
        <v>2787</v>
      </c>
      <c r="AF2799" s="382" t="s">
        <v>10723</v>
      </c>
      <c r="AQ2799" s="19">
        <v>2787</v>
      </c>
      <c r="AR2799" s="382" t="s">
        <v>10723</v>
      </c>
      <c r="AU2799" s="376">
        <v>2787</v>
      </c>
      <c r="AV2799" s="376" t="s">
        <v>10723</v>
      </c>
    </row>
    <row r="2800" spans="31:48">
      <c r="AE2800" s="19">
        <v>2788</v>
      </c>
      <c r="AF2800" s="382" t="s">
        <v>10723</v>
      </c>
      <c r="AQ2800" s="19">
        <v>2788</v>
      </c>
      <c r="AR2800" s="382" t="s">
        <v>10723</v>
      </c>
      <c r="AU2800" s="376">
        <v>2788</v>
      </c>
      <c r="AV2800" s="376" t="s">
        <v>10723</v>
      </c>
    </row>
    <row r="2801" spans="31:48">
      <c r="AE2801" s="19">
        <v>2789</v>
      </c>
      <c r="AF2801" s="382" t="s">
        <v>10723</v>
      </c>
      <c r="AQ2801" s="19">
        <v>2789</v>
      </c>
      <c r="AR2801" s="382" t="s">
        <v>10723</v>
      </c>
      <c r="AU2801" s="376">
        <v>2789</v>
      </c>
      <c r="AV2801" s="376" t="s">
        <v>10723</v>
      </c>
    </row>
    <row r="2802" spans="31:48">
      <c r="AE2802" s="19">
        <v>2790</v>
      </c>
      <c r="AF2802" s="382" t="s">
        <v>10723</v>
      </c>
      <c r="AQ2802" s="19">
        <v>2790</v>
      </c>
      <c r="AR2802" s="382" t="s">
        <v>10723</v>
      </c>
      <c r="AU2802" s="376">
        <v>2790</v>
      </c>
      <c r="AV2802" s="376" t="s">
        <v>10723</v>
      </c>
    </row>
    <row r="2803" spans="31:48">
      <c r="AE2803" s="19">
        <v>2791</v>
      </c>
      <c r="AF2803" s="382" t="s">
        <v>10723</v>
      </c>
      <c r="AQ2803" s="19">
        <v>2791</v>
      </c>
      <c r="AR2803" s="382" t="s">
        <v>10723</v>
      </c>
      <c r="AU2803" s="376">
        <v>2791</v>
      </c>
      <c r="AV2803" s="376" t="s">
        <v>10723</v>
      </c>
    </row>
    <row r="2804" spans="31:48">
      <c r="AE2804" s="19">
        <v>2792</v>
      </c>
      <c r="AF2804" s="382" t="s">
        <v>10723</v>
      </c>
      <c r="AQ2804" s="19">
        <v>2792</v>
      </c>
      <c r="AR2804" s="382" t="s">
        <v>10723</v>
      </c>
      <c r="AU2804" s="376">
        <v>2792</v>
      </c>
      <c r="AV2804" s="376" t="s">
        <v>10723</v>
      </c>
    </row>
    <row r="2805" spans="31:48">
      <c r="AE2805" s="19">
        <v>2793</v>
      </c>
      <c r="AF2805" s="382" t="s">
        <v>10723</v>
      </c>
      <c r="AQ2805" s="19">
        <v>2793</v>
      </c>
      <c r="AR2805" s="382" t="s">
        <v>10723</v>
      </c>
      <c r="AU2805" s="376">
        <v>2793</v>
      </c>
      <c r="AV2805" s="376" t="s">
        <v>10723</v>
      </c>
    </row>
    <row r="2806" spans="31:48">
      <c r="AE2806" s="19">
        <v>2794</v>
      </c>
      <c r="AF2806" s="382" t="s">
        <v>10723</v>
      </c>
      <c r="AQ2806" s="19">
        <v>2794</v>
      </c>
      <c r="AR2806" s="382" t="s">
        <v>10723</v>
      </c>
      <c r="AU2806" s="376">
        <v>2794</v>
      </c>
      <c r="AV2806" s="376" t="s">
        <v>10723</v>
      </c>
    </row>
    <row r="2807" spans="31:48">
      <c r="AE2807" s="19">
        <v>2795</v>
      </c>
      <c r="AF2807" s="382" t="s">
        <v>10723</v>
      </c>
      <c r="AQ2807" s="19">
        <v>2795</v>
      </c>
      <c r="AR2807" s="382" t="s">
        <v>10723</v>
      </c>
      <c r="AU2807" s="376">
        <v>2795</v>
      </c>
      <c r="AV2807" s="376" t="s">
        <v>10723</v>
      </c>
    </row>
    <row r="2808" spans="31:48">
      <c r="AE2808" s="19">
        <v>2796</v>
      </c>
      <c r="AF2808" s="382" t="s">
        <v>10723</v>
      </c>
      <c r="AQ2808" s="19">
        <v>2796</v>
      </c>
      <c r="AR2808" s="382" t="s">
        <v>10723</v>
      </c>
      <c r="AU2808" s="376">
        <v>2796</v>
      </c>
      <c r="AV2808" s="376" t="s">
        <v>10723</v>
      </c>
    </row>
    <row r="2809" spans="31:48">
      <c r="AE2809" s="19">
        <v>2797</v>
      </c>
      <c r="AF2809" s="382" t="s">
        <v>10723</v>
      </c>
      <c r="AQ2809" s="19">
        <v>2797</v>
      </c>
      <c r="AR2809" s="382" t="s">
        <v>10723</v>
      </c>
      <c r="AU2809" s="376">
        <v>2797</v>
      </c>
      <c r="AV2809" s="376" t="s">
        <v>10723</v>
      </c>
    </row>
    <row r="2810" spans="31:48">
      <c r="AE2810" s="19">
        <v>2798</v>
      </c>
      <c r="AF2810" s="382" t="s">
        <v>10723</v>
      </c>
      <c r="AQ2810" s="19">
        <v>2798</v>
      </c>
      <c r="AR2810" s="382" t="s">
        <v>10723</v>
      </c>
      <c r="AU2810" s="376">
        <v>2798</v>
      </c>
      <c r="AV2810" s="376" t="s">
        <v>10723</v>
      </c>
    </row>
    <row r="2811" spans="31:48">
      <c r="AE2811" s="19">
        <v>2799</v>
      </c>
      <c r="AF2811" s="382" t="s">
        <v>10723</v>
      </c>
      <c r="AQ2811" s="19">
        <v>2799</v>
      </c>
      <c r="AR2811" s="382" t="s">
        <v>10723</v>
      </c>
      <c r="AU2811" s="376">
        <v>2799</v>
      </c>
      <c r="AV2811" s="376" t="s">
        <v>10723</v>
      </c>
    </row>
    <row r="2812" spans="31:48">
      <c r="AE2812" s="19">
        <v>2800</v>
      </c>
      <c r="AF2812" s="382" t="s">
        <v>10723</v>
      </c>
      <c r="AQ2812" s="19">
        <v>2800</v>
      </c>
      <c r="AR2812" s="382" t="s">
        <v>10723</v>
      </c>
      <c r="AU2812" s="376">
        <v>2800</v>
      </c>
      <c r="AV2812" s="376" t="s">
        <v>10723</v>
      </c>
    </row>
    <row r="2813" spans="31:48">
      <c r="AE2813" s="19">
        <v>2801</v>
      </c>
      <c r="AF2813" s="382" t="s">
        <v>10723</v>
      </c>
      <c r="AQ2813" s="19">
        <v>2801</v>
      </c>
      <c r="AR2813" s="382" t="s">
        <v>10723</v>
      </c>
      <c r="AU2813" s="376">
        <v>2801</v>
      </c>
      <c r="AV2813" s="376" t="s">
        <v>10723</v>
      </c>
    </row>
    <row r="2814" spans="31:48">
      <c r="AE2814" s="19">
        <v>2802</v>
      </c>
      <c r="AF2814" s="382" t="s">
        <v>10723</v>
      </c>
      <c r="AQ2814" s="19">
        <v>2802</v>
      </c>
      <c r="AR2814" s="382" t="s">
        <v>10723</v>
      </c>
      <c r="AU2814" s="376">
        <v>2802</v>
      </c>
      <c r="AV2814" s="376" t="s">
        <v>10723</v>
      </c>
    </row>
    <row r="2815" spans="31:48">
      <c r="AE2815" s="19">
        <v>2803</v>
      </c>
      <c r="AF2815" s="382" t="s">
        <v>10723</v>
      </c>
      <c r="AQ2815" s="19">
        <v>2803</v>
      </c>
      <c r="AR2815" s="382" t="s">
        <v>10723</v>
      </c>
      <c r="AU2815" s="376">
        <v>2803</v>
      </c>
      <c r="AV2815" s="376" t="s">
        <v>10723</v>
      </c>
    </row>
    <row r="2816" spans="31:48">
      <c r="AE2816" s="19">
        <v>2804</v>
      </c>
      <c r="AF2816" s="382" t="s">
        <v>10723</v>
      </c>
      <c r="AQ2816" s="19">
        <v>2804</v>
      </c>
      <c r="AR2816" s="382" t="s">
        <v>10723</v>
      </c>
      <c r="AU2816" s="376">
        <v>2804</v>
      </c>
      <c r="AV2816" s="376" t="s">
        <v>10723</v>
      </c>
    </row>
    <row r="2817" spans="31:48">
      <c r="AE2817" s="19">
        <v>2805</v>
      </c>
      <c r="AF2817" s="382" t="s">
        <v>10723</v>
      </c>
      <c r="AQ2817" s="19">
        <v>2805</v>
      </c>
      <c r="AR2817" s="382" t="s">
        <v>10723</v>
      </c>
      <c r="AU2817" s="376">
        <v>2805</v>
      </c>
      <c r="AV2817" s="376" t="s">
        <v>10723</v>
      </c>
    </row>
    <row r="2818" spans="31:48">
      <c r="AE2818" s="19">
        <v>2806</v>
      </c>
      <c r="AF2818" s="382" t="s">
        <v>10723</v>
      </c>
      <c r="AQ2818" s="19">
        <v>2806</v>
      </c>
      <c r="AR2818" s="382" t="s">
        <v>10723</v>
      </c>
      <c r="AU2818" s="376">
        <v>2806</v>
      </c>
      <c r="AV2818" s="376" t="s">
        <v>10723</v>
      </c>
    </row>
    <row r="2819" spans="31:48">
      <c r="AE2819" s="19">
        <v>2807</v>
      </c>
      <c r="AF2819" s="382" t="s">
        <v>10723</v>
      </c>
      <c r="AQ2819" s="19">
        <v>2807</v>
      </c>
      <c r="AR2819" s="382" t="s">
        <v>10723</v>
      </c>
      <c r="AU2819" s="376">
        <v>2807</v>
      </c>
      <c r="AV2819" s="376" t="s">
        <v>10723</v>
      </c>
    </row>
    <row r="2820" spans="31:48">
      <c r="AE2820" s="19">
        <v>2808</v>
      </c>
      <c r="AF2820" s="382" t="s">
        <v>10723</v>
      </c>
      <c r="AQ2820" s="19">
        <v>2808</v>
      </c>
      <c r="AR2820" s="382" t="s">
        <v>10723</v>
      </c>
      <c r="AU2820" s="376">
        <v>2808</v>
      </c>
      <c r="AV2820" s="376" t="s">
        <v>10723</v>
      </c>
    </row>
    <row r="2821" spans="31:48">
      <c r="AE2821" s="19">
        <v>2809</v>
      </c>
      <c r="AF2821" s="382" t="s">
        <v>10723</v>
      </c>
      <c r="AQ2821" s="19">
        <v>2809</v>
      </c>
      <c r="AR2821" s="382" t="s">
        <v>10723</v>
      </c>
      <c r="AU2821" s="376">
        <v>2809</v>
      </c>
      <c r="AV2821" s="376" t="s">
        <v>10723</v>
      </c>
    </row>
    <row r="2822" spans="31:48">
      <c r="AE2822" s="19">
        <v>2810</v>
      </c>
      <c r="AF2822" s="382" t="s">
        <v>10723</v>
      </c>
      <c r="AQ2822" s="19">
        <v>2810</v>
      </c>
      <c r="AR2822" s="382" t="s">
        <v>10723</v>
      </c>
      <c r="AU2822" s="376">
        <v>2810</v>
      </c>
      <c r="AV2822" s="376" t="s">
        <v>10723</v>
      </c>
    </row>
    <row r="2823" spans="31:48">
      <c r="AE2823" s="19">
        <v>2811</v>
      </c>
      <c r="AF2823" s="382" t="s">
        <v>10723</v>
      </c>
      <c r="AQ2823" s="19">
        <v>2811</v>
      </c>
      <c r="AR2823" s="382" t="s">
        <v>10723</v>
      </c>
      <c r="AU2823" s="376">
        <v>2811</v>
      </c>
      <c r="AV2823" s="376" t="s">
        <v>10723</v>
      </c>
    </row>
    <row r="2824" spans="31:48">
      <c r="AE2824" s="19">
        <v>2812</v>
      </c>
      <c r="AF2824" s="382" t="s">
        <v>10723</v>
      </c>
      <c r="AQ2824" s="19">
        <v>2812</v>
      </c>
      <c r="AR2824" s="382" t="s">
        <v>10723</v>
      </c>
      <c r="AU2824" s="376">
        <v>2812</v>
      </c>
      <c r="AV2824" s="376" t="s">
        <v>10723</v>
      </c>
    </row>
    <row r="2825" spans="31:48">
      <c r="AE2825" s="19">
        <v>2813</v>
      </c>
      <c r="AF2825" s="382" t="s">
        <v>10723</v>
      </c>
      <c r="AQ2825" s="19">
        <v>2813</v>
      </c>
      <c r="AR2825" s="382" t="s">
        <v>10723</v>
      </c>
      <c r="AU2825" s="376">
        <v>2813</v>
      </c>
      <c r="AV2825" s="376" t="s">
        <v>10723</v>
      </c>
    </row>
    <row r="2826" spans="31:48">
      <c r="AE2826" s="19">
        <v>2814</v>
      </c>
      <c r="AF2826" s="382" t="s">
        <v>10723</v>
      </c>
      <c r="AQ2826" s="19">
        <v>2814</v>
      </c>
      <c r="AR2826" s="382" t="s">
        <v>10723</v>
      </c>
      <c r="AU2826" s="376">
        <v>2814</v>
      </c>
      <c r="AV2826" s="376" t="s">
        <v>10723</v>
      </c>
    </row>
    <row r="2827" spans="31:48">
      <c r="AE2827" s="19">
        <v>2815</v>
      </c>
      <c r="AF2827" s="382" t="s">
        <v>10723</v>
      </c>
      <c r="AQ2827" s="19">
        <v>2815</v>
      </c>
      <c r="AR2827" s="382" t="s">
        <v>10723</v>
      </c>
      <c r="AU2827" s="376">
        <v>2815</v>
      </c>
      <c r="AV2827" s="376" t="s">
        <v>10723</v>
      </c>
    </row>
    <row r="2828" spans="31:48">
      <c r="AE2828" s="19">
        <v>2816</v>
      </c>
      <c r="AF2828" s="382" t="s">
        <v>10723</v>
      </c>
      <c r="AQ2828" s="19">
        <v>2816</v>
      </c>
      <c r="AR2828" s="382" t="s">
        <v>10723</v>
      </c>
      <c r="AU2828" s="376">
        <v>2816</v>
      </c>
      <c r="AV2828" s="376" t="s">
        <v>10723</v>
      </c>
    </row>
    <row r="2829" spans="31:48">
      <c r="AE2829" s="19">
        <v>2817</v>
      </c>
      <c r="AF2829" s="382" t="s">
        <v>10723</v>
      </c>
      <c r="AQ2829" s="19">
        <v>2817</v>
      </c>
      <c r="AR2829" s="382" t="s">
        <v>10723</v>
      </c>
      <c r="AU2829" s="376">
        <v>2817</v>
      </c>
      <c r="AV2829" s="376" t="s">
        <v>10723</v>
      </c>
    </row>
    <row r="2830" spans="31:48">
      <c r="AE2830" s="19">
        <v>2818</v>
      </c>
      <c r="AF2830" s="382" t="s">
        <v>10723</v>
      </c>
      <c r="AQ2830" s="19">
        <v>2818</v>
      </c>
      <c r="AR2830" s="382" t="s">
        <v>10723</v>
      </c>
      <c r="AU2830" s="376">
        <v>2818</v>
      </c>
      <c r="AV2830" s="376" t="s">
        <v>10723</v>
      </c>
    </row>
    <row r="2831" spans="31:48">
      <c r="AE2831" s="19">
        <v>2819</v>
      </c>
      <c r="AF2831" s="382" t="s">
        <v>10723</v>
      </c>
      <c r="AQ2831" s="19">
        <v>2819</v>
      </c>
      <c r="AR2831" s="382" t="s">
        <v>10723</v>
      </c>
      <c r="AU2831" s="376">
        <v>2819</v>
      </c>
      <c r="AV2831" s="376" t="s">
        <v>10723</v>
      </c>
    </row>
    <row r="2832" spans="31:48">
      <c r="AE2832" s="19">
        <v>2820</v>
      </c>
      <c r="AF2832" s="382" t="s">
        <v>10723</v>
      </c>
      <c r="AQ2832" s="19">
        <v>2820</v>
      </c>
      <c r="AR2832" s="382" t="s">
        <v>10723</v>
      </c>
      <c r="AU2832" s="376">
        <v>2820</v>
      </c>
      <c r="AV2832" s="376" t="s">
        <v>10723</v>
      </c>
    </row>
    <row r="2833" spans="31:48">
      <c r="AE2833" s="19">
        <v>2821</v>
      </c>
      <c r="AF2833" s="382" t="s">
        <v>10723</v>
      </c>
      <c r="AQ2833" s="19">
        <v>2821</v>
      </c>
      <c r="AR2833" s="382" t="s">
        <v>10723</v>
      </c>
      <c r="AU2833" s="376">
        <v>2821</v>
      </c>
      <c r="AV2833" s="376" t="s">
        <v>10723</v>
      </c>
    </row>
    <row r="2834" spans="31:48">
      <c r="AE2834" s="19">
        <v>2822</v>
      </c>
      <c r="AF2834" s="382" t="s">
        <v>10723</v>
      </c>
      <c r="AQ2834" s="19">
        <v>2822</v>
      </c>
      <c r="AR2834" s="382" t="s">
        <v>10723</v>
      </c>
      <c r="AU2834" s="376">
        <v>2822</v>
      </c>
      <c r="AV2834" s="376" t="s">
        <v>10723</v>
      </c>
    </row>
    <row r="2835" spans="31:48">
      <c r="AE2835" s="19">
        <v>2823</v>
      </c>
      <c r="AF2835" s="382" t="s">
        <v>10723</v>
      </c>
      <c r="AQ2835" s="19">
        <v>2823</v>
      </c>
      <c r="AR2835" s="382" t="s">
        <v>10723</v>
      </c>
      <c r="AU2835" s="376">
        <v>2823</v>
      </c>
      <c r="AV2835" s="376" t="s">
        <v>10723</v>
      </c>
    </row>
    <row r="2836" spans="31:48">
      <c r="AE2836" s="19">
        <v>2824</v>
      </c>
      <c r="AF2836" s="382" t="s">
        <v>10723</v>
      </c>
      <c r="AQ2836" s="19">
        <v>2824</v>
      </c>
      <c r="AR2836" s="382" t="s">
        <v>10723</v>
      </c>
      <c r="AU2836" s="376">
        <v>2824</v>
      </c>
      <c r="AV2836" s="376" t="s">
        <v>10723</v>
      </c>
    </row>
    <row r="2837" spans="31:48">
      <c r="AE2837" s="19">
        <v>2825</v>
      </c>
      <c r="AF2837" s="382" t="s">
        <v>10723</v>
      </c>
      <c r="AQ2837" s="19">
        <v>2825</v>
      </c>
      <c r="AR2837" s="382" t="s">
        <v>10723</v>
      </c>
      <c r="AU2837" s="376">
        <v>2825</v>
      </c>
      <c r="AV2837" s="376" t="s">
        <v>10723</v>
      </c>
    </row>
    <row r="2838" spans="31:48">
      <c r="AE2838" s="19">
        <v>2826</v>
      </c>
      <c r="AF2838" s="382" t="s">
        <v>10723</v>
      </c>
      <c r="AQ2838" s="19">
        <v>2826</v>
      </c>
      <c r="AR2838" s="382" t="s">
        <v>10723</v>
      </c>
      <c r="AU2838" s="376">
        <v>2826</v>
      </c>
      <c r="AV2838" s="376" t="s">
        <v>10723</v>
      </c>
    </row>
    <row r="2839" spans="31:48">
      <c r="AE2839" s="19">
        <v>2827</v>
      </c>
      <c r="AF2839" s="382" t="s">
        <v>10723</v>
      </c>
      <c r="AQ2839" s="19">
        <v>2827</v>
      </c>
      <c r="AR2839" s="382" t="s">
        <v>10723</v>
      </c>
      <c r="AU2839" s="376">
        <v>2827</v>
      </c>
      <c r="AV2839" s="376" t="s">
        <v>10723</v>
      </c>
    </row>
    <row r="2840" spans="31:48">
      <c r="AE2840" s="19">
        <v>2828</v>
      </c>
      <c r="AF2840" s="382" t="s">
        <v>10723</v>
      </c>
      <c r="AQ2840" s="19">
        <v>2828</v>
      </c>
      <c r="AR2840" s="382" t="s">
        <v>10723</v>
      </c>
      <c r="AU2840" s="376">
        <v>2828</v>
      </c>
      <c r="AV2840" s="376" t="s">
        <v>10723</v>
      </c>
    </row>
    <row r="2841" spans="31:48">
      <c r="AE2841" s="19">
        <v>2829</v>
      </c>
      <c r="AF2841" s="382" t="s">
        <v>10723</v>
      </c>
      <c r="AQ2841" s="19">
        <v>2829</v>
      </c>
      <c r="AR2841" s="382" t="s">
        <v>10723</v>
      </c>
      <c r="AU2841" s="376">
        <v>2829</v>
      </c>
      <c r="AV2841" s="376" t="s">
        <v>10723</v>
      </c>
    </row>
    <row r="2842" spans="31:48">
      <c r="AE2842" s="19">
        <v>2830</v>
      </c>
      <c r="AF2842" s="382" t="s">
        <v>10723</v>
      </c>
      <c r="AQ2842" s="19">
        <v>2830</v>
      </c>
      <c r="AR2842" s="382" t="s">
        <v>10723</v>
      </c>
      <c r="AU2842" s="376">
        <v>2830</v>
      </c>
      <c r="AV2842" s="376" t="s">
        <v>10723</v>
      </c>
    </row>
    <row r="2843" spans="31:48">
      <c r="AE2843" s="19">
        <v>2831</v>
      </c>
      <c r="AF2843" s="382" t="s">
        <v>10723</v>
      </c>
      <c r="AQ2843" s="19">
        <v>2831</v>
      </c>
      <c r="AR2843" s="382" t="s">
        <v>10723</v>
      </c>
      <c r="AU2843" s="376">
        <v>2831</v>
      </c>
      <c r="AV2843" s="376" t="s">
        <v>10723</v>
      </c>
    </row>
    <row r="2844" spans="31:48">
      <c r="AE2844" s="19">
        <v>2832</v>
      </c>
      <c r="AF2844" s="382" t="s">
        <v>10723</v>
      </c>
      <c r="AQ2844" s="19">
        <v>2832</v>
      </c>
      <c r="AR2844" s="382" t="s">
        <v>10723</v>
      </c>
      <c r="AU2844" s="376">
        <v>2832</v>
      </c>
      <c r="AV2844" s="376" t="s">
        <v>10723</v>
      </c>
    </row>
    <row r="2845" spans="31:48">
      <c r="AE2845" s="19">
        <v>2833</v>
      </c>
      <c r="AF2845" s="382" t="s">
        <v>10723</v>
      </c>
      <c r="AQ2845" s="19">
        <v>2833</v>
      </c>
      <c r="AR2845" s="382" t="s">
        <v>10723</v>
      </c>
      <c r="AU2845" s="376">
        <v>2833</v>
      </c>
      <c r="AV2845" s="376" t="s">
        <v>10723</v>
      </c>
    </row>
    <row r="2846" spans="31:48">
      <c r="AE2846" s="19">
        <v>2834</v>
      </c>
      <c r="AF2846" s="382" t="s">
        <v>10723</v>
      </c>
      <c r="AQ2846" s="19">
        <v>2834</v>
      </c>
      <c r="AR2846" s="382" t="s">
        <v>10723</v>
      </c>
      <c r="AU2846" s="376">
        <v>2834</v>
      </c>
      <c r="AV2846" s="376" t="s">
        <v>10723</v>
      </c>
    </row>
    <row r="2847" spans="31:48">
      <c r="AE2847" s="19">
        <v>2835</v>
      </c>
      <c r="AF2847" s="382" t="s">
        <v>10723</v>
      </c>
      <c r="AQ2847" s="19">
        <v>2835</v>
      </c>
      <c r="AR2847" s="382" t="s">
        <v>10723</v>
      </c>
      <c r="AU2847" s="376">
        <v>2835</v>
      </c>
      <c r="AV2847" s="376" t="s">
        <v>10723</v>
      </c>
    </row>
    <row r="2848" spans="31:48">
      <c r="AE2848" s="19">
        <v>2836</v>
      </c>
      <c r="AF2848" s="382" t="s">
        <v>10723</v>
      </c>
      <c r="AQ2848" s="19">
        <v>2836</v>
      </c>
      <c r="AR2848" s="382" t="s">
        <v>10723</v>
      </c>
      <c r="AU2848" s="376">
        <v>2836</v>
      </c>
      <c r="AV2848" s="376" t="s">
        <v>10723</v>
      </c>
    </row>
    <row r="2849" spans="31:48">
      <c r="AE2849" s="19">
        <v>2837</v>
      </c>
      <c r="AF2849" s="382" t="s">
        <v>10723</v>
      </c>
      <c r="AQ2849" s="19">
        <v>2837</v>
      </c>
      <c r="AR2849" s="382" t="s">
        <v>10723</v>
      </c>
      <c r="AU2849" s="376">
        <v>2837</v>
      </c>
      <c r="AV2849" s="376" t="s">
        <v>10723</v>
      </c>
    </row>
    <row r="2850" spans="31:48">
      <c r="AE2850" s="19">
        <v>2838</v>
      </c>
      <c r="AF2850" s="382" t="s">
        <v>10723</v>
      </c>
      <c r="AQ2850" s="19">
        <v>2838</v>
      </c>
      <c r="AR2850" s="382" t="s">
        <v>10723</v>
      </c>
      <c r="AU2850" s="376">
        <v>2838</v>
      </c>
      <c r="AV2850" s="376" t="s">
        <v>10723</v>
      </c>
    </row>
    <row r="2851" spans="31:48">
      <c r="AE2851" s="19">
        <v>2839</v>
      </c>
      <c r="AF2851" s="382" t="s">
        <v>10723</v>
      </c>
      <c r="AQ2851" s="19">
        <v>2839</v>
      </c>
      <c r="AR2851" s="382" t="s">
        <v>10723</v>
      </c>
      <c r="AU2851" s="376">
        <v>2839</v>
      </c>
      <c r="AV2851" s="376" t="s">
        <v>10723</v>
      </c>
    </row>
    <row r="2852" spans="31:48">
      <c r="AE2852" s="19">
        <v>2840</v>
      </c>
      <c r="AF2852" s="382" t="s">
        <v>10723</v>
      </c>
      <c r="AQ2852" s="19">
        <v>2840</v>
      </c>
      <c r="AR2852" s="382" t="s">
        <v>10723</v>
      </c>
      <c r="AU2852" s="376">
        <v>2840</v>
      </c>
      <c r="AV2852" s="376" t="s">
        <v>10723</v>
      </c>
    </row>
    <row r="2853" spans="31:48">
      <c r="AE2853" s="19">
        <v>2841</v>
      </c>
      <c r="AF2853" s="382" t="s">
        <v>10723</v>
      </c>
      <c r="AQ2853" s="19">
        <v>2841</v>
      </c>
      <c r="AR2853" s="382" t="s">
        <v>10723</v>
      </c>
      <c r="AU2853" s="376">
        <v>2841</v>
      </c>
      <c r="AV2853" s="376" t="s">
        <v>10723</v>
      </c>
    </row>
    <row r="2854" spans="31:48">
      <c r="AE2854" s="19">
        <v>2842</v>
      </c>
      <c r="AF2854" s="382" t="s">
        <v>10723</v>
      </c>
      <c r="AQ2854" s="19">
        <v>2842</v>
      </c>
      <c r="AR2854" s="382" t="s">
        <v>10723</v>
      </c>
      <c r="AU2854" s="376">
        <v>2842</v>
      </c>
      <c r="AV2854" s="376" t="s">
        <v>10723</v>
      </c>
    </row>
    <row r="2855" spans="31:48">
      <c r="AE2855" s="19">
        <v>2843</v>
      </c>
      <c r="AF2855" s="382" t="s">
        <v>10723</v>
      </c>
      <c r="AQ2855" s="19">
        <v>2843</v>
      </c>
      <c r="AR2855" s="382" t="s">
        <v>10723</v>
      </c>
      <c r="AU2855" s="376">
        <v>2843</v>
      </c>
      <c r="AV2855" s="376" t="s">
        <v>10723</v>
      </c>
    </row>
    <row r="2856" spans="31:48">
      <c r="AE2856" s="19">
        <v>2844</v>
      </c>
      <c r="AF2856" s="382" t="s">
        <v>10723</v>
      </c>
      <c r="AQ2856" s="19">
        <v>2844</v>
      </c>
      <c r="AR2856" s="382" t="s">
        <v>10723</v>
      </c>
      <c r="AU2856" s="376">
        <v>2844</v>
      </c>
      <c r="AV2856" s="376" t="s">
        <v>10723</v>
      </c>
    </row>
    <row r="2857" spans="31:48">
      <c r="AE2857" s="19">
        <v>2845</v>
      </c>
      <c r="AF2857" s="382" t="s">
        <v>10723</v>
      </c>
      <c r="AQ2857" s="19">
        <v>2845</v>
      </c>
      <c r="AR2857" s="382" t="s">
        <v>10723</v>
      </c>
      <c r="AU2857" s="376">
        <v>2845</v>
      </c>
      <c r="AV2857" s="376" t="s">
        <v>10723</v>
      </c>
    </row>
    <row r="2858" spans="31:48">
      <c r="AE2858" s="19">
        <v>2846</v>
      </c>
      <c r="AF2858" s="382" t="s">
        <v>10723</v>
      </c>
      <c r="AQ2858" s="19">
        <v>2846</v>
      </c>
      <c r="AR2858" s="382" t="s">
        <v>10723</v>
      </c>
      <c r="AU2858" s="376">
        <v>2846</v>
      </c>
      <c r="AV2858" s="376" t="s">
        <v>10723</v>
      </c>
    </row>
    <row r="2859" spans="31:48">
      <c r="AE2859" s="19">
        <v>2847</v>
      </c>
      <c r="AF2859" s="382" t="s">
        <v>10723</v>
      </c>
      <c r="AQ2859" s="19">
        <v>2847</v>
      </c>
      <c r="AR2859" s="382" t="s">
        <v>10723</v>
      </c>
      <c r="AU2859" s="376">
        <v>2847</v>
      </c>
      <c r="AV2859" s="376" t="s">
        <v>10723</v>
      </c>
    </row>
    <row r="2860" spans="31:48">
      <c r="AE2860" s="19">
        <v>2848</v>
      </c>
      <c r="AF2860" s="382" t="s">
        <v>10723</v>
      </c>
      <c r="AQ2860" s="19">
        <v>2848</v>
      </c>
      <c r="AR2860" s="382" t="s">
        <v>10723</v>
      </c>
      <c r="AU2860" s="376">
        <v>2848</v>
      </c>
      <c r="AV2860" s="376" t="s">
        <v>10723</v>
      </c>
    </row>
    <row r="2861" spans="31:48">
      <c r="AE2861" s="19">
        <v>2849</v>
      </c>
      <c r="AF2861" s="382" t="s">
        <v>10723</v>
      </c>
      <c r="AQ2861" s="19">
        <v>2849</v>
      </c>
      <c r="AR2861" s="382" t="s">
        <v>10723</v>
      </c>
      <c r="AU2861" s="376">
        <v>2849</v>
      </c>
      <c r="AV2861" s="376" t="s">
        <v>10723</v>
      </c>
    </row>
    <row r="2862" spans="31:48">
      <c r="AE2862" s="19">
        <v>2850</v>
      </c>
      <c r="AF2862" s="382" t="s">
        <v>10723</v>
      </c>
      <c r="AQ2862" s="19">
        <v>2850</v>
      </c>
      <c r="AR2862" s="382" t="s">
        <v>10723</v>
      </c>
      <c r="AU2862" s="376">
        <v>2850</v>
      </c>
      <c r="AV2862" s="376" t="s">
        <v>10723</v>
      </c>
    </row>
    <row r="2863" spans="31:48">
      <c r="AE2863" s="19">
        <v>2851</v>
      </c>
      <c r="AF2863" s="382" t="s">
        <v>10723</v>
      </c>
      <c r="AQ2863" s="19">
        <v>2851</v>
      </c>
      <c r="AR2863" s="382" t="s">
        <v>10723</v>
      </c>
      <c r="AU2863" s="376">
        <v>2851</v>
      </c>
      <c r="AV2863" s="376" t="s">
        <v>10723</v>
      </c>
    </row>
    <row r="2864" spans="31:48">
      <c r="AE2864" s="19">
        <v>2852</v>
      </c>
      <c r="AF2864" s="382" t="s">
        <v>10723</v>
      </c>
      <c r="AQ2864" s="19">
        <v>2852</v>
      </c>
      <c r="AR2864" s="382" t="s">
        <v>10723</v>
      </c>
      <c r="AU2864" s="376">
        <v>2852</v>
      </c>
      <c r="AV2864" s="376" t="s">
        <v>10723</v>
      </c>
    </row>
    <row r="2865" spans="31:48">
      <c r="AE2865" s="19">
        <v>2853</v>
      </c>
      <c r="AF2865" s="382" t="s">
        <v>10723</v>
      </c>
      <c r="AQ2865" s="19">
        <v>2853</v>
      </c>
      <c r="AR2865" s="382" t="s">
        <v>10723</v>
      </c>
      <c r="AU2865" s="376">
        <v>2853</v>
      </c>
      <c r="AV2865" s="376" t="s">
        <v>10723</v>
      </c>
    </row>
    <row r="2866" spans="31:48">
      <c r="AE2866" s="19">
        <v>2854</v>
      </c>
      <c r="AF2866" s="382" t="s">
        <v>10723</v>
      </c>
      <c r="AQ2866" s="19">
        <v>2854</v>
      </c>
      <c r="AR2866" s="382" t="s">
        <v>10723</v>
      </c>
      <c r="AU2866" s="376">
        <v>2854</v>
      </c>
      <c r="AV2866" s="376" t="s">
        <v>10723</v>
      </c>
    </row>
    <row r="2867" spans="31:48">
      <c r="AE2867" s="19">
        <v>2855</v>
      </c>
      <c r="AF2867" s="382" t="s">
        <v>10723</v>
      </c>
      <c r="AQ2867" s="19">
        <v>2855</v>
      </c>
      <c r="AR2867" s="382" t="s">
        <v>10723</v>
      </c>
      <c r="AU2867" s="376">
        <v>2855</v>
      </c>
      <c r="AV2867" s="376" t="s">
        <v>10723</v>
      </c>
    </row>
    <row r="2868" spans="31:48">
      <c r="AE2868" s="19">
        <v>2856</v>
      </c>
      <c r="AF2868" s="382" t="s">
        <v>10723</v>
      </c>
      <c r="AQ2868" s="19">
        <v>2856</v>
      </c>
      <c r="AR2868" s="382" t="s">
        <v>10723</v>
      </c>
      <c r="AU2868" s="376">
        <v>2856</v>
      </c>
      <c r="AV2868" s="376" t="s">
        <v>10723</v>
      </c>
    </row>
    <row r="2869" spans="31:48">
      <c r="AE2869" s="19">
        <v>2857</v>
      </c>
      <c r="AF2869" s="382" t="s">
        <v>10723</v>
      </c>
      <c r="AQ2869" s="19">
        <v>2857</v>
      </c>
      <c r="AR2869" s="382" t="s">
        <v>10723</v>
      </c>
      <c r="AU2869" s="376">
        <v>2857</v>
      </c>
      <c r="AV2869" s="376" t="s">
        <v>10723</v>
      </c>
    </row>
    <row r="2870" spans="31:48">
      <c r="AE2870" s="19">
        <v>2858</v>
      </c>
      <c r="AF2870" s="382" t="s">
        <v>10723</v>
      </c>
      <c r="AQ2870" s="19">
        <v>2858</v>
      </c>
      <c r="AR2870" s="382" t="s">
        <v>10723</v>
      </c>
      <c r="AU2870" s="376">
        <v>2858</v>
      </c>
      <c r="AV2870" s="376" t="s">
        <v>10723</v>
      </c>
    </row>
    <row r="2871" spans="31:48">
      <c r="AE2871" s="19">
        <v>2859</v>
      </c>
      <c r="AF2871" s="382" t="s">
        <v>10723</v>
      </c>
      <c r="AQ2871" s="19">
        <v>2859</v>
      </c>
      <c r="AR2871" s="382" t="s">
        <v>10723</v>
      </c>
      <c r="AU2871" s="376">
        <v>2859</v>
      </c>
      <c r="AV2871" s="376" t="s">
        <v>10723</v>
      </c>
    </row>
    <row r="2872" spans="31:48">
      <c r="AE2872" s="19">
        <v>2860</v>
      </c>
      <c r="AF2872" s="382" t="s">
        <v>10723</v>
      </c>
      <c r="AQ2872" s="19">
        <v>2860</v>
      </c>
      <c r="AR2872" s="382" t="s">
        <v>10723</v>
      </c>
      <c r="AU2872" s="376">
        <v>2860</v>
      </c>
      <c r="AV2872" s="376" t="s">
        <v>10723</v>
      </c>
    </row>
    <row r="2873" spans="31:48">
      <c r="AE2873" s="19">
        <v>2861</v>
      </c>
      <c r="AF2873" s="382" t="s">
        <v>10723</v>
      </c>
      <c r="AQ2873" s="19">
        <v>2861</v>
      </c>
      <c r="AR2873" s="382" t="s">
        <v>10723</v>
      </c>
      <c r="AU2873" s="376">
        <v>2861</v>
      </c>
      <c r="AV2873" s="376" t="s">
        <v>10723</v>
      </c>
    </row>
    <row r="2874" spans="31:48">
      <c r="AE2874" s="19">
        <v>2862</v>
      </c>
      <c r="AF2874" s="382" t="s">
        <v>10723</v>
      </c>
      <c r="AQ2874" s="19">
        <v>2862</v>
      </c>
      <c r="AR2874" s="382" t="s">
        <v>10723</v>
      </c>
      <c r="AU2874" s="376">
        <v>2862</v>
      </c>
      <c r="AV2874" s="376" t="s">
        <v>10723</v>
      </c>
    </row>
    <row r="2875" spans="31:48">
      <c r="AE2875" s="19">
        <v>2863</v>
      </c>
      <c r="AF2875" s="382" t="s">
        <v>10723</v>
      </c>
      <c r="AQ2875" s="19">
        <v>2863</v>
      </c>
      <c r="AR2875" s="382" t="s">
        <v>10723</v>
      </c>
      <c r="AU2875" s="376">
        <v>2863</v>
      </c>
      <c r="AV2875" s="376" t="s">
        <v>10723</v>
      </c>
    </row>
    <row r="2876" spans="31:48">
      <c r="AE2876" s="19">
        <v>2864</v>
      </c>
      <c r="AF2876" s="382" t="s">
        <v>10723</v>
      </c>
      <c r="AQ2876" s="19">
        <v>2864</v>
      </c>
      <c r="AR2876" s="382" t="s">
        <v>10723</v>
      </c>
      <c r="AU2876" s="376">
        <v>2864</v>
      </c>
      <c r="AV2876" s="376" t="s">
        <v>10723</v>
      </c>
    </row>
    <row r="2877" spans="31:48">
      <c r="AE2877" s="19">
        <v>2865</v>
      </c>
      <c r="AF2877" s="382" t="s">
        <v>10723</v>
      </c>
      <c r="AQ2877" s="19">
        <v>2865</v>
      </c>
      <c r="AR2877" s="382" t="s">
        <v>10723</v>
      </c>
      <c r="AU2877" s="376">
        <v>2865</v>
      </c>
      <c r="AV2877" s="376" t="s">
        <v>10723</v>
      </c>
    </row>
    <row r="2878" spans="31:48">
      <c r="AE2878" s="19">
        <v>2866</v>
      </c>
      <c r="AF2878" s="382" t="s">
        <v>10723</v>
      </c>
      <c r="AQ2878" s="19">
        <v>2866</v>
      </c>
      <c r="AR2878" s="382" t="s">
        <v>10723</v>
      </c>
      <c r="AU2878" s="376">
        <v>2866</v>
      </c>
      <c r="AV2878" s="376" t="s">
        <v>10723</v>
      </c>
    </row>
    <row r="2879" spans="31:48">
      <c r="AE2879" s="19">
        <v>2867</v>
      </c>
      <c r="AF2879" s="382" t="s">
        <v>10723</v>
      </c>
      <c r="AQ2879" s="19">
        <v>2867</v>
      </c>
      <c r="AR2879" s="382" t="s">
        <v>10723</v>
      </c>
      <c r="AU2879" s="376">
        <v>2867</v>
      </c>
      <c r="AV2879" s="376" t="s">
        <v>10723</v>
      </c>
    </row>
    <row r="2880" spans="31:48">
      <c r="AE2880" s="19">
        <v>2868</v>
      </c>
      <c r="AF2880" s="382" t="s">
        <v>10723</v>
      </c>
      <c r="AQ2880" s="19">
        <v>2868</v>
      </c>
      <c r="AR2880" s="382" t="s">
        <v>10723</v>
      </c>
      <c r="AU2880" s="376">
        <v>2868</v>
      </c>
      <c r="AV2880" s="376" t="s">
        <v>10723</v>
      </c>
    </row>
    <row r="2881" spans="31:48">
      <c r="AE2881" s="19">
        <v>2869</v>
      </c>
      <c r="AF2881" s="382" t="s">
        <v>10723</v>
      </c>
      <c r="AQ2881" s="19">
        <v>2869</v>
      </c>
      <c r="AR2881" s="382" t="s">
        <v>10723</v>
      </c>
      <c r="AU2881" s="376">
        <v>2869</v>
      </c>
      <c r="AV2881" s="376" t="s">
        <v>10723</v>
      </c>
    </row>
    <row r="2882" spans="31:48">
      <c r="AE2882" s="19">
        <v>2870</v>
      </c>
      <c r="AF2882" s="382" t="s">
        <v>10723</v>
      </c>
      <c r="AQ2882" s="19">
        <v>2870</v>
      </c>
      <c r="AR2882" s="382" t="s">
        <v>10723</v>
      </c>
      <c r="AU2882" s="376">
        <v>2870</v>
      </c>
      <c r="AV2882" s="376" t="s">
        <v>10723</v>
      </c>
    </row>
    <row r="2883" spans="31:48">
      <c r="AE2883" s="19">
        <v>2871</v>
      </c>
      <c r="AF2883" s="382" t="s">
        <v>10723</v>
      </c>
      <c r="AQ2883" s="19">
        <v>2871</v>
      </c>
      <c r="AR2883" s="382" t="s">
        <v>10723</v>
      </c>
      <c r="AU2883" s="376">
        <v>2871</v>
      </c>
      <c r="AV2883" s="376" t="s">
        <v>10723</v>
      </c>
    </row>
    <row r="2884" spans="31:48">
      <c r="AE2884" s="19">
        <v>2872</v>
      </c>
      <c r="AF2884" s="382" t="s">
        <v>10723</v>
      </c>
      <c r="AQ2884" s="19">
        <v>2872</v>
      </c>
      <c r="AR2884" s="382" t="s">
        <v>10723</v>
      </c>
      <c r="AU2884" s="376">
        <v>2872</v>
      </c>
      <c r="AV2884" s="376" t="s">
        <v>10723</v>
      </c>
    </row>
    <row r="2885" spans="31:48">
      <c r="AE2885" s="19">
        <v>2873</v>
      </c>
      <c r="AF2885" s="382" t="s">
        <v>10723</v>
      </c>
      <c r="AQ2885" s="19">
        <v>2873</v>
      </c>
      <c r="AR2885" s="382" t="s">
        <v>10723</v>
      </c>
      <c r="AU2885" s="376">
        <v>2873</v>
      </c>
      <c r="AV2885" s="376" t="s">
        <v>10723</v>
      </c>
    </row>
    <row r="2886" spans="31:48">
      <c r="AE2886" s="19">
        <v>2874</v>
      </c>
      <c r="AF2886" s="382" t="s">
        <v>10723</v>
      </c>
      <c r="AQ2886" s="19">
        <v>2874</v>
      </c>
      <c r="AR2886" s="382" t="s">
        <v>10723</v>
      </c>
      <c r="AU2886" s="376">
        <v>2874</v>
      </c>
      <c r="AV2886" s="376" t="s">
        <v>10723</v>
      </c>
    </row>
    <row r="2887" spans="31:48">
      <c r="AE2887" s="19">
        <v>2875</v>
      </c>
      <c r="AF2887" s="382" t="s">
        <v>10723</v>
      </c>
      <c r="AQ2887" s="19">
        <v>2875</v>
      </c>
      <c r="AR2887" s="382" t="s">
        <v>10723</v>
      </c>
      <c r="AU2887" s="376">
        <v>2875</v>
      </c>
      <c r="AV2887" s="376" t="s">
        <v>10723</v>
      </c>
    </row>
    <row r="2888" spans="31:48">
      <c r="AE2888" s="19">
        <v>2876</v>
      </c>
      <c r="AF2888" s="382" t="s">
        <v>10723</v>
      </c>
      <c r="AQ2888" s="19">
        <v>2876</v>
      </c>
      <c r="AR2888" s="382" t="s">
        <v>10723</v>
      </c>
      <c r="AU2888" s="376">
        <v>2876</v>
      </c>
      <c r="AV2888" s="376" t="s">
        <v>10723</v>
      </c>
    </row>
    <row r="2889" spans="31:48">
      <c r="AE2889" s="19">
        <v>2877</v>
      </c>
      <c r="AF2889" s="382" t="s">
        <v>10723</v>
      </c>
      <c r="AQ2889" s="19">
        <v>2877</v>
      </c>
      <c r="AR2889" s="382" t="s">
        <v>10723</v>
      </c>
      <c r="AU2889" s="376">
        <v>2877</v>
      </c>
      <c r="AV2889" s="376" t="s">
        <v>10723</v>
      </c>
    </row>
    <row r="2890" spans="31:48">
      <c r="AE2890" s="19">
        <v>2878</v>
      </c>
      <c r="AF2890" s="382" t="s">
        <v>10723</v>
      </c>
      <c r="AQ2890" s="19">
        <v>2878</v>
      </c>
      <c r="AR2890" s="382" t="s">
        <v>10723</v>
      </c>
      <c r="AU2890" s="376">
        <v>2878</v>
      </c>
      <c r="AV2890" s="376" t="s">
        <v>10723</v>
      </c>
    </row>
    <row r="2891" spans="31:48">
      <c r="AE2891" s="19">
        <v>2879</v>
      </c>
      <c r="AF2891" s="382" t="s">
        <v>10723</v>
      </c>
      <c r="AQ2891" s="19">
        <v>2879</v>
      </c>
      <c r="AR2891" s="382" t="s">
        <v>10723</v>
      </c>
      <c r="AU2891" s="376">
        <v>2879</v>
      </c>
      <c r="AV2891" s="376" t="s">
        <v>10723</v>
      </c>
    </row>
    <row r="2892" spans="31:48">
      <c r="AE2892" s="19">
        <v>2880</v>
      </c>
      <c r="AF2892" s="382" t="s">
        <v>10723</v>
      </c>
      <c r="AQ2892" s="19">
        <v>2880</v>
      </c>
      <c r="AR2892" s="382" t="s">
        <v>10723</v>
      </c>
      <c r="AU2892" s="376">
        <v>2880</v>
      </c>
      <c r="AV2892" s="376" t="s">
        <v>10723</v>
      </c>
    </row>
    <row r="2893" spans="31:48">
      <c r="AE2893" s="19">
        <v>2881</v>
      </c>
      <c r="AF2893" s="382" t="s">
        <v>10723</v>
      </c>
      <c r="AQ2893" s="19">
        <v>2881</v>
      </c>
      <c r="AR2893" s="382" t="s">
        <v>10723</v>
      </c>
      <c r="AU2893" s="376">
        <v>2881</v>
      </c>
      <c r="AV2893" s="376" t="s">
        <v>10723</v>
      </c>
    </row>
    <row r="2894" spans="31:48">
      <c r="AE2894" s="19">
        <v>2882</v>
      </c>
      <c r="AF2894" s="382" t="s">
        <v>10723</v>
      </c>
      <c r="AQ2894" s="19">
        <v>2882</v>
      </c>
      <c r="AR2894" s="382" t="s">
        <v>10723</v>
      </c>
      <c r="AU2894" s="376">
        <v>2882</v>
      </c>
      <c r="AV2894" s="376" t="s">
        <v>10723</v>
      </c>
    </row>
    <row r="2895" spans="31:48">
      <c r="AE2895" s="19">
        <v>2883</v>
      </c>
      <c r="AF2895" s="382" t="s">
        <v>10723</v>
      </c>
      <c r="AQ2895" s="19">
        <v>2883</v>
      </c>
      <c r="AR2895" s="382" t="s">
        <v>10723</v>
      </c>
      <c r="AU2895" s="376">
        <v>2883</v>
      </c>
      <c r="AV2895" s="376" t="s">
        <v>10723</v>
      </c>
    </row>
    <row r="2896" spans="31:48">
      <c r="AE2896" s="19">
        <v>2884</v>
      </c>
      <c r="AF2896" s="382" t="s">
        <v>10723</v>
      </c>
      <c r="AQ2896" s="19">
        <v>2884</v>
      </c>
      <c r="AR2896" s="382" t="s">
        <v>10723</v>
      </c>
      <c r="AU2896" s="376">
        <v>2884</v>
      </c>
      <c r="AV2896" s="376" t="s">
        <v>10723</v>
      </c>
    </row>
    <row r="2897" spans="31:48">
      <c r="AE2897" s="19">
        <v>2885</v>
      </c>
      <c r="AF2897" s="382" t="s">
        <v>10723</v>
      </c>
      <c r="AQ2897" s="19">
        <v>2885</v>
      </c>
      <c r="AR2897" s="382" t="s">
        <v>10723</v>
      </c>
      <c r="AU2897" s="376">
        <v>2885</v>
      </c>
      <c r="AV2897" s="376" t="s">
        <v>10723</v>
      </c>
    </row>
    <row r="2898" spans="31:48">
      <c r="AE2898" s="19">
        <v>2886</v>
      </c>
      <c r="AF2898" s="382" t="s">
        <v>10723</v>
      </c>
      <c r="AQ2898" s="19">
        <v>2886</v>
      </c>
      <c r="AR2898" s="382" t="s">
        <v>10723</v>
      </c>
      <c r="AU2898" s="376">
        <v>2886</v>
      </c>
      <c r="AV2898" s="376" t="s">
        <v>10723</v>
      </c>
    </row>
    <row r="2899" spans="31:48">
      <c r="AE2899" s="19">
        <v>2887</v>
      </c>
      <c r="AF2899" s="382" t="s">
        <v>10723</v>
      </c>
      <c r="AQ2899" s="19">
        <v>2887</v>
      </c>
      <c r="AR2899" s="382" t="s">
        <v>10723</v>
      </c>
      <c r="AU2899" s="376">
        <v>2887</v>
      </c>
      <c r="AV2899" s="376" t="s">
        <v>10723</v>
      </c>
    </row>
    <row r="2900" spans="31:48">
      <c r="AE2900" s="19">
        <v>2888</v>
      </c>
      <c r="AF2900" s="382" t="s">
        <v>10723</v>
      </c>
      <c r="AQ2900" s="19">
        <v>2888</v>
      </c>
      <c r="AR2900" s="382" t="s">
        <v>10723</v>
      </c>
      <c r="AU2900" s="376">
        <v>2888</v>
      </c>
      <c r="AV2900" s="376" t="s">
        <v>10723</v>
      </c>
    </row>
    <row r="2901" spans="31:48">
      <c r="AE2901" s="19">
        <v>2889</v>
      </c>
      <c r="AF2901" s="382" t="s">
        <v>10723</v>
      </c>
      <c r="AQ2901" s="19">
        <v>2889</v>
      </c>
      <c r="AR2901" s="382" t="s">
        <v>10723</v>
      </c>
      <c r="AU2901" s="376">
        <v>2889</v>
      </c>
      <c r="AV2901" s="376" t="s">
        <v>10723</v>
      </c>
    </row>
    <row r="2902" spans="31:48">
      <c r="AE2902" s="19">
        <v>2890</v>
      </c>
      <c r="AF2902" s="382" t="s">
        <v>10723</v>
      </c>
      <c r="AQ2902" s="19">
        <v>2890</v>
      </c>
      <c r="AR2902" s="382" t="s">
        <v>10723</v>
      </c>
      <c r="AU2902" s="376">
        <v>2890</v>
      </c>
      <c r="AV2902" s="376" t="s">
        <v>10723</v>
      </c>
    </row>
    <row r="2903" spans="31:48">
      <c r="AE2903" s="19">
        <v>2891</v>
      </c>
      <c r="AF2903" s="382" t="s">
        <v>10723</v>
      </c>
      <c r="AQ2903" s="19">
        <v>2891</v>
      </c>
      <c r="AR2903" s="382" t="s">
        <v>10723</v>
      </c>
      <c r="AU2903" s="376">
        <v>2891</v>
      </c>
      <c r="AV2903" s="376" t="s">
        <v>10723</v>
      </c>
    </row>
    <row r="2904" spans="31:48">
      <c r="AE2904" s="19">
        <v>2892</v>
      </c>
      <c r="AF2904" s="382" t="s">
        <v>10723</v>
      </c>
      <c r="AQ2904" s="19">
        <v>2892</v>
      </c>
      <c r="AR2904" s="382" t="s">
        <v>10723</v>
      </c>
      <c r="AU2904" s="376">
        <v>2892</v>
      </c>
      <c r="AV2904" s="376" t="s">
        <v>10723</v>
      </c>
    </row>
    <row r="2905" spans="31:48">
      <c r="AE2905" s="19">
        <v>2893</v>
      </c>
      <c r="AF2905" s="382" t="s">
        <v>10723</v>
      </c>
      <c r="AQ2905" s="19">
        <v>2893</v>
      </c>
      <c r="AR2905" s="382" t="s">
        <v>10723</v>
      </c>
      <c r="AU2905" s="376">
        <v>2893</v>
      </c>
      <c r="AV2905" s="376" t="s">
        <v>10723</v>
      </c>
    </row>
    <row r="2906" spans="31:48">
      <c r="AE2906" s="19">
        <v>2894</v>
      </c>
      <c r="AF2906" s="382" t="s">
        <v>10723</v>
      </c>
      <c r="AQ2906" s="19">
        <v>2894</v>
      </c>
      <c r="AR2906" s="382" t="s">
        <v>10723</v>
      </c>
      <c r="AU2906" s="376">
        <v>2894</v>
      </c>
      <c r="AV2906" s="376" t="s">
        <v>10723</v>
      </c>
    </row>
    <row r="2907" spans="31:48">
      <c r="AE2907" s="19">
        <v>2895</v>
      </c>
      <c r="AF2907" s="382" t="s">
        <v>10723</v>
      </c>
      <c r="AQ2907" s="19">
        <v>2895</v>
      </c>
      <c r="AR2907" s="382" t="s">
        <v>10723</v>
      </c>
      <c r="AU2907" s="376">
        <v>2895</v>
      </c>
      <c r="AV2907" s="376" t="s">
        <v>10723</v>
      </c>
    </row>
    <row r="2908" spans="31:48">
      <c r="AE2908" s="19">
        <v>2896</v>
      </c>
      <c r="AF2908" s="382" t="s">
        <v>10723</v>
      </c>
      <c r="AQ2908" s="19">
        <v>2896</v>
      </c>
      <c r="AR2908" s="382" t="s">
        <v>10723</v>
      </c>
      <c r="AU2908" s="376">
        <v>2896</v>
      </c>
      <c r="AV2908" s="376" t="s">
        <v>10723</v>
      </c>
    </row>
    <row r="2909" spans="31:48">
      <c r="AE2909" s="19">
        <v>2897</v>
      </c>
      <c r="AF2909" s="382" t="s">
        <v>10723</v>
      </c>
      <c r="AQ2909" s="19">
        <v>2897</v>
      </c>
      <c r="AR2909" s="382" t="s">
        <v>10723</v>
      </c>
      <c r="AU2909" s="376">
        <v>2897</v>
      </c>
      <c r="AV2909" s="376" t="s">
        <v>10723</v>
      </c>
    </row>
    <row r="2910" spans="31:48">
      <c r="AE2910" s="19">
        <v>2898</v>
      </c>
      <c r="AF2910" s="382" t="s">
        <v>10723</v>
      </c>
      <c r="AQ2910" s="19">
        <v>2898</v>
      </c>
      <c r="AR2910" s="382" t="s">
        <v>10723</v>
      </c>
      <c r="AU2910" s="376">
        <v>2898</v>
      </c>
      <c r="AV2910" s="376" t="s">
        <v>10723</v>
      </c>
    </row>
    <row r="2911" spans="31:48">
      <c r="AE2911" s="19">
        <v>2899</v>
      </c>
      <c r="AF2911" s="382" t="s">
        <v>10723</v>
      </c>
      <c r="AQ2911" s="19">
        <v>2899</v>
      </c>
      <c r="AR2911" s="382" t="s">
        <v>10723</v>
      </c>
      <c r="AU2911" s="376">
        <v>2899</v>
      </c>
      <c r="AV2911" s="376" t="s">
        <v>10723</v>
      </c>
    </row>
    <row r="2912" spans="31:48">
      <c r="AE2912" s="19">
        <v>2900</v>
      </c>
      <c r="AF2912" s="382" t="s">
        <v>10723</v>
      </c>
      <c r="AQ2912" s="19">
        <v>2900</v>
      </c>
      <c r="AR2912" s="382" t="s">
        <v>10723</v>
      </c>
      <c r="AU2912" s="376">
        <v>2900</v>
      </c>
      <c r="AV2912" s="376" t="s">
        <v>10723</v>
      </c>
    </row>
    <row r="2913" spans="31:48">
      <c r="AE2913" s="19">
        <v>2901</v>
      </c>
      <c r="AF2913" s="382" t="s">
        <v>10723</v>
      </c>
      <c r="AQ2913" s="19">
        <v>2901</v>
      </c>
      <c r="AR2913" s="382" t="s">
        <v>10723</v>
      </c>
      <c r="AU2913" s="376">
        <v>2901</v>
      </c>
      <c r="AV2913" s="376" t="s">
        <v>10723</v>
      </c>
    </row>
    <row r="2914" spans="31:48">
      <c r="AE2914" s="19">
        <v>2902</v>
      </c>
      <c r="AF2914" s="382" t="s">
        <v>10723</v>
      </c>
      <c r="AQ2914" s="19">
        <v>2902</v>
      </c>
      <c r="AR2914" s="382" t="s">
        <v>10723</v>
      </c>
      <c r="AU2914" s="376">
        <v>2902</v>
      </c>
      <c r="AV2914" s="376" t="s">
        <v>10723</v>
      </c>
    </row>
    <row r="2915" spans="31:48">
      <c r="AE2915" s="19">
        <v>2903</v>
      </c>
      <c r="AF2915" s="382" t="s">
        <v>10723</v>
      </c>
      <c r="AQ2915" s="19">
        <v>2903</v>
      </c>
      <c r="AR2915" s="382" t="s">
        <v>10723</v>
      </c>
      <c r="AU2915" s="376">
        <v>2903</v>
      </c>
      <c r="AV2915" s="376" t="s">
        <v>10723</v>
      </c>
    </row>
    <row r="2916" spans="31:48">
      <c r="AE2916" s="19">
        <v>2904</v>
      </c>
      <c r="AF2916" s="382" t="s">
        <v>10723</v>
      </c>
      <c r="AQ2916" s="19">
        <v>2904</v>
      </c>
      <c r="AR2916" s="382" t="s">
        <v>10723</v>
      </c>
      <c r="AU2916" s="376">
        <v>2904</v>
      </c>
      <c r="AV2916" s="376" t="s">
        <v>10723</v>
      </c>
    </row>
    <row r="2917" spans="31:48">
      <c r="AE2917" s="19">
        <v>2905</v>
      </c>
      <c r="AF2917" s="382" t="s">
        <v>10723</v>
      </c>
      <c r="AQ2917" s="19">
        <v>2905</v>
      </c>
      <c r="AR2917" s="382" t="s">
        <v>10723</v>
      </c>
      <c r="AU2917" s="376">
        <v>2905</v>
      </c>
      <c r="AV2917" s="376" t="s">
        <v>10723</v>
      </c>
    </row>
    <row r="2918" spans="31:48">
      <c r="AE2918" s="19">
        <v>2906</v>
      </c>
      <c r="AF2918" s="382" t="s">
        <v>10723</v>
      </c>
      <c r="AQ2918" s="19">
        <v>2906</v>
      </c>
      <c r="AR2918" s="382" t="s">
        <v>10723</v>
      </c>
      <c r="AU2918" s="376">
        <v>2906</v>
      </c>
      <c r="AV2918" s="376" t="s">
        <v>10723</v>
      </c>
    </row>
    <row r="2919" spans="31:48">
      <c r="AE2919" s="19">
        <v>2907</v>
      </c>
      <c r="AF2919" s="382" t="s">
        <v>10723</v>
      </c>
      <c r="AQ2919" s="19">
        <v>2907</v>
      </c>
      <c r="AR2919" s="382" t="s">
        <v>10723</v>
      </c>
      <c r="AU2919" s="376">
        <v>2907</v>
      </c>
      <c r="AV2919" s="376" t="s">
        <v>10723</v>
      </c>
    </row>
    <row r="2920" spans="31:48">
      <c r="AE2920" s="19">
        <v>2908</v>
      </c>
      <c r="AF2920" s="382" t="s">
        <v>10723</v>
      </c>
      <c r="AQ2920" s="19">
        <v>2908</v>
      </c>
      <c r="AR2920" s="382" t="s">
        <v>10723</v>
      </c>
      <c r="AU2920" s="376">
        <v>2908</v>
      </c>
      <c r="AV2920" s="376" t="s">
        <v>10723</v>
      </c>
    </row>
    <row r="2921" spans="31:48">
      <c r="AE2921" s="19">
        <v>2909</v>
      </c>
      <c r="AF2921" s="382" t="s">
        <v>10723</v>
      </c>
      <c r="AQ2921" s="19">
        <v>2909</v>
      </c>
      <c r="AR2921" s="382" t="s">
        <v>10723</v>
      </c>
      <c r="AU2921" s="376">
        <v>2909</v>
      </c>
      <c r="AV2921" s="376" t="s">
        <v>10723</v>
      </c>
    </row>
    <row r="2922" spans="31:48">
      <c r="AE2922" s="19">
        <v>2910</v>
      </c>
      <c r="AF2922" s="382" t="s">
        <v>10723</v>
      </c>
      <c r="AQ2922" s="19">
        <v>2910</v>
      </c>
      <c r="AR2922" s="382" t="s">
        <v>10723</v>
      </c>
      <c r="AU2922" s="376">
        <v>2910</v>
      </c>
      <c r="AV2922" s="376" t="s">
        <v>10723</v>
      </c>
    </row>
    <row r="2923" spans="31:48">
      <c r="AE2923" s="19">
        <v>2911</v>
      </c>
      <c r="AF2923" s="382" t="s">
        <v>10723</v>
      </c>
      <c r="AQ2923" s="19">
        <v>2911</v>
      </c>
      <c r="AR2923" s="382" t="s">
        <v>10723</v>
      </c>
      <c r="AU2923" s="376">
        <v>2911</v>
      </c>
      <c r="AV2923" s="376" t="s">
        <v>10723</v>
      </c>
    </row>
    <row r="2924" spans="31:48">
      <c r="AE2924" s="19">
        <v>2912</v>
      </c>
      <c r="AF2924" s="382" t="s">
        <v>10723</v>
      </c>
      <c r="AQ2924" s="19">
        <v>2912</v>
      </c>
      <c r="AR2924" s="382" t="s">
        <v>10723</v>
      </c>
      <c r="AU2924" s="376">
        <v>2912</v>
      </c>
      <c r="AV2924" s="376" t="s">
        <v>10723</v>
      </c>
    </row>
    <row r="2925" spans="31:48">
      <c r="AE2925" s="19">
        <v>2913</v>
      </c>
      <c r="AF2925" s="382" t="s">
        <v>10723</v>
      </c>
      <c r="AQ2925" s="19">
        <v>2913</v>
      </c>
      <c r="AR2925" s="382" t="s">
        <v>10723</v>
      </c>
      <c r="AU2925" s="376">
        <v>2913</v>
      </c>
      <c r="AV2925" s="376" t="s">
        <v>10723</v>
      </c>
    </row>
    <row r="2926" spans="31:48">
      <c r="AE2926" s="19">
        <v>2914</v>
      </c>
      <c r="AF2926" s="382" t="s">
        <v>10723</v>
      </c>
      <c r="AQ2926" s="19">
        <v>2914</v>
      </c>
      <c r="AR2926" s="382" t="s">
        <v>10723</v>
      </c>
      <c r="AU2926" s="376">
        <v>2914</v>
      </c>
      <c r="AV2926" s="376" t="s">
        <v>10723</v>
      </c>
    </row>
    <row r="2927" spans="31:48">
      <c r="AE2927" s="19">
        <v>2915</v>
      </c>
      <c r="AF2927" s="382" t="s">
        <v>10723</v>
      </c>
      <c r="AQ2927" s="19">
        <v>2915</v>
      </c>
      <c r="AR2927" s="382" t="s">
        <v>10723</v>
      </c>
      <c r="AU2927" s="376">
        <v>2915</v>
      </c>
      <c r="AV2927" s="376" t="s">
        <v>10723</v>
      </c>
    </row>
    <row r="2928" spans="31:48">
      <c r="AE2928" s="19">
        <v>2916</v>
      </c>
      <c r="AF2928" s="382" t="s">
        <v>10723</v>
      </c>
      <c r="AQ2928" s="19">
        <v>2916</v>
      </c>
      <c r="AR2928" s="382" t="s">
        <v>10723</v>
      </c>
      <c r="AU2928" s="376">
        <v>2916</v>
      </c>
      <c r="AV2928" s="376" t="s">
        <v>10723</v>
      </c>
    </row>
    <row r="2929" spans="31:48">
      <c r="AE2929" s="19">
        <v>2917</v>
      </c>
      <c r="AF2929" s="382" t="s">
        <v>10723</v>
      </c>
      <c r="AQ2929" s="19">
        <v>2917</v>
      </c>
      <c r="AR2929" s="382" t="s">
        <v>10723</v>
      </c>
      <c r="AU2929" s="376">
        <v>2917</v>
      </c>
      <c r="AV2929" s="376" t="s">
        <v>10723</v>
      </c>
    </row>
    <row r="2930" spans="31:48">
      <c r="AE2930" s="19">
        <v>2918</v>
      </c>
      <c r="AF2930" s="382" t="s">
        <v>10723</v>
      </c>
      <c r="AQ2930" s="19">
        <v>2918</v>
      </c>
      <c r="AR2930" s="382" t="s">
        <v>10723</v>
      </c>
      <c r="AU2930" s="376">
        <v>2918</v>
      </c>
      <c r="AV2930" s="376" t="s">
        <v>10723</v>
      </c>
    </row>
    <row r="2931" spans="31:48">
      <c r="AE2931" s="19">
        <v>2919</v>
      </c>
      <c r="AF2931" s="382" t="s">
        <v>10723</v>
      </c>
      <c r="AQ2931" s="19">
        <v>2919</v>
      </c>
      <c r="AR2931" s="382" t="s">
        <v>10723</v>
      </c>
      <c r="AU2931" s="376">
        <v>2919</v>
      </c>
      <c r="AV2931" s="376" t="s">
        <v>10723</v>
      </c>
    </row>
    <row r="2932" spans="31:48">
      <c r="AE2932" s="19">
        <v>2920</v>
      </c>
      <c r="AF2932" s="382" t="s">
        <v>10723</v>
      </c>
      <c r="AQ2932" s="19">
        <v>2920</v>
      </c>
      <c r="AR2932" s="382" t="s">
        <v>10723</v>
      </c>
      <c r="AU2932" s="376">
        <v>2920</v>
      </c>
      <c r="AV2932" s="376" t="s">
        <v>10723</v>
      </c>
    </row>
    <row r="2933" spans="31:48">
      <c r="AE2933" s="19">
        <v>2921</v>
      </c>
      <c r="AF2933" s="382" t="s">
        <v>10723</v>
      </c>
      <c r="AQ2933" s="19">
        <v>2921</v>
      </c>
      <c r="AR2933" s="382" t="s">
        <v>10723</v>
      </c>
      <c r="AU2933" s="376">
        <v>2921</v>
      </c>
      <c r="AV2933" s="376" t="s">
        <v>10723</v>
      </c>
    </row>
    <row r="2934" spans="31:48">
      <c r="AE2934" s="19">
        <v>2922</v>
      </c>
      <c r="AF2934" s="382" t="s">
        <v>10723</v>
      </c>
      <c r="AQ2934" s="19">
        <v>2922</v>
      </c>
      <c r="AR2934" s="382" t="s">
        <v>10723</v>
      </c>
      <c r="AU2934" s="376">
        <v>2922</v>
      </c>
      <c r="AV2934" s="376" t="s">
        <v>10723</v>
      </c>
    </row>
    <row r="2935" spans="31:48">
      <c r="AE2935" s="19">
        <v>2923</v>
      </c>
      <c r="AF2935" s="382" t="s">
        <v>10723</v>
      </c>
      <c r="AQ2935" s="19">
        <v>2923</v>
      </c>
      <c r="AR2935" s="382" t="s">
        <v>10723</v>
      </c>
      <c r="AU2935" s="376">
        <v>2923</v>
      </c>
      <c r="AV2935" s="376" t="s">
        <v>10723</v>
      </c>
    </row>
    <row r="2936" spans="31:48">
      <c r="AE2936" s="19">
        <v>2924</v>
      </c>
      <c r="AF2936" s="382" t="s">
        <v>10723</v>
      </c>
      <c r="AQ2936" s="19">
        <v>2924</v>
      </c>
      <c r="AR2936" s="382" t="s">
        <v>10723</v>
      </c>
      <c r="AU2936" s="376">
        <v>2924</v>
      </c>
      <c r="AV2936" s="376" t="s">
        <v>10723</v>
      </c>
    </row>
    <row r="2937" spans="31:48">
      <c r="AE2937" s="19">
        <v>2925</v>
      </c>
      <c r="AF2937" s="382" t="s">
        <v>10723</v>
      </c>
      <c r="AQ2937" s="19">
        <v>2925</v>
      </c>
      <c r="AR2937" s="382" t="s">
        <v>10723</v>
      </c>
      <c r="AU2937" s="376">
        <v>2925</v>
      </c>
      <c r="AV2937" s="376" t="s">
        <v>10723</v>
      </c>
    </row>
    <row r="2938" spans="31:48">
      <c r="AE2938" s="19">
        <v>2926</v>
      </c>
      <c r="AF2938" s="382" t="s">
        <v>10723</v>
      </c>
      <c r="AQ2938" s="19">
        <v>2926</v>
      </c>
      <c r="AR2938" s="382" t="s">
        <v>10723</v>
      </c>
      <c r="AU2938" s="376">
        <v>2926</v>
      </c>
      <c r="AV2938" s="376" t="s">
        <v>10723</v>
      </c>
    </row>
    <row r="2939" spans="31:48">
      <c r="AE2939" s="19">
        <v>2927</v>
      </c>
      <c r="AF2939" s="382" t="s">
        <v>10723</v>
      </c>
      <c r="AQ2939" s="19">
        <v>2927</v>
      </c>
      <c r="AR2939" s="382" t="s">
        <v>10723</v>
      </c>
      <c r="AU2939" s="376">
        <v>2927</v>
      </c>
      <c r="AV2939" s="376" t="s">
        <v>10723</v>
      </c>
    </row>
    <row r="2940" spans="31:48">
      <c r="AE2940" s="19">
        <v>2928</v>
      </c>
      <c r="AF2940" s="382" t="s">
        <v>10723</v>
      </c>
      <c r="AQ2940" s="19">
        <v>2928</v>
      </c>
      <c r="AR2940" s="382" t="s">
        <v>10723</v>
      </c>
      <c r="AU2940" s="376">
        <v>2928</v>
      </c>
      <c r="AV2940" s="376" t="s">
        <v>10723</v>
      </c>
    </row>
    <row r="2941" spans="31:48">
      <c r="AE2941" s="19">
        <v>2929</v>
      </c>
      <c r="AF2941" s="382" t="s">
        <v>10723</v>
      </c>
      <c r="AQ2941" s="19">
        <v>2929</v>
      </c>
      <c r="AR2941" s="382" t="s">
        <v>10723</v>
      </c>
      <c r="AU2941" s="376">
        <v>2929</v>
      </c>
      <c r="AV2941" s="376" t="s">
        <v>10723</v>
      </c>
    </row>
    <row r="2942" spans="31:48">
      <c r="AE2942" s="19">
        <v>2930</v>
      </c>
      <c r="AF2942" s="382" t="s">
        <v>10723</v>
      </c>
      <c r="AQ2942" s="19">
        <v>2930</v>
      </c>
      <c r="AR2942" s="382" t="s">
        <v>10723</v>
      </c>
      <c r="AU2942" s="376">
        <v>2930</v>
      </c>
      <c r="AV2942" s="376" t="s">
        <v>10723</v>
      </c>
    </row>
    <row r="2943" spans="31:48">
      <c r="AE2943" s="19">
        <v>2931</v>
      </c>
      <c r="AF2943" s="382" t="s">
        <v>10723</v>
      </c>
      <c r="AQ2943" s="19">
        <v>2931</v>
      </c>
      <c r="AR2943" s="382" t="s">
        <v>10723</v>
      </c>
      <c r="AU2943" s="376">
        <v>2931</v>
      </c>
      <c r="AV2943" s="376" t="s">
        <v>10723</v>
      </c>
    </row>
    <row r="2944" spans="31:48">
      <c r="AE2944" s="19">
        <v>2932</v>
      </c>
      <c r="AF2944" s="382" t="s">
        <v>10723</v>
      </c>
      <c r="AQ2944" s="19">
        <v>2932</v>
      </c>
      <c r="AR2944" s="382" t="s">
        <v>10723</v>
      </c>
      <c r="AU2944" s="376">
        <v>2932</v>
      </c>
      <c r="AV2944" s="376" t="s">
        <v>10723</v>
      </c>
    </row>
    <row r="2945" spans="31:48">
      <c r="AE2945" s="19">
        <v>2933</v>
      </c>
      <c r="AF2945" s="382" t="s">
        <v>10723</v>
      </c>
      <c r="AQ2945" s="19">
        <v>2933</v>
      </c>
      <c r="AR2945" s="382" t="s">
        <v>10723</v>
      </c>
      <c r="AU2945" s="376">
        <v>2933</v>
      </c>
      <c r="AV2945" s="376" t="s">
        <v>10723</v>
      </c>
    </row>
    <row r="2946" spans="31:48">
      <c r="AE2946" s="19">
        <v>2934</v>
      </c>
      <c r="AF2946" s="382" t="s">
        <v>10723</v>
      </c>
      <c r="AQ2946" s="19">
        <v>2934</v>
      </c>
      <c r="AR2946" s="382" t="s">
        <v>10723</v>
      </c>
      <c r="AU2946" s="376">
        <v>2934</v>
      </c>
      <c r="AV2946" s="376" t="s">
        <v>10723</v>
      </c>
    </row>
    <row r="2947" spans="31:48">
      <c r="AE2947" s="19">
        <v>2935</v>
      </c>
      <c r="AF2947" s="382" t="s">
        <v>10723</v>
      </c>
      <c r="AQ2947" s="19">
        <v>2935</v>
      </c>
      <c r="AR2947" s="382" t="s">
        <v>10723</v>
      </c>
      <c r="AU2947" s="376">
        <v>2935</v>
      </c>
      <c r="AV2947" s="376" t="s">
        <v>10723</v>
      </c>
    </row>
    <row r="2948" spans="31:48">
      <c r="AE2948" s="19">
        <v>2936</v>
      </c>
      <c r="AF2948" s="382" t="s">
        <v>10723</v>
      </c>
      <c r="AQ2948" s="19">
        <v>2936</v>
      </c>
      <c r="AR2948" s="382" t="s">
        <v>10723</v>
      </c>
      <c r="AU2948" s="376">
        <v>2936</v>
      </c>
      <c r="AV2948" s="376" t="s">
        <v>10723</v>
      </c>
    </row>
    <row r="2949" spans="31:48">
      <c r="AE2949" s="19">
        <v>2937</v>
      </c>
      <c r="AF2949" s="382" t="s">
        <v>10723</v>
      </c>
      <c r="AQ2949" s="19">
        <v>2937</v>
      </c>
      <c r="AR2949" s="382" t="s">
        <v>10723</v>
      </c>
      <c r="AU2949" s="376">
        <v>2937</v>
      </c>
      <c r="AV2949" s="376" t="s">
        <v>10723</v>
      </c>
    </row>
    <row r="2950" spans="31:48">
      <c r="AE2950" s="19">
        <v>2938</v>
      </c>
      <c r="AF2950" s="382" t="s">
        <v>10723</v>
      </c>
      <c r="AQ2950" s="19">
        <v>2938</v>
      </c>
      <c r="AR2950" s="382" t="s">
        <v>10723</v>
      </c>
      <c r="AU2950" s="376">
        <v>2938</v>
      </c>
      <c r="AV2950" s="376" t="s">
        <v>10723</v>
      </c>
    </row>
    <row r="2951" spans="31:48">
      <c r="AE2951" s="19">
        <v>2939</v>
      </c>
      <c r="AF2951" s="382" t="s">
        <v>10723</v>
      </c>
      <c r="AQ2951" s="19">
        <v>2939</v>
      </c>
      <c r="AR2951" s="382" t="s">
        <v>10723</v>
      </c>
      <c r="AU2951" s="376">
        <v>2939</v>
      </c>
      <c r="AV2951" s="376" t="s">
        <v>10723</v>
      </c>
    </row>
    <row r="2952" spans="31:48">
      <c r="AE2952" s="19">
        <v>2940</v>
      </c>
      <c r="AF2952" s="382" t="s">
        <v>10723</v>
      </c>
      <c r="AQ2952" s="19">
        <v>2940</v>
      </c>
      <c r="AR2952" s="382" t="s">
        <v>10723</v>
      </c>
      <c r="AU2952" s="376">
        <v>2940</v>
      </c>
      <c r="AV2952" s="376" t="s">
        <v>10723</v>
      </c>
    </row>
    <row r="2953" spans="31:48">
      <c r="AE2953" s="19">
        <v>2941</v>
      </c>
      <c r="AF2953" s="382" t="s">
        <v>10723</v>
      </c>
      <c r="AQ2953" s="19">
        <v>2941</v>
      </c>
      <c r="AR2953" s="382" t="s">
        <v>10723</v>
      </c>
      <c r="AU2953" s="376">
        <v>2941</v>
      </c>
      <c r="AV2953" s="376" t="s">
        <v>10723</v>
      </c>
    </row>
    <row r="2954" spans="31:48">
      <c r="AE2954" s="19">
        <v>2942</v>
      </c>
      <c r="AF2954" s="382" t="s">
        <v>10723</v>
      </c>
      <c r="AQ2954" s="19">
        <v>2942</v>
      </c>
      <c r="AR2954" s="382" t="s">
        <v>10723</v>
      </c>
      <c r="AU2954" s="376">
        <v>2942</v>
      </c>
      <c r="AV2954" s="376" t="s">
        <v>10723</v>
      </c>
    </row>
    <row r="2955" spans="31:48">
      <c r="AE2955" s="19">
        <v>2943</v>
      </c>
      <c r="AF2955" s="382" t="s">
        <v>10723</v>
      </c>
      <c r="AQ2955" s="19">
        <v>2943</v>
      </c>
      <c r="AR2955" s="382" t="s">
        <v>10723</v>
      </c>
      <c r="AU2955" s="376">
        <v>2943</v>
      </c>
      <c r="AV2955" s="376" t="s">
        <v>10723</v>
      </c>
    </row>
    <row r="2956" spans="31:48">
      <c r="AE2956" s="19">
        <v>2944</v>
      </c>
      <c r="AF2956" s="382" t="s">
        <v>10723</v>
      </c>
      <c r="AQ2956" s="19">
        <v>2944</v>
      </c>
      <c r="AR2956" s="382" t="s">
        <v>10723</v>
      </c>
      <c r="AU2956" s="376">
        <v>2944</v>
      </c>
      <c r="AV2956" s="376" t="s">
        <v>10723</v>
      </c>
    </row>
    <row r="2957" spans="31:48">
      <c r="AE2957" s="19">
        <v>2945</v>
      </c>
      <c r="AF2957" s="382" t="s">
        <v>10723</v>
      </c>
      <c r="AQ2957" s="19">
        <v>2945</v>
      </c>
      <c r="AR2957" s="382" t="s">
        <v>10723</v>
      </c>
      <c r="AU2957" s="376">
        <v>2945</v>
      </c>
      <c r="AV2957" s="376" t="s">
        <v>10723</v>
      </c>
    </row>
    <row r="2958" spans="31:48">
      <c r="AE2958" s="19">
        <v>2946</v>
      </c>
      <c r="AF2958" s="382" t="s">
        <v>10723</v>
      </c>
      <c r="AQ2958" s="19">
        <v>2946</v>
      </c>
      <c r="AR2958" s="382" t="s">
        <v>10723</v>
      </c>
      <c r="AU2958" s="376">
        <v>2946</v>
      </c>
      <c r="AV2958" s="376" t="s">
        <v>10723</v>
      </c>
    </row>
    <row r="2959" spans="31:48">
      <c r="AE2959" s="19">
        <v>2947</v>
      </c>
      <c r="AF2959" s="382" t="s">
        <v>10723</v>
      </c>
      <c r="AQ2959" s="19">
        <v>2947</v>
      </c>
      <c r="AR2959" s="382" t="s">
        <v>10723</v>
      </c>
      <c r="AU2959" s="376">
        <v>2947</v>
      </c>
      <c r="AV2959" s="376" t="s">
        <v>10723</v>
      </c>
    </row>
    <row r="2960" spans="31:48">
      <c r="AE2960" s="19">
        <v>2948</v>
      </c>
      <c r="AF2960" s="382" t="s">
        <v>10723</v>
      </c>
      <c r="AQ2960" s="19">
        <v>2948</v>
      </c>
      <c r="AR2960" s="382" t="s">
        <v>10723</v>
      </c>
      <c r="AU2960" s="376">
        <v>2948</v>
      </c>
      <c r="AV2960" s="376" t="s">
        <v>10723</v>
      </c>
    </row>
    <row r="2961" spans="31:48">
      <c r="AE2961" s="19">
        <v>2949</v>
      </c>
      <c r="AF2961" s="382" t="s">
        <v>10723</v>
      </c>
      <c r="AQ2961" s="19">
        <v>2949</v>
      </c>
      <c r="AR2961" s="382" t="s">
        <v>10723</v>
      </c>
      <c r="AU2961" s="376">
        <v>2949</v>
      </c>
      <c r="AV2961" s="376" t="s">
        <v>10723</v>
      </c>
    </row>
    <row r="2962" spans="31:48">
      <c r="AE2962" s="19">
        <v>2950</v>
      </c>
      <c r="AF2962" s="382" t="s">
        <v>10723</v>
      </c>
      <c r="AQ2962" s="19">
        <v>2950</v>
      </c>
      <c r="AR2962" s="382" t="s">
        <v>10723</v>
      </c>
      <c r="AU2962" s="376">
        <v>2950</v>
      </c>
      <c r="AV2962" s="376" t="s">
        <v>10723</v>
      </c>
    </row>
    <row r="2963" spans="31:48">
      <c r="AE2963" s="19">
        <v>2951</v>
      </c>
      <c r="AF2963" s="382" t="s">
        <v>10723</v>
      </c>
      <c r="AQ2963" s="19">
        <v>2951</v>
      </c>
      <c r="AR2963" s="382" t="s">
        <v>10723</v>
      </c>
      <c r="AU2963" s="376">
        <v>2951</v>
      </c>
      <c r="AV2963" s="376" t="s">
        <v>10723</v>
      </c>
    </row>
    <row r="2964" spans="31:48">
      <c r="AE2964" s="19">
        <v>2952</v>
      </c>
      <c r="AF2964" s="382" t="s">
        <v>10723</v>
      </c>
      <c r="AQ2964" s="19">
        <v>2952</v>
      </c>
      <c r="AR2964" s="382" t="s">
        <v>10723</v>
      </c>
      <c r="AU2964" s="376">
        <v>2952</v>
      </c>
      <c r="AV2964" s="376" t="s">
        <v>10723</v>
      </c>
    </row>
    <row r="2965" spans="31:48">
      <c r="AE2965" s="19">
        <v>2953</v>
      </c>
      <c r="AF2965" s="382" t="s">
        <v>10723</v>
      </c>
      <c r="AQ2965" s="19">
        <v>2953</v>
      </c>
      <c r="AR2965" s="382" t="s">
        <v>10723</v>
      </c>
      <c r="AU2965" s="376">
        <v>2953</v>
      </c>
      <c r="AV2965" s="376" t="s">
        <v>10723</v>
      </c>
    </row>
    <row r="2966" spans="31:48">
      <c r="AE2966" s="19">
        <v>2954</v>
      </c>
      <c r="AF2966" s="382" t="s">
        <v>10723</v>
      </c>
      <c r="AQ2966" s="19">
        <v>2954</v>
      </c>
      <c r="AR2966" s="382" t="s">
        <v>10723</v>
      </c>
      <c r="AU2966" s="376">
        <v>2954</v>
      </c>
      <c r="AV2966" s="376" t="s">
        <v>10723</v>
      </c>
    </row>
    <row r="2967" spans="31:48">
      <c r="AE2967" s="19">
        <v>2955</v>
      </c>
      <c r="AF2967" s="382" t="s">
        <v>10723</v>
      </c>
      <c r="AQ2967" s="19">
        <v>2955</v>
      </c>
      <c r="AR2967" s="382" t="s">
        <v>10723</v>
      </c>
      <c r="AU2967" s="376">
        <v>2955</v>
      </c>
      <c r="AV2967" s="376" t="s">
        <v>10723</v>
      </c>
    </row>
    <row r="2968" spans="31:48">
      <c r="AE2968" s="19">
        <v>2956</v>
      </c>
      <c r="AF2968" s="382" t="s">
        <v>10723</v>
      </c>
      <c r="AQ2968" s="19">
        <v>2956</v>
      </c>
      <c r="AR2968" s="382" t="s">
        <v>10723</v>
      </c>
      <c r="AU2968" s="376">
        <v>2956</v>
      </c>
      <c r="AV2968" s="376" t="s">
        <v>10723</v>
      </c>
    </row>
    <row r="2969" spans="31:48">
      <c r="AE2969" s="19">
        <v>2957</v>
      </c>
      <c r="AF2969" s="382" t="s">
        <v>10723</v>
      </c>
      <c r="AQ2969" s="19">
        <v>2957</v>
      </c>
      <c r="AR2969" s="382" t="s">
        <v>10723</v>
      </c>
      <c r="AU2969" s="376">
        <v>2957</v>
      </c>
      <c r="AV2969" s="376" t="s">
        <v>10723</v>
      </c>
    </row>
    <row r="2970" spans="31:48">
      <c r="AE2970" s="19">
        <v>2958</v>
      </c>
      <c r="AF2970" s="382" t="s">
        <v>10723</v>
      </c>
      <c r="AQ2970" s="19">
        <v>2958</v>
      </c>
      <c r="AR2970" s="382" t="s">
        <v>10723</v>
      </c>
      <c r="AU2970" s="376">
        <v>2958</v>
      </c>
      <c r="AV2970" s="376" t="s">
        <v>10723</v>
      </c>
    </row>
    <row r="2971" spans="31:48">
      <c r="AE2971" s="19">
        <v>2959</v>
      </c>
      <c r="AF2971" s="382" t="s">
        <v>10723</v>
      </c>
      <c r="AQ2971" s="19">
        <v>2959</v>
      </c>
      <c r="AR2971" s="382" t="s">
        <v>10723</v>
      </c>
      <c r="AU2971" s="376">
        <v>2959</v>
      </c>
      <c r="AV2971" s="376" t="s">
        <v>10723</v>
      </c>
    </row>
    <row r="2972" spans="31:48">
      <c r="AE2972" s="19">
        <v>2960</v>
      </c>
      <c r="AF2972" s="382" t="s">
        <v>10723</v>
      </c>
      <c r="AQ2972" s="19">
        <v>2960</v>
      </c>
      <c r="AR2972" s="382" t="s">
        <v>10723</v>
      </c>
      <c r="AU2972" s="376">
        <v>2960</v>
      </c>
      <c r="AV2972" s="376" t="s">
        <v>10723</v>
      </c>
    </row>
    <row r="2973" spans="31:48">
      <c r="AE2973" s="19">
        <v>2961</v>
      </c>
      <c r="AF2973" s="382" t="s">
        <v>10723</v>
      </c>
      <c r="AQ2973" s="19">
        <v>2961</v>
      </c>
      <c r="AR2973" s="382" t="s">
        <v>10723</v>
      </c>
      <c r="AU2973" s="376">
        <v>2961</v>
      </c>
      <c r="AV2973" s="376" t="s">
        <v>10723</v>
      </c>
    </row>
    <row r="2974" spans="31:48">
      <c r="AE2974" s="19">
        <v>2962</v>
      </c>
      <c r="AF2974" s="382" t="s">
        <v>10723</v>
      </c>
      <c r="AQ2974" s="19">
        <v>2962</v>
      </c>
      <c r="AR2974" s="382" t="s">
        <v>10723</v>
      </c>
      <c r="AU2974" s="376">
        <v>2962</v>
      </c>
      <c r="AV2974" s="376" t="s">
        <v>10723</v>
      </c>
    </row>
    <row r="2975" spans="31:48">
      <c r="AE2975" s="19">
        <v>2963</v>
      </c>
      <c r="AF2975" s="382" t="s">
        <v>10723</v>
      </c>
      <c r="AQ2975" s="19">
        <v>2963</v>
      </c>
      <c r="AR2975" s="382" t="s">
        <v>10723</v>
      </c>
      <c r="AU2975" s="376">
        <v>2963</v>
      </c>
      <c r="AV2975" s="376" t="s">
        <v>10723</v>
      </c>
    </row>
    <row r="2976" spans="31:48">
      <c r="AE2976" s="19">
        <v>2964</v>
      </c>
      <c r="AF2976" s="382" t="s">
        <v>10723</v>
      </c>
      <c r="AQ2976" s="19">
        <v>2964</v>
      </c>
      <c r="AR2976" s="382" t="s">
        <v>10723</v>
      </c>
      <c r="AU2976" s="376">
        <v>2964</v>
      </c>
      <c r="AV2976" s="376" t="s">
        <v>10723</v>
      </c>
    </row>
    <row r="2977" spans="31:48">
      <c r="AE2977" s="19">
        <v>2965</v>
      </c>
      <c r="AF2977" s="382" t="s">
        <v>10723</v>
      </c>
      <c r="AQ2977" s="19">
        <v>2965</v>
      </c>
      <c r="AR2977" s="382" t="s">
        <v>10723</v>
      </c>
      <c r="AU2977" s="376">
        <v>2965</v>
      </c>
      <c r="AV2977" s="376" t="s">
        <v>10723</v>
      </c>
    </row>
    <row r="2978" spans="31:48">
      <c r="AE2978" s="19">
        <v>2966</v>
      </c>
      <c r="AF2978" s="382" t="s">
        <v>10723</v>
      </c>
      <c r="AQ2978" s="19">
        <v>2966</v>
      </c>
      <c r="AR2978" s="382" t="s">
        <v>10723</v>
      </c>
      <c r="AU2978" s="376">
        <v>2966</v>
      </c>
      <c r="AV2978" s="376" t="s">
        <v>10723</v>
      </c>
    </row>
    <row r="2979" spans="31:48">
      <c r="AE2979" s="19">
        <v>2967</v>
      </c>
      <c r="AF2979" s="382" t="s">
        <v>10723</v>
      </c>
      <c r="AQ2979" s="19">
        <v>2967</v>
      </c>
      <c r="AR2979" s="382" t="s">
        <v>10723</v>
      </c>
      <c r="AU2979" s="376">
        <v>2967</v>
      </c>
      <c r="AV2979" s="376" t="s">
        <v>10723</v>
      </c>
    </row>
    <row r="2980" spans="31:48">
      <c r="AE2980" s="19">
        <v>2968</v>
      </c>
      <c r="AF2980" s="382" t="s">
        <v>10723</v>
      </c>
      <c r="AQ2980" s="19">
        <v>2968</v>
      </c>
      <c r="AR2980" s="382" t="s">
        <v>10723</v>
      </c>
      <c r="AU2980" s="376">
        <v>2968</v>
      </c>
      <c r="AV2980" s="376" t="s">
        <v>10723</v>
      </c>
    </row>
    <row r="2981" spans="31:48">
      <c r="AE2981" s="19">
        <v>2969</v>
      </c>
      <c r="AF2981" s="382" t="s">
        <v>10723</v>
      </c>
      <c r="AQ2981" s="19">
        <v>2969</v>
      </c>
      <c r="AR2981" s="382" t="s">
        <v>10723</v>
      </c>
      <c r="AU2981" s="376">
        <v>2969</v>
      </c>
      <c r="AV2981" s="376" t="s">
        <v>10723</v>
      </c>
    </row>
    <row r="2982" spans="31:48">
      <c r="AE2982" s="19">
        <v>2970</v>
      </c>
      <c r="AF2982" s="382" t="s">
        <v>10723</v>
      </c>
      <c r="AQ2982" s="19">
        <v>2970</v>
      </c>
      <c r="AR2982" s="382" t="s">
        <v>10723</v>
      </c>
      <c r="AU2982" s="376">
        <v>2970</v>
      </c>
      <c r="AV2982" s="376" t="s">
        <v>10723</v>
      </c>
    </row>
    <row r="2983" spans="31:48">
      <c r="AE2983" s="19">
        <v>2971</v>
      </c>
      <c r="AF2983" s="382" t="s">
        <v>10723</v>
      </c>
      <c r="AQ2983" s="19">
        <v>2971</v>
      </c>
      <c r="AR2983" s="382" t="s">
        <v>10723</v>
      </c>
      <c r="AU2983" s="376">
        <v>2971</v>
      </c>
      <c r="AV2983" s="376" t="s">
        <v>10723</v>
      </c>
    </row>
    <row r="2984" spans="31:48">
      <c r="AE2984" s="19">
        <v>2972</v>
      </c>
      <c r="AF2984" s="382" t="s">
        <v>10723</v>
      </c>
      <c r="AQ2984" s="19">
        <v>2972</v>
      </c>
      <c r="AR2984" s="382" t="s">
        <v>10723</v>
      </c>
      <c r="AU2984" s="376">
        <v>2972</v>
      </c>
      <c r="AV2984" s="376" t="s">
        <v>10723</v>
      </c>
    </row>
    <row r="2985" spans="31:48">
      <c r="AE2985" s="19">
        <v>2973</v>
      </c>
      <c r="AF2985" s="382" t="s">
        <v>10723</v>
      </c>
      <c r="AQ2985" s="19">
        <v>2973</v>
      </c>
      <c r="AR2985" s="382" t="s">
        <v>10723</v>
      </c>
      <c r="AU2985" s="376">
        <v>2973</v>
      </c>
      <c r="AV2985" s="376" t="s">
        <v>10723</v>
      </c>
    </row>
    <row r="2986" spans="31:48">
      <c r="AE2986" s="19">
        <v>2974</v>
      </c>
      <c r="AF2986" s="382" t="s">
        <v>10723</v>
      </c>
      <c r="AQ2986" s="19">
        <v>2974</v>
      </c>
      <c r="AR2986" s="382" t="s">
        <v>10723</v>
      </c>
      <c r="AU2986" s="376">
        <v>2974</v>
      </c>
      <c r="AV2986" s="376" t="s">
        <v>10723</v>
      </c>
    </row>
    <row r="2987" spans="31:48">
      <c r="AE2987" s="19">
        <v>2975</v>
      </c>
      <c r="AF2987" s="382" t="s">
        <v>10723</v>
      </c>
      <c r="AQ2987" s="19">
        <v>2975</v>
      </c>
      <c r="AR2987" s="382" t="s">
        <v>10723</v>
      </c>
      <c r="AU2987" s="376">
        <v>2975</v>
      </c>
      <c r="AV2987" s="376" t="s">
        <v>10723</v>
      </c>
    </row>
    <row r="2988" spans="31:48">
      <c r="AE2988" s="19">
        <v>2976</v>
      </c>
      <c r="AF2988" s="382" t="s">
        <v>10723</v>
      </c>
      <c r="AQ2988" s="19">
        <v>2976</v>
      </c>
      <c r="AR2988" s="382" t="s">
        <v>10723</v>
      </c>
      <c r="AU2988" s="376">
        <v>2976</v>
      </c>
      <c r="AV2988" s="376" t="s">
        <v>10723</v>
      </c>
    </row>
    <row r="2989" spans="31:48">
      <c r="AE2989" s="19">
        <v>2977</v>
      </c>
      <c r="AF2989" s="382" t="s">
        <v>10723</v>
      </c>
      <c r="AQ2989" s="19">
        <v>2977</v>
      </c>
      <c r="AR2989" s="382" t="s">
        <v>10723</v>
      </c>
      <c r="AU2989" s="376">
        <v>2977</v>
      </c>
      <c r="AV2989" s="376" t="s">
        <v>10723</v>
      </c>
    </row>
    <row r="2990" spans="31:48">
      <c r="AE2990" s="19">
        <v>2978</v>
      </c>
      <c r="AF2990" s="382" t="s">
        <v>10723</v>
      </c>
      <c r="AQ2990" s="19">
        <v>2978</v>
      </c>
      <c r="AR2990" s="382" t="s">
        <v>10723</v>
      </c>
      <c r="AU2990" s="376">
        <v>2978</v>
      </c>
      <c r="AV2990" s="376" t="s">
        <v>10723</v>
      </c>
    </row>
    <row r="2991" spans="31:48">
      <c r="AE2991" s="19">
        <v>2979</v>
      </c>
      <c r="AF2991" s="382" t="s">
        <v>10723</v>
      </c>
      <c r="AQ2991" s="19">
        <v>2979</v>
      </c>
      <c r="AR2991" s="382" t="s">
        <v>10723</v>
      </c>
      <c r="AU2991" s="376">
        <v>2979</v>
      </c>
      <c r="AV2991" s="376" t="s">
        <v>10723</v>
      </c>
    </row>
    <row r="2992" spans="31:48">
      <c r="AE2992" s="19">
        <v>2980</v>
      </c>
      <c r="AF2992" s="382" t="s">
        <v>10723</v>
      </c>
      <c r="AQ2992" s="19">
        <v>2980</v>
      </c>
      <c r="AR2992" s="382" t="s">
        <v>10723</v>
      </c>
      <c r="AU2992" s="376">
        <v>2980</v>
      </c>
      <c r="AV2992" s="376" t="s">
        <v>10723</v>
      </c>
    </row>
    <row r="2993" spans="31:48">
      <c r="AE2993" s="19">
        <v>2981</v>
      </c>
      <c r="AF2993" s="382" t="s">
        <v>10723</v>
      </c>
      <c r="AQ2993" s="19">
        <v>2981</v>
      </c>
      <c r="AR2993" s="382" t="s">
        <v>10723</v>
      </c>
      <c r="AU2993" s="376">
        <v>2981</v>
      </c>
      <c r="AV2993" s="376" t="s">
        <v>10723</v>
      </c>
    </row>
    <row r="2994" spans="31:48">
      <c r="AE2994" s="19">
        <v>2982</v>
      </c>
      <c r="AF2994" s="382" t="s">
        <v>10723</v>
      </c>
      <c r="AQ2994" s="19">
        <v>2982</v>
      </c>
      <c r="AR2994" s="382" t="s">
        <v>10723</v>
      </c>
      <c r="AU2994" s="376">
        <v>2982</v>
      </c>
      <c r="AV2994" s="376" t="s">
        <v>10723</v>
      </c>
    </row>
    <row r="2995" spans="31:48">
      <c r="AE2995" s="19">
        <v>2983</v>
      </c>
      <c r="AF2995" s="382" t="s">
        <v>10723</v>
      </c>
      <c r="AQ2995" s="19">
        <v>2983</v>
      </c>
      <c r="AR2995" s="382" t="s">
        <v>10723</v>
      </c>
      <c r="AU2995" s="376">
        <v>2983</v>
      </c>
      <c r="AV2995" s="376" t="s">
        <v>10723</v>
      </c>
    </row>
    <row r="2996" spans="31:48">
      <c r="AE2996" s="19">
        <v>2984</v>
      </c>
      <c r="AF2996" s="382" t="s">
        <v>10723</v>
      </c>
      <c r="AQ2996" s="19">
        <v>2984</v>
      </c>
      <c r="AR2996" s="382" t="s">
        <v>10723</v>
      </c>
      <c r="AU2996" s="376">
        <v>2984</v>
      </c>
      <c r="AV2996" s="376" t="s">
        <v>10723</v>
      </c>
    </row>
    <row r="2997" spans="31:48">
      <c r="AE2997" s="19">
        <v>2985</v>
      </c>
      <c r="AF2997" s="382" t="s">
        <v>10723</v>
      </c>
      <c r="AQ2997" s="19">
        <v>2985</v>
      </c>
      <c r="AR2997" s="382" t="s">
        <v>10723</v>
      </c>
      <c r="AU2997" s="376">
        <v>2985</v>
      </c>
      <c r="AV2997" s="376" t="s">
        <v>10723</v>
      </c>
    </row>
    <row r="2998" spans="31:48">
      <c r="AE2998" s="19">
        <v>2986</v>
      </c>
      <c r="AF2998" s="382" t="s">
        <v>10723</v>
      </c>
      <c r="AQ2998" s="19">
        <v>2986</v>
      </c>
      <c r="AR2998" s="382" t="s">
        <v>10723</v>
      </c>
      <c r="AU2998" s="376">
        <v>2986</v>
      </c>
      <c r="AV2998" s="376" t="s">
        <v>10723</v>
      </c>
    </row>
    <row r="2999" spans="31:48">
      <c r="AE2999" s="19">
        <v>2987</v>
      </c>
      <c r="AF2999" s="382" t="s">
        <v>10723</v>
      </c>
      <c r="AQ2999" s="19">
        <v>2987</v>
      </c>
      <c r="AR2999" s="382" t="s">
        <v>10723</v>
      </c>
      <c r="AU2999" s="376">
        <v>2987</v>
      </c>
      <c r="AV2999" s="376" t="s">
        <v>10723</v>
      </c>
    </row>
    <row r="3000" spans="31:48">
      <c r="AE3000" s="19">
        <v>2988</v>
      </c>
      <c r="AF3000" s="382" t="s">
        <v>10723</v>
      </c>
      <c r="AQ3000" s="19">
        <v>2988</v>
      </c>
      <c r="AR3000" s="382" t="s">
        <v>10723</v>
      </c>
      <c r="AU3000" s="376">
        <v>2988</v>
      </c>
      <c r="AV3000" s="376" t="s">
        <v>10723</v>
      </c>
    </row>
    <row r="3001" spans="31:48">
      <c r="AE3001" s="19">
        <v>2989</v>
      </c>
      <c r="AF3001" s="382" t="s">
        <v>10723</v>
      </c>
      <c r="AQ3001" s="19">
        <v>2989</v>
      </c>
      <c r="AR3001" s="382" t="s">
        <v>10723</v>
      </c>
      <c r="AU3001" s="376">
        <v>2989</v>
      </c>
      <c r="AV3001" s="376" t="s">
        <v>10723</v>
      </c>
    </row>
    <row r="3002" spans="31:48">
      <c r="AE3002" s="19">
        <v>2990</v>
      </c>
      <c r="AF3002" s="382" t="s">
        <v>10723</v>
      </c>
      <c r="AQ3002" s="19">
        <v>2990</v>
      </c>
      <c r="AR3002" s="382" t="s">
        <v>10723</v>
      </c>
      <c r="AU3002" s="376">
        <v>2990</v>
      </c>
      <c r="AV3002" s="376" t="s">
        <v>10723</v>
      </c>
    </row>
    <row r="3003" spans="31:48">
      <c r="AE3003" s="19">
        <v>2991</v>
      </c>
      <c r="AF3003" s="382" t="s">
        <v>10723</v>
      </c>
      <c r="AQ3003" s="19">
        <v>2991</v>
      </c>
      <c r="AR3003" s="382" t="s">
        <v>10723</v>
      </c>
      <c r="AU3003" s="376">
        <v>2991</v>
      </c>
      <c r="AV3003" s="376" t="s">
        <v>10723</v>
      </c>
    </row>
    <row r="3004" spans="31:48">
      <c r="AE3004" s="19">
        <v>2992</v>
      </c>
      <c r="AF3004" s="382" t="s">
        <v>10723</v>
      </c>
      <c r="AQ3004" s="19">
        <v>2992</v>
      </c>
      <c r="AR3004" s="382" t="s">
        <v>10723</v>
      </c>
      <c r="AU3004" s="376">
        <v>2992</v>
      </c>
      <c r="AV3004" s="376" t="s">
        <v>10723</v>
      </c>
    </row>
    <row r="3005" spans="31:48">
      <c r="AE3005" s="19">
        <v>2993</v>
      </c>
      <c r="AF3005" s="382" t="s">
        <v>10723</v>
      </c>
      <c r="AQ3005" s="19">
        <v>2993</v>
      </c>
      <c r="AR3005" s="382" t="s">
        <v>10723</v>
      </c>
      <c r="AU3005" s="376">
        <v>2993</v>
      </c>
      <c r="AV3005" s="376" t="s">
        <v>10723</v>
      </c>
    </row>
    <row r="3006" spans="31:48">
      <c r="AE3006" s="19">
        <v>2994</v>
      </c>
      <c r="AF3006" s="382" t="s">
        <v>10723</v>
      </c>
      <c r="AQ3006" s="19">
        <v>2994</v>
      </c>
      <c r="AR3006" s="382" t="s">
        <v>10723</v>
      </c>
      <c r="AU3006" s="376">
        <v>2994</v>
      </c>
      <c r="AV3006" s="376" t="s">
        <v>10723</v>
      </c>
    </row>
    <row r="3007" spans="31:48">
      <c r="AE3007" s="19">
        <v>2995</v>
      </c>
      <c r="AF3007" s="382" t="s">
        <v>10723</v>
      </c>
      <c r="AQ3007" s="19">
        <v>2995</v>
      </c>
      <c r="AR3007" s="382" t="s">
        <v>10723</v>
      </c>
      <c r="AU3007" s="376">
        <v>2995</v>
      </c>
      <c r="AV3007" s="376" t="s">
        <v>10723</v>
      </c>
    </row>
    <row r="3008" spans="31:48">
      <c r="AE3008" s="19">
        <v>2996</v>
      </c>
      <c r="AF3008" s="382" t="s">
        <v>10723</v>
      </c>
      <c r="AQ3008" s="19">
        <v>2996</v>
      </c>
      <c r="AR3008" s="382" t="s">
        <v>10723</v>
      </c>
      <c r="AU3008" s="376">
        <v>2996</v>
      </c>
      <c r="AV3008" s="376" t="s">
        <v>10723</v>
      </c>
    </row>
    <row r="3009" spans="31:48">
      <c r="AE3009" s="19">
        <v>2997</v>
      </c>
      <c r="AF3009" s="382" t="s">
        <v>10723</v>
      </c>
      <c r="AQ3009" s="19">
        <v>2997</v>
      </c>
      <c r="AR3009" s="382" t="s">
        <v>10723</v>
      </c>
      <c r="AU3009" s="376">
        <v>2997</v>
      </c>
      <c r="AV3009" s="376" t="s">
        <v>10723</v>
      </c>
    </row>
    <row r="3010" spans="31:48">
      <c r="AE3010" s="19">
        <v>2998</v>
      </c>
      <c r="AF3010" s="382" t="s">
        <v>10723</v>
      </c>
      <c r="AQ3010" s="19">
        <v>2998</v>
      </c>
      <c r="AR3010" s="382" t="s">
        <v>10723</v>
      </c>
      <c r="AU3010" s="376">
        <v>2998</v>
      </c>
      <c r="AV3010" s="376" t="s">
        <v>10723</v>
      </c>
    </row>
    <row r="3011" spans="31:48">
      <c r="AE3011" s="19">
        <v>2999</v>
      </c>
      <c r="AF3011" s="382" t="s">
        <v>10723</v>
      </c>
      <c r="AQ3011" s="19">
        <v>2999</v>
      </c>
      <c r="AR3011" s="382" t="s">
        <v>10723</v>
      </c>
      <c r="AU3011" s="376">
        <v>2999</v>
      </c>
      <c r="AV3011" s="376" t="s">
        <v>10723</v>
      </c>
    </row>
    <row r="3012" spans="31:48">
      <c r="AE3012" s="19">
        <v>3000</v>
      </c>
      <c r="AF3012" s="382" t="s">
        <v>10723</v>
      </c>
      <c r="AQ3012" s="19">
        <v>3000</v>
      </c>
      <c r="AR3012" s="382" t="s">
        <v>10723</v>
      </c>
      <c r="AU3012" s="376">
        <v>3000</v>
      </c>
      <c r="AV3012" s="376" t="s">
        <v>10723</v>
      </c>
    </row>
    <row r="3013" spans="31:48">
      <c r="AE3013" s="19">
        <v>3001</v>
      </c>
      <c r="AF3013" s="382" t="s">
        <v>10723</v>
      </c>
      <c r="AQ3013" s="19">
        <v>3001</v>
      </c>
      <c r="AR3013" s="382" t="s">
        <v>10723</v>
      </c>
      <c r="AU3013" s="376">
        <v>3001</v>
      </c>
      <c r="AV3013" s="376" t="s">
        <v>10723</v>
      </c>
    </row>
    <row r="3014" spans="31:48">
      <c r="AE3014" s="19">
        <v>3002</v>
      </c>
      <c r="AF3014" s="382" t="s">
        <v>10723</v>
      </c>
      <c r="AQ3014" s="19">
        <v>3002</v>
      </c>
      <c r="AR3014" s="382" t="s">
        <v>10723</v>
      </c>
      <c r="AU3014" s="376">
        <v>3002</v>
      </c>
      <c r="AV3014" s="376" t="s">
        <v>10723</v>
      </c>
    </row>
    <row r="3015" spans="31:48">
      <c r="AE3015" s="19">
        <v>3003</v>
      </c>
      <c r="AF3015" s="382" t="s">
        <v>10723</v>
      </c>
      <c r="AQ3015" s="19">
        <v>3003</v>
      </c>
      <c r="AR3015" s="382" t="s">
        <v>10723</v>
      </c>
      <c r="AU3015" s="376">
        <v>3003</v>
      </c>
      <c r="AV3015" s="376" t="s">
        <v>10723</v>
      </c>
    </row>
    <row r="3016" spans="31:48">
      <c r="AE3016" s="19">
        <v>3004</v>
      </c>
      <c r="AF3016" s="382" t="s">
        <v>10723</v>
      </c>
      <c r="AQ3016" s="19">
        <v>3004</v>
      </c>
      <c r="AR3016" s="382" t="s">
        <v>10723</v>
      </c>
      <c r="AU3016" s="376">
        <v>3004</v>
      </c>
      <c r="AV3016" s="376" t="s">
        <v>10723</v>
      </c>
    </row>
    <row r="3017" spans="31:48">
      <c r="AE3017" s="19">
        <v>3005</v>
      </c>
      <c r="AF3017" s="382" t="s">
        <v>10723</v>
      </c>
      <c r="AQ3017" s="19">
        <v>3005</v>
      </c>
      <c r="AR3017" s="382" t="s">
        <v>10723</v>
      </c>
      <c r="AU3017" s="376">
        <v>3005</v>
      </c>
      <c r="AV3017" s="376" t="s">
        <v>10723</v>
      </c>
    </row>
    <row r="3018" spans="31:48">
      <c r="AE3018" s="19">
        <v>3006</v>
      </c>
      <c r="AF3018" s="382" t="s">
        <v>10723</v>
      </c>
      <c r="AQ3018" s="19">
        <v>3006</v>
      </c>
      <c r="AR3018" s="382" t="s">
        <v>10723</v>
      </c>
      <c r="AU3018" s="376">
        <v>3006</v>
      </c>
      <c r="AV3018" s="376" t="s">
        <v>10723</v>
      </c>
    </row>
    <row r="3019" spans="31:48">
      <c r="AE3019" s="19">
        <v>3007</v>
      </c>
      <c r="AF3019" s="382" t="s">
        <v>10723</v>
      </c>
      <c r="AQ3019" s="19">
        <v>3007</v>
      </c>
      <c r="AR3019" s="382" t="s">
        <v>10723</v>
      </c>
      <c r="AU3019" s="376">
        <v>3007</v>
      </c>
      <c r="AV3019" s="376" t="s">
        <v>10723</v>
      </c>
    </row>
  </sheetData>
  <autoFilter ref="V11:AR1696" xr:uid="{00000000-0009-0000-0000-000006000000}"/>
  <mergeCells count="73">
    <mergeCell ref="A9:F9"/>
    <mergeCell ref="A10:A11"/>
    <mergeCell ref="B10:B11"/>
    <mergeCell ref="C10:C11"/>
    <mergeCell ref="D10:D11"/>
    <mergeCell ref="E10:E11"/>
    <mergeCell ref="F10:F11"/>
    <mergeCell ref="F22:F23"/>
    <mergeCell ref="H13:S13"/>
    <mergeCell ref="H14:H15"/>
    <mergeCell ref="I14:I15"/>
    <mergeCell ref="J14:J15"/>
    <mergeCell ref="K14:S14"/>
    <mergeCell ref="A21:F21"/>
    <mergeCell ref="A22:A23"/>
    <mergeCell ref="B22:B23"/>
    <mergeCell ref="C22:C23"/>
    <mergeCell ref="D22:D23"/>
    <mergeCell ref="E22:E23"/>
    <mergeCell ref="F34:F35"/>
    <mergeCell ref="H30:S30"/>
    <mergeCell ref="H31:H32"/>
    <mergeCell ref="I31:I32"/>
    <mergeCell ref="J31:J32"/>
    <mergeCell ref="K31:S31"/>
    <mergeCell ref="A33:F33"/>
    <mergeCell ref="A34:A35"/>
    <mergeCell ref="B34:B35"/>
    <mergeCell ref="C34:C35"/>
    <mergeCell ref="D34:D35"/>
    <mergeCell ref="E34:E35"/>
    <mergeCell ref="A45:F45"/>
    <mergeCell ref="A46:A47"/>
    <mergeCell ref="B46:B47"/>
    <mergeCell ref="C46:C47"/>
    <mergeCell ref="D46:D47"/>
    <mergeCell ref="E46:E47"/>
    <mergeCell ref="F46:F47"/>
    <mergeCell ref="H82:H83"/>
    <mergeCell ref="I82:I83"/>
    <mergeCell ref="J82:J83"/>
    <mergeCell ref="K82:S82"/>
    <mergeCell ref="H47:S47"/>
    <mergeCell ref="H48:H49"/>
    <mergeCell ref="I48:I49"/>
    <mergeCell ref="J48:J49"/>
    <mergeCell ref="K48:S48"/>
    <mergeCell ref="H64:S64"/>
    <mergeCell ref="H65:H66"/>
    <mergeCell ref="I65:I66"/>
    <mergeCell ref="J65:J66"/>
    <mergeCell ref="K65:S65"/>
    <mergeCell ref="H81:S81"/>
    <mergeCell ref="H133:H134"/>
    <mergeCell ref="I133:I134"/>
    <mergeCell ref="J133:J134"/>
    <mergeCell ref="K133:S133"/>
    <mergeCell ref="H98:S98"/>
    <mergeCell ref="H99:H100"/>
    <mergeCell ref="I99:I100"/>
    <mergeCell ref="J99:J100"/>
    <mergeCell ref="K99:S99"/>
    <mergeCell ref="H115:S115"/>
    <mergeCell ref="H116:H117"/>
    <mergeCell ref="I116:I117"/>
    <mergeCell ref="J116:J117"/>
    <mergeCell ref="K116:S116"/>
    <mergeCell ref="H132:S132"/>
    <mergeCell ref="H149:S149"/>
    <mergeCell ref="H150:H151"/>
    <mergeCell ref="I150:I151"/>
    <mergeCell ref="J150:J151"/>
    <mergeCell ref="K150:S15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22">
    <tabColor rgb="FF7030A0"/>
    <pageSetUpPr fitToPage="1"/>
  </sheetPr>
  <dimension ref="A1:P92"/>
  <sheetViews>
    <sheetView showGridLines="0" zoomScale="85" zoomScaleNormal="85" workbookViewId="0">
      <selection activeCell="L28" sqref="L28"/>
    </sheetView>
  </sheetViews>
  <sheetFormatPr defaultColWidth="0" defaultRowHeight="15"/>
  <cols>
    <col min="1" max="1" width="9.140625" customWidth="1"/>
    <col min="2" max="2" width="1.28515625" customWidth="1"/>
    <col min="3" max="3" width="18.85546875" bestFit="1" customWidth="1"/>
    <col min="4" max="4" width="11.42578125" bestFit="1" customWidth="1"/>
    <col min="5" max="5" width="13.7109375" bestFit="1" customWidth="1"/>
    <col min="6" max="8" width="23" customWidth="1"/>
    <col min="9" max="9" width="2.140625" style="16" customWidth="1"/>
    <col min="10" max="10" width="3" customWidth="1"/>
    <col min="11" max="11" width="4" customWidth="1"/>
    <col min="12" max="15" width="9.140625" customWidth="1"/>
    <col min="16" max="16" width="5.7109375" customWidth="1"/>
    <col min="17" max="16384" width="9.140625" hidden="1"/>
  </cols>
  <sheetData>
    <row r="1" spans="1:16">
      <c r="C1" s="71"/>
      <c r="D1" s="71"/>
      <c r="E1" s="71"/>
      <c r="F1" s="71"/>
      <c r="G1" s="71"/>
      <c r="H1" s="71"/>
      <c r="O1" s="70"/>
      <c r="P1" s="70"/>
    </row>
    <row r="2" spans="1:16" s="70" customFormat="1">
      <c r="A2"/>
      <c r="B2"/>
      <c r="C2" s="71"/>
      <c r="D2" s="71"/>
      <c r="E2" s="71"/>
      <c r="F2" s="71"/>
      <c r="G2" s="71"/>
      <c r="H2" s="71"/>
      <c r="I2" s="16"/>
      <c r="J2"/>
      <c r="K2"/>
      <c r="L2"/>
      <c r="M2"/>
      <c r="N2"/>
    </row>
    <row r="3" spans="1:16">
      <c r="C3" s="71"/>
      <c r="D3" s="71"/>
      <c r="E3" s="71"/>
      <c r="F3" s="71"/>
      <c r="G3" s="71"/>
      <c r="H3" s="71"/>
    </row>
    <row r="4" spans="1:16">
      <c r="C4" s="1"/>
      <c r="D4" s="1"/>
      <c r="E4" s="1"/>
      <c r="F4" s="1"/>
      <c r="G4" s="1"/>
      <c r="H4" s="1"/>
      <c r="O4" s="70"/>
      <c r="P4" s="70"/>
    </row>
    <row r="5" spans="1:16">
      <c r="C5" s="1"/>
      <c r="D5" s="1"/>
      <c r="E5" s="1"/>
      <c r="F5" s="1"/>
      <c r="G5" s="1"/>
      <c r="H5" s="1"/>
      <c r="O5" s="70"/>
      <c r="P5" s="70"/>
    </row>
    <row r="6" spans="1:16" ht="15.75" thickBot="1">
      <c r="C6" s="39"/>
      <c r="D6" s="39"/>
      <c r="E6" s="39"/>
      <c r="F6" s="39"/>
      <c r="G6" s="39"/>
      <c r="H6" s="39"/>
    </row>
    <row r="7" spans="1:16" ht="24" hidden="1" customHeight="1" thickTop="1">
      <c r="C7" s="41" t="s">
        <v>72</v>
      </c>
    </row>
    <row r="8" spans="1:16" ht="15.75" hidden="1" customHeight="1">
      <c r="C8" s="573"/>
      <c r="D8" s="573"/>
      <c r="E8" s="573"/>
      <c r="F8" s="573"/>
      <c r="G8" s="573"/>
      <c r="H8" s="573"/>
      <c r="I8" s="17"/>
    </row>
    <row r="9" spans="1:16" ht="16.5" hidden="1" thickTop="1">
      <c r="C9" s="573"/>
      <c r="D9" s="573"/>
      <c r="E9" s="573"/>
      <c r="F9" s="573"/>
      <c r="G9" s="573"/>
      <c r="H9" s="573"/>
      <c r="I9" s="17"/>
    </row>
    <row r="10" spans="1:16" ht="16.5" customHeight="1" thickTop="1" thickBot="1"/>
    <row r="11" spans="1:16" ht="15" customHeight="1">
      <c r="C11" s="562"/>
      <c r="D11" s="563"/>
      <c r="E11" s="563"/>
      <c r="F11" s="563"/>
      <c r="G11" s="563"/>
      <c r="H11" s="564"/>
    </row>
    <row r="12" spans="1:16" ht="15" customHeight="1">
      <c r="C12" s="565"/>
      <c r="D12" s="566"/>
      <c r="E12" s="566"/>
      <c r="F12" s="566"/>
      <c r="G12" s="566"/>
      <c r="H12" s="567"/>
    </row>
    <row r="13" spans="1:16" ht="29.25" customHeight="1">
      <c r="C13" s="565"/>
      <c r="D13" s="566"/>
      <c r="E13" s="566"/>
      <c r="F13" s="566"/>
      <c r="G13" s="566"/>
      <c r="H13" s="567"/>
    </row>
    <row r="14" spans="1:16" ht="15.75" customHeight="1" thickBot="1">
      <c r="C14" s="568"/>
      <c r="D14" s="569"/>
      <c r="E14" s="569"/>
      <c r="F14" s="569"/>
      <c r="G14" s="569"/>
      <c r="H14" s="570"/>
    </row>
    <row r="15" spans="1:16" ht="15.75" customHeight="1" thickBot="1">
      <c r="C15" s="3"/>
      <c r="D15" s="3"/>
      <c r="E15" s="3"/>
      <c r="F15" s="3"/>
      <c r="G15" s="3"/>
      <c r="H15" s="3"/>
    </row>
    <row r="16" spans="1:16" ht="33.75" customHeight="1" thickBot="1">
      <c r="C16" s="4" t="s">
        <v>0</v>
      </c>
      <c r="D16" s="571" t="s">
        <v>77</v>
      </c>
      <c r="E16" s="571"/>
      <c r="F16" s="571"/>
      <c r="G16" s="4" t="s">
        <v>1</v>
      </c>
      <c r="H16" s="244" t="s">
        <v>74</v>
      </c>
    </row>
    <row r="17" spans="3:9" ht="33.75" customHeight="1" thickBot="1">
      <c r="C17" s="5" t="s">
        <v>2</v>
      </c>
      <c r="D17" s="572" t="s">
        <v>38</v>
      </c>
      <c r="E17" s="572"/>
      <c r="F17" s="572"/>
      <c r="G17" s="4" t="s">
        <v>3</v>
      </c>
      <c r="H17" s="244" t="s">
        <v>39</v>
      </c>
    </row>
    <row r="18" spans="3:9" ht="35.25" customHeight="1" thickBot="1">
      <c r="C18" s="5" t="s">
        <v>5</v>
      </c>
      <c r="D18" s="572" t="s">
        <v>6</v>
      </c>
      <c r="E18" s="572"/>
      <c r="F18" s="572"/>
      <c r="G18" s="4" t="s">
        <v>7</v>
      </c>
      <c r="H18" s="244" t="s">
        <v>8</v>
      </c>
    </row>
    <row r="19" spans="3:9" ht="35.25" customHeight="1" thickBot="1">
      <c r="C19" s="5" t="s">
        <v>9</v>
      </c>
      <c r="D19" s="572" t="s">
        <v>36</v>
      </c>
      <c r="E19" s="572"/>
      <c r="F19" s="572"/>
      <c r="G19" s="4" t="s">
        <v>10</v>
      </c>
      <c r="H19" s="40">
        <v>44093</v>
      </c>
      <c r="I19" s="16" t="s">
        <v>11</v>
      </c>
    </row>
    <row r="20" spans="3:9" ht="15.75">
      <c r="C20" s="468"/>
      <c r="D20" s="469"/>
      <c r="E20" s="469"/>
      <c r="F20" s="469"/>
      <c r="G20" s="55" t="s">
        <v>12</v>
      </c>
      <c r="H20" s="46" t="s">
        <v>13</v>
      </c>
    </row>
    <row r="21" spans="3:9" ht="15.75">
      <c r="C21" s="44"/>
      <c r="D21" s="45"/>
      <c r="E21" s="45"/>
      <c r="F21" s="45"/>
      <c r="G21" s="65">
        <v>44091.784722222219</v>
      </c>
      <c r="H21" s="66">
        <v>44092.166666666664</v>
      </c>
    </row>
    <row r="22" spans="3:9" ht="15.75">
      <c r="C22" s="479" t="s">
        <v>14</v>
      </c>
      <c r="D22" s="480"/>
      <c r="E22" s="480"/>
      <c r="F22" s="481"/>
      <c r="G22" s="56">
        <v>1050.2</v>
      </c>
      <c r="H22" s="47">
        <v>1619.2</v>
      </c>
    </row>
    <row r="23" spans="3:9" ht="15.75">
      <c r="C23" s="479" t="s">
        <v>15</v>
      </c>
      <c r="D23" s="480"/>
      <c r="E23" s="480"/>
      <c r="F23" s="481"/>
      <c r="G23" s="57">
        <v>31.1</v>
      </c>
      <c r="H23" s="48">
        <v>30.4</v>
      </c>
    </row>
    <row r="24" spans="3:9" ht="15.75">
      <c r="C24" s="479" t="s">
        <v>16</v>
      </c>
      <c r="D24" s="480"/>
      <c r="E24" s="480"/>
      <c r="F24" s="481"/>
      <c r="G24" s="58" t="e">
        <f>VLOOKUP(H17,#REF!,5,0)</f>
        <v>#REF!</v>
      </c>
      <c r="H24" s="49" t="e">
        <f>VLOOKUP(H17,#REF!,5,0)+H25</f>
        <v>#REF!</v>
      </c>
    </row>
    <row r="25" spans="3:9" ht="16.5" customHeight="1">
      <c r="C25" s="479" t="s">
        <v>17</v>
      </c>
      <c r="D25" s="480"/>
      <c r="E25" s="480"/>
      <c r="F25" s="481"/>
      <c r="G25" s="59"/>
      <c r="H25" s="50"/>
    </row>
    <row r="26" spans="3:9" ht="16.5" customHeight="1">
      <c r="C26" s="479" t="s">
        <v>18</v>
      </c>
      <c r="D26" s="480"/>
      <c r="E26" s="480"/>
      <c r="F26" s="481"/>
      <c r="G26" s="57"/>
      <c r="H26" s="48"/>
    </row>
    <row r="27" spans="3:9" ht="15.75" customHeight="1">
      <c r="C27" s="479" t="s">
        <v>19</v>
      </c>
      <c r="D27" s="480"/>
      <c r="E27" s="480"/>
      <c r="F27" s="481"/>
      <c r="G27" s="60" t="e">
        <f>G24-G26</f>
        <v>#REF!</v>
      </c>
      <c r="H27" s="51" t="e">
        <f>H24-H26</f>
        <v>#REF!</v>
      </c>
    </row>
    <row r="28" spans="3:9" ht="16.5" customHeight="1">
      <c r="C28" s="479" t="s">
        <v>20</v>
      </c>
      <c r="D28" s="480"/>
      <c r="E28" s="480"/>
      <c r="F28" s="481"/>
      <c r="G28" s="61">
        <v>0.78200000000000003</v>
      </c>
      <c r="H28" s="52">
        <v>0.81899999999999995</v>
      </c>
    </row>
    <row r="29" spans="3:9" ht="16.5" customHeight="1">
      <c r="C29" s="479" t="s">
        <v>21</v>
      </c>
      <c r="D29" s="480"/>
      <c r="E29" s="480"/>
      <c r="F29" s="481"/>
      <c r="G29" s="57">
        <v>30</v>
      </c>
      <c r="H29" s="48">
        <v>29</v>
      </c>
    </row>
    <row r="30" spans="3:9" ht="16.5" customHeight="1">
      <c r="C30" s="479" t="s">
        <v>22</v>
      </c>
      <c r="D30" s="480"/>
      <c r="E30" s="480"/>
      <c r="F30" s="481"/>
      <c r="G30" s="62">
        <f>'Base de Dados - BIOCOMBUSTIVEIS'!I28</f>
        <v>0.98842061396073422</v>
      </c>
      <c r="H30" s="53">
        <f>'Base de Dados - BIOCOMBUSTIVEIS'!I59</f>
        <v>0.98919149324803668</v>
      </c>
    </row>
    <row r="31" spans="3:9" ht="15.75" customHeight="1">
      <c r="C31" s="479" t="s">
        <v>23</v>
      </c>
      <c r="D31" s="480"/>
      <c r="E31" s="480"/>
      <c r="F31" s="481"/>
      <c r="G31" s="60" t="e">
        <f>G27*G30</f>
        <v>#REF!</v>
      </c>
      <c r="H31" s="51" t="e">
        <f>H27*H30</f>
        <v>#REF!</v>
      </c>
    </row>
    <row r="32" spans="3:9" ht="16.5" customHeight="1">
      <c r="C32" s="479" t="s">
        <v>24</v>
      </c>
      <c r="D32" s="480"/>
      <c r="E32" s="480"/>
      <c r="F32" s="481"/>
      <c r="G32" s="62">
        <f>'Base de Dados - BIOCOMBUSTIVEIS'!H28</f>
        <v>0.79059999999999997</v>
      </c>
      <c r="H32" s="53">
        <f>'Base de Dados - BIOCOMBUSTIVEIS'!H59</f>
        <v>0.82679999999999998</v>
      </c>
    </row>
    <row r="33" spans="3:10" ht="15.75" customHeight="1" thickBot="1">
      <c r="C33" s="547" t="s">
        <v>25</v>
      </c>
      <c r="D33" s="548"/>
      <c r="E33" s="548"/>
      <c r="F33" s="549"/>
      <c r="G33" s="63" t="e">
        <f>G31*G32</f>
        <v>#REF!</v>
      </c>
      <c r="H33" s="54" t="e">
        <f>H31*H32</f>
        <v>#REF!</v>
      </c>
      <c r="I33" s="18"/>
      <c r="J33" s="6"/>
    </row>
    <row r="34" spans="3:10" s="16" customFormat="1" ht="21" customHeight="1" thickBot="1">
      <c r="C34" s="491" t="s">
        <v>26</v>
      </c>
      <c r="D34" s="492"/>
      <c r="E34" s="492"/>
      <c r="F34" s="492"/>
      <c r="G34" s="492"/>
      <c r="H34" s="493"/>
    </row>
    <row r="35" spans="3:10" s="16" customFormat="1" ht="15.75" customHeight="1" thickBot="1">
      <c r="C35" s="494" t="s">
        <v>37</v>
      </c>
      <c r="D35" s="495"/>
      <c r="E35" s="496"/>
      <c r="F35" s="500" t="s">
        <v>27</v>
      </c>
      <c r="G35" s="501"/>
      <c r="H35" s="502"/>
    </row>
    <row r="36" spans="3:10" s="16" customFormat="1" ht="15.75" customHeight="1" thickBot="1">
      <c r="C36" s="497"/>
      <c r="D36" s="498"/>
      <c r="E36" s="499"/>
      <c r="F36" s="7" t="s">
        <v>28</v>
      </c>
      <c r="G36" s="7" t="s">
        <v>29</v>
      </c>
      <c r="H36" s="7" t="s">
        <v>30</v>
      </c>
    </row>
    <row r="37" spans="3:10" s="16" customFormat="1" ht="15" customHeight="1">
      <c r="C37" s="550"/>
      <c r="D37" s="551"/>
      <c r="E37" s="552"/>
      <c r="F37" s="8" t="e">
        <f>IF(F38=-1,H24-G24-1,IF(F38=1,H24-G24+1,H24-G24))</f>
        <v>#REF!</v>
      </c>
      <c r="G37" s="8" t="e">
        <f>IF(G38=-1,H31-G31-1,IF(G38=1,H31-G31+1,H31-G31))</f>
        <v>#REF!</v>
      </c>
      <c r="H37" s="8" t="e">
        <f>IF(H38=-1,H33-G33-1,IF(H38=1,H33-G33+1,H33-G33))</f>
        <v>#REF!</v>
      </c>
    </row>
    <row r="38" spans="3:10" s="16" customFormat="1" ht="15" customHeight="1">
      <c r="C38" s="553"/>
      <c r="D38" s="554"/>
      <c r="E38" s="555"/>
      <c r="F38" s="42"/>
      <c r="G38" s="43">
        <v>1</v>
      </c>
      <c r="H38" s="42"/>
    </row>
    <row r="39" spans="3:10" s="16" customFormat="1" ht="15" customHeight="1">
      <c r="C39" s="556"/>
      <c r="D39" s="557"/>
      <c r="E39" s="558"/>
      <c r="F39" s="9"/>
      <c r="G39" s="9"/>
      <c r="H39" s="9"/>
    </row>
    <row r="40" spans="3:10" s="16" customFormat="1" ht="15" customHeight="1">
      <c r="C40" s="544"/>
      <c r="D40" s="545"/>
      <c r="E40" s="546"/>
      <c r="F40" s="10"/>
      <c r="G40" s="10"/>
      <c r="H40" s="10"/>
    </row>
    <row r="41" spans="3:10" s="16" customFormat="1" ht="15" customHeight="1">
      <c r="C41" s="544"/>
      <c r="D41" s="545"/>
      <c r="E41" s="546"/>
      <c r="F41" s="10"/>
      <c r="G41" s="10"/>
      <c r="H41" s="10"/>
    </row>
    <row r="42" spans="3:10" s="16" customFormat="1" ht="15" customHeight="1">
      <c r="C42" s="544"/>
      <c r="D42" s="545"/>
      <c r="E42" s="546"/>
      <c r="F42" s="10"/>
      <c r="G42" s="10"/>
      <c r="H42" s="10"/>
    </row>
    <row r="43" spans="3:10" s="16" customFormat="1" ht="15" customHeight="1">
      <c r="C43" s="544"/>
      <c r="D43" s="545"/>
      <c r="E43" s="546"/>
      <c r="F43" s="10"/>
      <c r="G43" s="10"/>
      <c r="H43" s="10"/>
    </row>
    <row r="44" spans="3:10" s="16" customFormat="1" ht="15.75" customHeight="1" thickBot="1">
      <c r="C44" s="530"/>
      <c r="D44" s="531"/>
      <c r="E44" s="532"/>
      <c r="F44" s="11"/>
      <c r="G44" s="11"/>
      <c r="H44" s="11"/>
    </row>
    <row r="45" spans="3:10" s="16" customFormat="1" ht="15.75" customHeight="1" thickBot="1">
      <c r="C45" s="533" t="s">
        <v>31</v>
      </c>
      <c r="D45" s="534"/>
      <c r="E45" s="535"/>
      <c r="F45" s="12" t="e">
        <f>F37</f>
        <v>#REF!</v>
      </c>
      <c r="G45" s="12" t="e">
        <f>G37</f>
        <v>#REF!</v>
      </c>
      <c r="H45" s="12" t="e">
        <f>H37</f>
        <v>#REF!</v>
      </c>
    </row>
    <row r="46" spans="3:10" s="16" customFormat="1" ht="16.5" customHeight="1">
      <c r="C46" s="536" t="s">
        <v>32</v>
      </c>
      <c r="D46" s="537"/>
      <c r="E46" s="538"/>
      <c r="F46" s="13" t="s">
        <v>33</v>
      </c>
      <c r="G46" s="13" t="s">
        <v>33</v>
      </c>
      <c r="H46" s="14" t="s">
        <v>34</v>
      </c>
    </row>
    <row r="47" spans="3:10" s="16" customFormat="1" ht="15" customHeight="1">
      <c r="C47" s="472" t="str">
        <f>D19</f>
        <v>DESCARGA</v>
      </c>
      <c r="D47" s="539"/>
      <c r="E47" s="474"/>
      <c r="F47" s="540"/>
      <c r="G47" s="527"/>
      <c r="H47" s="527"/>
    </row>
    <row r="48" spans="3:10" s="16" customFormat="1" ht="15" customHeight="1">
      <c r="C48" s="472"/>
      <c r="D48" s="539"/>
      <c r="E48" s="474"/>
      <c r="F48" s="540"/>
      <c r="G48" s="528"/>
      <c r="H48" s="528"/>
    </row>
    <row r="49" spans="1:16" s="16" customFormat="1" ht="15.75" customHeight="1">
      <c r="C49" s="472"/>
      <c r="D49" s="539"/>
      <c r="E49" s="474"/>
      <c r="F49" s="540"/>
      <c r="G49" s="529"/>
      <c r="H49" s="529"/>
    </row>
    <row r="50" spans="1:16" s="16" customFormat="1" ht="15.75" customHeight="1" thickBot="1">
      <c r="C50" s="475"/>
      <c r="D50" s="476"/>
      <c r="E50" s="477"/>
      <c r="F50" s="15"/>
      <c r="G50" s="15"/>
      <c r="H50" s="64" t="s">
        <v>75</v>
      </c>
      <c r="J50"/>
      <c r="K50"/>
      <c r="L50"/>
      <c r="M50"/>
      <c r="N50"/>
      <c r="O50"/>
      <c r="P50"/>
    </row>
    <row r="52" spans="1:16" ht="15.75" thickBot="1"/>
    <row r="53" spans="1:16" ht="15" customHeight="1">
      <c r="C53" s="562"/>
      <c r="D53" s="563"/>
      <c r="E53" s="563"/>
      <c r="F53" s="563"/>
      <c r="G53" s="563"/>
      <c r="H53" s="564"/>
    </row>
    <row r="54" spans="1:16" ht="15" customHeight="1">
      <c r="C54" s="565"/>
      <c r="D54" s="566"/>
      <c r="E54" s="566"/>
      <c r="F54" s="566"/>
      <c r="G54" s="566"/>
      <c r="H54" s="567"/>
    </row>
    <row r="55" spans="1:16" ht="29.25" customHeight="1">
      <c r="C55" s="565"/>
      <c r="D55" s="566"/>
      <c r="E55" s="566"/>
      <c r="F55" s="566"/>
      <c r="G55" s="566"/>
      <c r="H55" s="567"/>
    </row>
    <row r="56" spans="1:16" ht="15.75" customHeight="1" thickBot="1">
      <c r="C56" s="568"/>
      <c r="D56" s="569"/>
      <c r="E56" s="569"/>
      <c r="F56" s="569"/>
      <c r="G56" s="569"/>
      <c r="H56" s="570"/>
    </row>
    <row r="57" spans="1:16" ht="15.75" customHeight="1" thickBot="1">
      <c r="C57" s="3"/>
      <c r="D57" s="3"/>
      <c r="E57" s="3"/>
      <c r="F57" s="3"/>
      <c r="G57" s="3"/>
      <c r="H57" s="3"/>
    </row>
    <row r="58" spans="1:16" s="67" customFormat="1" ht="33.75" customHeight="1" thickBot="1">
      <c r="A58"/>
      <c r="B58"/>
      <c r="C58" s="4" t="s">
        <v>0</v>
      </c>
      <c r="D58" s="571" t="s">
        <v>78</v>
      </c>
      <c r="E58" s="571"/>
      <c r="F58" s="571"/>
      <c r="G58" s="4" t="s">
        <v>1</v>
      </c>
      <c r="H58" s="244" t="s">
        <v>74</v>
      </c>
      <c r="I58" s="16"/>
      <c r="J58"/>
      <c r="K58"/>
      <c r="L58"/>
      <c r="M58"/>
      <c r="N58" s="69"/>
      <c r="O58" s="68"/>
      <c r="P58" s="68"/>
    </row>
    <row r="59" spans="1:16" ht="33.75" customHeight="1" thickBot="1">
      <c r="C59" s="5" t="s">
        <v>2</v>
      </c>
      <c r="D59" s="572" t="s">
        <v>38</v>
      </c>
      <c r="E59" s="572"/>
      <c r="F59" s="572"/>
      <c r="G59" s="4" t="s">
        <v>3</v>
      </c>
      <c r="H59" s="244" t="s">
        <v>39</v>
      </c>
    </row>
    <row r="60" spans="1:16" ht="35.25" customHeight="1" thickBot="1">
      <c r="C60" s="5" t="s">
        <v>5</v>
      </c>
      <c r="D60" s="572" t="s">
        <v>6</v>
      </c>
      <c r="E60" s="572"/>
      <c r="F60" s="572"/>
      <c r="G60" s="4" t="s">
        <v>7</v>
      </c>
      <c r="H60" s="244" t="s">
        <v>8</v>
      </c>
      <c r="N60" s="70"/>
      <c r="O60" s="70"/>
      <c r="P60" s="70"/>
    </row>
    <row r="61" spans="1:16" ht="35.25" customHeight="1" thickBot="1">
      <c r="C61" s="5" t="s">
        <v>9</v>
      </c>
      <c r="D61" s="572" t="s">
        <v>36</v>
      </c>
      <c r="E61" s="572"/>
      <c r="F61" s="572"/>
      <c r="G61" s="4" t="s">
        <v>10</v>
      </c>
      <c r="H61" s="40">
        <f ca="1">NOW()</f>
        <v>44366.397953240739</v>
      </c>
      <c r="I61" s="16" t="s">
        <v>11</v>
      </c>
    </row>
    <row r="62" spans="1:16" ht="15.75">
      <c r="C62" s="468"/>
      <c r="D62" s="469"/>
      <c r="E62" s="469"/>
      <c r="F62" s="469"/>
      <c r="G62" s="55" t="s">
        <v>12</v>
      </c>
      <c r="H62" s="46" t="s">
        <v>13</v>
      </c>
      <c r="N62" s="559"/>
      <c r="O62" s="560"/>
      <c r="P62" s="561"/>
    </row>
    <row r="63" spans="1:16" ht="15.75">
      <c r="C63" s="44"/>
      <c r="D63" s="45"/>
      <c r="E63" s="45"/>
      <c r="F63" s="45"/>
      <c r="G63" s="65">
        <v>44091.590277777781</v>
      </c>
      <c r="H63" s="66">
        <v>44092</v>
      </c>
      <c r="N63" s="559"/>
      <c r="O63" s="561"/>
      <c r="P63" s="561"/>
    </row>
    <row r="64" spans="1:16" ht="15.75">
      <c r="C64" s="479" t="s">
        <v>14</v>
      </c>
      <c r="D64" s="480"/>
      <c r="E64" s="480"/>
      <c r="F64" s="481"/>
      <c r="G64" s="56">
        <v>1100.9000000000001</v>
      </c>
      <c r="H64" s="47">
        <v>1273.7</v>
      </c>
    </row>
    <row r="65" spans="3:10" ht="15.75">
      <c r="C65" s="479" t="s">
        <v>15</v>
      </c>
      <c r="D65" s="480"/>
      <c r="E65" s="480"/>
      <c r="F65" s="481"/>
      <c r="G65" s="57">
        <v>30.6</v>
      </c>
      <c r="H65" s="48">
        <v>30.6</v>
      </c>
    </row>
    <row r="66" spans="3:10" ht="15.75">
      <c r="C66" s="479" t="s">
        <v>16</v>
      </c>
      <c r="D66" s="480"/>
      <c r="E66" s="480"/>
      <c r="F66" s="481"/>
      <c r="G66" s="58" t="e">
        <f>VLOOKUP(H59,#REF!,5,0)</f>
        <v>#REF!</v>
      </c>
      <c r="H66" s="58" t="e">
        <f>VLOOKUP(H59,#REF!,5,0)</f>
        <v>#REF!</v>
      </c>
    </row>
    <row r="67" spans="3:10" ht="16.5" customHeight="1">
      <c r="C67" s="479" t="s">
        <v>17</v>
      </c>
      <c r="D67" s="480"/>
      <c r="E67" s="480"/>
      <c r="F67" s="481"/>
      <c r="G67" s="59"/>
      <c r="H67" s="50"/>
    </row>
    <row r="68" spans="3:10" ht="16.5" customHeight="1">
      <c r="C68" s="479" t="s">
        <v>18</v>
      </c>
      <c r="D68" s="480"/>
      <c r="E68" s="480"/>
      <c r="F68" s="481"/>
      <c r="G68" s="57"/>
      <c r="H68" s="48"/>
    </row>
    <row r="69" spans="3:10" ht="15.75" customHeight="1">
      <c r="C69" s="479" t="s">
        <v>19</v>
      </c>
      <c r="D69" s="480"/>
      <c r="E69" s="480"/>
      <c r="F69" s="481"/>
      <c r="G69" s="60" t="e">
        <f>G66-G68</f>
        <v>#REF!</v>
      </c>
      <c r="H69" s="51" t="e">
        <f>H66-H68+H67</f>
        <v>#REF!</v>
      </c>
    </row>
    <row r="70" spans="3:10" ht="16.5" customHeight="1">
      <c r="C70" s="479" t="s">
        <v>20</v>
      </c>
      <c r="D70" s="480"/>
      <c r="E70" s="480"/>
      <c r="F70" s="481"/>
      <c r="G70" s="61">
        <v>0.8165</v>
      </c>
      <c r="H70" s="52">
        <v>0.82199999999999995</v>
      </c>
    </row>
    <row r="71" spans="3:10" ht="16.5" customHeight="1">
      <c r="C71" s="479" t="s">
        <v>21</v>
      </c>
      <c r="D71" s="480"/>
      <c r="E71" s="480"/>
      <c r="F71" s="481"/>
      <c r="G71" s="57">
        <v>33</v>
      </c>
      <c r="H71" s="48">
        <v>32.5</v>
      </c>
    </row>
    <row r="72" spans="3:10" ht="16.5" customHeight="1">
      <c r="C72" s="479" t="s">
        <v>22</v>
      </c>
      <c r="D72" s="480"/>
      <c r="E72" s="480"/>
      <c r="F72" s="481"/>
      <c r="G72" s="62">
        <f>'Base de Dados - BIOCOMBUSTIVEIS'!R28</f>
        <v>0.98897137224614395</v>
      </c>
      <c r="H72" s="53">
        <f>'Base de Dados - BIOCOMBUSTIVEIS'!R59</f>
        <v>0.98897137224614395</v>
      </c>
    </row>
    <row r="73" spans="3:10" ht="15.75" customHeight="1">
      <c r="C73" s="479" t="s">
        <v>23</v>
      </c>
      <c r="D73" s="480"/>
      <c r="E73" s="480"/>
      <c r="F73" s="481"/>
      <c r="G73" s="60" t="e">
        <f>G69*G72</f>
        <v>#REF!</v>
      </c>
      <c r="H73" s="51" t="e">
        <f>H69*H72</f>
        <v>#REF!</v>
      </c>
    </row>
    <row r="74" spans="3:10" ht="16.5" customHeight="1">
      <c r="C74" s="479" t="s">
        <v>24</v>
      </c>
      <c r="D74" s="480"/>
      <c r="E74" s="480"/>
      <c r="F74" s="481"/>
      <c r="G74" s="62">
        <f>'Base de Dados - BIOCOMBUSTIVEIS'!Q28</f>
        <v>0.82779999999999998</v>
      </c>
      <c r="H74" s="53">
        <f>'Base de Dados - BIOCOMBUSTIVEIS'!Q59</f>
        <v>0.83279999999999998</v>
      </c>
    </row>
    <row r="75" spans="3:10" ht="15.75" customHeight="1" thickBot="1">
      <c r="C75" s="547" t="s">
        <v>25</v>
      </c>
      <c r="D75" s="548"/>
      <c r="E75" s="548"/>
      <c r="F75" s="549"/>
      <c r="G75" s="63" t="e">
        <f>G73*G74</f>
        <v>#REF!</v>
      </c>
      <c r="H75" s="54" t="e">
        <f>H73*H74</f>
        <v>#REF!</v>
      </c>
      <c r="I75" s="18"/>
      <c r="J75" s="6"/>
    </row>
    <row r="76" spans="3:10" s="16" customFormat="1" ht="21" customHeight="1" thickBot="1">
      <c r="C76" s="491" t="s">
        <v>26</v>
      </c>
      <c r="D76" s="492"/>
      <c r="E76" s="492"/>
      <c r="F76" s="492"/>
      <c r="G76" s="492"/>
      <c r="H76" s="493"/>
    </row>
    <row r="77" spans="3:10" s="16" customFormat="1" ht="15.75" customHeight="1" thickBot="1">
      <c r="C77" s="494" t="s">
        <v>37</v>
      </c>
      <c r="D77" s="495"/>
      <c r="E77" s="496"/>
      <c r="F77" s="500" t="s">
        <v>27</v>
      </c>
      <c r="G77" s="501"/>
      <c r="H77" s="502"/>
    </row>
    <row r="78" spans="3:10" s="16" customFormat="1" ht="15.75" customHeight="1" thickBot="1">
      <c r="C78" s="497"/>
      <c r="D78" s="498"/>
      <c r="E78" s="499"/>
      <c r="F78" s="7" t="s">
        <v>28</v>
      </c>
      <c r="G78" s="7" t="s">
        <v>29</v>
      </c>
      <c r="H78" s="7" t="s">
        <v>30</v>
      </c>
    </row>
    <row r="79" spans="3:10" s="16" customFormat="1" ht="15" customHeight="1">
      <c r="C79" s="550"/>
      <c r="D79" s="551"/>
      <c r="E79" s="552"/>
      <c r="F79" s="8" t="e">
        <f>IF(F80=-1,H69-G69-1,IF(F80=1,H69-G69+1,H69-G69))</f>
        <v>#REF!</v>
      </c>
      <c r="G79" s="8" t="e">
        <f>IF(G80=-1,H73-G73-1,IF(G80=1,H73-G73+1,H73-G73))</f>
        <v>#REF!</v>
      </c>
      <c r="H79" s="8" t="e">
        <f>IF(H80=-1,H75-G75-1,IF(H80=1,H75-G75+1,H75-G75))</f>
        <v>#REF!</v>
      </c>
    </row>
    <row r="80" spans="3:10" s="16" customFormat="1" ht="15" customHeight="1">
      <c r="C80" s="553"/>
      <c r="D80" s="554"/>
      <c r="E80" s="555"/>
      <c r="F80" s="42"/>
      <c r="G80" s="43"/>
      <c r="H80" s="42"/>
    </row>
    <row r="81" spans="3:16" s="16" customFormat="1" ht="15" customHeight="1">
      <c r="C81" s="556"/>
      <c r="D81" s="557"/>
      <c r="E81" s="558"/>
      <c r="F81" s="9"/>
      <c r="G81" s="9"/>
      <c r="H81" s="9"/>
    </row>
    <row r="82" spans="3:16" s="16" customFormat="1" ht="15" customHeight="1">
      <c r="C82" s="544"/>
      <c r="D82" s="545"/>
      <c r="E82" s="546"/>
      <c r="F82" s="10"/>
      <c r="G82" s="10"/>
      <c r="H82" s="10"/>
    </row>
    <row r="83" spans="3:16" s="16" customFormat="1" ht="15" customHeight="1">
      <c r="C83" s="544"/>
      <c r="D83" s="545"/>
      <c r="E83" s="546"/>
      <c r="F83" s="10"/>
      <c r="G83" s="10"/>
      <c r="H83" s="10"/>
    </row>
    <row r="84" spans="3:16" s="16" customFormat="1" ht="15" customHeight="1">
      <c r="C84" s="544"/>
      <c r="D84" s="545"/>
      <c r="E84" s="546"/>
      <c r="F84" s="10"/>
      <c r="G84" s="10"/>
      <c r="H84" s="10"/>
    </row>
    <row r="85" spans="3:16" s="16" customFormat="1" ht="15" customHeight="1">
      <c r="C85" s="544"/>
      <c r="D85" s="545"/>
      <c r="E85" s="546"/>
      <c r="F85" s="10"/>
      <c r="G85" s="10"/>
      <c r="H85" s="10"/>
    </row>
    <row r="86" spans="3:16" s="16" customFormat="1" ht="15.75" customHeight="1" thickBot="1">
      <c r="C86" s="530"/>
      <c r="D86" s="531"/>
      <c r="E86" s="532"/>
      <c r="F86" s="11"/>
      <c r="G86" s="11"/>
      <c r="H86" s="11"/>
    </row>
    <row r="87" spans="3:16" s="16" customFormat="1" ht="15.75" customHeight="1" thickBot="1">
      <c r="C87" s="533" t="s">
        <v>31</v>
      </c>
      <c r="D87" s="534"/>
      <c r="E87" s="535"/>
      <c r="F87" s="12" t="e">
        <f>F79</f>
        <v>#REF!</v>
      </c>
      <c r="G87" s="12" t="e">
        <f>G79</f>
        <v>#REF!</v>
      </c>
      <c r="H87" s="12" t="e">
        <f>H79</f>
        <v>#REF!</v>
      </c>
    </row>
    <row r="88" spans="3:16" s="16" customFormat="1" ht="16.5" customHeight="1">
      <c r="C88" s="536" t="s">
        <v>32</v>
      </c>
      <c r="D88" s="537"/>
      <c r="E88" s="538"/>
      <c r="F88" s="13" t="s">
        <v>33</v>
      </c>
      <c r="G88" s="13" t="s">
        <v>33</v>
      </c>
      <c r="H88" s="14" t="s">
        <v>34</v>
      </c>
    </row>
    <row r="89" spans="3:16" s="16" customFormat="1" ht="15" customHeight="1">
      <c r="C89" s="472" t="str">
        <f>D61</f>
        <v>DESCARGA</v>
      </c>
      <c r="D89" s="539"/>
      <c r="E89" s="474"/>
      <c r="F89" s="540"/>
      <c r="G89" s="541"/>
      <c r="H89" s="527" t="s">
        <v>73</v>
      </c>
    </row>
    <row r="90" spans="3:16" s="16" customFormat="1" ht="15" customHeight="1">
      <c r="C90" s="472"/>
      <c r="D90" s="539"/>
      <c r="E90" s="474"/>
      <c r="F90" s="540"/>
      <c r="G90" s="542"/>
      <c r="H90" s="528"/>
    </row>
    <row r="91" spans="3:16" s="16" customFormat="1" ht="15.75" customHeight="1">
      <c r="C91" s="472"/>
      <c r="D91" s="539"/>
      <c r="E91" s="474"/>
      <c r="F91" s="540"/>
      <c r="G91" s="543"/>
      <c r="H91" s="529"/>
    </row>
    <row r="92" spans="3:16" s="16" customFormat="1" ht="15.75" customHeight="1" thickBot="1">
      <c r="C92" s="475"/>
      <c r="D92" s="476"/>
      <c r="E92" s="477"/>
      <c r="F92" s="15"/>
      <c r="G92" s="15"/>
      <c r="H92" s="64" t="s">
        <v>75</v>
      </c>
      <c r="J92"/>
      <c r="K92"/>
      <c r="L92"/>
      <c r="M92"/>
      <c r="N92"/>
      <c r="O92"/>
      <c r="P92"/>
    </row>
  </sheetData>
  <mergeCells count="73">
    <mergeCell ref="C26:F26"/>
    <mergeCell ref="C8:H9"/>
    <mergeCell ref="C11:H14"/>
    <mergeCell ref="D16:F16"/>
    <mergeCell ref="D17:F17"/>
    <mergeCell ref="D18:F18"/>
    <mergeCell ref="D19:F19"/>
    <mergeCell ref="C20:F20"/>
    <mergeCell ref="C22:F22"/>
    <mergeCell ref="C23:F23"/>
    <mergeCell ref="C24:F24"/>
    <mergeCell ref="C25:F25"/>
    <mergeCell ref="C38:E38"/>
    <mergeCell ref="C27:F27"/>
    <mergeCell ref="C28:F28"/>
    <mergeCell ref="C29:F29"/>
    <mergeCell ref="C30:F30"/>
    <mergeCell ref="C31:F31"/>
    <mergeCell ref="C32:F32"/>
    <mergeCell ref="C33:F33"/>
    <mergeCell ref="C34:H34"/>
    <mergeCell ref="C35:E36"/>
    <mergeCell ref="F35:H35"/>
    <mergeCell ref="C37:E37"/>
    <mergeCell ref="H47:H49"/>
    <mergeCell ref="C39:E39"/>
    <mergeCell ref="C40:E40"/>
    <mergeCell ref="C41:E41"/>
    <mergeCell ref="C42:E42"/>
    <mergeCell ref="C43:E43"/>
    <mergeCell ref="C44:E44"/>
    <mergeCell ref="C45:E45"/>
    <mergeCell ref="C46:E46"/>
    <mergeCell ref="C47:E50"/>
    <mergeCell ref="F47:F49"/>
    <mergeCell ref="G47:G49"/>
    <mergeCell ref="C53:H56"/>
    <mergeCell ref="D58:F58"/>
    <mergeCell ref="D59:F59"/>
    <mergeCell ref="D60:F60"/>
    <mergeCell ref="D61:F61"/>
    <mergeCell ref="C73:F73"/>
    <mergeCell ref="N62:N63"/>
    <mergeCell ref="O62:P63"/>
    <mergeCell ref="C64:F64"/>
    <mergeCell ref="C65:F65"/>
    <mergeCell ref="C66:F66"/>
    <mergeCell ref="C67:F67"/>
    <mergeCell ref="C62:F62"/>
    <mergeCell ref="C68:F68"/>
    <mergeCell ref="C69:F69"/>
    <mergeCell ref="C70:F70"/>
    <mergeCell ref="C71:F71"/>
    <mergeCell ref="C72:F72"/>
    <mergeCell ref="C85:E85"/>
    <mergeCell ref="C74:F74"/>
    <mergeCell ref="C75:F75"/>
    <mergeCell ref="C76:H76"/>
    <mergeCell ref="C77:E78"/>
    <mergeCell ref="F77:H77"/>
    <mergeCell ref="C79:E79"/>
    <mergeCell ref="C80:E80"/>
    <mergeCell ref="C81:E81"/>
    <mergeCell ref="C82:E82"/>
    <mergeCell ref="C83:E83"/>
    <mergeCell ref="C84:E84"/>
    <mergeCell ref="H89:H91"/>
    <mergeCell ref="C86:E86"/>
    <mergeCell ref="C87:E87"/>
    <mergeCell ref="C88:E88"/>
    <mergeCell ref="C89:E92"/>
    <mergeCell ref="F89:F91"/>
    <mergeCell ref="G89:G91"/>
  </mergeCells>
  <dataValidations count="12">
    <dataValidation type="list" allowBlank="1" showInputMessage="1" showErrorMessage="1" sqref="D19:F19" xr:uid="{00000000-0002-0000-0900-000000000000}">
      <formula1>"DESCARGA,BOMBEIO,LINE DISPLACEMENT"</formula1>
    </dataValidation>
    <dataValidation type="list" allowBlank="1" showInputMessage="1" showErrorMessage="1" sqref="F50:H50" xr:uid="{00000000-0002-0000-0900-000001000000}">
      <formula1>"EQUIPE RAIZEN,EQUIPE INTERTEK,EQUIPE GRANEL,EQUIPE ULTRACARGO"</formula1>
    </dataValidation>
    <dataValidation type="list" allowBlank="1" showInputMessage="1" showErrorMessage="1" sqref="F80:H80 F38:H38" xr:uid="{00000000-0002-0000-0900-000002000000}">
      <formula1>"-1,1"</formula1>
    </dataValidation>
    <dataValidation allowBlank="1" showInputMessage="1" showErrorMessage="1" promptTitle="ATENÇÃO!" prompt="Informe a data e hora que foi conferido o CACL." sqref="H61" xr:uid="{00000000-0002-0000-0900-000003000000}"/>
    <dataValidation allowBlank="1" showInputMessage="1" showErrorMessage="1" promptTitle="ATENÇÃO!" prompt="Informe a densidade corrigida" sqref="H74 H32" xr:uid="{00000000-0002-0000-0900-000004000000}"/>
    <dataValidation allowBlank="1" showInputMessage="1" showErrorMessage="1" promptTitle="ATENÇÃO!" prompt="Informe o fator de correção. _x000a_" sqref="H72 H30" xr:uid="{00000000-0002-0000-0900-000005000000}"/>
    <dataValidation allowBlank="1" showInputMessage="1" showErrorMessage="1" promptTitle="ATENÇÃO!" prompt="Informe a densidade da amostra" sqref="H70 H28" xr:uid="{00000000-0002-0000-0900-000006000000}"/>
    <dataValidation allowBlank="1" showInputMessage="1" showErrorMessage="1" promptTitle="ATENÇÃO!" prompt="Pergunte se é pra considerar o selo flutuante inicial e final _x000a_" sqref="H68 H26" xr:uid="{00000000-0002-0000-0900-000007000000}"/>
    <dataValidation type="list" allowBlank="1" showInputMessage="1" showErrorMessage="1" sqref="D61:F61" xr:uid="{00000000-0002-0000-0900-000008000000}">
      <formula1>"LINE DISPLACEMENT,DESCARGA"</formula1>
    </dataValidation>
    <dataValidation type="list" allowBlank="1" showInputMessage="1" showErrorMessage="1" sqref="F92:H92" xr:uid="{00000000-0002-0000-0900-000009000000}">
      <formula1>"EQUIPE RAIZEN,EQUIPE INTERTEK,EQUIPE GRANEL,EQUIPE ULTRACARGO,EQUIPE MDLOGO"</formula1>
    </dataValidation>
    <dataValidation type="list" allowBlank="1" showInputMessage="1" showErrorMessage="1" sqref="H16 H58" xr:uid="{00000000-0002-0000-0900-00000A000000}">
      <formula1>"ANIDRO,HIDRATADO"</formula1>
    </dataValidation>
    <dataValidation type="list" allowBlank="1" showInputMessage="1" showErrorMessage="1" sqref="H17:H18 H59:H60" xr:uid="{00000000-0002-0000-0900-00000B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scale="8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23">
    <tabColor rgb="FF1E68E0"/>
    <pageSetUpPr fitToPage="1"/>
  </sheetPr>
  <dimension ref="A1:P92"/>
  <sheetViews>
    <sheetView showGridLines="0" topLeftCell="A6" zoomScale="85" zoomScaleNormal="85" workbookViewId="0">
      <selection activeCell="G24" sqref="G24"/>
    </sheetView>
  </sheetViews>
  <sheetFormatPr defaultColWidth="0" defaultRowHeight="15"/>
  <cols>
    <col min="1" max="1" width="9.140625" customWidth="1"/>
    <col min="2" max="2" width="1.28515625" customWidth="1"/>
    <col min="3" max="3" width="18.85546875" bestFit="1" customWidth="1"/>
    <col min="4" max="4" width="11.42578125" bestFit="1" customWidth="1"/>
    <col min="5" max="5" width="13.7109375" bestFit="1" customWidth="1"/>
    <col min="6" max="8" width="23" customWidth="1"/>
    <col min="9" max="9" width="2.140625" style="16" customWidth="1"/>
    <col min="10" max="10" width="3" customWidth="1"/>
    <col min="11" max="11" width="4" customWidth="1"/>
    <col min="12" max="15" width="9.140625" customWidth="1"/>
    <col min="16" max="16" width="5.7109375" customWidth="1"/>
    <col min="17" max="16384" width="9.140625" hidden="1"/>
  </cols>
  <sheetData>
    <row r="1" spans="1:16">
      <c r="C1" s="74"/>
      <c r="D1" s="74"/>
      <c r="E1" s="74"/>
      <c r="F1" s="74"/>
      <c r="G1" s="74"/>
      <c r="H1" s="74"/>
      <c r="O1" s="70"/>
      <c r="P1" s="70"/>
    </row>
    <row r="2" spans="1:16" s="70" customFormat="1">
      <c r="A2"/>
      <c r="B2"/>
      <c r="C2" s="74"/>
      <c r="D2" s="74"/>
      <c r="E2" s="74"/>
      <c r="F2" s="74"/>
      <c r="G2" s="74"/>
      <c r="H2" s="74"/>
      <c r="I2" s="16"/>
      <c r="J2"/>
      <c r="K2"/>
      <c r="L2"/>
      <c r="M2"/>
      <c r="N2"/>
    </row>
    <row r="3" spans="1:16">
      <c r="C3" s="74"/>
      <c r="D3" s="74"/>
      <c r="E3" s="74"/>
      <c r="F3" s="74"/>
      <c r="G3" s="74"/>
      <c r="H3" s="74"/>
    </row>
    <row r="4" spans="1:16">
      <c r="C4" s="1"/>
      <c r="D4" s="1"/>
      <c r="E4" s="1"/>
      <c r="F4" s="1"/>
      <c r="G4" s="1"/>
      <c r="H4" s="1"/>
      <c r="O4" s="70"/>
      <c r="P4" s="70"/>
    </row>
    <row r="5" spans="1:16">
      <c r="C5" s="1"/>
      <c r="D5" s="1"/>
      <c r="E5" s="1"/>
      <c r="F5" s="1"/>
      <c r="G5" s="1"/>
      <c r="H5" s="1"/>
      <c r="O5" s="70"/>
      <c r="P5" s="70"/>
    </row>
    <row r="6" spans="1:16" ht="15.75" thickBot="1">
      <c r="C6" s="39"/>
      <c r="D6" s="39"/>
      <c r="E6" s="39"/>
      <c r="F6" s="39"/>
      <c r="G6" s="39"/>
      <c r="H6" s="39"/>
    </row>
    <row r="7" spans="1:16" ht="24" hidden="1" customHeight="1" thickTop="1">
      <c r="C7" s="41" t="s">
        <v>72</v>
      </c>
    </row>
    <row r="8" spans="1:16" ht="15.75" hidden="1" customHeight="1">
      <c r="C8" s="573"/>
      <c r="D8" s="573"/>
      <c r="E8" s="573"/>
      <c r="F8" s="573"/>
      <c r="G8" s="573"/>
      <c r="H8" s="573"/>
      <c r="I8" s="17"/>
    </row>
    <row r="9" spans="1:16" ht="16.5" hidden="1" thickTop="1">
      <c r="C9" s="573"/>
      <c r="D9" s="573"/>
      <c r="E9" s="573"/>
      <c r="F9" s="573"/>
      <c r="G9" s="573"/>
      <c r="H9" s="573"/>
      <c r="I9" s="17"/>
    </row>
    <row r="10" spans="1:16" ht="16.5" customHeight="1" thickTop="1" thickBot="1"/>
    <row r="11" spans="1:16" ht="15" customHeight="1">
      <c r="C11" s="562"/>
      <c r="D11" s="563"/>
      <c r="E11" s="563"/>
      <c r="F11" s="563"/>
      <c r="G11" s="563"/>
      <c r="H11" s="564"/>
    </row>
    <row r="12" spans="1:16" ht="15" customHeight="1">
      <c r="C12" s="565"/>
      <c r="D12" s="566"/>
      <c r="E12" s="566"/>
      <c r="F12" s="566"/>
      <c r="G12" s="566"/>
      <c r="H12" s="567"/>
    </row>
    <row r="13" spans="1:16" ht="29.25" customHeight="1">
      <c r="C13" s="565"/>
      <c r="D13" s="566"/>
      <c r="E13" s="566"/>
      <c r="F13" s="566"/>
      <c r="G13" s="566"/>
      <c r="H13" s="567"/>
    </row>
    <row r="14" spans="1:16" ht="15.75" customHeight="1" thickBot="1">
      <c r="C14" s="568"/>
      <c r="D14" s="569"/>
      <c r="E14" s="569"/>
      <c r="F14" s="569"/>
      <c r="G14" s="569"/>
      <c r="H14" s="570"/>
    </row>
    <row r="15" spans="1:16" ht="15.75" customHeight="1" thickBot="1">
      <c r="C15" s="3"/>
      <c r="D15" s="3"/>
      <c r="E15" s="3"/>
      <c r="F15" s="3"/>
      <c r="G15" s="3"/>
      <c r="H15" s="3"/>
    </row>
    <row r="16" spans="1:16" ht="33.75" customHeight="1" thickBot="1">
      <c r="C16" s="72" t="s">
        <v>0</v>
      </c>
      <c r="D16" s="571" t="s">
        <v>77</v>
      </c>
      <c r="E16" s="571"/>
      <c r="F16" s="571"/>
      <c r="G16" s="72" t="s">
        <v>1</v>
      </c>
      <c r="H16" s="244" t="s">
        <v>74</v>
      </c>
    </row>
    <row r="17" spans="3:9" ht="33.75" customHeight="1" thickBot="1">
      <c r="C17" s="73" t="s">
        <v>2</v>
      </c>
      <c r="D17" s="572" t="s">
        <v>38</v>
      </c>
      <c r="E17" s="572"/>
      <c r="F17" s="572"/>
      <c r="G17" s="72" t="s">
        <v>3</v>
      </c>
      <c r="H17" s="244" t="s">
        <v>56</v>
      </c>
    </row>
    <row r="18" spans="3:9" ht="35.25" customHeight="1" thickBot="1">
      <c r="C18" s="73" t="s">
        <v>5</v>
      </c>
      <c r="D18" s="572" t="s">
        <v>6</v>
      </c>
      <c r="E18" s="572"/>
      <c r="F18" s="572"/>
      <c r="G18" s="72" t="s">
        <v>7</v>
      </c>
      <c r="H18" s="244" t="s">
        <v>70</v>
      </c>
    </row>
    <row r="19" spans="3:9" ht="35.25" customHeight="1" thickBot="1">
      <c r="C19" s="73" t="s">
        <v>9</v>
      </c>
      <c r="D19" s="572" t="s">
        <v>36</v>
      </c>
      <c r="E19" s="572"/>
      <c r="F19" s="572"/>
      <c r="G19" s="72" t="s">
        <v>10</v>
      </c>
      <c r="H19" s="40">
        <f ca="1">NOW()</f>
        <v>44366.397953240739</v>
      </c>
      <c r="I19" s="16" t="s">
        <v>11</v>
      </c>
    </row>
    <row r="20" spans="3:9" ht="15.75">
      <c r="C20" s="468"/>
      <c r="D20" s="469"/>
      <c r="E20" s="469"/>
      <c r="F20" s="469"/>
      <c r="G20" s="55" t="s">
        <v>12</v>
      </c>
      <c r="H20" s="46" t="s">
        <v>13</v>
      </c>
    </row>
    <row r="21" spans="3:9" ht="15.75">
      <c r="C21" s="44"/>
      <c r="D21" s="45"/>
      <c r="E21" s="45"/>
      <c r="F21" s="45"/>
      <c r="G21" s="65">
        <v>44091.590277777781</v>
      </c>
      <c r="H21" s="66">
        <v>44092.222222222219</v>
      </c>
    </row>
    <row r="22" spans="3:9" ht="15.75">
      <c r="C22" s="479" t="s">
        <v>14</v>
      </c>
      <c r="D22" s="480"/>
      <c r="E22" s="480"/>
      <c r="F22" s="481"/>
      <c r="G22" s="56">
        <v>1329.9</v>
      </c>
      <c r="H22" s="47">
        <v>1353.2</v>
      </c>
    </row>
    <row r="23" spans="3:9" ht="15.75">
      <c r="C23" s="479" t="s">
        <v>15</v>
      </c>
      <c r="D23" s="480"/>
      <c r="E23" s="480"/>
      <c r="F23" s="481"/>
      <c r="G23" s="57">
        <v>30.5</v>
      </c>
      <c r="H23" s="48">
        <v>30.3</v>
      </c>
    </row>
    <row r="24" spans="3:9" ht="15.75">
      <c r="C24" s="479" t="s">
        <v>16</v>
      </c>
      <c r="D24" s="480"/>
      <c r="E24" s="480"/>
      <c r="F24" s="481"/>
      <c r="G24" s="58" t="e">
        <f>VLOOKUP(H17,#REF!,5,0)</f>
        <v>#REF!</v>
      </c>
      <c r="H24" s="49" t="e">
        <f>VLOOKUP(H17,#REF!,5,0)</f>
        <v>#REF!</v>
      </c>
    </row>
    <row r="25" spans="3:9" ht="16.5" customHeight="1">
      <c r="C25" s="479" t="s">
        <v>17</v>
      </c>
      <c r="D25" s="480"/>
      <c r="E25" s="480"/>
      <c r="F25" s="481"/>
      <c r="G25" s="59"/>
      <c r="H25" s="50"/>
    </row>
    <row r="26" spans="3:9" ht="16.5" customHeight="1">
      <c r="C26" s="479" t="s">
        <v>18</v>
      </c>
      <c r="D26" s="480"/>
      <c r="E26" s="480"/>
      <c r="F26" s="481"/>
      <c r="G26" s="57"/>
      <c r="H26" s="48"/>
    </row>
    <row r="27" spans="3:9" ht="15.75" customHeight="1">
      <c r="C27" s="479" t="s">
        <v>19</v>
      </c>
      <c r="D27" s="480"/>
      <c r="E27" s="480"/>
      <c r="F27" s="481"/>
      <c r="G27" s="60" t="e">
        <f>G24-G26</f>
        <v>#REF!</v>
      </c>
      <c r="H27" s="51" t="e">
        <f>H24-H26+H25</f>
        <v>#REF!</v>
      </c>
    </row>
    <row r="28" spans="3:9" ht="16.5" customHeight="1">
      <c r="C28" s="479" t="s">
        <v>20</v>
      </c>
      <c r="D28" s="480"/>
      <c r="E28" s="480"/>
      <c r="F28" s="481"/>
      <c r="G28" s="61">
        <v>0.78</v>
      </c>
      <c r="H28" s="52">
        <v>0.69550000000000001</v>
      </c>
    </row>
    <row r="29" spans="3:9" ht="16.5" customHeight="1">
      <c r="C29" s="479" t="s">
        <v>21</v>
      </c>
      <c r="D29" s="480"/>
      <c r="E29" s="480"/>
      <c r="F29" s="481"/>
      <c r="G29" s="57">
        <v>32.5</v>
      </c>
      <c r="H29" s="48">
        <v>28.3</v>
      </c>
    </row>
    <row r="30" spans="3:9" ht="16.5" customHeight="1">
      <c r="C30" s="479" t="s">
        <v>22</v>
      </c>
      <c r="D30" s="480"/>
      <c r="E30" s="480"/>
      <c r="F30" s="481"/>
      <c r="G30" s="62">
        <f>'Base de Dados - BIOCOMBUSTIVEIS'!AA28</f>
        <v>0.98898144574223323</v>
      </c>
      <c r="H30" s="53">
        <f>'Base de Dados - BIOCOMBUSTIVEIS'!AA59</f>
        <v>0.98920151479080365</v>
      </c>
    </row>
    <row r="31" spans="3:9" ht="15.75" customHeight="1">
      <c r="C31" s="479" t="s">
        <v>23</v>
      </c>
      <c r="D31" s="480"/>
      <c r="E31" s="480"/>
      <c r="F31" s="481"/>
      <c r="G31" s="60" t="e">
        <f>G27*G30</f>
        <v>#REF!</v>
      </c>
      <c r="H31" s="51" t="e">
        <f>H27*H30</f>
        <v>#REF!</v>
      </c>
    </row>
    <row r="32" spans="3:9" ht="16.5" customHeight="1">
      <c r="C32" s="479" t="s">
        <v>24</v>
      </c>
      <c r="D32" s="480"/>
      <c r="E32" s="480"/>
      <c r="F32" s="481"/>
      <c r="G32" s="62">
        <f>'Base de Dados - BIOCOMBUSTIVEIS'!Z28</f>
        <v>0.79079999999999995</v>
      </c>
      <c r="H32" s="53">
        <f>'Base de Dados - BIOCOMBUSTIVEIS'!Z59</f>
        <v>0.7026</v>
      </c>
    </row>
    <row r="33" spans="3:10" ht="15.75" customHeight="1" thickBot="1">
      <c r="C33" s="547" t="s">
        <v>25</v>
      </c>
      <c r="D33" s="548"/>
      <c r="E33" s="548"/>
      <c r="F33" s="549"/>
      <c r="G33" s="63" t="e">
        <f>G31*G32</f>
        <v>#REF!</v>
      </c>
      <c r="H33" s="54" t="e">
        <f>H31*H32</f>
        <v>#REF!</v>
      </c>
      <c r="I33" s="18"/>
      <c r="J33" s="6"/>
    </row>
    <row r="34" spans="3:10" s="16" customFormat="1" ht="21" customHeight="1" thickBot="1">
      <c r="C34" s="491" t="s">
        <v>26</v>
      </c>
      <c r="D34" s="492"/>
      <c r="E34" s="492"/>
      <c r="F34" s="492"/>
      <c r="G34" s="492"/>
      <c r="H34" s="493"/>
    </row>
    <row r="35" spans="3:10" s="16" customFormat="1" ht="15.75" customHeight="1" thickBot="1">
      <c r="C35" s="574" t="s">
        <v>37</v>
      </c>
      <c r="D35" s="575"/>
      <c r="E35" s="576"/>
      <c r="F35" s="580" t="s">
        <v>27</v>
      </c>
      <c r="G35" s="581"/>
      <c r="H35" s="582"/>
    </row>
    <row r="36" spans="3:10" s="16" customFormat="1" ht="15.75" customHeight="1" thickBot="1">
      <c r="C36" s="577"/>
      <c r="D36" s="578"/>
      <c r="E36" s="579"/>
      <c r="F36" s="75" t="s">
        <v>28</v>
      </c>
      <c r="G36" s="75" t="s">
        <v>29</v>
      </c>
      <c r="H36" s="75" t="s">
        <v>30</v>
      </c>
    </row>
    <row r="37" spans="3:10" s="16" customFormat="1" ht="15" customHeight="1">
      <c r="C37" s="550"/>
      <c r="D37" s="551"/>
      <c r="E37" s="552"/>
      <c r="F37" s="8" t="e">
        <f>IF(F38=-1,H24-G24-1,IF(F38=1,H24-G24+1,H24-G24))</f>
        <v>#REF!</v>
      </c>
      <c r="G37" s="8" t="e">
        <f>IF(G38=-1,H31-G31-1,IF(G38=1,H31-G31+1,H31-G31))</f>
        <v>#REF!</v>
      </c>
      <c r="H37" s="8" t="e">
        <f>IF(H38=-1,H33-G33-1,IF(H38=1,H33-G33+1,H33-G33))</f>
        <v>#REF!</v>
      </c>
    </row>
    <row r="38" spans="3:10" s="16" customFormat="1" ht="15" customHeight="1">
      <c r="C38" s="553"/>
      <c r="D38" s="554"/>
      <c r="E38" s="555"/>
      <c r="F38" s="42"/>
      <c r="G38" s="43">
        <v>1</v>
      </c>
      <c r="H38" s="42"/>
    </row>
    <row r="39" spans="3:10" s="16" customFormat="1" ht="15" customHeight="1">
      <c r="C39" s="556"/>
      <c r="D39" s="557"/>
      <c r="E39" s="558"/>
      <c r="F39" s="9"/>
      <c r="G39" s="9"/>
      <c r="H39" s="9"/>
    </row>
    <row r="40" spans="3:10" s="16" customFormat="1" ht="15" customHeight="1">
      <c r="C40" s="544"/>
      <c r="D40" s="545"/>
      <c r="E40" s="546"/>
      <c r="F40" s="10"/>
      <c r="G40" s="10"/>
      <c r="H40" s="10"/>
    </row>
    <row r="41" spans="3:10" s="16" customFormat="1" ht="15" customHeight="1">
      <c r="C41" s="544"/>
      <c r="D41" s="545"/>
      <c r="E41" s="546"/>
      <c r="F41" s="10"/>
      <c r="G41" s="10"/>
      <c r="H41" s="10"/>
    </row>
    <row r="42" spans="3:10" s="16" customFormat="1" ht="15" customHeight="1">
      <c r="C42" s="544"/>
      <c r="D42" s="545"/>
      <c r="E42" s="546"/>
      <c r="F42" s="10"/>
      <c r="G42" s="10"/>
      <c r="H42" s="10"/>
    </row>
    <row r="43" spans="3:10" s="16" customFormat="1" ht="15" customHeight="1">
      <c r="C43" s="544"/>
      <c r="D43" s="545"/>
      <c r="E43" s="546"/>
      <c r="F43" s="10"/>
      <c r="G43" s="10"/>
      <c r="H43" s="10"/>
    </row>
    <row r="44" spans="3:10" s="16" customFormat="1" ht="15.75" customHeight="1" thickBot="1">
      <c r="C44" s="530"/>
      <c r="D44" s="531"/>
      <c r="E44" s="532"/>
      <c r="F44" s="11"/>
      <c r="G44" s="11"/>
      <c r="H44" s="11"/>
    </row>
    <row r="45" spans="3:10" s="16" customFormat="1" ht="15.75" customHeight="1" thickBot="1">
      <c r="C45" s="533" t="s">
        <v>31</v>
      </c>
      <c r="D45" s="534"/>
      <c r="E45" s="535"/>
      <c r="F45" s="76" t="e">
        <f>F37</f>
        <v>#REF!</v>
      </c>
      <c r="G45" s="76" t="e">
        <f>G37</f>
        <v>#REF!</v>
      </c>
      <c r="H45" s="76" t="e">
        <f>H37</f>
        <v>#REF!</v>
      </c>
    </row>
    <row r="46" spans="3:10" s="16" customFormat="1" ht="16.5" customHeight="1">
      <c r="C46" s="536" t="s">
        <v>32</v>
      </c>
      <c r="D46" s="537"/>
      <c r="E46" s="538"/>
      <c r="F46" s="13" t="s">
        <v>33</v>
      </c>
      <c r="G46" s="13" t="s">
        <v>33</v>
      </c>
      <c r="H46" s="14" t="s">
        <v>34</v>
      </c>
    </row>
    <row r="47" spans="3:10" s="16" customFormat="1" ht="15" customHeight="1">
      <c r="C47" s="472" t="str">
        <f>D19</f>
        <v>DESCARGA</v>
      </c>
      <c r="D47" s="539"/>
      <c r="E47" s="474"/>
      <c r="F47" s="540"/>
      <c r="G47" s="527"/>
      <c r="H47" s="527" t="s">
        <v>71</v>
      </c>
    </row>
    <row r="48" spans="3:10" s="16" customFormat="1" ht="15" customHeight="1">
      <c r="C48" s="472"/>
      <c r="D48" s="539"/>
      <c r="E48" s="474"/>
      <c r="F48" s="540"/>
      <c r="G48" s="528"/>
      <c r="H48" s="528"/>
    </row>
    <row r="49" spans="1:16" s="16" customFormat="1" ht="15.75" customHeight="1">
      <c r="C49" s="472"/>
      <c r="D49" s="539"/>
      <c r="E49" s="474"/>
      <c r="F49" s="540"/>
      <c r="G49" s="529"/>
      <c r="H49" s="529"/>
    </row>
    <row r="50" spans="1:16" s="16" customFormat="1" ht="15.75" customHeight="1" thickBot="1">
      <c r="C50" s="475"/>
      <c r="D50" s="476"/>
      <c r="E50" s="477"/>
      <c r="F50" s="15"/>
      <c r="G50" s="15"/>
      <c r="H50" s="64" t="s">
        <v>75</v>
      </c>
      <c r="J50"/>
      <c r="K50"/>
      <c r="L50"/>
      <c r="M50"/>
      <c r="N50"/>
      <c r="O50"/>
      <c r="P50"/>
    </row>
    <row r="52" spans="1:16" ht="15.75" thickBot="1"/>
    <row r="53" spans="1:16" ht="15" customHeight="1">
      <c r="C53" s="562"/>
      <c r="D53" s="563"/>
      <c r="E53" s="563"/>
      <c r="F53" s="563"/>
      <c r="G53" s="563"/>
      <c r="H53" s="564"/>
    </row>
    <row r="54" spans="1:16" ht="15" customHeight="1">
      <c r="C54" s="565"/>
      <c r="D54" s="566"/>
      <c r="E54" s="566"/>
      <c r="F54" s="566"/>
      <c r="G54" s="566"/>
      <c r="H54" s="567"/>
    </row>
    <row r="55" spans="1:16" ht="29.25" customHeight="1">
      <c r="C55" s="565"/>
      <c r="D55" s="566"/>
      <c r="E55" s="566"/>
      <c r="F55" s="566"/>
      <c r="G55" s="566"/>
      <c r="H55" s="567"/>
    </row>
    <row r="56" spans="1:16" ht="15.75" customHeight="1" thickBot="1">
      <c r="C56" s="568"/>
      <c r="D56" s="569"/>
      <c r="E56" s="569"/>
      <c r="F56" s="569"/>
      <c r="G56" s="569"/>
      <c r="H56" s="570"/>
    </row>
    <row r="57" spans="1:16" ht="15.75" customHeight="1" thickBot="1">
      <c r="C57" s="3"/>
      <c r="D57" s="3"/>
      <c r="E57" s="3"/>
      <c r="F57" s="3"/>
      <c r="G57" s="3"/>
      <c r="H57" s="3"/>
    </row>
    <row r="58" spans="1:16" s="67" customFormat="1" ht="33.75" customHeight="1" thickBot="1">
      <c r="A58"/>
      <c r="B58"/>
      <c r="C58" s="72" t="s">
        <v>0</v>
      </c>
      <c r="D58" s="571" t="s">
        <v>76</v>
      </c>
      <c r="E58" s="571"/>
      <c r="F58" s="571"/>
      <c r="G58" s="72" t="s">
        <v>1</v>
      </c>
      <c r="H58" s="244" t="s">
        <v>74</v>
      </c>
      <c r="I58" s="16"/>
      <c r="J58"/>
      <c r="K58"/>
      <c r="L58"/>
      <c r="M58"/>
      <c r="N58" s="69"/>
      <c r="O58" s="68"/>
      <c r="P58" s="68"/>
    </row>
    <row r="59" spans="1:16" ht="33.75" customHeight="1" thickBot="1">
      <c r="C59" s="73" t="s">
        <v>2</v>
      </c>
      <c r="D59" s="572" t="s">
        <v>38</v>
      </c>
      <c r="E59" s="572"/>
      <c r="F59" s="572"/>
      <c r="G59" s="72" t="s">
        <v>3</v>
      </c>
      <c r="H59" s="244" t="s">
        <v>56</v>
      </c>
    </row>
    <row r="60" spans="1:16" ht="35.25" customHeight="1" thickBot="1">
      <c r="C60" s="73" t="s">
        <v>5</v>
      </c>
      <c r="D60" s="572" t="s">
        <v>6</v>
      </c>
      <c r="E60" s="572"/>
      <c r="F60" s="572"/>
      <c r="G60" s="72" t="s">
        <v>7</v>
      </c>
      <c r="H60" s="244" t="s">
        <v>70</v>
      </c>
      <c r="N60" s="70"/>
      <c r="O60" s="70"/>
      <c r="P60" s="70"/>
    </row>
    <row r="61" spans="1:16" ht="35.25" customHeight="1" thickBot="1">
      <c r="C61" s="73" t="s">
        <v>9</v>
      </c>
      <c r="D61" s="572" t="s">
        <v>35</v>
      </c>
      <c r="E61" s="572"/>
      <c r="F61" s="572"/>
      <c r="G61" s="72" t="s">
        <v>10</v>
      </c>
      <c r="H61" s="40">
        <f ca="1">NOW()</f>
        <v>44366.397953240739</v>
      </c>
      <c r="I61" s="16" t="s">
        <v>11</v>
      </c>
    </row>
    <row r="62" spans="1:16" ht="15.75">
      <c r="C62" s="468"/>
      <c r="D62" s="469"/>
      <c r="E62" s="469"/>
      <c r="F62" s="469"/>
      <c r="G62" s="55" t="s">
        <v>12</v>
      </c>
      <c r="H62" s="46" t="s">
        <v>13</v>
      </c>
      <c r="N62" s="559"/>
      <c r="O62" s="560"/>
      <c r="P62" s="561"/>
    </row>
    <row r="63" spans="1:16" ht="15.75">
      <c r="C63" s="44"/>
      <c r="D63" s="45"/>
      <c r="E63" s="45"/>
      <c r="F63" s="45"/>
      <c r="G63" s="65">
        <v>44073.277777777781</v>
      </c>
      <c r="H63" s="66">
        <v>44074.0625</v>
      </c>
      <c r="N63" s="559"/>
      <c r="O63" s="561"/>
      <c r="P63" s="561"/>
    </row>
    <row r="64" spans="1:16" ht="15.75">
      <c r="C64" s="479" t="s">
        <v>14</v>
      </c>
      <c r="D64" s="480"/>
      <c r="E64" s="480"/>
      <c r="F64" s="481"/>
      <c r="G64" s="56">
        <v>561.79999999999995</v>
      </c>
      <c r="H64" s="47">
        <v>1480.4</v>
      </c>
    </row>
    <row r="65" spans="3:10" ht="15.75">
      <c r="C65" s="479" t="s">
        <v>15</v>
      </c>
      <c r="D65" s="480"/>
      <c r="E65" s="480"/>
      <c r="F65" s="481"/>
      <c r="G65" s="57">
        <v>30.16</v>
      </c>
      <c r="H65" s="48">
        <v>32</v>
      </c>
    </row>
    <row r="66" spans="3:10" ht="15.75">
      <c r="C66" s="479" t="s">
        <v>16</v>
      </c>
      <c r="D66" s="480"/>
      <c r="E66" s="480"/>
      <c r="F66" s="481"/>
      <c r="G66" s="58" t="e">
        <f>VLOOKUP(H59,#REF!,5,0)</f>
        <v>#REF!</v>
      </c>
      <c r="H66" s="58" t="e">
        <f>VLOOKUP(H59,#REF!,5,0)</f>
        <v>#REF!</v>
      </c>
    </row>
    <row r="67" spans="3:10" ht="16.5" customHeight="1">
      <c r="C67" s="479" t="s">
        <v>17</v>
      </c>
      <c r="D67" s="480"/>
      <c r="E67" s="480"/>
      <c r="F67" s="481"/>
      <c r="G67" s="59"/>
      <c r="H67" s="50"/>
    </row>
    <row r="68" spans="3:10" ht="16.5" customHeight="1">
      <c r="C68" s="479" t="s">
        <v>18</v>
      </c>
      <c r="D68" s="480"/>
      <c r="E68" s="480"/>
      <c r="F68" s="481"/>
      <c r="G68" s="57"/>
      <c r="H68" s="48"/>
    </row>
    <row r="69" spans="3:10" ht="15.75" customHeight="1">
      <c r="C69" s="479" t="s">
        <v>19</v>
      </c>
      <c r="D69" s="480"/>
      <c r="E69" s="480"/>
      <c r="F69" s="481"/>
      <c r="G69" s="60" t="e">
        <f>G66-G68</f>
        <v>#REF!</v>
      </c>
      <c r="H69" s="51" t="e">
        <f>H66-H68+H67</f>
        <v>#REF!</v>
      </c>
    </row>
    <row r="70" spans="3:10" ht="16.5" customHeight="1">
      <c r="C70" s="479" t="s">
        <v>20</v>
      </c>
      <c r="D70" s="480"/>
      <c r="E70" s="480"/>
      <c r="F70" s="481"/>
      <c r="G70" s="61">
        <v>0.81599999999999995</v>
      </c>
      <c r="H70" s="52">
        <v>0.82099999999999995</v>
      </c>
    </row>
    <row r="71" spans="3:10" ht="16.5" customHeight="1">
      <c r="C71" s="479" t="s">
        <v>21</v>
      </c>
      <c r="D71" s="480"/>
      <c r="E71" s="480"/>
      <c r="F71" s="481"/>
      <c r="G71" s="57">
        <v>28.5</v>
      </c>
      <c r="H71" s="48">
        <v>29.5</v>
      </c>
    </row>
    <row r="72" spans="3:10" ht="16.5" customHeight="1">
      <c r="C72" s="479" t="s">
        <v>22</v>
      </c>
      <c r="D72" s="480"/>
      <c r="E72" s="480"/>
      <c r="F72" s="481"/>
      <c r="G72" s="62">
        <f>'Base de Dados - BIOCOMBUSTIVEIS'!AJ28</f>
        <v>0.98945550138475002</v>
      </c>
      <c r="H72" s="53">
        <f>'Base de Dados - BIOCOMBUSTIVEIS'!AJ59</f>
        <v>0.98752759916502442</v>
      </c>
    </row>
    <row r="73" spans="3:10" ht="15.75" customHeight="1">
      <c r="C73" s="479" t="s">
        <v>23</v>
      </c>
      <c r="D73" s="480"/>
      <c r="E73" s="480"/>
      <c r="F73" s="481"/>
      <c r="G73" s="60" t="e">
        <f>G69*G72</f>
        <v>#REF!</v>
      </c>
      <c r="H73" s="51" t="e">
        <f>H69*H72</f>
        <v>#REF!</v>
      </c>
    </row>
    <row r="74" spans="3:10" ht="16.5" customHeight="1">
      <c r="C74" s="479" t="s">
        <v>24</v>
      </c>
      <c r="D74" s="480"/>
      <c r="E74" s="480"/>
      <c r="F74" s="481"/>
      <c r="G74" s="62">
        <f>'Base de Dados - BIOCOMBUSTIVEIS'!AI28</f>
        <v>0.82340000000000002</v>
      </c>
      <c r="H74" s="53">
        <f>'Base de Dados - BIOCOMBUSTIVEIS'!AI59</f>
        <v>0.82920000000000005</v>
      </c>
    </row>
    <row r="75" spans="3:10" ht="15.75" customHeight="1" thickBot="1">
      <c r="C75" s="547" t="s">
        <v>25</v>
      </c>
      <c r="D75" s="548"/>
      <c r="E75" s="548"/>
      <c r="F75" s="549"/>
      <c r="G75" s="63" t="e">
        <f>G73*G74</f>
        <v>#REF!</v>
      </c>
      <c r="H75" s="54" t="e">
        <f>H73*H74</f>
        <v>#REF!</v>
      </c>
      <c r="I75" s="18"/>
      <c r="J75" s="6"/>
    </row>
    <row r="76" spans="3:10" s="16" customFormat="1" ht="21" customHeight="1" thickBot="1">
      <c r="C76" s="491" t="s">
        <v>26</v>
      </c>
      <c r="D76" s="492"/>
      <c r="E76" s="492"/>
      <c r="F76" s="492"/>
      <c r="G76" s="492"/>
      <c r="H76" s="493"/>
    </row>
    <row r="77" spans="3:10" s="16" customFormat="1" ht="15.75" customHeight="1" thickBot="1">
      <c r="C77" s="574" t="s">
        <v>37</v>
      </c>
      <c r="D77" s="575"/>
      <c r="E77" s="576"/>
      <c r="F77" s="580" t="s">
        <v>27</v>
      </c>
      <c r="G77" s="581"/>
      <c r="H77" s="582"/>
    </row>
    <row r="78" spans="3:10" s="16" customFormat="1" ht="15.75" customHeight="1" thickBot="1">
      <c r="C78" s="577"/>
      <c r="D78" s="578"/>
      <c r="E78" s="579"/>
      <c r="F78" s="75" t="s">
        <v>28</v>
      </c>
      <c r="G78" s="75" t="s">
        <v>29</v>
      </c>
      <c r="H78" s="75" t="s">
        <v>30</v>
      </c>
    </row>
    <row r="79" spans="3:10" s="16" customFormat="1" ht="15" customHeight="1">
      <c r="C79" s="550"/>
      <c r="D79" s="551"/>
      <c r="E79" s="552"/>
      <c r="F79" s="8" t="e">
        <f>IF(F80=-1,H69-G69-1,IF(F80=1,H69-G69+1,H69-G69))</f>
        <v>#REF!</v>
      </c>
      <c r="G79" s="8" t="e">
        <f>IF(G80=-1,H73-G73-1,IF(G80=1,H73-G73+1,H73-G73))</f>
        <v>#REF!</v>
      </c>
      <c r="H79" s="8" t="e">
        <f>IF(H80=-1,H75-G75-1,IF(H80=1,H75-G75+1,H75-G75))</f>
        <v>#REF!</v>
      </c>
    </row>
    <row r="80" spans="3:10" s="16" customFormat="1" ht="15" customHeight="1">
      <c r="C80" s="553"/>
      <c r="D80" s="554"/>
      <c r="E80" s="555"/>
      <c r="F80" s="42"/>
      <c r="G80" s="43"/>
      <c r="H80" s="42"/>
    </row>
    <row r="81" spans="3:16" s="16" customFormat="1" ht="15" customHeight="1">
      <c r="C81" s="556"/>
      <c r="D81" s="557"/>
      <c r="E81" s="558"/>
      <c r="F81" s="9"/>
      <c r="G81" s="9"/>
      <c r="H81" s="9"/>
    </row>
    <row r="82" spans="3:16" s="16" customFormat="1" ht="15" customHeight="1">
      <c r="C82" s="544"/>
      <c r="D82" s="545"/>
      <c r="E82" s="546"/>
      <c r="F82" s="10"/>
      <c r="G82" s="10"/>
      <c r="H82" s="10"/>
    </row>
    <row r="83" spans="3:16" s="16" customFormat="1" ht="15" customHeight="1">
      <c r="C83" s="544"/>
      <c r="D83" s="545"/>
      <c r="E83" s="546"/>
      <c r="F83" s="10"/>
      <c r="G83" s="10"/>
      <c r="H83" s="10"/>
    </row>
    <row r="84" spans="3:16" s="16" customFormat="1" ht="15" customHeight="1">
      <c r="C84" s="544"/>
      <c r="D84" s="545"/>
      <c r="E84" s="546"/>
      <c r="F84" s="10"/>
      <c r="G84" s="10"/>
      <c r="H84" s="10"/>
    </row>
    <row r="85" spans="3:16" s="16" customFormat="1" ht="15" customHeight="1">
      <c r="C85" s="544"/>
      <c r="D85" s="545"/>
      <c r="E85" s="546"/>
      <c r="F85" s="10"/>
      <c r="G85" s="10"/>
      <c r="H85" s="10"/>
    </row>
    <row r="86" spans="3:16" s="16" customFormat="1" ht="15.75" customHeight="1" thickBot="1">
      <c r="C86" s="530"/>
      <c r="D86" s="531"/>
      <c r="E86" s="532"/>
      <c r="F86" s="11"/>
      <c r="G86" s="11"/>
      <c r="H86" s="11"/>
    </row>
    <row r="87" spans="3:16" s="16" customFormat="1" ht="15.75" customHeight="1" thickBot="1">
      <c r="C87" s="533" t="s">
        <v>31</v>
      </c>
      <c r="D87" s="534"/>
      <c r="E87" s="535"/>
      <c r="F87" s="76" t="e">
        <f>F79</f>
        <v>#REF!</v>
      </c>
      <c r="G87" s="76" t="e">
        <f>G79</f>
        <v>#REF!</v>
      </c>
      <c r="H87" s="76" t="e">
        <f>H79</f>
        <v>#REF!</v>
      </c>
    </row>
    <row r="88" spans="3:16" s="16" customFormat="1" ht="16.5" customHeight="1">
      <c r="C88" s="536" t="s">
        <v>32</v>
      </c>
      <c r="D88" s="537"/>
      <c r="E88" s="538"/>
      <c r="F88" s="13" t="s">
        <v>33</v>
      </c>
      <c r="G88" s="13" t="s">
        <v>33</v>
      </c>
      <c r="H88" s="14" t="s">
        <v>34</v>
      </c>
    </row>
    <row r="89" spans="3:16" s="16" customFormat="1" ht="15" customHeight="1">
      <c r="C89" s="472" t="str">
        <f>D61</f>
        <v>LINE DISPLACEMENT</v>
      </c>
      <c r="D89" s="539"/>
      <c r="E89" s="474"/>
      <c r="F89" s="540"/>
      <c r="G89" s="541"/>
      <c r="H89" s="527" t="s">
        <v>73</v>
      </c>
    </row>
    <row r="90" spans="3:16" s="16" customFormat="1" ht="15" customHeight="1">
      <c r="C90" s="472"/>
      <c r="D90" s="539"/>
      <c r="E90" s="474"/>
      <c r="F90" s="540"/>
      <c r="G90" s="542"/>
      <c r="H90" s="528"/>
    </row>
    <row r="91" spans="3:16" s="16" customFormat="1" ht="15.75" customHeight="1">
      <c r="C91" s="472"/>
      <c r="D91" s="539"/>
      <c r="E91" s="474"/>
      <c r="F91" s="540"/>
      <c r="G91" s="543"/>
      <c r="H91" s="529"/>
    </row>
    <row r="92" spans="3:16" s="16" customFormat="1" ht="15.75" customHeight="1" thickBot="1">
      <c r="C92" s="475"/>
      <c r="D92" s="476"/>
      <c r="E92" s="477"/>
      <c r="F92" s="15"/>
      <c r="G92" s="15"/>
      <c r="H92" s="64" t="s">
        <v>75</v>
      </c>
      <c r="J92"/>
      <c r="K92"/>
      <c r="L92"/>
      <c r="M92"/>
      <c r="N92"/>
      <c r="O92"/>
      <c r="P92"/>
    </row>
  </sheetData>
  <mergeCells count="73">
    <mergeCell ref="C26:F26"/>
    <mergeCell ref="C8:H9"/>
    <mergeCell ref="C11:H14"/>
    <mergeCell ref="D16:F16"/>
    <mergeCell ref="D17:F17"/>
    <mergeCell ref="D18:F18"/>
    <mergeCell ref="D19:F19"/>
    <mergeCell ref="C20:F20"/>
    <mergeCell ref="C22:F22"/>
    <mergeCell ref="C23:F23"/>
    <mergeCell ref="C24:F24"/>
    <mergeCell ref="C25:F25"/>
    <mergeCell ref="C38:E38"/>
    <mergeCell ref="C27:F27"/>
    <mergeCell ref="C28:F28"/>
    <mergeCell ref="C29:F29"/>
    <mergeCell ref="C30:F30"/>
    <mergeCell ref="C31:F31"/>
    <mergeCell ref="C32:F32"/>
    <mergeCell ref="C33:F33"/>
    <mergeCell ref="C34:H34"/>
    <mergeCell ref="C35:E36"/>
    <mergeCell ref="F35:H35"/>
    <mergeCell ref="C37:E37"/>
    <mergeCell ref="H47:H49"/>
    <mergeCell ref="C39:E39"/>
    <mergeCell ref="C40:E40"/>
    <mergeCell ref="C41:E41"/>
    <mergeCell ref="C42:E42"/>
    <mergeCell ref="C43:E43"/>
    <mergeCell ref="C44:E44"/>
    <mergeCell ref="C45:E45"/>
    <mergeCell ref="C46:E46"/>
    <mergeCell ref="C47:E50"/>
    <mergeCell ref="F47:F49"/>
    <mergeCell ref="G47:G49"/>
    <mergeCell ref="C53:H56"/>
    <mergeCell ref="D58:F58"/>
    <mergeCell ref="D59:F59"/>
    <mergeCell ref="D60:F60"/>
    <mergeCell ref="D61:F61"/>
    <mergeCell ref="C73:F73"/>
    <mergeCell ref="N62:N63"/>
    <mergeCell ref="O62:P63"/>
    <mergeCell ref="C64:F64"/>
    <mergeCell ref="C65:F65"/>
    <mergeCell ref="C66:F66"/>
    <mergeCell ref="C67:F67"/>
    <mergeCell ref="C62:F62"/>
    <mergeCell ref="C68:F68"/>
    <mergeCell ref="C69:F69"/>
    <mergeCell ref="C70:F70"/>
    <mergeCell ref="C71:F71"/>
    <mergeCell ref="C72:F72"/>
    <mergeCell ref="C85:E85"/>
    <mergeCell ref="C74:F74"/>
    <mergeCell ref="C75:F75"/>
    <mergeCell ref="C76:H76"/>
    <mergeCell ref="C77:E78"/>
    <mergeCell ref="F77:H77"/>
    <mergeCell ref="C79:E79"/>
    <mergeCell ref="C80:E80"/>
    <mergeCell ref="C81:E81"/>
    <mergeCell ref="C82:E82"/>
    <mergeCell ref="C83:E83"/>
    <mergeCell ref="C84:E84"/>
    <mergeCell ref="H89:H91"/>
    <mergeCell ref="C86:E86"/>
    <mergeCell ref="C87:E87"/>
    <mergeCell ref="C88:E88"/>
    <mergeCell ref="C89:E92"/>
    <mergeCell ref="F89:F91"/>
    <mergeCell ref="G89:G91"/>
  </mergeCells>
  <dataValidations count="12">
    <dataValidation type="list" allowBlank="1" showInputMessage="1" showErrorMessage="1" sqref="F92:H92" xr:uid="{00000000-0002-0000-0A00-000000000000}">
      <formula1>"EQUIPE RAIZEN,EQUIPE INTERTEK,EQUIPE GRANEL,EQUIPE ULTRACARGO,EQUIPE MDLOGO"</formula1>
    </dataValidation>
    <dataValidation type="list" allowBlank="1" showInputMessage="1" showErrorMessage="1" sqref="D61:F61" xr:uid="{00000000-0002-0000-0A00-000001000000}">
      <formula1>"LINE DISPLACEMENT"</formula1>
    </dataValidation>
    <dataValidation allowBlank="1" showInputMessage="1" showErrorMessage="1" promptTitle="ATENÇÃO!" prompt="Pergunte se é pra considerar o selo flutuante inicial e final _x000a_" sqref="H68 H26" xr:uid="{00000000-0002-0000-0A00-000002000000}"/>
    <dataValidation allowBlank="1" showInputMessage="1" showErrorMessage="1" promptTitle="ATENÇÃO!" prompt="Informe a densidade da amostra" sqref="H70 H28" xr:uid="{00000000-0002-0000-0A00-000003000000}"/>
    <dataValidation allowBlank="1" showInputMessage="1" showErrorMessage="1" promptTitle="ATENÇÃO!" prompt="Informe o fator de correção. _x000a_" sqref="H72 H30" xr:uid="{00000000-0002-0000-0A00-000004000000}"/>
    <dataValidation allowBlank="1" showInputMessage="1" showErrorMessage="1" promptTitle="ATENÇÃO!" prompt="Informe a densidade corrigida" sqref="H74 H32" xr:uid="{00000000-0002-0000-0A00-000005000000}"/>
    <dataValidation allowBlank="1" showInputMessage="1" showErrorMessage="1" promptTitle="ATENÇÃO!" prompt="Informe a data e hora que foi conferido o CACL." sqref="H61" xr:uid="{00000000-0002-0000-0A00-000006000000}"/>
    <dataValidation type="list" allowBlank="1" showInputMessage="1" showErrorMessage="1" sqref="F80:H80 F38:H38" xr:uid="{00000000-0002-0000-0A00-000007000000}">
      <formula1>"-1,1"</formula1>
    </dataValidation>
    <dataValidation type="list" allowBlank="1" showInputMessage="1" showErrorMessage="1" sqref="F50:H50" xr:uid="{00000000-0002-0000-0A00-000008000000}">
      <formula1>"EQUIPE RAIZEN,EQUIPE INTERTEK,EQUIPE GRANEL,EQUIPE ULTRACARGO"</formula1>
    </dataValidation>
    <dataValidation type="list" allowBlank="1" showInputMessage="1" showErrorMessage="1" sqref="D19:F19" xr:uid="{00000000-0002-0000-0A00-000009000000}">
      <formula1>"DESCARGA,BOMBEIO,LINE DISPLACEMENT"</formula1>
    </dataValidation>
    <dataValidation type="list" allowBlank="1" showInputMessage="1" showErrorMessage="1" sqref="H16 H58" xr:uid="{00000000-0002-0000-0A00-00000A000000}">
      <formula1>"ANIDRO,HIDRATADO"</formula1>
    </dataValidation>
    <dataValidation type="list" allowBlank="1" showInputMessage="1" showErrorMessage="1" sqref="H17:H18 H59:H60" xr:uid="{00000000-0002-0000-0A00-00000B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3"/>
  <dimension ref="A1:JS130"/>
  <sheetViews>
    <sheetView showGridLines="0" zoomScaleNormal="100" workbookViewId="0">
      <selection activeCell="B60" sqref="B60"/>
    </sheetView>
  </sheetViews>
  <sheetFormatPr defaultColWidth="10.28515625" defaultRowHeight="15.75"/>
  <cols>
    <col min="1" max="1" width="18.5703125" style="79" customWidth="1"/>
    <col min="2" max="2" width="17.5703125" style="79" customWidth="1"/>
    <col min="3" max="3" width="17" style="79" customWidth="1"/>
    <col min="4" max="4" width="18.5703125" style="79" customWidth="1"/>
    <col min="5" max="6" width="17" style="79" customWidth="1"/>
    <col min="7" max="7" width="1.5703125" style="79" customWidth="1"/>
    <col min="8" max="8" width="18.5703125" style="79" customWidth="1"/>
    <col min="9" max="9" width="17.5703125" style="79" customWidth="1"/>
    <col min="10" max="10" width="17" style="79" customWidth="1"/>
    <col min="11" max="11" width="18.5703125" style="79" customWidth="1"/>
    <col min="12" max="13" width="17" style="79" customWidth="1"/>
    <col min="14" max="14" width="1.7109375" style="79" customWidth="1"/>
    <col min="15" max="15" width="18.5703125" style="79" customWidth="1"/>
    <col min="16" max="16" width="17.5703125" style="79" customWidth="1"/>
    <col min="17" max="17" width="17" style="79" customWidth="1"/>
    <col min="18" max="18" width="18.5703125" style="79" customWidth="1"/>
    <col min="19" max="20" width="17" style="79" customWidth="1"/>
    <col min="21" max="21" width="1.42578125" style="79" customWidth="1"/>
    <col min="22" max="22" width="18.5703125" style="79" customWidth="1"/>
    <col min="23" max="23" width="17.5703125" style="79" customWidth="1"/>
    <col min="24" max="24" width="17" style="79" customWidth="1"/>
    <col min="25" max="25" width="18.5703125" style="79" customWidth="1"/>
    <col min="26" max="27" width="17" style="79" customWidth="1"/>
    <col min="28" max="28" width="0.85546875" style="79" customWidth="1"/>
    <col min="29" max="29" width="18.5703125" style="79" customWidth="1"/>
    <col min="30" max="30" width="17.5703125" style="79" customWidth="1"/>
    <col min="31" max="31" width="17" style="79" customWidth="1"/>
    <col min="32" max="32" width="18.5703125" style="79" customWidth="1"/>
    <col min="33" max="34" width="17" style="79" customWidth="1"/>
    <col min="35" max="35" width="1" style="79" customWidth="1"/>
    <col min="36" max="36" width="18.5703125" style="79" customWidth="1"/>
    <col min="37" max="37" width="17.5703125" style="79" customWidth="1"/>
    <col min="38" max="38" width="17" style="79" customWidth="1"/>
    <col min="39" max="39" width="18.5703125" style="79" customWidth="1"/>
    <col min="40" max="41" width="17" style="79" customWidth="1"/>
    <col min="42" max="42" width="1.140625" style="79" customWidth="1"/>
    <col min="43" max="43" width="18.5703125" style="79" customWidth="1"/>
    <col min="44" max="44" width="17.5703125" style="79" customWidth="1"/>
    <col min="45" max="45" width="17" style="79" customWidth="1"/>
    <col min="46" max="46" width="18.5703125" style="79" customWidth="1"/>
    <col min="47" max="48" width="17" style="79" customWidth="1"/>
    <col min="49" max="49" width="1" style="79" customWidth="1"/>
    <col min="50" max="50" width="18.5703125" style="79" customWidth="1"/>
    <col min="51" max="51" width="17.5703125" style="79" customWidth="1"/>
    <col min="52" max="52" width="17" style="79" customWidth="1"/>
    <col min="53" max="53" width="18.5703125" style="79" customWidth="1"/>
    <col min="54" max="55" width="17" style="79" customWidth="1"/>
    <col min="56" max="56" width="1" style="79" customWidth="1"/>
    <col min="57" max="57" width="18.5703125" style="79" hidden="1" customWidth="1"/>
    <col min="58" max="58" width="17.5703125" style="79" hidden="1" customWidth="1"/>
    <col min="59" max="59" width="17" style="79" hidden="1" customWidth="1"/>
    <col min="60" max="60" width="18.5703125" style="79" hidden="1" customWidth="1"/>
    <col min="61" max="62" width="17" style="79" hidden="1" customWidth="1"/>
    <col min="63" max="63" width="0.85546875" style="79" hidden="1" customWidth="1"/>
    <col min="64" max="64" width="18.5703125" style="79" hidden="1" customWidth="1"/>
    <col min="65" max="65" width="17.5703125" style="79" hidden="1" customWidth="1"/>
    <col min="66" max="66" width="17" style="79" hidden="1" customWidth="1"/>
    <col min="67" max="67" width="18.5703125" style="79" hidden="1" customWidth="1"/>
    <col min="68" max="69" width="17" style="79" hidden="1" customWidth="1"/>
    <col min="70" max="70" width="1.140625" style="79" hidden="1" customWidth="1"/>
    <col min="71" max="71" width="18.5703125" style="79" hidden="1" customWidth="1"/>
    <col min="72" max="72" width="17.5703125" style="79" hidden="1" customWidth="1"/>
    <col min="73" max="73" width="17" style="79" hidden="1" customWidth="1"/>
    <col min="74" max="74" width="18.5703125" style="79" hidden="1" customWidth="1"/>
    <col min="75" max="76" width="17" style="79" hidden="1" customWidth="1"/>
    <col min="77" max="77" width="0.85546875" style="79" hidden="1" customWidth="1"/>
    <col min="78" max="78" width="18.5703125" style="79" hidden="1" customWidth="1"/>
    <col min="79" max="79" width="17.5703125" style="79" hidden="1" customWidth="1"/>
    <col min="80" max="80" width="17" style="79" hidden="1" customWidth="1"/>
    <col min="81" max="81" width="18.5703125" style="79" hidden="1" customWidth="1"/>
    <col min="82" max="83" width="17" style="79" hidden="1" customWidth="1"/>
    <col min="84" max="84" width="1" style="79" hidden="1" customWidth="1"/>
    <col min="85" max="85" width="18.5703125" style="79" hidden="1" customWidth="1"/>
    <col min="86" max="86" width="17.5703125" style="79" hidden="1" customWidth="1"/>
    <col min="87" max="87" width="17" style="79" hidden="1" customWidth="1"/>
    <col min="88" max="88" width="18.5703125" style="79" hidden="1" customWidth="1"/>
    <col min="89" max="90" width="17" style="79" hidden="1" customWidth="1"/>
    <col min="91" max="91" width="1.85546875" style="79" hidden="1" customWidth="1"/>
    <col min="92" max="92" width="18.5703125" style="79" hidden="1" customWidth="1"/>
    <col min="93" max="93" width="17.5703125" style="79" hidden="1" customWidth="1"/>
    <col min="94" max="94" width="17" style="79" hidden="1" customWidth="1"/>
    <col min="95" max="95" width="18.5703125" style="79" hidden="1" customWidth="1"/>
    <col min="96" max="97" width="17" style="79" hidden="1" customWidth="1"/>
    <col min="98" max="98" width="1.140625" style="79" hidden="1" customWidth="1"/>
    <col min="99" max="99" width="18.5703125" style="79" hidden="1" customWidth="1"/>
    <col min="100" max="100" width="17.5703125" style="79" hidden="1" customWidth="1"/>
    <col min="101" max="101" width="17" style="79" hidden="1" customWidth="1"/>
    <col min="102" max="102" width="18.5703125" style="79" hidden="1" customWidth="1"/>
    <col min="103" max="104" width="17" style="79" hidden="1" customWidth="1"/>
    <col min="105" max="105" width="1.5703125" style="79" hidden="1" customWidth="1"/>
    <col min="106" max="106" width="18.5703125" style="79" hidden="1" customWidth="1"/>
    <col min="107" max="107" width="17.5703125" style="79" hidden="1" customWidth="1"/>
    <col min="108" max="108" width="17" style="79" hidden="1" customWidth="1"/>
    <col min="109" max="109" width="18.5703125" style="79" hidden="1" customWidth="1"/>
    <col min="110" max="111" width="17" style="79" hidden="1" customWidth="1"/>
    <col min="112" max="112" width="1.28515625" style="79" hidden="1" customWidth="1"/>
    <col min="113" max="113" width="18.5703125" style="79" hidden="1" customWidth="1"/>
    <col min="114" max="114" width="17.5703125" style="79" hidden="1" customWidth="1"/>
    <col min="115" max="115" width="17" style="79" hidden="1" customWidth="1"/>
    <col min="116" max="116" width="18.5703125" style="79" hidden="1" customWidth="1"/>
    <col min="117" max="118" width="17" style="79" hidden="1" customWidth="1"/>
    <col min="119" max="119" width="1.42578125" style="79" hidden="1" customWidth="1"/>
    <col min="120" max="120" width="18.5703125" style="79" hidden="1" customWidth="1"/>
    <col min="121" max="121" width="17.5703125" style="79" hidden="1" customWidth="1"/>
    <col min="122" max="122" width="17" style="79" hidden="1" customWidth="1"/>
    <col min="123" max="123" width="18.5703125" style="79" hidden="1" customWidth="1"/>
    <col min="124" max="125" width="17" style="79" hidden="1" customWidth="1"/>
    <col min="126" max="126" width="2.5703125" style="79" hidden="1" customWidth="1"/>
    <col min="127" max="127" width="18.5703125" style="79" hidden="1" customWidth="1"/>
    <col min="128" max="128" width="17.5703125" style="79" hidden="1" customWidth="1"/>
    <col min="129" max="129" width="17" style="79" hidden="1" customWidth="1"/>
    <col min="130" max="130" width="18.5703125" style="79" hidden="1" customWidth="1"/>
    <col min="131" max="132" width="17" style="79" hidden="1" customWidth="1"/>
    <col min="133" max="133" width="2.140625" style="79" hidden="1" customWidth="1"/>
    <col min="134" max="134" width="18.5703125" style="79" hidden="1" customWidth="1"/>
    <col min="135" max="135" width="17.5703125" style="79" hidden="1" customWidth="1"/>
    <col min="136" max="136" width="17" style="79" hidden="1" customWidth="1"/>
    <col min="137" max="137" width="18.5703125" style="79" hidden="1" customWidth="1"/>
    <col min="138" max="139" width="17" style="79" hidden="1" customWidth="1"/>
    <col min="140" max="140" width="2.42578125" style="79" hidden="1" customWidth="1"/>
    <col min="141" max="141" width="18.5703125" style="79" hidden="1" customWidth="1"/>
    <col min="142" max="142" width="17.5703125" style="79" hidden="1" customWidth="1"/>
    <col min="143" max="143" width="17" style="79" hidden="1" customWidth="1"/>
    <col min="144" max="144" width="18.5703125" style="79" hidden="1" customWidth="1"/>
    <col min="145" max="146" width="17" style="79" hidden="1" customWidth="1"/>
    <col min="147" max="147" width="1.7109375" style="79" hidden="1" customWidth="1"/>
    <col min="148" max="148" width="18.5703125" style="79" hidden="1" customWidth="1"/>
    <col min="149" max="149" width="17.5703125" style="79" hidden="1" customWidth="1"/>
    <col min="150" max="150" width="17" style="79" hidden="1" customWidth="1"/>
    <col min="151" max="151" width="18.5703125" style="79" hidden="1" customWidth="1"/>
    <col min="152" max="153" width="17" style="79" hidden="1" customWidth="1"/>
    <col min="154" max="154" width="1.42578125" style="79" hidden="1" customWidth="1"/>
    <col min="155" max="155" width="18.5703125" style="79" hidden="1" customWidth="1"/>
    <col min="156" max="156" width="17.5703125" style="79" hidden="1" customWidth="1"/>
    <col min="157" max="157" width="17" style="79" hidden="1" customWidth="1"/>
    <col min="158" max="158" width="18.5703125" style="79" hidden="1" customWidth="1"/>
    <col min="159" max="160" width="17" style="79" hidden="1" customWidth="1"/>
    <col min="161" max="161" width="0.85546875" style="79" hidden="1" customWidth="1"/>
    <col min="162" max="162" width="18.5703125" style="79" hidden="1" customWidth="1"/>
    <col min="163" max="163" width="17.5703125" style="79" hidden="1" customWidth="1"/>
    <col min="164" max="164" width="17" style="79" hidden="1" customWidth="1"/>
    <col min="165" max="165" width="18.5703125" style="79" hidden="1" customWidth="1"/>
    <col min="166" max="167" width="17" style="79" hidden="1" customWidth="1"/>
    <col min="168" max="168" width="1" style="79" hidden="1" customWidth="1"/>
    <col min="169" max="169" width="18.5703125" style="79" hidden="1" customWidth="1"/>
    <col min="170" max="170" width="17.5703125" style="79" hidden="1" customWidth="1"/>
    <col min="171" max="171" width="17" style="79" hidden="1" customWidth="1"/>
    <col min="172" max="172" width="18.5703125" style="79" hidden="1" customWidth="1"/>
    <col min="173" max="174" width="17" style="79" hidden="1" customWidth="1"/>
    <col min="175" max="175" width="1.140625" style="79" hidden="1" customWidth="1"/>
    <col min="176" max="176" width="18.5703125" style="79" hidden="1" customWidth="1"/>
    <col min="177" max="177" width="17.5703125" style="79" hidden="1" customWidth="1"/>
    <col min="178" max="178" width="17" style="79" hidden="1" customWidth="1"/>
    <col min="179" max="179" width="18.5703125" style="79" hidden="1" customWidth="1"/>
    <col min="180" max="181" width="17" style="79" hidden="1" customWidth="1"/>
    <col min="182" max="182" width="1" style="79" hidden="1" customWidth="1"/>
    <col min="183" max="183" width="18.5703125" style="79" hidden="1" customWidth="1"/>
    <col min="184" max="184" width="17.5703125" style="79" hidden="1" customWidth="1"/>
    <col min="185" max="185" width="17" style="79" hidden="1" customWidth="1"/>
    <col min="186" max="186" width="18.5703125" style="79" hidden="1" customWidth="1"/>
    <col min="187" max="188" width="17" style="79" hidden="1" customWidth="1"/>
    <col min="189" max="189" width="1" style="79" hidden="1" customWidth="1"/>
    <col min="190" max="190" width="18.5703125" style="79" hidden="1" customWidth="1"/>
    <col min="191" max="191" width="17.5703125" style="79" hidden="1" customWidth="1"/>
    <col min="192" max="192" width="17" style="79" hidden="1" customWidth="1"/>
    <col min="193" max="193" width="18.5703125" style="79" hidden="1" customWidth="1"/>
    <col min="194" max="195" width="17" style="79" hidden="1" customWidth="1"/>
    <col min="196" max="196" width="0.85546875" style="79" hidden="1" customWidth="1"/>
    <col min="197" max="197" width="18.5703125" style="79" hidden="1" customWidth="1"/>
    <col min="198" max="198" width="17.5703125" style="79" hidden="1" customWidth="1"/>
    <col min="199" max="199" width="17" style="79" hidden="1" customWidth="1"/>
    <col min="200" max="200" width="18.5703125" style="79" hidden="1" customWidth="1"/>
    <col min="201" max="202" width="17" style="79" hidden="1" customWidth="1"/>
    <col min="203" max="203" width="1.140625" style="79" hidden="1" customWidth="1"/>
    <col min="204" max="204" width="18.5703125" style="79" hidden="1" customWidth="1"/>
    <col min="205" max="205" width="17.5703125" style="79" hidden="1" customWidth="1"/>
    <col min="206" max="206" width="17" style="79" hidden="1" customWidth="1"/>
    <col min="207" max="207" width="18.5703125" style="79" hidden="1" customWidth="1"/>
    <col min="208" max="209" width="17" style="79" hidden="1" customWidth="1"/>
    <col min="210" max="210" width="0.85546875" style="79" hidden="1" customWidth="1"/>
    <col min="211" max="211" width="18.5703125" style="79" hidden="1" customWidth="1"/>
    <col min="212" max="212" width="17.5703125" style="79" hidden="1" customWidth="1"/>
    <col min="213" max="213" width="17" style="79" hidden="1" customWidth="1"/>
    <col min="214" max="214" width="18.5703125" style="79" hidden="1" customWidth="1"/>
    <col min="215" max="216" width="17" style="79" hidden="1" customWidth="1"/>
    <col min="217" max="217" width="1" style="79" hidden="1" customWidth="1"/>
    <col min="218" max="218" width="18.5703125" style="79" hidden="1" customWidth="1"/>
    <col min="219" max="219" width="17.5703125" style="79" hidden="1" customWidth="1"/>
    <col min="220" max="220" width="17" style="79" hidden="1" customWidth="1"/>
    <col min="221" max="221" width="18.5703125" style="79" hidden="1" customWidth="1"/>
    <col min="222" max="223" width="17" style="79" hidden="1" customWidth="1"/>
    <col min="224" max="224" width="1.85546875" style="79" hidden="1" customWidth="1"/>
    <col min="225" max="225" width="18.5703125" style="79" hidden="1" customWidth="1"/>
    <col min="226" max="226" width="17.5703125" style="79" hidden="1" customWidth="1"/>
    <col min="227" max="227" width="17" style="79" hidden="1" customWidth="1"/>
    <col min="228" max="228" width="18.5703125" style="79" hidden="1" customWidth="1"/>
    <col min="229" max="230" width="17" style="79" hidden="1" customWidth="1"/>
    <col min="231" max="231" width="1.140625" style="79" hidden="1" customWidth="1"/>
    <col min="232" max="232" width="18.5703125" style="79" hidden="1" customWidth="1"/>
    <col min="233" max="233" width="17.5703125" style="79" hidden="1" customWidth="1"/>
    <col min="234" max="234" width="17" style="79" hidden="1" customWidth="1"/>
    <col min="235" max="235" width="18.5703125" style="79" hidden="1" customWidth="1"/>
    <col min="236" max="237" width="17" style="79" hidden="1" customWidth="1"/>
    <col min="238" max="238" width="1.5703125" style="79" hidden="1" customWidth="1"/>
    <col min="239" max="239" width="18.5703125" style="79" hidden="1" customWidth="1"/>
    <col min="240" max="240" width="17.5703125" style="79" hidden="1" customWidth="1"/>
    <col min="241" max="241" width="17" style="79" hidden="1" customWidth="1"/>
    <col min="242" max="242" width="18.5703125" style="79" hidden="1" customWidth="1"/>
    <col min="243" max="244" width="17" style="79" hidden="1" customWidth="1"/>
    <col min="245" max="245" width="1.28515625" style="79" hidden="1" customWidth="1"/>
    <col min="246" max="246" width="18.5703125" style="79" hidden="1" customWidth="1"/>
    <col min="247" max="247" width="17.5703125" style="79" hidden="1" customWidth="1"/>
    <col min="248" max="248" width="17" style="79" hidden="1" customWidth="1"/>
    <col min="249" max="249" width="18.5703125" style="79" hidden="1" customWidth="1"/>
    <col min="250" max="251" width="17" style="79" hidden="1" customWidth="1"/>
    <col min="252" max="252" width="1.140625" style="79" hidden="1" customWidth="1"/>
    <col min="253" max="253" width="18.5703125" style="79" hidden="1" customWidth="1"/>
    <col min="254" max="254" width="17.5703125" style="79" hidden="1" customWidth="1"/>
    <col min="255" max="255" width="17" style="79" hidden="1" customWidth="1"/>
    <col min="256" max="256" width="18.5703125" style="79" hidden="1" customWidth="1"/>
    <col min="257" max="258" width="17" style="79" hidden="1" customWidth="1"/>
    <col min="259" max="259" width="0.85546875" style="79" hidden="1" customWidth="1"/>
    <col min="260" max="260" width="18.5703125" style="79" hidden="1" customWidth="1"/>
    <col min="261" max="261" width="17.5703125" style="79" hidden="1" customWidth="1"/>
    <col min="262" max="262" width="17" style="79" hidden="1" customWidth="1"/>
    <col min="263" max="263" width="18.5703125" style="79" hidden="1" customWidth="1"/>
    <col min="264" max="265" width="17" style="79" hidden="1" customWidth="1"/>
    <col min="266" max="266" width="0.5703125" style="79" hidden="1" customWidth="1"/>
    <col min="267" max="267" width="18.5703125" style="79" hidden="1" customWidth="1"/>
    <col min="268" max="268" width="17.5703125" style="79" hidden="1" customWidth="1"/>
    <col min="269" max="269" width="17" style="79" hidden="1" customWidth="1"/>
    <col min="270" max="270" width="18.5703125" style="79" hidden="1" customWidth="1"/>
    <col min="271" max="272" width="17" style="79" hidden="1" customWidth="1"/>
    <col min="273" max="273" width="1.5703125" style="79" hidden="1" customWidth="1"/>
    <col min="274" max="274" width="18.5703125" style="79" hidden="1" customWidth="1"/>
    <col min="275" max="275" width="17.5703125" style="79" hidden="1" customWidth="1"/>
    <col min="276" max="276" width="17" style="79" hidden="1" customWidth="1"/>
    <col min="277" max="277" width="18.5703125" style="79" hidden="1" customWidth="1"/>
    <col min="278" max="279" width="17" style="79" hidden="1" customWidth="1"/>
    <col min="280" max="16384" width="10.28515625" style="79"/>
  </cols>
  <sheetData>
    <row r="1" spans="1:279" ht="16.5" thickBot="1">
      <c r="A1" s="586">
        <v>1</v>
      </c>
      <c r="B1" s="587"/>
      <c r="C1" s="587"/>
      <c r="D1" s="587"/>
      <c r="E1" s="587"/>
      <c r="F1" s="588"/>
      <c r="G1" s="77"/>
      <c r="H1" s="583">
        <v>2</v>
      </c>
      <c r="I1" s="584"/>
      <c r="J1" s="584"/>
      <c r="K1" s="584"/>
      <c r="L1" s="584"/>
      <c r="M1" s="585"/>
      <c r="N1" s="77"/>
      <c r="O1" s="583">
        <v>3</v>
      </c>
      <c r="P1" s="584"/>
      <c r="Q1" s="584"/>
      <c r="R1" s="584"/>
      <c r="S1" s="584"/>
      <c r="T1" s="585"/>
      <c r="U1" s="77"/>
      <c r="V1" s="583">
        <v>4</v>
      </c>
      <c r="W1" s="584"/>
      <c r="X1" s="584"/>
      <c r="Y1" s="584"/>
      <c r="Z1" s="584"/>
      <c r="AA1" s="585"/>
      <c r="AB1" s="77"/>
      <c r="AC1" s="583">
        <v>5</v>
      </c>
      <c r="AD1" s="584"/>
      <c r="AE1" s="584"/>
      <c r="AF1" s="584"/>
      <c r="AG1" s="584"/>
      <c r="AH1" s="585"/>
      <c r="AI1" s="77"/>
      <c r="AJ1" s="583">
        <v>6</v>
      </c>
      <c r="AK1" s="584"/>
      <c r="AL1" s="584"/>
      <c r="AM1" s="584"/>
      <c r="AN1" s="584"/>
      <c r="AO1" s="585"/>
      <c r="AP1" s="77"/>
      <c r="AQ1" s="583">
        <v>7</v>
      </c>
      <c r="AR1" s="584"/>
      <c r="AS1" s="584"/>
      <c r="AT1" s="584"/>
      <c r="AU1" s="584"/>
      <c r="AV1" s="585"/>
      <c r="AW1" s="77"/>
      <c r="AX1" s="583">
        <v>8</v>
      </c>
      <c r="AY1" s="584"/>
      <c r="AZ1" s="584"/>
      <c r="BA1" s="584"/>
      <c r="BB1" s="584"/>
      <c r="BC1" s="585"/>
      <c r="BD1" s="77"/>
      <c r="BE1" s="583">
        <v>9</v>
      </c>
      <c r="BF1" s="584"/>
      <c r="BG1" s="584"/>
      <c r="BH1" s="584"/>
      <c r="BI1" s="584"/>
      <c r="BJ1" s="585"/>
      <c r="BK1" s="77"/>
      <c r="BL1" s="583">
        <v>10</v>
      </c>
      <c r="BM1" s="584"/>
      <c r="BN1" s="584"/>
      <c r="BO1" s="584"/>
      <c r="BP1" s="584"/>
      <c r="BQ1" s="585"/>
      <c r="BR1" s="78"/>
      <c r="BS1" s="583">
        <v>11</v>
      </c>
      <c r="BT1" s="584"/>
      <c r="BU1" s="584"/>
      <c r="BV1" s="584"/>
      <c r="BW1" s="584"/>
      <c r="BX1" s="585"/>
      <c r="BY1" s="78"/>
      <c r="BZ1" s="583">
        <v>12</v>
      </c>
      <c r="CA1" s="584"/>
      <c r="CB1" s="584"/>
      <c r="CC1" s="584"/>
      <c r="CD1" s="584"/>
      <c r="CE1" s="585"/>
      <c r="CF1" s="78"/>
      <c r="CG1" s="583">
        <v>13</v>
      </c>
      <c r="CH1" s="584"/>
      <c r="CI1" s="584"/>
      <c r="CJ1" s="584"/>
      <c r="CK1" s="584"/>
      <c r="CL1" s="585"/>
      <c r="CM1" s="78"/>
      <c r="CN1" s="583">
        <v>14</v>
      </c>
      <c r="CO1" s="584"/>
      <c r="CP1" s="584"/>
      <c r="CQ1" s="584"/>
      <c r="CR1" s="584"/>
      <c r="CS1" s="585"/>
      <c r="CT1" s="78"/>
      <c r="CU1" s="583">
        <v>15</v>
      </c>
      <c r="CV1" s="584"/>
      <c r="CW1" s="584"/>
      <c r="CX1" s="584"/>
      <c r="CY1" s="584"/>
      <c r="CZ1" s="585"/>
      <c r="DA1" s="78"/>
      <c r="DB1" s="583">
        <v>16</v>
      </c>
      <c r="DC1" s="584"/>
      <c r="DD1" s="584"/>
      <c r="DE1" s="584"/>
      <c r="DF1" s="584"/>
      <c r="DG1" s="585"/>
      <c r="DH1" s="78"/>
      <c r="DI1" s="583">
        <v>17</v>
      </c>
      <c r="DJ1" s="584"/>
      <c r="DK1" s="584"/>
      <c r="DL1" s="584"/>
      <c r="DM1" s="584"/>
      <c r="DN1" s="585"/>
      <c r="DO1" s="78"/>
      <c r="DP1" s="583">
        <v>18</v>
      </c>
      <c r="DQ1" s="584"/>
      <c r="DR1" s="584"/>
      <c r="DS1" s="584"/>
      <c r="DT1" s="584"/>
      <c r="DU1" s="585"/>
      <c r="DV1" s="78"/>
      <c r="DW1" s="583">
        <v>19</v>
      </c>
      <c r="DX1" s="584"/>
      <c r="DY1" s="584"/>
      <c r="DZ1" s="584"/>
      <c r="EA1" s="584"/>
      <c r="EB1" s="585"/>
      <c r="EC1" s="78"/>
      <c r="ED1" s="583">
        <v>20</v>
      </c>
      <c r="EE1" s="584"/>
      <c r="EF1" s="584"/>
      <c r="EG1" s="584"/>
      <c r="EH1" s="584"/>
      <c r="EI1" s="585"/>
      <c r="EJ1" s="78"/>
      <c r="EK1" s="583">
        <v>21</v>
      </c>
      <c r="EL1" s="584"/>
      <c r="EM1" s="584"/>
      <c r="EN1" s="584"/>
      <c r="EO1" s="584"/>
      <c r="EP1" s="585"/>
      <c r="EQ1" s="77"/>
      <c r="ER1" s="583">
        <v>22</v>
      </c>
      <c r="ES1" s="584"/>
      <c r="ET1" s="584"/>
      <c r="EU1" s="584"/>
      <c r="EV1" s="584"/>
      <c r="EW1" s="585"/>
      <c r="EX1" s="77"/>
      <c r="EY1" s="583">
        <v>23</v>
      </c>
      <c r="EZ1" s="584"/>
      <c r="FA1" s="584"/>
      <c r="FB1" s="584"/>
      <c r="FC1" s="584"/>
      <c r="FD1" s="585"/>
      <c r="FE1" s="77"/>
      <c r="FF1" s="583">
        <v>24</v>
      </c>
      <c r="FG1" s="584"/>
      <c r="FH1" s="584"/>
      <c r="FI1" s="584"/>
      <c r="FJ1" s="584"/>
      <c r="FK1" s="585"/>
      <c r="FL1" s="77"/>
      <c r="FM1" s="583">
        <v>25</v>
      </c>
      <c r="FN1" s="584"/>
      <c r="FO1" s="584"/>
      <c r="FP1" s="584"/>
      <c r="FQ1" s="584"/>
      <c r="FR1" s="585"/>
      <c r="FS1" s="77"/>
      <c r="FT1" s="583">
        <v>26</v>
      </c>
      <c r="FU1" s="584"/>
      <c r="FV1" s="584"/>
      <c r="FW1" s="584"/>
      <c r="FX1" s="584"/>
      <c r="FY1" s="585"/>
      <c r="FZ1" s="77"/>
      <c r="GA1" s="583">
        <v>27</v>
      </c>
      <c r="GB1" s="584"/>
      <c r="GC1" s="584"/>
      <c r="GD1" s="584"/>
      <c r="GE1" s="584"/>
      <c r="GF1" s="585"/>
      <c r="GG1" s="77"/>
      <c r="GH1" s="583">
        <v>28</v>
      </c>
      <c r="GI1" s="584"/>
      <c r="GJ1" s="584"/>
      <c r="GK1" s="584"/>
      <c r="GL1" s="584"/>
      <c r="GM1" s="585"/>
      <c r="GN1" s="77"/>
      <c r="GO1" s="583">
        <v>29</v>
      </c>
      <c r="GP1" s="584"/>
      <c r="GQ1" s="584"/>
      <c r="GR1" s="584"/>
      <c r="GS1" s="584"/>
      <c r="GT1" s="585"/>
      <c r="GU1" s="78"/>
      <c r="GV1" s="583">
        <v>30</v>
      </c>
      <c r="GW1" s="584"/>
      <c r="GX1" s="584"/>
      <c r="GY1" s="584"/>
      <c r="GZ1" s="584"/>
      <c r="HA1" s="585"/>
      <c r="HB1" s="78"/>
      <c r="HC1" s="583">
        <v>31</v>
      </c>
      <c r="HD1" s="584"/>
      <c r="HE1" s="584"/>
      <c r="HF1" s="584"/>
      <c r="HG1" s="584"/>
      <c r="HH1" s="585"/>
      <c r="HI1" s="78"/>
      <c r="HJ1" s="583">
        <v>32</v>
      </c>
      <c r="HK1" s="584"/>
      <c r="HL1" s="584"/>
      <c r="HM1" s="584"/>
      <c r="HN1" s="584"/>
      <c r="HO1" s="585"/>
      <c r="HP1" s="78"/>
      <c r="HQ1" s="583">
        <v>33</v>
      </c>
      <c r="HR1" s="584"/>
      <c r="HS1" s="584"/>
      <c r="HT1" s="584"/>
      <c r="HU1" s="584"/>
      <c r="HV1" s="585"/>
      <c r="HW1" s="78"/>
      <c r="HX1" s="583">
        <v>34</v>
      </c>
      <c r="HY1" s="584"/>
      <c r="HZ1" s="584"/>
      <c r="IA1" s="584"/>
      <c r="IB1" s="584"/>
      <c r="IC1" s="585"/>
      <c r="ID1" s="78"/>
      <c r="IE1" s="583">
        <v>35</v>
      </c>
      <c r="IF1" s="584"/>
      <c r="IG1" s="584"/>
      <c r="IH1" s="584"/>
      <c r="II1" s="584"/>
      <c r="IJ1" s="585"/>
      <c r="IK1" s="78"/>
      <c r="IL1" s="583">
        <v>36</v>
      </c>
      <c r="IM1" s="584"/>
      <c r="IN1" s="584"/>
      <c r="IO1" s="584"/>
      <c r="IP1" s="584"/>
      <c r="IQ1" s="585"/>
      <c r="IR1" s="78"/>
      <c r="IS1" s="583">
        <v>37</v>
      </c>
      <c r="IT1" s="584"/>
      <c r="IU1" s="584"/>
      <c r="IV1" s="584"/>
      <c r="IW1" s="584"/>
      <c r="IX1" s="585"/>
      <c r="IY1" s="78"/>
      <c r="IZ1" s="583">
        <v>38</v>
      </c>
      <c r="JA1" s="584"/>
      <c r="JB1" s="584"/>
      <c r="JC1" s="584"/>
      <c r="JD1" s="584"/>
      <c r="JE1" s="585"/>
      <c r="JF1" s="78"/>
      <c r="JG1" s="583">
        <v>39</v>
      </c>
      <c r="JH1" s="584"/>
      <c r="JI1" s="584"/>
      <c r="JJ1" s="584"/>
      <c r="JK1" s="584"/>
      <c r="JL1" s="585"/>
      <c r="JM1" s="78"/>
      <c r="JN1" s="583">
        <v>40</v>
      </c>
      <c r="JO1" s="584"/>
      <c r="JP1" s="584"/>
      <c r="JQ1" s="584"/>
      <c r="JR1" s="584"/>
      <c r="JS1" s="585"/>
    </row>
    <row r="2" spans="1:279" hidden="1">
      <c r="A2" s="245"/>
      <c r="B2" s="246" t="s">
        <v>79</v>
      </c>
      <c r="C2" s="246" t="s">
        <v>80</v>
      </c>
      <c r="D2" s="246" t="s">
        <v>81</v>
      </c>
      <c r="E2" s="246" t="s">
        <v>82</v>
      </c>
      <c r="F2" s="247" t="s">
        <v>83</v>
      </c>
      <c r="G2" s="77"/>
      <c r="H2" s="83"/>
      <c r="I2" s="84"/>
      <c r="J2" s="84"/>
      <c r="K2" s="84"/>
      <c r="L2" s="84"/>
      <c r="M2" s="84"/>
      <c r="N2" s="77"/>
      <c r="O2" s="83"/>
      <c r="P2" s="84"/>
      <c r="Q2" s="84"/>
      <c r="R2" s="84"/>
      <c r="S2" s="84"/>
      <c r="T2" s="84"/>
      <c r="U2" s="77"/>
      <c r="V2" s="83"/>
      <c r="W2" s="84"/>
      <c r="X2" s="84"/>
      <c r="Y2" s="84"/>
      <c r="Z2" s="84"/>
      <c r="AA2" s="84"/>
      <c r="AB2" s="77"/>
      <c r="AC2" s="83"/>
      <c r="AD2" s="84"/>
      <c r="AE2" s="84"/>
      <c r="AF2" s="84"/>
      <c r="AG2" s="84"/>
      <c r="AH2" s="84"/>
      <c r="AI2" s="77"/>
      <c r="AJ2" s="83"/>
      <c r="AK2" s="84"/>
      <c r="AL2" s="84"/>
      <c r="AM2" s="84"/>
      <c r="AN2" s="84"/>
      <c r="AO2" s="84"/>
      <c r="AP2" s="77"/>
      <c r="AQ2" s="85"/>
      <c r="AR2" s="86"/>
      <c r="AS2" s="86"/>
      <c r="AT2" s="86"/>
      <c r="AU2" s="86"/>
      <c r="AV2" s="86"/>
      <c r="AW2" s="77"/>
      <c r="AX2" s="83"/>
      <c r="AY2" s="84"/>
      <c r="AZ2" s="84"/>
      <c r="BA2" s="84"/>
      <c r="BB2" s="84"/>
      <c r="BC2" s="84"/>
      <c r="BD2" s="77"/>
      <c r="BE2" s="83"/>
      <c r="BF2" s="84"/>
      <c r="BG2" s="84"/>
      <c r="BH2" s="84"/>
      <c r="BI2" s="84"/>
      <c r="BJ2" s="84"/>
      <c r="BK2" s="77"/>
      <c r="BL2" s="83"/>
      <c r="BM2" s="84"/>
      <c r="BN2" s="84"/>
      <c r="BO2" s="84"/>
      <c r="BP2" s="84"/>
      <c r="BQ2" s="84"/>
      <c r="BR2" s="78"/>
      <c r="BS2" s="83"/>
      <c r="BT2" s="84"/>
      <c r="BU2" s="84"/>
      <c r="BV2" s="84"/>
      <c r="BW2" s="84"/>
      <c r="BX2" s="84"/>
      <c r="BY2" s="78"/>
      <c r="BZ2" s="83"/>
      <c r="CA2" s="84"/>
      <c r="CB2" s="84"/>
      <c r="CC2" s="84"/>
      <c r="CD2" s="84"/>
      <c r="CE2" s="84"/>
      <c r="CF2" s="78"/>
      <c r="CG2" s="83"/>
      <c r="CH2" s="84"/>
      <c r="CI2" s="84"/>
      <c r="CJ2" s="84"/>
      <c r="CK2" s="84"/>
      <c r="CL2" s="84"/>
      <c r="CM2" s="78"/>
      <c r="CN2" s="83"/>
      <c r="CO2" s="84"/>
      <c r="CP2" s="84"/>
      <c r="CQ2" s="84"/>
      <c r="CR2" s="84"/>
      <c r="CS2" s="84"/>
      <c r="CT2" s="78"/>
      <c r="CU2" s="83"/>
      <c r="CV2" s="84"/>
      <c r="CW2" s="84"/>
      <c r="CX2" s="84"/>
      <c r="CY2" s="84"/>
      <c r="CZ2" s="84"/>
      <c r="DA2" s="78"/>
      <c r="DB2" s="83"/>
      <c r="DC2" s="84"/>
      <c r="DD2" s="84"/>
      <c r="DE2" s="84"/>
      <c r="DF2" s="84"/>
      <c r="DG2" s="84"/>
      <c r="DH2" s="78"/>
      <c r="DI2" s="83"/>
      <c r="DJ2" s="84"/>
      <c r="DK2" s="84"/>
      <c r="DL2" s="84"/>
      <c r="DM2" s="84"/>
      <c r="DN2" s="84"/>
      <c r="DO2" s="78"/>
      <c r="DP2" s="83"/>
      <c r="DQ2" s="84"/>
      <c r="DR2" s="84"/>
      <c r="DS2" s="84"/>
      <c r="DT2" s="84"/>
      <c r="DU2" s="84"/>
      <c r="DV2" s="78"/>
      <c r="DW2" s="83"/>
      <c r="DX2" s="84"/>
      <c r="DY2" s="84"/>
      <c r="DZ2" s="84"/>
      <c r="EA2" s="84"/>
      <c r="EB2" s="84"/>
      <c r="EC2" s="78"/>
      <c r="ED2" s="83"/>
      <c r="EE2" s="84"/>
      <c r="EF2" s="84"/>
      <c r="EG2" s="84"/>
      <c r="EH2" s="84"/>
      <c r="EI2" s="84"/>
      <c r="EJ2" s="78"/>
      <c r="EK2" s="83"/>
      <c r="EL2" s="84"/>
      <c r="EM2" s="84"/>
      <c r="EN2" s="84"/>
      <c r="EO2" s="84"/>
      <c r="EP2" s="84"/>
      <c r="EQ2" s="77"/>
      <c r="ER2" s="83"/>
      <c r="ES2" s="84"/>
      <c r="ET2" s="84"/>
      <c r="EU2" s="84"/>
      <c r="EV2" s="84"/>
      <c r="EW2" s="84"/>
      <c r="EX2" s="77"/>
      <c r="EY2" s="83"/>
      <c r="EZ2" s="84"/>
      <c r="FA2" s="84"/>
      <c r="FB2" s="84"/>
      <c r="FC2" s="84"/>
      <c r="FD2" s="84"/>
      <c r="FE2" s="77"/>
      <c r="FF2" s="83"/>
      <c r="FG2" s="84"/>
      <c r="FH2" s="84"/>
      <c r="FI2" s="84"/>
      <c r="FJ2" s="84"/>
      <c r="FK2" s="84"/>
      <c r="FL2" s="77"/>
      <c r="FM2" s="83"/>
      <c r="FN2" s="84"/>
      <c r="FO2" s="84"/>
      <c r="FP2" s="84"/>
      <c r="FQ2" s="84"/>
      <c r="FR2" s="84"/>
      <c r="FS2" s="77"/>
      <c r="FT2" s="85"/>
      <c r="FU2" s="86"/>
      <c r="FV2" s="86"/>
      <c r="FW2" s="86"/>
      <c r="FX2" s="86"/>
      <c r="FY2" s="86"/>
      <c r="FZ2" s="77"/>
      <c r="GA2" s="83"/>
      <c r="GB2" s="84"/>
      <c r="GC2" s="84"/>
      <c r="GD2" s="84"/>
      <c r="GE2" s="84"/>
      <c r="GF2" s="84"/>
      <c r="GG2" s="77"/>
      <c r="GH2" s="83"/>
      <c r="GI2" s="84"/>
      <c r="GJ2" s="84"/>
      <c r="GK2" s="84"/>
      <c r="GL2" s="84"/>
      <c r="GM2" s="84"/>
      <c r="GN2" s="77"/>
      <c r="GO2" s="83"/>
      <c r="GP2" s="84"/>
      <c r="GQ2" s="84"/>
      <c r="GR2" s="84"/>
      <c r="GS2" s="84"/>
      <c r="GT2" s="84"/>
      <c r="GU2" s="78"/>
      <c r="GV2" s="83"/>
      <c r="GW2" s="84"/>
      <c r="GX2" s="84"/>
      <c r="GY2" s="84"/>
      <c r="GZ2" s="84"/>
      <c r="HA2" s="84"/>
      <c r="HB2" s="78"/>
      <c r="HC2" s="83"/>
      <c r="HD2" s="84"/>
      <c r="HE2" s="84"/>
      <c r="HF2" s="84"/>
      <c r="HG2" s="84"/>
      <c r="HH2" s="84"/>
      <c r="HI2" s="78"/>
      <c r="HJ2" s="83"/>
      <c r="HK2" s="84"/>
      <c r="HL2" s="84"/>
      <c r="HM2" s="84"/>
      <c r="HN2" s="84"/>
      <c r="HO2" s="84"/>
      <c r="HP2" s="78"/>
      <c r="HQ2" s="83"/>
      <c r="HR2" s="84"/>
      <c r="HS2" s="84"/>
      <c r="HT2" s="84"/>
      <c r="HU2" s="84"/>
      <c r="HV2" s="84"/>
      <c r="HW2" s="78"/>
      <c r="HX2" s="83"/>
      <c r="HY2" s="84"/>
      <c r="HZ2" s="84"/>
      <c r="IA2" s="84"/>
      <c r="IB2" s="84"/>
      <c r="IC2" s="84"/>
      <c r="ID2" s="78"/>
      <c r="IE2" s="83"/>
      <c r="IF2" s="84"/>
      <c r="IG2" s="84"/>
      <c r="IH2" s="84"/>
      <c r="II2" s="84"/>
      <c r="IJ2" s="84"/>
      <c r="IK2" s="78"/>
      <c r="IL2" s="83"/>
      <c r="IM2" s="84"/>
      <c r="IN2" s="84"/>
      <c r="IO2" s="84"/>
      <c r="IP2" s="84"/>
      <c r="IQ2" s="84"/>
      <c r="IR2" s="78"/>
      <c r="IS2" s="83"/>
      <c r="IT2" s="84"/>
      <c r="IU2" s="84"/>
      <c r="IV2" s="84"/>
      <c r="IW2" s="84"/>
      <c r="IX2" s="84"/>
      <c r="IY2" s="78"/>
      <c r="IZ2" s="83"/>
      <c r="JA2" s="84"/>
      <c r="JB2" s="84"/>
      <c r="JC2" s="84"/>
      <c r="JD2" s="84"/>
      <c r="JE2" s="84"/>
      <c r="JF2" s="78"/>
      <c r="JG2" s="83"/>
      <c r="JH2" s="84"/>
      <c r="JI2" s="84"/>
      <c r="JJ2" s="84"/>
      <c r="JK2" s="84"/>
      <c r="JL2" s="84"/>
      <c r="JM2" s="78"/>
      <c r="JN2" s="83"/>
      <c r="JO2" s="84"/>
      <c r="JP2" s="84"/>
      <c r="JQ2" s="84"/>
      <c r="JR2" s="84"/>
      <c r="JS2" s="84"/>
    </row>
    <row r="3" spans="1:279" hidden="1">
      <c r="A3" s="87">
        <v>0</v>
      </c>
      <c r="B3" s="88">
        <v>0.45</v>
      </c>
      <c r="C3" s="89">
        <v>-4.5946489678831996E-3</v>
      </c>
      <c r="D3" s="89">
        <v>6.1232431795679998E-3</v>
      </c>
      <c r="E3" s="89">
        <v>-3.1707483132300002E-5</v>
      </c>
      <c r="F3" s="90">
        <v>5.4839723003700002E-5</v>
      </c>
      <c r="G3" s="77"/>
      <c r="H3" s="91"/>
      <c r="I3" s="92"/>
      <c r="J3" s="93"/>
      <c r="K3" s="93"/>
      <c r="L3" s="93"/>
      <c r="M3" s="93"/>
      <c r="N3" s="77"/>
      <c r="O3" s="91"/>
      <c r="P3" s="92"/>
      <c r="Q3" s="93"/>
      <c r="R3" s="93"/>
      <c r="S3" s="93"/>
      <c r="T3" s="93"/>
      <c r="U3" s="77"/>
      <c r="V3" s="91"/>
      <c r="W3" s="92"/>
      <c r="X3" s="93"/>
      <c r="Y3" s="93"/>
      <c r="Z3" s="93"/>
      <c r="AA3" s="93"/>
      <c r="AB3" s="77"/>
      <c r="AC3" s="91"/>
      <c r="AD3" s="92"/>
      <c r="AE3" s="93"/>
      <c r="AF3" s="93"/>
      <c r="AG3" s="93"/>
      <c r="AH3" s="93"/>
      <c r="AI3" s="77"/>
      <c r="AJ3" s="91"/>
      <c r="AK3" s="92"/>
      <c r="AL3" s="93"/>
      <c r="AM3" s="93"/>
      <c r="AN3" s="93"/>
      <c r="AO3" s="93"/>
      <c r="AP3" s="77"/>
      <c r="AQ3" s="94"/>
      <c r="AR3" s="95"/>
      <c r="AS3" s="96"/>
      <c r="AT3" s="96"/>
      <c r="AU3" s="96"/>
      <c r="AV3" s="96"/>
      <c r="AW3" s="77"/>
      <c r="AX3" s="91"/>
      <c r="AY3" s="92"/>
      <c r="AZ3" s="93"/>
      <c r="BA3" s="93"/>
      <c r="BB3" s="93"/>
      <c r="BC3" s="93"/>
      <c r="BD3" s="77"/>
      <c r="BE3" s="91"/>
      <c r="BF3" s="92"/>
      <c r="BG3" s="93"/>
      <c r="BH3" s="93"/>
      <c r="BI3" s="93"/>
      <c r="BJ3" s="93"/>
      <c r="BK3" s="77"/>
      <c r="BL3" s="91"/>
      <c r="BM3" s="92"/>
      <c r="BN3" s="93"/>
      <c r="BO3" s="93"/>
      <c r="BP3" s="93"/>
      <c r="BQ3" s="93"/>
      <c r="BR3" s="78"/>
      <c r="BS3" s="91"/>
      <c r="BT3" s="92"/>
      <c r="BU3" s="93"/>
      <c r="BV3" s="93"/>
      <c r="BW3" s="93"/>
      <c r="BX3" s="93"/>
      <c r="BY3" s="78"/>
      <c r="BZ3" s="91"/>
      <c r="CA3" s="92"/>
      <c r="CB3" s="93"/>
      <c r="CC3" s="93"/>
      <c r="CD3" s="93"/>
      <c r="CE3" s="93"/>
      <c r="CF3" s="78"/>
      <c r="CG3" s="91"/>
      <c r="CH3" s="92"/>
      <c r="CI3" s="93"/>
      <c r="CJ3" s="93"/>
      <c r="CK3" s="93"/>
      <c r="CL3" s="93"/>
      <c r="CM3" s="78"/>
      <c r="CN3" s="91"/>
      <c r="CO3" s="92"/>
      <c r="CP3" s="93"/>
      <c r="CQ3" s="93"/>
      <c r="CR3" s="93"/>
      <c r="CS3" s="93"/>
      <c r="CT3" s="78"/>
      <c r="CU3" s="91"/>
      <c r="CV3" s="92"/>
      <c r="CW3" s="93"/>
      <c r="CX3" s="93"/>
      <c r="CY3" s="93"/>
      <c r="CZ3" s="93"/>
      <c r="DA3" s="78"/>
      <c r="DB3" s="91"/>
      <c r="DC3" s="92"/>
      <c r="DD3" s="93"/>
      <c r="DE3" s="93"/>
      <c r="DF3" s="93"/>
      <c r="DG3" s="93"/>
      <c r="DH3" s="78"/>
      <c r="DI3" s="91"/>
      <c r="DJ3" s="92"/>
      <c r="DK3" s="93"/>
      <c r="DL3" s="93"/>
      <c r="DM3" s="93"/>
      <c r="DN3" s="93"/>
      <c r="DO3" s="78"/>
      <c r="DP3" s="91"/>
      <c r="DQ3" s="92"/>
      <c r="DR3" s="93"/>
      <c r="DS3" s="93"/>
      <c r="DT3" s="93"/>
      <c r="DU3" s="93"/>
      <c r="DV3" s="78"/>
      <c r="DW3" s="91"/>
      <c r="DX3" s="92"/>
      <c r="DY3" s="93"/>
      <c r="DZ3" s="93"/>
      <c r="EA3" s="93"/>
      <c r="EB3" s="93"/>
      <c r="EC3" s="78"/>
      <c r="ED3" s="91"/>
      <c r="EE3" s="92"/>
      <c r="EF3" s="93"/>
      <c r="EG3" s="93"/>
      <c r="EH3" s="93"/>
      <c r="EI3" s="93"/>
      <c r="EJ3" s="78"/>
      <c r="EK3" s="91"/>
      <c r="EL3" s="92"/>
      <c r="EM3" s="93"/>
      <c r="EN3" s="93"/>
      <c r="EO3" s="93"/>
      <c r="EP3" s="93"/>
      <c r="EQ3" s="77"/>
      <c r="ER3" s="91"/>
      <c r="ES3" s="92"/>
      <c r="ET3" s="93"/>
      <c r="EU3" s="93"/>
      <c r="EV3" s="93"/>
      <c r="EW3" s="93"/>
      <c r="EX3" s="77"/>
      <c r="EY3" s="91"/>
      <c r="EZ3" s="92"/>
      <c r="FA3" s="93"/>
      <c r="FB3" s="93"/>
      <c r="FC3" s="93"/>
      <c r="FD3" s="93"/>
      <c r="FE3" s="77"/>
      <c r="FF3" s="91"/>
      <c r="FG3" s="92"/>
      <c r="FH3" s="93"/>
      <c r="FI3" s="93"/>
      <c r="FJ3" s="93"/>
      <c r="FK3" s="93"/>
      <c r="FL3" s="77"/>
      <c r="FM3" s="91"/>
      <c r="FN3" s="92"/>
      <c r="FO3" s="93"/>
      <c r="FP3" s="93"/>
      <c r="FQ3" s="93"/>
      <c r="FR3" s="93"/>
      <c r="FS3" s="77"/>
      <c r="FT3" s="94"/>
      <c r="FU3" s="95"/>
      <c r="FV3" s="96"/>
      <c r="FW3" s="96"/>
      <c r="FX3" s="96"/>
      <c r="FY3" s="96"/>
      <c r="FZ3" s="77"/>
      <c r="GA3" s="91"/>
      <c r="GB3" s="92"/>
      <c r="GC3" s="93"/>
      <c r="GD3" s="93"/>
      <c r="GE3" s="93"/>
      <c r="GF3" s="93"/>
      <c r="GG3" s="77"/>
      <c r="GH3" s="91"/>
      <c r="GI3" s="92"/>
      <c r="GJ3" s="93"/>
      <c r="GK3" s="93"/>
      <c r="GL3" s="93"/>
      <c r="GM3" s="93"/>
      <c r="GN3" s="77"/>
      <c r="GO3" s="91"/>
      <c r="GP3" s="92"/>
      <c r="GQ3" s="93"/>
      <c r="GR3" s="93"/>
      <c r="GS3" s="93"/>
      <c r="GT3" s="93"/>
      <c r="GU3" s="78"/>
      <c r="GV3" s="91"/>
      <c r="GW3" s="92"/>
      <c r="GX3" s="93"/>
      <c r="GY3" s="93"/>
      <c r="GZ3" s="93"/>
      <c r="HA3" s="93"/>
      <c r="HB3" s="78"/>
      <c r="HC3" s="91"/>
      <c r="HD3" s="92"/>
      <c r="HE3" s="93"/>
      <c r="HF3" s="93"/>
      <c r="HG3" s="93"/>
      <c r="HH3" s="93"/>
      <c r="HI3" s="78"/>
      <c r="HJ3" s="91"/>
      <c r="HK3" s="92"/>
      <c r="HL3" s="93"/>
      <c r="HM3" s="93"/>
      <c r="HN3" s="93"/>
      <c r="HO3" s="93"/>
      <c r="HP3" s="78"/>
      <c r="HQ3" s="91"/>
      <c r="HR3" s="92"/>
      <c r="HS3" s="93"/>
      <c r="HT3" s="93"/>
      <c r="HU3" s="93"/>
      <c r="HV3" s="93"/>
      <c r="HW3" s="78"/>
      <c r="HX3" s="91"/>
      <c r="HY3" s="92"/>
      <c r="HZ3" s="93"/>
      <c r="IA3" s="93"/>
      <c r="IB3" s="93"/>
      <c r="IC3" s="93"/>
      <c r="ID3" s="78"/>
      <c r="IE3" s="91"/>
      <c r="IF3" s="92"/>
      <c r="IG3" s="93"/>
      <c r="IH3" s="93"/>
      <c r="II3" s="93"/>
      <c r="IJ3" s="93"/>
      <c r="IK3" s="78"/>
      <c r="IL3" s="91"/>
      <c r="IM3" s="92"/>
      <c r="IN3" s="93"/>
      <c r="IO3" s="93"/>
      <c r="IP3" s="93"/>
      <c r="IQ3" s="93"/>
      <c r="IR3" s="78"/>
      <c r="IS3" s="91"/>
      <c r="IT3" s="92"/>
      <c r="IU3" s="93"/>
      <c r="IV3" s="93"/>
      <c r="IW3" s="93"/>
      <c r="IX3" s="93"/>
      <c r="IY3" s="78"/>
      <c r="IZ3" s="91"/>
      <c r="JA3" s="92"/>
      <c r="JB3" s="93"/>
      <c r="JC3" s="93"/>
      <c r="JD3" s="93"/>
      <c r="JE3" s="93"/>
      <c r="JF3" s="78"/>
      <c r="JG3" s="91"/>
      <c r="JH3" s="92"/>
      <c r="JI3" s="93"/>
      <c r="JJ3" s="93"/>
      <c r="JK3" s="93"/>
      <c r="JL3" s="93"/>
      <c r="JM3" s="78"/>
      <c r="JN3" s="91"/>
      <c r="JO3" s="92"/>
      <c r="JP3" s="93"/>
      <c r="JQ3" s="93"/>
      <c r="JR3" s="93"/>
      <c r="JS3" s="93"/>
    </row>
    <row r="4" spans="1:279" hidden="1">
      <c r="A4" s="87">
        <v>1</v>
      </c>
      <c r="B4" s="97">
        <v>0.498</v>
      </c>
      <c r="C4" s="89">
        <v>-4.5946489678831996E-3</v>
      </c>
      <c r="D4" s="89">
        <v>6.1232431795679998E-3</v>
      </c>
      <c r="E4" s="89">
        <v>-3.1707483132300002E-5</v>
      </c>
      <c r="F4" s="90">
        <v>5.4839723003700002E-5</v>
      </c>
      <c r="G4" s="77"/>
      <c r="H4" s="91"/>
      <c r="I4" s="98"/>
      <c r="J4" s="93"/>
      <c r="K4" s="93"/>
      <c r="L4" s="93"/>
      <c r="M4" s="93"/>
      <c r="N4" s="77"/>
      <c r="O4" s="91"/>
      <c r="P4" s="98"/>
      <c r="Q4" s="93"/>
      <c r="R4" s="93"/>
      <c r="S4" s="93"/>
      <c r="T4" s="93"/>
      <c r="U4" s="77"/>
      <c r="V4" s="91"/>
      <c r="W4" s="98"/>
      <c r="X4" s="93"/>
      <c r="Y4" s="93"/>
      <c r="Z4" s="93"/>
      <c r="AA4" s="93"/>
      <c r="AB4" s="77"/>
      <c r="AC4" s="91"/>
      <c r="AD4" s="98"/>
      <c r="AE4" s="93"/>
      <c r="AF4" s="93"/>
      <c r="AG4" s="93"/>
      <c r="AH4" s="93"/>
      <c r="AI4" s="77"/>
      <c r="AJ4" s="91"/>
      <c r="AK4" s="98"/>
      <c r="AL4" s="93"/>
      <c r="AM4" s="93"/>
      <c r="AN4" s="93"/>
      <c r="AO4" s="93"/>
      <c r="AP4" s="77"/>
      <c r="AQ4" s="94"/>
      <c r="AR4" s="99"/>
      <c r="AS4" s="96"/>
      <c r="AT4" s="96"/>
      <c r="AU4" s="96"/>
      <c r="AV4" s="96"/>
      <c r="AW4" s="77"/>
      <c r="AX4" s="91"/>
      <c r="AY4" s="98"/>
      <c r="AZ4" s="93"/>
      <c r="BA4" s="93"/>
      <c r="BB4" s="93"/>
      <c r="BC4" s="93"/>
      <c r="BD4" s="77"/>
      <c r="BE4" s="91"/>
      <c r="BF4" s="98"/>
      <c r="BG4" s="93"/>
      <c r="BH4" s="93"/>
      <c r="BI4" s="93"/>
      <c r="BJ4" s="93"/>
      <c r="BK4" s="77"/>
      <c r="BL4" s="91"/>
      <c r="BM4" s="98"/>
      <c r="BN4" s="93"/>
      <c r="BO4" s="93"/>
      <c r="BP4" s="93"/>
      <c r="BQ4" s="93"/>
      <c r="BR4" s="78"/>
      <c r="BS4" s="91"/>
      <c r="BT4" s="98"/>
      <c r="BU4" s="93"/>
      <c r="BV4" s="93"/>
      <c r="BW4" s="93"/>
      <c r="BX4" s="93"/>
      <c r="BY4" s="78"/>
      <c r="BZ4" s="91"/>
      <c r="CA4" s="98"/>
      <c r="CB4" s="93"/>
      <c r="CC4" s="93"/>
      <c r="CD4" s="93"/>
      <c r="CE4" s="93"/>
      <c r="CF4" s="78"/>
      <c r="CG4" s="91"/>
      <c r="CH4" s="98"/>
      <c r="CI4" s="93"/>
      <c r="CJ4" s="93"/>
      <c r="CK4" s="93"/>
      <c r="CL4" s="93"/>
      <c r="CM4" s="78"/>
      <c r="CN4" s="91"/>
      <c r="CO4" s="98"/>
      <c r="CP4" s="93"/>
      <c r="CQ4" s="93"/>
      <c r="CR4" s="93"/>
      <c r="CS4" s="93"/>
      <c r="CT4" s="78"/>
      <c r="CU4" s="91"/>
      <c r="CV4" s="98"/>
      <c r="CW4" s="93"/>
      <c r="CX4" s="93"/>
      <c r="CY4" s="93"/>
      <c r="CZ4" s="93"/>
      <c r="DA4" s="78"/>
      <c r="DB4" s="91"/>
      <c r="DC4" s="98"/>
      <c r="DD4" s="93"/>
      <c r="DE4" s="93"/>
      <c r="DF4" s="93"/>
      <c r="DG4" s="93"/>
      <c r="DH4" s="78"/>
      <c r="DI4" s="91"/>
      <c r="DJ4" s="98"/>
      <c r="DK4" s="93"/>
      <c r="DL4" s="93"/>
      <c r="DM4" s="93"/>
      <c r="DN4" s="93"/>
      <c r="DO4" s="78"/>
      <c r="DP4" s="91"/>
      <c r="DQ4" s="98"/>
      <c r="DR4" s="93"/>
      <c r="DS4" s="93"/>
      <c r="DT4" s="93"/>
      <c r="DU4" s="93"/>
      <c r="DV4" s="78"/>
      <c r="DW4" s="91"/>
      <c r="DX4" s="98"/>
      <c r="DY4" s="93"/>
      <c r="DZ4" s="93"/>
      <c r="EA4" s="93"/>
      <c r="EB4" s="93"/>
      <c r="EC4" s="78"/>
      <c r="ED4" s="91"/>
      <c r="EE4" s="98"/>
      <c r="EF4" s="93"/>
      <c r="EG4" s="93"/>
      <c r="EH4" s="93"/>
      <c r="EI4" s="93"/>
      <c r="EJ4" s="78"/>
      <c r="EK4" s="91"/>
      <c r="EL4" s="98"/>
      <c r="EM4" s="93"/>
      <c r="EN4" s="93"/>
      <c r="EO4" s="93"/>
      <c r="EP4" s="93"/>
      <c r="EQ4" s="77"/>
      <c r="ER4" s="91"/>
      <c r="ES4" s="98"/>
      <c r="ET4" s="93"/>
      <c r="EU4" s="93"/>
      <c r="EV4" s="93"/>
      <c r="EW4" s="93"/>
      <c r="EX4" s="77"/>
      <c r="EY4" s="91"/>
      <c r="EZ4" s="98"/>
      <c r="FA4" s="93"/>
      <c r="FB4" s="93"/>
      <c r="FC4" s="93"/>
      <c r="FD4" s="93"/>
      <c r="FE4" s="77"/>
      <c r="FF4" s="91"/>
      <c r="FG4" s="98"/>
      <c r="FH4" s="93"/>
      <c r="FI4" s="93"/>
      <c r="FJ4" s="93"/>
      <c r="FK4" s="93"/>
      <c r="FL4" s="77"/>
      <c r="FM4" s="91"/>
      <c r="FN4" s="98"/>
      <c r="FO4" s="93"/>
      <c r="FP4" s="93"/>
      <c r="FQ4" s="93"/>
      <c r="FR4" s="93"/>
      <c r="FS4" s="77"/>
      <c r="FT4" s="94"/>
      <c r="FU4" s="99"/>
      <c r="FV4" s="96"/>
      <c r="FW4" s="96"/>
      <c r="FX4" s="96"/>
      <c r="FY4" s="96"/>
      <c r="FZ4" s="77"/>
      <c r="GA4" s="91"/>
      <c r="GB4" s="98"/>
      <c r="GC4" s="93"/>
      <c r="GD4" s="93"/>
      <c r="GE4" s="93"/>
      <c r="GF4" s="93"/>
      <c r="GG4" s="77"/>
      <c r="GH4" s="91"/>
      <c r="GI4" s="98"/>
      <c r="GJ4" s="93"/>
      <c r="GK4" s="93"/>
      <c r="GL4" s="93"/>
      <c r="GM4" s="93"/>
      <c r="GN4" s="77"/>
      <c r="GO4" s="91"/>
      <c r="GP4" s="98"/>
      <c r="GQ4" s="93"/>
      <c r="GR4" s="93"/>
      <c r="GS4" s="93"/>
      <c r="GT4" s="93"/>
      <c r="GU4" s="78"/>
      <c r="GV4" s="91"/>
      <c r="GW4" s="98"/>
      <c r="GX4" s="93"/>
      <c r="GY4" s="93"/>
      <c r="GZ4" s="93"/>
      <c r="HA4" s="93"/>
      <c r="HB4" s="78"/>
      <c r="HC4" s="91"/>
      <c r="HD4" s="98"/>
      <c r="HE4" s="93"/>
      <c r="HF4" s="93"/>
      <c r="HG4" s="93"/>
      <c r="HH4" s="93"/>
      <c r="HI4" s="78"/>
      <c r="HJ4" s="91"/>
      <c r="HK4" s="98"/>
      <c r="HL4" s="93"/>
      <c r="HM4" s="93"/>
      <c r="HN4" s="93"/>
      <c r="HO4" s="93"/>
      <c r="HP4" s="78"/>
      <c r="HQ4" s="91"/>
      <c r="HR4" s="98"/>
      <c r="HS4" s="93"/>
      <c r="HT4" s="93"/>
      <c r="HU4" s="93"/>
      <c r="HV4" s="93"/>
      <c r="HW4" s="78"/>
      <c r="HX4" s="91"/>
      <c r="HY4" s="98"/>
      <c r="HZ4" s="93"/>
      <c r="IA4" s="93"/>
      <c r="IB4" s="93"/>
      <c r="IC4" s="93"/>
      <c r="ID4" s="78"/>
      <c r="IE4" s="91"/>
      <c r="IF4" s="98"/>
      <c r="IG4" s="93"/>
      <c r="IH4" s="93"/>
      <c r="II4" s="93"/>
      <c r="IJ4" s="93"/>
      <c r="IK4" s="78"/>
      <c r="IL4" s="91"/>
      <c r="IM4" s="98"/>
      <c r="IN4" s="93"/>
      <c r="IO4" s="93"/>
      <c r="IP4" s="93"/>
      <c r="IQ4" s="93"/>
      <c r="IR4" s="78"/>
      <c r="IS4" s="91"/>
      <c r="IT4" s="98"/>
      <c r="IU4" s="93"/>
      <c r="IV4" s="93"/>
      <c r="IW4" s="93"/>
      <c r="IX4" s="93"/>
      <c r="IY4" s="78"/>
      <c r="IZ4" s="91"/>
      <c r="JA4" s="98"/>
      <c r="JB4" s="93"/>
      <c r="JC4" s="93"/>
      <c r="JD4" s="93"/>
      <c r="JE4" s="93"/>
      <c r="JF4" s="78"/>
      <c r="JG4" s="91"/>
      <c r="JH4" s="98"/>
      <c r="JI4" s="93"/>
      <c r="JJ4" s="93"/>
      <c r="JK4" s="93"/>
      <c r="JL4" s="93"/>
      <c r="JM4" s="78"/>
      <c r="JN4" s="91"/>
      <c r="JO4" s="98"/>
      <c r="JP4" s="93"/>
      <c r="JQ4" s="93"/>
      <c r="JR4" s="93"/>
      <c r="JS4" s="93"/>
    </row>
    <row r="5" spans="1:279" hidden="1">
      <c r="A5" s="87">
        <v>2</v>
      </c>
      <c r="B5" s="97">
        <v>0.51800000000000002</v>
      </c>
      <c r="C5" s="89">
        <v>-4.4279278953793999E-3</v>
      </c>
      <c r="D5" s="89">
        <v>5.7882992380438002E-3</v>
      </c>
      <c r="E5" s="89">
        <v>-2.6354480893500001E-5</v>
      </c>
      <c r="F5" s="90">
        <v>4.4169465207700002E-5</v>
      </c>
      <c r="G5" s="77"/>
      <c r="H5" s="91"/>
      <c r="I5" s="98"/>
      <c r="J5" s="93"/>
      <c r="K5" s="93"/>
      <c r="L5" s="93"/>
      <c r="M5" s="93"/>
      <c r="N5" s="77"/>
      <c r="O5" s="91"/>
      <c r="P5" s="98"/>
      <c r="Q5" s="93"/>
      <c r="R5" s="93"/>
      <c r="S5" s="93"/>
      <c r="T5" s="93"/>
      <c r="U5" s="77"/>
      <c r="V5" s="91"/>
      <c r="W5" s="98"/>
      <c r="X5" s="93"/>
      <c r="Y5" s="93"/>
      <c r="Z5" s="93"/>
      <c r="AA5" s="93"/>
      <c r="AB5" s="77"/>
      <c r="AC5" s="91"/>
      <c r="AD5" s="98"/>
      <c r="AE5" s="93"/>
      <c r="AF5" s="93"/>
      <c r="AG5" s="93"/>
      <c r="AH5" s="93"/>
      <c r="AI5" s="77"/>
      <c r="AJ5" s="91"/>
      <c r="AK5" s="98"/>
      <c r="AL5" s="93"/>
      <c r="AM5" s="93"/>
      <c r="AN5" s="93"/>
      <c r="AO5" s="93"/>
      <c r="AP5" s="77"/>
      <c r="AQ5" s="94"/>
      <c r="AR5" s="99"/>
      <c r="AS5" s="96"/>
      <c r="AT5" s="96"/>
      <c r="AU5" s="96"/>
      <c r="AV5" s="96"/>
      <c r="AW5" s="77"/>
      <c r="AX5" s="91"/>
      <c r="AY5" s="98"/>
      <c r="AZ5" s="93"/>
      <c r="BA5" s="93"/>
      <c r="BB5" s="93"/>
      <c r="BC5" s="93"/>
      <c r="BD5" s="77"/>
      <c r="BE5" s="91"/>
      <c r="BF5" s="98"/>
      <c r="BG5" s="93"/>
      <c r="BH5" s="93"/>
      <c r="BI5" s="93"/>
      <c r="BJ5" s="93"/>
      <c r="BK5" s="77"/>
      <c r="BL5" s="91"/>
      <c r="BM5" s="98"/>
      <c r="BN5" s="93"/>
      <c r="BO5" s="93"/>
      <c r="BP5" s="93"/>
      <c r="BQ5" s="93"/>
      <c r="BR5" s="78"/>
      <c r="BS5" s="91"/>
      <c r="BT5" s="98"/>
      <c r="BU5" s="93"/>
      <c r="BV5" s="93"/>
      <c r="BW5" s="93"/>
      <c r="BX5" s="93"/>
      <c r="BY5" s="78"/>
      <c r="BZ5" s="91"/>
      <c r="CA5" s="98"/>
      <c r="CB5" s="93"/>
      <c r="CC5" s="93"/>
      <c r="CD5" s="93"/>
      <c r="CE5" s="93"/>
      <c r="CF5" s="78"/>
      <c r="CG5" s="91"/>
      <c r="CH5" s="98"/>
      <c r="CI5" s="93"/>
      <c r="CJ5" s="93"/>
      <c r="CK5" s="93"/>
      <c r="CL5" s="93"/>
      <c r="CM5" s="78"/>
      <c r="CN5" s="91"/>
      <c r="CO5" s="98"/>
      <c r="CP5" s="93"/>
      <c r="CQ5" s="93"/>
      <c r="CR5" s="93"/>
      <c r="CS5" s="93"/>
      <c r="CT5" s="78"/>
      <c r="CU5" s="91"/>
      <c r="CV5" s="98"/>
      <c r="CW5" s="93"/>
      <c r="CX5" s="93"/>
      <c r="CY5" s="93"/>
      <c r="CZ5" s="93"/>
      <c r="DA5" s="78"/>
      <c r="DB5" s="91"/>
      <c r="DC5" s="98"/>
      <c r="DD5" s="93"/>
      <c r="DE5" s="93"/>
      <c r="DF5" s="93"/>
      <c r="DG5" s="93"/>
      <c r="DH5" s="78"/>
      <c r="DI5" s="91"/>
      <c r="DJ5" s="98"/>
      <c r="DK5" s="93"/>
      <c r="DL5" s="93"/>
      <c r="DM5" s="93"/>
      <c r="DN5" s="93"/>
      <c r="DO5" s="78"/>
      <c r="DP5" s="91"/>
      <c r="DQ5" s="98"/>
      <c r="DR5" s="93"/>
      <c r="DS5" s="93"/>
      <c r="DT5" s="93"/>
      <c r="DU5" s="93"/>
      <c r="DV5" s="78"/>
      <c r="DW5" s="91"/>
      <c r="DX5" s="98"/>
      <c r="DY5" s="93"/>
      <c r="DZ5" s="93"/>
      <c r="EA5" s="93"/>
      <c r="EB5" s="93"/>
      <c r="EC5" s="78"/>
      <c r="ED5" s="91"/>
      <c r="EE5" s="98"/>
      <c r="EF5" s="93"/>
      <c r="EG5" s="93"/>
      <c r="EH5" s="93"/>
      <c r="EI5" s="93"/>
      <c r="EJ5" s="78"/>
      <c r="EK5" s="91"/>
      <c r="EL5" s="98"/>
      <c r="EM5" s="93"/>
      <c r="EN5" s="93"/>
      <c r="EO5" s="93"/>
      <c r="EP5" s="93"/>
      <c r="EQ5" s="77"/>
      <c r="ER5" s="91"/>
      <c r="ES5" s="98"/>
      <c r="ET5" s="93"/>
      <c r="EU5" s="93"/>
      <c r="EV5" s="93"/>
      <c r="EW5" s="93"/>
      <c r="EX5" s="77"/>
      <c r="EY5" s="91"/>
      <c r="EZ5" s="98"/>
      <c r="FA5" s="93"/>
      <c r="FB5" s="93"/>
      <c r="FC5" s="93"/>
      <c r="FD5" s="93"/>
      <c r="FE5" s="77"/>
      <c r="FF5" s="91"/>
      <c r="FG5" s="98"/>
      <c r="FH5" s="93"/>
      <c r="FI5" s="93"/>
      <c r="FJ5" s="93"/>
      <c r="FK5" s="93"/>
      <c r="FL5" s="77"/>
      <c r="FM5" s="91"/>
      <c r="FN5" s="98"/>
      <c r="FO5" s="93"/>
      <c r="FP5" s="93"/>
      <c r="FQ5" s="93"/>
      <c r="FR5" s="93"/>
      <c r="FS5" s="77"/>
      <c r="FT5" s="94"/>
      <c r="FU5" s="99"/>
      <c r="FV5" s="96"/>
      <c r="FW5" s="96"/>
      <c r="FX5" s="96"/>
      <c r="FY5" s="96"/>
      <c r="FZ5" s="77"/>
      <c r="GA5" s="91"/>
      <c r="GB5" s="98"/>
      <c r="GC5" s="93"/>
      <c r="GD5" s="93"/>
      <c r="GE5" s="93"/>
      <c r="GF5" s="93"/>
      <c r="GG5" s="77"/>
      <c r="GH5" s="91"/>
      <c r="GI5" s="98"/>
      <c r="GJ5" s="93"/>
      <c r="GK5" s="93"/>
      <c r="GL5" s="93"/>
      <c r="GM5" s="93"/>
      <c r="GN5" s="77"/>
      <c r="GO5" s="91"/>
      <c r="GP5" s="98"/>
      <c r="GQ5" s="93"/>
      <c r="GR5" s="93"/>
      <c r="GS5" s="93"/>
      <c r="GT5" s="93"/>
      <c r="GU5" s="78"/>
      <c r="GV5" s="91"/>
      <c r="GW5" s="98"/>
      <c r="GX5" s="93"/>
      <c r="GY5" s="93"/>
      <c r="GZ5" s="93"/>
      <c r="HA5" s="93"/>
      <c r="HB5" s="78"/>
      <c r="HC5" s="91"/>
      <c r="HD5" s="98"/>
      <c r="HE5" s="93"/>
      <c r="HF5" s="93"/>
      <c r="HG5" s="93"/>
      <c r="HH5" s="93"/>
      <c r="HI5" s="78"/>
      <c r="HJ5" s="91"/>
      <c r="HK5" s="98"/>
      <c r="HL5" s="93"/>
      <c r="HM5" s="93"/>
      <c r="HN5" s="93"/>
      <c r="HO5" s="93"/>
      <c r="HP5" s="78"/>
      <c r="HQ5" s="91"/>
      <c r="HR5" s="98"/>
      <c r="HS5" s="93"/>
      <c r="HT5" s="93"/>
      <c r="HU5" s="93"/>
      <c r="HV5" s="93"/>
      <c r="HW5" s="78"/>
      <c r="HX5" s="91"/>
      <c r="HY5" s="98"/>
      <c r="HZ5" s="93"/>
      <c r="IA5" s="93"/>
      <c r="IB5" s="93"/>
      <c r="IC5" s="93"/>
      <c r="ID5" s="78"/>
      <c r="IE5" s="91"/>
      <c r="IF5" s="98"/>
      <c r="IG5" s="93"/>
      <c r="IH5" s="93"/>
      <c r="II5" s="93"/>
      <c r="IJ5" s="93"/>
      <c r="IK5" s="78"/>
      <c r="IL5" s="91"/>
      <c r="IM5" s="98"/>
      <c r="IN5" s="93"/>
      <c r="IO5" s="93"/>
      <c r="IP5" s="93"/>
      <c r="IQ5" s="93"/>
      <c r="IR5" s="78"/>
      <c r="IS5" s="91"/>
      <c r="IT5" s="98"/>
      <c r="IU5" s="93"/>
      <c r="IV5" s="93"/>
      <c r="IW5" s="93"/>
      <c r="IX5" s="93"/>
      <c r="IY5" s="78"/>
      <c r="IZ5" s="91"/>
      <c r="JA5" s="98"/>
      <c r="JB5" s="93"/>
      <c r="JC5" s="93"/>
      <c r="JD5" s="93"/>
      <c r="JE5" s="93"/>
      <c r="JF5" s="78"/>
      <c r="JG5" s="91"/>
      <c r="JH5" s="98"/>
      <c r="JI5" s="93"/>
      <c r="JJ5" s="93"/>
      <c r="JK5" s="93"/>
      <c r="JL5" s="93"/>
      <c r="JM5" s="78"/>
      <c r="JN5" s="91"/>
      <c r="JO5" s="98"/>
      <c r="JP5" s="93"/>
      <c r="JQ5" s="93"/>
      <c r="JR5" s="93"/>
      <c r="JS5" s="93"/>
    </row>
    <row r="6" spans="1:279" hidden="1">
      <c r="A6" s="87">
        <v>3</v>
      </c>
      <c r="B6" s="97">
        <v>0.53900000000000003</v>
      </c>
      <c r="C6" s="89">
        <v>-4.2635157420811004E-3</v>
      </c>
      <c r="D6" s="89">
        <v>5.4649855357069999E-3</v>
      </c>
      <c r="E6" s="89">
        <v>-2.6329386709099999E-5</v>
      </c>
      <c r="F6" s="90">
        <v>4.3886246312100002E-5</v>
      </c>
      <c r="G6" s="77"/>
      <c r="H6" s="91"/>
      <c r="I6" s="98"/>
      <c r="J6" s="93"/>
      <c r="K6" s="93"/>
      <c r="L6" s="93"/>
      <c r="M6" s="93"/>
      <c r="N6" s="77"/>
      <c r="O6" s="91"/>
      <c r="P6" s="98"/>
      <c r="Q6" s="93"/>
      <c r="R6" s="93"/>
      <c r="S6" s="93"/>
      <c r="T6" s="93"/>
      <c r="U6" s="77"/>
      <c r="V6" s="91"/>
      <c r="W6" s="98"/>
      <c r="X6" s="93"/>
      <c r="Y6" s="93"/>
      <c r="Z6" s="93"/>
      <c r="AA6" s="93"/>
      <c r="AB6" s="77"/>
      <c r="AC6" s="91"/>
      <c r="AD6" s="98"/>
      <c r="AE6" s="93"/>
      <c r="AF6" s="93"/>
      <c r="AG6" s="93"/>
      <c r="AH6" s="93"/>
      <c r="AI6" s="77"/>
      <c r="AJ6" s="91"/>
      <c r="AK6" s="98"/>
      <c r="AL6" s="93"/>
      <c r="AM6" s="93"/>
      <c r="AN6" s="93"/>
      <c r="AO6" s="93"/>
      <c r="AP6" s="77"/>
      <c r="AQ6" s="94"/>
      <c r="AR6" s="99"/>
      <c r="AS6" s="96"/>
      <c r="AT6" s="96"/>
      <c r="AU6" s="96"/>
      <c r="AV6" s="96"/>
      <c r="AW6" s="77"/>
      <c r="AX6" s="91"/>
      <c r="AY6" s="98"/>
      <c r="AZ6" s="93"/>
      <c r="BA6" s="93"/>
      <c r="BB6" s="93"/>
      <c r="BC6" s="93"/>
      <c r="BD6" s="77"/>
      <c r="BE6" s="91"/>
      <c r="BF6" s="98"/>
      <c r="BG6" s="93"/>
      <c r="BH6" s="93"/>
      <c r="BI6" s="93"/>
      <c r="BJ6" s="93"/>
      <c r="BK6" s="77"/>
      <c r="BL6" s="91"/>
      <c r="BM6" s="98"/>
      <c r="BN6" s="93"/>
      <c r="BO6" s="93"/>
      <c r="BP6" s="93"/>
      <c r="BQ6" s="93"/>
      <c r="BR6" s="78"/>
      <c r="BS6" s="91"/>
      <c r="BT6" s="98"/>
      <c r="BU6" s="93"/>
      <c r="BV6" s="93"/>
      <c r="BW6" s="93"/>
      <c r="BX6" s="93"/>
      <c r="BY6" s="78"/>
      <c r="BZ6" s="91"/>
      <c r="CA6" s="98"/>
      <c r="CB6" s="93"/>
      <c r="CC6" s="93"/>
      <c r="CD6" s="93"/>
      <c r="CE6" s="93"/>
      <c r="CF6" s="78"/>
      <c r="CG6" s="91"/>
      <c r="CH6" s="98"/>
      <c r="CI6" s="93"/>
      <c r="CJ6" s="93"/>
      <c r="CK6" s="93"/>
      <c r="CL6" s="93"/>
      <c r="CM6" s="78"/>
      <c r="CN6" s="91"/>
      <c r="CO6" s="98"/>
      <c r="CP6" s="93"/>
      <c r="CQ6" s="93"/>
      <c r="CR6" s="93"/>
      <c r="CS6" s="93"/>
      <c r="CT6" s="78"/>
      <c r="CU6" s="91"/>
      <c r="CV6" s="98"/>
      <c r="CW6" s="93"/>
      <c r="CX6" s="93"/>
      <c r="CY6" s="93"/>
      <c r="CZ6" s="93"/>
      <c r="DA6" s="78"/>
      <c r="DB6" s="91"/>
      <c r="DC6" s="98"/>
      <c r="DD6" s="93"/>
      <c r="DE6" s="93"/>
      <c r="DF6" s="93"/>
      <c r="DG6" s="93"/>
      <c r="DH6" s="78"/>
      <c r="DI6" s="91"/>
      <c r="DJ6" s="98"/>
      <c r="DK6" s="93"/>
      <c r="DL6" s="93"/>
      <c r="DM6" s="93"/>
      <c r="DN6" s="93"/>
      <c r="DO6" s="78"/>
      <c r="DP6" s="91"/>
      <c r="DQ6" s="98"/>
      <c r="DR6" s="93"/>
      <c r="DS6" s="93"/>
      <c r="DT6" s="93"/>
      <c r="DU6" s="93"/>
      <c r="DV6" s="78"/>
      <c r="DW6" s="91"/>
      <c r="DX6" s="98"/>
      <c r="DY6" s="93"/>
      <c r="DZ6" s="93"/>
      <c r="EA6" s="93"/>
      <c r="EB6" s="93"/>
      <c r="EC6" s="78"/>
      <c r="ED6" s="91"/>
      <c r="EE6" s="98"/>
      <c r="EF6" s="93"/>
      <c r="EG6" s="93"/>
      <c r="EH6" s="93"/>
      <c r="EI6" s="93"/>
      <c r="EJ6" s="78"/>
      <c r="EK6" s="91"/>
      <c r="EL6" s="98"/>
      <c r="EM6" s="93"/>
      <c r="EN6" s="93"/>
      <c r="EO6" s="93"/>
      <c r="EP6" s="93"/>
      <c r="EQ6" s="77"/>
      <c r="ER6" s="91"/>
      <c r="ES6" s="98"/>
      <c r="ET6" s="93"/>
      <c r="EU6" s="93"/>
      <c r="EV6" s="93"/>
      <c r="EW6" s="93"/>
      <c r="EX6" s="77"/>
      <c r="EY6" s="91"/>
      <c r="EZ6" s="98"/>
      <c r="FA6" s="93"/>
      <c r="FB6" s="93"/>
      <c r="FC6" s="93"/>
      <c r="FD6" s="93"/>
      <c r="FE6" s="77"/>
      <c r="FF6" s="91"/>
      <c r="FG6" s="98"/>
      <c r="FH6" s="93"/>
      <c r="FI6" s="93"/>
      <c r="FJ6" s="93"/>
      <c r="FK6" s="93"/>
      <c r="FL6" s="77"/>
      <c r="FM6" s="91"/>
      <c r="FN6" s="98"/>
      <c r="FO6" s="93"/>
      <c r="FP6" s="93"/>
      <c r="FQ6" s="93"/>
      <c r="FR6" s="93"/>
      <c r="FS6" s="77"/>
      <c r="FT6" s="94"/>
      <c r="FU6" s="99"/>
      <c r="FV6" s="96"/>
      <c r="FW6" s="96"/>
      <c r="FX6" s="96"/>
      <c r="FY6" s="96"/>
      <c r="FZ6" s="77"/>
      <c r="GA6" s="91"/>
      <c r="GB6" s="98"/>
      <c r="GC6" s="93"/>
      <c r="GD6" s="93"/>
      <c r="GE6" s="93"/>
      <c r="GF6" s="93"/>
      <c r="GG6" s="77"/>
      <c r="GH6" s="91"/>
      <c r="GI6" s="98"/>
      <c r="GJ6" s="93"/>
      <c r="GK6" s="93"/>
      <c r="GL6" s="93"/>
      <c r="GM6" s="93"/>
      <c r="GN6" s="77"/>
      <c r="GO6" s="91"/>
      <c r="GP6" s="98"/>
      <c r="GQ6" s="93"/>
      <c r="GR6" s="93"/>
      <c r="GS6" s="93"/>
      <c r="GT6" s="93"/>
      <c r="GU6" s="78"/>
      <c r="GV6" s="91"/>
      <c r="GW6" s="98"/>
      <c r="GX6" s="93"/>
      <c r="GY6" s="93"/>
      <c r="GZ6" s="93"/>
      <c r="HA6" s="93"/>
      <c r="HB6" s="78"/>
      <c r="HC6" s="91"/>
      <c r="HD6" s="98"/>
      <c r="HE6" s="93"/>
      <c r="HF6" s="93"/>
      <c r="HG6" s="93"/>
      <c r="HH6" s="93"/>
      <c r="HI6" s="78"/>
      <c r="HJ6" s="91"/>
      <c r="HK6" s="98"/>
      <c r="HL6" s="93"/>
      <c r="HM6" s="93"/>
      <c r="HN6" s="93"/>
      <c r="HO6" s="93"/>
      <c r="HP6" s="78"/>
      <c r="HQ6" s="91"/>
      <c r="HR6" s="98"/>
      <c r="HS6" s="93"/>
      <c r="HT6" s="93"/>
      <c r="HU6" s="93"/>
      <c r="HV6" s="93"/>
      <c r="HW6" s="78"/>
      <c r="HX6" s="91"/>
      <c r="HY6" s="98"/>
      <c r="HZ6" s="93"/>
      <c r="IA6" s="93"/>
      <c r="IB6" s="93"/>
      <c r="IC6" s="93"/>
      <c r="ID6" s="78"/>
      <c r="IE6" s="91"/>
      <c r="IF6" s="98"/>
      <c r="IG6" s="93"/>
      <c r="IH6" s="93"/>
      <c r="II6" s="93"/>
      <c r="IJ6" s="93"/>
      <c r="IK6" s="78"/>
      <c r="IL6" s="91"/>
      <c r="IM6" s="98"/>
      <c r="IN6" s="93"/>
      <c r="IO6" s="93"/>
      <c r="IP6" s="93"/>
      <c r="IQ6" s="93"/>
      <c r="IR6" s="78"/>
      <c r="IS6" s="91"/>
      <c r="IT6" s="98"/>
      <c r="IU6" s="93"/>
      <c r="IV6" s="93"/>
      <c r="IW6" s="93"/>
      <c r="IX6" s="93"/>
      <c r="IY6" s="78"/>
      <c r="IZ6" s="91"/>
      <c r="JA6" s="98"/>
      <c r="JB6" s="93"/>
      <c r="JC6" s="93"/>
      <c r="JD6" s="93"/>
      <c r="JE6" s="93"/>
      <c r="JF6" s="78"/>
      <c r="JG6" s="91"/>
      <c r="JH6" s="98"/>
      <c r="JI6" s="93"/>
      <c r="JJ6" s="93"/>
      <c r="JK6" s="93"/>
      <c r="JL6" s="93"/>
      <c r="JM6" s="78"/>
      <c r="JN6" s="91"/>
      <c r="JO6" s="98"/>
      <c r="JP6" s="93"/>
      <c r="JQ6" s="93"/>
      <c r="JR6" s="93"/>
      <c r="JS6" s="93"/>
    </row>
    <row r="7" spans="1:279" hidden="1">
      <c r="A7" s="87">
        <v>4</v>
      </c>
      <c r="B7" s="97">
        <v>0.55900000000000005</v>
      </c>
      <c r="C7" s="89">
        <v>-3.9313336083154002E-3</v>
      </c>
      <c r="D7" s="89">
        <v>4.8491424883736001E-3</v>
      </c>
      <c r="E7" s="89">
        <v>-1.7198838007099999E-5</v>
      </c>
      <c r="F7" s="90">
        <v>2.7119813538799999E-5</v>
      </c>
      <c r="G7" s="77"/>
      <c r="H7" s="91"/>
      <c r="I7" s="98"/>
      <c r="J7" s="93"/>
      <c r="K7" s="93"/>
      <c r="L7" s="93"/>
      <c r="M7" s="93"/>
      <c r="N7" s="77"/>
      <c r="O7" s="91"/>
      <c r="P7" s="98"/>
      <c r="Q7" s="93"/>
      <c r="R7" s="93"/>
      <c r="S7" s="93"/>
      <c r="T7" s="93"/>
      <c r="U7" s="77"/>
      <c r="V7" s="91"/>
      <c r="W7" s="98"/>
      <c r="X7" s="93"/>
      <c r="Y7" s="93"/>
      <c r="Z7" s="93"/>
      <c r="AA7" s="93"/>
      <c r="AB7" s="77"/>
      <c r="AC7" s="91"/>
      <c r="AD7" s="98"/>
      <c r="AE7" s="93"/>
      <c r="AF7" s="93"/>
      <c r="AG7" s="93"/>
      <c r="AH7" s="93"/>
      <c r="AI7" s="77"/>
      <c r="AJ7" s="91"/>
      <c r="AK7" s="98"/>
      <c r="AL7" s="93"/>
      <c r="AM7" s="93"/>
      <c r="AN7" s="93"/>
      <c r="AO7" s="93"/>
      <c r="AP7" s="77"/>
      <c r="AQ7" s="94"/>
      <c r="AR7" s="99"/>
      <c r="AS7" s="96"/>
      <c r="AT7" s="96"/>
      <c r="AU7" s="96"/>
      <c r="AV7" s="96"/>
      <c r="AW7" s="77"/>
      <c r="AX7" s="91"/>
      <c r="AY7" s="98"/>
      <c r="AZ7" s="93"/>
      <c r="BA7" s="93"/>
      <c r="BB7" s="93"/>
      <c r="BC7" s="93"/>
      <c r="BD7" s="77"/>
      <c r="BE7" s="91"/>
      <c r="BF7" s="98"/>
      <c r="BG7" s="93"/>
      <c r="BH7" s="93"/>
      <c r="BI7" s="93"/>
      <c r="BJ7" s="93"/>
      <c r="BK7" s="77"/>
      <c r="BL7" s="91"/>
      <c r="BM7" s="98"/>
      <c r="BN7" s="93"/>
      <c r="BO7" s="93"/>
      <c r="BP7" s="93"/>
      <c r="BQ7" s="93"/>
      <c r="BR7" s="78"/>
      <c r="BS7" s="91"/>
      <c r="BT7" s="98"/>
      <c r="BU7" s="93"/>
      <c r="BV7" s="93"/>
      <c r="BW7" s="93"/>
      <c r="BX7" s="93"/>
      <c r="BY7" s="78"/>
      <c r="BZ7" s="91"/>
      <c r="CA7" s="98"/>
      <c r="CB7" s="93"/>
      <c r="CC7" s="93"/>
      <c r="CD7" s="93"/>
      <c r="CE7" s="93"/>
      <c r="CF7" s="78"/>
      <c r="CG7" s="91"/>
      <c r="CH7" s="98"/>
      <c r="CI7" s="93"/>
      <c r="CJ7" s="93"/>
      <c r="CK7" s="93"/>
      <c r="CL7" s="93"/>
      <c r="CM7" s="78"/>
      <c r="CN7" s="91"/>
      <c r="CO7" s="98"/>
      <c r="CP7" s="93"/>
      <c r="CQ7" s="93"/>
      <c r="CR7" s="93"/>
      <c r="CS7" s="93"/>
      <c r="CT7" s="78"/>
      <c r="CU7" s="91"/>
      <c r="CV7" s="98"/>
      <c r="CW7" s="93"/>
      <c r="CX7" s="93"/>
      <c r="CY7" s="93"/>
      <c r="CZ7" s="93"/>
      <c r="DA7" s="78"/>
      <c r="DB7" s="91"/>
      <c r="DC7" s="98"/>
      <c r="DD7" s="93"/>
      <c r="DE7" s="93"/>
      <c r="DF7" s="93"/>
      <c r="DG7" s="93"/>
      <c r="DH7" s="78"/>
      <c r="DI7" s="91"/>
      <c r="DJ7" s="98"/>
      <c r="DK7" s="93"/>
      <c r="DL7" s="93"/>
      <c r="DM7" s="93"/>
      <c r="DN7" s="93"/>
      <c r="DO7" s="78"/>
      <c r="DP7" s="91"/>
      <c r="DQ7" s="98"/>
      <c r="DR7" s="93"/>
      <c r="DS7" s="93"/>
      <c r="DT7" s="93"/>
      <c r="DU7" s="93"/>
      <c r="DV7" s="78"/>
      <c r="DW7" s="91"/>
      <c r="DX7" s="98"/>
      <c r="DY7" s="93"/>
      <c r="DZ7" s="93"/>
      <c r="EA7" s="93"/>
      <c r="EB7" s="93"/>
      <c r="EC7" s="78"/>
      <c r="ED7" s="91"/>
      <c r="EE7" s="98"/>
      <c r="EF7" s="93"/>
      <c r="EG7" s="93"/>
      <c r="EH7" s="93"/>
      <c r="EI7" s="93"/>
      <c r="EJ7" s="78"/>
      <c r="EK7" s="91"/>
      <c r="EL7" s="98"/>
      <c r="EM7" s="93"/>
      <c r="EN7" s="93"/>
      <c r="EO7" s="93"/>
      <c r="EP7" s="93"/>
      <c r="EQ7" s="77"/>
      <c r="ER7" s="91"/>
      <c r="ES7" s="98"/>
      <c r="ET7" s="93"/>
      <c r="EU7" s="93"/>
      <c r="EV7" s="93"/>
      <c r="EW7" s="93"/>
      <c r="EX7" s="77"/>
      <c r="EY7" s="91"/>
      <c r="EZ7" s="98"/>
      <c r="FA7" s="93"/>
      <c r="FB7" s="93"/>
      <c r="FC7" s="93"/>
      <c r="FD7" s="93"/>
      <c r="FE7" s="77"/>
      <c r="FF7" s="91"/>
      <c r="FG7" s="98"/>
      <c r="FH7" s="93"/>
      <c r="FI7" s="93"/>
      <c r="FJ7" s="93"/>
      <c r="FK7" s="93"/>
      <c r="FL7" s="77"/>
      <c r="FM7" s="91"/>
      <c r="FN7" s="98"/>
      <c r="FO7" s="93"/>
      <c r="FP7" s="93"/>
      <c r="FQ7" s="93"/>
      <c r="FR7" s="93"/>
      <c r="FS7" s="77"/>
      <c r="FT7" s="94"/>
      <c r="FU7" s="99"/>
      <c r="FV7" s="96"/>
      <c r="FW7" s="96"/>
      <c r="FX7" s="96"/>
      <c r="FY7" s="96"/>
      <c r="FZ7" s="77"/>
      <c r="GA7" s="91"/>
      <c r="GB7" s="98"/>
      <c r="GC7" s="93"/>
      <c r="GD7" s="93"/>
      <c r="GE7" s="93"/>
      <c r="GF7" s="93"/>
      <c r="GG7" s="77"/>
      <c r="GH7" s="91"/>
      <c r="GI7" s="98"/>
      <c r="GJ7" s="93"/>
      <c r="GK7" s="93"/>
      <c r="GL7" s="93"/>
      <c r="GM7" s="93"/>
      <c r="GN7" s="77"/>
      <c r="GO7" s="91"/>
      <c r="GP7" s="98"/>
      <c r="GQ7" s="93"/>
      <c r="GR7" s="93"/>
      <c r="GS7" s="93"/>
      <c r="GT7" s="93"/>
      <c r="GU7" s="78"/>
      <c r="GV7" s="91"/>
      <c r="GW7" s="98"/>
      <c r="GX7" s="93"/>
      <c r="GY7" s="93"/>
      <c r="GZ7" s="93"/>
      <c r="HA7" s="93"/>
      <c r="HB7" s="78"/>
      <c r="HC7" s="91"/>
      <c r="HD7" s="98"/>
      <c r="HE7" s="93"/>
      <c r="HF7" s="93"/>
      <c r="HG7" s="93"/>
      <c r="HH7" s="93"/>
      <c r="HI7" s="78"/>
      <c r="HJ7" s="91"/>
      <c r="HK7" s="98"/>
      <c r="HL7" s="93"/>
      <c r="HM7" s="93"/>
      <c r="HN7" s="93"/>
      <c r="HO7" s="93"/>
      <c r="HP7" s="78"/>
      <c r="HQ7" s="91"/>
      <c r="HR7" s="98"/>
      <c r="HS7" s="93"/>
      <c r="HT7" s="93"/>
      <c r="HU7" s="93"/>
      <c r="HV7" s="93"/>
      <c r="HW7" s="78"/>
      <c r="HX7" s="91"/>
      <c r="HY7" s="98"/>
      <c r="HZ7" s="93"/>
      <c r="IA7" s="93"/>
      <c r="IB7" s="93"/>
      <c r="IC7" s="93"/>
      <c r="ID7" s="78"/>
      <c r="IE7" s="91"/>
      <c r="IF7" s="98"/>
      <c r="IG7" s="93"/>
      <c r="IH7" s="93"/>
      <c r="II7" s="93"/>
      <c r="IJ7" s="93"/>
      <c r="IK7" s="78"/>
      <c r="IL7" s="91"/>
      <c r="IM7" s="98"/>
      <c r="IN7" s="93"/>
      <c r="IO7" s="93"/>
      <c r="IP7" s="93"/>
      <c r="IQ7" s="93"/>
      <c r="IR7" s="78"/>
      <c r="IS7" s="91"/>
      <c r="IT7" s="98"/>
      <c r="IU7" s="93"/>
      <c r="IV7" s="93"/>
      <c r="IW7" s="93"/>
      <c r="IX7" s="93"/>
      <c r="IY7" s="78"/>
      <c r="IZ7" s="91"/>
      <c r="JA7" s="98"/>
      <c r="JB7" s="93"/>
      <c r="JC7" s="93"/>
      <c r="JD7" s="93"/>
      <c r="JE7" s="93"/>
      <c r="JF7" s="78"/>
      <c r="JG7" s="91"/>
      <c r="JH7" s="98"/>
      <c r="JI7" s="93"/>
      <c r="JJ7" s="93"/>
      <c r="JK7" s="93"/>
      <c r="JL7" s="93"/>
      <c r="JM7" s="78"/>
      <c r="JN7" s="91"/>
      <c r="JO7" s="98"/>
      <c r="JP7" s="93"/>
      <c r="JQ7" s="93"/>
      <c r="JR7" s="93"/>
      <c r="JS7" s="93"/>
    </row>
    <row r="8" spans="1:279" hidden="1">
      <c r="A8" s="87">
        <v>5</v>
      </c>
      <c r="B8" s="97">
        <v>0.57899999999999996</v>
      </c>
      <c r="C8" s="89">
        <v>-3.5459928199062002E-3</v>
      </c>
      <c r="D8" s="89">
        <v>4.1555627486597E-3</v>
      </c>
      <c r="E8" s="89">
        <v>-1.7408240554000002E-5</v>
      </c>
      <c r="F8" s="90">
        <v>2.7205253829300001E-5</v>
      </c>
      <c r="G8" s="77"/>
      <c r="H8" s="91"/>
      <c r="I8" s="98"/>
      <c r="J8" s="93"/>
      <c r="K8" s="93"/>
      <c r="L8" s="93"/>
      <c r="M8" s="93"/>
      <c r="N8" s="77"/>
      <c r="O8" s="91"/>
      <c r="P8" s="98"/>
      <c r="Q8" s="93"/>
      <c r="R8" s="93"/>
      <c r="S8" s="93"/>
      <c r="T8" s="93"/>
      <c r="U8" s="77"/>
      <c r="V8" s="91"/>
      <c r="W8" s="98"/>
      <c r="X8" s="93"/>
      <c r="Y8" s="93"/>
      <c r="Z8" s="93"/>
      <c r="AA8" s="93"/>
      <c r="AB8" s="77"/>
      <c r="AC8" s="91"/>
      <c r="AD8" s="98"/>
      <c r="AE8" s="93"/>
      <c r="AF8" s="93"/>
      <c r="AG8" s="93"/>
      <c r="AH8" s="93"/>
      <c r="AI8" s="77"/>
      <c r="AJ8" s="91"/>
      <c r="AK8" s="98"/>
      <c r="AL8" s="93"/>
      <c r="AM8" s="93"/>
      <c r="AN8" s="93"/>
      <c r="AO8" s="93"/>
      <c r="AP8" s="77"/>
      <c r="AQ8" s="94"/>
      <c r="AR8" s="99"/>
      <c r="AS8" s="96"/>
      <c r="AT8" s="96"/>
      <c r="AU8" s="96"/>
      <c r="AV8" s="96"/>
      <c r="AW8" s="77"/>
      <c r="AX8" s="91"/>
      <c r="AY8" s="98"/>
      <c r="AZ8" s="93"/>
      <c r="BA8" s="93"/>
      <c r="BB8" s="93"/>
      <c r="BC8" s="93"/>
      <c r="BD8" s="77"/>
      <c r="BE8" s="91"/>
      <c r="BF8" s="98"/>
      <c r="BG8" s="93"/>
      <c r="BH8" s="93"/>
      <c r="BI8" s="93"/>
      <c r="BJ8" s="93"/>
      <c r="BK8" s="77"/>
      <c r="BL8" s="91"/>
      <c r="BM8" s="98"/>
      <c r="BN8" s="93"/>
      <c r="BO8" s="93"/>
      <c r="BP8" s="93"/>
      <c r="BQ8" s="93"/>
      <c r="BR8" s="78"/>
      <c r="BS8" s="91"/>
      <c r="BT8" s="98"/>
      <c r="BU8" s="93"/>
      <c r="BV8" s="93"/>
      <c r="BW8" s="93"/>
      <c r="BX8" s="93"/>
      <c r="BY8" s="78"/>
      <c r="BZ8" s="91"/>
      <c r="CA8" s="98"/>
      <c r="CB8" s="93"/>
      <c r="CC8" s="93"/>
      <c r="CD8" s="93"/>
      <c r="CE8" s="93"/>
      <c r="CF8" s="78"/>
      <c r="CG8" s="91"/>
      <c r="CH8" s="98"/>
      <c r="CI8" s="93"/>
      <c r="CJ8" s="93"/>
      <c r="CK8" s="93"/>
      <c r="CL8" s="93"/>
      <c r="CM8" s="78"/>
      <c r="CN8" s="91"/>
      <c r="CO8" s="98"/>
      <c r="CP8" s="93"/>
      <c r="CQ8" s="93"/>
      <c r="CR8" s="93"/>
      <c r="CS8" s="93"/>
      <c r="CT8" s="78"/>
      <c r="CU8" s="91"/>
      <c r="CV8" s="98"/>
      <c r="CW8" s="93"/>
      <c r="CX8" s="93"/>
      <c r="CY8" s="93"/>
      <c r="CZ8" s="93"/>
      <c r="DA8" s="78"/>
      <c r="DB8" s="91"/>
      <c r="DC8" s="98"/>
      <c r="DD8" s="93"/>
      <c r="DE8" s="93"/>
      <c r="DF8" s="93"/>
      <c r="DG8" s="93"/>
      <c r="DH8" s="78"/>
      <c r="DI8" s="91"/>
      <c r="DJ8" s="98"/>
      <c r="DK8" s="93"/>
      <c r="DL8" s="93"/>
      <c r="DM8" s="93"/>
      <c r="DN8" s="93"/>
      <c r="DO8" s="78"/>
      <c r="DP8" s="91"/>
      <c r="DQ8" s="98"/>
      <c r="DR8" s="93"/>
      <c r="DS8" s="93"/>
      <c r="DT8" s="93"/>
      <c r="DU8" s="93"/>
      <c r="DV8" s="78"/>
      <c r="DW8" s="91"/>
      <c r="DX8" s="98"/>
      <c r="DY8" s="93"/>
      <c r="DZ8" s="93"/>
      <c r="EA8" s="93"/>
      <c r="EB8" s="93"/>
      <c r="EC8" s="78"/>
      <c r="ED8" s="91"/>
      <c r="EE8" s="98"/>
      <c r="EF8" s="93"/>
      <c r="EG8" s="93"/>
      <c r="EH8" s="93"/>
      <c r="EI8" s="93"/>
      <c r="EJ8" s="78"/>
      <c r="EK8" s="91"/>
      <c r="EL8" s="98"/>
      <c r="EM8" s="93"/>
      <c r="EN8" s="93"/>
      <c r="EO8" s="93"/>
      <c r="EP8" s="93"/>
      <c r="EQ8" s="77"/>
      <c r="ER8" s="91"/>
      <c r="ES8" s="98"/>
      <c r="ET8" s="93"/>
      <c r="EU8" s="93"/>
      <c r="EV8" s="93"/>
      <c r="EW8" s="93"/>
      <c r="EX8" s="77"/>
      <c r="EY8" s="91"/>
      <c r="EZ8" s="98"/>
      <c r="FA8" s="93"/>
      <c r="FB8" s="93"/>
      <c r="FC8" s="93"/>
      <c r="FD8" s="93"/>
      <c r="FE8" s="77"/>
      <c r="FF8" s="91"/>
      <c r="FG8" s="98"/>
      <c r="FH8" s="93"/>
      <c r="FI8" s="93"/>
      <c r="FJ8" s="93"/>
      <c r="FK8" s="93"/>
      <c r="FL8" s="77"/>
      <c r="FM8" s="91"/>
      <c r="FN8" s="98"/>
      <c r="FO8" s="93"/>
      <c r="FP8" s="93"/>
      <c r="FQ8" s="93"/>
      <c r="FR8" s="93"/>
      <c r="FS8" s="77"/>
      <c r="FT8" s="94"/>
      <c r="FU8" s="99"/>
      <c r="FV8" s="96"/>
      <c r="FW8" s="96"/>
      <c r="FX8" s="96"/>
      <c r="FY8" s="96"/>
      <c r="FZ8" s="77"/>
      <c r="GA8" s="91"/>
      <c r="GB8" s="98"/>
      <c r="GC8" s="93"/>
      <c r="GD8" s="93"/>
      <c r="GE8" s="93"/>
      <c r="GF8" s="93"/>
      <c r="GG8" s="77"/>
      <c r="GH8" s="91"/>
      <c r="GI8" s="98"/>
      <c r="GJ8" s="93"/>
      <c r="GK8" s="93"/>
      <c r="GL8" s="93"/>
      <c r="GM8" s="93"/>
      <c r="GN8" s="77"/>
      <c r="GO8" s="91"/>
      <c r="GP8" s="98"/>
      <c r="GQ8" s="93"/>
      <c r="GR8" s="93"/>
      <c r="GS8" s="93"/>
      <c r="GT8" s="93"/>
      <c r="GU8" s="78"/>
      <c r="GV8" s="91"/>
      <c r="GW8" s="98"/>
      <c r="GX8" s="93"/>
      <c r="GY8" s="93"/>
      <c r="GZ8" s="93"/>
      <c r="HA8" s="93"/>
      <c r="HB8" s="78"/>
      <c r="HC8" s="91"/>
      <c r="HD8" s="98"/>
      <c r="HE8" s="93"/>
      <c r="HF8" s="93"/>
      <c r="HG8" s="93"/>
      <c r="HH8" s="93"/>
      <c r="HI8" s="78"/>
      <c r="HJ8" s="91"/>
      <c r="HK8" s="98"/>
      <c r="HL8" s="93"/>
      <c r="HM8" s="93"/>
      <c r="HN8" s="93"/>
      <c r="HO8" s="93"/>
      <c r="HP8" s="78"/>
      <c r="HQ8" s="91"/>
      <c r="HR8" s="98"/>
      <c r="HS8" s="93"/>
      <c r="HT8" s="93"/>
      <c r="HU8" s="93"/>
      <c r="HV8" s="93"/>
      <c r="HW8" s="78"/>
      <c r="HX8" s="91"/>
      <c r="HY8" s="98"/>
      <c r="HZ8" s="93"/>
      <c r="IA8" s="93"/>
      <c r="IB8" s="93"/>
      <c r="IC8" s="93"/>
      <c r="ID8" s="78"/>
      <c r="IE8" s="91"/>
      <c r="IF8" s="98"/>
      <c r="IG8" s="93"/>
      <c r="IH8" s="93"/>
      <c r="II8" s="93"/>
      <c r="IJ8" s="93"/>
      <c r="IK8" s="78"/>
      <c r="IL8" s="91"/>
      <c r="IM8" s="98"/>
      <c r="IN8" s="93"/>
      <c r="IO8" s="93"/>
      <c r="IP8" s="93"/>
      <c r="IQ8" s="93"/>
      <c r="IR8" s="78"/>
      <c r="IS8" s="91"/>
      <c r="IT8" s="98"/>
      <c r="IU8" s="93"/>
      <c r="IV8" s="93"/>
      <c r="IW8" s="93"/>
      <c r="IX8" s="93"/>
      <c r="IY8" s="78"/>
      <c r="IZ8" s="91"/>
      <c r="JA8" s="98"/>
      <c r="JB8" s="93"/>
      <c r="JC8" s="93"/>
      <c r="JD8" s="93"/>
      <c r="JE8" s="93"/>
      <c r="JF8" s="78"/>
      <c r="JG8" s="91"/>
      <c r="JH8" s="98"/>
      <c r="JI8" s="93"/>
      <c r="JJ8" s="93"/>
      <c r="JK8" s="93"/>
      <c r="JL8" s="93"/>
      <c r="JM8" s="78"/>
      <c r="JN8" s="91"/>
      <c r="JO8" s="98"/>
      <c r="JP8" s="93"/>
      <c r="JQ8" s="93"/>
      <c r="JR8" s="93"/>
      <c r="JS8" s="93"/>
    </row>
    <row r="9" spans="1:279" hidden="1">
      <c r="A9" s="87">
        <v>6</v>
      </c>
      <c r="B9" s="88">
        <v>0.6</v>
      </c>
      <c r="C9" s="89">
        <v>-4.4795785597695004E-3</v>
      </c>
      <c r="D9" s="89">
        <v>5.7678078599348002E-3</v>
      </c>
      <c r="E9" s="89">
        <v>-3.8401705304299997E-5</v>
      </c>
      <c r="F9" s="90">
        <v>6.3694553367400002E-5</v>
      </c>
      <c r="G9" s="77"/>
      <c r="H9" s="91"/>
      <c r="I9" s="92"/>
      <c r="J9" s="93"/>
      <c r="K9" s="93"/>
      <c r="L9" s="93"/>
      <c r="M9" s="93"/>
      <c r="N9" s="77"/>
      <c r="O9" s="91"/>
      <c r="P9" s="92"/>
      <c r="Q9" s="93"/>
      <c r="R9" s="93"/>
      <c r="S9" s="93"/>
      <c r="T9" s="93"/>
      <c r="U9" s="77"/>
      <c r="V9" s="91"/>
      <c r="W9" s="92"/>
      <c r="X9" s="93"/>
      <c r="Y9" s="93"/>
      <c r="Z9" s="93"/>
      <c r="AA9" s="93"/>
      <c r="AB9" s="77"/>
      <c r="AC9" s="91"/>
      <c r="AD9" s="92"/>
      <c r="AE9" s="93"/>
      <c r="AF9" s="93"/>
      <c r="AG9" s="93"/>
      <c r="AH9" s="93"/>
      <c r="AI9" s="77"/>
      <c r="AJ9" s="91"/>
      <c r="AK9" s="92"/>
      <c r="AL9" s="93"/>
      <c r="AM9" s="93"/>
      <c r="AN9" s="93"/>
      <c r="AO9" s="93"/>
      <c r="AP9" s="77"/>
      <c r="AQ9" s="94"/>
      <c r="AR9" s="95"/>
      <c r="AS9" s="96"/>
      <c r="AT9" s="96"/>
      <c r="AU9" s="96"/>
      <c r="AV9" s="96"/>
      <c r="AW9" s="77"/>
      <c r="AX9" s="91"/>
      <c r="AY9" s="92"/>
      <c r="AZ9" s="93"/>
      <c r="BA9" s="93"/>
      <c r="BB9" s="93"/>
      <c r="BC9" s="93"/>
      <c r="BD9" s="77"/>
      <c r="BE9" s="91"/>
      <c r="BF9" s="92"/>
      <c r="BG9" s="93"/>
      <c r="BH9" s="93"/>
      <c r="BI9" s="93"/>
      <c r="BJ9" s="93"/>
      <c r="BK9" s="77"/>
      <c r="BL9" s="91"/>
      <c r="BM9" s="92"/>
      <c r="BN9" s="93"/>
      <c r="BO9" s="93"/>
      <c r="BP9" s="93"/>
      <c r="BQ9" s="93"/>
      <c r="BR9" s="78"/>
      <c r="BS9" s="91"/>
      <c r="BT9" s="92"/>
      <c r="BU9" s="93"/>
      <c r="BV9" s="93"/>
      <c r="BW9" s="93"/>
      <c r="BX9" s="93"/>
      <c r="BY9" s="78"/>
      <c r="BZ9" s="91"/>
      <c r="CA9" s="92"/>
      <c r="CB9" s="93"/>
      <c r="CC9" s="93"/>
      <c r="CD9" s="93"/>
      <c r="CE9" s="93"/>
      <c r="CF9" s="78"/>
      <c r="CG9" s="91"/>
      <c r="CH9" s="92"/>
      <c r="CI9" s="93"/>
      <c r="CJ9" s="93"/>
      <c r="CK9" s="93"/>
      <c r="CL9" s="93"/>
      <c r="CM9" s="78"/>
      <c r="CN9" s="91"/>
      <c r="CO9" s="92"/>
      <c r="CP9" s="93"/>
      <c r="CQ9" s="93"/>
      <c r="CR9" s="93"/>
      <c r="CS9" s="93"/>
      <c r="CT9" s="78"/>
      <c r="CU9" s="91"/>
      <c r="CV9" s="92"/>
      <c r="CW9" s="93"/>
      <c r="CX9" s="93"/>
      <c r="CY9" s="93"/>
      <c r="CZ9" s="93"/>
      <c r="DA9" s="78"/>
      <c r="DB9" s="91"/>
      <c r="DC9" s="92"/>
      <c r="DD9" s="93"/>
      <c r="DE9" s="93"/>
      <c r="DF9" s="93"/>
      <c r="DG9" s="93"/>
      <c r="DH9" s="78"/>
      <c r="DI9" s="91"/>
      <c r="DJ9" s="92"/>
      <c r="DK9" s="93"/>
      <c r="DL9" s="93"/>
      <c r="DM9" s="93"/>
      <c r="DN9" s="93"/>
      <c r="DO9" s="78"/>
      <c r="DP9" s="91"/>
      <c r="DQ9" s="92"/>
      <c r="DR9" s="93"/>
      <c r="DS9" s="93"/>
      <c r="DT9" s="93"/>
      <c r="DU9" s="93"/>
      <c r="DV9" s="78"/>
      <c r="DW9" s="91"/>
      <c r="DX9" s="92"/>
      <c r="DY9" s="93"/>
      <c r="DZ9" s="93"/>
      <c r="EA9" s="93"/>
      <c r="EB9" s="93"/>
      <c r="EC9" s="78"/>
      <c r="ED9" s="91"/>
      <c r="EE9" s="92"/>
      <c r="EF9" s="93"/>
      <c r="EG9" s="93"/>
      <c r="EH9" s="93"/>
      <c r="EI9" s="93"/>
      <c r="EJ9" s="78"/>
      <c r="EK9" s="91"/>
      <c r="EL9" s="92"/>
      <c r="EM9" s="93"/>
      <c r="EN9" s="93"/>
      <c r="EO9" s="93"/>
      <c r="EP9" s="93"/>
      <c r="EQ9" s="77"/>
      <c r="ER9" s="91"/>
      <c r="ES9" s="92"/>
      <c r="ET9" s="93"/>
      <c r="EU9" s="93"/>
      <c r="EV9" s="93"/>
      <c r="EW9" s="93"/>
      <c r="EX9" s="77"/>
      <c r="EY9" s="91"/>
      <c r="EZ9" s="92"/>
      <c r="FA9" s="93"/>
      <c r="FB9" s="93"/>
      <c r="FC9" s="93"/>
      <c r="FD9" s="93"/>
      <c r="FE9" s="77"/>
      <c r="FF9" s="91"/>
      <c r="FG9" s="92"/>
      <c r="FH9" s="93"/>
      <c r="FI9" s="93"/>
      <c r="FJ9" s="93"/>
      <c r="FK9" s="93"/>
      <c r="FL9" s="77"/>
      <c r="FM9" s="91"/>
      <c r="FN9" s="92"/>
      <c r="FO9" s="93"/>
      <c r="FP9" s="93"/>
      <c r="FQ9" s="93"/>
      <c r="FR9" s="93"/>
      <c r="FS9" s="77"/>
      <c r="FT9" s="94"/>
      <c r="FU9" s="95"/>
      <c r="FV9" s="96"/>
      <c r="FW9" s="96"/>
      <c r="FX9" s="96"/>
      <c r="FY9" s="96"/>
      <c r="FZ9" s="77"/>
      <c r="GA9" s="91"/>
      <c r="GB9" s="92"/>
      <c r="GC9" s="93"/>
      <c r="GD9" s="93"/>
      <c r="GE9" s="93"/>
      <c r="GF9" s="93"/>
      <c r="GG9" s="77"/>
      <c r="GH9" s="91"/>
      <c r="GI9" s="92"/>
      <c r="GJ9" s="93"/>
      <c r="GK9" s="93"/>
      <c r="GL9" s="93"/>
      <c r="GM9" s="93"/>
      <c r="GN9" s="77"/>
      <c r="GO9" s="91"/>
      <c r="GP9" s="92"/>
      <c r="GQ9" s="93"/>
      <c r="GR9" s="93"/>
      <c r="GS9" s="93"/>
      <c r="GT9" s="93"/>
      <c r="GU9" s="78"/>
      <c r="GV9" s="91"/>
      <c r="GW9" s="92"/>
      <c r="GX9" s="93"/>
      <c r="GY9" s="93"/>
      <c r="GZ9" s="93"/>
      <c r="HA9" s="93"/>
      <c r="HB9" s="78"/>
      <c r="HC9" s="91"/>
      <c r="HD9" s="92"/>
      <c r="HE9" s="93"/>
      <c r="HF9" s="93"/>
      <c r="HG9" s="93"/>
      <c r="HH9" s="93"/>
      <c r="HI9" s="78"/>
      <c r="HJ9" s="91"/>
      <c r="HK9" s="92"/>
      <c r="HL9" s="93"/>
      <c r="HM9" s="93"/>
      <c r="HN9" s="93"/>
      <c r="HO9" s="93"/>
      <c r="HP9" s="78"/>
      <c r="HQ9" s="91"/>
      <c r="HR9" s="92"/>
      <c r="HS9" s="93"/>
      <c r="HT9" s="93"/>
      <c r="HU9" s="93"/>
      <c r="HV9" s="93"/>
      <c r="HW9" s="78"/>
      <c r="HX9" s="91"/>
      <c r="HY9" s="92"/>
      <c r="HZ9" s="93"/>
      <c r="IA9" s="93"/>
      <c r="IB9" s="93"/>
      <c r="IC9" s="93"/>
      <c r="ID9" s="78"/>
      <c r="IE9" s="91"/>
      <c r="IF9" s="92"/>
      <c r="IG9" s="93"/>
      <c r="IH9" s="93"/>
      <c r="II9" s="93"/>
      <c r="IJ9" s="93"/>
      <c r="IK9" s="78"/>
      <c r="IL9" s="91"/>
      <c r="IM9" s="92"/>
      <c r="IN9" s="93"/>
      <c r="IO9" s="93"/>
      <c r="IP9" s="93"/>
      <c r="IQ9" s="93"/>
      <c r="IR9" s="78"/>
      <c r="IS9" s="91"/>
      <c r="IT9" s="92"/>
      <c r="IU9" s="93"/>
      <c r="IV9" s="93"/>
      <c r="IW9" s="93"/>
      <c r="IX9" s="93"/>
      <c r="IY9" s="78"/>
      <c r="IZ9" s="91"/>
      <c r="JA9" s="92"/>
      <c r="JB9" s="93"/>
      <c r="JC9" s="93"/>
      <c r="JD9" s="93"/>
      <c r="JE9" s="93"/>
      <c r="JF9" s="78"/>
      <c r="JG9" s="91"/>
      <c r="JH9" s="92"/>
      <c r="JI9" s="93"/>
      <c r="JJ9" s="93"/>
      <c r="JK9" s="93"/>
      <c r="JL9" s="93"/>
      <c r="JM9" s="78"/>
      <c r="JN9" s="91"/>
      <c r="JO9" s="92"/>
      <c r="JP9" s="93"/>
      <c r="JQ9" s="93"/>
      <c r="JR9" s="93"/>
      <c r="JS9" s="93"/>
    </row>
    <row r="10" spans="1:279" hidden="1">
      <c r="A10" s="87">
        <v>7</v>
      </c>
      <c r="B10" s="97">
        <v>0.61499999999999999</v>
      </c>
      <c r="C10" s="89">
        <v>-2.4361018961719001E-3</v>
      </c>
      <c r="D10" s="89">
        <v>2.3329279647329002E-3</v>
      </c>
      <c r="E10" s="89">
        <v>-1.5650912582999999E-6</v>
      </c>
      <c r="F10" s="90">
        <v>1.9239173808E-6</v>
      </c>
      <c r="G10" s="77"/>
      <c r="H10" s="91"/>
      <c r="I10" s="98"/>
      <c r="J10" s="93"/>
      <c r="K10" s="93"/>
      <c r="L10" s="93"/>
      <c r="M10" s="93"/>
      <c r="N10" s="77"/>
      <c r="O10" s="91"/>
      <c r="P10" s="98"/>
      <c r="Q10" s="93"/>
      <c r="R10" s="93"/>
      <c r="S10" s="93"/>
      <c r="T10" s="93"/>
      <c r="U10" s="77"/>
      <c r="V10" s="91"/>
      <c r="W10" s="98"/>
      <c r="X10" s="93"/>
      <c r="Y10" s="93"/>
      <c r="Z10" s="93"/>
      <c r="AA10" s="93"/>
      <c r="AB10" s="77"/>
      <c r="AC10" s="91"/>
      <c r="AD10" s="98"/>
      <c r="AE10" s="93"/>
      <c r="AF10" s="93"/>
      <c r="AG10" s="93"/>
      <c r="AH10" s="93"/>
      <c r="AI10" s="77"/>
      <c r="AJ10" s="91"/>
      <c r="AK10" s="98"/>
      <c r="AL10" s="93"/>
      <c r="AM10" s="93"/>
      <c r="AN10" s="93"/>
      <c r="AO10" s="93"/>
      <c r="AP10" s="77"/>
      <c r="AQ10" s="94"/>
      <c r="AR10" s="99"/>
      <c r="AS10" s="96"/>
      <c r="AT10" s="96"/>
      <c r="AU10" s="96"/>
      <c r="AV10" s="96"/>
      <c r="AW10" s="77"/>
      <c r="AX10" s="91"/>
      <c r="AY10" s="98"/>
      <c r="AZ10" s="93"/>
      <c r="BA10" s="93"/>
      <c r="BB10" s="93"/>
      <c r="BC10" s="93"/>
      <c r="BD10" s="77"/>
      <c r="BE10" s="91"/>
      <c r="BF10" s="98"/>
      <c r="BG10" s="93"/>
      <c r="BH10" s="93"/>
      <c r="BI10" s="93"/>
      <c r="BJ10" s="93"/>
      <c r="BK10" s="77"/>
      <c r="BL10" s="91"/>
      <c r="BM10" s="98"/>
      <c r="BN10" s="93"/>
      <c r="BO10" s="93"/>
      <c r="BP10" s="93"/>
      <c r="BQ10" s="93"/>
      <c r="BR10" s="78"/>
      <c r="BS10" s="91"/>
      <c r="BT10" s="98"/>
      <c r="BU10" s="93"/>
      <c r="BV10" s="93"/>
      <c r="BW10" s="93"/>
      <c r="BX10" s="93"/>
      <c r="BY10" s="78"/>
      <c r="BZ10" s="91"/>
      <c r="CA10" s="98"/>
      <c r="CB10" s="93"/>
      <c r="CC10" s="93"/>
      <c r="CD10" s="93"/>
      <c r="CE10" s="93"/>
      <c r="CF10" s="78"/>
      <c r="CG10" s="91"/>
      <c r="CH10" s="98"/>
      <c r="CI10" s="93"/>
      <c r="CJ10" s="93"/>
      <c r="CK10" s="93"/>
      <c r="CL10" s="93"/>
      <c r="CM10" s="78"/>
      <c r="CN10" s="91"/>
      <c r="CO10" s="98"/>
      <c r="CP10" s="93"/>
      <c r="CQ10" s="93"/>
      <c r="CR10" s="93"/>
      <c r="CS10" s="93"/>
      <c r="CT10" s="78"/>
      <c r="CU10" s="91"/>
      <c r="CV10" s="98"/>
      <c r="CW10" s="93"/>
      <c r="CX10" s="93"/>
      <c r="CY10" s="93"/>
      <c r="CZ10" s="93"/>
      <c r="DA10" s="78"/>
      <c r="DB10" s="91"/>
      <c r="DC10" s="98"/>
      <c r="DD10" s="93"/>
      <c r="DE10" s="93"/>
      <c r="DF10" s="93"/>
      <c r="DG10" s="93"/>
      <c r="DH10" s="78"/>
      <c r="DI10" s="91"/>
      <c r="DJ10" s="98"/>
      <c r="DK10" s="93"/>
      <c r="DL10" s="93"/>
      <c r="DM10" s="93"/>
      <c r="DN10" s="93"/>
      <c r="DO10" s="78"/>
      <c r="DP10" s="91"/>
      <c r="DQ10" s="98"/>
      <c r="DR10" s="93"/>
      <c r="DS10" s="93"/>
      <c r="DT10" s="93"/>
      <c r="DU10" s="93"/>
      <c r="DV10" s="78"/>
      <c r="DW10" s="91"/>
      <c r="DX10" s="98"/>
      <c r="DY10" s="93"/>
      <c r="DZ10" s="93"/>
      <c r="EA10" s="93"/>
      <c r="EB10" s="93"/>
      <c r="EC10" s="78"/>
      <c r="ED10" s="91"/>
      <c r="EE10" s="98"/>
      <c r="EF10" s="93"/>
      <c r="EG10" s="93"/>
      <c r="EH10" s="93"/>
      <c r="EI10" s="93"/>
      <c r="EJ10" s="78"/>
      <c r="EK10" s="91"/>
      <c r="EL10" s="98"/>
      <c r="EM10" s="93"/>
      <c r="EN10" s="93"/>
      <c r="EO10" s="93"/>
      <c r="EP10" s="93"/>
      <c r="EQ10" s="77"/>
      <c r="ER10" s="91"/>
      <c r="ES10" s="98"/>
      <c r="ET10" s="93"/>
      <c r="EU10" s="93"/>
      <c r="EV10" s="93"/>
      <c r="EW10" s="93"/>
      <c r="EX10" s="77"/>
      <c r="EY10" s="91"/>
      <c r="EZ10" s="98"/>
      <c r="FA10" s="93"/>
      <c r="FB10" s="93"/>
      <c r="FC10" s="93"/>
      <c r="FD10" s="93"/>
      <c r="FE10" s="77"/>
      <c r="FF10" s="91"/>
      <c r="FG10" s="98"/>
      <c r="FH10" s="93"/>
      <c r="FI10" s="93"/>
      <c r="FJ10" s="93"/>
      <c r="FK10" s="93"/>
      <c r="FL10" s="77"/>
      <c r="FM10" s="91"/>
      <c r="FN10" s="98"/>
      <c r="FO10" s="93"/>
      <c r="FP10" s="93"/>
      <c r="FQ10" s="93"/>
      <c r="FR10" s="93"/>
      <c r="FS10" s="77"/>
      <c r="FT10" s="94"/>
      <c r="FU10" s="99"/>
      <c r="FV10" s="96"/>
      <c r="FW10" s="96"/>
      <c r="FX10" s="96"/>
      <c r="FY10" s="96"/>
      <c r="FZ10" s="77"/>
      <c r="GA10" s="91"/>
      <c r="GB10" s="98"/>
      <c r="GC10" s="93"/>
      <c r="GD10" s="93"/>
      <c r="GE10" s="93"/>
      <c r="GF10" s="93"/>
      <c r="GG10" s="77"/>
      <c r="GH10" s="91"/>
      <c r="GI10" s="98"/>
      <c r="GJ10" s="93"/>
      <c r="GK10" s="93"/>
      <c r="GL10" s="93"/>
      <c r="GM10" s="93"/>
      <c r="GN10" s="77"/>
      <c r="GO10" s="91"/>
      <c r="GP10" s="98"/>
      <c r="GQ10" s="93"/>
      <c r="GR10" s="93"/>
      <c r="GS10" s="93"/>
      <c r="GT10" s="93"/>
      <c r="GU10" s="78"/>
      <c r="GV10" s="91"/>
      <c r="GW10" s="98"/>
      <c r="GX10" s="93"/>
      <c r="GY10" s="93"/>
      <c r="GZ10" s="93"/>
      <c r="HA10" s="93"/>
      <c r="HB10" s="78"/>
      <c r="HC10" s="91"/>
      <c r="HD10" s="98"/>
      <c r="HE10" s="93"/>
      <c r="HF10" s="93"/>
      <c r="HG10" s="93"/>
      <c r="HH10" s="93"/>
      <c r="HI10" s="78"/>
      <c r="HJ10" s="91"/>
      <c r="HK10" s="98"/>
      <c r="HL10" s="93"/>
      <c r="HM10" s="93"/>
      <c r="HN10" s="93"/>
      <c r="HO10" s="93"/>
      <c r="HP10" s="78"/>
      <c r="HQ10" s="91"/>
      <c r="HR10" s="98"/>
      <c r="HS10" s="93"/>
      <c r="HT10" s="93"/>
      <c r="HU10" s="93"/>
      <c r="HV10" s="93"/>
      <c r="HW10" s="78"/>
      <c r="HX10" s="91"/>
      <c r="HY10" s="98"/>
      <c r="HZ10" s="93"/>
      <c r="IA10" s="93"/>
      <c r="IB10" s="93"/>
      <c r="IC10" s="93"/>
      <c r="ID10" s="78"/>
      <c r="IE10" s="91"/>
      <c r="IF10" s="98"/>
      <c r="IG10" s="93"/>
      <c r="IH10" s="93"/>
      <c r="II10" s="93"/>
      <c r="IJ10" s="93"/>
      <c r="IK10" s="78"/>
      <c r="IL10" s="91"/>
      <c r="IM10" s="98"/>
      <c r="IN10" s="93"/>
      <c r="IO10" s="93"/>
      <c r="IP10" s="93"/>
      <c r="IQ10" s="93"/>
      <c r="IR10" s="78"/>
      <c r="IS10" s="91"/>
      <c r="IT10" s="98"/>
      <c r="IU10" s="93"/>
      <c r="IV10" s="93"/>
      <c r="IW10" s="93"/>
      <c r="IX10" s="93"/>
      <c r="IY10" s="78"/>
      <c r="IZ10" s="91"/>
      <c r="JA10" s="98"/>
      <c r="JB10" s="93"/>
      <c r="JC10" s="93"/>
      <c r="JD10" s="93"/>
      <c r="JE10" s="93"/>
      <c r="JF10" s="78"/>
      <c r="JG10" s="91"/>
      <c r="JH10" s="98"/>
      <c r="JI10" s="93"/>
      <c r="JJ10" s="93"/>
      <c r="JK10" s="93"/>
      <c r="JL10" s="93"/>
      <c r="JM10" s="78"/>
      <c r="JN10" s="91"/>
      <c r="JO10" s="98"/>
      <c r="JP10" s="93"/>
      <c r="JQ10" s="93"/>
      <c r="JR10" s="93"/>
      <c r="JS10" s="93"/>
    </row>
    <row r="11" spans="1:279" hidden="1">
      <c r="A11" s="87">
        <v>8</v>
      </c>
      <c r="B11" s="97">
        <v>0.63500000000000001</v>
      </c>
      <c r="C11" s="89">
        <v>-2.2189302188432999E-3</v>
      </c>
      <c r="D11" s="89">
        <v>1.9797818956930999E-3</v>
      </c>
      <c r="E11" s="89">
        <v>-1.5669676937000001E-6</v>
      </c>
      <c r="F11" s="90">
        <v>1.9269686799999998E-6</v>
      </c>
      <c r="G11" s="77"/>
      <c r="H11" s="91"/>
      <c r="I11" s="98"/>
      <c r="J11" s="93"/>
      <c r="K11" s="93"/>
      <c r="L11" s="93"/>
      <c r="M11" s="93"/>
      <c r="N11" s="77"/>
      <c r="O11" s="91"/>
      <c r="P11" s="98"/>
      <c r="Q11" s="93"/>
      <c r="R11" s="93"/>
      <c r="S11" s="93"/>
      <c r="T11" s="93"/>
      <c r="U11" s="77"/>
      <c r="V11" s="91"/>
      <c r="W11" s="98"/>
      <c r="X11" s="93"/>
      <c r="Y11" s="93"/>
      <c r="Z11" s="93"/>
      <c r="AA11" s="93"/>
      <c r="AB11" s="77"/>
      <c r="AC11" s="91"/>
      <c r="AD11" s="98"/>
      <c r="AE11" s="93"/>
      <c r="AF11" s="93"/>
      <c r="AG11" s="93"/>
      <c r="AH11" s="93"/>
      <c r="AI11" s="77"/>
      <c r="AJ11" s="91"/>
      <c r="AK11" s="98"/>
      <c r="AL11" s="93"/>
      <c r="AM11" s="93"/>
      <c r="AN11" s="93"/>
      <c r="AO11" s="93"/>
      <c r="AP11" s="77"/>
      <c r="AQ11" s="94"/>
      <c r="AR11" s="99"/>
      <c r="AS11" s="96"/>
      <c r="AT11" s="96"/>
      <c r="AU11" s="96"/>
      <c r="AV11" s="96"/>
      <c r="AW11" s="77"/>
      <c r="AX11" s="91"/>
      <c r="AY11" s="98"/>
      <c r="AZ11" s="93"/>
      <c r="BA11" s="93"/>
      <c r="BB11" s="93"/>
      <c r="BC11" s="93"/>
      <c r="BD11" s="77"/>
      <c r="BE11" s="91"/>
      <c r="BF11" s="98"/>
      <c r="BG11" s="93"/>
      <c r="BH11" s="93"/>
      <c r="BI11" s="93"/>
      <c r="BJ11" s="93"/>
      <c r="BK11" s="77"/>
      <c r="BL11" s="91"/>
      <c r="BM11" s="98"/>
      <c r="BN11" s="93"/>
      <c r="BO11" s="93"/>
      <c r="BP11" s="93"/>
      <c r="BQ11" s="93"/>
      <c r="BR11" s="78"/>
      <c r="BS11" s="91"/>
      <c r="BT11" s="98"/>
      <c r="BU11" s="93"/>
      <c r="BV11" s="93"/>
      <c r="BW11" s="93"/>
      <c r="BX11" s="93"/>
      <c r="BY11" s="78"/>
      <c r="BZ11" s="91"/>
      <c r="CA11" s="98"/>
      <c r="CB11" s="93"/>
      <c r="CC11" s="93"/>
      <c r="CD11" s="93"/>
      <c r="CE11" s="93"/>
      <c r="CF11" s="78"/>
      <c r="CG11" s="91"/>
      <c r="CH11" s="98"/>
      <c r="CI11" s="93"/>
      <c r="CJ11" s="93"/>
      <c r="CK11" s="93"/>
      <c r="CL11" s="93"/>
      <c r="CM11" s="78"/>
      <c r="CN11" s="91"/>
      <c r="CO11" s="98"/>
      <c r="CP11" s="93"/>
      <c r="CQ11" s="93"/>
      <c r="CR11" s="93"/>
      <c r="CS11" s="93"/>
      <c r="CT11" s="78"/>
      <c r="CU11" s="91"/>
      <c r="CV11" s="98"/>
      <c r="CW11" s="93"/>
      <c r="CX11" s="93"/>
      <c r="CY11" s="93"/>
      <c r="CZ11" s="93"/>
      <c r="DA11" s="78"/>
      <c r="DB11" s="91"/>
      <c r="DC11" s="98"/>
      <c r="DD11" s="93"/>
      <c r="DE11" s="93"/>
      <c r="DF11" s="93"/>
      <c r="DG11" s="93"/>
      <c r="DH11" s="78"/>
      <c r="DI11" s="91"/>
      <c r="DJ11" s="98"/>
      <c r="DK11" s="93"/>
      <c r="DL11" s="93"/>
      <c r="DM11" s="93"/>
      <c r="DN11" s="93"/>
      <c r="DO11" s="78"/>
      <c r="DP11" s="91"/>
      <c r="DQ11" s="98"/>
      <c r="DR11" s="93"/>
      <c r="DS11" s="93"/>
      <c r="DT11" s="93"/>
      <c r="DU11" s="93"/>
      <c r="DV11" s="78"/>
      <c r="DW11" s="91"/>
      <c r="DX11" s="98"/>
      <c r="DY11" s="93"/>
      <c r="DZ11" s="93"/>
      <c r="EA11" s="93"/>
      <c r="EB11" s="93"/>
      <c r="EC11" s="78"/>
      <c r="ED11" s="91"/>
      <c r="EE11" s="98"/>
      <c r="EF11" s="93"/>
      <c r="EG11" s="93"/>
      <c r="EH11" s="93"/>
      <c r="EI11" s="93"/>
      <c r="EJ11" s="78"/>
      <c r="EK11" s="91"/>
      <c r="EL11" s="98"/>
      <c r="EM11" s="93"/>
      <c r="EN11" s="93"/>
      <c r="EO11" s="93"/>
      <c r="EP11" s="93"/>
      <c r="EQ11" s="77"/>
      <c r="ER11" s="91"/>
      <c r="ES11" s="98"/>
      <c r="ET11" s="93"/>
      <c r="EU11" s="93"/>
      <c r="EV11" s="93"/>
      <c r="EW11" s="93"/>
      <c r="EX11" s="77"/>
      <c r="EY11" s="91"/>
      <c r="EZ11" s="98"/>
      <c r="FA11" s="93"/>
      <c r="FB11" s="93"/>
      <c r="FC11" s="93"/>
      <c r="FD11" s="93"/>
      <c r="FE11" s="77"/>
      <c r="FF11" s="91"/>
      <c r="FG11" s="98"/>
      <c r="FH11" s="93"/>
      <c r="FI11" s="93"/>
      <c r="FJ11" s="93"/>
      <c r="FK11" s="93"/>
      <c r="FL11" s="77"/>
      <c r="FM11" s="91"/>
      <c r="FN11" s="98"/>
      <c r="FO11" s="93"/>
      <c r="FP11" s="93"/>
      <c r="FQ11" s="93"/>
      <c r="FR11" s="93"/>
      <c r="FS11" s="77"/>
      <c r="FT11" s="94"/>
      <c r="FU11" s="99"/>
      <c r="FV11" s="96"/>
      <c r="FW11" s="96"/>
      <c r="FX11" s="96"/>
      <c r="FY11" s="96"/>
      <c r="FZ11" s="77"/>
      <c r="GA11" s="91"/>
      <c r="GB11" s="98"/>
      <c r="GC11" s="93"/>
      <c r="GD11" s="93"/>
      <c r="GE11" s="93"/>
      <c r="GF11" s="93"/>
      <c r="GG11" s="77"/>
      <c r="GH11" s="91"/>
      <c r="GI11" s="98"/>
      <c r="GJ11" s="93"/>
      <c r="GK11" s="93"/>
      <c r="GL11" s="93"/>
      <c r="GM11" s="93"/>
      <c r="GN11" s="77"/>
      <c r="GO11" s="91"/>
      <c r="GP11" s="98"/>
      <c r="GQ11" s="93"/>
      <c r="GR11" s="93"/>
      <c r="GS11" s="93"/>
      <c r="GT11" s="93"/>
      <c r="GU11" s="78"/>
      <c r="GV11" s="91"/>
      <c r="GW11" s="98"/>
      <c r="GX11" s="93"/>
      <c r="GY11" s="93"/>
      <c r="GZ11" s="93"/>
      <c r="HA11" s="93"/>
      <c r="HB11" s="78"/>
      <c r="HC11" s="91"/>
      <c r="HD11" s="98"/>
      <c r="HE11" s="93"/>
      <c r="HF11" s="93"/>
      <c r="HG11" s="93"/>
      <c r="HH11" s="93"/>
      <c r="HI11" s="78"/>
      <c r="HJ11" s="91"/>
      <c r="HK11" s="98"/>
      <c r="HL11" s="93"/>
      <c r="HM11" s="93"/>
      <c r="HN11" s="93"/>
      <c r="HO11" s="93"/>
      <c r="HP11" s="78"/>
      <c r="HQ11" s="91"/>
      <c r="HR11" s="98"/>
      <c r="HS11" s="93"/>
      <c r="HT11" s="93"/>
      <c r="HU11" s="93"/>
      <c r="HV11" s="93"/>
      <c r="HW11" s="78"/>
      <c r="HX11" s="91"/>
      <c r="HY11" s="98"/>
      <c r="HZ11" s="93"/>
      <c r="IA11" s="93"/>
      <c r="IB11" s="93"/>
      <c r="IC11" s="93"/>
      <c r="ID11" s="78"/>
      <c r="IE11" s="91"/>
      <c r="IF11" s="98"/>
      <c r="IG11" s="93"/>
      <c r="IH11" s="93"/>
      <c r="II11" s="93"/>
      <c r="IJ11" s="93"/>
      <c r="IK11" s="78"/>
      <c r="IL11" s="91"/>
      <c r="IM11" s="98"/>
      <c r="IN11" s="93"/>
      <c r="IO11" s="93"/>
      <c r="IP11" s="93"/>
      <c r="IQ11" s="93"/>
      <c r="IR11" s="78"/>
      <c r="IS11" s="91"/>
      <c r="IT11" s="98"/>
      <c r="IU11" s="93"/>
      <c r="IV11" s="93"/>
      <c r="IW11" s="93"/>
      <c r="IX11" s="93"/>
      <c r="IY11" s="78"/>
      <c r="IZ11" s="91"/>
      <c r="JA11" s="98"/>
      <c r="JB11" s="93"/>
      <c r="JC11" s="93"/>
      <c r="JD11" s="93"/>
      <c r="JE11" s="93"/>
      <c r="JF11" s="78"/>
      <c r="JG11" s="91"/>
      <c r="JH11" s="98"/>
      <c r="JI11" s="93"/>
      <c r="JJ11" s="93"/>
      <c r="JK11" s="93"/>
      <c r="JL11" s="93"/>
      <c r="JM11" s="78"/>
      <c r="JN11" s="91"/>
      <c r="JO11" s="98"/>
      <c r="JP11" s="93"/>
      <c r="JQ11" s="93"/>
      <c r="JR11" s="93"/>
      <c r="JS11" s="93"/>
    </row>
    <row r="12" spans="1:279" hidden="1">
      <c r="A12" s="87">
        <v>9</v>
      </c>
      <c r="B12" s="97">
        <v>0.65500000000000003</v>
      </c>
      <c r="C12" s="89">
        <v>-1.9375650211732999E-3</v>
      </c>
      <c r="D12" s="89">
        <v>1.5367709455657999E-3</v>
      </c>
      <c r="E12" s="89">
        <v>-1.5693987823E-6</v>
      </c>
      <c r="F12" s="90">
        <v>1.9307964415999999E-6</v>
      </c>
      <c r="G12" s="77"/>
      <c r="H12" s="91"/>
      <c r="I12" s="98"/>
      <c r="J12" s="93"/>
      <c r="K12" s="93"/>
      <c r="L12" s="93"/>
      <c r="M12" s="93"/>
      <c r="N12" s="77"/>
      <c r="O12" s="91"/>
      <c r="P12" s="98"/>
      <c r="Q12" s="93"/>
      <c r="R12" s="93"/>
      <c r="S12" s="93"/>
      <c r="T12" s="93"/>
      <c r="U12" s="77"/>
      <c r="V12" s="91"/>
      <c r="W12" s="98"/>
      <c r="X12" s="93"/>
      <c r="Y12" s="93"/>
      <c r="Z12" s="93"/>
      <c r="AA12" s="93"/>
      <c r="AB12" s="77"/>
      <c r="AC12" s="91"/>
      <c r="AD12" s="98"/>
      <c r="AE12" s="93"/>
      <c r="AF12" s="93"/>
      <c r="AG12" s="93"/>
      <c r="AH12" s="93"/>
      <c r="AI12" s="77"/>
      <c r="AJ12" s="91"/>
      <c r="AK12" s="98"/>
      <c r="AL12" s="93"/>
      <c r="AM12" s="93"/>
      <c r="AN12" s="93"/>
      <c r="AO12" s="93"/>
      <c r="AP12" s="77"/>
      <c r="AQ12" s="94"/>
      <c r="AR12" s="99"/>
      <c r="AS12" s="96"/>
      <c r="AT12" s="96"/>
      <c r="AU12" s="96"/>
      <c r="AV12" s="96"/>
      <c r="AW12" s="77"/>
      <c r="AX12" s="91"/>
      <c r="AY12" s="98"/>
      <c r="AZ12" s="93"/>
      <c r="BA12" s="93"/>
      <c r="BB12" s="93"/>
      <c r="BC12" s="93"/>
      <c r="BD12" s="77"/>
      <c r="BE12" s="91"/>
      <c r="BF12" s="98"/>
      <c r="BG12" s="93"/>
      <c r="BH12" s="93"/>
      <c r="BI12" s="93"/>
      <c r="BJ12" s="93"/>
      <c r="BK12" s="77"/>
      <c r="BL12" s="91"/>
      <c r="BM12" s="98"/>
      <c r="BN12" s="93"/>
      <c r="BO12" s="93"/>
      <c r="BP12" s="93"/>
      <c r="BQ12" s="93"/>
      <c r="BR12" s="78"/>
      <c r="BS12" s="91"/>
      <c r="BT12" s="98"/>
      <c r="BU12" s="93"/>
      <c r="BV12" s="93"/>
      <c r="BW12" s="93"/>
      <c r="BX12" s="93"/>
      <c r="BY12" s="78"/>
      <c r="BZ12" s="91"/>
      <c r="CA12" s="98"/>
      <c r="CB12" s="93"/>
      <c r="CC12" s="93"/>
      <c r="CD12" s="93"/>
      <c r="CE12" s="93"/>
      <c r="CF12" s="78"/>
      <c r="CG12" s="91"/>
      <c r="CH12" s="98"/>
      <c r="CI12" s="93"/>
      <c r="CJ12" s="93"/>
      <c r="CK12" s="93"/>
      <c r="CL12" s="93"/>
      <c r="CM12" s="78"/>
      <c r="CN12" s="91"/>
      <c r="CO12" s="98"/>
      <c r="CP12" s="93"/>
      <c r="CQ12" s="93"/>
      <c r="CR12" s="93"/>
      <c r="CS12" s="93"/>
      <c r="CT12" s="78"/>
      <c r="CU12" s="91"/>
      <c r="CV12" s="98"/>
      <c r="CW12" s="93"/>
      <c r="CX12" s="93"/>
      <c r="CY12" s="93"/>
      <c r="CZ12" s="93"/>
      <c r="DA12" s="78"/>
      <c r="DB12" s="91"/>
      <c r="DC12" s="98"/>
      <c r="DD12" s="93"/>
      <c r="DE12" s="93"/>
      <c r="DF12" s="93"/>
      <c r="DG12" s="93"/>
      <c r="DH12" s="78"/>
      <c r="DI12" s="91"/>
      <c r="DJ12" s="98"/>
      <c r="DK12" s="93"/>
      <c r="DL12" s="93"/>
      <c r="DM12" s="93"/>
      <c r="DN12" s="93"/>
      <c r="DO12" s="78"/>
      <c r="DP12" s="91"/>
      <c r="DQ12" s="98"/>
      <c r="DR12" s="93"/>
      <c r="DS12" s="93"/>
      <c r="DT12" s="93"/>
      <c r="DU12" s="93"/>
      <c r="DV12" s="78"/>
      <c r="DW12" s="91"/>
      <c r="DX12" s="98"/>
      <c r="DY12" s="93"/>
      <c r="DZ12" s="93"/>
      <c r="EA12" s="93"/>
      <c r="EB12" s="93"/>
      <c r="EC12" s="78"/>
      <c r="ED12" s="91"/>
      <c r="EE12" s="98"/>
      <c r="EF12" s="93"/>
      <c r="EG12" s="93"/>
      <c r="EH12" s="93"/>
      <c r="EI12" s="93"/>
      <c r="EJ12" s="78"/>
      <c r="EK12" s="91"/>
      <c r="EL12" s="98"/>
      <c r="EM12" s="93"/>
      <c r="EN12" s="93"/>
      <c r="EO12" s="93"/>
      <c r="EP12" s="93"/>
      <c r="EQ12" s="77"/>
      <c r="ER12" s="91"/>
      <c r="ES12" s="98"/>
      <c r="ET12" s="93"/>
      <c r="EU12" s="93"/>
      <c r="EV12" s="93"/>
      <c r="EW12" s="93"/>
      <c r="EX12" s="77"/>
      <c r="EY12" s="91"/>
      <c r="EZ12" s="98"/>
      <c r="FA12" s="93"/>
      <c r="FB12" s="93"/>
      <c r="FC12" s="93"/>
      <c r="FD12" s="93"/>
      <c r="FE12" s="77"/>
      <c r="FF12" s="91"/>
      <c r="FG12" s="98"/>
      <c r="FH12" s="93"/>
      <c r="FI12" s="93"/>
      <c r="FJ12" s="93"/>
      <c r="FK12" s="93"/>
      <c r="FL12" s="77"/>
      <c r="FM12" s="91"/>
      <c r="FN12" s="98"/>
      <c r="FO12" s="93"/>
      <c r="FP12" s="93"/>
      <c r="FQ12" s="93"/>
      <c r="FR12" s="93"/>
      <c r="FS12" s="77"/>
      <c r="FT12" s="94"/>
      <c r="FU12" s="99"/>
      <c r="FV12" s="96"/>
      <c r="FW12" s="96"/>
      <c r="FX12" s="96"/>
      <c r="FY12" s="96"/>
      <c r="FZ12" s="77"/>
      <c r="GA12" s="91"/>
      <c r="GB12" s="98"/>
      <c r="GC12" s="93"/>
      <c r="GD12" s="93"/>
      <c r="GE12" s="93"/>
      <c r="GF12" s="93"/>
      <c r="GG12" s="77"/>
      <c r="GH12" s="91"/>
      <c r="GI12" s="98"/>
      <c r="GJ12" s="93"/>
      <c r="GK12" s="93"/>
      <c r="GL12" s="93"/>
      <c r="GM12" s="93"/>
      <c r="GN12" s="77"/>
      <c r="GO12" s="91"/>
      <c r="GP12" s="98"/>
      <c r="GQ12" s="93"/>
      <c r="GR12" s="93"/>
      <c r="GS12" s="93"/>
      <c r="GT12" s="93"/>
      <c r="GU12" s="78"/>
      <c r="GV12" s="91"/>
      <c r="GW12" s="98"/>
      <c r="GX12" s="93"/>
      <c r="GY12" s="93"/>
      <c r="GZ12" s="93"/>
      <c r="HA12" s="93"/>
      <c r="HB12" s="78"/>
      <c r="HC12" s="91"/>
      <c r="HD12" s="98"/>
      <c r="HE12" s="93"/>
      <c r="HF12" s="93"/>
      <c r="HG12" s="93"/>
      <c r="HH12" s="93"/>
      <c r="HI12" s="78"/>
      <c r="HJ12" s="91"/>
      <c r="HK12" s="98"/>
      <c r="HL12" s="93"/>
      <c r="HM12" s="93"/>
      <c r="HN12" s="93"/>
      <c r="HO12" s="93"/>
      <c r="HP12" s="78"/>
      <c r="HQ12" s="91"/>
      <c r="HR12" s="98"/>
      <c r="HS12" s="93"/>
      <c r="HT12" s="93"/>
      <c r="HU12" s="93"/>
      <c r="HV12" s="93"/>
      <c r="HW12" s="78"/>
      <c r="HX12" s="91"/>
      <c r="HY12" s="98"/>
      <c r="HZ12" s="93"/>
      <c r="IA12" s="93"/>
      <c r="IB12" s="93"/>
      <c r="IC12" s="93"/>
      <c r="ID12" s="78"/>
      <c r="IE12" s="91"/>
      <c r="IF12" s="98"/>
      <c r="IG12" s="93"/>
      <c r="IH12" s="93"/>
      <c r="II12" s="93"/>
      <c r="IJ12" s="93"/>
      <c r="IK12" s="78"/>
      <c r="IL12" s="91"/>
      <c r="IM12" s="98"/>
      <c r="IN12" s="93"/>
      <c r="IO12" s="93"/>
      <c r="IP12" s="93"/>
      <c r="IQ12" s="93"/>
      <c r="IR12" s="78"/>
      <c r="IS12" s="91"/>
      <c r="IT12" s="98"/>
      <c r="IU12" s="93"/>
      <c r="IV12" s="93"/>
      <c r="IW12" s="93"/>
      <c r="IX12" s="93"/>
      <c r="IY12" s="78"/>
      <c r="IZ12" s="91"/>
      <c r="JA12" s="98"/>
      <c r="JB12" s="93"/>
      <c r="JC12" s="93"/>
      <c r="JD12" s="93"/>
      <c r="JE12" s="93"/>
      <c r="JF12" s="78"/>
      <c r="JG12" s="91"/>
      <c r="JH12" s="98"/>
      <c r="JI12" s="93"/>
      <c r="JJ12" s="93"/>
      <c r="JK12" s="93"/>
      <c r="JL12" s="93"/>
      <c r="JM12" s="78"/>
      <c r="JN12" s="91"/>
      <c r="JO12" s="98"/>
      <c r="JP12" s="93"/>
      <c r="JQ12" s="93"/>
      <c r="JR12" s="93"/>
      <c r="JS12" s="93"/>
    </row>
    <row r="13" spans="1:279" hidden="1">
      <c r="A13" s="87">
        <v>10</v>
      </c>
      <c r="B13" s="97">
        <v>0.67500000000000004</v>
      </c>
      <c r="C13" s="89">
        <v>-1.8211308776797E-3</v>
      </c>
      <c r="D13" s="89">
        <v>1.3590733713544001E-3</v>
      </c>
      <c r="E13" s="89">
        <v>-1.5704048119999999E-6</v>
      </c>
      <c r="F13" s="90">
        <v>1.9323318076E-6</v>
      </c>
      <c r="G13" s="77"/>
      <c r="H13" s="91"/>
      <c r="I13" s="98"/>
      <c r="J13" s="93"/>
      <c r="K13" s="93"/>
      <c r="L13" s="93"/>
      <c r="M13" s="93"/>
      <c r="N13" s="77"/>
      <c r="O13" s="91"/>
      <c r="P13" s="98"/>
      <c r="Q13" s="93"/>
      <c r="R13" s="93"/>
      <c r="S13" s="93"/>
      <c r="T13" s="93"/>
      <c r="U13" s="77"/>
      <c r="V13" s="91"/>
      <c r="W13" s="98"/>
      <c r="X13" s="93"/>
      <c r="Y13" s="93"/>
      <c r="Z13" s="93"/>
      <c r="AA13" s="93"/>
      <c r="AB13" s="77"/>
      <c r="AC13" s="91"/>
      <c r="AD13" s="98"/>
      <c r="AE13" s="93"/>
      <c r="AF13" s="93"/>
      <c r="AG13" s="93"/>
      <c r="AH13" s="93"/>
      <c r="AI13" s="77"/>
      <c r="AJ13" s="91"/>
      <c r="AK13" s="98"/>
      <c r="AL13" s="93"/>
      <c r="AM13" s="93"/>
      <c r="AN13" s="93"/>
      <c r="AO13" s="93"/>
      <c r="AP13" s="77"/>
      <c r="AQ13" s="94"/>
      <c r="AR13" s="99"/>
      <c r="AS13" s="96"/>
      <c r="AT13" s="96"/>
      <c r="AU13" s="96"/>
      <c r="AV13" s="96"/>
      <c r="AW13" s="77"/>
      <c r="AX13" s="91"/>
      <c r="AY13" s="98"/>
      <c r="AZ13" s="93"/>
      <c r="BA13" s="93"/>
      <c r="BB13" s="93"/>
      <c r="BC13" s="93"/>
      <c r="BD13" s="77"/>
      <c r="BE13" s="91"/>
      <c r="BF13" s="98"/>
      <c r="BG13" s="93"/>
      <c r="BH13" s="93"/>
      <c r="BI13" s="93"/>
      <c r="BJ13" s="93"/>
      <c r="BK13" s="77"/>
      <c r="BL13" s="91"/>
      <c r="BM13" s="98"/>
      <c r="BN13" s="93"/>
      <c r="BO13" s="93"/>
      <c r="BP13" s="93"/>
      <c r="BQ13" s="93"/>
      <c r="BR13" s="78"/>
      <c r="BS13" s="91"/>
      <c r="BT13" s="98"/>
      <c r="BU13" s="93"/>
      <c r="BV13" s="93"/>
      <c r="BW13" s="93"/>
      <c r="BX13" s="93"/>
      <c r="BY13" s="78"/>
      <c r="BZ13" s="91"/>
      <c r="CA13" s="98"/>
      <c r="CB13" s="93"/>
      <c r="CC13" s="93"/>
      <c r="CD13" s="93"/>
      <c r="CE13" s="93"/>
      <c r="CF13" s="78"/>
      <c r="CG13" s="91"/>
      <c r="CH13" s="98"/>
      <c r="CI13" s="93"/>
      <c r="CJ13" s="93"/>
      <c r="CK13" s="93"/>
      <c r="CL13" s="93"/>
      <c r="CM13" s="78"/>
      <c r="CN13" s="91"/>
      <c r="CO13" s="98"/>
      <c r="CP13" s="93"/>
      <c r="CQ13" s="93"/>
      <c r="CR13" s="93"/>
      <c r="CS13" s="93"/>
      <c r="CT13" s="78"/>
      <c r="CU13" s="91"/>
      <c r="CV13" s="98"/>
      <c r="CW13" s="93"/>
      <c r="CX13" s="93"/>
      <c r="CY13" s="93"/>
      <c r="CZ13" s="93"/>
      <c r="DA13" s="78"/>
      <c r="DB13" s="91"/>
      <c r="DC13" s="98"/>
      <c r="DD13" s="93"/>
      <c r="DE13" s="93"/>
      <c r="DF13" s="93"/>
      <c r="DG13" s="93"/>
      <c r="DH13" s="78"/>
      <c r="DI13" s="91"/>
      <c r="DJ13" s="98"/>
      <c r="DK13" s="93"/>
      <c r="DL13" s="93"/>
      <c r="DM13" s="93"/>
      <c r="DN13" s="93"/>
      <c r="DO13" s="78"/>
      <c r="DP13" s="91"/>
      <c r="DQ13" s="98"/>
      <c r="DR13" s="93"/>
      <c r="DS13" s="93"/>
      <c r="DT13" s="93"/>
      <c r="DU13" s="93"/>
      <c r="DV13" s="78"/>
      <c r="DW13" s="91"/>
      <c r="DX13" s="98"/>
      <c r="DY13" s="93"/>
      <c r="DZ13" s="93"/>
      <c r="EA13" s="93"/>
      <c r="EB13" s="93"/>
      <c r="EC13" s="78"/>
      <c r="ED13" s="91"/>
      <c r="EE13" s="98"/>
      <c r="EF13" s="93"/>
      <c r="EG13" s="93"/>
      <c r="EH13" s="93"/>
      <c r="EI13" s="93"/>
      <c r="EJ13" s="78"/>
      <c r="EK13" s="91"/>
      <c r="EL13" s="98"/>
      <c r="EM13" s="93"/>
      <c r="EN13" s="93"/>
      <c r="EO13" s="93"/>
      <c r="EP13" s="93"/>
      <c r="EQ13" s="77"/>
      <c r="ER13" s="91"/>
      <c r="ES13" s="98"/>
      <c r="ET13" s="93"/>
      <c r="EU13" s="93"/>
      <c r="EV13" s="93"/>
      <c r="EW13" s="93"/>
      <c r="EX13" s="77"/>
      <c r="EY13" s="91"/>
      <c r="EZ13" s="98"/>
      <c r="FA13" s="93"/>
      <c r="FB13" s="93"/>
      <c r="FC13" s="93"/>
      <c r="FD13" s="93"/>
      <c r="FE13" s="77"/>
      <c r="FF13" s="91"/>
      <c r="FG13" s="98"/>
      <c r="FH13" s="93"/>
      <c r="FI13" s="93"/>
      <c r="FJ13" s="93"/>
      <c r="FK13" s="93"/>
      <c r="FL13" s="77"/>
      <c r="FM13" s="91"/>
      <c r="FN13" s="98"/>
      <c r="FO13" s="93"/>
      <c r="FP13" s="93"/>
      <c r="FQ13" s="93"/>
      <c r="FR13" s="93"/>
      <c r="FS13" s="77"/>
      <c r="FT13" s="94"/>
      <c r="FU13" s="99"/>
      <c r="FV13" s="96"/>
      <c r="FW13" s="96"/>
      <c r="FX13" s="96"/>
      <c r="FY13" s="96"/>
      <c r="FZ13" s="77"/>
      <c r="GA13" s="91"/>
      <c r="GB13" s="98"/>
      <c r="GC13" s="93"/>
      <c r="GD13" s="93"/>
      <c r="GE13" s="93"/>
      <c r="GF13" s="93"/>
      <c r="GG13" s="77"/>
      <c r="GH13" s="91"/>
      <c r="GI13" s="98"/>
      <c r="GJ13" s="93"/>
      <c r="GK13" s="93"/>
      <c r="GL13" s="93"/>
      <c r="GM13" s="93"/>
      <c r="GN13" s="77"/>
      <c r="GO13" s="91"/>
      <c r="GP13" s="98"/>
      <c r="GQ13" s="93"/>
      <c r="GR13" s="93"/>
      <c r="GS13" s="93"/>
      <c r="GT13" s="93"/>
      <c r="GU13" s="78"/>
      <c r="GV13" s="91"/>
      <c r="GW13" s="98"/>
      <c r="GX13" s="93"/>
      <c r="GY13" s="93"/>
      <c r="GZ13" s="93"/>
      <c r="HA13" s="93"/>
      <c r="HB13" s="78"/>
      <c r="HC13" s="91"/>
      <c r="HD13" s="98"/>
      <c r="HE13" s="93"/>
      <c r="HF13" s="93"/>
      <c r="HG13" s="93"/>
      <c r="HH13" s="93"/>
      <c r="HI13" s="78"/>
      <c r="HJ13" s="91"/>
      <c r="HK13" s="98"/>
      <c r="HL13" s="93"/>
      <c r="HM13" s="93"/>
      <c r="HN13" s="93"/>
      <c r="HO13" s="93"/>
      <c r="HP13" s="78"/>
      <c r="HQ13" s="91"/>
      <c r="HR13" s="98"/>
      <c r="HS13" s="93"/>
      <c r="HT13" s="93"/>
      <c r="HU13" s="93"/>
      <c r="HV13" s="93"/>
      <c r="HW13" s="78"/>
      <c r="HX13" s="91"/>
      <c r="HY13" s="98"/>
      <c r="HZ13" s="93"/>
      <c r="IA13" s="93"/>
      <c r="IB13" s="93"/>
      <c r="IC13" s="93"/>
      <c r="ID13" s="78"/>
      <c r="IE13" s="91"/>
      <c r="IF13" s="98"/>
      <c r="IG13" s="93"/>
      <c r="IH13" s="93"/>
      <c r="II13" s="93"/>
      <c r="IJ13" s="93"/>
      <c r="IK13" s="78"/>
      <c r="IL13" s="91"/>
      <c r="IM13" s="98"/>
      <c r="IN13" s="93"/>
      <c r="IO13" s="93"/>
      <c r="IP13" s="93"/>
      <c r="IQ13" s="93"/>
      <c r="IR13" s="78"/>
      <c r="IS13" s="91"/>
      <c r="IT13" s="98"/>
      <c r="IU13" s="93"/>
      <c r="IV13" s="93"/>
      <c r="IW13" s="93"/>
      <c r="IX13" s="93"/>
      <c r="IY13" s="78"/>
      <c r="IZ13" s="91"/>
      <c r="JA13" s="98"/>
      <c r="JB13" s="93"/>
      <c r="JC13" s="93"/>
      <c r="JD13" s="93"/>
      <c r="JE13" s="93"/>
      <c r="JF13" s="78"/>
      <c r="JG13" s="91"/>
      <c r="JH13" s="98"/>
      <c r="JI13" s="93"/>
      <c r="JJ13" s="93"/>
      <c r="JK13" s="93"/>
      <c r="JL13" s="93"/>
      <c r="JM13" s="78"/>
      <c r="JN13" s="91"/>
      <c r="JO13" s="98"/>
      <c r="JP13" s="93"/>
      <c r="JQ13" s="93"/>
      <c r="JR13" s="93"/>
      <c r="JS13" s="93"/>
    </row>
    <row r="14" spans="1:279" hidden="1">
      <c r="A14" s="87">
        <v>11</v>
      </c>
      <c r="B14" s="97">
        <v>0.69499999999999995</v>
      </c>
      <c r="C14" s="89">
        <v>-1.7610562127539E-3</v>
      </c>
      <c r="D14" s="89">
        <v>1.2701185634915999E-3</v>
      </c>
      <c r="E14" s="89">
        <v>-1.570923877E-6</v>
      </c>
      <c r="F14" s="90">
        <v>1.9331004067000001E-6</v>
      </c>
      <c r="G14" s="77"/>
      <c r="H14" s="91"/>
      <c r="I14" s="98"/>
      <c r="J14" s="93"/>
      <c r="K14" s="93"/>
      <c r="L14" s="93"/>
      <c r="M14" s="93"/>
      <c r="N14" s="77"/>
      <c r="O14" s="91"/>
      <c r="P14" s="98"/>
      <c r="Q14" s="93"/>
      <c r="R14" s="93"/>
      <c r="S14" s="93"/>
      <c r="T14" s="93"/>
      <c r="U14" s="77"/>
      <c r="V14" s="91"/>
      <c r="W14" s="98"/>
      <c r="X14" s="93"/>
      <c r="Y14" s="93"/>
      <c r="Z14" s="93"/>
      <c r="AA14" s="93"/>
      <c r="AB14" s="77"/>
      <c r="AC14" s="91"/>
      <c r="AD14" s="98"/>
      <c r="AE14" s="93"/>
      <c r="AF14" s="93"/>
      <c r="AG14" s="93"/>
      <c r="AH14" s="93"/>
      <c r="AI14" s="77"/>
      <c r="AJ14" s="91"/>
      <c r="AK14" s="98"/>
      <c r="AL14" s="93"/>
      <c r="AM14" s="93"/>
      <c r="AN14" s="93"/>
      <c r="AO14" s="93"/>
      <c r="AP14" s="77"/>
      <c r="AQ14" s="94"/>
      <c r="AR14" s="99"/>
      <c r="AS14" s="96"/>
      <c r="AT14" s="96"/>
      <c r="AU14" s="96"/>
      <c r="AV14" s="96"/>
      <c r="AW14" s="77"/>
      <c r="AX14" s="91"/>
      <c r="AY14" s="98"/>
      <c r="AZ14" s="93"/>
      <c r="BA14" s="93"/>
      <c r="BB14" s="93"/>
      <c r="BC14" s="93"/>
      <c r="BD14" s="77"/>
      <c r="BE14" s="91"/>
      <c r="BF14" s="98"/>
      <c r="BG14" s="93"/>
      <c r="BH14" s="93"/>
      <c r="BI14" s="93"/>
      <c r="BJ14" s="93"/>
      <c r="BK14" s="77"/>
      <c r="BL14" s="91"/>
      <c r="BM14" s="98"/>
      <c r="BN14" s="93"/>
      <c r="BO14" s="93"/>
      <c r="BP14" s="93"/>
      <c r="BQ14" s="93"/>
      <c r="BR14" s="78"/>
      <c r="BS14" s="91"/>
      <c r="BT14" s="98"/>
      <c r="BU14" s="93"/>
      <c r="BV14" s="93"/>
      <c r="BW14" s="93"/>
      <c r="BX14" s="93"/>
      <c r="BY14" s="78"/>
      <c r="BZ14" s="91"/>
      <c r="CA14" s="98"/>
      <c r="CB14" s="93"/>
      <c r="CC14" s="93"/>
      <c r="CD14" s="93"/>
      <c r="CE14" s="93"/>
      <c r="CF14" s="78"/>
      <c r="CG14" s="91"/>
      <c r="CH14" s="98"/>
      <c r="CI14" s="93"/>
      <c r="CJ14" s="93"/>
      <c r="CK14" s="93"/>
      <c r="CL14" s="93"/>
      <c r="CM14" s="78"/>
      <c r="CN14" s="91"/>
      <c r="CO14" s="98"/>
      <c r="CP14" s="93"/>
      <c r="CQ14" s="93"/>
      <c r="CR14" s="93"/>
      <c r="CS14" s="93"/>
      <c r="CT14" s="78"/>
      <c r="CU14" s="91"/>
      <c r="CV14" s="98"/>
      <c r="CW14" s="93"/>
      <c r="CX14" s="93"/>
      <c r="CY14" s="93"/>
      <c r="CZ14" s="93"/>
      <c r="DA14" s="78"/>
      <c r="DB14" s="91"/>
      <c r="DC14" s="98"/>
      <c r="DD14" s="93"/>
      <c r="DE14" s="93"/>
      <c r="DF14" s="93"/>
      <c r="DG14" s="93"/>
      <c r="DH14" s="78"/>
      <c r="DI14" s="91"/>
      <c r="DJ14" s="98"/>
      <c r="DK14" s="93"/>
      <c r="DL14" s="93"/>
      <c r="DM14" s="93"/>
      <c r="DN14" s="93"/>
      <c r="DO14" s="78"/>
      <c r="DP14" s="91"/>
      <c r="DQ14" s="98"/>
      <c r="DR14" s="93"/>
      <c r="DS14" s="93"/>
      <c r="DT14" s="93"/>
      <c r="DU14" s="93"/>
      <c r="DV14" s="78"/>
      <c r="DW14" s="91"/>
      <c r="DX14" s="98"/>
      <c r="DY14" s="93"/>
      <c r="DZ14" s="93"/>
      <c r="EA14" s="93"/>
      <c r="EB14" s="93"/>
      <c r="EC14" s="78"/>
      <c r="ED14" s="91"/>
      <c r="EE14" s="98"/>
      <c r="EF14" s="93"/>
      <c r="EG14" s="93"/>
      <c r="EH14" s="93"/>
      <c r="EI14" s="93"/>
      <c r="EJ14" s="78"/>
      <c r="EK14" s="91"/>
      <c r="EL14" s="98"/>
      <c r="EM14" s="93"/>
      <c r="EN14" s="93"/>
      <c r="EO14" s="93"/>
      <c r="EP14" s="93"/>
      <c r="EQ14" s="77"/>
      <c r="ER14" s="91"/>
      <c r="ES14" s="98"/>
      <c r="ET14" s="93"/>
      <c r="EU14" s="93"/>
      <c r="EV14" s="93"/>
      <c r="EW14" s="93"/>
      <c r="EX14" s="77"/>
      <c r="EY14" s="91"/>
      <c r="EZ14" s="98"/>
      <c r="FA14" s="93"/>
      <c r="FB14" s="93"/>
      <c r="FC14" s="93"/>
      <c r="FD14" s="93"/>
      <c r="FE14" s="77"/>
      <c r="FF14" s="91"/>
      <c r="FG14" s="98"/>
      <c r="FH14" s="93"/>
      <c r="FI14" s="93"/>
      <c r="FJ14" s="93"/>
      <c r="FK14" s="93"/>
      <c r="FL14" s="77"/>
      <c r="FM14" s="91"/>
      <c r="FN14" s="98"/>
      <c r="FO14" s="93"/>
      <c r="FP14" s="93"/>
      <c r="FQ14" s="93"/>
      <c r="FR14" s="93"/>
      <c r="FS14" s="77"/>
      <c r="FT14" s="94"/>
      <c r="FU14" s="99"/>
      <c r="FV14" s="96"/>
      <c r="FW14" s="96"/>
      <c r="FX14" s="96"/>
      <c r="FY14" s="96"/>
      <c r="FZ14" s="77"/>
      <c r="GA14" s="91"/>
      <c r="GB14" s="98"/>
      <c r="GC14" s="93"/>
      <c r="GD14" s="93"/>
      <c r="GE14" s="93"/>
      <c r="GF14" s="93"/>
      <c r="GG14" s="77"/>
      <c r="GH14" s="91"/>
      <c r="GI14" s="98"/>
      <c r="GJ14" s="93"/>
      <c r="GK14" s="93"/>
      <c r="GL14" s="93"/>
      <c r="GM14" s="93"/>
      <c r="GN14" s="77"/>
      <c r="GO14" s="91"/>
      <c r="GP14" s="98"/>
      <c r="GQ14" s="93"/>
      <c r="GR14" s="93"/>
      <c r="GS14" s="93"/>
      <c r="GT14" s="93"/>
      <c r="GU14" s="78"/>
      <c r="GV14" s="91"/>
      <c r="GW14" s="98"/>
      <c r="GX14" s="93"/>
      <c r="GY14" s="93"/>
      <c r="GZ14" s="93"/>
      <c r="HA14" s="93"/>
      <c r="HB14" s="78"/>
      <c r="HC14" s="91"/>
      <c r="HD14" s="98"/>
      <c r="HE14" s="93"/>
      <c r="HF14" s="93"/>
      <c r="HG14" s="93"/>
      <c r="HH14" s="93"/>
      <c r="HI14" s="78"/>
      <c r="HJ14" s="91"/>
      <c r="HK14" s="98"/>
      <c r="HL14" s="93"/>
      <c r="HM14" s="93"/>
      <c r="HN14" s="93"/>
      <c r="HO14" s="93"/>
      <c r="HP14" s="78"/>
      <c r="HQ14" s="91"/>
      <c r="HR14" s="98"/>
      <c r="HS14" s="93"/>
      <c r="HT14" s="93"/>
      <c r="HU14" s="93"/>
      <c r="HV14" s="93"/>
      <c r="HW14" s="78"/>
      <c r="HX14" s="91"/>
      <c r="HY14" s="98"/>
      <c r="HZ14" s="93"/>
      <c r="IA14" s="93"/>
      <c r="IB14" s="93"/>
      <c r="IC14" s="93"/>
      <c r="ID14" s="78"/>
      <c r="IE14" s="91"/>
      <c r="IF14" s="98"/>
      <c r="IG14" s="93"/>
      <c r="IH14" s="93"/>
      <c r="II14" s="93"/>
      <c r="IJ14" s="93"/>
      <c r="IK14" s="78"/>
      <c r="IL14" s="91"/>
      <c r="IM14" s="98"/>
      <c r="IN14" s="93"/>
      <c r="IO14" s="93"/>
      <c r="IP14" s="93"/>
      <c r="IQ14" s="93"/>
      <c r="IR14" s="78"/>
      <c r="IS14" s="91"/>
      <c r="IT14" s="98"/>
      <c r="IU14" s="93"/>
      <c r="IV14" s="93"/>
      <c r="IW14" s="93"/>
      <c r="IX14" s="93"/>
      <c r="IY14" s="78"/>
      <c r="IZ14" s="91"/>
      <c r="JA14" s="98"/>
      <c r="JB14" s="93"/>
      <c r="JC14" s="93"/>
      <c r="JD14" s="93"/>
      <c r="JE14" s="93"/>
      <c r="JF14" s="78"/>
      <c r="JG14" s="91"/>
      <c r="JH14" s="98"/>
      <c r="JI14" s="93"/>
      <c r="JJ14" s="93"/>
      <c r="JK14" s="93"/>
      <c r="JL14" s="93"/>
      <c r="JM14" s="78"/>
      <c r="JN14" s="91"/>
      <c r="JO14" s="98"/>
      <c r="JP14" s="93"/>
      <c r="JQ14" s="93"/>
      <c r="JR14" s="93"/>
      <c r="JS14" s="93"/>
    </row>
    <row r="15" spans="1:279" hidden="1">
      <c r="A15" s="87">
        <v>12</v>
      </c>
      <c r="B15" s="97">
        <v>0.746</v>
      </c>
      <c r="C15" s="89">
        <v>-1.8105498111601001E-3</v>
      </c>
      <c r="D15" s="89">
        <v>1.3412880691687E-3</v>
      </c>
      <c r="E15" s="89">
        <v>-1.5704962359000001E-6</v>
      </c>
      <c r="F15" s="90">
        <v>1.9324854784999999E-6</v>
      </c>
      <c r="G15" s="77"/>
      <c r="H15" s="91"/>
      <c r="I15" s="98"/>
      <c r="J15" s="93"/>
      <c r="K15" s="93"/>
      <c r="L15" s="93"/>
      <c r="M15" s="93"/>
      <c r="N15" s="77"/>
      <c r="O15" s="91"/>
      <c r="P15" s="98"/>
      <c r="Q15" s="93"/>
      <c r="R15" s="93"/>
      <c r="S15" s="93"/>
      <c r="T15" s="93"/>
      <c r="U15" s="77"/>
      <c r="V15" s="91"/>
      <c r="W15" s="98"/>
      <c r="X15" s="93"/>
      <c r="Y15" s="93"/>
      <c r="Z15" s="93"/>
      <c r="AA15" s="93"/>
      <c r="AB15" s="77"/>
      <c r="AC15" s="91"/>
      <c r="AD15" s="98"/>
      <c r="AE15" s="93"/>
      <c r="AF15" s="93"/>
      <c r="AG15" s="93"/>
      <c r="AH15" s="93"/>
      <c r="AI15" s="77"/>
      <c r="AJ15" s="91"/>
      <c r="AK15" s="98"/>
      <c r="AL15" s="93"/>
      <c r="AM15" s="93"/>
      <c r="AN15" s="93"/>
      <c r="AO15" s="93"/>
      <c r="AP15" s="77"/>
      <c r="AQ15" s="94"/>
      <c r="AR15" s="99"/>
      <c r="AS15" s="96"/>
      <c r="AT15" s="96"/>
      <c r="AU15" s="96"/>
      <c r="AV15" s="96"/>
      <c r="AW15" s="77"/>
      <c r="AX15" s="91"/>
      <c r="AY15" s="98"/>
      <c r="AZ15" s="93"/>
      <c r="BA15" s="93"/>
      <c r="BB15" s="93"/>
      <c r="BC15" s="93"/>
      <c r="BD15" s="77"/>
      <c r="BE15" s="91"/>
      <c r="BF15" s="98"/>
      <c r="BG15" s="93"/>
      <c r="BH15" s="93"/>
      <c r="BI15" s="93"/>
      <c r="BJ15" s="93"/>
      <c r="BK15" s="77"/>
      <c r="BL15" s="91"/>
      <c r="BM15" s="98"/>
      <c r="BN15" s="93"/>
      <c r="BO15" s="93"/>
      <c r="BP15" s="93"/>
      <c r="BQ15" s="93"/>
      <c r="BR15" s="78"/>
      <c r="BS15" s="91"/>
      <c r="BT15" s="98"/>
      <c r="BU15" s="93"/>
      <c r="BV15" s="93"/>
      <c r="BW15" s="93"/>
      <c r="BX15" s="93"/>
      <c r="BY15" s="78"/>
      <c r="BZ15" s="91"/>
      <c r="CA15" s="98"/>
      <c r="CB15" s="93"/>
      <c r="CC15" s="93"/>
      <c r="CD15" s="93"/>
      <c r="CE15" s="93"/>
      <c r="CF15" s="78"/>
      <c r="CG15" s="91"/>
      <c r="CH15" s="98"/>
      <c r="CI15" s="93"/>
      <c r="CJ15" s="93"/>
      <c r="CK15" s="93"/>
      <c r="CL15" s="93"/>
      <c r="CM15" s="78"/>
      <c r="CN15" s="91"/>
      <c r="CO15" s="98"/>
      <c r="CP15" s="93"/>
      <c r="CQ15" s="93"/>
      <c r="CR15" s="93"/>
      <c r="CS15" s="93"/>
      <c r="CT15" s="78"/>
      <c r="CU15" s="91"/>
      <c r="CV15" s="98"/>
      <c r="CW15" s="93"/>
      <c r="CX15" s="93"/>
      <c r="CY15" s="93"/>
      <c r="CZ15" s="93"/>
      <c r="DA15" s="78"/>
      <c r="DB15" s="91"/>
      <c r="DC15" s="98"/>
      <c r="DD15" s="93"/>
      <c r="DE15" s="93"/>
      <c r="DF15" s="93"/>
      <c r="DG15" s="93"/>
      <c r="DH15" s="78"/>
      <c r="DI15" s="91"/>
      <c r="DJ15" s="98"/>
      <c r="DK15" s="93"/>
      <c r="DL15" s="93"/>
      <c r="DM15" s="93"/>
      <c r="DN15" s="93"/>
      <c r="DO15" s="78"/>
      <c r="DP15" s="91"/>
      <c r="DQ15" s="98"/>
      <c r="DR15" s="93"/>
      <c r="DS15" s="93"/>
      <c r="DT15" s="93"/>
      <c r="DU15" s="93"/>
      <c r="DV15" s="78"/>
      <c r="DW15" s="91"/>
      <c r="DX15" s="98"/>
      <c r="DY15" s="93"/>
      <c r="DZ15" s="93"/>
      <c r="EA15" s="93"/>
      <c r="EB15" s="93"/>
      <c r="EC15" s="78"/>
      <c r="ED15" s="91"/>
      <c r="EE15" s="98"/>
      <c r="EF15" s="93"/>
      <c r="EG15" s="93"/>
      <c r="EH15" s="93"/>
      <c r="EI15" s="93"/>
      <c r="EJ15" s="78"/>
      <c r="EK15" s="91"/>
      <c r="EL15" s="98"/>
      <c r="EM15" s="93"/>
      <c r="EN15" s="93"/>
      <c r="EO15" s="93"/>
      <c r="EP15" s="93"/>
      <c r="EQ15" s="77"/>
      <c r="ER15" s="91"/>
      <c r="ES15" s="98"/>
      <c r="ET15" s="93"/>
      <c r="EU15" s="93"/>
      <c r="EV15" s="93"/>
      <c r="EW15" s="93"/>
      <c r="EX15" s="77"/>
      <c r="EY15" s="91"/>
      <c r="EZ15" s="98"/>
      <c r="FA15" s="93"/>
      <c r="FB15" s="93"/>
      <c r="FC15" s="93"/>
      <c r="FD15" s="93"/>
      <c r="FE15" s="77"/>
      <c r="FF15" s="91"/>
      <c r="FG15" s="98"/>
      <c r="FH15" s="93"/>
      <c r="FI15" s="93"/>
      <c r="FJ15" s="93"/>
      <c r="FK15" s="93"/>
      <c r="FL15" s="77"/>
      <c r="FM15" s="91"/>
      <c r="FN15" s="98"/>
      <c r="FO15" s="93"/>
      <c r="FP15" s="93"/>
      <c r="FQ15" s="93"/>
      <c r="FR15" s="93"/>
      <c r="FS15" s="77"/>
      <c r="FT15" s="94"/>
      <c r="FU15" s="99"/>
      <c r="FV15" s="96"/>
      <c r="FW15" s="96"/>
      <c r="FX15" s="96"/>
      <c r="FY15" s="96"/>
      <c r="FZ15" s="77"/>
      <c r="GA15" s="91"/>
      <c r="GB15" s="98"/>
      <c r="GC15" s="93"/>
      <c r="GD15" s="93"/>
      <c r="GE15" s="93"/>
      <c r="GF15" s="93"/>
      <c r="GG15" s="77"/>
      <c r="GH15" s="91"/>
      <c r="GI15" s="98"/>
      <c r="GJ15" s="93"/>
      <c r="GK15" s="93"/>
      <c r="GL15" s="93"/>
      <c r="GM15" s="93"/>
      <c r="GN15" s="77"/>
      <c r="GO15" s="91"/>
      <c r="GP15" s="98"/>
      <c r="GQ15" s="93"/>
      <c r="GR15" s="93"/>
      <c r="GS15" s="93"/>
      <c r="GT15" s="93"/>
      <c r="GU15" s="78"/>
      <c r="GV15" s="91"/>
      <c r="GW15" s="98"/>
      <c r="GX15" s="93"/>
      <c r="GY15" s="93"/>
      <c r="GZ15" s="93"/>
      <c r="HA15" s="93"/>
      <c r="HB15" s="78"/>
      <c r="HC15" s="91"/>
      <c r="HD15" s="98"/>
      <c r="HE15" s="93"/>
      <c r="HF15" s="93"/>
      <c r="HG15" s="93"/>
      <c r="HH15" s="93"/>
      <c r="HI15" s="78"/>
      <c r="HJ15" s="91"/>
      <c r="HK15" s="98"/>
      <c r="HL15" s="93"/>
      <c r="HM15" s="93"/>
      <c r="HN15" s="93"/>
      <c r="HO15" s="93"/>
      <c r="HP15" s="78"/>
      <c r="HQ15" s="91"/>
      <c r="HR15" s="98"/>
      <c r="HS15" s="93"/>
      <c r="HT15" s="93"/>
      <c r="HU15" s="93"/>
      <c r="HV15" s="93"/>
      <c r="HW15" s="78"/>
      <c r="HX15" s="91"/>
      <c r="HY15" s="98"/>
      <c r="HZ15" s="93"/>
      <c r="IA15" s="93"/>
      <c r="IB15" s="93"/>
      <c r="IC15" s="93"/>
      <c r="ID15" s="78"/>
      <c r="IE15" s="91"/>
      <c r="IF15" s="98"/>
      <c r="IG15" s="93"/>
      <c r="IH15" s="93"/>
      <c r="II15" s="93"/>
      <c r="IJ15" s="93"/>
      <c r="IK15" s="78"/>
      <c r="IL15" s="91"/>
      <c r="IM15" s="98"/>
      <c r="IN15" s="93"/>
      <c r="IO15" s="93"/>
      <c r="IP15" s="93"/>
      <c r="IQ15" s="93"/>
      <c r="IR15" s="78"/>
      <c r="IS15" s="91"/>
      <c r="IT15" s="98"/>
      <c r="IU15" s="93"/>
      <c r="IV15" s="93"/>
      <c r="IW15" s="93"/>
      <c r="IX15" s="93"/>
      <c r="IY15" s="78"/>
      <c r="IZ15" s="91"/>
      <c r="JA15" s="98"/>
      <c r="JB15" s="93"/>
      <c r="JC15" s="93"/>
      <c r="JD15" s="93"/>
      <c r="JE15" s="93"/>
      <c r="JF15" s="78"/>
      <c r="JG15" s="91"/>
      <c r="JH15" s="98"/>
      <c r="JI15" s="93"/>
      <c r="JJ15" s="93"/>
      <c r="JK15" s="93"/>
      <c r="JL15" s="93"/>
      <c r="JM15" s="78"/>
      <c r="JN15" s="91"/>
      <c r="JO15" s="98"/>
      <c r="JP15" s="93"/>
      <c r="JQ15" s="93"/>
      <c r="JR15" s="93"/>
      <c r="JS15" s="93"/>
    </row>
    <row r="16" spans="1:279" hidden="1">
      <c r="A16" s="87">
        <v>13</v>
      </c>
      <c r="B16" s="97">
        <v>0.76600000000000001</v>
      </c>
      <c r="C16" s="89">
        <v>-2.2215907273458999E-3</v>
      </c>
      <c r="D16" s="89">
        <v>1.8913202829245999E-3</v>
      </c>
      <c r="E16" s="89">
        <v>-1.5669447059999999E-6</v>
      </c>
      <c r="F16" s="90">
        <v>1.9277330176999999E-6</v>
      </c>
      <c r="G16" s="77"/>
      <c r="H16" s="91"/>
      <c r="I16" s="98"/>
      <c r="J16" s="93"/>
      <c r="K16" s="93"/>
      <c r="L16" s="93"/>
      <c r="M16" s="93"/>
      <c r="N16" s="77"/>
      <c r="O16" s="91"/>
      <c r="P16" s="98"/>
      <c r="Q16" s="93"/>
      <c r="R16" s="93"/>
      <c r="S16" s="93"/>
      <c r="T16" s="93"/>
      <c r="U16" s="77"/>
      <c r="V16" s="91"/>
      <c r="W16" s="98"/>
      <c r="X16" s="93"/>
      <c r="Y16" s="93"/>
      <c r="Z16" s="93"/>
      <c r="AA16" s="93"/>
      <c r="AB16" s="77"/>
      <c r="AC16" s="91"/>
      <c r="AD16" s="98"/>
      <c r="AE16" s="93"/>
      <c r="AF16" s="93"/>
      <c r="AG16" s="93"/>
      <c r="AH16" s="93"/>
      <c r="AI16" s="77"/>
      <c r="AJ16" s="91"/>
      <c r="AK16" s="98"/>
      <c r="AL16" s="93"/>
      <c r="AM16" s="93"/>
      <c r="AN16" s="93"/>
      <c r="AO16" s="93"/>
      <c r="AP16" s="77"/>
      <c r="AQ16" s="94"/>
      <c r="AR16" s="99"/>
      <c r="AS16" s="96"/>
      <c r="AT16" s="96"/>
      <c r="AU16" s="96"/>
      <c r="AV16" s="96"/>
      <c r="AW16" s="77"/>
      <c r="AX16" s="91"/>
      <c r="AY16" s="98"/>
      <c r="AZ16" s="93"/>
      <c r="BA16" s="93"/>
      <c r="BB16" s="93"/>
      <c r="BC16" s="93"/>
      <c r="BD16" s="77"/>
      <c r="BE16" s="91"/>
      <c r="BF16" s="98"/>
      <c r="BG16" s="93"/>
      <c r="BH16" s="93"/>
      <c r="BI16" s="93"/>
      <c r="BJ16" s="93"/>
      <c r="BK16" s="77"/>
      <c r="BL16" s="91"/>
      <c r="BM16" s="98"/>
      <c r="BN16" s="93"/>
      <c r="BO16" s="93"/>
      <c r="BP16" s="93"/>
      <c r="BQ16" s="93"/>
      <c r="BR16" s="78"/>
      <c r="BS16" s="91"/>
      <c r="BT16" s="98"/>
      <c r="BU16" s="93"/>
      <c r="BV16" s="93"/>
      <c r="BW16" s="93"/>
      <c r="BX16" s="93"/>
      <c r="BY16" s="78"/>
      <c r="BZ16" s="91"/>
      <c r="CA16" s="98"/>
      <c r="CB16" s="93"/>
      <c r="CC16" s="93"/>
      <c r="CD16" s="93"/>
      <c r="CE16" s="93"/>
      <c r="CF16" s="78"/>
      <c r="CG16" s="91"/>
      <c r="CH16" s="98"/>
      <c r="CI16" s="93"/>
      <c r="CJ16" s="93"/>
      <c r="CK16" s="93"/>
      <c r="CL16" s="93"/>
      <c r="CM16" s="78"/>
      <c r="CN16" s="91"/>
      <c r="CO16" s="98"/>
      <c r="CP16" s="93"/>
      <c r="CQ16" s="93"/>
      <c r="CR16" s="93"/>
      <c r="CS16" s="93"/>
      <c r="CT16" s="78"/>
      <c r="CU16" s="91"/>
      <c r="CV16" s="98"/>
      <c r="CW16" s="93"/>
      <c r="CX16" s="93"/>
      <c r="CY16" s="93"/>
      <c r="CZ16" s="93"/>
      <c r="DA16" s="78"/>
      <c r="DB16" s="91"/>
      <c r="DC16" s="98"/>
      <c r="DD16" s="93"/>
      <c r="DE16" s="93"/>
      <c r="DF16" s="93"/>
      <c r="DG16" s="93"/>
      <c r="DH16" s="78"/>
      <c r="DI16" s="91"/>
      <c r="DJ16" s="98"/>
      <c r="DK16" s="93"/>
      <c r="DL16" s="93"/>
      <c r="DM16" s="93"/>
      <c r="DN16" s="93"/>
      <c r="DO16" s="78"/>
      <c r="DP16" s="91"/>
      <c r="DQ16" s="98"/>
      <c r="DR16" s="93"/>
      <c r="DS16" s="93"/>
      <c r="DT16" s="93"/>
      <c r="DU16" s="93"/>
      <c r="DV16" s="78"/>
      <c r="DW16" s="91"/>
      <c r="DX16" s="98"/>
      <c r="DY16" s="93"/>
      <c r="DZ16" s="93"/>
      <c r="EA16" s="93"/>
      <c r="EB16" s="93"/>
      <c r="EC16" s="78"/>
      <c r="ED16" s="91"/>
      <c r="EE16" s="98"/>
      <c r="EF16" s="93"/>
      <c r="EG16" s="93"/>
      <c r="EH16" s="93"/>
      <c r="EI16" s="93"/>
      <c r="EJ16" s="78"/>
      <c r="EK16" s="91"/>
      <c r="EL16" s="98"/>
      <c r="EM16" s="93"/>
      <c r="EN16" s="93"/>
      <c r="EO16" s="93"/>
      <c r="EP16" s="93"/>
      <c r="EQ16" s="77"/>
      <c r="ER16" s="91"/>
      <c r="ES16" s="98"/>
      <c r="ET16" s="93"/>
      <c r="EU16" s="93"/>
      <c r="EV16" s="93"/>
      <c r="EW16" s="93"/>
      <c r="EX16" s="77"/>
      <c r="EY16" s="91"/>
      <c r="EZ16" s="98"/>
      <c r="FA16" s="93"/>
      <c r="FB16" s="93"/>
      <c r="FC16" s="93"/>
      <c r="FD16" s="93"/>
      <c r="FE16" s="77"/>
      <c r="FF16" s="91"/>
      <c r="FG16" s="98"/>
      <c r="FH16" s="93"/>
      <c r="FI16" s="93"/>
      <c r="FJ16" s="93"/>
      <c r="FK16" s="93"/>
      <c r="FL16" s="77"/>
      <c r="FM16" s="91"/>
      <c r="FN16" s="98"/>
      <c r="FO16" s="93"/>
      <c r="FP16" s="93"/>
      <c r="FQ16" s="93"/>
      <c r="FR16" s="93"/>
      <c r="FS16" s="77"/>
      <c r="FT16" s="94"/>
      <c r="FU16" s="99"/>
      <c r="FV16" s="96"/>
      <c r="FW16" s="96"/>
      <c r="FX16" s="96"/>
      <c r="FY16" s="96"/>
      <c r="FZ16" s="77"/>
      <c r="GA16" s="91"/>
      <c r="GB16" s="98"/>
      <c r="GC16" s="93"/>
      <c r="GD16" s="93"/>
      <c r="GE16" s="93"/>
      <c r="GF16" s="93"/>
      <c r="GG16" s="77"/>
      <c r="GH16" s="91"/>
      <c r="GI16" s="98"/>
      <c r="GJ16" s="93"/>
      <c r="GK16" s="93"/>
      <c r="GL16" s="93"/>
      <c r="GM16" s="93"/>
      <c r="GN16" s="77"/>
      <c r="GO16" s="91"/>
      <c r="GP16" s="98"/>
      <c r="GQ16" s="93"/>
      <c r="GR16" s="93"/>
      <c r="GS16" s="93"/>
      <c r="GT16" s="93"/>
      <c r="GU16" s="78"/>
      <c r="GV16" s="91"/>
      <c r="GW16" s="98"/>
      <c r="GX16" s="93"/>
      <c r="GY16" s="93"/>
      <c r="GZ16" s="93"/>
      <c r="HA16" s="93"/>
      <c r="HB16" s="78"/>
      <c r="HC16" s="91"/>
      <c r="HD16" s="98"/>
      <c r="HE16" s="93"/>
      <c r="HF16" s="93"/>
      <c r="HG16" s="93"/>
      <c r="HH16" s="93"/>
      <c r="HI16" s="78"/>
      <c r="HJ16" s="91"/>
      <c r="HK16" s="98"/>
      <c r="HL16" s="93"/>
      <c r="HM16" s="93"/>
      <c r="HN16" s="93"/>
      <c r="HO16" s="93"/>
      <c r="HP16" s="78"/>
      <c r="HQ16" s="91"/>
      <c r="HR16" s="98"/>
      <c r="HS16" s="93"/>
      <c r="HT16" s="93"/>
      <c r="HU16" s="93"/>
      <c r="HV16" s="93"/>
      <c r="HW16" s="78"/>
      <c r="HX16" s="91"/>
      <c r="HY16" s="98"/>
      <c r="HZ16" s="93"/>
      <c r="IA16" s="93"/>
      <c r="IB16" s="93"/>
      <c r="IC16" s="93"/>
      <c r="ID16" s="78"/>
      <c r="IE16" s="91"/>
      <c r="IF16" s="98"/>
      <c r="IG16" s="93"/>
      <c r="IH16" s="93"/>
      <c r="II16" s="93"/>
      <c r="IJ16" s="93"/>
      <c r="IK16" s="78"/>
      <c r="IL16" s="91"/>
      <c r="IM16" s="98"/>
      <c r="IN16" s="93"/>
      <c r="IO16" s="93"/>
      <c r="IP16" s="93"/>
      <c r="IQ16" s="93"/>
      <c r="IR16" s="78"/>
      <c r="IS16" s="91"/>
      <c r="IT16" s="98"/>
      <c r="IU16" s="93"/>
      <c r="IV16" s="93"/>
      <c r="IW16" s="93"/>
      <c r="IX16" s="93"/>
      <c r="IY16" s="78"/>
      <c r="IZ16" s="91"/>
      <c r="JA16" s="98"/>
      <c r="JB16" s="93"/>
      <c r="JC16" s="93"/>
      <c r="JD16" s="93"/>
      <c r="JE16" s="93"/>
      <c r="JF16" s="78"/>
      <c r="JG16" s="91"/>
      <c r="JH16" s="98"/>
      <c r="JI16" s="93"/>
      <c r="JJ16" s="93"/>
      <c r="JK16" s="93"/>
      <c r="JL16" s="93"/>
      <c r="JM16" s="78"/>
      <c r="JN16" s="91"/>
      <c r="JO16" s="98"/>
      <c r="JP16" s="93"/>
      <c r="JQ16" s="93"/>
      <c r="JR16" s="93"/>
      <c r="JS16" s="93"/>
    </row>
    <row r="17" spans="1:279" hidden="1">
      <c r="A17" s="87">
        <v>14</v>
      </c>
      <c r="B17" s="97">
        <v>0.78600000000000003</v>
      </c>
      <c r="C17" s="89">
        <v>-1.950066973645E-3</v>
      </c>
      <c r="D17" s="89">
        <v>1.5367709455657999E-3</v>
      </c>
      <c r="E17" s="89">
        <v>-1.5692907613E-6</v>
      </c>
      <c r="F17" s="90">
        <v>1.9307964415999999E-6</v>
      </c>
      <c r="G17" s="77"/>
      <c r="H17" s="91"/>
      <c r="I17" s="98"/>
      <c r="J17" s="93"/>
      <c r="K17" s="93"/>
      <c r="L17" s="93"/>
      <c r="M17" s="93"/>
      <c r="N17" s="77"/>
      <c r="O17" s="91"/>
      <c r="P17" s="98"/>
      <c r="Q17" s="93"/>
      <c r="R17" s="93"/>
      <c r="S17" s="93"/>
      <c r="T17" s="93"/>
      <c r="U17" s="77"/>
      <c r="V17" s="91"/>
      <c r="W17" s="98"/>
      <c r="X17" s="93"/>
      <c r="Y17" s="93"/>
      <c r="Z17" s="93"/>
      <c r="AA17" s="93"/>
      <c r="AB17" s="77"/>
      <c r="AC17" s="91"/>
      <c r="AD17" s="98"/>
      <c r="AE17" s="93"/>
      <c r="AF17" s="93"/>
      <c r="AG17" s="93"/>
      <c r="AH17" s="93"/>
      <c r="AI17" s="77"/>
      <c r="AJ17" s="91"/>
      <c r="AK17" s="98"/>
      <c r="AL17" s="93"/>
      <c r="AM17" s="93"/>
      <c r="AN17" s="93"/>
      <c r="AO17" s="93"/>
      <c r="AP17" s="77"/>
      <c r="AQ17" s="94"/>
      <c r="AR17" s="99"/>
      <c r="AS17" s="96"/>
      <c r="AT17" s="96"/>
      <c r="AU17" s="96"/>
      <c r="AV17" s="96"/>
      <c r="AW17" s="77"/>
      <c r="AX17" s="91"/>
      <c r="AY17" s="98"/>
      <c r="AZ17" s="93"/>
      <c r="BA17" s="93"/>
      <c r="BB17" s="93"/>
      <c r="BC17" s="93"/>
      <c r="BD17" s="77"/>
      <c r="BE17" s="91"/>
      <c r="BF17" s="98"/>
      <c r="BG17" s="93"/>
      <c r="BH17" s="93"/>
      <c r="BI17" s="93"/>
      <c r="BJ17" s="93"/>
      <c r="BK17" s="77"/>
      <c r="BL17" s="91"/>
      <c r="BM17" s="98"/>
      <c r="BN17" s="93"/>
      <c r="BO17" s="93"/>
      <c r="BP17" s="93"/>
      <c r="BQ17" s="93"/>
      <c r="BR17" s="78"/>
      <c r="BS17" s="91"/>
      <c r="BT17" s="98"/>
      <c r="BU17" s="93"/>
      <c r="BV17" s="93"/>
      <c r="BW17" s="93"/>
      <c r="BX17" s="93"/>
      <c r="BY17" s="78"/>
      <c r="BZ17" s="91"/>
      <c r="CA17" s="98"/>
      <c r="CB17" s="93"/>
      <c r="CC17" s="93"/>
      <c r="CD17" s="93"/>
      <c r="CE17" s="93"/>
      <c r="CF17" s="78"/>
      <c r="CG17" s="91"/>
      <c r="CH17" s="98"/>
      <c r="CI17" s="93"/>
      <c r="CJ17" s="93"/>
      <c r="CK17" s="93"/>
      <c r="CL17" s="93"/>
      <c r="CM17" s="78"/>
      <c r="CN17" s="91"/>
      <c r="CO17" s="98"/>
      <c r="CP17" s="93"/>
      <c r="CQ17" s="93"/>
      <c r="CR17" s="93"/>
      <c r="CS17" s="93"/>
      <c r="CT17" s="78"/>
      <c r="CU17" s="91"/>
      <c r="CV17" s="98"/>
      <c r="CW17" s="93"/>
      <c r="CX17" s="93"/>
      <c r="CY17" s="93"/>
      <c r="CZ17" s="93"/>
      <c r="DA17" s="78"/>
      <c r="DB17" s="91"/>
      <c r="DC17" s="98"/>
      <c r="DD17" s="93"/>
      <c r="DE17" s="93"/>
      <c r="DF17" s="93"/>
      <c r="DG17" s="93"/>
      <c r="DH17" s="78"/>
      <c r="DI17" s="91"/>
      <c r="DJ17" s="98"/>
      <c r="DK17" s="93"/>
      <c r="DL17" s="93"/>
      <c r="DM17" s="93"/>
      <c r="DN17" s="93"/>
      <c r="DO17" s="78"/>
      <c r="DP17" s="91"/>
      <c r="DQ17" s="98"/>
      <c r="DR17" s="93"/>
      <c r="DS17" s="93"/>
      <c r="DT17" s="93"/>
      <c r="DU17" s="93"/>
      <c r="DV17" s="78"/>
      <c r="DW17" s="91"/>
      <c r="DX17" s="98"/>
      <c r="DY17" s="93"/>
      <c r="DZ17" s="93"/>
      <c r="EA17" s="93"/>
      <c r="EB17" s="93"/>
      <c r="EC17" s="78"/>
      <c r="ED17" s="91"/>
      <c r="EE17" s="98"/>
      <c r="EF17" s="93"/>
      <c r="EG17" s="93"/>
      <c r="EH17" s="93"/>
      <c r="EI17" s="93"/>
      <c r="EJ17" s="78"/>
      <c r="EK17" s="91"/>
      <c r="EL17" s="98"/>
      <c r="EM17" s="93"/>
      <c r="EN17" s="93"/>
      <c r="EO17" s="93"/>
      <c r="EP17" s="93"/>
      <c r="EQ17" s="77"/>
      <c r="ER17" s="91"/>
      <c r="ES17" s="98"/>
      <c r="ET17" s="93"/>
      <c r="EU17" s="93"/>
      <c r="EV17" s="93"/>
      <c r="EW17" s="93"/>
      <c r="EX17" s="77"/>
      <c r="EY17" s="91"/>
      <c r="EZ17" s="98"/>
      <c r="FA17" s="93"/>
      <c r="FB17" s="93"/>
      <c r="FC17" s="93"/>
      <c r="FD17" s="93"/>
      <c r="FE17" s="77"/>
      <c r="FF17" s="91"/>
      <c r="FG17" s="98"/>
      <c r="FH17" s="93"/>
      <c r="FI17" s="93"/>
      <c r="FJ17" s="93"/>
      <c r="FK17" s="93"/>
      <c r="FL17" s="77"/>
      <c r="FM17" s="91"/>
      <c r="FN17" s="98"/>
      <c r="FO17" s="93"/>
      <c r="FP17" s="93"/>
      <c r="FQ17" s="93"/>
      <c r="FR17" s="93"/>
      <c r="FS17" s="77"/>
      <c r="FT17" s="94"/>
      <c r="FU17" s="99"/>
      <c r="FV17" s="96"/>
      <c r="FW17" s="96"/>
      <c r="FX17" s="96"/>
      <c r="FY17" s="96"/>
      <c r="FZ17" s="77"/>
      <c r="GA17" s="91"/>
      <c r="GB17" s="98"/>
      <c r="GC17" s="93"/>
      <c r="GD17" s="93"/>
      <c r="GE17" s="93"/>
      <c r="GF17" s="93"/>
      <c r="GG17" s="77"/>
      <c r="GH17" s="91"/>
      <c r="GI17" s="98"/>
      <c r="GJ17" s="93"/>
      <c r="GK17" s="93"/>
      <c r="GL17" s="93"/>
      <c r="GM17" s="93"/>
      <c r="GN17" s="77"/>
      <c r="GO17" s="91"/>
      <c r="GP17" s="98"/>
      <c r="GQ17" s="93"/>
      <c r="GR17" s="93"/>
      <c r="GS17" s="93"/>
      <c r="GT17" s="93"/>
      <c r="GU17" s="78"/>
      <c r="GV17" s="91"/>
      <c r="GW17" s="98"/>
      <c r="GX17" s="93"/>
      <c r="GY17" s="93"/>
      <c r="GZ17" s="93"/>
      <c r="HA17" s="93"/>
      <c r="HB17" s="78"/>
      <c r="HC17" s="91"/>
      <c r="HD17" s="98"/>
      <c r="HE17" s="93"/>
      <c r="HF17" s="93"/>
      <c r="HG17" s="93"/>
      <c r="HH17" s="93"/>
      <c r="HI17" s="78"/>
      <c r="HJ17" s="91"/>
      <c r="HK17" s="98"/>
      <c r="HL17" s="93"/>
      <c r="HM17" s="93"/>
      <c r="HN17" s="93"/>
      <c r="HO17" s="93"/>
      <c r="HP17" s="78"/>
      <c r="HQ17" s="91"/>
      <c r="HR17" s="98"/>
      <c r="HS17" s="93"/>
      <c r="HT17" s="93"/>
      <c r="HU17" s="93"/>
      <c r="HV17" s="93"/>
      <c r="HW17" s="78"/>
      <c r="HX17" s="91"/>
      <c r="HY17" s="98"/>
      <c r="HZ17" s="93"/>
      <c r="IA17" s="93"/>
      <c r="IB17" s="93"/>
      <c r="IC17" s="93"/>
      <c r="ID17" s="78"/>
      <c r="IE17" s="91"/>
      <c r="IF17" s="98"/>
      <c r="IG17" s="93"/>
      <c r="IH17" s="93"/>
      <c r="II17" s="93"/>
      <c r="IJ17" s="93"/>
      <c r="IK17" s="78"/>
      <c r="IL17" s="91"/>
      <c r="IM17" s="98"/>
      <c r="IN17" s="93"/>
      <c r="IO17" s="93"/>
      <c r="IP17" s="93"/>
      <c r="IQ17" s="93"/>
      <c r="IR17" s="78"/>
      <c r="IS17" s="91"/>
      <c r="IT17" s="98"/>
      <c r="IU17" s="93"/>
      <c r="IV17" s="93"/>
      <c r="IW17" s="93"/>
      <c r="IX17" s="93"/>
      <c r="IY17" s="78"/>
      <c r="IZ17" s="91"/>
      <c r="JA17" s="98"/>
      <c r="JB17" s="93"/>
      <c r="JC17" s="93"/>
      <c r="JD17" s="93"/>
      <c r="JE17" s="93"/>
      <c r="JF17" s="78"/>
      <c r="JG17" s="91"/>
      <c r="JH17" s="98"/>
      <c r="JI17" s="93"/>
      <c r="JJ17" s="93"/>
      <c r="JK17" s="93"/>
      <c r="JL17" s="93"/>
      <c r="JM17" s="78"/>
      <c r="JN17" s="91"/>
      <c r="JO17" s="98"/>
      <c r="JP17" s="93"/>
      <c r="JQ17" s="93"/>
      <c r="JR17" s="93"/>
      <c r="JS17" s="93"/>
    </row>
    <row r="18" spans="1:279" hidden="1">
      <c r="A18" s="87">
        <v>15</v>
      </c>
      <c r="B18" s="97">
        <v>0.80600000000000005</v>
      </c>
      <c r="C18" s="89">
        <v>-1.7395987201258001E-3</v>
      </c>
      <c r="D18" s="89">
        <v>1.2701185634915999E-3</v>
      </c>
      <c r="E18" s="89">
        <v>-1.5711092769000001E-6</v>
      </c>
      <c r="F18" s="90">
        <v>1.9331004067000001E-6</v>
      </c>
      <c r="G18" s="77"/>
      <c r="H18" s="91"/>
      <c r="I18" s="98"/>
      <c r="J18" s="93"/>
      <c r="K18" s="93"/>
      <c r="L18" s="93"/>
      <c r="M18" s="93"/>
      <c r="N18" s="77"/>
      <c r="O18" s="91"/>
      <c r="P18" s="98"/>
      <c r="Q18" s="93"/>
      <c r="R18" s="93"/>
      <c r="S18" s="93"/>
      <c r="T18" s="93"/>
      <c r="U18" s="77"/>
      <c r="V18" s="91"/>
      <c r="W18" s="98"/>
      <c r="X18" s="93"/>
      <c r="Y18" s="93"/>
      <c r="Z18" s="93"/>
      <c r="AA18" s="93"/>
      <c r="AB18" s="77"/>
      <c r="AC18" s="91"/>
      <c r="AD18" s="98"/>
      <c r="AE18" s="93"/>
      <c r="AF18" s="93"/>
      <c r="AG18" s="93"/>
      <c r="AH18" s="93"/>
      <c r="AI18" s="77"/>
      <c r="AJ18" s="91"/>
      <c r="AK18" s="98"/>
      <c r="AL18" s="93"/>
      <c r="AM18" s="93"/>
      <c r="AN18" s="93"/>
      <c r="AO18" s="93"/>
      <c r="AP18" s="77"/>
      <c r="AQ18" s="94"/>
      <c r="AR18" s="99"/>
      <c r="AS18" s="96"/>
      <c r="AT18" s="96"/>
      <c r="AU18" s="96"/>
      <c r="AV18" s="96"/>
      <c r="AW18" s="77"/>
      <c r="AX18" s="91"/>
      <c r="AY18" s="98"/>
      <c r="AZ18" s="93"/>
      <c r="BA18" s="93"/>
      <c r="BB18" s="93"/>
      <c r="BC18" s="93"/>
      <c r="BD18" s="77"/>
      <c r="BE18" s="91"/>
      <c r="BF18" s="98"/>
      <c r="BG18" s="93"/>
      <c r="BH18" s="93"/>
      <c r="BI18" s="93"/>
      <c r="BJ18" s="93"/>
      <c r="BK18" s="77"/>
      <c r="BL18" s="91"/>
      <c r="BM18" s="98"/>
      <c r="BN18" s="93"/>
      <c r="BO18" s="93"/>
      <c r="BP18" s="93"/>
      <c r="BQ18" s="93"/>
      <c r="BR18" s="78"/>
      <c r="BS18" s="91"/>
      <c r="BT18" s="98"/>
      <c r="BU18" s="93"/>
      <c r="BV18" s="93"/>
      <c r="BW18" s="93"/>
      <c r="BX18" s="93"/>
      <c r="BY18" s="78"/>
      <c r="BZ18" s="91"/>
      <c r="CA18" s="98"/>
      <c r="CB18" s="93"/>
      <c r="CC18" s="93"/>
      <c r="CD18" s="93"/>
      <c r="CE18" s="93"/>
      <c r="CF18" s="78"/>
      <c r="CG18" s="91"/>
      <c r="CH18" s="98"/>
      <c r="CI18" s="93"/>
      <c r="CJ18" s="93"/>
      <c r="CK18" s="93"/>
      <c r="CL18" s="93"/>
      <c r="CM18" s="78"/>
      <c r="CN18" s="91"/>
      <c r="CO18" s="98"/>
      <c r="CP18" s="93"/>
      <c r="CQ18" s="93"/>
      <c r="CR18" s="93"/>
      <c r="CS18" s="93"/>
      <c r="CT18" s="78"/>
      <c r="CU18" s="91"/>
      <c r="CV18" s="98"/>
      <c r="CW18" s="93"/>
      <c r="CX18" s="93"/>
      <c r="CY18" s="93"/>
      <c r="CZ18" s="93"/>
      <c r="DA18" s="78"/>
      <c r="DB18" s="91"/>
      <c r="DC18" s="98"/>
      <c r="DD18" s="93"/>
      <c r="DE18" s="93"/>
      <c r="DF18" s="93"/>
      <c r="DG18" s="93"/>
      <c r="DH18" s="78"/>
      <c r="DI18" s="91"/>
      <c r="DJ18" s="98"/>
      <c r="DK18" s="93"/>
      <c r="DL18" s="93"/>
      <c r="DM18" s="93"/>
      <c r="DN18" s="93"/>
      <c r="DO18" s="78"/>
      <c r="DP18" s="91"/>
      <c r="DQ18" s="98"/>
      <c r="DR18" s="93"/>
      <c r="DS18" s="93"/>
      <c r="DT18" s="93"/>
      <c r="DU18" s="93"/>
      <c r="DV18" s="78"/>
      <c r="DW18" s="91"/>
      <c r="DX18" s="98"/>
      <c r="DY18" s="93"/>
      <c r="DZ18" s="93"/>
      <c r="EA18" s="93"/>
      <c r="EB18" s="93"/>
      <c r="EC18" s="78"/>
      <c r="ED18" s="91"/>
      <c r="EE18" s="98"/>
      <c r="EF18" s="93"/>
      <c r="EG18" s="93"/>
      <c r="EH18" s="93"/>
      <c r="EI18" s="93"/>
      <c r="EJ18" s="78"/>
      <c r="EK18" s="91"/>
      <c r="EL18" s="98"/>
      <c r="EM18" s="93"/>
      <c r="EN18" s="93"/>
      <c r="EO18" s="93"/>
      <c r="EP18" s="93"/>
      <c r="EQ18" s="77"/>
      <c r="ER18" s="91"/>
      <c r="ES18" s="98"/>
      <c r="ET18" s="93"/>
      <c r="EU18" s="93"/>
      <c r="EV18" s="93"/>
      <c r="EW18" s="93"/>
      <c r="EX18" s="77"/>
      <c r="EY18" s="91"/>
      <c r="EZ18" s="98"/>
      <c r="FA18" s="93"/>
      <c r="FB18" s="93"/>
      <c r="FC18" s="93"/>
      <c r="FD18" s="93"/>
      <c r="FE18" s="77"/>
      <c r="FF18" s="91"/>
      <c r="FG18" s="98"/>
      <c r="FH18" s="93"/>
      <c r="FI18" s="93"/>
      <c r="FJ18" s="93"/>
      <c r="FK18" s="93"/>
      <c r="FL18" s="77"/>
      <c r="FM18" s="91"/>
      <c r="FN18" s="98"/>
      <c r="FO18" s="93"/>
      <c r="FP18" s="93"/>
      <c r="FQ18" s="93"/>
      <c r="FR18" s="93"/>
      <c r="FS18" s="77"/>
      <c r="FT18" s="94"/>
      <c r="FU18" s="99"/>
      <c r="FV18" s="96"/>
      <c r="FW18" s="96"/>
      <c r="FX18" s="96"/>
      <c r="FY18" s="96"/>
      <c r="FZ18" s="77"/>
      <c r="GA18" s="91"/>
      <c r="GB18" s="98"/>
      <c r="GC18" s="93"/>
      <c r="GD18" s="93"/>
      <c r="GE18" s="93"/>
      <c r="GF18" s="93"/>
      <c r="GG18" s="77"/>
      <c r="GH18" s="91"/>
      <c r="GI18" s="98"/>
      <c r="GJ18" s="93"/>
      <c r="GK18" s="93"/>
      <c r="GL18" s="93"/>
      <c r="GM18" s="93"/>
      <c r="GN18" s="77"/>
      <c r="GO18" s="91"/>
      <c r="GP18" s="98"/>
      <c r="GQ18" s="93"/>
      <c r="GR18" s="93"/>
      <c r="GS18" s="93"/>
      <c r="GT18" s="93"/>
      <c r="GU18" s="78"/>
      <c r="GV18" s="91"/>
      <c r="GW18" s="98"/>
      <c r="GX18" s="93"/>
      <c r="GY18" s="93"/>
      <c r="GZ18" s="93"/>
      <c r="HA18" s="93"/>
      <c r="HB18" s="78"/>
      <c r="HC18" s="91"/>
      <c r="HD18" s="98"/>
      <c r="HE18" s="93"/>
      <c r="HF18" s="93"/>
      <c r="HG18" s="93"/>
      <c r="HH18" s="93"/>
      <c r="HI18" s="78"/>
      <c r="HJ18" s="91"/>
      <c r="HK18" s="98"/>
      <c r="HL18" s="93"/>
      <c r="HM18" s="93"/>
      <c r="HN18" s="93"/>
      <c r="HO18" s="93"/>
      <c r="HP18" s="78"/>
      <c r="HQ18" s="91"/>
      <c r="HR18" s="98"/>
      <c r="HS18" s="93"/>
      <c r="HT18" s="93"/>
      <c r="HU18" s="93"/>
      <c r="HV18" s="93"/>
      <c r="HW18" s="78"/>
      <c r="HX18" s="91"/>
      <c r="HY18" s="98"/>
      <c r="HZ18" s="93"/>
      <c r="IA18" s="93"/>
      <c r="IB18" s="93"/>
      <c r="IC18" s="93"/>
      <c r="ID18" s="78"/>
      <c r="IE18" s="91"/>
      <c r="IF18" s="98"/>
      <c r="IG18" s="93"/>
      <c r="IH18" s="93"/>
      <c r="II18" s="93"/>
      <c r="IJ18" s="93"/>
      <c r="IK18" s="78"/>
      <c r="IL18" s="91"/>
      <c r="IM18" s="98"/>
      <c r="IN18" s="93"/>
      <c r="IO18" s="93"/>
      <c r="IP18" s="93"/>
      <c r="IQ18" s="93"/>
      <c r="IR18" s="78"/>
      <c r="IS18" s="91"/>
      <c r="IT18" s="98"/>
      <c r="IU18" s="93"/>
      <c r="IV18" s="93"/>
      <c r="IW18" s="93"/>
      <c r="IX18" s="93"/>
      <c r="IY18" s="78"/>
      <c r="IZ18" s="91"/>
      <c r="JA18" s="98"/>
      <c r="JB18" s="93"/>
      <c r="JC18" s="93"/>
      <c r="JD18" s="93"/>
      <c r="JE18" s="93"/>
      <c r="JF18" s="78"/>
      <c r="JG18" s="91"/>
      <c r="JH18" s="98"/>
      <c r="JI18" s="93"/>
      <c r="JJ18" s="93"/>
      <c r="JK18" s="93"/>
      <c r="JL18" s="93"/>
      <c r="JM18" s="78"/>
      <c r="JN18" s="91"/>
      <c r="JO18" s="98"/>
      <c r="JP18" s="93"/>
      <c r="JQ18" s="93"/>
      <c r="JR18" s="93"/>
      <c r="JS18" s="93"/>
    </row>
    <row r="19" spans="1:279" hidden="1">
      <c r="A19" s="87">
        <v>16</v>
      </c>
      <c r="B19" s="97">
        <v>0.82599999999999996</v>
      </c>
      <c r="C19" s="89">
        <v>-1.5241519231995999E-3</v>
      </c>
      <c r="D19" s="89">
        <v>1.002829043573E-3</v>
      </c>
      <c r="E19" s="89">
        <v>-1.5729708087000001E-6</v>
      </c>
      <c r="F19" s="90">
        <v>1.9354098768000001E-6</v>
      </c>
      <c r="G19" s="77"/>
      <c r="H19" s="91"/>
      <c r="I19" s="98"/>
      <c r="J19" s="93"/>
      <c r="K19" s="93"/>
      <c r="L19" s="93"/>
      <c r="M19" s="93"/>
      <c r="N19" s="77"/>
      <c r="O19" s="91"/>
      <c r="P19" s="98"/>
      <c r="Q19" s="93"/>
      <c r="R19" s="93"/>
      <c r="S19" s="93"/>
      <c r="T19" s="93"/>
      <c r="U19" s="77"/>
      <c r="V19" s="91"/>
      <c r="W19" s="98"/>
      <c r="X19" s="93"/>
      <c r="Y19" s="93"/>
      <c r="Z19" s="93"/>
      <c r="AA19" s="93"/>
      <c r="AB19" s="77"/>
      <c r="AC19" s="91"/>
      <c r="AD19" s="98"/>
      <c r="AE19" s="93"/>
      <c r="AF19" s="93"/>
      <c r="AG19" s="93"/>
      <c r="AH19" s="93"/>
      <c r="AI19" s="77"/>
      <c r="AJ19" s="91"/>
      <c r="AK19" s="98"/>
      <c r="AL19" s="93"/>
      <c r="AM19" s="93"/>
      <c r="AN19" s="93"/>
      <c r="AO19" s="93"/>
      <c r="AP19" s="77"/>
      <c r="AQ19" s="94"/>
      <c r="AR19" s="99"/>
      <c r="AS19" s="96"/>
      <c r="AT19" s="96"/>
      <c r="AU19" s="96"/>
      <c r="AV19" s="96"/>
      <c r="AW19" s="77"/>
      <c r="AX19" s="91"/>
      <c r="AY19" s="98"/>
      <c r="AZ19" s="93"/>
      <c r="BA19" s="93"/>
      <c r="BB19" s="93"/>
      <c r="BC19" s="93"/>
      <c r="BD19" s="77"/>
      <c r="BE19" s="91"/>
      <c r="BF19" s="98"/>
      <c r="BG19" s="93"/>
      <c r="BH19" s="93"/>
      <c r="BI19" s="93"/>
      <c r="BJ19" s="93"/>
      <c r="BK19" s="77"/>
      <c r="BL19" s="91"/>
      <c r="BM19" s="98"/>
      <c r="BN19" s="93"/>
      <c r="BO19" s="93"/>
      <c r="BP19" s="93"/>
      <c r="BQ19" s="93"/>
      <c r="BR19" s="78"/>
      <c r="BS19" s="91"/>
      <c r="BT19" s="98"/>
      <c r="BU19" s="93"/>
      <c r="BV19" s="93"/>
      <c r="BW19" s="93"/>
      <c r="BX19" s="93"/>
      <c r="BY19" s="78"/>
      <c r="BZ19" s="91"/>
      <c r="CA19" s="98"/>
      <c r="CB19" s="93"/>
      <c r="CC19" s="93"/>
      <c r="CD19" s="93"/>
      <c r="CE19" s="93"/>
      <c r="CF19" s="78"/>
      <c r="CG19" s="91"/>
      <c r="CH19" s="98"/>
      <c r="CI19" s="93"/>
      <c r="CJ19" s="93"/>
      <c r="CK19" s="93"/>
      <c r="CL19" s="93"/>
      <c r="CM19" s="78"/>
      <c r="CN19" s="91"/>
      <c r="CO19" s="98"/>
      <c r="CP19" s="93"/>
      <c r="CQ19" s="93"/>
      <c r="CR19" s="93"/>
      <c r="CS19" s="93"/>
      <c r="CT19" s="78"/>
      <c r="CU19" s="91"/>
      <c r="CV19" s="98"/>
      <c r="CW19" s="93"/>
      <c r="CX19" s="93"/>
      <c r="CY19" s="93"/>
      <c r="CZ19" s="93"/>
      <c r="DA19" s="78"/>
      <c r="DB19" s="91"/>
      <c r="DC19" s="98"/>
      <c r="DD19" s="93"/>
      <c r="DE19" s="93"/>
      <c r="DF19" s="93"/>
      <c r="DG19" s="93"/>
      <c r="DH19" s="78"/>
      <c r="DI19" s="91"/>
      <c r="DJ19" s="98"/>
      <c r="DK19" s="93"/>
      <c r="DL19" s="93"/>
      <c r="DM19" s="93"/>
      <c r="DN19" s="93"/>
      <c r="DO19" s="78"/>
      <c r="DP19" s="91"/>
      <c r="DQ19" s="98"/>
      <c r="DR19" s="93"/>
      <c r="DS19" s="93"/>
      <c r="DT19" s="93"/>
      <c r="DU19" s="93"/>
      <c r="DV19" s="78"/>
      <c r="DW19" s="91"/>
      <c r="DX19" s="98"/>
      <c r="DY19" s="93"/>
      <c r="DZ19" s="93"/>
      <c r="EA19" s="93"/>
      <c r="EB19" s="93"/>
      <c r="EC19" s="78"/>
      <c r="ED19" s="91"/>
      <c r="EE19" s="98"/>
      <c r="EF19" s="93"/>
      <c r="EG19" s="93"/>
      <c r="EH19" s="93"/>
      <c r="EI19" s="93"/>
      <c r="EJ19" s="78"/>
      <c r="EK19" s="91"/>
      <c r="EL19" s="98"/>
      <c r="EM19" s="93"/>
      <c r="EN19" s="93"/>
      <c r="EO19" s="93"/>
      <c r="EP19" s="93"/>
      <c r="EQ19" s="77"/>
      <c r="ER19" s="91"/>
      <c r="ES19" s="98"/>
      <c r="ET19" s="93"/>
      <c r="EU19" s="93"/>
      <c r="EV19" s="93"/>
      <c r="EW19" s="93"/>
      <c r="EX19" s="77"/>
      <c r="EY19" s="91"/>
      <c r="EZ19" s="98"/>
      <c r="FA19" s="93"/>
      <c r="FB19" s="93"/>
      <c r="FC19" s="93"/>
      <c r="FD19" s="93"/>
      <c r="FE19" s="77"/>
      <c r="FF19" s="91"/>
      <c r="FG19" s="98"/>
      <c r="FH19" s="93"/>
      <c r="FI19" s="93"/>
      <c r="FJ19" s="93"/>
      <c r="FK19" s="93"/>
      <c r="FL19" s="77"/>
      <c r="FM19" s="91"/>
      <c r="FN19" s="98"/>
      <c r="FO19" s="93"/>
      <c r="FP19" s="93"/>
      <c r="FQ19" s="93"/>
      <c r="FR19" s="93"/>
      <c r="FS19" s="77"/>
      <c r="FT19" s="94"/>
      <c r="FU19" s="99"/>
      <c r="FV19" s="96"/>
      <c r="FW19" s="96"/>
      <c r="FX19" s="96"/>
      <c r="FY19" s="96"/>
      <c r="FZ19" s="77"/>
      <c r="GA19" s="91"/>
      <c r="GB19" s="98"/>
      <c r="GC19" s="93"/>
      <c r="GD19" s="93"/>
      <c r="GE19" s="93"/>
      <c r="GF19" s="93"/>
      <c r="GG19" s="77"/>
      <c r="GH19" s="91"/>
      <c r="GI19" s="98"/>
      <c r="GJ19" s="93"/>
      <c r="GK19" s="93"/>
      <c r="GL19" s="93"/>
      <c r="GM19" s="93"/>
      <c r="GN19" s="77"/>
      <c r="GO19" s="91"/>
      <c r="GP19" s="98"/>
      <c r="GQ19" s="93"/>
      <c r="GR19" s="93"/>
      <c r="GS19" s="93"/>
      <c r="GT19" s="93"/>
      <c r="GU19" s="78"/>
      <c r="GV19" s="91"/>
      <c r="GW19" s="98"/>
      <c r="GX19" s="93"/>
      <c r="GY19" s="93"/>
      <c r="GZ19" s="93"/>
      <c r="HA19" s="93"/>
      <c r="HB19" s="78"/>
      <c r="HC19" s="91"/>
      <c r="HD19" s="98"/>
      <c r="HE19" s="93"/>
      <c r="HF19" s="93"/>
      <c r="HG19" s="93"/>
      <c r="HH19" s="93"/>
      <c r="HI19" s="78"/>
      <c r="HJ19" s="91"/>
      <c r="HK19" s="98"/>
      <c r="HL19" s="93"/>
      <c r="HM19" s="93"/>
      <c r="HN19" s="93"/>
      <c r="HO19" s="93"/>
      <c r="HP19" s="78"/>
      <c r="HQ19" s="91"/>
      <c r="HR19" s="98"/>
      <c r="HS19" s="93"/>
      <c r="HT19" s="93"/>
      <c r="HU19" s="93"/>
      <c r="HV19" s="93"/>
      <c r="HW19" s="78"/>
      <c r="HX19" s="91"/>
      <c r="HY19" s="98"/>
      <c r="HZ19" s="93"/>
      <c r="IA19" s="93"/>
      <c r="IB19" s="93"/>
      <c r="IC19" s="93"/>
      <c r="ID19" s="78"/>
      <c r="IE19" s="91"/>
      <c r="IF19" s="98"/>
      <c r="IG19" s="93"/>
      <c r="IH19" s="93"/>
      <c r="II19" s="93"/>
      <c r="IJ19" s="93"/>
      <c r="IK19" s="78"/>
      <c r="IL19" s="91"/>
      <c r="IM19" s="98"/>
      <c r="IN19" s="93"/>
      <c r="IO19" s="93"/>
      <c r="IP19" s="93"/>
      <c r="IQ19" s="93"/>
      <c r="IR19" s="78"/>
      <c r="IS19" s="91"/>
      <c r="IT19" s="98"/>
      <c r="IU19" s="93"/>
      <c r="IV19" s="93"/>
      <c r="IW19" s="93"/>
      <c r="IX19" s="93"/>
      <c r="IY19" s="78"/>
      <c r="IZ19" s="91"/>
      <c r="JA19" s="98"/>
      <c r="JB19" s="93"/>
      <c r="JC19" s="93"/>
      <c r="JD19" s="93"/>
      <c r="JE19" s="93"/>
      <c r="JF19" s="78"/>
      <c r="JG19" s="91"/>
      <c r="JH19" s="98"/>
      <c r="JI19" s="93"/>
      <c r="JJ19" s="93"/>
      <c r="JK19" s="93"/>
      <c r="JL19" s="93"/>
      <c r="JM19" s="78"/>
      <c r="JN19" s="91"/>
      <c r="JO19" s="98"/>
      <c r="JP19" s="93"/>
      <c r="JQ19" s="93"/>
      <c r="JR19" s="93"/>
      <c r="JS19" s="93"/>
    </row>
    <row r="20" spans="1:279" hidden="1">
      <c r="A20" s="87">
        <v>17</v>
      </c>
      <c r="B20" s="97">
        <v>0.84599999999999997</v>
      </c>
      <c r="C20" s="89">
        <v>-1.3028125169481999E-3</v>
      </c>
      <c r="D20" s="89">
        <v>7.3490009951769999E-4</v>
      </c>
      <c r="E20" s="89">
        <v>-1.5748832546E-6</v>
      </c>
      <c r="F20" s="90">
        <v>1.9377248718E-6</v>
      </c>
      <c r="G20" s="77"/>
      <c r="H20" s="91"/>
      <c r="I20" s="98"/>
      <c r="J20" s="93"/>
      <c r="K20" s="93"/>
      <c r="L20" s="93"/>
      <c r="M20" s="93"/>
      <c r="N20" s="77"/>
      <c r="O20" s="91"/>
      <c r="P20" s="98"/>
      <c r="Q20" s="93"/>
      <c r="R20" s="93"/>
      <c r="S20" s="93"/>
      <c r="T20" s="93"/>
      <c r="U20" s="77"/>
      <c r="V20" s="91"/>
      <c r="W20" s="98"/>
      <c r="X20" s="93"/>
      <c r="Y20" s="93"/>
      <c r="Z20" s="93"/>
      <c r="AA20" s="93"/>
      <c r="AB20" s="77"/>
      <c r="AC20" s="91"/>
      <c r="AD20" s="98"/>
      <c r="AE20" s="93"/>
      <c r="AF20" s="93"/>
      <c r="AG20" s="93"/>
      <c r="AH20" s="93"/>
      <c r="AI20" s="77"/>
      <c r="AJ20" s="91"/>
      <c r="AK20" s="98"/>
      <c r="AL20" s="93"/>
      <c r="AM20" s="93"/>
      <c r="AN20" s="93"/>
      <c r="AO20" s="93"/>
      <c r="AP20" s="77"/>
      <c r="AQ20" s="94"/>
      <c r="AR20" s="99"/>
      <c r="AS20" s="96"/>
      <c r="AT20" s="96"/>
      <c r="AU20" s="96"/>
      <c r="AV20" s="96"/>
      <c r="AW20" s="77"/>
      <c r="AX20" s="91"/>
      <c r="AY20" s="98"/>
      <c r="AZ20" s="93"/>
      <c r="BA20" s="93"/>
      <c r="BB20" s="93"/>
      <c r="BC20" s="93"/>
      <c r="BD20" s="77"/>
      <c r="BE20" s="91"/>
      <c r="BF20" s="98"/>
      <c r="BG20" s="93"/>
      <c r="BH20" s="93"/>
      <c r="BI20" s="93"/>
      <c r="BJ20" s="93"/>
      <c r="BK20" s="77"/>
      <c r="BL20" s="91"/>
      <c r="BM20" s="98"/>
      <c r="BN20" s="93"/>
      <c r="BO20" s="93"/>
      <c r="BP20" s="93"/>
      <c r="BQ20" s="93"/>
      <c r="BR20" s="78"/>
      <c r="BS20" s="91"/>
      <c r="BT20" s="98"/>
      <c r="BU20" s="93"/>
      <c r="BV20" s="93"/>
      <c r="BW20" s="93"/>
      <c r="BX20" s="93"/>
      <c r="BY20" s="78"/>
      <c r="BZ20" s="91"/>
      <c r="CA20" s="98"/>
      <c r="CB20" s="93"/>
      <c r="CC20" s="93"/>
      <c r="CD20" s="93"/>
      <c r="CE20" s="93"/>
      <c r="CF20" s="78"/>
      <c r="CG20" s="91"/>
      <c r="CH20" s="98"/>
      <c r="CI20" s="93"/>
      <c r="CJ20" s="93"/>
      <c r="CK20" s="93"/>
      <c r="CL20" s="93"/>
      <c r="CM20" s="78"/>
      <c r="CN20" s="91"/>
      <c r="CO20" s="98"/>
      <c r="CP20" s="93"/>
      <c r="CQ20" s="93"/>
      <c r="CR20" s="93"/>
      <c r="CS20" s="93"/>
      <c r="CT20" s="78"/>
      <c r="CU20" s="91"/>
      <c r="CV20" s="98"/>
      <c r="CW20" s="93"/>
      <c r="CX20" s="93"/>
      <c r="CY20" s="93"/>
      <c r="CZ20" s="93"/>
      <c r="DA20" s="78"/>
      <c r="DB20" s="91"/>
      <c r="DC20" s="98"/>
      <c r="DD20" s="93"/>
      <c r="DE20" s="93"/>
      <c r="DF20" s="93"/>
      <c r="DG20" s="93"/>
      <c r="DH20" s="78"/>
      <c r="DI20" s="91"/>
      <c r="DJ20" s="98"/>
      <c r="DK20" s="93"/>
      <c r="DL20" s="93"/>
      <c r="DM20" s="93"/>
      <c r="DN20" s="93"/>
      <c r="DO20" s="78"/>
      <c r="DP20" s="91"/>
      <c r="DQ20" s="98"/>
      <c r="DR20" s="93"/>
      <c r="DS20" s="93"/>
      <c r="DT20" s="93"/>
      <c r="DU20" s="93"/>
      <c r="DV20" s="78"/>
      <c r="DW20" s="91"/>
      <c r="DX20" s="98"/>
      <c r="DY20" s="93"/>
      <c r="DZ20" s="93"/>
      <c r="EA20" s="93"/>
      <c r="EB20" s="93"/>
      <c r="EC20" s="78"/>
      <c r="ED20" s="91"/>
      <c r="EE20" s="98"/>
      <c r="EF20" s="93"/>
      <c r="EG20" s="93"/>
      <c r="EH20" s="93"/>
      <c r="EI20" s="93"/>
      <c r="EJ20" s="78"/>
      <c r="EK20" s="91"/>
      <c r="EL20" s="98"/>
      <c r="EM20" s="93"/>
      <c r="EN20" s="93"/>
      <c r="EO20" s="93"/>
      <c r="EP20" s="93"/>
      <c r="EQ20" s="77"/>
      <c r="ER20" s="91"/>
      <c r="ES20" s="98"/>
      <c r="ET20" s="93"/>
      <c r="EU20" s="93"/>
      <c r="EV20" s="93"/>
      <c r="EW20" s="93"/>
      <c r="EX20" s="77"/>
      <c r="EY20" s="91"/>
      <c r="EZ20" s="98"/>
      <c r="FA20" s="93"/>
      <c r="FB20" s="93"/>
      <c r="FC20" s="93"/>
      <c r="FD20" s="93"/>
      <c r="FE20" s="77"/>
      <c r="FF20" s="91"/>
      <c r="FG20" s="98"/>
      <c r="FH20" s="93"/>
      <c r="FI20" s="93"/>
      <c r="FJ20" s="93"/>
      <c r="FK20" s="93"/>
      <c r="FL20" s="77"/>
      <c r="FM20" s="91"/>
      <c r="FN20" s="98"/>
      <c r="FO20" s="93"/>
      <c r="FP20" s="93"/>
      <c r="FQ20" s="93"/>
      <c r="FR20" s="93"/>
      <c r="FS20" s="77"/>
      <c r="FT20" s="94"/>
      <c r="FU20" s="99"/>
      <c r="FV20" s="96"/>
      <c r="FW20" s="96"/>
      <c r="FX20" s="96"/>
      <c r="FY20" s="96"/>
      <c r="FZ20" s="77"/>
      <c r="GA20" s="91"/>
      <c r="GB20" s="98"/>
      <c r="GC20" s="93"/>
      <c r="GD20" s="93"/>
      <c r="GE20" s="93"/>
      <c r="GF20" s="93"/>
      <c r="GG20" s="77"/>
      <c r="GH20" s="91"/>
      <c r="GI20" s="98"/>
      <c r="GJ20" s="93"/>
      <c r="GK20" s="93"/>
      <c r="GL20" s="93"/>
      <c r="GM20" s="93"/>
      <c r="GN20" s="77"/>
      <c r="GO20" s="91"/>
      <c r="GP20" s="98"/>
      <c r="GQ20" s="93"/>
      <c r="GR20" s="93"/>
      <c r="GS20" s="93"/>
      <c r="GT20" s="93"/>
      <c r="GU20" s="78"/>
      <c r="GV20" s="91"/>
      <c r="GW20" s="98"/>
      <c r="GX20" s="93"/>
      <c r="GY20" s="93"/>
      <c r="GZ20" s="93"/>
      <c r="HA20" s="93"/>
      <c r="HB20" s="78"/>
      <c r="HC20" s="91"/>
      <c r="HD20" s="98"/>
      <c r="HE20" s="93"/>
      <c r="HF20" s="93"/>
      <c r="HG20" s="93"/>
      <c r="HH20" s="93"/>
      <c r="HI20" s="78"/>
      <c r="HJ20" s="91"/>
      <c r="HK20" s="98"/>
      <c r="HL20" s="93"/>
      <c r="HM20" s="93"/>
      <c r="HN20" s="93"/>
      <c r="HO20" s="93"/>
      <c r="HP20" s="78"/>
      <c r="HQ20" s="91"/>
      <c r="HR20" s="98"/>
      <c r="HS20" s="93"/>
      <c r="HT20" s="93"/>
      <c r="HU20" s="93"/>
      <c r="HV20" s="93"/>
      <c r="HW20" s="78"/>
      <c r="HX20" s="91"/>
      <c r="HY20" s="98"/>
      <c r="HZ20" s="93"/>
      <c r="IA20" s="93"/>
      <c r="IB20" s="93"/>
      <c r="IC20" s="93"/>
      <c r="ID20" s="78"/>
      <c r="IE20" s="91"/>
      <c r="IF20" s="98"/>
      <c r="IG20" s="93"/>
      <c r="IH20" s="93"/>
      <c r="II20" s="93"/>
      <c r="IJ20" s="93"/>
      <c r="IK20" s="78"/>
      <c r="IL20" s="91"/>
      <c r="IM20" s="98"/>
      <c r="IN20" s="93"/>
      <c r="IO20" s="93"/>
      <c r="IP20" s="93"/>
      <c r="IQ20" s="93"/>
      <c r="IR20" s="78"/>
      <c r="IS20" s="91"/>
      <c r="IT20" s="98"/>
      <c r="IU20" s="93"/>
      <c r="IV20" s="93"/>
      <c r="IW20" s="93"/>
      <c r="IX20" s="93"/>
      <c r="IY20" s="78"/>
      <c r="IZ20" s="91"/>
      <c r="JA20" s="98"/>
      <c r="JB20" s="93"/>
      <c r="JC20" s="93"/>
      <c r="JD20" s="93"/>
      <c r="JE20" s="93"/>
      <c r="JF20" s="78"/>
      <c r="JG20" s="91"/>
      <c r="JH20" s="98"/>
      <c r="JI20" s="93"/>
      <c r="JJ20" s="93"/>
      <c r="JK20" s="93"/>
      <c r="JL20" s="93"/>
      <c r="JM20" s="78"/>
      <c r="JN20" s="91"/>
      <c r="JO20" s="98"/>
      <c r="JP20" s="93"/>
      <c r="JQ20" s="93"/>
      <c r="JR20" s="93"/>
      <c r="JS20" s="93"/>
    </row>
    <row r="21" spans="1:279" hidden="1">
      <c r="A21" s="87">
        <v>18</v>
      </c>
      <c r="B21" s="97">
        <v>0.871</v>
      </c>
      <c r="C21" s="89">
        <v>-1.1210535017198999E-3</v>
      </c>
      <c r="D21" s="89">
        <v>5.2009501551659998E-4</v>
      </c>
      <c r="E21" s="89">
        <v>-1.5764537128E-6</v>
      </c>
      <c r="F21" s="90">
        <v>1.9395808590000002E-6</v>
      </c>
      <c r="G21" s="77"/>
      <c r="H21" s="91"/>
      <c r="I21" s="98"/>
      <c r="J21" s="93"/>
      <c r="K21" s="93"/>
      <c r="L21" s="93"/>
      <c r="M21" s="93"/>
      <c r="N21" s="77"/>
      <c r="O21" s="91"/>
      <c r="P21" s="98"/>
      <c r="Q21" s="93"/>
      <c r="R21" s="93"/>
      <c r="S21" s="93"/>
      <c r="T21" s="93"/>
      <c r="U21" s="77"/>
      <c r="V21" s="91"/>
      <c r="W21" s="98"/>
      <c r="X21" s="93"/>
      <c r="Y21" s="93"/>
      <c r="Z21" s="93"/>
      <c r="AA21" s="93"/>
      <c r="AB21" s="77"/>
      <c r="AC21" s="91"/>
      <c r="AD21" s="98"/>
      <c r="AE21" s="93"/>
      <c r="AF21" s="93"/>
      <c r="AG21" s="93"/>
      <c r="AH21" s="93"/>
      <c r="AI21" s="77"/>
      <c r="AJ21" s="91"/>
      <c r="AK21" s="98"/>
      <c r="AL21" s="93"/>
      <c r="AM21" s="93"/>
      <c r="AN21" s="93"/>
      <c r="AO21" s="93"/>
      <c r="AP21" s="77"/>
      <c r="AQ21" s="94"/>
      <c r="AR21" s="99"/>
      <c r="AS21" s="96"/>
      <c r="AT21" s="96"/>
      <c r="AU21" s="96"/>
      <c r="AV21" s="96"/>
      <c r="AW21" s="77"/>
      <c r="AX21" s="91"/>
      <c r="AY21" s="98"/>
      <c r="AZ21" s="93"/>
      <c r="BA21" s="93"/>
      <c r="BB21" s="93"/>
      <c r="BC21" s="93"/>
      <c r="BD21" s="77"/>
      <c r="BE21" s="91"/>
      <c r="BF21" s="98"/>
      <c r="BG21" s="93"/>
      <c r="BH21" s="93"/>
      <c r="BI21" s="93"/>
      <c r="BJ21" s="93"/>
      <c r="BK21" s="77"/>
      <c r="BL21" s="91"/>
      <c r="BM21" s="98"/>
      <c r="BN21" s="93"/>
      <c r="BO21" s="93"/>
      <c r="BP21" s="93"/>
      <c r="BQ21" s="93"/>
      <c r="BR21" s="78"/>
      <c r="BS21" s="91"/>
      <c r="BT21" s="98"/>
      <c r="BU21" s="93"/>
      <c r="BV21" s="93"/>
      <c r="BW21" s="93"/>
      <c r="BX21" s="93"/>
      <c r="BY21" s="78"/>
      <c r="BZ21" s="91"/>
      <c r="CA21" s="98"/>
      <c r="CB21" s="93"/>
      <c r="CC21" s="93"/>
      <c r="CD21" s="93"/>
      <c r="CE21" s="93"/>
      <c r="CF21" s="78"/>
      <c r="CG21" s="91"/>
      <c r="CH21" s="98"/>
      <c r="CI21" s="93"/>
      <c r="CJ21" s="93"/>
      <c r="CK21" s="93"/>
      <c r="CL21" s="93"/>
      <c r="CM21" s="78"/>
      <c r="CN21" s="91"/>
      <c r="CO21" s="98"/>
      <c r="CP21" s="93"/>
      <c r="CQ21" s="93"/>
      <c r="CR21" s="93"/>
      <c r="CS21" s="93"/>
      <c r="CT21" s="78"/>
      <c r="CU21" s="91"/>
      <c r="CV21" s="98"/>
      <c r="CW21" s="93"/>
      <c r="CX21" s="93"/>
      <c r="CY21" s="93"/>
      <c r="CZ21" s="93"/>
      <c r="DA21" s="78"/>
      <c r="DB21" s="91"/>
      <c r="DC21" s="98"/>
      <c r="DD21" s="93"/>
      <c r="DE21" s="93"/>
      <c r="DF21" s="93"/>
      <c r="DG21" s="93"/>
      <c r="DH21" s="78"/>
      <c r="DI21" s="91"/>
      <c r="DJ21" s="98"/>
      <c r="DK21" s="93"/>
      <c r="DL21" s="93"/>
      <c r="DM21" s="93"/>
      <c r="DN21" s="93"/>
      <c r="DO21" s="78"/>
      <c r="DP21" s="91"/>
      <c r="DQ21" s="98"/>
      <c r="DR21" s="93"/>
      <c r="DS21" s="93"/>
      <c r="DT21" s="93"/>
      <c r="DU21" s="93"/>
      <c r="DV21" s="78"/>
      <c r="DW21" s="91"/>
      <c r="DX21" s="98"/>
      <c r="DY21" s="93"/>
      <c r="DZ21" s="93"/>
      <c r="EA21" s="93"/>
      <c r="EB21" s="93"/>
      <c r="EC21" s="78"/>
      <c r="ED21" s="91"/>
      <c r="EE21" s="98"/>
      <c r="EF21" s="93"/>
      <c r="EG21" s="93"/>
      <c r="EH21" s="93"/>
      <c r="EI21" s="93"/>
      <c r="EJ21" s="78"/>
      <c r="EK21" s="91"/>
      <c r="EL21" s="98"/>
      <c r="EM21" s="93"/>
      <c r="EN21" s="93"/>
      <c r="EO21" s="93"/>
      <c r="EP21" s="93"/>
      <c r="EQ21" s="77"/>
      <c r="ER21" s="91"/>
      <c r="ES21" s="98"/>
      <c r="ET21" s="93"/>
      <c r="EU21" s="93"/>
      <c r="EV21" s="93"/>
      <c r="EW21" s="93"/>
      <c r="EX21" s="77"/>
      <c r="EY21" s="91"/>
      <c r="EZ21" s="98"/>
      <c r="FA21" s="93"/>
      <c r="FB21" s="93"/>
      <c r="FC21" s="93"/>
      <c r="FD21" s="93"/>
      <c r="FE21" s="77"/>
      <c r="FF21" s="91"/>
      <c r="FG21" s="98"/>
      <c r="FH21" s="93"/>
      <c r="FI21" s="93"/>
      <c r="FJ21" s="93"/>
      <c r="FK21" s="93"/>
      <c r="FL21" s="77"/>
      <c r="FM21" s="91"/>
      <c r="FN21" s="98"/>
      <c r="FO21" s="93"/>
      <c r="FP21" s="93"/>
      <c r="FQ21" s="93"/>
      <c r="FR21" s="93"/>
      <c r="FS21" s="77"/>
      <c r="FT21" s="94"/>
      <c r="FU21" s="99"/>
      <c r="FV21" s="96"/>
      <c r="FW21" s="96"/>
      <c r="FX21" s="96"/>
      <c r="FY21" s="96"/>
      <c r="FZ21" s="77"/>
      <c r="GA21" s="91"/>
      <c r="GB21" s="98"/>
      <c r="GC21" s="93"/>
      <c r="GD21" s="93"/>
      <c r="GE21" s="93"/>
      <c r="GF21" s="93"/>
      <c r="GG21" s="77"/>
      <c r="GH21" s="91"/>
      <c r="GI21" s="98"/>
      <c r="GJ21" s="93"/>
      <c r="GK21" s="93"/>
      <c r="GL21" s="93"/>
      <c r="GM21" s="93"/>
      <c r="GN21" s="77"/>
      <c r="GO21" s="91"/>
      <c r="GP21" s="98"/>
      <c r="GQ21" s="93"/>
      <c r="GR21" s="93"/>
      <c r="GS21" s="93"/>
      <c r="GT21" s="93"/>
      <c r="GU21" s="78"/>
      <c r="GV21" s="91"/>
      <c r="GW21" s="98"/>
      <c r="GX21" s="93"/>
      <c r="GY21" s="93"/>
      <c r="GZ21" s="93"/>
      <c r="HA21" s="93"/>
      <c r="HB21" s="78"/>
      <c r="HC21" s="91"/>
      <c r="HD21" s="98"/>
      <c r="HE21" s="93"/>
      <c r="HF21" s="93"/>
      <c r="HG21" s="93"/>
      <c r="HH21" s="93"/>
      <c r="HI21" s="78"/>
      <c r="HJ21" s="91"/>
      <c r="HK21" s="98"/>
      <c r="HL21" s="93"/>
      <c r="HM21" s="93"/>
      <c r="HN21" s="93"/>
      <c r="HO21" s="93"/>
      <c r="HP21" s="78"/>
      <c r="HQ21" s="91"/>
      <c r="HR21" s="98"/>
      <c r="HS21" s="93"/>
      <c r="HT21" s="93"/>
      <c r="HU21" s="93"/>
      <c r="HV21" s="93"/>
      <c r="HW21" s="78"/>
      <c r="HX21" s="91"/>
      <c r="HY21" s="98"/>
      <c r="HZ21" s="93"/>
      <c r="IA21" s="93"/>
      <c r="IB21" s="93"/>
      <c r="IC21" s="93"/>
      <c r="ID21" s="78"/>
      <c r="IE21" s="91"/>
      <c r="IF21" s="98"/>
      <c r="IG21" s="93"/>
      <c r="IH21" s="93"/>
      <c r="II21" s="93"/>
      <c r="IJ21" s="93"/>
      <c r="IK21" s="78"/>
      <c r="IL21" s="91"/>
      <c r="IM21" s="98"/>
      <c r="IN21" s="93"/>
      <c r="IO21" s="93"/>
      <c r="IP21" s="93"/>
      <c r="IQ21" s="93"/>
      <c r="IR21" s="78"/>
      <c r="IS21" s="91"/>
      <c r="IT21" s="98"/>
      <c r="IU21" s="93"/>
      <c r="IV21" s="93"/>
      <c r="IW21" s="93"/>
      <c r="IX21" s="93"/>
      <c r="IY21" s="78"/>
      <c r="IZ21" s="91"/>
      <c r="JA21" s="98"/>
      <c r="JB21" s="93"/>
      <c r="JC21" s="93"/>
      <c r="JD21" s="93"/>
      <c r="JE21" s="93"/>
      <c r="JF21" s="78"/>
      <c r="JG21" s="91"/>
      <c r="JH21" s="98"/>
      <c r="JI21" s="93"/>
      <c r="JJ21" s="93"/>
      <c r="JK21" s="93"/>
      <c r="JL21" s="93"/>
      <c r="JM21" s="78"/>
      <c r="JN21" s="91"/>
      <c r="JO21" s="98"/>
      <c r="JP21" s="93"/>
      <c r="JQ21" s="93"/>
      <c r="JR21" s="93"/>
      <c r="JS21" s="93"/>
    </row>
    <row r="22" spans="1:279" hidden="1">
      <c r="A22" s="87">
        <v>19</v>
      </c>
      <c r="B22" s="97">
        <v>0.89600000000000002</v>
      </c>
      <c r="C22" s="89">
        <v>-9.3355845193169998E-4</v>
      </c>
      <c r="D22" s="89">
        <v>3.048780487805E-4</v>
      </c>
      <c r="E22" s="89">
        <v>-1.5780737321999999E-6</v>
      </c>
      <c r="F22" s="90">
        <v>1.9414404050000001E-6</v>
      </c>
      <c r="G22" s="77"/>
      <c r="H22" s="91"/>
      <c r="I22" s="98"/>
      <c r="J22" s="93"/>
      <c r="K22" s="93"/>
      <c r="L22" s="93"/>
      <c r="M22" s="93"/>
      <c r="N22" s="77"/>
      <c r="O22" s="91"/>
      <c r="P22" s="98"/>
      <c r="Q22" s="93"/>
      <c r="R22" s="93"/>
      <c r="S22" s="93"/>
      <c r="T22" s="93"/>
      <c r="U22" s="77"/>
      <c r="V22" s="91"/>
      <c r="W22" s="98"/>
      <c r="X22" s="93"/>
      <c r="Y22" s="93"/>
      <c r="Z22" s="93"/>
      <c r="AA22" s="93"/>
      <c r="AB22" s="77"/>
      <c r="AC22" s="91"/>
      <c r="AD22" s="98"/>
      <c r="AE22" s="93"/>
      <c r="AF22" s="93"/>
      <c r="AG22" s="93"/>
      <c r="AH22" s="93"/>
      <c r="AI22" s="77"/>
      <c r="AJ22" s="91"/>
      <c r="AK22" s="98"/>
      <c r="AL22" s="93"/>
      <c r="AM22" s="93"/>
      <c r="AN22" s="93"/>
      <c r="AO22" s="93"/>
      <c r="AP22" s="77"/>
      <c r="AQ22" s="94"/>
      <c r="AR22" s="99"/>
      <c r="AS22" s="96"/>
      <c r="AT22" s="96"/>
      <c r="AU22" s="96"/>
      <c r="AV22" s="96"/>
      <c r="AW22" s="77"/>
      <c r="AX22" s="91"/>
      <c r="AY22" s="98"/>
      <c r="AZ22" s="93"/>
      <c r="BA22" s="93"/>
      <c r="BB22" s="93"/>
      <c r="BC22" s="93"/>
      <c r="BD22" s="77"/>
      <c r="BE22" s="91"/>
      <c r="BF22" s="98"/>
      <c r="BG22" s="93"/>
      <c r="BH22" s="93"/>
      <c r="BI22" s="93"/>
      <c r="BJ22" s="93"/>
      <c r="BK22" s="77"/>
      <c r="BL22" s="91"/>
      <c r="BM22" s="98"/>
      <c r="BN22" s="93"/>
      <c r="BO22" s="93"/>
      <c r="BP22" s="93"/>
      <c r="BQ22" s="93"/>
      <c r="BR22" s="78"/>
      <c r="BS22" s="91"/>
      <c r="BT22" s="98"/>
      <c r="BU22" s="93"/>
      <c r="BV22" s="93"/>
      <c r="BW22" s="93"/>
      <c r="BX22" s="93"/>
      <c r="BY22" s="78"/>
      <c r="BZ22" s="91"/>
      <c r="CA22" s="98"/>
      <c r="CB22" s="93"/>
      <c r="CC22" s="93"/>
      <c r="CD22" s="93"/>
      <c r="CE22" s="93"/>
      <c r="CF22" s="78"/>
      <c r="CG22" s="91"/>
      <c r="CH22" s="98"/>
      <c r="CI22" s="93"/>
      <c r="CJ22" s="93"/>
      <c r="CK22" s="93"/>
      <c r="CL22" s="93"/>
      <c r="CM22" s="78"/>
      <c r="CN22" s="91"/>
      <c r="CO22" s="98"/>
      <c r="CP22" s="93"/>
      <c r="CQ22" s="93"/>
      <c r="CR22" s="93"/>
      <c r="CS22" s="93"/>
      <c r="CT22" s="78"/>
      <c r="CU22" s="91"/>
      <c r="CV22" s="98"/>
      <c r="CW22" s="93"/>
      <c r="CX22" s="93"/>
      <c r="CY22" s="93"/>
      <c r="CZ22" s="93"/>
      <c r="DA22" s="78"/>
      <c r="DB22" s="91"/>
      <c r="DC22" s="98"/>
      <c r="DD22" s="93"/>
      <c r="DE22" s="93"/>
      <c r="DF22" s="93"/>
      <c r="DG22" s="93"/>
      <c r="DH22" s="78"/>
      <c r="DI22" s="91"/>
      <c r="DJ22" s="98"/>
      <c r="DK22" s="93"/>
      <c r="DL22" s="93"/>
      <c r="DM22" s="93"/>
      <c r="DN22" s="93"/>
      <c r="DO22" s="78"/>
      <c r="DP22" s="91"/>
      <c r="DQ22" s="98"/>
      <c r="DR22" s="93"/>
      <c r="DS22" s="93"/>
      <c r="DT22" s="93"/>
      <c r="DU22" s="93"/>
      <c r="DV22" s="78"/>
      <c r="DW22" s="91"/>
      <c r="DX22" s="98"/>
      <c r="DY22" s="93"/>
      <c r="DZ22" s="93"/>
      <c r="EA22" s="93"/>
      <c r="EB22" s="93"/>
      <c r="EC22" s="78"/>
      <c r="ED22" s="91"/>
      <c r="EE22" s="98"/>
      <c r="EF22" s="93"/>
      <c r="EG22" s="93"/>
      <c r="EH22" s="93"/>
      <c r="EI22" s="93"/>
      <c r="EJ22" s="78"/>
      <c r="EK22" s="91"/>
      <c r="EL22" s="98"/>
      <c r="EM22" s="93"/>
      <c r="EN22" s="93"/>
      <c r="EO22" s="93"/>
      <c r="EP22" s="93"/>
      <c r="EQ22" s="77"/>
      <c r="ER22" s="91"/>
      <c r="ES22" s="98"/>
      <c r="ET22" s="93"/>
      <c r="EU22" s="93"/>
      <c r="EV22" s="93"/>
      <c r="EW22" s="93"/>
      <c r="EX22" s="77"/>
      <c r="EY22" s="91"/>
      <c r="EZ22" s="98"/>
      <c r="FA22" s="93"/>
      <c r="FB22" s="93"/>
      <c r="FC22" s="93"/>
      <c r="FD22" s="93"/>
      <c r="FE22" s="77"/>
      <c r="FF22" s="91"/>
      <c r="FG22" s="98"/>
      <c r="FH22" s="93"/>
      <c r="FI22" s="93"/>
      <c r="FJ22" s="93"/>
      <c r="FK22" s="93"/>
      <c r="FL22" s="77"/>
      <c r="FM22" s="91"/>
      <c r="FN22" s="98"/>
      <c r="FO22" s="93"/>
      <c r="FP22" s="93"/>
      <c r="FQ22" s="93"/>
      <c r="FR22" s="93"/>
      <c r="FS22" s="77"/>
      <c r="FT22" s="94"/>
      <c r="FU22" s="99"/>
      <c r="FV22" s="96"/>
      <c r="FW22" s="96"/>
      <c r="FX22" s="96"/>
      <c r="FY22" s="96"/>
      <c r="FZ22" s="77"/>
      <c r="GA22" s="91"/>
      <c r="GB22" s="98"/>
      <c r="GC22" s="93"/>
      <c r="GD22" s="93"/>
      <c r="GE22" s="93"/>
      <c r="GF22" s="93"/>
      <c r="GG22" s="77"/>
      <c r="GH22" s="91"/>
      <c r="GI22" s="98"/>
      <c r="GJ22" s="93"/>
      <c r="GK22" s="93"/>
      <c r="GL22" s="93"/>
      <c r="GM22" s="93"/>
      <c r="GN22" s="77"/>
      <c r="GO22" s="91"/>
      <c r="GP22" s="98"/>
      <c r="GQ22" s="93"/>
      <c r="GR22" s="93"/>
      <c r="GS22" s="93"/>
      <c r="GT22" s="93"/>
      <c r="GU22" s="78"/>
      <c r="GV22" s="91"/>
      <c r="GW22" s="98"/>
      <c r="GX22" s="93"/>
      <c r="GY22" s="93"/>
      <c r="GZ22" s="93"/>
      <c r="HA22" s="93"/>
      <c r="HB22" s="78"/>
      <c r="HC22" s="91"/>
      <c r="HD22" s="98"/>
      <c r="HE22" s="93"/>
      <c r="HF22" s="93"/>
      <c r="HG22" s="93"/>
      <c r="HH22" s="93"/>
      <c r="HI22" s="78"/>
      <c r="HJ22" s="91"/>
      <c r="HK22" s="98"/>
      <c r="HL22" s="93"/>
      <c r="HM22" s="93"/>
      <c r="HN22" s="93"/>
      <c r="HO22" s="93"/>
      <c r="HP22" s="78"/>
      <c r="HQ22" s="91"/>
      <c r="HR22" s="98"/>
      <c r="HS22" s="93"/>
      <c r="HT22" s="93"/>
      <c r="HU22" s="93"/>
      <c r="HV22" s="93"/>
      <c r="HW22" s="78"/>
      <c r="HX22" s="91"/>
      <c r="HY22" s="98"/>
      <c r="HZ22" s="93"/>
      <c r="IA22" s="93"/>
      <c r="IB22" s="93"/>
      <c r="IC22" s="93"/>
      <c r="ID22" s="78"/>
      <c r="IE22" s="91"/>
      <c r="IF22" s="98"/>
      <c r="IG22" s="93"/>
      <c r="IH22" s="93"/>
      <c r="II22" s="93"/>
      <c r="IJ22" s="93"/>
      <c r="IK22" s="78"/>
      <c r="IL22" s="91"/>
      <c r="IM22" s="98"/>
      <c r="IN22" s="93"/>
      <c r="IO22" s="93"/>
      <c r="IP22" s="93"/>
      <c r="IQ22" s="93"/>
      <c r="IR22" s="78"/>
      <c r="IS22" s="91"/>
      <c r="IT22" s="98"/>
      <c r="IU22" s="93"/>
      <c r="IV22" s="93"/>
      <c r="IW22" s="93"/>
      <c r="IX22" s="93"/>
      <c r="IY22" s="78"/>
      <c r="IZ22" s="91"/>
      <c r="JA22" s="98"/>
      <c r="JB22" s="93"/>
      <c r="JC22" s="93"/>
      <c r="JD22" s="93"/>
      <c r="JE22" s="93"/>
      <c r="JF22" s="78"/>
      <c r="JG22" s="91"/>
      <c r="JH22" s="98"/>
      <c r="JI22" s="93"/>
      <c r="JJ22" s="93"/>
      <c r="JK22" s="93"/>
      <c r="JL22" s="93"/>
      <c r="JM22" s="78"/>
      <c r="JN22" s="91"/>
      <c r="JO22" s="98"/>
      <c r="JP22" s="93"/>
      <c r="JQ22" s="93"/>
      <c r="JR22" s="93"/>
      <c r="JS22" s="93"/>
    </row>
    <row r="23" spans="1:279" hidden="1">
      <c r="A23" s="87">
        <v>20</v>
      </c>
      <c r="B23" s="97">
        <v>0.996</v>
      </c>
      <c r="C23" s="89">
        <v>-7.2383060252839996E-4</v>
      </c>
      <c r="D23" s="89">
        <v>7.1260161171100004E-5</v>
      </c>
      <c r="E23" s="89">
        <v>-1.5798858503999999E-6</v>
      </c>
      <c r="F23" s="90">
        <v>1.9434589410000001E-6</v>
      </c>
      <c r="G23" s="77"/>
      <c r="H23" s="91"/>
      <c r="I23" s="98"/>
      <c r="J23" s="100"/>
      <c r="K23" s="100"/>
      <c r="L23" s="93"/>
      <c r="M23" s="93"/>
      <c r="N23" s="77"/>
      <c r="O23" s="91"/>
      <c r="P23" s="98"/>
      <c r="Q23" s="100"/>
      <c r="R23" s="100"/>
      <c r="S23" s="93"/>
      <c r="T23" s="93"/>
      <c r="U23" s="77"/>
      <c r="V23" s="91"/>
      <c r="W23" s="98"/>
      <c r="X23" s="100"/>
      <c r="Y23" s="100"/>
      <c r="Z23" s="93"/>
      <c r="AA23" s="93"/>
      <c r="AB23" s="77"/>
      <c r="AC23" s="91"/>
      <c r="AD23" s="98"/>
      <c r="AE23" s="100"/>
      <c r="AF23" s="100"/>
      <c r="AG23" s="93"/>
      <c r="AH23" s="93"/>
      <c r="AI23" s="77"/>
      <c r="AJ23" s="91"/>
      <c r="AK23" s="98"/>
      <c r="AL23" s="100"/>
      <c r="AM23" s="100"/>
      <c r="AN23" s="93"/>
      <c r="AO23" s="93"/>
      <c r="AP23" s="77"/>
      <c r="AQ23" s="94"/>
      <c r="AR23" s="99"/>
      <c r="AS23" s="589"/>
      <c r="AT23" s="589"/>
      <c r="AU23" s="96"/>
      <c r="AV23" s="96"/>
      <c r="AW23" s="77"/>
      <c r="AX23" s="91"/>
      <c r="AY23" s="98"/>
      <c r="AZ23" s="100"/>
      <c r="BA23" s="100"/>
      <c r="BB23" s="93"/>
      <c r="BC23" s="93"/>
      <c r="BD23" s="77"/>
      <c r="BE23" s="91"/>
      <c r="BF23" s="98"/>
      <c r="BG23" s="589"/>
      <c r="BH23" s="589"/>
      <c r="BI23" s="93"/>
      <c r="BJ23" s="93"/>
      <c r="BK23" s="77"/>
      <c r="BL23" s="91"/>
      <c r="BM23" s="98"/>
      <c r="BN23" s="589"/>
      <c r="BO23" s="589"/>
      <c r="BP23" s="93"/>
      <c r="BQ23" s="93"/>
      <c r="BR23" s="78"/>
      <c r="BS23" s="91"/>
      <c r="BT23" s="98"/>
      <c r="BU23" s="589"/>
      <c r="BV23" s="589"/>
      <c r="BW23" s="93"/>
      <c r="BX23" s="93"/>
      <c r="BY23" s="78"/>
      <c r="BZ23" s="91"/>
      <c r="CA23" s="98"/>
      <c r="CB23" s="589"/>
      <c r="CC23" s="589"/>
      <c r="CD23" s="93"/>
      <c r="CE23" s="93"/>
      <c r="CF23" s="78"/>
      <c r="CG23" s="91"/>
      <c r="CH23" s="98"/>
      <c r="CI23" s="589"/>
      <c r="CJ23" s="589"/>
      <c r="CK23" s="93"/>
      <c r="CL23" s="93"/>
      <c r="CM23" s="78"/>
      <c r="CN23" s="91"/>
      <c r="CO23" s="98"/>
      <c r="CP23" s="589"/>
      <c r="CQ23" s="589"/>
      <c r="CR23" s="93"/>
      <c r="CS23" s="93"/>
      <c r="CT23" s="78"/>
      <c r="CU23" s="91"/>
      <c r="CV23" s="98"/>
      <c r="CW23" s="589"/>
      <c r="CX23" s="589"/>
      <c r="CY23" s="93"/>
      <c r="CZ23" s="93"/>
      <c r="DA23" s="78"/>
      <c r="DB23" s="91"/>
      <c r="DC23" s="98"/>
      <c r="DD23" s="589"/>
      <c r="DE23" s="589"/>
      <c r="DF23" s="93"/>
      <c r="DG23" s="93"/>
      <c r="DH23" s="78"/>
      <c r="DI23" s="91"/>
      <c r="DJ23" s="98"/>
      <c r="DK23" s="589"/>
      <c r="DL23" s="589"/>
      <c r="DM23" s="93"/>
      <c r="DN23" s="93"/>
      <c r="DO23" s="78"/>
      <c r="DP23" s="91"/>
      <c r="DQ23" s="98"/>
      <c r="DR23" s="589"/>
      <c r="DS23" s="589"/>
      <c r="DT23" s="93"/>
      <c r="DU23" s="93"/>
      <c r="DV23" s="78"/>
      <c r="DW23" s="91"/>
      <c r="DX23" s="98"/>
      <c r="DY23" s="589"/>
      <c r="DZ23" s="589"/>
      <c r="EA23" s="93"/>
      <c r="EB23" s="93"/>
      <c r="EC23" s="78"/>
      <c r="ED23" s="91"/>
      <c r="EE23" s="98"/>
      <c r="EF23" s="589"/>
      <c r="EG23" s="589"/>
      <c r="EH23" s="93"/>
      <c r="EI23" s="93"/>
      <c r="EJ23" s="78"/>
      <c r="EK23" s="91"/>
      <c r="EL23" s="98"/>
      <c r="EM23" s="100"/>
      <c r="EN23" s="100"/>
      <c r="EO23" s="93"/>
      <c r="EP23" s="93"/>
      <c r="EQ23" s="77"/>
      <c r="ER23" s="91"/>
      <c r="ES23" s="98"/>
      <c r="ET23" s="100"/>
      <c r="EU23" s="100"/>
      <c r="EV23" s="93"/>
      <c r="EW23" s="93"/>
      <c r="EX23" s="77"/>
      <c r="EY23" s="91"/>
      <c r="EZ23" s="98"/>
      <c r="FA23" s="100"/>
      <c r="FB23" s="100"/>
      <c r="FC23" s="93"/>
      <c r="FD23" s="93"/>
      <c r="FE23" s="77"/>
      <c r="FF23" s="91"/>
      <c r="FG23" s="98"/>
      <c r="FH23" s="100"/>
      <c r="FI23" s="100"/>
      <c r="FJ23" s="93"/>
      <c r="FK23" s="93"/>
      <c r="FL23" s="77"/>
      <c r="FM23" s="91"/>
      <c r="FN23" s="98"/>
      <c r="FO23" s="100"/>
      <c r="FP23" s="100"/>
      <c r="FQ23" s="93"/>
      <c r="FR23" s="93"/>
      <c r="FS23" s="77"/>
      <c r="FT23" s="94"/>
      <c r="FU23" s="99"/>
      <c r="FV23" s="589"/>
      <c r="FW23" s="589"/>
      <c r="FX23" s="96"/>
      <c r="FY23" s="96"/>
      <c r="FZ23" s="77"/>
      <c r="GA23" s="91"/>
      <c r="GB23" s="98"/>
      <c r="GC23" s="100"/>
      <c r="GD23" s="100"/>
      <c r="GE23" s="93"/>
      <c r="GF23" s="93"/>
      <c r="GG23" s="77"/>
      <c r="GH23" s="91"/>
      <c r="GI23" s="98"/>
      <c r="GJ23" s="589"/>
      <c r="GK23" s="589"/>
      <c r="GL23" s="93"/>
      <c r="GM23" s="93"/>
      <c r="GN23" s="77"/>
      <c r="GO23" s="91"/>
      <c r="GP23" s="98"/>
      <c r="GQ23" s="589"/>
      <c r="GR23" s="589"/>
      <c r="GS23" s="93"/>
      <c r="GT23" s="93"/>
      <c r="GU23" s="78"/>
      <c r="GV23" s="91"/>
      <c r="GW23" s="98"/>
      <c r="GX23" s="589"/>
      <c r="GY23" s="589"/>
      <c r="GZ23" s="93"/>
      <c r="HA23" s="93"/>
      <c r="HB23" s="78"/>
      <c r="HC23" s="91"/>
      <c r="HD23" s="98"/>
      <c r="HE23" s="589"/>
      <c r="HF23" s="589"/>
      <c r="HG23" s="93"/>
      <c r="HH23" s="93"/>
      <c r="HI23" s="78"/>
      <c r="HJ23" s="91"/>
      <c r="HK23" s="98"/>
      <c r="HL23" s="589"/>
      <c r="HM23" s="589"/>
      <c r="HN23" s="93"/>
      <c r="HO23" s="93"/>
      <c r="HP23" s="78"/>
      <c r="HQ23" s="91"/>
      <c r="HR23" s="98"/>
      <c r="HS23" s="589"/>
      <c r="HT23" s="589"/>
      <c r="HU23" s="93"/>
      <c r="HV23" s="93"/>
      <c r="HW23" s="78"/>
      <c r="HX23" s="91"/>
      <c r="HY23" s="98"/>
      <c r="HZ23" s="589"/>
      <c r="IA23" s="589"/>
      <c r="IB23" s="93"/>
      <c r="IC23" s="93"/>
      <c r="ID23" s="78"/>
      <c r="IE23" s="91"/>
      <c r="IF23" s="98"/>
      <c r="IG23" s="589"/>
      <c r="IH23" s="589"/>
      <c r="II23" s="93"/>
      <c r="IJ23" s="93"/>
      <c r="IK23" s="78"/>
      <c r="IL23" s="91"/>
      <c r="IM23" s="98"/>
      <c r="IN23" s="589"/>
      <c r="IO23" s="589"/>
      <c r="IP23" s="93"/>
      <c r="IQ23" s="93"/>
      <c r="IR23" s="78"/>
      <c r="IS23" s="91"/>
      <c r="IT23" s="98"/>
      <c r="IU23" s="589"/>
      <c r="IV23" s="589"/>
      <c r="IW23" s="93"/>
      <c r="IX23" s="93"/>
      <c r="IY23" s="78"/>
      <c r="IZ23" s="91"/>
      <c r="JA23" s="98"/>
      <c r="JB23" s="589"/>
      <c r="JC23" s="589"/>
      <c r="JD23" s="93"/>
      <c r="JE23" s="93"/>
      <c r="JF23" s="78"/>
      <c r="JG23" s="91"/>
      <c r="JH23" s="98"/>
      <c r="JI23" s="589"/>
      <c r="JJ23" s="589"/>
      <c r="JK23" s="93"/>
      <c r="JL23" s="93"/>
      <c r="JM23" s="78"/>
      <c r="JN23" s="91"/>
      <c r="JO23" s="98"/>
      <c r="JP23" s="589"/>
      <c r="JQ23" s="589"/>
      <c r="JR23" s="93"/>
      <c r="JS23" s="93"/>
    </row>
    <row r="24" spans="1:279" hidden="1">
      <c r="A24" s="87">
        <v>21</v>
      </c>
      <c r="B24" s="88">
        <v>1.3</v>
      </c>
      <c r="C24" s="89">
        <v>-9.0820623269320005E-4</v>
      </c>
      <c r="D24" s="89">
        <v>2.5635145996889998E-4</v>
      </c>
      <c r="E24" s="89">
        <v>7.4474093761E-6</v>
      </c>
      <c r="F24" s="90">
        <v>-7.1188764479E-6</v>
      </c>
      <c r="G24" s="77"/>
      <c r="H24" s="91"/>
      <c r="I24" s="92"/>
      <c r="J24" s="100"/>
      <c r="K24" s="100"/>
      <c r="L24" s="93"/>
      <c r="M24" s="93"/>
      <c r="N24" s="77"/>
      <c r="O24" s="91"/>
      <c r="P24" s="92"/>
      <c r="Q24" s="100"/>
      <c r="R24" s="100"/>
      <c r="S24" s="93"/>
      <c r="T24" s="93"/>
      <c r="U24" s="77"/>
      <c r="V24" s="91"/>
      <c r="W24" s="92"/>
      <c r="X24" s="100"/>
      <c r="Y24" s="100"/>
      <c r="Z24" s="93"/>
      <c r="AA24" s="93"/>
      <c r="AB24" s="77"/>
      <c r="AC24" s="91"/>
      <c r="AD24" s="92"/>
      <c r="AE24" s="100"/>
      <c r="AF24" s="100"/>
      <c r="AG24" s="93"/>
      <c r="AH24" s="93"/>
      <c r="AI24" s="77"/>
      <c r="AJ24" s="91"/>
      <c r="AK24" s="92"/>
      <c r="AL24" s="100"/>
      <c r="AM24" s="100"/>
      <c r="AN24" s="93"/>
      <c r="AO24" s="93"/>
      <c r="AP24" s="77"/>
      <c r="AQ24" s="94"/>
      <c r="AR24" s="95"/>
      <c r="AS24" s="589"/>
      <c r="AT24" s="589"/>
      <c r="AU24" s="96"/>
      <c r="AV24" s="96"/>
      <c r="AW24" s="77"/>
      <c r="AX24" s="91"/>
      <c r="AY24" s="92"/>
      <c r="AZ24" s="100"/>
      <c r="BA24" s="100"/>
      <c r="BB24" s="93"/>
      <c r="BC24" s="93"/>
      <c r="BD24" s="77"/>
      <c r="BE24" s="91"/>
      <c r="BF24" s="92"/>
      <c r="BG24" s="589"/>
      <c r="BH24" s="589"/>
      <c r="BI24" s="93"/>
      <c r="BJ24" s="93"/>
      <c r="BK24" s="77"/>
      <c r="BL24" s="91"/>
      <c r="BM24" s="92"/>
      <c r="BN24" s="589"/>
      <c r="BO24" s="589"/>
      <c r="BP24" s="93"/>
      <c r="BQ24" s="93"/>
      <c r="BR24" s="78"/>
      <c r="BS24" s="91"/>
      <c r="BT24" s="92"/>
      <c r="BU24" s="589"/>
      <c r="BV24" s="589"/>
      <c r="BW24" s="93"/>
      <c r="BX24" s="93"/>
      <c r="BY24" s="78"/>
      <c r="BZ24" s="91"/>
      <c r="CA24" s="92"/>
      <c r="CB24" s="589"/>
      <c r="CC24" s="589"/>
      <c r="CD24" s="93"/>
      <c r="CE24" s="93"/>
      <c r="CF24" s="78"/>
      <c r="CG24" s="91"/>
      <c r="CH24" s="92"/>
      <c r="CI24" s="589"/>
      <c r="CJ24" s="589"/>
      <c r="CK24" s="93"/>
      <c r="CL24" s="93"/>
      <c r="CM24" s="78"/>
      <c r="CN24" s="91"/>
      <c r="CO24" s="92"/>
      <c r="CP24" s="589"/>
      <c r="CQ24" s="589"/>
      <c r="CR24" s="93"/>
      <c r="CS24" s="93"/>
      <c r="CT24" s="78"/>
      <c r="CU24" s="91"/>
      <c r="CV24" s="92"/>
      <c r="CW24" s="589"/>
      <c r="CX24" s="589"/>
      <c r="CY24" s="93"/>
      <c r="CZ24" s="93"/>
      <c r="DA24" s="78"/>
      <c r="DB24" s="91"/>
      <c r="DC24" s="92"/>
      <c r="DD24" s="589"/>
      <c r="DE24" s="589"/>
      <c r="DF24" s="93"/>
      <c r="DG24" s="93"/>
      <c r="DH24" s="78"/>
      <c r="DI24" s="91"/>
      <c r="DJ24" s="92"/>
      <c r="DK24" s="589"/>
      <c r="DL24" s="589"/>
      <c r="DM24" s="93"/>
      <c r="DN24" s="93"/>
      <c r="DO24" s="78"/>
      <c r="DP24" s="91"/>
      <c r="DQ24" s="92"/>
      <c r="DR24" s="589"/>
      <c r="DS24" s="589"/>
      <c r="DT24" s="93"/>
      <c r="DU24" s="93"/>
      <c r="DV24" s="78"/>
      <c r="DW24" s="91"/>
      <c r="DX24" s="92"/>
      <c r="DY24" s="589"/>
      <c r="DZ24" s="589"/>
      <c r="EA24" s="93"/>
      <c r="EB24" s="93"/>
      <c r="EC24" s="78"/>
      <c r="ED24" s="91"/>
      <c r="EE24" s="92"/>
      <c r="EF24" s="589"/>
      <c r="EG24" s="589"/>
      <c r="EH24" s="93"/>
      <c r="EI24" s="93"/>
      <c r="EJ24" s="78"/>
      <c r="EK24" s="91"/>
      <c r="EL24" s="92"/>
      <c r="EM24" s="100"/>
      <c r="EN24" s="100"/>
      <c r="EO24" s="93"/>
      <c r="EP24" s="93"/>
      <c r="EQ24" s="77"/>
      <c r="ER24" s="91"/>
      <c r="ES24" s="92"/>
      <c r="ET24" s="100"/>
      <c r="EU24" s="100"/>
      <c r="EV24" s="93"/>
      <c r="EW24" s="93"/>
      <c r="EX24" s="77"/>
      <c r="EY24" s="91"/>
      <c r="EZ24" s="92"/>
      <c r="FA24" s="100"/>
      <c r="FB24" s="100"/>
      <c r="FC24" s="93"/>
      <c r="FD24" s="93"/>
      <c r="FE24" s="77"/>
      <c r="FF24" s="91"/>
      <c r="FG24" s="92"/>
      <c r="FH24" s="100"/>
      <c r="FI24" s="100"/>
      <c r="FJ24" s="93"/>
      <c r="FK24" s="93"/>
      <c r="FL24" s="77"/>
      <c r="FM24" s="91"/>
      <c r="FN24" s="92"/>
      <c r="FO24" s="100"/>
      <c r="FP24" s="100"/>
      <c r="FQ24" s="93"/>
      <c r="FR24" s="93"/>
      <c r="FS24" s="77"/>
      <c r="FT24" s="94"/>
      <c r="FU24" s="95"/>
      <c r="FV24" s="589"/>
      <c r="FW24" s="589"/>
      <c r="FX24" s="96"/>
      <c r="FY24" s="96"/>
      <c r="FZ24" s="77"/>
      <c r="GA24" s="91"/>
      <c r="GB24" s="92"/>
      <c r="GC24" s="100"/>
      <c r="GD24" s="100"/>
      <c r="GE24" s="93"/>
      <c r="GF24" s="93"/>
      <c r="GG24" s="77"/>
      <c r="GH24" s="91"/>
      <c r="GI24" s="92"/>
      <c r="GJ24" s="589"/>
      <c r="GK24" s="589"/>
      <c r="GL24" s="93"/>
      <c r="GM24" s="93"/>
      <c r="GN24" s="77"/>
      <c r="GO24" s="91"/>
      <c r="GP24" s="92"/>
      <c r="GQ24" s="589"/>
      <c r="GR24" s="589"/>
      <c r="GS24" s="93"/>
      <c r="GT24" s="93"/>
      <c r="GU24" s="78"/>
      <c r="GV24" s="91"/>
      <c r="GW24" s="92"/>
      <c r="GX24" s="589"/>
      <c r="GY24" s="589"/>
      <c r="GZ24" s="93"/>
      <c r="HA24" s="93"/>
      <c r="HB24" s="78"/>
      <c r="HC24" s="91"/>
      <c r="HD24" s="92"/>
      <c r="HE24" s="589"/>
      <c r="HF24" s="589"/>
      <c r="HG24" s="93"/>
      <c r="HH24" s="93"/>
      <c r="HI24" s="78"/>
      <c r="HJ24" s="91"/>
      <c r="HK24" s="92"/>
      <c r="HL24" s="589"/>
      <c r="HM24" s="589"/>
      <c r="HN24" s="93"/>
      <c r="HO24" s="93"/>
      <c r="HP24" s="78"/>
      <c r="HQ24" s="91"/>
      <c r="HR24" s="92"/>
      <c r="HS24" s="589"/>
      <c r="HT24" s="589"/>
      <c r="HU24" s="93"/>
      <c r="HV24" s="93"/>
      <c r="HW24" s="78"/>
      <c r="HX24" s="91"/>
      <c r="HY24" s="92"/>
      <c r="HZ24" s="589"/>
      <c r="IA24" s="589"/>
      <c r="IB24" s="93"/>
      <c r="IC24" s="93"/>
      <c r="ID24" s="78"/>
      <c r="IE24" s="91"/>
      <c r="IF24" s="92"/>
      <c r="IG24" s="589"/>
      <c r="IH24" s="589"/>
      <c r="II24" s="93"/>
      <c r="IJ24" s="93"/>
      <c r="IK24" s="78"/>
      <c r="IL24" s="91"/>
      <c r="IM24" s="92"/>
      <c r="IN24" s="589"/>
      <c r="IO24" s="589"/>
      <c r="IP24" s="93"/>
      <c r="IQ24" s="93"/>
      <c r="IR24" s="78"/>
      <c r="IS24" s="91"/>
      <c r="IT24" s="92"/>
      <c r="IU24" s="589"/>
      <c r="IV24" s="589"/>
      <c r="IW24" s="93"/>
      <c r="IX24" s="93"/>
      <c r="IY24" s="78"/>
      <c r="IZ24" s="91"/>
      <c r="JA24" s="92"/>
      <c r="JB24" s="589"/>
      <c r="JC24" s="589"/>
      <c r="JD24" s="93"/>
      <c r="JE24" s="93"/>
      <c r="JF24" s="78"/>
      <c r="JG24" s="91"/>
      <c r="JH24" s="92"/>
      <c r="JI24" s="589"/>
      <c r="JJ24" s="589"/>
      <c r="JK24" s="93"/>
      <c r="JL24" s="93"/>
      <c r="JM24" s="78"/>
      <c r="JN24" s="91"/>
      <c r="JO24" s="92"/>
      <c r="JP24" s="589"/>
      <c r="JQ24" s="589"/>
      <c r="JR24" s="93"/>
      <c r="JS24" s="93"/>
    </row>
    <row r="25" spans="1:279" hidden="1">
      <c r="A25" s="101">
        <v>22</v>
      </c>
      <c r="B25" s="102">
        <v>1.5</v>
      </c>
      <c r="C25" s="103">
        <v>-9.0820623269320005E-4</v>
      </c>
      <c r="D25" s="103">
        <v>2.5635145996889998E-4</v>
      </c>
      <c r="E25" s="103">
        <v>7.4474093761E-6</v>
      </c>
      <c r="F25" s="104">
        <v>-7.1188764479E-6</v>
      </c>
      <c r="G25" s="77"/>
      <c r="H25" s="91"/>
      <c r="I25" s="92"/>
      <c r="J25" s="100"/>
      <c r="K25" s="100"/>
      <c r="L25" s="93"/>
      <c r="M25" s="93"/>
      <c r="N25" s="77"/>
      <c r="O25" s="91"/>
      <c r="P25" s="92"/>
      <c r="Q25" s="100"/>
      <c r="R25" s="100"/>
      <c r="S25" s="93"/>
      <c r="T25" s="93"/>
      <c r="U25" s="77"/>
      <c r="V25" s="91"/>
      <c r="W25" s="92"/>
      <c r="X25" s="100"/>
      <c r="Y25" s="100"/>
      <c r="Z25" s="93"/>
      <c r="AA25" s="93"/>
      <c r="AB25" s="77"/>
      <c r="AC25" s="91"/>
      <c r="AD25" s="92"/>
      <c r="AE25" s="100"/>
      <c r="AF25" s="100"/>
      <c r="AG25" s="93"/>
      <c r="AH25" s="93"/>
      <c r="AI25" s="77"/>
      <c r="AJ25" s="91"/>
      <c r="AK25" s="92"/>
      <c r="AL25" s="100"/>
      <c r="AM25" s="100"/>
      <c r="AN25" s="93"/>
      <c r="AO25" s="93"/>
      <c r="AP25" s="77"/>
      <c r="AQ25" s="94"/>
      <c r="AR25" s="95"/>
      <c r="AS25" s="589"/>
      <c r="AT25" s="589"/>
      <c r="AU25" s="96"/>
      <c r="AV25" s="96"/>
      <c r="AW25" s="77"/>
      <c r="AX25" s="91"/>
      <c r="AY25" s="92"/>
      <c r="AZ25" s="100"/>
      <c r="BA25" s="100"/>
      <c r="BB25" s="93"/>
      <c r="BC25" s="93"/>
      <c r="BD25" s="77"/>
      <c r="BE25" s="91"/>
      <c r="BF25" s="92"/>
      <c r="BG25" s="589"/>
      <c r="BH25" s="589"/>
      <c r="BI25" s="93"/>
      <c r="BJ25" s="93"/>
      <c r="BK25" s="77"/>
      <c r="BL25" s="91"/>
      <c r="BM25" s="92"/>
      <c r="BN25" s="589"/>
      <c r="BO25" s="589"/>
      <c r="BP25" s="93"/>
      <c r="BQ25" s="93"/>
      <c r="BR25" s="78"/>
      <c r="BS25" s="91"/>
      <c r="BT25" s="92"/>
      <c r="BU25" s="589"/>
      <c r="BV25" s="589"/>
      <c r="BW25" s="93"/>
      <c r="BX25" s="93"/>
      <c r="BY25" s="78"/>
      <c r="BZ25" s="91"/>
      <c r="CA25" s="92"/>
      <c r="CB25" s="589"/>
      <c r="CC25" s="589"/>
      <c r="CD25" s="93"/>
      <c r="CE25" s="93"/>
      <c r="CF25" s="78"/>
      <c r="CG25" s="91"/>
      <c r="CH25" s="92"/>
      <c r="CI25" s="589"/>
      <c r="CJ25" s="589"/>
      <c r="CK25" s="93"/>
      <c r="CL25" s="93"/>
      <c r="CM25" s="78"/>
      <c r="CN25" s="91"/>
      <c r="CO25" s="92"/>
      <c r="CP25" s="589"/>
      <c r="CQ25" s="589"/>
      <c r="CR25" s="93"/>
      <c r="CS25" s="93"/>
      <c r="CT25" s="78"/>
      <c r="CU25" s="91"/>
      <c r="CV25" s="92"/>
      <c r="CW25" s="589"/>
      <c r="CX25" s="589"/>
      <c r="CY25" s="93"/>
      <c r="CZ25" s="93"/>
      <c r="DA25" s="78"/>
      <c r="DB25" s="91"/>
      <c r="DC25" s="92"/>
      <c r="DD25" s="589"/>
      <c r="DE25" s="589"/>
      <c r="DF25" s="93"/>
      <c r="DG25" s="93"/>
      <c r="DH25" s="78"/>
      <c r="DI25" s="91"/>
      <c r="DJ25" s="92"/>
      <c r="DK25" s="589"/>
      <c r="DL25" s="589"/>
      <c r="DM25" s="93"/>
      <c r="DN25" s="93"/>
      <c r="DO25" s="78"/>
      <c r="DP25" s="91"/>
      <c r="DQ25" s="92"/>
      <c r="DR25" s="589"/>
      <c r="DS25" s="589"/>
      <c r="DT25" s="93"/>
      <c r="DU25" s="93"/>
      <c r="DV25" s="78"/>
      <c r="DW25" s="91"/>
      <c r="DX25" s="92"/>
      <c r="DY25" s="589"/>
      <c r="DZ25" s="589"/>
      <c r="EA25" s="93"/>
      <c r="EB25" s="93"/>
      <c r="EC25" s="78"/>
      <c r="ED25" s="91"/>
      <c r="EE25" s="92"/>
      <c r="EF25" s="589"/>
      <c r="EG25" s="589"/>
      <c r="EH25" s="93"/>
      <c r="EI25" s="93"/>
      <c r="EJ25" s="78"/>
      <c r="EK25" s="91"/>
      <c r="EL25" s="92"/>
      <c r="EM25" s="100"/>
      <c r="EN25" s="100"/>
      <c r="EO25" s="93"/>
      <c r="EP25" s="93"/>
      <c r="EQ25" s="77"/>
      <c r="ER25" s="91"/>
      <c r="ES25" s="92"/>
      <c r="ET25" s="100"/>
      <c r="EU25" s="100"/>
      <c r="EV25" s="93"/>
      <c r="EW25" s="93"/>
      <c r="EX25" s="77"/>
      <c r="EY25" s="91"/>
      <c r="EZ25" s="92"/>
      <c r="FA25" s="100"/>
      <c r="FB25" s="100"/>
      <c r="FC25" s="93"/>
      <c r="FD25" s="93"/>
      <c r="FE25" s="77"/>
      <c r="FF25" s="91"/>
      <c r="FG25" s="92"/>
      <c r="FH25" s="100"/>
      <c r="FI25" s="100"/>
      <c r="FJ25" s="93"/>
      <c r="FK25" s="93"/>
      <c r="FL25" s="77"/>
      <c r="FM25" s="91"/>
      <c r="FN25" s="92"/>
      <c r="FO25" s="100"/>
      <c r="FP25" s="100"/>
      <c r="FQ25" s="93"/>
      <c r="FR25" s="93"/>
      <c r="FS25" s="77"/>
      <c r="FT25" s="94"/>
      <c r="FU25" s="95"/>
      <c r="FV25" s="589"/>
      <c r="FW25" s="589"/>
      <c r="FX25" s="96"/>
      <c r="FY25" s="96"/>
      <c r="FZ25" s="77"/>
      <c r="GA25" s="91"/>
      <c r="GB25" s="92"/>
      <c r="GC25" s="100"/>
      <c r="GD25" s="100"/>
      <c r="GE25" s="93"/>
      <c r="GF25" s="93"/>
      <c r="GG25" s="77"/>
      <c r="GH25" s="91"/>
      <c r="GI25" s="92"/>
      <c r="GJ25" s="589"/>
      <c r="GK25" s="589"/>
      <c r="GL25" s="93"/>
      <c r="GM25" s="93"/>
      <c r="GN25" s="77"/>
      <c r="GO25" s="91"/>
      <c r="GP25" s="92"/>
      <c r="GQ25" s="589"/>
      <c r="GR25" s="589"/>
      <c r="GS25" s="93"/>
      <c r="GT25" s="93"/>
      <c r="GU25" s="78"/>
      <c r="GV25" s="91"/>
      <c r="GW25" s="92"/>
      <c r="GX25" s="589"/>
      <c r="GY25" s="589"/>
      <c r="GZ25" s="93"/>
      <c r="HA25" s="93"/>
      <c r="HB25" s="78"/>
      <c r="HC25" s="91"/>
      <c r="HD25" s="92"/>
      <c r="HE25" s="589"/>
      <c r="HF25" s="589"/>
      <c r="HG25" s="93"/>
      <c r="HH25" s="93"/>
      <c r="HI25" s="78"/>
      <c r="HJ25" s="91"/>
      <c r="HK25" s="92"/>
      <c r="HL25" s="589"/>
      <c r="HM25" s="589"/>
      <c r="HN25" s="93"/>
      <c r="HO25" s="93"/>
      <c r="HP25" s="78"/>
      <c r="HQ25" s="91"/>
      <c r="HR25" s="92"/>
      <c r="HS25" s="589"/>
      <c r="HT25" s="589"/>
      <c r="HU25" s="93"/>
      <c r="HV25" s="93"/>
      <c r="HW25" s="78"/>
      <c r="HX25" s="91"/>
      <c r="HY25" s="92"/>
      <c r="HZ25" s="589"/>
      <c r="IA25" s="589"/>
      <c r="IB25" s="93"/>
      <c r="IC25" s="93"/>
      <c r="ID25" s="78"/>
      <c r="IE25" s="91"/>
      <c r="IF25" s="92"/>
      <c r="IG25" s="589"/>
      <c r="IH25" s="589"/>
      <c r="II25" s="93"/>
      <c r="IJ25" s="93"/>
      <c r="IK25" s="78"/>
      <c r="IL25" s="91"/>
      <c r="IM25" s="92"/>
      <c r="IN25" s="589"/>
      <c r="IO25" s="589"/>
      <c r="IP25" s="93"/>
      <c r="IQ25" s="93"/>
      <c r="IR25" s="78"/>
      <c r="IS25" s="91"/>
      <c r="IT25" s="92"/>
      <c r="IU25" s="589"/>
      <c r="IV25" s="589"/>
      <c r="IW25" s="93"/>
      <c r="IX25" s="93"/>
      <c r="IY25" s="78"/>
      <c r="IZ25" s="91"/>
      <c r="JA25" s="92"/>
      <c r="JB25" s="589"/>
      <c r="JC25" s="589"/>
      <c r="JD25" s="93"/>
      <c r="JE25" s="93"/>
      <c r="JF25" s="78"/>
      <c r="JG25" s="91"/>
      <c r="JH25" s="92"/>
      <c r="JI25" s="589"/>
      <c r="JJ25" s="589"/>
      <c r="JK25" s="93"/>
      <c r="JL25" s="93"/>
      <c r="JM25" s="78"/>
      <c r="JN25" s="91"/>
      <c r="JO25" s="92"/>
      <c r="JP25" s="589"/>
      <c r="JQ25" s="589"/>
      <c r="JR25" s="93"/>
      <c r="JS25" s="93"/>
    </row>
    <row r="26" spans="1:279" hidden="1">
      <c r="A26" s="590" t="s">
        <v>84</v>
      </c>
      <c r="B26" s="591"/>
      <c r="C26" s="591"/>
      <c r="D26" s="591" t="str">
        <f>A26</f>
        <v>DENSIDADE A 20/4</v>
      </c>
      <c r="E26" s="591"/>
      <c r="F26" s="592"/>
      <c r="G26" s="77"/>
      <c r="H26" s="590" t="s">
        <v>84</v>
      </c>
      <c r="I26" s="591"/>
      <c r="J26" s="593"/>
      <c r="K26" s="593" t="str">
        <f>H26</f>
        <v>DENSIDADE A 20/4</v>
      </c>
      <c r="L26" s="591"/>
      <c r="M26" s="592"/>
      <c r="N26" s="77"/>
      <c r="O26" s="590" t="s">
        <v>84</v>
      </c>
      <c r="P26" s="591"/>
      <c r="Q26" s="593"/>
      <c r="R26" s="593" t="str">
        <f>O26</f>
        <v>DENSIDADE A 20/4</v>
      </c>
      <c r="S26" s="591"/>
      <c r="T26" s="592"/>
      <c r="U26" s="77"/>
      <c r="V26" s="590" t="s">
        <v>84</v>
      </c>
      <c r="W26" s="591"/>
      <c r="X26" s="593"/>
      <c r="Y26" s="593" t="str">
        <f>V26</f>
        <v>DENSIDADE A 20/4</v>
      </c>
      <c r="Z26" s="591"/>
      <c r="AA26" s="592"/>
      <c r="AB26" s="77"/>
      <c r="AC26" s="590" t="s">
        <v>84</v>
      </c>
      <c r="AD26" s="591"/>
      <c r="AE26" s="593"/>
      <c r="AF26" s="593" t="str">
        <f>AC26</f>
        <v>DENSIDADE A 20/4</v>
      </c>
      <c r="AG26" s="591"/>
      <c r="AH26" s="592"/>
      <c r="AI26" s="77"/>
      <c r="AJ26" s="590" t="s">
        <v>84</v>
      </c>
      <c r="AK26" s="591"/>
      <c r="AL26" s="593"/>
      <c r="AM26" s="593" t="str">
        <f>AJ26</f>
        <v>DENSIDADE A 20/4</v>
      </c>
      <c r="AN26" s="591"/>
      <c r="AO26" s="592"/>
      <c r="AP26" s="77"/>
      <c r="AQ26" s="590" t="s">
        <v>84</v>
      </c>
      <c r="AR26" s="591"/>
      <c r="AS26" s="593"/>
      <c r="AT26" s="593" t="str">
        <f>AQ26</f>
        <v>DENSIDADE A 20/4</v>
      </c>
      <c r="AU26" s="591"/>
      <c r="AV26" s="592"/>
      <c r="AW26" s="77"/>
      <c r="AX26" s="590" t="s">
        <v>84</v>
      </c>
      <c r="AY26" s="591"/>
      <c r="AZ26" s="593"/>
      <c r="BA26" s="593" t="str">
        <f>AX26</f>
        <v>DENSIDADE A 20/4</v>
      </c>
      <c r="BB26" s="591"/>
      <c r="BC26" s="592"/>
      <c r="BD26" s="77"/>
      <c r="BE26" s="590" t="s">
        <v>84</v>
      </c>
      <c r="BF26" s="591"/>
      <c r="BG26" s="593"/>
      <c r="BH26" s="593" t="str">
        <f>BE26</f>
        <v>DENSIDADE A 20/4</v>
      </c>
      <c r="BI26" s="591"/>
      <c r="BJ26" s="592"/>
      <c r="BK26" s="77"/>
      <c r="BL26" s="590" t="s">
        <v>84</v>
      </c>
      <c r="BM26" s="591"/>
      <c r="BN26" s="593"/>
      <c r="BO26" s="593" t="str">
        <f>BL26</f>
        <v>DENSIDADE A 20/4</v>
      </c>
      <c r="BP26" s="591"/>
      <c r="BQ26" s="592"/>
      <c r="BR26" s="78"/>
      <c r="BS26" s="590" t="s">
        <v>84</v>
      </c>
      <c r="BT26" s="591"/>
      <c r="BU26" s="593"/>
      <c r="BV26" s="593" t="str">
        <f>BS26</f>
        <v>DENSIDADE A 20/4</v>
      </c>
      <c r="BW26" s="591"/>
      <c r="BX26" s="592"/>
      <c r="BY26" s="78"/>
      <c r="BZ26" s="590" t="s">
        <v>84</v>
      </c>
      <c r="CA26" s="591"/>
      <c r="CB26" s="593"/>
      <c r="CC26" s="593" t="str">
        <f>BZ26</f>
        <v>DENSIDADE A 20/4</v>
      </c>
      <c r="CD26" s="591"/>
      <c r="CE26" s="592"/>
      <c r="CF26" s="78"/>
      <c r="CG26" s="590" t="s">
        <v>84</v>
      </c>
      <c r="CH26" s="591"/>
      <c r="CI26" s="593"/>
      <c r="CJ26" s="593" t="str">
        <f>CG26</f>
        <v>DENSIDADE A 20/4</v>
      </c>
      <c r="CK26" s="591"/>
      <c r="CL26" s="592"/>
      <c r="CM26" s="78"/>
      <c r="CN26" s="590" t="s">
        <v>84</v>
      </c>
      <c r="CO26" s="591"/>
      <c r="CP26" s="593"/>
      <c r="CQ26" s="593" t="str">
        <f>CN26</f>
        <v>DENSIDADE A 20/4</v>
      </c>
      <c r="CR26" s="591"/>
      <c r="CS26" s="592"/>
      <c r="CT26" s="78"/>
      <c r="CU26" s="590" t="s">
        <v>84</v>
      </c>
      <c r="CV26" s="591"/>
      <c r="CW26" s="593"/>
      <c r="CX26" s="593" t="str">
        <f>CU26</f>
        <v>DENSIDADE A 20/4</v>
      </c>
      <c r="CY26" s="591"/>
      <c r="CZ26" s="592"/>
      <c r="DA26" s="78"/>
      <c r="DB26" s="590" t="s">
        <v>84</v>
      </c>
      <c r="DC26" s="591"/>
      <c r="DD26" s="593"/>
      <c r="DE26" s="593" t="str">
        <f>DB26</f>
        <v>DENSIDADE A 20/4</v>
      </c>
      <c r="DF26" s="591"/>
      <c r="DG26" s="592"/>
      <c r="DH26" s="78"/>
      <c r="DI26" s="590" t="s">
        <v>84</v>
      </c>
      <c r="DJ26" s="591"/>
      <c r="DK26" s="593"/>
      <c r="DL26" s="593" t="str">
        <f>DI26</f>
        <v>DENSIDADE A 20/4</v>
      </c>
      <c r="DM26" s="591"/>
      <c r="DN26" s="592"/>
      <c r="DO26" s="78"/>
      <c r="DP26" s="590" t="s">
        <v>84</v>
      </c>
      <c r="DQ26" s="591"/>
      <c r="DR26" s="593"/>
      <c r="DS26" s="593" t="str">
        <f>DP26</f>
        <v>DENSIDADE A 20/4</v>
      </c>
      <c r="DT26" s="591"/>
      <c r="DU26" s="592"/>
      <c r="DV26" s="78"/>
      <c r="DW26" s="590" t="s">
        <v>84</v>
      </c>
      <c r="DX26" s="591"/>
      <c r="DY26" s="593"/>
      <c r="DZ26" s="593" t="str">
        <f>DW26</f>
        <v>DENSIDADE A 20/4</v>
      </c>
      <c r="EA26" s="591"/>
      <c r="EB26" s="592"/>
      <c r="EC26" s="78"/>
      <c r="ED26" s="590" t="s">
        <v>84</v>
      </c>
      <c r="EE26" s="591"/>
      <c r="EF26" s="593"/>
      <c r="EG26" s="593" t="str">
        <f>ED26</f>
        <v>DENSIDADE A 20/4</v>
      </c>
      <c r="EH26" s="591"/>
      <c r="EI26" s="592"/>
      <c r="EJ26" s="78"/>
      <c r="EK26" s="590" t="s">
        <v>84</v>
      </c>
      <c r="EL26" s="591"/>
      <c r="EM26" s="593"/>
      <c r="EN26" s="593" t="str">
        <f>EK26</f>
        <v>DENSIDADE A 20/4</v>
      </c>
      <c r="EO26" s="591"/>
      <c r="EP26" s="592"/>
      <c r="EQ26" s="77"/>
      <c r="ER26" s="590" t="s">
        <v>84</v>
      </c>
      <c r="ES26" s="591"/>
      <c r="ET26" s="593"/>
      <c r="EU26" s="593" t="str">
        <f>ER26</f>
        <v>DENSIDADE A 20/4</v>
      </c>
      <c r="EV26" s="591"/>
      <c r="EW26" s="592"/>
      <c r="EX26" s="77"/>
      <c r="EY26" s="590" t="s">
        <v>84</v>
      </c>
      <c r="EZ26" s="591"/>
      <c r="FA26" s="593"/>
      <c r="FB26" s="593" t="str">
        <f>EY26</f>
        <v>DENSIDADE A 20/4</v>
      </c>
      <c r="FC26" s="591"/>
      <c r="FD26" s="592"/>
      <c r="FE26" s="77"/>
      <c r="FF26" s="590" t="s">
        <v>84</v>
      </c>
      <c r="FG26" s="591"/>
      <c r="FH26" s="593"/>
      <c r="FI26" s="593" t="str">
        <f>FF26</f>
        <v>DENSIDADE A 20/4</v>
      </c>
      <c r="FJ26" s="591"/>
      <c r="FK26" s="592"/>
      <c r="FL26" s="77"/>
      <c r="FM26" s="590" t="s">
        <v>84</v>
      </c>
      <c r="FN26" s="591"/>
      <c r="FO26" s="593"/>
      <c r="FP26" s="593" t="str">
        <f>FM26</f>
        <v>DENSIDADE A 20/4</v>
      </c>
      <c r="FQ26" s="591"/>
      <c r="FR26" s="592"/>
      <c r="FS26" s="77"/>
      <c r="FT26" s="590" t="s">
        <v>84</v>
      </c>
      <c r="FU26" s="591"/>
      <c r="FV26" s="593"/>
      <c r="FW26" s="593" t="str">
        <f>FT26</f>
        <v>DENSIDADE A 20/4</v>
      </c>
      <c r="FX26" s="591"/>
      <c r="FY26" s="592"/>
      <c r="FZ26" s="77"/>
      <c r="GA26" s="590" t="s">
        <v>84</v>
      </c>
      <c r="GB26" s="591"/>
      <c r="GC26" s="593"/>
      <c r="GD26" s="593" t="str">
        <f>GA26</f>
        <v>DENSIDADE A 20/4</v>
      </c>
      <c r="GE26" s="591"/>
      <c r="GF26" s="592"/>
      <c r="GG26" s="77"/>
      <c r="GH26" s="590" t="s">
        <v>84</v>
      </c>
      <c r="GI26" s="591"/>
      <c r="GJ26" s="593"/>
      <c r="GK26" s="593" t="str">
        <f>GH26</f>
        <v>DENSIDADE A 20/4</v>
      </c>
      <c r="GL26" s="591"/>
      <c r="GM26" s="592"/>
      <c r="GN26" s="77"/>
      <c r="GO26" s="590" t="s">
        <v>84</v>
      </c>
      <c r="GP26" s="591"/>
      <c r="GQ26" s="593"/>
      <c r="GR26" s="593" t="str">
        <f>GO26</f>
        <v>DENSIDADE A 20/4</v>
      </c>
      <c r="GS26" s="591"/>
      <c r="GT26" s="592"/>
      <c r="GU26" s="78"/>
      <c r="GV26" s="590" t="s">
        <v>84</v>
      </c>
      <c r="GW26" s="591"/>
      <c r="GX26" s="593"/>
      <c r="GY26" s="593" t="str">
        <f>GV26</f>
        <v>DENSIDADE A 20/4</v>
      </c>
      <c r="GZ26" s="591"/>
      <c r="HA26" s="592"/>
      <c r="HB26" s="78"/>
      <c r="HC26" s="590" t="s">
        <v>84</v>
      </c>
      <c r="HD26" s="591"/>
      <c r="HE26" s="593"/>
      <c r="HF26" s="593" t="str">
        <f>HC26</f>
        <v>DENSIDADE A 20/4</v>
      </c>
      <c r="HG26" s="591"/>
      <c r="HH26" s="592"/>
      <c r="HI26" s="78"/>
      <c r="HJ26" s="590" t="s">
        <v>84</v>
      </c>
      <c r="HK26" s="591"/>
      <c r="HL26" s="593"/>
      <c r="HM26" s="593" t="str">
        <f>HJ26</f>
        <v>DENSIDADE A 20/4</v>
      </c>
      <c r="HN26" s="591"/>
      <c r="HO26" s="592"/>
      <c r="HP26" s="78"/>
      <c r="HQ26" s="590" t="s">
        <v>84</v>
      </c>
      <c r="HR26" s="591"/>
      <c r="HS26" s="593"/>
      <c r="HT26" s="593" t="str">
        <f>HQ26</f>
        <v>DENSIDADE A 20/4</v>
      </c>
      <c r="HU26" s="591"/>
      <c r="HV26" s="592"/>
      <c r="HW26" s="78"/>
      <c r="HX26" s="590" t="s">
        <v>84</v>
      </c>
      <c r="HY26" s="591"/>
      <c r="HZ26" s="593"/>
      <c r="IA26" s="593" t="str">
        <f>HX26</f>
        <v>DENSIDADE A 20/4</v>
      </c>
      <c r="IB26" s="591"/>
      <c r="IC26" s="592"/>
      <c r="ID26" s="78"/>
      <c r="IE26" s="590" t="s">
        <v>84</v>
      </c>
      <c r="IF26" s="591"/>
      <c r="IG26" s="593"/>
      <c r="IH26" s="593" t="str">
        <f>IE26</f>
        <v>DENSIDADE A 20/4</v>
      </c>
      <c r="II26" s="591"/>
      <c r="IJ26" s="592"/>
      <c r="IK26" s="78"/>
      <c r="IL26" s="590" t="s">
        <v>84</v>
      </c>
      <c r="IM26" s="591"/>
      <c r="IN26" s="593"/>
      <c r="IO26" s="593" t="str">
        <f>IL26</f>
        <v>DENSIDADE A 20/4</v>
      </c>
      <c r="IP26" s="591"/>
      <c r="IQ26" s="592"/>
      <c r="IR26" s="78"/>
      <c r="IS26" s="590" t="s">
        <v>84</v>
      </c>
      <c r="IT26" s="591"/>
      <c r="IU26" s="593"/>
      <c r="IV26" s="593" t="str">
        <f>IS26</f>
        <v>DENSIDADE A 20/4</v>
      </c>
      <c r="IW26" s="591"/>
      <c r="IX26" s="592"/>
      <c r="IY26" s="78"/>
      <c r="IZ26" s="590" t="s">
        <v>84</v>
      </c>
      <c r="JA26" s="591"/>
      <c r="JB26" s="593"/>
      <c r="JC26" s="593" t="str">
        <f>IZ26</f>
        <v>DENSIDADE A 20/4</v>
      </c>
      <c r="JD26" s="591"/>
      <c r="JE26" s="592"/>
      <c r="JF26" s="78"/>
      <c r="JG26" s="590" t="s">
        <v>84</v>
      </c>
      <c r="JH26" s="591"/>
      <c r="JI26" s="593"/>
      <c r="JJ26" s="593" t="str">
        <f>JG26</f>
        <v>DENSIDADE A 20/4</v>
      </c>
      <c r="JK26" s="591"/>
      <c r="JL26" s="592"/>
      <c r="JM26" s="78"/>
      <c r="JN26" s="590" t="s">
        <v>84</v>
      </c>
      <c r="JO26" s="591"/>
      <c r="JP26" s="593"/>
      <c r="JQ26" s="593" t="str">
        <f>JN26</f>
        <v>DENSIDADE A 20/4</v>
      </c>
      <c r="JR26" s="591"/>
      <c r="JS26" s="592"/>
    </row>
    <row r="27" spans="1:279" hidden="1">
      <c r="A27" s="596" t="s">
        <v>85</v>
      </c>
      <c r="B27" s="594"/>
      <c r="C27" s="594"/>
      <c r="D27" s="594" t="s">
        <v>86</v>
      </c>
      <c r="E27" s="594"/>
      <c r="F27" s="595"/>
      <c r="G27" s="77"/>
      <c r="H27" s="596" t="s">
        <v>85</v>
      </c>
      <c r="I27" s="594"/>
      <c r="J27" s="594"/>
      <c r="K27" s="594" t="s">
        <v>86</v>
      </c>
      <c r="L27" s="594"/>
      <c r="M27" s="595"/>
      <c r="N27" s="77"/>
      <c r="O27" s="596" t="s">
        <v>85</v>
      </c>
      <c r="P27" s="594"/>
      <c r="Q27" s="594"/>
      <c r="R27" s="594" t="s">
        <v>86</v>
      </c>
      <c r="S27" s="594"/>
      <c r="T27" s="595"/>
      <c r="U27" s="77"/>
      <c r="V27" s="596" t="s">
        <v>85</v>
      </c>
      <c r="W27" s="594"/>
      <c r="X27" s="594"/>
      <c r="Y27" s="594" t="s">
        <v>86</v>
      </c>
      <c r="Z27" s="594"/>
      <c r="AA27" s="595"/>
      <c r="AB27" s="77"/>
      <c r="AC27" s="596" t="s">
        <v>85</v>
      </c>
      <c r="AD27" s="594"/>
      <c r="AE27" s="594"/>
      <c r="AF27" s="594" t="s">
        <v>86</v>
      </c>
      <c r="AG27" s="594"/>
      <c r="AH27" s="595"/>
      <c r="AI27" s="77"/>
      <c r="AJ27" s="596" t="s">
        <v>85</v>
      </c>
      <c r="AK27" s="594"/>
      <c r="AL27" s="594"/>
      <c r="AM27" s="594" t="s">
        <v>86</v>
      </c>
      <c r="AN27" s="594"/>
      <c r="AO27" s="595"/>
      <c r="AP27" s="77"/>
      <c r="AQ27" s="596" t="s">
        <v>85</v>
      </c>
      <c r="AR27" s="594"/>
      <c r="AS27" s="594"/>
      <c r="AT27" s="594" t="s">
        <v>86</v>
      </c>
      <c r="AU27" s="594"/>
      <c r="AV27" s="595"/>
      <c r="AW27" s="77"/>
      <c r="AX27" s="596" t="s">
        <v>85</v>
      </c>
      <c r="AY27" s="594"/>
      <c r="AZ27" s="594"/>
      <c r="BA27" s="594" t="s">
        <v>86</v>
      </c>
      <c r="BB27" s="594"/>
      <c r="BC27" s="595"/>
      <c r="BD27" s="77"/>
      <c r="BE27" s="596" t="s">
        <v>85</v>
      </c>
      <c r="BF27" s="594"/>
      <c r="BG27" s="594"/>
      <c r="BH27" s="594" t="s">
        <v>86</v>
      </c>
      <c r="BI27" s="594"/>
      <c r="BJ27" s="595"/>
      <c r="BK27" s="77"/>
      <c r="BL27" s="596" t="s">
        <v>85</v>
      </c>
      <c r="BM27" s="594"/>
      <c r="BN27" s="594"/>
      <c r="BO27" s="594" t="s">
        <v>86</v>
      </c>
      <c r="BP27" s="594"/>
      <c r="BQ27" s="595"/>
      <c r="BR27" s="78"/>
      <c r="BS27" s="596" t="s">
        <v>85</v>
      </c>
      <c r="BT27" s="594"/>
      <c r="BU27" s="594"/>
      <c r="BV27" s="594" t="s">
        <v>86</v>
      </c>
      <c r="BW27" s="594"/>
      <c r="BX27" s="595"/>
      <c r="BY27" s="78"/>
      <c r="BZ27" s="596" t="s">
        <v>85</v>
      </c>
      <c r="CA27" s="594"/>
      <c r="CB27" s="594"/>
      <c r="CC27" s="594" t="s">
        <v>86</v>
      </c>
      <c r="CD27" s="594"/>
      <c r="CE27" s="595"/>
      <c r="CF27" s="78"/>
      <c r="CG27" s="596" t="s">
        <v>85</v>
      </c>
      <c r="CH27" s="594"/>
      <c r="CI27" s="594"/>
      <c r="CJ27" s="594" t="s">
        <v>86</v>
      </c>
      <c r="CK27" s="594"/>
      <c r="CL27" s="595"/>
      <c r="CM27" s="78"/>
      <c r="CN27" s="596" t="s">
        <v>85</v>
      </c>
      <c r="CO27" s="594"/>
      <c r="CP27" s="594"/>
      <c r="CQ27" s="594" t="s">
        <v>86</v>
      </c>
      <c r="CR27" s="594"/>
      <c r="CS27" s="595"/>
      <c r="CT27" s="78"/>
      <c r="CU27" s="596" t="s">
        <v>85</v>
      </c>
      <c r="CV27" s="594"/>
      <c r="CW27" s="594"/>
      <c r="CX27" s="594" t="s">
        <v>86</v>
      </c>
      <c r="CY27" s="594"/>
      <c r="CZ27" s="595"/>
      <c r="DA27" s="78"/>
      <c r="DB27" s="596" t="s">
        <v>85</v>
      </c>
      <c r="DC27" s="594"/>
      <c r="DD27" s="594"/>
      <c r="DE27" s="594" t="s">
        <v>86</v>
      </c>
      <c r="DF27" s="594"/>
      <c r="DG27" s="595"/>
      <c r="DH27" s="78"/>
      <c r="DI27" s="596" t="s">
        <v>85</v>
      </c>
      <c r="DJ27" s="594"/>
      <c r="DK27" s="594"/>
      <c r="DL27" s="594" t="s">
        <v>86</v>
      </c>
      <c r="DM27" s="594"/>
      <c r="DN27" s="595"/>
      <c r="DO27" s="78"/>
      <c r="DP27" s="596" t="s">
        <v>85</v>
      </c>
      <c r="DQ27" s="594"/>
      <c r="DR27" s="594"/>
      <c r="DS27" s="594" t="s">
        <v>86</v>
      </c>
      <c r="DT27" s="594"/>
      <c r="DU27" s="595"/>
      <c r="DV27" s="78"/>
      <c r="DW27" s="596" t="s">
        <v>85</v>
      </c>
      <c r="DX27" s="594"/>
      <c r="DY27" s="594"/>
      <c r="DZ27" s="594" t="s">
        <v>86</v>
      </c>
      <c r="EA27" s="594"/>
      <c r="EB27" s="595"/>
      <c r="EC27" s="78"/>
      <c r="ED27" s="596" t="s">
        <v>85</v>
      </c>
      <c r="EE27" s="594"/>
      <c r="EF27" s="594"/>
      <c r="EG27" s="594" t="s">
        <v>86</v>
      </c>
      <c r="EH27" s="594"/>
      <c r="EI27" s="595"/>
      <c r="EJ27" s="78"/>
      <c r="EK27" s="596" t="s">
        <v>85</v>
      </c>
      <c r="EL27" s="594"/>
      <c r="EM27" s="594"/>
      <c r="EN27" s="594" t="s">
        <v>86</v>
      </c>
      <c r="EO27" s="594"/>
      <c r="EP27" s="595"/>
      <c r="EQ27" s="77"/>
      <c r="ER27" s="596" t="s">
        <v>85</v>
      </c>
      <c r="ES27" s="594"/>
      <c r="ET27" s="594"/>
      <c r="EU27" s="594" t="s">
        <v>86</v>
      </c>
      <c r="EV27" s="594"/>
      <c r="EW27" s="595"/>
      <c r="EX27" s="77"/>
      <c r="EY27" s="596" t="s">
        <v>85</v>
      </c>
      <c r="EZ27" s="594"/>
      <c r="FA27" s="594"/>
      <c r="FB27" s="594" t="s">
        <v>86</v>
      </c>
      <c r="FC27" s="594"/>
      <c r="FD27" s="595"/>
      <c r="FE27" s="77"/>
      <c r="FF27" s="596" t="s">
        <v>85</v>
      </c>
      <c r="FG27" s="594"/>
      <c r="FH27" s="594"/>
      <c r="FI27" s="594" t="s">
        <v>86</v>
      </c>
      <c r="FJ27" s="594"/>
      <c r="FK27" s="595"/>
      <c r="FL27" s="77"/>
      <c r="FM27" s="596" t="s">
        <v>85</v>
      </c>
      <c r="FN27" s="594"/>
      <c r="FO27" s="594"/>
      <c r="FP27" s="594" t="s">
        <v>86</v>
      </c>
      <c r="FQ27" s="594"/>
      <c r="FR27" s="595"/>
      <c r="FS27" s="77"/>
      <c r="FT27" s="596" t="s">
        <v>85</v>
      </c>
      <c r="FU27" s="594"/>
      <c r="FV27" s="594"/>
      <c r="FW27" s="594" t="s">
        <v>86</v>
      </c>
      <c r="FX27" s="594"/>
      <c r="FY27" s="595"/>
      <c r="FZ27" s="77"/>
      <c r="GA27" s="596" t="s">
        <v>85</v>
      </c>
      <c r="GB27" s="594"/>
      <c r="GC27" s="594"/>
      <c r="GD27" s="594" t="s">
        <v>86</v>
      </c>
      <c r="GE27" s="594"/>
      <c r="GF27" s="595"/>
      <c r="GG27" s="77"/>
      <c r="GH27" s="596" t="s">
        <v>85</v>
      </c>
      <c r="GI27" s="594"/>
      <c r="GJ27" s="594"/>
      <c r="GK27" s="594" t="s">
        <v>86</v>
      </c>
      <c r="GL27" s="594"/>
      <c r="GM27" s="595"/>
      <c r="GN27" s="77"/>
      <c r="GO27" s="596" t="s">
        <v>85</v>
      </c>
      <c r="GP27" s="594"/>
      <c r="GQ27" s="594"/>
      <c r="GR27" s="594" t="s">
        <v>86</v>
      </c>
      <c r="GS27" s="594"/>
      <c r="GT27" s="595"/>
      <c r="GU27" s="78"/>
      <c r="GV27" s="596" t="s">
        <v>85</v>
      </c>
      <c r="GW27" s="594"/>
      <c r="GX27" s="594"/>
      <c r="GY27" s="594" t="s">
        <v>86</v>
      </c>
      <c r="GZ27" s="594"/>
      <c r="HA27" s="595"/>
      <c r="HB27" s="78"/>
      <c r="HC27" s="596" t="s">
        <v>85</v>
      </c>
      <c r="HD27" s="594"/>
      <c r="HE27" s="594"/>
      <c r="HF27" s="594" t="s">
        <v>86</v>
      </c>
      <c r="HG27" s="594"/>
      <c r="HH27" s="595"/>
      <c r="HI27" s="78"/>
      <c r="HJ27" s="596" t="s">
        <v>85</v>
      </c>
      <c r="HK27" s="594"/>
      <c r="HL27" s="594"/>
      <c r="HM27" s="594" t="s">
        <v>86</v>
      </c>
      <c r="HN27" s="594"/>
      <c r="HO27" s="595"/>
      <c r="HP27" s="78"/>
      <c r="HQ27" s="596" t="s">
        <v>85</v>
      </c>
      <c r="HR27" s="594"/>
      <c r="HS27" s="594"/>
      <c r="HT27" s="594" t="s">
        <v>86</v>
      </c>
      <c r="HU27" s="594"/>
      <c r="HV27" s="595"/>
      <c r="HW27" s="78"/>
      <c r="HX27" s="596" t="s">
        <v>85</v>
      </c>
      <c r="HY27" s="594"/>
      <c r="HZ27" s="594"/>
      <c r="IA27" s="594" t="s">
        <v>86</v>
      </c>
      <c r="IB27" s="594"/>
      <c r="IC27" s="595"/>
      <c r="ID27" s="78"/>
      <c r="IE27" s="596" t="s">
        <v>85</v>
      </c>
      <c r="IF27" s="594"/>
      <c r="IG27" s="594"/>
      <c r="IH27" s="594" t="s">
        <v>86</v>
      </c>
      <c r="II27" s="594"/>
      <c r="IJ27" s="595"/>
      <c r="IK27" s="78"/>
      <c r="IL27" s="596" t="s">
        <v>85</v>
      </c>
      <c r="IM27" s="594"/>
      <c r="IN27" s="594"/>
      <c r="IO27" s="594" t="s">
        <v>86</v>
      </c>
      <c r="IP27" s="594"/>
      <c r="IQ27" s="595"/>
      <c r="IR27" s="78"/>
      <c r="IS27" s="596" t="s">
        <v>85</v>
      </c>
      <c r="IT27" s="594"/>
      <c r="IU27" s="594"/>
      <c r="IV27" s="594" t="s">
        <v>86</v>
      </c>
      <c r="IW27" s="594"/>
      <c r="IX27" s="595"/>
      <c r="IY27" s="78"/>
      <c r="IZ27" s="596" t="s">
        <v>85</v>
      </c>
      <c r="JA27" s="594"/>
      <c r="JB27" s="594"/>
      <c r="JC27" s="594" t="s">
        <v>86</v>
      </c>
      <c r="JD27" s="594"/>
      <c r="JE27" s="595"/>
      <c r="JF27" s="78"/>
      <c r="JG27" s="596" t="s">
        <v>85</v>
      </c>
      <c r="JH27" s="594"/>
      <c r="JI27" s="594"/>
      <c r="JJ27" s="594" t="s">
        <v>86</v>
      </c>
      <c r="JK27" s="594"/>
      <c r="JL27" s="595"/>
      <c r="JM27" s="78"/>
      <c r="JN27" s="596" t="s">
        <v>85</v>
      </c>
      <c r="JO27" s="594"/>
      <c r="JP27" s="594"/>
      <c r="JQ27" s="594" t="s">
        <v>86</v>
      </c>
      <c r="JR27" s="594"/>
      <c r="JS27" s="595"/>
    </row>
    <row r="28" spans="1:279" hidden="1">
      <c r="A28" s="105" t="s">
        <v>87</v>
      </c>
      <c r="B28" s="106" t="s">
        <v>88</v>
      </c>
      <c r="C28" s="106" t="s">
        <v>89</v>
      </c>
      <c r="D28" s="81" t="s">
        <v>87</v>
      </c>
      <c r="E28" s="106" t="s">
        <v>88</v>
      </c>
      <c r="F28" s="107" t="s">
        <v>89</v>
      </c>
      <c r="G28" s="77"/>
      <c r="H28" s="105" t="s">
        <v>87</v>
      </c>
      <c r="I28" s="106" t="s">
        <v>88</v>
      </c>
      <c r="J28" s="106" t="s">
        <v>89</v>
      </c>
      <c r="K28" s="81" t="s">
        <v>87</v>
      </c>
      <c r="L28" s="106" t="s">
        <v>88</v>
      </c>
      <c r="M28" s="107" t="s">
        <v>89</v>
      </c>
      <c r="N28" s="77"/>
      <c r="O28" s="105" t="s">
        <v>87</v>
      </c>
      <c r="P28" s="106" t="s">
        <v>88</v>
      </c>
      <c r="Q28" s="106" t="s">
        <v>89</v>
      </c>
      <c r="R28" s="81" t="s">
        <v>87</v>
      </c>
      <c r="S28" s="106" t="s">
        <v>88</v>
      </c>
      <c r="T28" s="107" t="s">
        <v>89</v>
      </c>
      <c r="U28" s="77"/>
      <c r="V28" s="105" t="s">
        <v>87</v>
      </c>
      <c r="W28" s="106" t="s">
        <v>88</v>
      </c>
      <c r="X28" s="106" t="s">
        <v>89</v>
      </c>
      <c r="Y28" s="81" t="s">
        <v>87</v>
      </c>
      <c r="Z28" s="106" t="s">
        <v>88</v>
      </c>
      <c r="AA28" s="107" t="s">
        <v>89</v>
      </c>
      <c r="AB28" s="77"/>
      <c r="AC28" s="105" t="s">
        <v>87</v>
      </c>
      <c r="AD28" s="106" t="s">
        <v>88</v>
      </c>
      <c r="AE28" s="106" t="s">
        <v>89</v>
      </c>
      <c r="AF28" s="81" t="s">
        <v>87</v>
      </c>
      <c r="AG28" s="106" t="s">
        <v>88</v>
      </c>
      <c r="AH28" s="107" t="s">
        <v>89</v>
      </c>
      <c r="AI28" s="77"/>
      <c r="AJ28" s="105" t="s">
        <v>87</v>
      </c>
      <c r="AK28" s="106" t="s">
        <v>88</v>
      </c>
      <c r="AL28" s="106" t="s">
        <v>89</v>
      </c>
      <c r="AM28" s="81" t="s">
        <v>87</v>
      </c>
      <c r="AN28" s="106" t="s">
        <v>88</v>
      </c>
      <c r="AO28" s="107" t="s">
        <v>89</v>
      </c>
      <c r="AP28" s="77"/>
      <c r="AQ28" s="105" t="s">
        <v>87</v>
      </c>
      <c r="AR28" s="106" t="s">
        <v>88</v>
      </c>
      <c r="AS28" s="106" t="s">
        <v>89</v>
      </c>
      <c r="AT28" s="81" t="s">
        <v>87</v>
      </c>
      <c r="AU28" s="106" t="s">
        <v>88</v>
      </c>
      <c r="AV28" s="107" t="s">
        <v>89</v>
      </c>
      <c r="AW28" s="77"/>
      <c r="AX28" s="105" t="s">
        <v>87</v>
      </c>
      <c r="AY28" s="106" t="s">
        <v>88</v>
      </c>
      <c r="AZ28" s="106" t="s">
        <v>89</v>
      </c>
      <c r="BA28" s="81" t="s">
        <v>87</v>
      </c>
      <c r="BB28" s="106" t="s">
        <v>88</v>
      </c>
      <c r="BC28" s="107" t="s">
        <v>89</v>
      </c>
      <c r="BD28" s="77"/>
      <c r="BE28" s="105" t="s">
        <v>87</v>
      </c>
      <c r="BF28" s="106" t="s">
        <v>88</v>
      </c>
      <c r="BG28" s="106" t="s">
        <v>89</v>
      </c>
      <c r="BH28" s="81" t="s">
        <v>87</v>
      </c>
      <c r="BI28" s="106" t="s">
        <v>88</v>
      </c>
      <c r="BJ28" s="107" t="s">
        <v>89</v>
      </c>
      <c r="BK28" s="77"/>
      <c r="BL28" s="105" t="s">
        <v>87</v>
      </c>
      <c r="BM28" s="106" t="s">
        <v>88</v>
      </c>
      <c r="BN28" s="106" t="s">
        <v>89</v>
      </c>
      <c r="BO28" s="81" t="s">
        <v>87</v>
      </c>
      <c r="BP28" s="106" t="s">
        <v>88</v>
      </c>
      <c r="BQ28" s="107" t="s">
        <v>89</v>
      </c>
      <c r="BR28" s="78"/>
      <c r="BS28" s="105" t="s">
        <v>87</v>
      </c>
      <c r="BT28" s="106" t="s">
        <v>88</v>
      </c>
      <c r="BU28" s="106" t="s">
        <v>89</v>
      </c>
      <c r="BV28" s="81" t="s">
        <v>87</v>
      </c>
      <c r="BW28" s="106" t="s">
        <v>88</v>
      </c>
      <c r="BX28" s="107" t="s">
        <v>89</v>
      </c>
      <c r="BY28" s="78"/>
      <c r="BZ28" s="105" t="s">
        <v>87</v>
      </c>
      <c r="CA28" s="106" t="s">
        <v>88</v>
      </c>
      <c r="CB28" s="106" t="s">
        <v>89</v>
      </c>
      <c r="CC28" s="81" t="s">
        <v>87</v>
      </c>
      <c r="CD28" s="106" t="s">
        <v>88</v>
      </c>
      <c r="CE28" s="107" t="s">
        <v>89</v>
      </c>
      <c r="CF28" s="78"/>
      <c r="CG28" s="105" t="s">
        <v>87</v>
      </c>
      <c r="CH28" s="106" t="s">
        <v>88</v>
      </c>
      <c r="CI28" s="106" t="s">
        <v>89</v>
      </c>
      <c r="CJ28" s="81" t="s">
        <v>87</v>
      </c>
      <c r="CK28" s="106" t="s">
        <v>88</v>
      </c>
      <c r="CL28" s="107" t="s">
        <v>89</v>
      </c>
      <c r="CM28" s="78"/>
      <c r="CN28" s="105" t="s">
        <v>87</v>
      </c>
      <c r="CO28" s="106" t="s">
        <v>88</v>
      </c>
      <c r="CP28" s="106" t="s">
        <v>89</v>
      </c>
      <c r="CQ28" s="81" t="s">
        <v>87</v>
      </c>
      <c r="CR28" s="106" t="s">
        <v>88</v>
      </c>
      <c r="CS28" s="107" t="s">
        <v>89</v>
      </c>
      <c r="CT28" s="78"/>
      <c r="CU28" s="105" t="s">
        <v>87</v>
      </c>
      <c r="CV28" s="106" t="s">
        <v>88</v>
      </c>
      <c r="CW28" s="106" t="s">
        <v>89</v>
      </c>
      <c r="CX28" s="81" t="s">
        <v>87</v>
      </c>
      <c r="CY28" s="106" t="s">
        <v>88</v>
      </c>
      <c r="CZ28" s="107" t="s">
        <v>89</v>
      </c>
      <c r="DA28" s="78"/>
      <c r="DB28" s="105" t="s">
        <v>87</v>
      </c>
      <c r="DC28" s="106" t="s">
        <v>88</v>
      </c>
      <c r="DD28" s="106" t="s">
        <v>89</v>
      </c>
      <c r="DE28" s="81" t="s">
        <v>87</v>
      </c>
      <c r="DF28" s="106" t="s">
        <v>88</v>
      </c>
      <c r="DG28" s="107" t="s">
        <v>89</v>
      </c>
      <c r="DH28" s="78"/>
      <c r="DI28" s="105" t="s">
        <v>87</v>
      </c>
      <c r="DJ28" s="106" t="s">
        <v>88</v>
      </c>
      <c r="DK28" s="106" t="s">
        <v>89</v>
      </c>
      <c r="DL28" s="81" t="s">
        <v>87</v>
      </c>
      <c r="DM28" s="106" t="s">
        <v>88</v>
      </c>
      <c r="DN28" s="107" t="s">
        <v>89</v>
      </c>
      <c r="DO28" s="78"/>
      <c r="DP28" s="105" t="s">
        <v>87</v>
      </c>
      <c r="DQ28" s="106" t="s">
        <v>88</v>
      </c>
      <c r="DR28" s="106" t="s">
        <v>89</v>
      </c>
      <c r="DS28" s="81" t="s">
        <v>87</v>
      </c>
      <c r="DT28" s="106" t="s">
        <v>88</v>
      </c>
      <c r="DU28" s="107" t="s">
        <v>89</v>
      </c>
      <c r="DV28" s="78"/>
      <c r="DW28" s="105" t="s">
        <v>87</v>
      </c>
      <c r="DX28" s="106" t="s">
        <v>88</v>
      </c>
      <c r="DY28" s="106" t="s">
        <v>89</v>
      </c>
      <c r="DZ28" s="81" t="s">
        <v>87</v>
      </c>
      <c r="EA28" s="106" t="s">
        <v>88</v>
      </c>
      <c r="EB28" s="107" t="s">
        <v>89</v>
      </c>
      <c r="EC28" s="78"/>
      <c r="ED28" s="105" t="s">
        <v>87</v>
      </c>
      <c r="EE28" s="106" t="s">
        <v>88</v>
      </c>
      <c r="EF28" s="106" t="s">
        <v>89</v>
      </c>
      <c r="EG28" s="81" t="s">
        <v>87</v>
      </c>
      <c r="EH28" s="106" t="s">
        <v>88</v>
      </c>
      <c r="EI28" s="107" t="s">
        <v>89</v>
      </c>
      <c r="EJ28" s="78"/>
      <c r="EK28" s="105" t="s">
        <v>87</v>
      </c>
      <c r="EL28" s="106" t="s">
        <v>88</v>
      </c>
      <c r="EM28" s="106" t="s">
        <v>89</v>
      </c>
      <c r="EN28" s="81" t="s">
        <v>87</v>
      </c>
      <c r="EO28" s="106" t="s">
        <v>88</v>
      </c>
      <c r="EP28" s="107" t="s">
        <v>89</v>
      </c>
      <c r="EQ28" s="77"/>
      <c r="ER28" s="105" t="s">
        <v>87</v>
      </c>
      <c r="ES28" s="106" t="s">
        <v>88</v>
      </c>
      <c r="ET28" s="106" t="s">
        <v>89</v>
      </c>
      <c r="EU28" s="81" t="s">
        <v>87</v>
      </c>
      <c r="EV28" s="106" t="s">
        <v>88</v>
      </c>
      <c r="EW28" s="107" t="s">
        <v>89</v>
      </c>
      <c r="EX28" s="77"/>
      <c r="EY28" s="105" t="s">
        <v>87</v>
      </c>
      <c r="EZ28" s="106" t="s">
        <v>88</v>
      </c>
      <c r="FA28" s="106" t="s">
        <v>89</v>
      </c>
      <c r="FB28" s="81" t="s">
        <v>87</v>
      </c>
      <c r="FC28" s="106" t="s">
        <v>88</v>
      </c>
      <c r="FD28" s="107" t="s">
        <v>89</v>
      </c>
      <c r="FE28" s="77"/>
      <c r="FF28" s="105" t="s">
        <v>87</v>
      </c>
      <c r="FG28" s="106" t="s">
        <v>88</v>
      </c>
      <c r="FH28" s="106" t="s">
        <v>89</v>
      </c>
      <c r="FI28" s="81" t="s">
        <v>87</v>
      </c>
      <c r="FJ28" s="106" t="s">
        <v>88</v>
      </c>
      <c r="FK28" s="107" t="s">
        <v>89</v>
      </c>
      <c r="FL28" s="77"/>
      <c r="FM28" s="105" t="s">
        <v>87</v>
      </c>
      <c r="FN28" s="106" t="s">
        <v>88</v>
      </c>
      <c r="FO28" s="106" t="s">
        <v>89</v>
      </c>
      <c r="FP28" s="81" t="s">
        <v>87</v>
      </c>
      <c r="FQ28" s="106" t="s">
        <v>88</v>
      </c>
      <c r="FR28" s="107" t="s">
        <v>89</v>
      </c>
      <c r="FS28" s="77"/>
      <c r="FT28" s="105" t="s">
        <v>87</v>
      </c>
      <c r="FU28" s="106" t="s">
        <v>88</v>
      </c>
      <c r="FV28" s="106" t="s">
        <v>89</v>
      </c>
      <c r="FW28" s="81" t="s">
        <v>87</v>
      </c>
      <c r="FX28" s="106" t="s">
        <v>88</v>
      </c>
      <c r="FY28" s="107" t="s">
        <v>89</v>
      </c>
      <c r="FZ28" s="77"/>
      <c r="GA28" s="105" t="s">
        <v>87</v>
      </c>
      <c r="GB28" s="106" t="s">
        <v>88</v>
      </c>
      <c r="GC28" s="106" t="s">
        <v>89</v>
      </c>
      <c r="GD28" s="81" t="s">
        <v>87</v>
      </c>
      <c r="GE28" s="106" t="s">
        <v>88</v>
      </c>
      <c r="GF28" s="107" t="s">
        <v>89</v>
      </c>
      <c r="GG28" s="77"/>
      <c r="GH28" s="105" t="s">
        <v>87</v>
      </c>
      <c r="GI28" s="106" t="s">
        <v>88</v>
      </c>
      <c r="GJ28" s="106" t="s">
        <v>89</v>
      </c>
      <c r="GK28" s="81" t="s">
        <v>87</v>
      </c>
      <c r="GL28" s="106" t="s">
        <v>88</v>
      </c>
      <c r="GM28" s="107" t="s">
        <v>89</v>
      </c>
      <c r="GN28" s="77"/>
      <c r="GO28" s="105" t="s">
        <v>87</v>
      </c>
      <c r="GP28" s="106" t="s">
        <v>88</v>
      </c>
      <c r="GQ28" s="106" t="s">
        <v>89</v>
      </c>
      <c r="GR28" s="81" t="s">
        <v>87</v>
      </c>
      <c r="GS28" s="106" t="s">
        <v>88</v>
      </c>
      <c r="GT28" s="107" t="s">
        <v>89</v>
      </c>
      <c r="GU28" s="78"/>
      <c r="GV28" s="105" t="s">
        <v>87</v>
      </c>
      <c r="GW28" s="106" t="s">
        <v>88</v>
      </c>
      <c r="GX28" s="106" t="s">
        <v>89</v>
      </c>
      <c r="GY28" s="81" t="s">
        <v>87</v>
      </c>
      <c r="GZ28" s="106" t="s">
        <v>88</v>
      </c>
      <c r="HA28" s="107" t="s">
        <v>89</v>
      </c>
      <c r="HB28" s="78"/>
      <c r="HC28" s="105" t="s">
        <v>87</v>
      </c>
      <c r="HD28" s="106" t="s">
        <v>88</v>
      </c>
      <c r="HE28" s="106" t="s">
        <v>89</v>
      </c>
      <c r="HF28" s="81" t="s">
        <v>87</v>
      </c>
      <c r="HG28" s="106" t="s">
        <v>88</v>
      </c>
      <c r="HH28" s="107" t="s">
        <v>89</v>
      </c>
      <c r="HI28" s="78"/>
      <c r="HJ28" s="105" t="s">
        <v>87</v>
      </c>
      <c r="HK28" s="106" t="s">
        <v>88</v>
      </c>
      <c r="HL28" s="106" t="s">
        <v>89</v>
      </c>
      <c r="HM28" s="81" t="s">
        <v>87</v>
      </c>
      <c r="HN28" s="106" t="s">
        <v>88</v>
      </c>
      <c r="HO28" s="107" t="s">
        <v>89</v>
      </c>
      <c r="HP28" s="78"/>
      <c r="HQ28" s="105" t="s">
        <v>87</v>
      </c>
      <c r="HR28" s="106" t="s">
        <v>88</v>
      </c>
      <c r="HS28" s="106" t="s">
        <v>89</v>
      </c>
      <c r="HT28" s="81" t="s">
        <v>87</v>
      </c>
      <c r="HU28" s="106" t="s">
        <v>88</v>
      </c>
      <c r="HV28" s="107" t="s">
        <v>89</v>
      </c>
      <c r="HW28" s="78"/>
      <c r="HX28" s="105" t="s">
        <v>87</v>
      </c>
      <c r="HY28" s="106" t="s">
        <v>88</v>
      </c>
      <c r="HZ28" s="106" t="s">
        <v>89</v>
      </c>
      <c r="IA28" s="81" t="s">
        <v>87</v>
      </c>
      <c r="IB28" s="106" t="s">
        <v>88</v>
      </c>
      <c r="IC28" s="107" t="s">
        <v>89</v>
      </c>
      <c r="ID28" s="78"/>
      <c r="IE28" s="105" t="s">
        <v>87</v>
      </c>
      <c r="IF28" s="106" t="s">
        <v>88</v>
      </c>
      <c r="IG28" s="106" t="s">
        <v>89</v>
      </c>
      <c r="IH28" s="81" t="s">
        <v>87</v>
      </c>
      <c r="II28" s="106" t="s">
        <v>88</v>
      </c>
      <c r="IJ28" s="107" t="s">
        <v>89</v>
      </c>
      <c r="IK28" s="78"/>
      <c r="IL28" s="105" t="s">
        <v>87</v>
      </c>
      <c r="IM28" s="106" t="s">
        <v>88</v>
      </c>
      <c r="IN28" s="106" t="s">
        <v>89</v>
      </c>
      <c r="IO28" s="81" t="s">
        <v>87</v>
      </c>
      <c r="IP28" s="106" t="s">
        <v>88</v>
      </c>
      <c r="IQ28" s="107" t="s">
        <v>89</v>
      </c>
      <c r="IR28" s="78"/>
      <c r="IS28" s="105" t="s">
        <v>87</v>
      </c>
      <c r="IT28" s="106" t="s">
        <v>88</v>
      </c>
      <c r="IU28" s="106" t="s">
        <v>89</v>
      </c>
      <c r="IV28" s="81" t="s">
        <v>87</v>
      </c>
      <c r="IW28" s="106" t="s">
        <v>88</v>
      </c>
      <c r="IX28" s="107" t="s">
        <v>89</v>
      </c>
      <c r="IY28" s="78"/>
      <c r="IZ28" s="105" t="s">
        <v>87</v>
      </c>
      <c r="JA28" s="106" t="s">
        <v>88</v>
      </c>
      <c r="JB28" s="106" t="s">
        <v>89</v>
      </c>
      <c r="JC28" s="81" t="s">
        <v>87</v>
      </c>
      <c r="JD28" s="106" t="s">
        <v>88</v>
      </c>
      <c r="JE28" s="107" t="s">
        <v>89</v>
      </c>
      <c r="JF28" s="78"/>
      <c r="JG28" s="105" t="s">
        <v>87</v>
      </c>
      <c r="JH28" s="106" t="s">
        <v>88</v>
      </c>
      <c r="JI28" s="106" t="s">
        <v>89</v>
      </c>
      <c r="JJ28" s="81" t="s">
        <v>87</v>
      </c>
      <c r="JK28" s="106" t="s">
        <v>88</v>
      </c>
      <c r="JL28" s="107" t="s">
        <v>89</v>
      </c>
      <c r="JM28" s="78"/>
      <c r="JN28" s="105" t="s">
        <v>87</v>
      </c>
      <c r="JO28" s="106" t="s">
        <v>88</v>
      </c>
      <c r="JP28" s="106" t="s">
        <v>89</v>
      </c>
      <c r="JQ28" s="81" t="s">
        <v>87</v>
      </c>
      <c r="JR28" s="106" t="s">
        <v>88</v>
      </c>
      <c r="JS28" s="107" t="s">
        <v>89</v>
      </c>
    </row>
    <row r="29" spans="1:279" hidden="1">
      <c r="A29" s="105" t="s">
        <v>90</v>
      </c>
      <c r="B29" s="108">
        <f>B59</f>
        <v>0.81899999999999995</v>
      </c>
      <c r="C29" s="108">
        <f>B59</f>
        <v>0.81899999999999995</v>
      </c>
      <c r="D29" s="81" t="s">
        <v>90</v>
      </c>
      <c r="E29" s="108">
        <f>B29</f>
        <v>0.81899999999999995</v>
      </c>
      <c r="F29" s="109">
        <f>C29</f>
        <v>0.81899999999999995</v>
      </c>
      <c r="G29" s="77"/>
      <c r="H29" s="105" t="s">
        <v>90</v>
      </c>
      <c r="I29" s="108">
        <f>I59</f>
        <v>0.81899999999999995</v>
      </c>
      <c r="J29" s="108">
        <f>I59</f>
        <v>0.81899999999999995</v>
      </c>
      <c r="K29" s="81" t="s">
        <v>90</v>
      </c>
      <c r="L29" s="108">
        <f>I29</f>
        <v>0.81899999999999995</v>
      </c>
      <c r="M29" s="109">
        <f>J29</f>
        <v>0.81899999999999995</v>
      </c>
      <c r="N29" s="77"/>
      <c r="O29" s="105" t="s">
        <v>90</v>
      </c>
      <c r="P29" s="108" t="e">
        <f>P59</f>
        <v>#REF!</v>
      </c>
      <c r="Q29" s="108" t="e">
        <f>P59</f>
        <v>#REF!</v>
      </c>
      <c r="R29" s="81" t="s">
        <v>90</v>
      </c>
      <c r="S29" s="108" t="e">
        <f>P29</f>
        <v>#REF!</v>
      </c>
      <c r="T29" s="109" t="e">
        <f>Q29</f>
        <v>#REF!</v>
      </c>
      <c r="U29" s="77"/>
      <c r="V29" s="105" t="s">
        <v>90</v>
      </c>
      <c r="W29" s="108" t="e">
        <f>W59</f>
        <v>#REF!</v>
      </c>
      <c r="X29" s="108" t="e">
        <f>W59</f>
        <v>#REF!</v>
      </c>
      <c r="Y29" s="81" t="s">
        <v>90</v>
      </c>
      <c r="Z29" s="108" t="e">
        <f>W29</f>
        <v>#REF!</v>
      </c>
      <c r="AA29" s="109" t="e">
        <f>X29</f>
        <v>#REF!</v>
      </c>
      <c r="AB29" s="77"/>
      <c r="AC29" s="105" t="s">
        <v>90</v>
      </c>
      <c r="AD29" s="108" t="e">
        <f>AD59</f>
        <v>#REF!</v>
      </c>
      <c r="AE29" s="108" t="e">
        <f>AD59</f>
        <v>#REF!</v>
      </c>
      <c r="AF29" s="81" t="s">
        <v>90</v>
      </c>
      <c r="AG29" s="108" t="e">
        <f>AD29</f>
        <v>#REF!</v>
      </c>
      <c r="AH29" s="109" t="e">
        <f>AE29</f>
        <v>#REF!</v>
      </c>
      <c r="AI29" s="77"/>
      <c r="AJ29" s="105" t="s">
        <v>90</v>
      </c>
      <c r="AK29" s="108" t="e">
        <f>AK59</f>
        <v>#REF!</v>
      </c>
      <c r="AL29" s="108" t="e">
        <f>AK59</f>
        <v>#REF!</v>
      </c>
      <c r="AM29" s="81" t="s">
        <v>90</v>
      </c>
      <c r="AN29" s="108" t="e">
        <f>AK29</f>
        <v>#REF!</v>
      </c>
      <c r="AO29" s="109" t="e">
        <f>AL29</f>
        <v>#REF!</v>
      </c>
      <c r="AP29" s="77"/>
      <c r="AQ29" s="105" t="s">
        <v>90</v>
      </c>
      <c r="AR29" s="108" t="e">
        <f>AR59</f>
        <v>#REF!</v>
      </c>
      <c r="AS29" s="108" t="e">
        <f>AR59</f>
        <v>#REF!</v>
      </c>
      <c r="AT29" s="81" t="s">
        <v>90</v>
      </c>
      <c r="AU29" s="108" t="e">
        <f>AR29</f>
        <v>#REF!</v>
      </c>
      <c r="AV29" s="109" t="e">
        <f>AS29</f>
        <v>#REF!</v>
      </c>
      <c r="AW29" s="77"/>
      <c r="AX29" s="105" t="s">
        <v>90</v>
      </c>
      <c r="AY29" s="108" t="e">
        <f>AY59</f>
        <v>#REF!</v>
      </c>
      <c r="AZ29" s="108" t="e">
        <f>AY59</f>
        <v>#REF!</v>
      </c>
      <c r="BA29" s="81" t="s">
        <v>90</v>
      </c>
      <c r="BB29" s="108" t="e">
        <f>AY29</f>
        <v>#REF!</v>
      </c>
      <c r="BC29" s="109" t="e">
        <f>AZ29</f>
        <v>#REF!</v>
      </c>
      <c r="BD29" s="77"/>
      <c r="BE29" s="105" t="s">
        <v>90</v>
      </c>
      <c r="BF29" s="108">
        <f>BF59</f>
        <v>0</v>
      </c>
      <c r="BG29" s="108">
        <f>BF59</f>
        <v>0</v>
      </c>
      <c r="BH29" s="81" t="s">
        <v>90</v>
      </c>
      <c r="BI29" s="108">
        <f>BF29</f>
        <v>0</v>
      </c>
      <c r="BJ29" s="109">
        <f>BG29</f>
        <v>0</v>
      </c>
      <c r="BK29" s="77"/>
      <c r="BL29" s="105" t="s">
        <v>90</v>
      </c>
      <c r="BM29" s="108">
        <f>BM59</f>
        <v>0</v>
      </c>
      <c r="BN29" s="108">
        <f>BM59</f>
        <v>0</v>
      </c>
      <c r="BO29" s="81" t="s">
        <v>90</v>
      </c>
      <c r="BP29" s="108">
        <f>BM29</f>
        <v>0</v>
      </c>
      <c r="BQ29" s="109">
        <f>BN29</f>
        <v>0</v>
      </c>
      <c r="BR29" s="78"/>
      <c r="BS29" s="105" t="s">
        <v>90</v>
      </c>
      <c r="BT29" s="108">
        <f>BT59</f>
        <v>0</v>
      </c>
      <c r="BU29" s="108">
        <f>BT59</f>
        <v>0</v>
      </c>
      <c r="BV29" s="81" t="s">
        <v>90</v>
      </c>
      <c r="BW29" s="108">
        <f>BT29</f>
        <v>0</v>
      </c>
      <c r="BX29" s="109">
        <f>BU29</f>
        <v>0</v>
      </c>
      <c r="BY29" s="78"/>
      <c r="BZ29" s="105" t="s">
        <v>90</v>
      </c>
      <c r="CA29" s="108">
        <f>CA59</f>
        <v>0</v>
      </c>
      <c r="CB29" s="108">
        <f>CA59</f>
        <v>0</v>
      </c>
      <c r="CC29" s="81" t="s">
        <v>90</v>
      </c>
      <c r="CD29" s="108">
        <f>CA29</f>
        <v>0</v>
      </c>
      <c r="CE29" s="109">
        <f>CB29</f>
        <v>0</v>
      </c>
      <c r="CF29" s="78"/>
      <c r="CG29" s="105" t="s">
        <v>90</v>
      </c>
      <c r="CH29" s="108">
        <f>CH59</f>
        <v>0</v>
      </c>
      <c r="CI29" s="108">
        <f>CH59</f>
        <v>0</v>
      </c>
      <c r="CJ29" s="81" t="s">
        <v>90</v>
      </c>
      <c r="CK29" s="108">
        <f>CH29</f>
        <v>0</v>
      </c>
      <c r="CL29" s="109">
        <f>CI29</f>
        <v>0</v>
      </c>
      <c r="CM29" s="78"/>
      <c r="CN29" s="105" t="s">
        <v>90</v>
      </c>
      <c r="CO29" s="108">
        <f>CO59</f>
        <v>0</v>
      </c>
      <c r="CP29" s="108">
        <f>CO59</f>
        <v>0</v>
      </c>
      <c r="CQ29" s="81" t="s">
        <v>90</v>
      </c>
      <c r="CR29" s="108">
        <f>CO29</f>
        <v>0</v>
      </c>
      <c r="CS29" s="109">
        <f>CP29</f>
        <v>0</v>
      </c>
      <c r="CT29" s="78"/>
      <c r="CU29" s="105" t="s">
        <v>90</v>
      </c>
      <c r="CV29" s="108">
        <f>CV59</f>
        <v>0</v>
      </c>
      <c r="CW29" s="108">
        <f>CV59</f>
        <v>0</v>
      </c>
      <c r="CX29" s="81" t="s">
        <v>90</v>
      </c>
      <c r="CY29" s="108">
        <f>CV29</f>
        <v>0</v>
      </c>
      <c r="CZ29" s="109">
        <f>CW29</f>
        <v>0</v>
      </c>
      <c r="DA29" s="78"/>
      <c r="DB29" s="105" t="s">
        <v>90</v>
      </c>
      <c r="DC29" s="108">
        <f>DC59</f>
        <v>0</v>
      </c>
      <c r="DD29" s="108">
        <f>DC59</f>
        <v>0</v>
      </c>
      <c r="DE29" s="81" t="s">
        <v>90</v>
      </c>
      <c r="DF29" s="108">
        <f>DC29</f>
        <v>0</v>
      </c>
      <c r="DG29" s="109">
        <f>DD29</f>
        <v>0</v>
      </c>
      <c r="DH29" s="78"/>
      <c r="DI29" s="105" t="s">
        <v>90</v>
      </c>
      <c r="DJ29" s="108">
        <f>DJ59</f>
        <v>0</v>
      </c>
      <c r="DK29" s="108">
        <f>DJ59</f>
        <v>0</v>
      </c>
      <c r="DL29" s="81" t="s">
        <v>90</v>
      </c>
      <c r="DM29" s="108">
        <f>DJ29</f>
        <v>0</v>
      </c>
      <c r="DN29" s="109">
        <f>DK29</f>
        <v>0</v>
      </c>
      <c r="DO29" s="78"/>
      <c r="DP29" s="105" t="s">
        <v>90</v>
      </c>
      <c r="DQ29" s="108">
        <f>DQ59</f>
        <v>0</v>
      </c>
      <c r="DR29" s="108">
        <f>DQ59</f>
        <v>0</v>
      </c>
      <c r="DS29" s="81" t="s">
        <v>90</v>
      </c>
      <c r="DT29" s="108">
        <f>DQ29</f>
        <v>0</v>
      </c>
      <c r="DU29" s="109">
        <f>DR29</f>
        <v>0</v>
      </c>
      <c r="DV29" s="78"/>
      <c r="DW29" s="105" t="s">
        <v>90</v>
      </c>
      <c r="DX29" s="108">
        <f>DX59</f>
        <v>0</v>
      </c>
      <c r="DY29" s="108">
        <f>DX59</f>
        <v>0</v>
      </c>
      <c r="DZ29" s="81" t="s">
        <v>90</v>
      </c>
      <c r="EA29" s="108">
        <f>DX29</f>
        <v>0</v>
      </c>
      <c r="EB29" s="109">
        <f>DY29</f>
        <v>0</v>
      </c>
      <c r="EC29" s="78"/>
      <c r="ED29" s="105" t="s">
        <v>90</v>
      </c>
      <c r="EE29" s="108">
        <f>EE59</f>
        <v>0</v>
      </c>
      <c r="EF29" s="108">
        <f>EE59</f>
        <v>0</v>
      </c>
      <c r="EG29" s="81" t="s">
        <v>90</v>
      </c>
      <c r="EH29" s="108">
        <f>EE29</f>
        <v>0</v>
      </c>
      <c r="EI29" s="109">
        <f>EF29</f>
        <v>0</v>
      </c>
      <c r="EJ29" s="78"/>
      <c r="EK29" s="105" t="s">
        <v>90</v>
      </c>
      <c r="EL29" s="108">
        <f>EL59</f>
        <v>0</v>
      </c>
      <c r="EM29" s="108">
        <f>EL59</f>
        <v>0</v>
      </c>
      <c r="EN29" s="81" t="s">
        <v>90</v>
      </c>
      <c r="EO29" s="108">
        <f>EL29</f>
        <v>0</v>
      </c>
      <c r="EP29" s="109">
        <f>EM29</f>
        <v>0</v>
      </c>
      <c r="EQ29" s="77"/>
      <c r="ER29" s="105" t="s">
        <v>90</v>
      </c>
      <c r="ES29" s="108">
        <f>ES59</f>
        <v>0</v>
      </c>
      <c r="ET29" s="108">
        <f>ES59</f>
        <v>0</v>
      </c>
      <c r="EU29" s="81" t="s">
        <v>90</v>
      </c>
      <c r="EV29" s="108">
        <f>ES29</f>
        <v>0</v>
      </c>
      <c r="EW29" s="109">
        <f>ET29</f>
        <v>0</v>
      </c>
      <c r="EX29" s="77"/>
      <c r="EY29" s="105" t="s">
        <v>90</v>
      </c>
      <c r="EZ29" s="108">
        <f>EZ59</f>
        <v>0</v>
      </c>
      <c r="FA29" s="108">
        <f>EZ59</f>
        <v>0</v>
      </c>
      <c r="FB29" s="81" t="s">
        <v>90</v>
      </c>
      <c r="FC29" s="108">
        <f>EZ29</f>
        <v>0</v>
      </c>
      <c r="FD29" s="109">
        <f>FA29</f>
        <v>0</v>
      </c>
      <c r="FE29" s="77"/>
      <c r="FF29" s="105" t="s">
        <v>90</v>
      </c>
      <c r="FG29" s="108">
        <f>FG59</f>
        <v>0</v>
      </c>
      <c r="FH29" s="108">
        <f>FG59</f>
        <v>0</v>
      </c>
      <c r="FI29" s="81" t="s">
        <v>90</v>
      </c>
      <c r="FJ29" s="108">
        <f>FG29</f>
        <v>0</v>
      </c>
      <c r="FK29" s="109">
        <f>FH29</f>
        <v>0</v>
      </c>
      <c r="FL29" s="77"/>
      <c r="FM29" s="105" t="s">
        <v>90</v>
      </c>
      <c r="FN29" s="108">
        <f>FN59</f>
        <v>0</v>
      </c>
      <c r="FO29" s="108">
        <f>FN59</f>
        <v>0</v>
      </c>
      <c r="FP29" s="81" t="s">
        <v>90</v>
      </c>
      <c r="FQ29" s="108">
        <f>FN29</f>
        <v>0</v>
      </c>
      <c r="FR29" s="109">
        <f>FO29</f>
        <v>0</v>
      </c>
      <c r="FS29" s="77"/>
      <c r="FT29" s="105" t="s">
        <v>90</v>
      </c>
      <c r="FU29" s="108">
        <f>FU59</f>
        <v>0</v>
      </c>
      <c r="FV29" s="108">
        <f>FU59</f>
        <v>0</v>
      </c>
      <c r="FW29" s="81" t="s">
        <v>90</v>
      </c>
      <c r="FX29" s="108">
        <f>FU29</f>
        <v>0</v>
      </c>
      <c r="FY29" s="109">
        <f>FV29</f>
        <v>0</v>
      </c>
      <c r="FZ29" s="77"/>
      <c r="GA29" s="105" t="s">
        <v>90</v>
      </c>
      <c r="GB29" s="108">
        <f>GB59</f>
        <v>0</v>
      </c>
      <c r="GC29" s="108">
        <f>GB59</f>
        <v>0</v>
      </c>
      <c r="GD29" s="81" t="s">
        <v>90</v>
      </c>
      <c r="GE29" s="108">
        <f>GB29</f>
        <v>0</v>
      </c>
      <c r="GF29" s="109">
        <f>GC29</f>
        <v>0</v>
      </c>
      <c r="GG29" s="77"/>
      <c r="GH29" s="105" t="s">
        <v>90</v>
      </c>
      <c r="GI29" s="108">
        <f>GI59</f>
        <v>0</v>
      </c>
      <c r="GJ29" s="108">
        <f>GI59</f>
        <v>0</v>
      </c>
      <c r="GK29" s="81" t="s">
        <v>90</v>
      </c>
      <c r="GL29" s="108">
        <f>GI29</f>
        <v>0</v>
      </c>
      <c r="GM29" s="109">
        <f>GJ29</f>
        <v>0</v>
      </c>
      <c r="GN29" s="77"/>
      <c r="GO29" s="105" t="s">
        <v>90</v>
      </c>
      <c r="GP29" s="108">
        <f>GP59</f>
        <v>0</v>
      </c>
      <c r="GQ29" s="108">
        <f>GP59</f>
        <v>0</v>
      </c>
      <c r="GR29" s="81" t="s">
        <v>90</v>
      </c>
      <c r="GS29" s="108">
        <f>GP29</f>
        <v>0</v>
      </c>
      <c r="GT29" s="109">
        <f>GQ29</f>
        <v>0</v>
      </c>
      <c r="GU29" s="78"/>
      <c r="GV29" s="105" t="s">
        <v>90</v>
      </c>
      <c r="GW29" s="108">
        <f>GW59</f>
        <v>0</v>
      </c>
      <c r="GX29" s="108">
        <f>GW59</f>
        <v>0</v>
      </c>
      <c r="GY29" s="81" t="s">
        <v>90</v>
      </c>
      <c r="GZ29" s="108">
        <f>GW29</f>
        <v>0</v>
      </c>
      <c r="HA29" s="109">
        <f>GX29</f>
        <v>0</v>
      </c>
      <c r="HB29" s="78"/>
      <c r="HC29" s="105" t="s">
        <v>90</v>
      </c>
      <c r="HD29" s="108">
        <f>HD59</f>
        <v>0</v>
      </c>
      <c r="HE29" s="108">
        <f>HD59</f>
        <v>0</v>
      </c>
      <c r="HF29" s="81" t="s">
        <v>90</v>
      </c>
      <c r="HG29" s="108">
        <f>HD29</f>
        <v>0</v>
      </c>
      <c r="HH29" s="109">
        <f>HE29</f>
        <v>0</v>
      </c>
      <c r="HI29" s="78"/>
      <c r="HJ29" s="105" t="s">
        <v>90</v>
      </c>
      <c r="HK29" s="108">
        <f>HK59</f>
        <v>0</v>
      </c>
      <c r="HL29" s="108">
        <f>HK59</f>
        <v>0</v>
      </c>
      <c r="HM29" s="81" t="s">
        <v>90</v>
      </c>
      <c r="HN29" s="108">
        <f>HK29</f>
        <v>0</v>
      </c>
      <c r="HO29" s="109">
        <f>HL29</f>
        <v>0</v>
      </c>
      <c r="HP29" s="78"/>
      <c r="HQ29" s="105" t="s">
        <v>90</v>
      </c>
      <c r="HR29" s="108">
        <f>HR59</f>
        <v>0</v>
      </c>
      <c r="HS29" s="108">
        <f>HR59</f>
        <v>0</v>
      </c>
      <c r="HT29" s="81" t="s">
        <v>90</v>
      </c>
      <c r="HU29" s="108">
        <f>HR29</f>
        <v>0</v>
      </c>
      <c r="HV29" s="109">
        <f>HS29</f>
        <v>0</v>
      </c>
      <c r="HW29" s="78"/>
      <c r="HX29" s="105" t="s">
        <v>90</v>
      </c>
      <c r="HY29" s="108">
        <f>HY59</f>
        <v>0</v>
      </c>
      <c r="HZ29" s="108">
        <f>HY59</f>
        <v>0</v>
      </c>
      <c r="IA29" s="81" t="s">
        <v>90</v>
      </c>
      <c r="IB29" s="108">
        <f>HY29</f>
        <v>0</v>
      </c>
      <c r="IC29" s="109">
        <f>HZ29</f>
        <v>0</v>
      </c>
      <c r="ID29" s="78"/>
      <c r="IE29" s="105" t="s">
        <v>90</v>
      </c>
      <c r="IF29" s="108">
        <f>IF59</f>
        <v>0</v>
      </c>
      <c r="IG29" s="108">
        <f>IF59</f>
        <v>0</v>
      </c>
      <c r="IH29" s="81" t="s">
        <v>90</v>
      </c>
      <c r="II29" s="108">
        <f>IF29</f>
        <v>0</v>
      </c>
      <c r="IJ29" s="109">
        <f>IG29</f>
        <v>0</v>
      </c>
      <c r="IK29" s="78"/>
      <c r="IL29" s="105" t="s">
        <v>90</v>
      </c>
      <c r="IM29" s="108">
        <f>IM59</f>
        <v>0</v>
      </c>
      <c r="IN29" s="108">
        <f>IM59</f>
        <v>0</v>
      </c>
      <c r="IO29" s="81" t="s">
        <v>90</v>
      </c>
      <c r="IP29" s="108">
        <f>IM29</f>
        <v>0</v>
      </c>
      <c r="IQ29" s="109">
        <f>IN29</f>
        <v>0</v>
      </c>
      <c r="IR29" s="78"/>
      <c r="IS29" s="105" t="s">
        <v>90</v>
      </c>
      <c r="IT29" s="108">
        <f>IT59</f>
        <v>0</v>
      </c>
      <c r="IU29" s="108">
        <f>IT59</f>
        <v>0</v>
      </c>
      <c r="IV29" s="81" t="s">
        <v>90</v>
      </c>
      <c r="IW29" s="108">
        <f>IT29</f>
        <v>0</v>
      </c>
      <c r="IX29" s="109">
        <f>IU29</f>
        <v>0</v>
      </c>
      <c r="IY29" s="78"/>
      <c r="IZ29" s="105" t="s">
        <v>90</v>
      </c>
      <c r="JA29" s="108">
        <f>JA59</f>
        <v>0</v>
      </c>
      <c r="JB29" s="108">
        <f>JA59</f>
        <v>0</v>
      </c>
      <c r="JC29" s="81" t="s">
        <v>90</v>
      </c>
      <c r="JD29" s="108">
        <f>JA29</f>
        <v>0</v>
      </c>
      <c r="JE29" s="109">
        <f>JB29</f>
        <v>0</v>
      </c>
      <c r="JF29" s="78"/>
      <c r="JG29" s="105" t="s">
        <v>90</v>
      </c>
      <c r="JH29" s="108">
        <f>JH59</f>
        <v>0</v>
      </c>
      <c r="JI29" s="108">
        <f>JH59</f>
        <v>0</v>
      </c>
      <c r="JJ29" s="81" t="s">
        <v>90</v>
      </c>
      <c r="JK29" s="108">
        <f>JH29</f>
        <v>0</v>
      </c>
      <c r="JL29" s="109">
        <f>JI29</f>
        <v>0</v>
      </c>
      <c r="JM29" s="78"/>
      <c r="JN29" s="105" t="s">
        <v>90</v>
      </c>
      <c r="JO29" s="108">
        <f>JO59</f>
        <v>0</v>
      </c>
      <c r="JP29" s="108">
        <f>JO59</f>
        <v>0</v>
      </c>
      <c r="JQ29" s="81" t="s">
        <v>90</v>
      </c>
      <c r="JR29" s="108">
        <f>JO29</f>
        <v>0</v>
      </c>
      <c r="JS29" s="109">
        <f>JP29</f>
        <v>0</v>
      </c>
    </row>
    <row r="30" spans="1:279" hidden="1">
      <c r="A30" s="105" t="s">
        <v>91</v>
      </c>
      <c r="B30" s="110">
        <f>B60</f>
        <v>29.5</v>
      </c>
      <c r="C30" s="110">
        <f>B60</f>
        <v>29.5</v>
      </c>
      <c r="D30" s="81" t="s">
        <v>91</v>
      </c>
      <c r="E30" s="110">
        <f>B30</f>
        <v>29.5</v>
      </c>
      <c r="F30" s="111">
        <f>C30</f>
        <v>29.5</v>
      </c>
      <c r="G30" s="77"/>
      <c r="H30" s="105" t="s">
        <v>91</v>
      </c>
      <c r="I30" s="110">
        <f>I60</f>
        <v>27</v>
      </c>
      <c r="J30" s="110">
        <f>I60</f>
        <v>27</v>
      </c>
      <c r="K30" s="81" t="s">
        <v>91</v>
      </c>
      <c r="L30" s="110">
        <f>I30</f>
        <v>27</v>
      </c>
      <c r="M30" s="111">
        <f>J30</f>
        <v>27</v>
      </c>
      <c r="N30" s="77"/>
      <c r="O30" s="105" t="s">
        <v>91</v>
      </c>
      <c r="P30" s="110" t="e">
        <f>P60</f>
        <v>#REF!</v>
      </c>
      <c r="Q30" s="110" t="e">
        <f>P60</f>
        <v>#REF!</v>
      </c>
      <c r="R30" s="81" t="s">
        <v>91</v>
      </c>
      <c r="S30" s="110" t="e">
        <f>P30</f>
        <v>#REF!</v>
      </c>
      <c r="T30" s="111" t="e">
        <f>Q30</f>
        <v>#REF!</v>
      </c>
      <c r="U30" s="77"/>
      <c r="V30" s="105" t="s">
        <v>91</v>
      </c>
      <c r="W30" s="110" t="e">
        <f>W60</f>
        <v>#REF!</v>
      </c>
      <c r="X30" s="110" t="e">
        <f>W60</f>
        <v>#REF!</v>
      </c>
      <c r="Y30" s="81" t="s">
        <v>91</v>
      </c>
      <c r="Z30" s="110" t="e">
        <f>W30</f>
        <v>#REF!</v>
      </c>
      <c r="AA30" s="111" t="e">
        <f>X30</f>
        <v>#REF!</v>
      </c>
      <c r="AB30" s="77"/>
      <c r="AC30" s="105" t="s">
        <v>91</v>
      </c>
      <c r="AD30" s="110" t="e">
        <f>AD60</f>
        <v>#REF!</v>
      </c>
      <c r="AE30" s="110" t="e">
        <f>AD60</f>
        <v>#REF!</v>
      </c>
      <c r="AF30" s="81" t="s">
        <v>91</v>
      </c>
      <c r="AG30" s="110" t="e">
        <f>AD30</f>
        <v>#REF!</v>
      </c>
      <c r="AH30" s="111" t="e">
        <f>AE30</f>
        <v>#REF!</v>
      </c>
      <c r="AI30" s="77"/>
      <c r="AJ30" s="105" t="s">
        <v>91</v>
      </c>
      <c r="AK30" s="110" t="e">
        <f>AK60</f>
        <v>#REF!</v>
      </c>
      <c r="AL30" s="110" t="e">
        <f>AK60</f>
        <v>#REF!</v>
      </c>
      <c r="AM30" s="81" t="s">
        <v>91</v>
      </c>
      <c r="AN30" s="110" t="e">
        <f>AK30</f>
        <v>#REF!</v>
      </c>
      <c r="AO30" s="111" t="e">
        <f>AL30</f>
        <v>#REF!</v>
      </c>
      <c r="AP30" s="77"/>
      <c r="AQ30" s="105" t="s">
        <v>91</v>
      </c>
      <c r="AR30" s="110" t="e">
        <f>AR60</f>
        <v>#REF!</v>
      </c>
      <c r="AS30" s="110" t="e">
        <f>AR60</f>
        <v>#REF!</v>
      </c>
      <c r="AT30" s="81" t="s">
        <v>91</v>
      </c>
      <c r="AU30" s="110" t="e">
        <f>AR30</f>
        <v>#REF!</v>
      </c>
      <c r="AV30" s="111" t="e">
        <f>AS30</f>
        <v>#REF!</v>
      </c>
      <c r="AW30" s="77"/>
      <c r="AX30" s="105" t="s">
        <v>91</v>
      </c>
      <c r="AY30" s="110" t="e">
        <f>AY60</f>
        <v>#REF!</v>
      </c>
      <c r="AZ30" s="110" t="e">
        <f>AY60</f>
        <v>#REF!</v>
      </c>
      <c r="BA30" s="81" t="s">
        <v>91</v>
      </c>
      <c r="BB30" s="110" t="e">
        <f>AY30</f>
        <v>#REF!</v>
      </c>
      <c r="BC30" s="111" t="e">
        <f>AZ30</f>
        <v>#REF!</v>
      </c>
      <c r="BD30" s="77"/>
      <c r="BE30" s="105" t="s">
        <v>91</v>
      </c>
      <c r="BF30" s="110">
        <f>BF60</f>
        <v>0</v>
      </c>
      <c r="BG30" s="110">
        <f>BF60</f>
        <v>0</v>
      </c>
      <c r="BH30" s="81" t="s">
        <v>91</v>
      </c>
      <c r="BI30" s="110">
        <f>BF30</f>
        <v>0</v>
      </c>
      <c r="BJ30" s="111">
        <f>BG30</f>
        <v>0</v>
      </c>
      <c r="BK30" s="77"/>
      <c r="BL30" s="105" t="s">
        <v>91</v>
      </c>
      <c r="BM30" s="110">
        <f>BM60</f>
        <v>0</v>
      </c>
      <c r="BN30" s="110">
        <f>BM60</f>
        <v>0</v>
      </c>
      <c r="BO30" s="81" t="s">
        <v>91</v>
      </c>
      <c r="BP30" s="110">
        <f>BM30</f>
        <v>0</v>
      </c>
      <c r="BQ30" s="111">
        <f>BN30</f>
        <v>0</v>
      </c>
      <c r="BR30" s="78"/>
      <c r="BS30" s="105" t="s">
        <v>91</v>
      </c>
      <c r="BT30" s="110">
        <f>BT60</f>
        <v>0</v>
      </c>
      <c r="BU30" s="110">
        <f>BT60</f>
        <v>0</v>
      </c>
      <c r="BV30" s="81" t="s">
        <v>91</v>
      </c>
      <c r="BW30" s="110">
        <f>BT30</f>
        <v>0</v>
      </c>
      <c r="BX30" s="111">
        <f>BU30</f>
        <v>0</v>
      </c>
      <c r="BY30" s="78"/>
      <c r="BZ30" s="105" t="s">
        <v>91</v>
      </c>
      <c r="CA30" s="110">
        <f>CA60</f>
        <v>0</v>
      </c>
      <c r="CB30" s="110">
        <f>CA60</f>
        <v>0</v>
      </c>
      <c r="CC30" s="81" t="s">
        <v>91</v>
      </c>
      <c r="CD30" s="110">
        <f>CA30</f>
        <v>0</v>
      </c>
      <c r="CE30" s="111">
        <f>CB30</f>
        <v>0</v>
      </c>
      <c r="CF30" s="78"/>
      <c r="CG30" s="105" t="s">
        <v>91</v>
      </c>
      <c r="CH30" s="110">
        <f>CH60</f>
        <v>0</v>
      </c>
      <c r="CI30" s="110">
        <f>CH60</f>
        <v>0</v>
      </c>
      <c r="CJ30" s="81" t="s">
        <v>91</v>
      </c>
      <c r="CK30" s="110">
        <f>CH30</f>
        <v>0</v>
      </c>
      <c r="CL30" s="111">
        <f>CI30</f>
        <v>0</v>
      </c>
      <c r="CM30" s="78"/>
      <c r="CN30" s="105" t="s">
        <v>91</v>
      </c>
      <c r="CO30" s="110">
        <f>CO60</f>
        <v>0</v>
      </c>
      <c r="CP30" s="110">
        <f>CO60</f>
        <v>0</v>
      </c>
      <c r="CQ30" s="81" t="s">
        <v>91</v>
      </c>
      <c r="CR30" s="110">
        <f>CO30</f>
        <v>0</v>
      </c>
      <c r="CS30" s="111">
        <f>CP30</f>
        <v>0</v>
      </c>
      <c r="CT30" s="78"/>
      <c r="CU30" s="105" t="s">
        <v>91</v>
      </c>
      <c r="CV30" s="110">
        <f>CV60</f>
        <v>0</v>
      </c>
      <c r="CW30" s="110">
        <f>CV60</f>
        <v>0</v>
      </c>
      <c r="CX30" s="81" t="s">
        <v>91</v>
      </c>
      <c r="CY30" s="110">
        <f>CV30</f>
        <v>0</v>
      </c>
      <c r="CZ30" s="111">
        <f>CW30</f>
        <v>0</v>
      </c>
      <c r="DA30" s="78"/>
      <c r="DB30" s="105" t="s">
        <v>91</v>
      </c>
      <c r="DC30" s="110">
        <f>DC60</f>
        <v>0</v>
      </c>
      <c r="DD30" s="110">
        <f>DC60</f>
        <v>0</v>
      </c>
      <c r="DE30" s="81" t="s">
        <v>91</v>
      </c>
      <c r="DF30" s="110">
        <f>DC30</f>
        <v>0</v>
      </c>
      <c r="DG30" s="111">
        <f>DD30</f>
        <v>0</v>
      </c>
      <c r="DH30" s="78"/>
      <c r="DI30" s="105" t="s">
        <v>91</v>
      </c>
      <c r="DJ30" s="110">
        <f>DJ60</f>
        <v>0</v>
      </c>
      <c r="DK30" s="110">
        <f>DJ60</f>
        <v>0</v>
      </c>
      <c r="DL30" s="81" t="s">
        <v>91</v>
      </c>
      <c r="DM30" s="110">
        <f>DJ30</f>
        <v>0</v>
      </c>
      <c r="DN30" s="111">
        <f>DK30</f>
        <v>0</v>
      </c>
      <c r="DO30" s="78"/>
      <c r="DP30" s="105" t="s">
        <v>91</v>
      </c>
      <c r="DQ30" s="110">
        <f>DQ60</f>
        <v>0</v>
      </c>
      <c r="DR30" s="110">
        <f>DQ60</f>
        <v>0</v>
      </c>
      <c r="DS30" s="81" t="s">
        <v>91</v>
      </c>
      <c r="DT30" s="110">
        <f>DQ30</f>
        <v>0</v>
      </c>
      <c r="DU30" s="111">
        <f>DR30</f>
        <v>0</v>
      </c>
      <c r="DV30" s="78"/>
      <c r="DW30" s="105" t="s">
        <v>91</v>
      </c>
      <c r="DX30" s="110">
        <f>DX60</f>
        <v>0</v>
      </c>
      <c r="DY30" s="110">
        <f>DX60</f>
        <v>0</v>
      </c>
      <c r="DZ30" s="81" t="s">
        <v>91</v>
      </c>
      <c r="EA30" s="110">
        <f>DX30</f>
        <v>0</v>
      </c>
      <c r="EB30" s="111">
        <f>DY30</f>
        <v>0</v>
      </c>
      <c r="EC30" s="78"/>
      <c r="ED30" s="105" t="s">
        <v>91</v>
      </c>
      <c r="EE30" s="110">
        <f>EE60</f>
        <v>0</v>
      </c>
      <c r="EF30" s="110">
        <f>EE60</f>
        <v>0</v>
      </c>
      <c r="EG30" s="81" t="s">
        <v>91</v>
      </c>
      <c r="EH30" s="110">
        <f>EE30</f>
        <v>0</v>
      </c>
      <c r="EI30" s="111">
        <f>EF30</f>
        <v>0</v>
      </c>
      <c r="EJ30" s="78"/>
      <c r="EK30" s="105" t="s">
        <v>91</v>
      </c>
      <c r="EL30" s="110">
        <f>EL60</f>
        <v>0</v>
      </c>
      <c r="EM30" s="110">
        <f>EL60</f>
        <v>0</v>
      </c>
      <c r="EN30" s="81" t="s">
        <v>91</v>
      </c>
      <c r="EO30" s="110">
        <f>EL30</f>
        <v>0</v>
      </c>
      <c r="EP30" s="111">
        <f>EM30</f>
        <v>0</v>
      </c>
      <c r="EQ30" s="77"/>
      <c r="ER30" s="105" t="s">
        <v>91</v>
      </c>
      <c r="ES30" s="110">
        <f>ES60</f>
        <v>0</v>
      </c>
      <c r="ET30" s="110">
        <f>ES60</f>
        <v>0</v>
      </c>
      <c r="EU30" s="81" t="s">
        <v>91</v>
      </c>
      <c r="EV30" s="110">
        <f>ES30</f>
        <v>0</v>
      </c>
      <c r="EW30" s="111">
        <f>ET30</f>
        <v>0</v>
      </c>
      <c r="EX30" s="77"/>
      <c r="EY30" s="105" t="s">
        <v>91</v>
      </c>
      <c r="EZ30" s="110">
        <f>EZ60</f>
        <v>0</v>
      </c>
      <c r="FA30" s="110">
        <f>EZ60</f>
        <v>0</v>
      </c>
      <c r="FB30" s="81" t="s">
        <v>91</v>
      </c>
      <c r="FC30" s="110">
        <f>EZ30</f>
        <v>0</v>
      </c>
      <c r="FD30" s="111">
        <f>FA30</f>
        <v>0</v>
      </c>
      <c r="FE30" s="77"/>
      <c r="FF30" s="105" t="s">
        <v>91</v>
      </c>
      <c r="FG30" s="110">
        <f>FG60</f>
        <v>0</v>
      </c>
      <c r="FH30" s="110">
        <f>FG60</f>
        <v>0</v>
      </c>
      <c r="FI30" s="81" t="s">
        <v>91</v>
      </c>
      <c r="FJ30" s="110">
        <f>FG30</f>
        <v>0</v>
      </c>
      <c r="FK30" s="111">
        <f>FH30</f>
        <v>0</v>
      </c>
      <c r="FL30" s="77"/>
      <c r="FM30" s="105" t="s">
        <v>91</v>
      </c>
      <c r="FN30" s="110">
        <f>FN60</f>
        <v>0</v>
      </c>
      <c r="FO30" s="110">
        <f>FN60</f>
        <v>0</v>
      </c>
      <c r="FP30" s="81" t="s">
        <v>91</v>
      </c>
      <c r="FQ30" s="110">
        <f>FN30</f>
        <v>0</v>
      </c>
      <c r="FR30" s="111">
        <f>FO30</f>
        <v>0</v>
      </c>
      <c r="FS30" s="77"/>
      <c r="FT30" s="105" t="s">
        <v>91</v>
      </c>
      <c r="FU30" s="110">
        <f>FU60</f>
        <v>0</v>
      </c>
      <c r="FV30" s="110">
        <f>FU60</f>
        <v>0</v>
      </c>
      <c r="FW30" s="81" t="s">
        <v>91</v>
      </c>
      <c r="FX30" s="110">
        <f>FU30</f>
        <v>0</v>
      </c>
      <c r="FY30" s="111">
        <f>FV30</f>
        <v>0</v>
      </c>
      <c r="FZ30" s="77"/>
      <c r="GA30" s="105" t="s">
        <v>91</v>
      </c>
      <c r="GB30" s="110">
        <f>GB60</f>
        <v>0</v>
      </c>
      <c r="GC30" s="110">
        <f>GB60</f>
        <v>0</v>
      </c>
      <c r="GD30" s="81" t="s">
        <v>91</v>
      </c>
      <c r="GE30" s="110">
        <f>GB30</f>
        <v>0</v>
      </c>
      <c r="GF30" s="111">
        <f>GC30</f>
        <v>0</v>
      </c>
      <c r="GG30" s="77"/>
      <c r="GH30" s="105" t="s">
        <v>91</v>
      </c>
      <c r="GI30" s="110">
        <f>GI60</f>
        <v>0</v>
      </c>
      <c r="GJ30" s="110">
        <f>GI60</f>
        <v>0</v>
      </c>
      <c r="GK30" s="81" t="s">
        <v>91</v>
      </c>
      <c r="GL30" s="110">
        <f>GI30</f>
        <v>0</v>
      </c>
      <c r="GM30" s="111">
        <f>GJ30</f>
        <v>0</v>
      </c>
      <c r="GN30" s="77"/>
      <c r="GO30" s="105" t="s">
        <v>91</v>
      </c>
      <c r="GP30" s="110">
        <f>GP60</f>
        <v>0</v>
      </c>
      <c r="GQ30" s="110">
        <f>GP60</f>
        <v>0</v>
      </c>
      <c r="GR30" s="81" t="s">
        <v>91</v>
      </c>
      <c r="GS30" s="110">
        <f>GP30</f>
        <v>0</v>
      </c>
      <c r="GT30" s="111">
        <f>GQ30</f>
        <v>0</v>
      </c>
      <c r="GU30" s="78"/>
      <c r="GV30" s="105" t="s">
        <v>91</v>
      </c>
      <c r="GW30" s="110">
        <f>GW60</f>
        <v>0</v>
      </c>
      <c r="GX30" s="110">
        <f>GW60</f>
        <v>0</v>
      </c>
      <c r="GY30" s="81" t="s">
        <v>91</v>
      </c>
      <c r="GZ30" s="110">
        <f>GW30</f>
        <v>0</v>
      </c>
      <c r="HA30" s="111">
        <f>GX30</f>
        <v>0</v>
      </c>
      <c r="HB30" s="78"/>
      <c r="HC30" s="105" t="s">
        <v>91</v>
      </c>
      <c r="HD30" s="110">
        <f>HD60</f>
        <v>0</v>
      </c>
      <c r="HE30" s="110">
        <f>HD60</f>
        <v>0</v>
      </c>
      <c r="HF30" s="81" t="s">
        <v>91</v>
      </c>
      <c r="HG30" s="110">
        <f>HD30</f>
        <v>0</v>
      </c>
      <c r="HH30" s="111">
        <f>HE30</f>
        <v>0</v>
      </c>
      <c r="HI30" s="78"/>
      <c r="HJ30" s="105" t="s">
        <v>91</v>
      </c>
      <c r="HK30" s="110">
        <f>HK60</f>
        <v>0</v>
      </c>
      <c r="HL30" s="110">
        <f>HK60</f>
        <v>0</v>
      </c>
      <c r="HM30" s="81" t="s">
        <v>91</v>
      </c>
      <c r="HN30" s="110">
        <f>HK30</f>
        <v>0</v>
      </c>
      <c r="HO30" s="111">
        <f>HL30</f>
        <v>0</v>
      </c>
      <c r="HP30" s="78"/>
      <c r="HQ30" s="105" t="s">
        <v>91</v>
      </c>
      <c r="HR30" s="110">
        <f>HR60</f>
        <v>0</v>
      </c>
      <c r="HS30" s="110">
        <f>HR60</f>
        <v>0</v>
      </c>
      <c r="HT30" s="81" t="s">
        <v>91</v>
      </c>
      <c r="HU30" s="110">
        <f>HR30</f>
        <v>0</v>
      </c>
      <c r="HV30" s="111">
        <f>HS30</f>
        <v>0</v>
      </c>
      <c r="HW30" s="78"/>
      <c r="HX30" s="105" t="s">
        <v>91</v>
      </c>
      <c r="HY30" s="110">
        <f>HY60</f>
        <v>0</v>
      </c>
      <c r="HZ30" s="110">
        <f>HY60</f>
        <v>0</v>
      </c>
      <c r="IA30" s="81" t="s">
        <v>91</v>
      </c>
      <c r="IB30" s="110">
        <f>HY30</f>
        <v>0</v>
      </c>
      <c r="IC30" s="111">
        <f>HZ30</f>
        <v>0</v>
      </c>
      <c r="ID30" s="78"/>
      <c r="IE30" s="105" t="s">
        <v>91</v>
      </c>
      <c r="IF30" s="110">
        <f>IF60</f>
        <v>0</v>
      </c>
      <c r="IG30" s="110">
        <f>IF60</f>
        <v>0</v>
      </c>
      <c r="IH30" s="81" t="s">
        <v>91</v>
      </c>
      <c r="II30" s="110">
        <f>IF30</f>
        <v>0</v>
      </c>
      <c r="IJ30" s="111">
        <f>IG30</f>
        <v>0</v>
      </c>
      <c r="IK30" s="78"/>
      <c r="IL30" s="105" t="s">
        <v>91</v>
      </c>
      <c r="IM30" s="110">
        <f>IM60</f>
        <v>0</v>
      </c>
      <c r="IN30" s="110">
        <f>IM60</f>
        <v>0</v>
      </c>
      <c r="IO30" s="81" t="s">
        <v>91</v>
      </c>
      <c r="IP30" s="110">
        <f>IM30</f>
        <v>0</v>
      </c>
      <c r="IQ30" s="111">
        <f>IN30</f>
        <v>0</v>
      </c>
      <c r="IR30" s="78"/>
      <c r="IS30" s="105" t="s">
        <v>91</v>
      </c>
      <c r="IT30" s="110">
        <f>IT60</f>
        <v>0</v>
      </c>
      <c r="IU30" s="110">
        <f>IT60</f>
        <v>0</v>
      </c>
      <c r="IV30" s="81" t="s">
        <v>91</v>
      </c>
      <c r="IW30" s="110">
        <f>IT30</f>
        <v>0</v>
      </c>
      <c r="IX30" s="111">
        <f>IU30</f>
        <v>0</v>
      </c>
      <c r="IY30" s="78"/>
      <c r="IZ30" s="105" t="s">
        <v>91</v>
      </c>
      <c r="JA30" s="110">
        <f>JA60</f>
        <v>0</v>
      </c>
      <c r="JB30" s="110">
        <f>JA60</f>
        <v>0</v>
      </c>
      <c r="JC30" s="81" t="s">
        <v>91</v>
      </c>
      <c r="JD30" s="110">
        <f>JA30</f>
        <v>0</v>
      </c>
      <c r="JE30" s="111">
        <f>JB30</f>
        <v>0</v>
      </c>
      <c r="JF30" s="78"/>
      <c r="JG30" s="105" t="s">
        <v>91</v>
      </c>
      <c r="JH30" s="110">
        <f>JH60</f>
        <v>0</v>
      </c>
      <c r="JI30" s="110">
        <f>JH60</f>
        <v>0</v>
      </c>
      <c r="JJ30" s="81" t="s">
        <v>91</v>
      </c>
      <c r="JK30" s="110">
        <f>JH30</f>
        <v>0</v>
      </c>
      <c r="JL30" s="111">
        <f>JI30</f>
        <v>0</v>
      </c>
      <c r="JM30" s="78"/>
      <c r="JN30" s="105" t="s">
        <v>91</v>
      </c>
      <c r="JO30" s="110">
        <f>JO60</f>
        <v>0</v>
      </c>
      <c r="JP30" s="110">
        <f>JO60</f>
        <v>0</v>
      </c>
      <c r="JQ30" s="81" t="s">
        <v>91</v>
      </c>
      <c r="JR30" s="110">
        <f>JO30</f>
        <v>0</v>
      </c>
      <c r="JS30" s="111">
        <f>JP30</f>
        <v>0</v>
      </c>
    </row>
    <row r="31" spans="1:279" hidden="1">
      <c r="A31" s="105" t="s">
        <v>80</v>
      </c>
      <c r="B31" s="112">
        <f>IFERROR(C44,"")</f>
        <v>-1.5241519231995999E-3</v>
      </c>
      <c r="C31" s="112">
        <f>IFERROR(C46,"")</f>
        <v>-1.5241519231995999E-3</v>
      </c>
      <c r="D31" s="81" t="s">
        <v>80</v>
      </c>
      <c r="E31" s="112">
        <f>IFERROR(C48,"")</f>
        <v>-1.5241519231995999E-3</v>
      </c>
      <c r="F31" s="113">
        <f>IFERROR(C50,"")</f>
        <v>-1.5241519231995999E-3</v>
      </c>
      <c r="G31" s="77"/>
      <c r="H31" s="105" t="s">
        <v>80</v>
      </c>
      <c r="I31" s="112">
        <f>IFERROR(J44,"")</f>
        <v>-1.5241519231995999E-3</v>
      </c>
      <c r="J31" s="112">
        <f>IFERROR(J46,"")</f>
        <v>-1.5241519231995999E-3</v>
      </c>
      <c r="K31" s="81" t="s">
        <v>80</v>
      </c>
      <c r="L31" s="112">
        <f>IFERROR(J48,"")</f>
        <v>-1.5241519231995999E-3</v>
      </c>
      <c r="M31" s="113">
        <f>IFERROR(J50,"")</f>
        <v>-1.5241519231995999E-3</v>
      </c>
      <c r="N31" s="77"/>
      <c r="O31" s="105" t="s">
        <v>80</v>
      </c>
      <c r="P31" s="112" t="str">
        <f>IFERROR(Q44,"")</f>
        <v/>
      </c>
      <c r="Q31" s="112" t="str">
        <f>IFERROR(Q46,"")</f>
        <v/>
      </c>
      <c r="R31" s="81" t="s">
        <v>80</v>
      </c>
      <c r="S31" s="112" t="str">
        <f>IFERROR(Q48,"")</f>
        <v/>
      </c>
      <c r="T31" s="113" t="str">
        <f>IFERROR(Q50,"")</f>
        <v/>
      </c>
      <c r="U31" s="77"/>
      <c r="V31" s="105" t="s">
        <v>80</v>
      </c>
      <c r="W31" s="112" t="str">
        <f>IFERROR(X44,"")</f>
        <v/>
      </c>
      <c r="X31" s="112" t="str">
        <f>IFERROR(X46,"")</f>
        <v/>
      </c>
      <c r="Y31" s="81" t="s">
        <v>80</v>
      </c>
      <c r="Z31" s="112" t="str">
        <f>IFERROR(X48,"")</f>
        <v/>
      </c>
      <c r="AA31" s="113" t="str">
        <f>IFERROR(X50,"")</f>
        <v/>
      </c>
      <c r="AB31" s="77"/>
      <c r="AC31" s="105" t="s">
        <v>80</v>
      </c>
      <c r="AD31" s="112" t="str">
        <f>IFERROR(AE44,"")</f>
        <v/>
      </c>
      <c r="AE31" s="112" t="str">
        <f>IFERROR(AE46,"")</f>
        <v/>
      </c>
      <c r="AF31" s="81" t="s">
        <v>80</v>
      </c>
      <c r="AG31" s="112" t="str">
        <f>IFERROR(AE48,"")</f>
        <v/>
      </c>
      <c r="AH31" s="113" t="str">
        <f>IFERROR(AE50,"")</f>
        <v/>
      </c>
      <c r="AI31" s="77"/>
      <c r="AJ31" s="105" t="s">
        <v>80</v>
      </c>
      <c r="AK31" s="112" t="str">
        <f>IFERROR(AL44,"")</f>
        <v/>
      </c>
      <c r="AL31" s="112" t="str">
        <f>IFERROR(AL46,"")</f>
        <v/>
      </c>
      <c r="AM31" s="81" t="s">
        <v>80</v>
      </c>
      <c r="AN31" s="112" t="str">
        <f>IFERROR(AL48,"")</f>
        <v/>
      </c>
      <c r="AO31" s="113" t="str">
        <f>IFERROR(AL50,"")</f>
        <v/>
      </c>
      <c r="AP31" s="77"/>
      <c r="AQ31" s="105" t="s">
        <v>80</v>
      </c>
      <c r="AR31" s="112" t="str">
        <f>IFERROR(AS44,"")</f>
        <v/>
      </c>
      <c r="AS31" s="112" t="str">
        <f>IFERROR(AS46,"")</f>
        <v/>
      </c>
      <c r="AT31" s="81" t="s">
        <v>80</v>
      </c>
      <c r="AU31" s="112" t="str">
        <f>IFERROR(AS48,"")</f>
        <v/>
      </c>
      <c r="AV31" s="113" t="str">
        <f>IFERROR(AS50,"")</f>
        <v/>
      </c>
      <c r="AW31" s="77"/>
      <c r="AX31" s="105" t="s">
        <v>80</v>
      </c>
      <c r="AY31" s="112" t="str">
        <f>IFERROR(AZ44,"")</f>
        <v/>
      </c>
      <c r="AZ31" s="112" t="str">
        <f>IFERROR(AZ46,"")</f>
        <v/>
      </c>
      <c r="BA31" s="81" t="s">
        <v>80</v>
      </c>
      <c r="BB31" s="112" t="str">
        <f>IFERROR(AZ48,"")</f>
        <v/>
      </c>
      <c r="BC31" s="113" t="str">
        <f>IFERROR(AZ50,"")</f>
        <v/>
      </c>
      <c r="BD31" s="77"/>
      <c r="BE31" s="105" t="s">
        <v>80</v>
      </c>
      <c r="BF31" s="112" t="str">
        <f>IFERROR(BG44,"")</f>
        <v/>
      </c>
      <c r="BG31" s="112" t="str">
        <f>IFERROR(BG46,"")</f>
        <v/>
      </c>
      <c r="BH31" s="81" t="s">
        <v>80</v>
      </c>
      <c r="BI31" s="112" t="str">
        <f>IFERROR(BG48,"")</f>
        <v/>
      </c>
      <c r="BJ31" s="113" t="str">
        <f>IFERROR(BG50,"")</f>
        <v/>
      </c>
      <c r="BK31" s="77"/>
      <c r="BL31" s="105" t="s">
        <v>80</v>
      </c>
      <c r="BM31" s="112" t="str">
        <f>IFERROR(BN44,"")</f>
        <v/>
      </c>
      <c r="BN31" s="112" t="str">
        <f>IFERROR(BN46,"")</f>
        <v/>
      </c>
      <c r="BO31" s="81" t="s">
        <v>80</v>
      </c>
      <c r="BP31" s="112" t="str">
        <f>IFERROR(BN48,"")</f>
        <v/>
      </c>
      <c r="BQ31" s="113" t="str">
        <f>IFERROR(BN50,"")</f>
        <v/>
      </c>
      <c r="BR31" s="78"/>
      <c r="BS31" s="105" t="s">
        <v>80</v>
      </c>
      <c r="BT31" s="112" t="str">
        <f>IFERROR(BU44,"")</f>
        <v/>
      </c>
      <c r="BU31" s="112" t="str">
        <f>IFERROR(BU46,"")</f>
        <v/>
      </c>
      <c r="BV31" s="81" t="s">
        <v>80</v>
      </c>
      <c r="BW31" s="112" t="str">
        <f>IFERROR(BU48,"")</f>
        <v/>
      </c>
      <c r="BX31" s="113" t="str">
        <f>IFERROR(BU50,"")</f>
        <v/>
      </c>
      <c r="BY31" s="78"/>
      <c r="BZ31" s="105" t="s">
        <v>80</v>
      </c>
      <c r="CA31" s="112" t="str">
        <f>IFERROR(CB44,"")</f>
        <v/>
      </c>
      <c r="CB31" s="112" t="str">
        <f>IFERROR(CB46,"")</f>
        <v/>
      </c>
      <c r="CC31" s="81" t="s">
        <v>80</v>
      </c>
      <c r="CD31" s="112" t="str">
        <f>IFERROR(CB48,"")</f>
        <v/>
      </c>
      <c r="CE31" s="113" t="str">
        <f>IFERROR(CB50,"")</f>
        <v/>
      </c>
      <c r="CF31" s="78"/>
      <c r="CG31" s="105" t="s">
        <v>80</v>
      </c>
      <c r="CH31" s="112" t="str">
        <f>IFERROR(CI44,"")</f>
        <v/>
      </c>
      <c r="CI31" s="112" t="str">
        <f>IFERROR(CI46,"")</f>
        <v/>
      </c>
      <c r="CJ31" s="81" t="s">
        <v>80</v>
      </c>
      <c r="CK31" s="112" t="str">
        <f>IFERROR(CI48,"")</f>
        <v/>
      </c>
      <c r="CL31" s="113" t="str">
        <f>IFERROR(CI50,"")</f>
        <v/>
      </c>
      <c r="CM31" s="78"/>
      <c r="CN31" s="105" t="s">
        <v>80</v>
      </c>
      <c r="CO31" s="112" t="str">
        <f>IFERROR(CP44,"")</f>
        <v/>
      </c>
      <c r="CP31" s="112" t="str">
        <f>IFERROR(CP46,"")</f>
        <v/>
      </c>
      <c r="CQ31" s="81" t="s">
        <v>80</v>
      </c>
      <c r="CR31" s="112" t="str">
        <f>IFERROR(CP48,"")</f>
        <v/>
      </c>
      <c r="CS31" s="113" t="str">
        <f>IFERROR(CP50,"")</f>
        <v/>
      </c>
      <c r="CT31" s="78"/>
      <c r="CU31" s="105" t="s">
        <v>80</v>
      </c>
      <c r="CV31" s="112" t="str">
        <f>IFERROR(CW44,"")</f>
        <v/>
      </c>
      <c r="CW31" s="112" t="str">
        <f>IFERROR(CW46,"")</f>
        <v/>
      </c>
      <c r="CX31" s="81" t="s">
        <v>80</v>
      </c>
      <c r="CY31" s="112" t="str">
        <f>IFERROR(CW48,"")</f>
        <v/>
      </c>
      <c r="CZ31" s="113" t="str">
        <f>IFERROR(CW50,"")</f>
        <v/>
      </c>
      <c r="DA31" s="78"/>
      <c r="DB31" s="105" t="s">
        <v>80</v>
      </c>
      <c r="DC31" s="112" t="str">
        <f>IFERROR(DD44,"")</f>
        <v/>
      </c>
      <c r="DD31" s="112" t="str">
        <f>IFERROR(DD46,"")</f>
        <v/>
      </c>
      <c r="DE31" s="81" t="s">
        <v>80</v>
      </c>
      <c r="DF31" s="112" t="str">
        <f>IFERROR(DD48,"")</f>
        <v/>
      </c>
      <c r="DG31" s="113" t="str">
        <f>IFERROR(DD50,"")</f>
        <v/>
      </c>
      <c r="DH31" s="78"/>
      <c r="DI31" s="105" t="s">
        <v>80</v>
      </c>
      <c r="DJ31" s="112" t="str">
        <f>IFERROR(DK44,"")</f>
        <v/>
      </c>
      <c r="DK31" s="112" t="str">
        <f>IFERROR(DK46,"")</f>
        <v/>
      </c>
      <c r="DL31" s="81" t="s">
        <v>80</v>
      </c>
      <c r="DM31" s="112" t="str">
        <f>IFERROR(DK48,"")</f>
        <v/>
      </c>
      <c r="DN31" s="113" t="str">
        <f>IFERROR(DK50,"")</f>
        <v/>
      </c>
      <c r="DO31" s="78"/>
      <c r="DP31" s="105" t="s">
        <v>80</v>
      </c>
      <c r="DQ31" s="112" t="str">
        <f>IFERROR(DR44,"")</f>
        <v/>
      </c>
      <c r="DR31" s="112" t="str">
        <f>IFERROR(DR46,"")</f>
        <v/>
      </c>
      <c r="DS31" s="81" t="s">
        <v>80</v>
      </c>
      <c r="DT31" s="112" t="str">
        <f>IFERROR(DR48,"")</f>
        <v/>
      </c>
      <c r="DU31" s="113" t="str">
        <f>IFERROR(DR50,"")</f>
        <v/>
      </c>
      <c r="DV31" s="78"/>
      <c r="DW31" s="105" t="s">
        <v>80</v>
      </c>
      <c r="DX31" s="112" t="str">
        <f>IFERROR(DY44,"")</f>
        <v/>
      </c>
      <c r="DY31" s="112" t="str">
        <f>IFERROR(DY46,"")</f>
        <v/>
      </c>
      <c r="DZ31" s="81" t="s">
        <v>80</v>
      </c>
      <c r="EA31" s="112" t="str">
        <f>IFERROR(DY48,"")</f>
        <v/>
      </c>
      <c r="EB31" s="113" t="str">
        <f>IFERROR(DY50,"")</f>
        <v/>
      </c>
      <c r="EC31" s="78"/>
      <c r="ED31" s="105" t="s">
        <v>80</v>
      </c>
      <c r="EE31" s="112" t="str">
        <f>IFERROR(EF44,"")</f>
        <v/>
      </c>
      <c r="EF31" s="112" t="str">
        <f>IFERROR(EF46,"")</f>
        <v/>
      </c>
      <c r="EG31" s="81" t="s">
        <v>80</v>
      </c>
      <c r="EH31" s="112" t="str">
        <f>IFERROR(EF48,"")</f>
        <v/>
      </c>
      <c r="EI31" s="113" t="str">
        <f>IFERROR(EF50,"")</f>
        <v/>
      </c>
      <c r="EJ31" s="78"/>
      <c r="EK31" s="105" t="s">
        <v>80</v>
      </c>
      <c r="EL31" s="112" t="str">
        <f>IFERROR(EM44,"")</f>
        <v/>
      </c>
      <c r="EM31" s="112" t="str">
        <f>IFERROR(EM46,"")</f>
        <v/>
      </c>
      <c r="EN31" s="81" t="s">
        <v>80</v>
      </c>
      <c r="EO31" s="112" t="str">
        <f>IFERROR(EM48,"")</f>
        <v/>
      </c>
      <c r="EP31" s="113" t="str">
        <f>IFERROR(EM50,"")</f>
        <v/>
      </c>
      <c r="EQ31" s="77"/>
      <c r="ER31" s="105" t="s">
        <v>80</v>
      </c>
      <c r="ES31" s="112" t="str">
        <f>IFERROR(ET44,"")</f>
        <v/>
      </c>
      <c r="ET31" s="112" t="str">
        <f>IFERROR(ET46,"")</f>
        <v/>
      </c>
      <c r="EU31" s="81" t="s">
        <v>80</v>
      </c>
      <c r="EV31" s="112" t="str">
        <f>IFERROR(ET48,"")</f>
        <v/>
      </c>
      <c r="EW31" s="113" t="str">
        <f>IFERROR(ET50,"")</f>
        <v/>
      </c>
      <c r="EX31" s="77"/>
      <c r="EY31" s="105" t="s">
        <v>80</v>
      </c>
      <c r="EZ31" s="112" t="str">
        <f>IFERROR(FA44,"")</f>
        <v/>
      </c>
      <c r="FA31" s="112" t="str">
        <f>IFERROR(FA46,"")</f>
        <v/>
      </c>
      <c r="FB31" s="81" t="s">
        <v>80</v>
      </c>
      <c r="FC31" s="112" t="str">
        <f>IFERROR(FA48,"")</f>
        <v/>
      </c>
      <c r="FD31" s="113" t="str">
        <f>IFERROR(FA50,"")</f>
        <v/>
      </c>
      <c r="FE31" s="77"/>
      <c r="FF31" s="105" t="s">
        <v>80</v>
      </c>
      <c r="FG31" s="112" t="str">
        <f>IFERROR(FH44,"")</f>
        <v/>
      </c>
      <c r="FH31" s="112" t="str">
        <f>IFERROR(FH46,"")</f>
        <v/>
      </c>
      <c r="FI31" s="81" t="s">
        <v>80</v>
      </c>
      <c r="FJ31" s="112" t="str">
        <f>IFERROR(FH48,"")</f>
        <v/>
      </c>
      <c r="FK31" s="113" t="str">
        <f>IFERROR(FH50,"")</f>
        <v/>
      </c>
      <c r="FL31" s="77"/>
      <c r="FM31" s="105" t="s">
        <v>80</v>
      </c>
      <c r="FN31" s="112" t="str">
        <f>IFERROR(FO44,"")</f>
        <v/>
      </c>
      <c r="FO31" s="112" t="str">
        <f>IFERROR(FO46,"")</f>
        <v/>
      </c>
      <c r="FP31" s="81" t="s">
        <v>80</v>
      </c>
      <c r="FQ31" s="112" t="str">
        <f>IFERROR(FO48,"")</f>
        <v/>
      </c>
      <c r="FR31" s="113" t="str">
        <f>IFERROR(FO50,"")</f>
        <v/>
      </c>
      <c r="FS31" s="77"/>
      <c r="FT31" s="105" t="s">
        <v>80</v>
      </c>
      <c r="FU31" s="112" t="str">
        <f>IFERROR(FV44,"")</f>
        <v/>
      </c>
      <c r="FV31" s="112" t="str">
        <f>IFERROR(FV46,"")</f>
        <v/>
      </c>
      <c r="FW31" s="81" t="s">
        <v>80</v>
      </c>
      <c r="FX31" s="112" t="str">
        <f>IFERROR(FV48,"")</f>
        <v/>
      </c>
      <c r="FY31" s="113" t="str">
        <f>IFERROR(FV50,"")</f>
        <v/>
      </c>
      <c r="FZ31" s="77"/>
      <c r="GA31" s="105" t="s">
        <v>80</v>
      </c>
      <c r="GB31" s="112" t="str">
        <f>IFERROR(GC44,"")</f>
        <v/>
      </c>
      <c r="GC31" s="112" t="str">
        <f>IFERROR(GC46,"")</f>
        <v/>
      </c>
      <c r="GD31" s="81" t="s">
        <v>80</v>
      </c>
      <c r="GE31" s="112" t="str">
        <f>IFERROR(GC48,"")</f>
        <v/>
      </c>
      <c r="GF31" s="113" t="str">
        <f>IFERROR(GC50,"")</f>
        <v/>
      </c>
      <c r="GG31" s="77"/>
      <c r="GH31" s="105" t="s">
        <v>80</v>
      </c>
      <c r="GI31" s="112" t="str">
        <f>IFERROR(GJ44,"")</f>
        <v/>
      </c>
      <c r="GJ31" s="112" t="str">
        <f>IFERROR(GJ46,"")</f>
        <v/>
      </c>
      <c r="GK31" s="81" t="s">
        <v>80</v>
      </c>
      <c r="GL31" s="112" t="str">
        <f>IFERROR(GJ48,"")</f>
        <v/>
      </c>
      <c r="GM31" s="113" t="str">
        <f>IFERROR(GJ50,"")</f>
        <v/>
      </c>
      <c r="GN31" s="77"/>
      <c r="GO31" s="105" t="s">
        <v>80</v>
      </c>
      <c r="GP31" s="112" t="str">
        <f>IFERROR(GQ44,"")</f>
        <v/>
      </c>
      <c r="GQ31" s="112" t="str">
        <f>IFERROR(GQ46,"")</f>
        <v/>
      </c>
      <c r="GR31" s="81" t="s">
        <v>80</v>
      </c>
      <c r="GS31" s="112" t="str">
        <f>IFERROR(GQ48,"")</f>
        <v/>
      </c>
      <c r="GT31" s="113" t="str">
        <f>IFERROR(GQ50,"")</f>
        <v/>
      </c>
      <c r="GU31" s="78"/>
      <c r="GV31" s="105" t="s">
        <v>80</v>
      </c>
      <c r="GW31" s="112" t="str">
        <f>IFERROR(GX44,"")</f>
        <v/>
      </c>
      <c r="GX31" s="112" t="str">
        <f>IFERROR(GX46,"")</f>
        <v/>
      </c>
      <c r="GY31" s="81" t="s">
        <v>80</v>
      </c>
      <c r="GZ31" s="112" t="str">
        <f>IFERROR(GX48,"")</f>
        <v/>
      </c>
      <c r="HA31" s="113" t="str">
        <f>IFERROR(GX50,"")</f>
        <v/>
      </c>
      <c r="HB31" s="78"/>
      <c r="HC31" s="105" t="s">
        <v>80</v>
      </c>
      <c r="HD31" s="112" t="str">
        <f>IFERROR(HE44,"")</f>
        <v/>
      </c>
      <c r="HE31" s="112" t="str">
        <f>IFERROR(HE46,"")</f>
        <v/>
      </c>
      <c r="HF31" s="81" t="s">
        <v>80</v>
      </c>
      <c r="HG31" s="112" t="str">
        <f>IFERROR(HE48,"")</f>
        <v/>
      </c>
      <c r="HH31" s="113" t="str">
        <f>IFERROR(HE50,"")</f>
        <v/>
      </c>
      <c r="HI31" s="78"/>
      <c r="HJ31" s="105" t="s">
        <v>80</v>
      </c>
      <c r="HK31" s="112" t="str">
        <f>IFERROR(HL44,"")</f>
        <v/>
      </c>
      <c r="HL31" s="112" t="str">
        <f>IFERROR(HL46,"")</f>
        <v/>
      </c>
      <c r="HM31" s="81" t="s">
        <v>80</v>
      </c>
      <c r="HN31" s="112" t="str">
        <f>IFERROR(HL48,"")</f>
        <v/>
      </c>
      <c r="HO31" s="113" t="str">
        <f>IFERROR(HL50,"")</f>
        <v/>
      </c>
      <c r="HP31" s="78"/>
      <c r="HQ31" s="105" t="s">
        <v>80</v>
      </c>
      <c r="HR31" s="112" t="str">
        <f>IFERROR(HS44,"")</f>
        <v/>
      </c>
      <c r="HS31" s="112" t="str">
        <f>IFERROR(HS46,"")</f>
        <v/>
      </c>
      <c r="HT31" s="81" t="s">
        <v>80</v>
      </c>
      <c r="HU31" s="112" t="str">
        <f>IFERROR(HS48,"")</f>
        <v/>
      </c>
      <c r="HV31" s="113" t="str">
        <f>IFERROR(HS50,"")</f>
        <v/>
      </c>
      <c r="HW31" s="78"/>
      <c r="HX31" s="105" t="s">
        <v>80</v>
      </c>
      <c r="HY31" s="112" t="str">
        <f>IFERROR(HZ44,"")</f>
        <v/>
      </c>
      <c r="HZ31" s="112" t="str">
        <f>IFERROR(HZ46,"")</f>
        <v/>
      </c>
      <c r="IA31" s="81" t="s">
        <v>80</v>
      </c>
      <c r="IB31" s="112" t="str">
        <f>IFERROR(HZ48,"")</f>
        <v/>
      </c>
      <c r="IC31" s="113" t="str">
        <f>IFERROR(HZ50,"")</f>
        <v/>
      </c>
      <c r="ID31" s="78"/>
      <c r="IE31" s="105" t="s">
        <v>80</v>
      </c>
      <c r="IF31" s="112" t="str">
        <f>IFERROR(IG44,"")</f>
        <v/>
      </c>
      <c r="IG31" s="112" t="str">
        <f>IFERROR(IG46,"")</f>
        <v/>
      </c>
      <c r="IH31" s="81" t="s">
        <v>80</v>
      </c>
      <c r="II31" s="112" t="str">
        <f>IFERROR(IG48,"")</f>
        <v/>
      </c>
      <c r="IJ31" s="113" t="str">
        <f>IFERROR(IG50,"")</f>
        <v/>
      </c>
      <c r="IK31" s="78"/>
      <c r="IL31" s="105" t="s">
        <v>80</v>
      </c>
      <c r="IM31" s="112" t="str">
        <f>IFERROR(IN44,"")</f>
        <v/>
      </c>
      <c r="IN31" s="112" t="str">
        <f>IFERROR(IN46,"")</f>
        <v/>
      </c>
      <c r="IO31" s="81" t="s">
        <v>80</v>
      </c>
      <c r="IP31" s="112" t="str">
        <f>IFERROR(IN48,"")</f>
        <v/>
      </c>
      <c r="IQ31" s="113" t="str">
        <f>IFERROR(IN50,"")</f>
        <v/>
      </c>
      <c r="IR31" s="78"/>
      <c r="IS31" s="105" t="s">
        <v>80</v>
      </c>
      <c r="IT31" s="112" t="str">
        <f>IFERROR(IU44,"")</f>
        <v/>
      </c>
      <c r="IU31" s="112" t="str">
        <f>IFERROR(IU46,"")</f>
        <v/>
      </c>
      <c r="IV31" s="81" t="s">
        <v>80</v>
      </c>
      <c r="IW31" s="112" t="str">
        <f>IFERROR(IU48,"")</f>
        <v/>
      </c>
      <c r="IX31" s="113" t="str">
        <f>IFERROR(IU50,"")</f>
        <v/>
      </c>
      <c r="IY31" s="78"/>
      <c r="IZ31" s="105" t="s">
        <v>80</v>
      </c>
      <c r="JA31" s="112" t="str">
        <f>IFERROR(JB44,"")</f>
        <v/>
      </c>
      <c r="JB31" s="112" t="str">
        <f>IFERROR(JB46,"")</f>
        <v/>
      </c>
      <c r="JC31" s="81" t="s">
        <v>80</v>
      </c>
      <c r="JD31" s="112" t="str">
        <f>IFERROR(JB48,"")</f>
        <v/>
      </c>
      <c r="JE31" s="113" t="str">
        <f>IFERROR(JB50,"")</f>
        <v/>
      </c>
      <c r="JF31" s="78"/>
      <c r="JG31" s="105" t="s">
        <v>80</v>
      </c>
      <c r="JH31" s="112" t="str">
        <f>IFERROR(JI44,"")</f>
        <v/>
      </c>
      <c r="JI31" s="112" t="str">
        <f>IFERROR(JI46,"")</f>
        <v/>
      </c>
      <c r="JJ31" s="81" t="s">
        <v>80</v>
      </c>
      <c r="JK31" s="112" t="str">
        <f>IFERROR(JI48,"")</f>
        <v/>
      </c>
      <c r="JL31" s="113" t="str">
        <f>IFERROR(JI50,"")</f>
        <v/>
      </c>
      <c r="JM31" s="78"/>
      <c r="JN31" s="105" t="s">
        <v>80</v>
      </c>
      <c r="JO31" s="112" t="str">
        <f>IFERROR(JP44,"")</f>
        <v/>
      </c>
      <c r="JP31" s="112" t="str">
        <f>IFERROR(JP46,"")</f>
        <v/>
      </c>
      <c r="JQ31" s="81" t="s">
        <v>80</v>
      </c>
      <c r="JR31" s="112" t="str">
        <f>IFERROR(JP48,"")</f>
        <v/>
      </c>
      <c r="JS31" s="113" t="str">
        <f>IFERROR(JP50,"")</f>
        <v/>
      </c>
    </row>
    <row r="32" spans="1:279" hidden="1">
      <c r="A32" s="105" t="s">
        <v>81</v>
      </c>
      <c r="B32" s="112">
        <f>IFERROR(D44,"")</f>
        <v>1.002829043573E-3</v>
      </c>
      <c r="C32" s="112">
        <f>IFERROR(D46,"")</f>
        <v>1.002829043573E-3</v>
      </c>
      <c r="D32" s="81" t="s">
        <v>81</v>
      </c>
      <c r="E32" s="112">
        <f>IFERROR(D48,"")</f>
        <v>1.002829043573E-3</v>
      </c>
      <c r="F32" s="113">
        <f>IFERROR(D50,"")</f>
        <v>1.002829043573E-3</v>
      </c>
      <c r="G32" s="77"/>
      <c r="H32" s="105" t="s">
        <v>81</v>
      </c>
      <c r="I32" s="112">
        <f>IFERROR(K44,"")</f>
        <v>1.002829043573E-3</v>
      </c>
      <c r="J32" s="112">
        <f>IFERROR(K46,"")</f>
        <v>1.002829043573E-3</v>
      </c>
      <c r="K32" s="81" t="s">
        <v>81</v>
      </c>
      <c r="L32" s="112">
        <f>IFERROR(K48,"")</f>
        <v>1.002829043573E-3</v>
      </c>
      <c r="M32" s="113">
        <f>IFERROR(K50,"")</f>
        <v>1.002829043573E-3</v>
      </c>
      <c r="N32" s="77"/>
      <c r="O32" s="105" t="s">
        <v>81</v>
      </c>
      <c r="P32" s="112" t="str">
        <f>IFERROR(R44,"")</f>
        <v/>
      </c>
      <c r="Q32" s="112" t="str">
        <f>IFERROR(R46,"")</f>
        <v/>
      </c>
      <c r="R32" s="81" t="s">
        <v>81</v>
      </c>
      <c r="S32" s="112" t="str">
        <f>IFERROR(R48,"")</f>
        <v/>
      </c>
      <c r="T32" s="113" t="str">
        <f>IFERROR(R50,"")</f>
        <v/>
      </c>
      <c r="U32" s="77"/>
      <c r="V32" s="105" t="s">
        <v>81</v>
      </c>
      <c r="W32" s="112" t="str">
        <f>IFERROR(Y44,"")</f>
        <v/>
      </c>
      <c r="X32" s="112" t="str">
        <f>IFERROR(Y46,"")</f>
        <v/>
      </c>
      <c r="Y32" s="81" t="s">
        <v>81</v>
      </c>
      <c r="Z32" s="112" t="str">
        <f>IFERROR(Y48,"")</f>
        <v/>
      </c>
      <c r="AA32" s="113" t="str">
        <f>IFERROR(Y50,"")</f>
        <v/>
      </c>
      <c r="AB32" s="77"/>
      <c r="AC32" s="105" t="s">
        <v>81</v>
      </c>
      <c r="AD32" s="112" t="str">
        <f>IFERROR(AF44,"")</f>
        <v/>
      </c>
      <c r="AE32" s="112" t="str">
        <f>IFERROR(AF46,"")</f>
        <v/>
      </c>
      <c r="AF32" s="81" t="s">
        <v>81</v>
      </c>
      <c r="AG32" s="112" t="str">
        <f>IFERROR(AF48,"")</f>
        <v/>
      </c>
      <c r="AH32" s="113" t="str">
        <f>IFERROR(AF50,"")</f>
        <v/>
      </c>
      <c r="AI32" s="77"/>
      <c r="AJ32" s="105" t="s">
        <v>81</v>
      </c>
      <c r="AK32" s="112" t="str">
        <f>IFERROR(AM44,"")</f>
        <v/>
      </c>
      <c r="AL32" s="112" t="str">
        <f>IFERROR(AM46,"")</f>
        <v/>
      </c>
      <c r="AM32" s="81" t="s">
        <v>81</v>
      </c>
      <c r="AN32" s="112" t="str">
        <f>IFERROR(AM48,"")</f>
        <v/>
      </c>
      <c r="AO32" s="113" t="str">
        <f>IFERROR(AM50,"")</f>
        <v/>
      </c>
      <c r="AP32" s="77"/>
      <c r="AQ32" s="105" t="s">
        <v>81</v>
      </c>
      <c r="AR32" s="112" t="str">
        <f>IFERROR(AT44,"")</f>
        <v/>
      </c>
      <c r="AS32" s="112" t="str">
        <f>IFERROR(AT46,"")</f>
        <v/>
      </c>
      <c r="AT32" s="81" t="s">
        <v>81</v>
      </c>
      <c r="AU32" s="112" t="str">
        <f>IFERROR(AT48,"")</f>
        <v/>
      </c>
      <c r="AV32" s="113" t="str">
        <f>IFERROR(AT50,"")</f>
        <v/>
      </c>
      <c r="AW32" s="77"/>
      <c r="AX32" s="105" t="s">
        <v>81</v>
      </c>
      <c r="AY32" s="112" t="str">
        <f>IFERROR(BA44,"")</f>
        <v/>
      </c>
      <c r="AZ32" s="112" t="str">
        <f>IFERROR(BA46,"")</f>
        <v/>
      </c>
      <c r="BA32" s="81" t="s">
        <v>81</v>
      </c>
      <c r="BB32" s="112" t="str">
        <f>IFERROR(BA48,"")</f>
        <v/>
      </c>
      <c r="BC32" s="113" t="str">
        <f>IFERROR(BA50,"")</f>
        <v/>
      </c>
      <c r="BD32" s="77"/>
      <c r="BE32" s="105" t="s">
        <v>81</v>
      </c>
      <c r="BF32" s="112" t="str">
        <f>IFERROR(BH44,"")</f>
        <v/>
      </c>
      <c r="BG32" s="112" t="str">
        <f>IFERROR(BH46,"")</f>
        <v/>
      </c>
      <c r="BH32" s="81" t="s">
        <v>81</v>
      </c>
      <c r="BI32" s="112" t="str">
        <f>IFERROR(BH48,"")</f>
        <v/>
      </c>
      <c r="BJ32" s="113" t="str">
        <f>IFERROR(BH50,"")</f>
        <v/>
      </c>
      <c r="BK32" s="77"/>
      <c r="BL32" s="105" t="s">
        <v>81</v>
      </c>
      <c r="BM32" s="112" t="str">
        <f>IFERROR(BO44,"")</f>
        <v/>
      </c>
      <c r="BN32" s="112" t="str">
        <f>IFERROR(BO46,"")</f>
        <v/>
      </c>
      <c r="BO32" s="81" t="s">
        <v>81</v>
      </c>
      <c r="BP32" s="112" t="str">
        <f>IFERROR(BO48,"")</f>
        <v/>
      </c>
      <c r="BQ32" s="113" t="str">
        <f>IFERROR(BO50,"")</f>
        <v/>
      </c>
      <c r="BR32" s="78"/>
      <c r="BS32" s="105" t="s">
        <v>81</v>
      </c>
      <c r="BT32" s="112" t="str">
        <f>IFERROR(BV44,"")</f>
        <v/>
      </c>
      <c r="BU32" s="112" t="str">
        <f>IFERROR(BV46,"")</f>
        <v/>
      </c>
      <c r="BV32" s="81" t="s">
        <v>81</v>
      </c>
      <c r="BW32" s="112" t="str">
        <f>IFERROR(BV48,"")</f>
        <v/>
      </c>
      <c r="BX32" s="113" t="str">
        <f>IFERROR(BV50,"")</f>
        <v/>
      </c>
      <c r="BY32" s="78"/>
      <c r="BZ32" s="105" t="s">
        <v>81</v>
      </c>
      <c r="CA32" s="112" t="str">
        <f>IFERROR(CC44,"")</f>
        <v/>
      </c>
      <c r="CB32" s="112" t="str">
        <f>IFERROR(CC46,"")</f>
        <v/>
      </c>
      <c r="CC32" s="81" t="s">
        <v>81</v>
      </c>
      <c r="CD32" s="112" t="str">
        <f>IFERROR(CC48,"")</f>
        <v/>
      </c>
      <c r="CE32" s="113" t="str">
        <f>IFERROR(CC50,"")</f>
        <v/>
      </c>
      <c r="CF32" s="78"/>
      <c r="CG32" s="105" t="s">
        <v>81</v>
      </c>
      <c r="CH32" s="112" t="str">
        <f>IFERROR(CJ44,"")</f>
        <v/>
      </c>
      <c r="CI32" s="112" t="str">
        <f>IFERROR(CJ46,"")</f>
        <v/>
      </c>
      <c r="CJ32" s="81" t="s">
        <v>81</v>
      </c>
      <c r="CK32" s="112" t="str">
        <f>IFERROR(CJ48,"")</f>
        <v/>
      </c>
      <c r="CL32" s="113" t="str">
        <f>IFERROR(CJ50,"")</f>
        <v/>
      </c>
      <c r="CM32" s="78"/>
      <c r="CN32" s="105" t="s">
        <v>81</v>
      </c>
      <c r="CO32" s="112" t="str">
        <f>IFERROR(CQ44,"")</f>
        <v/>
      </c>
      <c r="CP32" s="112" t="str">
        <f>IFERROR(CQ46,"")</f>
        <v/>
      </c>
      <c r="CQ32" s="81" t="s">
        <v>81</v>
      </c>
      <c r="CR32" s="112" t="str">
        <f>IFERROR(CQ48,"")</f>
        <v/>
      </c>
      <c r="CS32" s="113" t="str">
        <f>IFERROR(CQ50,"")</f>
        <v/>
      </c>
      <c r="CT32" s="78"/>
      <c r="CU32" s="105" t="s">
        <v>81</v>
      </c>
      <c r="CV32" s="112" t="str">
        <f>IFERROR(CX44,"")</f>
        <v/>
      </c>
      <c r="CW32" s="112" t="str">
        <f>IFERROR(CX46,"")</f>
        <v/>
      </c>
      <c r="CX32" s="81" t="s">
        <v>81</v>
      </c>
      <c r="CY32" s="112" t="str">
        <f>IFERROR(CX48,"")</f>
        <v/>
      </c>
      <c r="CZ32" s="113" t="str">
        <f>IFERROR(CX50,"")</f>
        <v/>
      </c>
      <c r="DA32" s="78"/>
      <c r="DB32" s="105" t="s">
        <v>81</v>
      </c>
      <c r="DC32" s="112" t="str">
        <f>IFERROR(DE44,"")</f>
        <v/>
      </c>
      <c r="DD32" s="112" t="str">
        <f>IFERROR(DE46,"")</f>
        <v/>
      </c>
      <c r="DE32" s="81" t="s">
        <v>81</v>
      </c>
      <c r="DF32" s="112" t="str">
        <f>IFERROR(DE48,"")</f>
        <v/>
      </c>
      <c r="DG32" s="113" t="str">
        <f>IFERROR(DE50,"")</f>
        <v/>
      </c>
      <c r="DH32" s="78"/>
      <c r="DI32" s="105" t="s">
        <v>81</v>
      </c>
      <c r="DJ32" s="112" t="str">
        <f>IFERROR(DL44,"")</f>
        <v/>
      </c>
      <c r="DK32" s="112" t="str">
        <f>IFERROR(DL46,"")</f>
        <v/>
      </c>
      <c r="DL32" s="81" t="s">
        <v>81</v>
      </c>
      <c r="DM32" s="112" t="str">
        <f>IFERROR(DL48,"")</f>
        <v/>
      </c>
      <c r="DN32" s="113" t="str">
        <f>IFERROR(DL50,"")</f>
        <v/>
      </c>
      <c r="DO32" s="78"/>
      <c r="DP32" s="105" t="s">
        <v>81</v>
      </c>
      <c r="DQ32" s="112" t="str">
        <f>IFERROR(DS44,"")</f>
        <v/>
      </c>
      <c r="DR32" s="112" t="str">
        <f>IFERROR(DS46,"")</f>
        <v/>
      </c>
      <c r="DS32" s="81" t="s">
        <v>81</v>
      </c>
      <c r="DT32" s="112" t="str">
        <f>IFERROR(DS48,"")</f>
        <v/>
      </c>
      <c r="DU32" s="113" t="str">
        <f>IFERROR(DS50,"")</f>
        <v/>
      </c>
      <c r="DV32" s="78"/>
      <c r="DW32" s="105" t="s">
        <v>81</v>
      </c>
      <c r="DX32" s="112" t="str">
        <f>IFERROR(DZ44,"")</f>
        <v/>
      </c>
      <c r="DY32" s="112" t="str">
        <f>IFERROR(DZ46,"")</f>
        <v/>
      </c>
      <c r="DZ32" s="81" t="s">
        <v>81</v>
      </c>
      <c r="EA32" s="112" t="str">
        <f>IFERROR(DZ48,"")</f>
        <v/>
      </c>
      <c r="EB32" s="113" t="str">
        <f>IFERROR(DZ50,"")</f>
        <v/>
      </c>
      <c r="EC32" s="78"/>
      <c r="ED32" s="105" t="s">
        <v>81</v>
      </c>
      <c r="EE32" s="112" t="str">
        <f>IFERROR(EG44,"")</f>
        <v/>
      </c>
      <c r="EF32" s="112" t="str">
        <f>IFERROR(EG46,"")</f>
        <v/>
      </c>
      <c r="EG32" s="81" t="s">
        <v>81</v>
      </c>
      <c r="EH32" s="112" t="str">
        <f>IFERROR(EG48,"")</f>
        <v/>
      </c>
      <c r="EI32" s="113" t="str">
        <f>IFERROR(EG50,"")</f>
        <v/>
      </c>
      <c r="EJ32" s="78"/>
      <c r="EK32" s="105" t="s">
        <v>81</v>
      </c>
      <c r="EL32" s="112" t="str">
        <f>IFERROR(EN44,"")</f>
        <v/>
      </c>
      <c r="EM32" s="112" t="str">
        <f>IFERROR(EN46,"")</f>
        <v/>
      </c>
      <c r="EN32" s="81" t="s">
        <v>81</v>
      </c>
      <c r="EO32" s="112" t="str">
        <f>IFERROR(EN48,"")</f>
        <v/>
      </c>
      <c r="EP32" s="113" t="str">
        <f>IFERROR(EN50,"")</f>
        <v/>
      </c>
      <c r="EQ32" s="77"/>
      <c r="ER32" s="105" t="s">
        <v>81</v>
      </c>
      <c r="ES32" s="112" t="str">
        <f>IFERROR(EU44,"")</f>
        <v/>
      </c>
      <c r="ET32" s="112" t="str">
        <f>IFERROR(EU46,"")</f>
        <v/>
      </c>
      <c r="EU32" s="81" t="s">
        <v>81</v>
      </c>
      <c r="EV32" s="112" t="str">
        <f>IFERROR(EU48,"")</f>
        <v/>
      </c>
      <c r="EW32" s="113" t="str">
        <f>IFERROR(EU50,"")</f>
        <v/>
      </c>
      <c r="EX32" s="77"/>
      <c r="EY32" s="105" t="s">
        <v>81</v>
      </c>
      <c r="EZ32" s="112" t="str">
        <f>IFERROR(FB44,"")</f>
        <v/>
      </c>
      <c r="FA32" s="112" t="str">
        <f>IFERROR(FB46,"")</f>
        <v/>
      </c>
      <c r="FB32" s="81" t="s">
        <v>81</v>
      </c>
      <c r="FC32" s="112" t="str">
        <f>IFERROR(FB48,"")</f>
        <v/>
      </c>
      <c r="FD32" s="113" t="str">
        <f>IFERROR(FB50,"")</f>
        <v/>
      </c>
      <c r="FE32" s="77"/>
      <c r="FF32" s="105" t="s">
        <v>81</v>
      </c>
      <c r="FG32" s="112" t="str">
        <f>IFERROR(FI44,"")</f>
        <v/>
      </c>
      <c r="FH32" s="112" t="str">
        <f>IFERROR(FI46,"")</f>
        <v/>
      </c>
      <c r="FI32" s="81" t="s">
        <v>81</v>
      </c>
      <c r="FJ32" s="112" t="str">
        <f>IFERROR(FI48,"")</f>
        <v/>
      </c>
      <c r="FK32" s="113" t="str">
        <f>IFERROR(FI50,"")</f>
        <v/>
      </c>
      <c r="FL32" s="77"/>
      <c r="FM32" s="105" t="s">
        <v>81</v>
      </c>
      <c r="FN32" s="112" t="str">
        <f>IFERROR(FP44,"")</f>
        <v/>
      </c>
      <c r="FO32" s="112" t="str">
        <f>IFERROR(FP46,"")</f>
        <v/>
      </c>
      <c r="FP32" s="81" t="s">
        <v>81</v>
      </c>
      <c r="FQ32" s="112" t="str">
        <f>IFERROR(FP48,"")</f>
        <v/>
      </c>
      <c r="FR32" s="113" t="str">
        <f>IFERROR(FP50,"")</f>
        <v/>
      </c>
      <c r="FS32" s="77"/>
      <c r="FT32" s="105" t="s">
        <v>81</v>
      </c>
      <c r="FU32" s="112" t="str">
        <f>IFERROR(FW44,"")</f>
        <v/>
      </c>
      <c r="FV32" s="112" t="str">
        <f>IFERROR(FW46,"")</f>
        <v/>
      </c>
      <c r="FW32" s="81" t="s">
        <v>81</v>
      </c>
      <c r="FX32" s="112" t="str">
        <f>IFERROR(FW48,"")</f>
        <v/>
      </c>
      <c r="FY32" s="113" t="str">
        <f>IFERROR(FW50,"")</f>
        <v/>
      </c>
      <c r="FZ32" s="77"/>
      <c r="GA32" s="105" t="s">
        <v>81</v>
      </c>
      <c r="GB32" s="112" t="str">
        <f>IFERROR(GD44,"")</f>
        <v/>
      </c>
      <c r="GC32" s="112" t="str">
        <f>IFERROR(GD46,"")</f>
        <v/>
      </c>
      <c r="GD32" s="81" t="s">
        <v>81</v>
      </c>
      <c r="GE32" s="112" t="str">
        <f>IFERROR(GD48,"")</f>
        <v/>
      </c>
      <c r="GF32" s="113" t="str">
        <f>IFERROR(GD50,"")</f>
        <v/>
      </c>
      <c r="GG32" s="77"/>
      <c r="GH32" s="105" t="s">
        <v>81</v>
      </c>
      <c r="GI32" s="112" t="str">
        <f>IFERROR(GK44,"")</f>
        <v/>
      </c>
      <c r="GJ32" s="112" t="str">
        <f>IFERROR(GK46,"")</f>
        <v/>
      </c>
      <c r="GK32" s="81" t="s">
        <v>81</v>
      </c>
      <c r="GL32" s="112" t="str">
        <f>IFERROR(GK48,"")</f>
        <v/>
      </c>
      <c r="GM32" s="113" t="str">
        <f>IFERROR(GK50,"")</f>
        <v/>
      </c>
      <c r="GN32" s="77"/>
      <c r="GO32" s="105" t="s">
        <v>81</v>
      </c>
      <c r="GP32" s="112" t="str">
        <f>IFERROR(GR44,"")</f>
        <v/>
      </c>
      <c r="GQ32" s="112" t="str">
        <f>IFERROR(GR46,"")</f>
        <v/>
      </c>
      <c r="GR32" s="81" t="s">
        <v>81</v>
      </c>
      <c r="GS32" s="112" t="str">
        <f>IFERROR(GR48,"")</f>
        <v/>
      </c>
      <c r="GT32" s="113" t="str">
        <f>IFERROR(GR50,"")</f>
        <v/>
      </c>
      <c r="GU32" s="78"/>
      <c r="GV32" s="105" t="s">
        <v>81</v>
      </c>
      <c r="GW32" s="112" t="str">
        <f>IFERROR(GY44,"")</f>
        <v/>
      </c>
      <c r="GX32" s="112" t="str">
        <f>IFERROR(GY46,"")</f>
        <v/>
      </c>
      <c r="GY32" s="81" t="s">
        <v>81</v>
      </c>
      <c r="GZ32" s="112" t="str">
        <f>IFERROR(GY48,"")</f>
        <v/>
      </c>
      <c r="HA32" s="113" t="str">
        <f>IFERROR(GY50,"")</f>
        <v/>
      </c>
      <c r="HB32" s="78"/>
      <c r="HC32" s="105" t="s">
        <v>81</v>
      </c>
      <c r="HD32" s="112" t="str">
        <f>IFERROR(HF44,"")</f>
        <v/>
      </c>
      <c r="HE32" s="112" t="str">
        <f>IFERROR(HF46,"")</f>
        <v/>
      </c>
      <c r="HF32" s="81" t="s">
        <v>81</v>
      </c>
      <c r="HG32" s="112" t="str">
        <f>IFERROR(HF48,"")</f>
        <v/>
      </c>
      <c r="HH32" s="113" t="str">
        <f>IFERROR(HF50,"")</f>
        <v/>
      </c>
      <c r="HI32" s="78"/>
      <c r="HJ32" s="105" t="s">
        <v>81</v>
      </c>
      <c r="HK32" s="112" t="str">
        <f>IFERROR(HM44,"")</f>
        <v/>
      </c>
      <c r="HL32" s="112" t="str">
        <f>IFERROR(HM46,"")</f>
        <v/>
      </c>
      <c r="HM32" s="81" t="s">
        <v>81</v>
      </c>
      <c r="HN32" s="112" t="str">
        <f>IFERROR(HM48,"")</f>
        <v/>
      </c>
      <c r="HO32" s="113" t="str">
        <f>IFERROR(HM50,"")</f>
        <v/>
      </c>
      <c r="HP32" s="78"/>
      <c r="HQ32" s="105" t="s">
        <v>81</v>
      </c>
      <c r="HR32" s="112" t="str">
        <f>IFERROR(HT44,"")</f>
        <v/>
      </c>
      <c r="HS32" s="112" t="str">
        <f>IFERROR(HT46,"")</f>
        <v/>
      </c>
      <c r="HT32" s="81" t="s">
        <v>81</v>
      </c>
      <c r="HU32" s="112" t="str">
        <f>IFERROR(HT48,"")</f>
        <v/>
      </c>
      <c r="HV32" s="113" t="str">
        <f>IFERROR(HT50,"")</f>
        <v/>
      </c>
      <c r="HW32" s="78"/>
      <c r="HX32" s="105" t="s">
        <v>81</v>
      </c>
      <c r="HY32" s="112" t="str">
        <f>IFERROR(IA44,"")</f>
        <v/>
      </c>
      <c r="HZ32" s="112" t="str">
        <f>IFERROR(IA46,"")</f>
        <v/>
      </c>
      <c r="IA32" s="81" t="s">
        <v>81</v>
      </c>
      <c r="IB32" s="112" t="str">
        <f>IFERROR(IA48,"")</f>
        <v/>
      </c>
      <c r="IC32" s="113" t="str">
        <f>IFERROR(IA50,"")</f>
        <v/>
      </c>
      <c r="ID32" s="78"/>
      <c r="IE32" s="105" t="s">
        <v>81</v>
      </c>
      <c r="IF32" s="112" t="str">
        <f>IFERROR(IH44,"")</f>
        <v/>
      </c>
      <c r="IG32" s="112" t="str">
        <f>IFERROR(IH46,"")</f>
        <v/>
      </c>
      <c r="IH32" s="81" t="s">
        <v>81</v>
      </c>
      <c r="II32" s="112" t="str">
        <f>IFERROR(IH48,"")</f>
        <v/>
      </c>
      <c r="IJ32" s="113" t="str">
        <f>IFERROR(IH50,"")</f>
        <v/>
      </c>
      <c r="IK32" s="78"/>
      <c r="IL32" s="105" t="s">
        <v>81</v>
      </c>
      <c r="IM32" s="112" t="str">
        <f>IFERROR(IO44,"")</f>
        <v/>
      </c>
      <c r="IN32" s="112" t="str">
        <f>IFERROR(IO46,"")</f>
        <v/>
      </c>
      <c r="IO32" s="81" t="s">
        <v>81</v>
      </c>
      <c r="IP32" s="112" t="str">
        <f>IFERROR(IO48,"")</f>
        <v/>
      </c>
      <c r="IQ32" s="113" t="str">
        <f>IFERROR(IO50,"")</f>
        <v/>
      </c>
      <c r="IR32" s="78"/>
      <c r="IS32" s="105" t="s">
        <v>81</v>
      </c>
      <c r="IT32" s="112" t="str">
        <f>IFERROR(IV44,"")</f>
        <v/>
      </c>
      <c r="IU32" s="112" t="str">
        <f>IFERROR(IV46,"")</f>
        <v/>
      </c>
      <c r="IV32" s="81" t="s">
        <v>81</v>
      </c>
      <c r="IW32" s="112" t="str">
        <f>IFERROR(IV48,"")</f>
        <v/>
      </c>
      <c r="IX32" s="113" t="str">
        <f>IFERROR(IV50,"")</f>
        <v/>
      </c>
      <c r="IY32" s="78"/>
      <c r="IZ32" s="105" t="s">
        <v>81</v>
      </c>
      <c r="JA32" s="112" t="str">
        <f>IFERROR(JC44,"")</f>
        <v/>
      </c>
      <c r="JB32" s="112" t="str">
        <f>IFERROR(JC46,"")</f>
        <v/>
      </c>
      <c r="JC32" s="81" t="s">
        <v>81</v>
      </c>
      <c r="JD32" s="112" t="str">
        <f>IFERROR(JC48,"")</f>
        <v/>
      </c>
      <c r="JE32" s="113" t="str">
        <f>IFERROR(JC50,"")</f>
        <v/>
      </c>
      <c r="JF32" s="78"/>
      <c r="JG32" s="105" t="s">
        <v>81</v>
      </c>
      <c r="JH32" s="112" t="str">
        <f>IFERROR(JJ44,"")</f>
        <v/>
      </c>
      <c r="JI32" s="112" t="str">
        <f>IFERROR(JJ46,"")</f>
        <v/>
      </c>
      <c r="JJ32" s="81" t="s">
        <v>81</v>
      </c>
      <c r="JK32" s="112" t="str">
        <f>IFERROR(JJ48,"")</f>
        <v/>
      </c>
      <c r="JL32" s="113" t="str">
        <f>IFERROR(JJ50,"")</f>
        <v/>
      </c>
      <c r="JM32" s="78"/>
      <c r="JN32" s="105" t="s">
        <v>81</v>
      </c>
      <c r="JO32" s="112" t="str">
        <f>IFERROR(JQ44,"")</f>
        <v/>
      </c>
      <c r="JP32" s="112" t="str">
        <f>IFERROR(JQ46,"")</f>
        <v/>
      </c>
      <c r="JQ32" s="81" t="s">
        <v>81</v>
      </c>
      <c r="JR32" s="112" t="str">
        <f>IFERROR(JQ48,"")</f>
        <v/>
      </c>
      <c r="JS32" s="113" t="str">
        <f>IFERROR(JQ50,"")</f>
        <v/>
      </c>
    </row>
    <row r="33" spans="1:279" hidden="1">
      <c r="A33" s="105" t="s">
        <v>82</v>
      </c>
      <c r="B33" s="112">
        <f>IFERROR(E44,"")</f>
        <v>-1.5729708087000001E-6</v>
      </c>
      <c r="C33" s="112">
        <f>IFERROR(E46,"")</f>
        <v>-1.5729708087000001E-6</v>
      </c>
      <c r="D33" s="81" t="s">
        <v>82</v>
      </c>
      <c r="E33" s="112">
        <f>IFERROR(E48,"")</f>
        <v>-1.5729708087000001E-6</v>
      </c>
      <c r="F33" s="113">
        <f>IFERROR(E50,"")</f>
        <v>-1.5729708087000001E-6</v>
      </c>
      <c r="G33" s="77"/>
      <c r="H33" s="105" t="s">
        <v>82</v>
      </c>
      <c r="I33" s="112">
        <f>IFERROR(L44,"")</f>
        <v>-1.5729708087000001E-6</v>
      </c>
      <c r="J33" s="112">
        <f>IFERROR(L46,"")</f>
        <v>-1.5729708087000001E-6</v>
      </c>
      <c r="K33" s="81" t="s">
        <v>82</v>
      </c>
      <c r="L33" s="112">
        <f>IFERROR(L48,"")</f>
        <v>-1.5729708087000001E-6</v>
      </c>
      <c r="M33" s="113">
        <f>IFERROR(L50,"")</f>
        <v>-1.5729708087000001E-6</v>
      </c>
      <c r="N33" s="77"/>
      <c r="O33" s="105" t="s">
        <v>82</v>
      </c>
      <c r="P33" s="112" t="str">
        <f>IFERROR(S44,"")</f>
        <v/>
      </c>
      <c r="Q33" s="112" t="str">
        <f>IFERROR(S46,"")</f>
        <v/>
      </c>
      <c r="R33" s="81" t="s">
        <v>82</v>
      </c>
      <c r="S33" s="112" t="str">
        <f>IFERROR(S48,"")</f>
        <v/>
      </c>
      <c r="T33" s="113" t="str">
        <f>IFERROR(S50,"")</f>
        <v/>
      </c>
      <c r="U33" s="77"/>
      <c r="V33" s="105" t="s">
        <v>82</v>
      </c>
      <c r="W33" s="112" t="str">
        <f>IFERROR(Z44,"")</f>
        <v/>
      </c>
      <c r="X33" s="112" t="str">
        <f>IFERROR(Z46,"")</f>
        <v/>
      </c>
      <c r="Y33" s="81" t="s">
        <v>82</v>
      </c>
      <c r="Z33" s="112" t="str">
        <f>IFERROR(Z48,"")</f>
        <v/>
      </c>
      <c r="AA33" s="113" t="str">
        <f>IFERROR(Z50,"")</f>
        <v/>
      </c>
      <c r="AB33" s="77"/>
      <c r="AC33" s="105" t="s">
        <v>82</v>
      </c>
      <c r="AD33" s="112" t="str">
        <f>IFERROR(AG44,"")</f>
        <v/>
      </c>
      <c r="AE33" s="112" t="str">
        <f>IFERROR(AG46,"")</f>
        <v/>
      </c>
      <c r="AF33" s="81" t="s">
        <v>82</v>
      </c>
      <c r="AG33" s="112" t="str">
        <f>IFERROR(AG48,"")</f>
        <v/>
      </c>
      <c r="AH33" s="113" t="str">
        <f>IFERROR(AG50,"")</f>
        <v/>
      </c>
      <c r="AI33" s="77"/>
      <c r="AJ33" s="105" t="s">
        <v>82</v>
      </c>
      <c r="AK33" s="112" t="str">
        <f>IFERROR(AN44,"")</f>
        <v/>
      </c>
      <c r="AL33" s="112" t="str">
        <f>IFERROR(AN46,"")</f>
        <v/>
      </c>
      <c r="AM33" s="81" t="s">
        <v>82</v>
      </c>
      <c r="AN33" s="112" t="str">
        <f>IFERROR(AN48,"")</f>
        <v/>
      </c>
      <c r="AO33" s="113" t="str">
        <f>IFERROR(AN50,"")</f>
        <v/>
      </c>
      <c r="AP33" s="77"/>
      <c r="AQ33" s="105" t="s">
        <v>82</v>
      </c>
      <c r="AR33" s="112" t="str">
        <f>IFERROR(AU44,"")</f>
        <v/>
      </c>
      <c r="AS33" s="112" t="str">
        <f>IFERROR(AU46,"")</f>
        <v/>
      </c>
      <c r="AT33" s="81" t="s">
        <v>82</v>
      </c>
      <c r="AU33" s="112" t="str">
        <f>IFERROR(AU48,"")</f>
        <v/>
      </c>
      <c r="AV33" s="113" t="str">
        <f>IFERROR(AU50,"")</f>
        <v/>
      </c>
      <c r="AW33" s="77"/>
      <c r="AX33" s="105" t="s">
        <v>82</v>
      </c>
      <c r="AY33" s="112" t="str">
        <f>IFERROR(BB44,"")</f>
        <v/>
      </c>
      <c r="AZ33" s="112" t="str">
        <f>IFERROR(BB46,"")</f>
        <v/>
      </c>
      <c r="BA33" s="81" t="s">
        <v>82</v>
      </c>
      <c r="BB33" s="112" t="str">
        <f>IFERROR(BB48,"")</f>
        <v/>
      </c>
      <c r="BC33" s="113" t="str">
        <f>IFERROR(BB50,"")</f>
        <v/>
      </c>
      <c r="BD33" s="77"/>
      <c r="BE33" s="105" t="s">
        <v>82</v>
      </c>
      <c r="BF33" s="112" t="str">
        <f>IFERROR(BI44,"")</f>
        <v/>
      </c>
      <c r="BG33" s="112" t="str">
        <f>IFERROR(BI46,"")</f>
        <v/>
      </c>
      <c r="BH33" s="81" t="s">
        <v>82</v>
      </c>
      <c r="BI33" s="112" t="str">
        <f>IFERROR(BI48,"")</f>
        <v/>
      </c>
      <c r="BJ33" s="113" t="str">
        <f>IFERROR(BI50,"")</f>
        <v/>
      </c>
      <c r="BK33" s="77"/>
      <c r="BL33" s="105" t="s">
        <v>82</v>
      </c>
      <c r="BM33" s="112" t="str">
        <f>IFERROR(BP44,"")</f>
        <v/>
      </c>
      <c r="BN33" s="112" t="str">
        <f>IFERROR(BP46,"")</f>
        <v/>
      </c>
      <c r="BO33" s="81" t="s">
        <v>82</v>
      </c>
      <c r="BP33" s="112" t="str">
        <f>IFERROR(BP48,"")</f>
        <v/>
      </c>
      <c r="BQ33" s="113" t="str">
        <f>IFERROR(BP50,"")</f>
        <v/>
      </c>
      <c r="BR33" s="78"/>
      <c r="BS33" s="105" t="s">
        <v>82</v>
      </c>
      <c r="BT33" s="112" t="str">
        <f>IFERROR(BW44,"")</f>
        <v/>
      </c>
      <c r="BU33" s="112" t="str">
        <f>IFERROR(BW46,"")</f>
        <v/>
      </c>
      <c r="BV33" s="81" t="s">
        <v>82</v>
      </c>
      <c r="BW33" s="112" t="str">
        <f>IFERROR(BW48,"")</f>
        <v/>
      </c>
      <c r="BX33" s="113" t="str">
        <f>IFERROR(BW50,"")</f>
        <v/>
      </c>
      <c r="BY33" s="78"/>
      <c r="BZ33" s="105" t="s">
        <v>82</v>
      </c>
      <c r="CA33" s="112" t="str">
        <f>IFERROR(CD44,"")</f>
        <v/>
      </c>
      <c r="CB33" s="112" t="str">
        <f>IFERROR(CD46,"")</f>
        <v/>
      </c>
      <c r="CC33" s="81" t="s">
        <v>82</v>
      </c>
      <c r="CD33" s="112" t="str">
        <f>IFERROR(CD48,"")</f>
        <v/>
      </c>
      <c r="CE33" s="113" t="str">
        <f>IFERROR(CD50,"")</f>
        <v/>
      </c>
      <c r="CF33" s="78"/>
      <c r="CG33" s="105" t="s">
        <v>82</v>
      </c>
      <c r="CH33" s="112" t="str">
        <f>IFERROR(CK44,"")</f>
        <v/>
      </c>
      <c r="CI33" s="112" t="str">
        <f>IFERROR(CK46,"")</f>
        <v/>
      </c>
      <c r="CJ33" s="81" t="s">
        <v>82</v>
      </c>
      <c r="CK33" s="112" t="str">
        <f>IFERROR(CK48,"")</f>
        <v/>
      </c>
      <c r="CL33" s="113" t="str">
        <f>IFERROR(CK50,"")</f>
        <v/>
      </c>
      <c r="CM33" s="78"/>
      <c r="CN33" s="105" t="s">
        <v>82</v>
      </c>
      <c r="CO33" s="112" t="str">
        <f>IFERROR(CR44,"")</f>
        <v/>
      </c>
      <c r="CP33" s="112" t="str">
        <f>IFERROR(CR46,"")</f>
        <v/>
      </c>
      <c r="CQ33" s="81" t="s">
        <v>82</v>
      </c>
      <c r="CR33" s="112" t="str">
        <f>IFERROR(CR48,"")</f>
        <v/>
      </c>
      <c r="CS33" s="113" t="str">
        <f>IFERROR(CR50,"")</f>
        <v/>
      </c>
      <c r="CT33" s="78"/>
      <c r="CU33" s="105" t="s">
        <v>82</v>
      </c>
      <c r="CV33" s="112" t="str">
        <f>IFERROR(CY44,"")</f>
        <v/>
      </c>
      <c r="CW33" s="112" t="str">
        <f>IFERROR(CY46,"")</f>
        <v/>
      </c>
      <c r="CX33" s="81" t="s">
        <v>82</v>
      </c>
      <c r="CY33" s="112" t="str">
        <f>IFERROR(CY48,"")</f>
        <v/>
      </c>
      <c r="CZ33" s="113" t="str">
        <f>IFERROR(CY50,"")</f>
        <v/>
      </c>
      <c r="DA33" s="78"/>
      <c r="DB33" s="105" t="s">
        <v>82</v>
      </c>
      <c r="DC33" s="112" t="str">
        <f>IFERROR(DF44,"")</f>
        <v/>
      </c>
      <c r="DD33" s="112" t="str">
        <f>IFERROR(DF46,"")</f>
        <v/>
      </c>
      <c r="DE33" s="81" t="s">
        <v>82</v>
      </c>
      <c r="DF33" s="112" t="str">
        <f>IFERROR(DF48,"")</f>
        <v/>
      </c>
      <c r="DG33" s="113" t="str">
        <f>IFERROR(DF50,"")</f>
        <v/>
      </c>
      <c r="DH33" s="78"/>
      <c r="DI33" s="105" t="s">
        <v>82</v>
      </c>
      <c r="DJ33" s="112" t="str">
        <f>IFERROR(DM44,"")</f>
        <v/>
      </c>
      <c r="DK33" s="112" t="str">
        <f>IFERROR(DM46,"")</f>
        <v/>
      </c>
      <c r="DL33" s="81" t="s">
        <v>82</v>
      </c>
      <c r="DM33" s="112" t="str">
        <f>IFERROR(DM48,"")</f>
        <v/>
      </c>
      <c r="DN33" s="113" t="str">
        <f>IFERROR(DM50,"")</f>
        <v/>
      </c>
      <c r="DO33" s="78"/>
      <c r="DP33" s="105" t="s">
        <v>82</v>
      </c>
      <c r="DQ33" s="112" t="str">
        <f>IFERROR(DT44,"")</f>
        <v/>
      </c>
      <c r="DR33" s="112" t="str">
        <f>IFERROR(DT46,"")</f>
        <v/>
      </c>
      <c r="DS33" s="81" t="s">
        <v>82</v>
      </c>
      <c r="DT33" s="112" t="str">
        <f>IFERROR(DT48,"")</f>
        <v/>
      </c>
      <c r="DU33" s="113" t="str">
        <f>IFERROR(DT50,"")</f>
        <v/>
      </c>
      <c r="DV33" s="78"/>
      <c r="DW33" s="105" t="s">
        <v>82</v>
      </c>
      <c r="DX33" s="112" t="str">
        <f>IFERROR(EA44,"")</f>
        <v/>
      </c>
      <c r="DY33" s="112" t="str">
        <f>IFERROR(EA46,"")</f>
        <v/>
      </c>
      <c r="DZ33" s="81" t="s">
        <v>82</v>
      </c>
      <c r="EA33" s="112" t="str">
        <f>IFERROR(EA48,"")</f>
        <v/>
      </c>
      <c r="EB33" s="113" t="str">
        <f>IFERROR(EA50,"")</f>
        <v/>
      </c>
      <c r="EC33" s="78"/>
      <c r="ED33" s="105" t="s">
        <v>82</v>
      </c>
      <c r="EE33" s="112" t="str">
        <f>IFERROR(EH44,"")</f>
        <v/>
      </c>
      <c r="EF33" s="112" t="str">
        <f>IFERROR(EH46,"")</f>
        <v/>
      </c>
      <c r="EG33" s="81" t="s">
        <v>82</v>
      </c>
      <c r="EH33" s="112" t="str">
        <f>IFERROR(EH48,"")</f>
        <v/>
      </c>
      <c r="EI33" s="113" t="str">
        <f>IFERROR(EH50,"")</f>
        <v/>
      </c>
      <c r="EJ33" s="78"/>
      <c r="EK33" s="105" t="s">
        <v>82</v>
      </c>
      <c r="EL33" s="112" t="str">
        <f>IFERROR(EO44,"")</f>
        <v/>
      </c>
      <c r="EM33" s="112" t="str">
        <f>IFERROR(EO46,"")</f>
        <v/>
      </c>
      <c r="EN33" s="81" t="s">
        <v>82</v>
      </c>
      <c r="EO33" s="112" t="str">
        <f>IFERROR(EO48,"")</f>
        <v/>
      </c>
      <c r="EP33" s="113" t="str">
        <f>IFERROR(EO50,"")</f>
        <v/>
      </c>
      <c r="EQ33" s="77"/>
      <c r="ER33" s="105" t="s">
        <v>82</v>
      </c>
      <c r="ES33" s="112" t="str">
        <f>IFERROR(EV44,"")</f>
        <v/>
      </c>
      <c r="ET33" s="112" t="str">
        <f>IFERROR(EV46,"")</f>
        <v/>
      </c>
      <c r="EU33" s="81" t="s">
        <v>82</v>
      </c>
      <c r="EV33" s="112" t="str">
        <f>IFERROR(EV48,"")</f>
        <v/>
      </c>
      <c r="EW33" s="113" t="str">
        <f>IFERROR(EV50,"")</f>
        <v/>
      </c>
      <c r="EX33" s="77"/>
      <c r="EY33" s="105" t="s">
        <v>82</v>
      </c>
      <c r="EZ33" s="112" t="str">
        <f>IFERROR(FC44,"")</f>
        <v/>
      </c>
      <c r="FA33" s="112" t="str">
        <f>IFERROR(FC46,"")</f>
        <v/>
      </c>
      <c r="FB33" s="81" t="s">
        <v>82</v>
      </c>
      <c r="FC33" s="112" t="str">
        <f>IFERROR(FC48,"")</f>
        <v/>
      </c>
      <c r="FD33" s="113" t="str">
        <f>IFERROR(FC50,"")</f>
        <v/>
      </c>
      <c r="FE33" s="77"/>
      <c r="FF33" s="105" t="s">
        <v>82</v>
      </c>
      <c r="FG33" s="112" t="str">
        <f>IFERROR(FJ44,"")</f>
        <v/>
      </c>
      <c r="FH33" s="112" t="str">
        <f>IFERROR(FJ46,"")</f>
        <v/>
      </c>
      <c r="FI33" s="81" t="s">
        <v>82</v>
      </c>
      <c r="FJ33" s="112" t="str">
        <f>IFERROR(FJ48,"")</f>
        <v/>
      </c>
      <c r="FK33" s="113" t="str">
        <f>IFERROR(FJ50,"")</f>
        <v/>
      </c>
      <c r="FL33" s="77"/>
      <c r="FM33" s="105" t="s">
        <v>82</v>
      </c>
      <c r="FN33" s="112" t="str">
        <f>IFERROR(FQ44,"")</f>
        <v/>
      </c>
      <c r="FO33" s="112" t="str">
        <f>IFERROR(FQ46,"")</f>
        <v/>
      </c>
      <c r="FP33" s="81" t="s">
        <v>82</v>
      </c>
      <c r="FQ33" s="112" t="str">
        <f>IFERROR(FQ48,"")</f>
        <v/>
      </c>
      <c r="FR33" s="113" t="str">
        <f>IFERROR(FQ50,"")</f>
        <v/>
      </c>
      <c r="FS33" s="77"/>
      <c r="FT33" s="105" t="s">
        <v>82</v>
      </c>
      <c r="FU33" s="112" t="str">
        <f>IFERROR(FX44,"")</f>
        <v/>
      </c>
      <c r="FV33" s="112" t="str">
        <f>IFERROR(FX46,"")</f>
        <v/>
      </c>
      <c r="FW33" s="81" t="s">
        <v>82</v>
      </c>
      <c r="FX33" s="112" t="str">
        <f>IFERROR(FX48,"")</f>
        <v/>
      </c>
      <c r="FY33" s="113" t="str">
        <f>IFERROR(FX50,"")</f>
        <v/>
      </c>
      <c r="FZ33" s="77"/>
      <c r="GA33" s="105" t="s">
        <v>82</v>
      </c>
      <c r="GB33" s="112" t="str">
        <f>IFERROR(GE44,"")</f>
        <v/>
      </c>
      <c r="GC33" s="112" t="str">
        <f>IFERROR(GE46,"")</f>
        <v/>
      </c>
      <c r="GD33" s="81" t="s">
        <v>82</v>
      </c>
      <c r="GE33" s="112" t="str">
        <f>IFERROR(GE48,"")</f>
        <v/>
      </c>
      <c r="GF33" s="113" t="str">
        <f>IFERROR(GE50,"")</f>
        <v/>
      </c>
      <c r="GG33" s="77"/>
      <c r="GH33" s="105" t="s">
        <v>82</v>
      </c>
      <c r="GI33" s="112" t="str">
        <f>IFERROR(GL44,"")</f>
        <v/>
      </c>
      <c r="GJ33" s="112" t="str">
        <f>IFERROR(GL46,"")</f>
        <v/>
      </c>
      <c r="GK33" s="81" t="s">
        <v>82</v>
      </c>
      <c r="GL33" s="112" t="str">
        <f>IFERROR(GL48,"")</f>
        <v/>
      </c>
      <c r="GM33" s="113" t="str">
        <f>IFERROR(GL50,"")</f>
        <v/>
      </c>
      <c r="GN33" s="77"/>
      <c r="GO33" s="105" t="s">
        <v>82</v>
      </c>
      <c r="GP33" s="112" t="str">
        <f>IFERROR(GS44,"")</f>
        <v/>
      </c>
      <c r="GQ33" s="112" t="str">
        <f>IFERROR(GS46,"")</f>
        <v/>
      </c>
      <c r="GR33" s="81" t="s">
        <v>82</v>
      </c>
      <c r="GS33" s="112" t="str">
        <f>IFERROR(GS48,"")</f>
        <v/>
      </c>
      <c r="GT33" s="113" t="str">
        <f>IFERROR(GS50,"")</f>
        <v/>
      </c>
      <c r="GU33" s="78"/>
      <c r="GV33" s="105" t="s">
        <v>82</v>
      </c>
      <c r="GW33" s="112" t="str">
        <f>IFERROR(GZ44,"")</f>
        <v/>
      </c>
      <c r="GX33" s="112" t="str">
        <f>IFERROR(GZ46,"")</f>
        <v/>
      </c>
      <c r="GY33" s="81" t="s">
        <v>82</v>
      </c>
      <c r="GZ33" s="112" t="str">
        <f>IFERROR(GZ48,"")</f>
        <v/>
      </c>
      <c r="HA33" s="113" t="str">
        <f>IFERROR(GZ50,"")</f>
        <v/>
      </c>
      <c r="HB33" s="78"/>
      <c r="HC33" s="105" t="s">
        <v>82</v>
      </c>
      <c r="HD33" s="112" t="str">
        <f>IFERROR(HG44,"")</f>
        <v/>
      </c>
      <c r="HE33" s="112" t="str">
        <f>IFERROR(HG46,"")</f>
        <v/>
      </c>
      <c r="HF33" s="81" t="s">
        <v>82</v>
      </c>
      <c r="HG33" s="112" t="str">
        <f>IFERROR(HG48,"")</f>
        <v/>
      </c>
      <c r="HH33" s="113" t="str">
        <f>IFERROR(HG50,"")</f>
        <v/>
      </c>
      <c r="HI33" s="78"/>
      <c r="HJ33" s="105" t="s">
        <v>82</v>
      </c>
      <c r="HK33" s="112" t="str">
        <f>IFERROR(HN44,"")</f>
        <v/>
      </c>
      <c r="HL33" s="112" t="str">
        <f>IFERROR(HN46,"")</f>
        <v/>
      </c>
      <c r="HM33" s="81" t="s">
        <v>82</v>
      </c>
      <c r="HN33" s="112" t="str">
        <f>IFERROR(HN48,"")</f>
        <v/>
      </c>
      <c r="HO33" s="113" t="str">
        <f>IFERROR(HN50,"")</f>
        <v/>
      </c>
      <c r="HP33" s="78"/>
      <c r="HQ33" s="105" t="s">
        <v>82</v>
      </c>
      <c r="HR33" s="112" t="str">
        <f>IFERROR(HU44,"")</f>
        <v/>
      </c>
      <c r="HS33" s="112" t="str">
        <f>IFERROR(HU46,"")</f>
        <v/>
      </c>
      <c r="HT33" s="81" t="s">
        <v>82</v>
      </c>
      <c r="HU33" s="112" t="str">
        <f>IFERROR(HU48,"")</f>
        <v/>
      </c>
      <c r="HV33" s="113" t="str">
        <f>IFERROR(HU50,"")</f>
        <v/>
      </c>
      <c r="HW33" s="78"/>
      <c r="HX33" s="105" t="s">
        <v>82</v>
      </c>
      <c r="HY33" s="112" t="str">
        <f>IFERROR(IB44,"")</f>
        <v/>
      </c>
      <c r="HZ33" s="112" t="str">
        <f>IFERROR(IB46,"")</f>
        <v/>
      </c>
      <c r="IA33" s="81" t="s">
        <v>82</v>
      </c>
      <c r="IB33" s="112" t="str">
        <f>IFERROR(IB48,"")</f>
        <v/>
      </c>
      <c r="IC33" s="113" t="str">
        <f>IFERROR(IB50,"")</f>
        <v/>
      </c>
      <c r="ID33" s="78"/>
      <c r="IE33" s="105" t="s">
        <v>82</v>
      </c>
      <c r="IF33" s="112" t="str">
        <f>IFERROR(II44,"")</f>
        <v/>
      </c>
      <c r="IG33" s="112" t="str">
        <f>IFERROR(II46,"")</f>
        <v/>
      </c>
      <c r="IH33" s="81" t="s">
        <v>82</v>
      </c>
      <c r="II33" s="112" t="str">
        <f>IFERROR(II48,"")</f>
        <v/>
      </c>
      <c r="IJ33" s="113" t="str">
        <f>IFERROR(II50,"")</f>
        <v/>
      </c>
      <c r="IK33" s="78"/>
      <c r="IL33" s="105" t="s">
        <v>82</v>
      </c>
      <c r="IM33" s="112" t="str">
        <f>IFERROR(IP44,"")</f>
        <v/>
      </c>
      <c r="IN33" s="112" t="str">
        <f>IFERROR(IP46,"")</f>
        <v/>
      </c>
      <c r="IO33" s="81" t="s">
        <v>82</v>
      </c>
      <c r="IP33" s="112" t="str">
        <f>IFERROR(IP48,"")</f>
        <v/>
      </c>
      <c r="IQ33" s="113" t="str">
        <f>IFERROR(IP50,"")</f>
        <v/>
      </c>
      <c r="IR33" s="78"/>
      <c r="IS33" s="105" t="s">
        <v>82</v>
      </c>
      <c r="IT33" s="112" t="str">
        <f>IFERROR(IW44,"")</f>
        <v/>
      </c>
      <c r="IU33" s="112" t="str">
        <f>IFERROR(IW46,"")</f>
        <v/>
      </c>
      <c r="IV33" s="81" t="s">
        <v>82</v>
      </c>
      <c r="IW33" s="112" t="str">
        <f>IFERROR(IW48,"")</f>
        <v/>
      </c>
      <c r="IX33" s="113" t="str">
        <f>IFERROR(IW50,"")</f>
        <v/>
      </c>
      <c r="IY33" s="78"/>
      <c r="IZ33" s="105" t="s">
        <v>82</v>
      </c>
      <c r="JA33" s="112" t="str">
        <f>IFERROR(JD44,"")</f>
        <v/>
      </c>
      <c r="JB33" s="112" t="str">
        <f>IFERROR(JD46,"")</f>
        <v/>
      </c>
      <c r="JC33" s="81" t="s">
        <v>82</v>
      </c>
      <c r="JD33" s="112" t="str">
        <f>IFERROR(JD48,"")</f>
        <v/>
      </c>
      <c r="JE33" s="113" t="str">
        <f>IFERROR(JD50,"")</f>
        <v/>
      </c>
      <c r="JF33" s="78"/>
      <c r="JG33" s="105" t="s">
        <v>82</v>
      </c>
      <c r="JH33" s="112" t="str">
        <f>IFERROR(JK44,"")</f>
        <v/>
      </c>
      <c r="JI33" s="112" t="str">
        <f>IFERROR(JK46,"")</f>
        <v/>
      </c>
      <c r="JJ33" s="81" t="s">
        <v>82</v>
      </c>
      <c r="JK33" s="112" t="str">
        <f>IFERROR(JK48,"")</f>
        <v/>
      </c>
      <c r="JL33" s="113" t="str">
        <f>IFERROR(JK50,"")</f>
        <v/>
      </c>
      <c r="JM33" s="78"/>
      <c r="JN33" s="105" t="s">
        <v>82</v>
      </c>
      <c r="JO33" s="112" t="str">
        <f>IFERROR(JR44,"")</f>
        <v/>
      </c>
      <c r="JP33" s="112" t="str">
        <f>IFERROR(JR46,"")</f>
        <v/>
      </c>
      <c r="JQ33" s="81" t="s">
        <v>82</v>
      </c>
      <c r="JR33" s="112" t="str">
        <f>IFERROR(JR48,"")</f>
        <v/>
      </c>
      <c r="JS33" s="113" t="str">
        <f>IFERROR(JR50,"")</f>
        <v/>
      </c>
    </row>
    <row r="34" spans="1:279" hidden="1">
      <c r="A34" s="105" t="s">
        <v>83</v>
      </c>
      <c r="B34" s="112">
        <f>IFERROR(F44,"")</f>
        <v>1.9354098768000001E-6</v>
      </c>
      <c r="C34" s="112">
        <f>IFERROR(F46,"")</f>
        <v>1.9354098768000001E-6</v>
      </c>
      <c r="D34" s="81" t="s">
        <v>83</v>
      </c>
      <c r="E34" s="112">
        <f>IFERROR(F48,"")</f>
        <v>1.9354098768000001E-6</v>
      </c>
      <c r="F34" s="113">
        <f>IFERROR(F50,"")</f>
        <v>1.9354098768000001E-6</v>
      </c>
      <c r="G34" s="77"/>
      <c r="H34" s="105" t="s">
        <v>83</v>
      </c>
      <c r="I34" s="112">
        <f>IFERROR(M44,"")</f>
        <v>1.9354098768000001E-6</v>
      </c>
      <c r="J34" s="112">
        <f>IFERROR(M46,"")</f>
        <v>1.9354098768000001E-6</v>
      </c>
      <c r="K34" s="81" t="s">
        <v>83</v>
      </c>
      <c r="L34" s="112">
        <f>IFERROR(M48,"")</f>
        <v>1.9354098768000001E-6</v>
      </c>
      <c r="M34" s="113">
        <f>IFERROR(M50,"")</f>
        <v>1.9354098768000001E-6</v>
      </c>
      <c r="N34" s="77"/>
      <c r="O34" s="105" t="s">
        <v>83</v>
      </c>
      <c r="P34" s="112" t="str">
        <f>IFERROR(T44,"")</f>
        <v/>
      </c>
      <c r="Q34" s="112" t="str">
        <f>IFERROR(T46,"")</f>
        <v/>
      </c>
      <c r="R34" s="81" t="s">
        <v>83</v>
      </c>
      <c r="S34" s="112" t="str">
        <f>IFERROR(T48,"")</f>
        <v/>
      </c>
      <c r="T34" s="113" t="str">
        <f>IFERROR(T50,"")</f>
        <v/>
      </c>
      <c r="U34" s="77"/>
      <c r="V34" s="105" t="s">
        <v>83</v>
      </c>
      <c r="W34" s="112" t="str">
        <f>IFERROR(AA44,"")</f>
        <v/>
      </c>
      <c r="X34" s="112" t="str">
        <f>IFERROR(AA46,"")</f>
        <v/>
      </c>
      <c r="Y34" s="81" t="s">
        <v>83</v>
      </c>
      <c r="Z34" s="112" t="str">
        <f>IFERROR(AA48,"")</f>
        <v/>
      </c>
      <c r="AA34" s="113" t="str">
        <f>IFERROR(AA50,"")</f>
        <v/>
      </c>
      <c r="AB34" s="77"/>
      <c r="AC34" s="105" t="s">
        <v>83</v>
      </c>
      <c r="AD34" s="112" t="str">
        <f>IFERROR(AH44,"")</f>
        <v/>
      </c>
      <c r="AE34" s="112" t="str">
        <f>IFERROR(AH46,"")</f>
        <v/>
      </c>
      <c r="AF34" s="81" t="s">
        <v>83</v>
      </c>
      <c r="AG34" s="112" t="str">
        <f>IFERROR(AH48,"")</f>
        <v/>
      </c>
      <c r="AH34" s="113" t="str">
        <f>IFERROR(AH50,"")</f>
        <v/>
      </c>
      <c r="AI34" s="77"/>
      <c r="AJ34" s="105" t="s">
        <v>83</v>
      </c>
      <c r="AK34" s="112" t="str">
        <f>IFERROR(AO44,"")</f>
        <v/>
      </c>
      <c r="AL34" s="112" t="str">
        <f>IFERROR(AO46,"")</f>
        <v/>
      </c>
      <c r="AM34" s="81" t="s">
        <v>83</v>
      </c>
      <c r="AN34" s="112" t="str">
        <f>IFERROR(AO48,"")</f>
        <v/>
      </c>
      <c r="AO34" s="113" t="str">
        <f>IFERROR(AO50,"")</f>
        <v/>
      </c>
      <c r="AP34" s="77"/>
      <c r="AQ34" s="105" t="s">
        <v>83</v>
      </c>
      <c r="AR34" s="112" t="str">
        <f>IFERROR(AV44,"")</f>
        <v/>
      </c>
      <c r="AS34" s="112" t="str">
        <f>IFERROR(AV46,"")</f>
        <v/>
      </c>
      <c r="AT34" s="81" t="s">
        <v>83</v>
      </c>
      <c r="AU34" s="112" t="str">
        <f>IFERROR(AV48,"")</f>
        <v/>
      </c>
      <c r="AV34" s="113" t="str">
        <f>IFERROR(AV50,"")</f>
        <v/>
      </c>
      <c r="AW34" s="77"/>
      <c r="AX34" s="105" t="s">
        <v>83</v>
      </c>
      <c r="AY34" s="112" t="str">
        <f>IFERROR(BC44,"")</f>
        <v/>
      </c>
      <c r="AZ34" s="112" t="str">
        <f>IFERROR(BC46,"")</f>
        <v/>
      </c>
      <c r="BA34" s="81" t="s">
        <v>83</v>
      </c>
      <c r="BB34" s="112" t="str">
        <f>IFERROR(BC48,"")</f>
        <v/>
      </c>
      <c r="BC34" s="113" t="str">
        <f>IFERROR(BC50,"")</f>
        <v/>
      </c>
      <c r="BD34" s="77"/>
      <c r="BE34" s="105" t="s">
        <v>83</v>
      </c>
      <c r="BF34" s="112" t="str">
        <f>IFERROR(BJ44,"")</f>
        <v/>
      </c>
      <c r="BG34" s="112" t="str">
        <f>IFERROR(BJ46,"")</f>
        <v/>
      </c>
      <c r="BH34" s="81" t="s">
        <v>83</v>
      </c>
      <c r="BI34" s="112" t="str">
        <f>IFERROR(BJ48,"")</f>
        <v/>
      </c>
      <c r="BJ34" s="113" t="str">
        <f>IFERROR(BJ50,"")</f>
        <v/>
      </c>
      <c r="BK34" s="77"/>
      <c r="BL34" s="105" t="s">
        <v>83</v>
      </c>
      <c r="BM34" s="112" t="str">
        <f>IFERROR(BQ44,"")</f>
        <v/>
      </c>
      <c r="BN34" s="112" t="str">
        <f>IFERROR(BQ46,"")</f>
        <v/>
      </c>
      <c r="BO34" s="81" t="s">
        <v>83</v>
      </c>
      <c r="BP34" s="112" t="str">
        <f>IFERROR(BQ48,"")</f>
        <v/>
      </c>
      <c r="BQ34" s="113" t="str">
        <f>IFERROR(BQ50,"")</f>
        <v/>
      </c>
      <c r="BR34" s="78"/>
      <c r="BS34" s="105" t="s">
        <v>83</v>
      </c>
      <c r="BT34" s="112" t="str">
        <f>IFERROR(BX44,"")</f>
        <v/>
      </c>
      <c r="BU34" s="112" t="str">
        <f>IFERROR(BX46,"")</f>
        <v/>
      </c>
      <c r="BV34" s="81" t="s">
        <v>83</v>
      </c>
      <c r="BW34" s="112" t="str">
        <f>IFERROR(BX48,"")</f>
        <v/>
      </c>
      <c r="BX34" s="113" t="str">
        <f>IFERROR(BX50,"")</f>
        <v/>
      </c>
      <c r="BY34" s="78"/>
      <c r="BZ34" s="105" t="s">
        <v>83</v>
      </c>
      <c r="CA34" s="112" t="str">
        <f>IFERROR(CE44,"")</f>
        <v/>
      </c>
      <c r="CB34" s="112" t="str">
        <f>IFERROR(CE46,"")</f>
        <v/>
      </c>
      <c r="CC34" s="81" t="s">
        <v>83</v>
      </c>
      <c r="CD34" s="112" t="str">
        <f>IFERROR(CE48,"")</f>
        <v/>
      </c>
      <c r="CE34" s="113" t="str">
        <f>IFERROR(CE50,"")</f>
        <v/>
      </c>
      <c r="CF34" s="78"/>
      <c r="CG34" s="105" t="s">
        <v>83</v>
      </c>
      <c r="CH34" s="112" t="str">
        <f>IFERROR(CL44,"")</f>
        <v/>
      </c>
      <c r="CI34" s="112" t="str">
        <f>IFERROR(CL46,"")</f>
        <v/>
      </c>
      <c r="CJ34" s="81" t="s">
        <v>83</v>
      </c>
      <c r="CK34" s="112" t="str">
        <f>IFERROR(CL48,"")</f>
        <v/>
      </c>
      <c r="CL34" s="113" t="str">
        <f>IFERROR(CL50,"")</f>
        <v/>
      </c>
      <c r="CM34" s="78"/>
      <c r="CN34" s="105" t="s">
        <v>83</v>
      </c>
      <c r="CO34" s="112" t="str">
        <f>IFERROR(CS44,"")</f>
        <v/>
      </c>
      <c r="CP34" s="112" t="str">
        <f>IFERROR(CS46,"")</f>
        <v/>
      </c>
      <c r="CQ34" s="81" t="s">
        <v>83</v>
      </c>
      <c r="CR34" s="112" t="str">
        <f>IFERROR(CS48,"")</f>
        <v/>
      </c>
      <c r="CS34" s="113" t="str">
        <f>IFERROR(CS50,"")</f>
        <v/>
      </c>
      <c r="CT34" s="78"/>
      <c r="CU34" s="105" t="s">
        <v>83</v>
      </c>
      <c r="CV34" s="112" t="str">
        <f>IFERROR(CZ44,"")</f>
        <v/>
      </c>
      <c r="CW34" s="112" t="str">
        <f>IFERROR(CZ46,"")</f>
        <v/>
      </c>
      <c r="CX34" s="81" t="s">
        <v>83</v>
      </c>
      <c r="CY34" s="112" t="str">
        <f>IFERROR(CZ48,"")</f>
        <v/>
      </c>
      <c r="CZ34" s="113" t="str">
        <f>IFERROR(CZ50,"")</f>
        <v/>
      </c>
      <c r="DA34" s="78"/>
      <c r="DB34" s="105" t="s">
        <v>83</v>
      </c>
      <c r="DC34" s="112" t="str">
        <f>IFERROR(DG44,"")</f>
        <v/>
      </c>
      <c r="DD34" s="112" t="str">
        <f>IFERROR(DG46,"")</f>
        <v/>
      </c>
      <c r="DE34" s="81" t="s">
        <v>83</v>
      </c>
      <c r="DF34" s="112" t="str">
        <f>IFERROR(DG48,"")</f>
        <v/>
      </c>
      <c r="DG34" s="113" t="str">
        <f>IFERROR(DG50,"")</f>
        <v/>
      </c>
      <c r="DH34" s="78"/>
      <c r="DI34" s="105" t="s">
        <v>83</v>
      </c>
      <c r="DJ34" s="112" t="str">
        <f>IFERROR(DN44,"")</f>
        <v/>
      </c>
      <c r="DK34" s="112" t="str">
        <f>IFERROR(DN46,"")</f>
        <v/>
      </c>
      <c r="DL34" s="81" t="s">
        <v>83</v>
      </c>
      <c r="DM34" s="112" t="str">
        <f>IFERROR(DN48,"")</f>
        <v/>
      </c>
      <c r="DN34" s="113" t="str">
        <f>IFERROR(DN50,"")</f>
        <v/>
      </c>
      <c r="DO34" s="78"/>
      <c r="DP34" s="105" t="s">
        <v>83</v>
      </c>
      <c r="DQ34" s="112" t="str">
        <f>IFERROR(DU44,"")</f>
        <v/>
      </c>
      <c r="DR34" s="112" t="str">
        <f>IFERROR(DU46,"")</f>
        <v/>
      </c>
      <c r="DS34" s="81" t="s">
        <v>83</v>
      </c>
      <c r="DT34" s="112" t="str">
        <f>IFERROR(DU48,"")</f>
        <v/>
      </c>
      <c r="DU34" s="113" t="str">
        <f>IFERROR(DU50,"")</f>
        <v/>
      </c>
      <c r="DV34" s="78"/>
      <c r="DW34" s="105" t="s">
        <v>83</v>
      </c>
      <c r="DX34" s="112" t="str">
        <f>IFERROR(EB44,"")</f>
        <v/>
      </c>
      <c r="DY34" s="112" t="str">
        <f>IFERROR(EB46,"")</f>
        <v/>
      </c>
      <c r="DZ34" s="81" t="s">
        <v>83</v>
      </c>
      <c r="EA34" s="112" t="str">
        <f>IFERROR(EB48,"")</f>
        <v/>
      </c>
      <c r="EB34" s="113" t="str">
        <f>IFERROR(EB50,"")</f>
        <v/>
      </c>
      <c r="EC34" s="78"/>
      <c r="ED34" s="105" t="s">
        <v>83</v>
      </c>
      <c r="EE34" s="112" t="str">
        <f>IFERROR(EI44,"")</f>
        <v/>
      </c>
      <c r="EF34" s="112" t="str">
        <f>IFERROR(EI46,"")</f>
        <v/>
      </c>
      <c r="EG34" s="81" t="s">
        <v>83</v>
      </c>
      <c r="EH34" s="112" t="str">
        <f>IFERROR(EI48,"")</f>
        <v/>
      </c>
      <c r="EI34" s="113" t="str">
        <f>IFERROR(EI50,"")</f>
        <v/>
      </c>
      <c r="EJ34" s="78"/>
      <c r="EK34" s="105" t="s">
        <v>83</v>
      </c>
      <c r="EL34" s="112" t="str">
        <f>IFERROR(EP44,"")</f>
        <v/>
      </c>
      <c r="EM34" s="112" t="str">
        <f>IFERROR(EP46,"")</f>
        <v/>
      </c>
      <c r="EN34" s="81" t="s">
        <v>83</v>
      </c>
      <c r="EO34" s="112" t="str">
        <f>IFERROR(EP48,"")</f>
        <v/>
      </c>
      <c r="EP34" s="113" t="str">
        <f>IFERROR(EP50,"")</f>
        <v/>
      </c>
      <c r="EQ34" s="77"/>
      <c r="ER34" s="105" t="s">
        <v>83</v>
      </c>
      <c r="ES34" s="112" t="str">
        <f>IFERROR(EW44,"")</f>
        <v/>
      </c>
      <c r="ET34" s="112" t="str">
        <f>IFERROR(EW46,"")</f>
        <v/>
      </c>
      <c r="EU34" s="81" t="s">
        <v>83</v>
      </c>
      <c r="EV34" s="112" t="str">
        <f>IFERROR(EW48,"")</f>
        <v/>
      </c>
      <c r="EW34" s="113" t="str">
        <f>IFERROR(EW50,"")</f>
        <v/>
      </c>
      <c r="EX34" s="77"/>
      <c r="EY34" s="105" t="s">
        <v>83</v>
      </c>
      <c r="EZ34" s="112" t="str">
        <f>IFERROR(FD44,"")</f>
        <v/>
      </c>
      <c r="FA34" s="112" t="str">
        <f>IFERROR(FD46,"")</f>
        <v/>
      </c>
      <c r="FB34" s="81" t="s">
        <v>83</v>
      </c>
      <c r="FC34" s="112" t="str">
        <f>IFERROR(FD48,"")</f>
        <v/>
      </c>
      <c r="FD34" s="113" t="str">
        <f>IFERROR(FD50,"")</f>
        <v/>
      </c>
      <c r="FE34" s="77"/>
      <c r="FF34" s="105" t="s">
        <v>83</v>
      </c>
      <c r="FG34" s="112" t="str">
        <f>IFERROR(FK44,"")</f>
        <v/>
      </c>
      <c r="FH34" s="112" t="str">
        <f>IFERROR(FK46,"")</f>
        <v/>
      </c>
      <c r="FI34" s="81" t="s">
        <v>83</v>
      </c>
      <c r="FJ34" s="112" t="str">
        <f>IFERROR(FK48,"")</f>
        <v/>
      </c>
      <c r="FK34" s="113" t="str">
        <f>IFERROR(FK50,"")</f>
        <v/>
      </c>
      <c r="FL34" s="77"/>
      <c r="FM34" s="105" t="s">
        <v>83</v>
      </c>
      <c r="FN34" s="112" t="str">
        <f>IFERROR(FR44,"")</f>
        <v/>
      </c>
      <c r="FO34" s="112" t="str">
        <f>IFERROR(FR46,"")</f>
        <v/>
      </c>
      <c r="FP34" s="81" t="s">
        <v>83</v>
      </c>
      <c r="FQ34" s="112" t="str">
        <f>IFERROR(FR48,"")</f>
        <v/>
      </c>
      <c r="FR34" s="113" t="str">
        <f>IFERROR(FR50,"")</f>
        <v/>
      </c>
      <c r="FS34" s="77"/>
      <c r="FT34" s="105" t="s">
        <v>83</v>
      </c>
      <c r="FU34" s="112" t="str">
        <f>IFERROR(FY44,"")</f>
        <v/>
      </c>
      <c r="FV34" s="112" t="str">
        <f>IFERROR(FY46,"")</f>
        <v/>
      </c>
      <c r="FW34" s="81" t="s">
        <v>83</v>
      </c>
      <c r="FX34" s="112" t="str">
        <f>IFERROR(FY48,"")</f>
        <v/>
      </c>
      <c r="FY34" s="113" t="str">
        <f>IFERROR(FY50,"")</f>
        <v/>
      </c>
      <c r="FZ34" s="77"/>
      <c r="GA34" s="105" t="s">
        <v>83</v>
      </c>
      <c r="GB34" s="112" t="str">
        <f>IFERROR(GF44,"")</f>
        <v/>
      </c>
      <c r="GC34" s="112" t="str">
        <f>IFERROR(GF46,"")</f>
        <v/>
      </c>
      <c r="GD34" s="81" t="s">
        <v>83</v>
      </c>
      <c r="GE34" s="112" t="str">
        <f>IFERROR(GF48,"")</f>
        <v/>
      </c>
      <c r="GF34" s="113" t="str">
        <f>IFERROR(GF50,"")</f>
        <v/>
      </c>
      <c r="GG34" s="77"/>
      <c r="GH34" s="105" t="s">
        <v>83</v>
      </c>
      <c r="GI34" s="112" t="str">
        <f>IFERROR(GM44,"")</f>
        <v/>
      </c>
      <c r="GJ34" s="112" t="str">
        <f>IFERROR(GM46,"")</f>
        <v/>
      </c>
      <c r="GK34" s="81" t="s">
        <v>83</v>
      </c>
      <c r="GL34" s="112" t="str">
        <f>IFERROR(GM48,"")</f>
        <v/>
      </c>
      <c r="GM34" s="113" t="str">
        <f>IFERROR(GM50,"")</f>
        <v/>
      </c>
      <c r="GN34" s="77"/>
      <c r="GO34" s="105" t="s">
        <v>83</v>
      </c>
      <c r="GP34" s="112" t="str">
        <f>IFERROR(GT44,"")</f>
        <v/>
      </c>
      <c r="GQ34" s="112" t="str">
        <f>IFERROR(GT46,"")</f>
        <v/>
      </c>
      <c r="GR34" s="81" t="s">
        <v>83</v>
      </c>
      <c r="GS34" s="112" t="str">
        <f>IFERROR(GT48,"")</f>
        <v/>
      </c>
      <c r="GT34" s="113" t="str">
        <f>IFERROR(GT50,"")</f>
        <v/>
      </c>
      <c r="GU34" s="78"/>
      <c r="GV34" s="105" t="s">
        <v>83</v>
      </c>
      <c r="GW34" s="112" t="str">
        <f>IFERROR(HA44,"")</f>
        <v/>
      </c>
      <c r="GX34" s="112" t="str">
        <f>IFERROR(HA46,"")</f>
        <v/>
      </c>
      <c r="GY34" s="81" t="s">
        <v>83</v>
      </c>
      <c r="GZ34" s="112" t="str">
        <f>IFERROR(HA48,"")</f>
        <v/>
      </c>
      <c r="HA34" s="113" t="str">
        <f>IFERROR(HA50,"")</f>
        <v/>
      </c>
      <c r="HB34" s="78"/>
      <c r="HC34" s="105" t="s">
        <v>83</v>
      </c>
      <c r="HD34" s="112" t="str">
        <f>IFERROR(HH44,"")</f>
        <v/>
      </c>
      <c r="HE34" s="112" t="str">
        <f>IFERROR(HH46,"")</f>
        <v/>
      </c>
      <c r="HF34" s="81" t="s">
        <v>83</v>
      </c>
      <c r="HG34" s="112" t="str">
        <f>IFERROR(HH48,"")</f>
        <v/>
      </c>
      <c r="HH34" s="113" t="str">
        <f>IFERROR(HH50,"")</f>
        <v/>
      </c>
      <c r="HI34" s="78"/>
      <c r="HJ34" s="105" t="s">
        <v>83</v>
      </c>
      <c r="HK34" s="112" t="str">
        <f>IFERROR(HO44,"")</f>
        <v/>
      </c>
      <c r="HL34" s="112" t="str">
        <f>IFERROR(HO46,"")</f>
        <v/>
      </c>
      <c r="HM34" s="81" t="s">
        <v>83</v>
      </c>
      <c r="HN34" s="112" t="str">
        <f>IFERROR(HO48,"")</f>
        <v/>
      </c>
      <c r="HO34" s="113" t="str">
        <f>IFERROR(HO50,"")</f>
        <v/>
      </c>
      <c r="HP34" s="78"/>
      <c r="HQ34" s="105" t="s">
        <v>83</v>
      </c>
      <c r="HR34" s="112" t="str">
        <f>IFERROR(HV44,"")</f>
        <v/>
      </c>
      <c r="HS34" s="112" t="str">
        <f>IFERROR(HV46,"")</f>
        <v/>
      </c>
      <c r="HT34" s="81" t="s">
        <v>83</v>
      </c>
      <c r="HU34" s="112" t="str">
        <f>IFERROR(HV48,"")</f>
        <v/>
      </c>
      <c r="HV34" s="113" t="str">
        <f>IFERROR(HV50,"")</f>
        <v/>
      </c>
      <c r="HW34" s="78"/>
      <c r="HX34" s="105" t="s">
        <v>83</v>
      </c>
      <c r="HY34" s="112" t="str">
        <f>IFERROR(IC44,"")</f>
        <v/>
      </c>
      <c r="HZ34" s="112" t="str">
        <f>IFERROR(IC46,"")</f>
        <v/>
      </c>
      <c r="IA34" s="81" t="s">
        <v>83</v>
      </c>
      <c r="IB34" s="112" t="str">
        <f>IFERROR(IC48,"")</f>
        <v/>
      </c>
      <c r="IC34" s="113" t="str">
        <f>IFERROR(IC50,"")</f>
        <v/>
      </c>
      <c r="ID34" s="78"/>
      <c r="IE34" s="105" t="s">
        <v>83</v>
      </c>
      <c r="IF34" s="112" t="str">
        <f>IFERROR(IJ44,"")</f>
        <v/>
      </c>
      <c r="IG34" s="112" t="str">
        <f>IFERROR(IJ46,"")</f>
        <v/>
      </c>
      <c r="IH34" s="81" t="s">
        <v>83</v>
      </c>
      <c r="II34" s="112" t="str">
        <f>IFERROR(IJ48,"")</f>
        <v/>
      </c>
      <c r="IJ34" s="113" t="str">
        <f>IFERROR(IJ50,"")</f>
        <v/>
      </c>
      <c r="IK34" s="78"/>
      <c r="IL34" s="105" t="s">
        <v>83</v>
      </c>
      <c r="IM34" s="112" t="str">
        <f>IFERROR(IQ44,"")</f>
        <v/>
      </c>
      <c r="IN34" s="112" t="str">
        <f>IFERROR(IQ46,"")</f>
        <v/>
      </c>
      <c r="IO34" s="81" t="s">
        <v>83</v>
      </c>
      <c r="IP34" s="112" t="str">
        <f>IFERROR(IQ48,"")</f>
        <v/>
      </c>
      <c r="IQ34" s="113" t="str">
        <f>IFERROR(IQ50,"")</f>
        <v/>
      </c>
      <c r="IR34" s="78"/>
      <c r="IS34" s="105" t="s">
        <v>83</v>
      </c>
      <c r="IT34" s="112" t="str">
        <f>IFERROR(IX44,"")</f>
        <v/>
      </c>
      <c r="IU34" s="112" t="str">
        <f>IFERROR(IX46,"")</f>
        <v/>
      </c>
      <c r="IV34" s="81" t="s">
        <v>83</v>
      </c>
      <c r="IW34" s="112" t="str">
        <f>IFERROR(IX48,"")</f>
        <v/>
      </c>
      <c r="IX34" s="113" t="str">
        <f>IFERROR(IX50,"")</f>
        <v/>
      </c>
      <c r="IY34" s="78"/>
      <c r="IZ34" s="105" t="s">
        <v>83</v>
      </c>
      <c r="JA34" s="112" t="str">
        <f>IFERROR(JE44,"")</f>
        <v/>
      </c>
      <c r="JB34" s="112" t="str">
        <f>IFERROR(JE46,"")</f>
        <v/>
      </c>
      <c r="JC34" s="81" t="s">
        <v>83</v>
      </c>
      <c r="JD34" s="112" t="str">
        <f>IFERROR(JE48,"")</f>
        <v/>
      </c>
      <c r="JE34" s="113" t="str">
        <f>IFERROR(JE50,"")</f>
        <v/>
      </c>
      <c r="JF34" s="78"/>
      <c r="JG34" s="105" t="s">
        <v>83</v>
      </c>
      <c r="JH34" s="112" t="str">
        <f>IFERROR(JL44,"")</f>
        <v/>
      </c>
      <c r="JI34" s="112" t="str">
        <f>IFERROR(JL46,"")</f>
        <v/>
      </c>
      <c r="JJ34" s="81" t="s">
        <v>83</v>
      </c>
      <c r="JK34" s="112" t="str">
        <f>IFERROR(JL48,"")</f>
        <v/>
      </c>
      <c r="JL34" s="113" t="str">
        <f>IFERROR(JL50,"")</f>
        <v/>
      </c>
      <c r="JM34" s="78"/>
      <c r="JN34" s="105" t="s">
        <v>83</v>
      </c>
      <c r="JO34" s="112" t="str">
        <f>IFERROR(JS44,"")</f>
        <v/>
      </c>
      <c r="JP34" s="112" t="str">
        <f>IFERROR(JS46,"")</f>
        <v/>
      </c>
      <c r="JQ34" s="81" t="s">
        <v>83</v>
      </c>
      <c r="JR34" s="112" t="str">
        <f>IFERROR(JS48,"")</f>
        <v/>
      </c>
      <c r="JS34" s="113" t="str">
        <f>IFERROR(JS50,"")</f>
        <v/>
      </c>
    </row>
    <row r="35" spans="1:279" ht="18" hidden="1">
      <c r="A35" s="105" t="s">
        <v>92</v>
      </c>
      <c r="B35" s="114">
        <f>IFERROR(B38/B39*B41,"")</f>
        <v>0.82542980713785463</v>
      </c>
      <c r="C35" s="114">
        <f>IFERROR(C38/C39*C41,"")</f>
        <v>0.82542980713785463</v>
      </c>
      <c r="D35" s="81" t="s">
        <v>92</v>
      </c>
      <c r="E35" s="114">
        <f>IFERROR(E38/E39*E41,"")</f>
        <v>0.82542980713785463</v>
      </c>
      <c r="F35" s="115">
        <f>IFERROR(F38/F39*F41,"")</f>
        <v>0.82542980713785463</v>
      </c>
      <c r="G35" s="77"/>
      <c r="H35" s="105" t="s">
        <v>92</v>
      </c>
      <c r="I35" s="114">
        <f>IFERROR(I38/I39*I41,"")</f>
        <v>0.82375104593803461</v>
      </c>
      <c r="J35" s="114">
        <f>IFERROR(J38/J39*J41,"")</f>
        <v>0.82375104593803461</v>
      </c>
      <c r="K35" s="81" t="s">
        <v>92</v>
      </c>
      <c r="L35" s="114">
        <f>IFERROR(L38/L39*L41,"")</f>
        <v>0.82375104593803461</v>
      </c>
      <c r="M35" s="115">
        <f>IFERROR(M38/M39*M41,"")</f>
        <v>0.82375104593803461</v>
      </c>
      <c r="N35" s="77"/>
      <c r="O35" s="105" t="s">
        <v>92</v>
      </c>
      <c r="P35" s="114" t="str">
        <f>IFERROR(P38/P39*P41,"")</f>
        <v/>
      </c>
      <c r="Q35" s="114" t="str">
        <f>IFERROR(Q38/Q39*Q41,"")</f>
        <v/>
      </c>
      <c r="R35" s="81" t="s">
        <v>92</v>
      </c>
      <c r="S35" s="114" t="str">
        <f>IFERROR(S38/S39*S41,"")</f>
        <v/>
      </c>
      <c r="T35" s="115" t="str">
        <f>IFERROR(T38/T39*T41,"")</f>
        <v/>
      </c>
      <c r="U35" s="77"/>
      <c r="V35" s="105" t="s">
        <v>92</v>
      </c>
      <c r="W35" s="114" t="str">
        <f>IFERROR(W38/W39*W41,"")</f>
        <v/>
      </c>
      <c r="X35" s="114" t="str">
        <f>IFERROR(X38/X39*X41,"")</f>
        <v/>
      </c>
      <c r="Y35" s="81" t="s">
        <v>92</v>
      </c>
      <c r="Z35" s="114" t="str">
        <f>IFERROR(Z38/Z39*Z41,"")</f>
        <v/>
      </c>
      <c r="AA35" s="115" t="str">
        <f>IFERROR(AA38/AA39*AA41,"")</f>
        <v/>
      </c>
      <c r="AB35" s="77"/>
      <c r="AC35" s="105" t="s">
        <v>92</v>
      </c>
      <c r="AD35" s="114" t="str">
        <f>IFERROR(AD38/AD39*AD41,"")</f>
        <v/>
      </c>
      <c r="AE35" s="114" t="str">
        <f>IFERROR(AE38/AE39*AE41,"")</f>
        <v/>
      </c>
      <c r="AF35" s="81" t="s">
        <v>92</v>
      </c>
      <c r="AG35" s="114" t="str">
        <f>IFERROR(AG38/AG39*AG41,"")</f>
        <v/>
      </c>
      <c r="AH35" s="115" t="str">
        <f>IFERROR(AH38/AH39*AH41,"")</f>
        <v/>
      </c>
      <c r="AI35" s="77"/>
      <c r="AJ35" s="105" t="s">
        <v>92</v>
      </c>
      <c r="AK35" s="114" t="str">
        <f>IFERROR(AK38/AK39*AK41,"")</f>
        <v/>
      </c>
      <c r="AL35" s="114" t="str">
        <f>IFERROR(AL38/AL39*AL41,"")</f>
        <v/>
      </c>
      <c r="AM35" s="81" t="s">
        <v>92</v>
      </c>
      <c r="AN35" s="114" t="str">
        <f>IFERROR(AN38/AN39*AN41,"")</f>
        <v/>
      </c>
      <c r="AO35" s="115" t="str">
        <f>IFERROR(AO38/AO39*AO41,"")</f>
        <v/>
      </c>
      <c r="AP35" s="77"/>
      <c r="AQ35" s="105" t="s">
        <v>92</v>
      </c>
      <c r="AR35" s="114" t="str">
        <f>IFERROR(AR38/AR39*AR41,"")</f>
        <v/>
      </c>
      <c r="AS35" s="114" t="str">
        <f>IFERROR(AS38/AS39*AS41,"")</f>
        <v/>
      </c>
      <c r="AT35" s="81" t="s">
        <v>92</v>
      </c>
      <c r="AU35" s="114" t="str">
        <f>IFERROR(AU38/AU39*AU41,"")</f>
        <v/>
      </c>
      <c r="AV35" s="115" t="str">
        <f>IFERROR(AV38/AV39*AV41,"")</f>
        <v/>
      </c>
      <c r="AW35" s="77"/>
      <c r="AX35" s="105" t="s">
        <v>92</v>
      </c>
      <c r="AY35" s="114" t="str">
        <f>IFERROR(AY38/AY39*AY41,"")</f>
        <v/>
      </c>
      <c r="AZ35" s="114" t="str">
        <f>IFERROR(AZ38/AZ39*AZ41,"")</f>
        <v/>
      </c>
      <c r="BA35" s="81" t="s">
        <v>92</v>
      </c>
      <c r="BB35" s="114" t="str">
        <f>IFERROR(BB38/BB39*BB41,"")</f>
        <v/>
      </c>
      <c r="BC35" s="115" t="str">
        <f>IFERROR(BC38/BC39*BC41,"")</f>
        <v/>
      </c>
      <c r="BD35" s="77"/>
      <c r="BE35" s="105" t="s">
        <v>92</v>
      </c>
      <c r="BF35" s="114" t="str">
        <f>IFERROR(BF38/BF39*BF41,"")</f>
        <v/>
      </c>
      <c r="BG35" s="114" t="str">
        <f>IFERROR(BG38/BG39*BG41,"")</f>
        <v/>
      </c>
      <c r="BH35" s="81" t="s">
        <v>92</v>
      </c>
      <c r="BI35" s="114" t="str">
        <f>IFERROR(BI38/BI39*BI41,"")</f>
        <v/>
      </c>
      <c r="BJ35" s="115" t="str">
        <f>IFERROR(BJ38/BJ39*BJ41,"")</f>
        <v/>
      </c>
      <c r="BK35" s="77"/>
      <c r="BL35" s="105" t="s">
        <v>92</v>
      </c>
      <c r="BM35" s="114" t="str">
        <f>IFERROR(BM38/BM39*BM41,"")</f>
        <v/>
      </c>
      <c r="BN35" s="114" t="str">
        <f>IFERROR(BN38/BN39*BN41,"")</f>
        <v/>
      </c>
      <c r="BO35" s="81" t="s">
        <v>92</v>
      </c>
      <c r="BP35" s="114" t="str">
        <f>IFERROR(BP38/BP39*BP41,"")</f>
        <v/>
      </c>
      <c r="BQ35" s="115" t="str">
        <f>IFERROR(BQ38/BQ39*BQ41,"")</f>
        <v/>
      </c>
      <c r="BR35" s="78"/>
      <c r="BS35" s="105" t="s">
        <v>92</v>
      </c>
      <c r="BT35" s="114" t="str">
        <f>IFERROR(BT38/BT39*BT41,"")</f>
        <v/>
      </c>
      <c r="BU35" s="114" t="str">
        <f>IFERROR(BU38/BU39*BU41,"")</f>
        <v/>
      </c>
      <c r="BV35" s="81" t="s">
        <v>92</v>
      </c>
      <c r="BW35" s="114" t="str">
        <f>IFERROR(BW38/BW39*BW41,"")</f>
        <v/>
      </c>
      <c r="BX35" s="115" t="str">
        <f>IFERROR(BX38/BX39*BX41,"")</f>
        <v/>
      </c>
      <c r="BY35" s="78"/>
      <c r="BZ35" s="105" t="s">
        <v>92</v>
      </c>
      <c r="CA35" s="114" t="str">
        <f>IFERROR(CA38/CA39*CA41,"")</f>
        <v/>
      </c>
      <c r="CB35" s="114" t="str">
        <f>IFERROR(CB38/CB39*CB41,"")</f>
        <v/>
      </c>
      <c r="CC35" s="81" t="s">
        <v>92</v>
      </c>
      <c r="CD35" s="114" t="str">
        <f>IFERROR(CD38/CD39*CD41,"")</f>
        <v/>
      </c>
      <c r="CE35" s="115" t="str">
        <f>IFERROR(CE38/CE39*CE41,"")</f>
        <v/>
      </c>
      <c r="CF35" s="78"/>
      <c r="CG35" s="105" t="s">
        <v>92</v>
      </c>
      <c r="CH35" s="114" t="str">
        <f>IFERROR(CH38/CH39*CH41,"")</f>
        <v/>
      </c>
      <c r="CI35" s="114" t="str">
        <f>IFERROR(CI38/CI39*CI41,"")</f>
        <v/>
      </c>
      <c r="CJ35" s="81" t="s">
        <v>92</v>
      </c>
      <c r="CK35" s="114" t="str">
        <f>IFERROR(CK38/CK39*CK41,"")</f>
        <v/>
      </c>
      <c r="CL35" s="115" t="str">
        <f>IFERROR(CL38/CL39*CL41,"")</f>
        <v/>
      </c>
      <c r="CM35" s="78"/>
      <c r="CN35" s="105" t="s">
        <v>92</v>
      </c>
      <c r="CO35" s="114" t="str">
        <f>IFERROR(CO38/CO39*CO41,"")</f>
        <v/>
      </c>
      <c r="CP35" s="114" t="str">
        <f>IFERROR(CP38/CP39*CP41,"")</f>
        <v/>
      </c>
      <c r="CQ35" s="81" t="s">
        <v>92</v>
      </c>
      <c r="CR35" s="114" t="str">
        <f>IFERROR(CR38/CR39*CR41,"")</f>
        <v/>
      </c>
      <c r="CS35" s="115" t="str">
        <f>IFERROR(CS38/CS39*CS41,"")</f>
        <v/>
      </c>
      <c r="CT35" s="78"/>
      <c r="CU35" s="105" t="s">
        <v>92</v>
      </c>
      <c r="CV35" s="114" t="str">
        <f>IFERROR(CV38/CV39*CV41,"")</f>
        <v/>
      </c>
      <c r="CW35" s="114" t="str">
        <f>IFERROR(CW38/CW39*CW41,"")</f>
        <v/>
      </c>
      <c r="CX35" s="81" t="s">
        <v>92</v>
      </c>
      <c r="CY35" s="114" t="str">
        <f>IFERROR(CY38/CY39*CY41,"")</f>
        <v/>
      </c>
      <c r="CZ35" s="115" t="str">
        <f>IFERROR(CZ38/CZ39*CZ41,"")</f>
        <v/>
      </c>
      <c r="DA35" s="78"/>
      <c r="DB35" s="105" t="s">
        <v>92</v>
      </c>
      <c r="DC35" s="114" t="str">
        <f>IFERROR(DC38/DC39*DC41,"")</f>
        <v/>
      </c>
      <c r="DD35" s="114" t="str">
        <f>IFERROR(DD38/DD39*DD41,"")</f>
        <v/>
      </c>
      <c r="DE35" s="81" t="s">
        <v>92</v>
      </c>
      <c r="DF35" s="114" t="str">
        <f>IFERROR(DF38/DF39*DF41,"")</f>
        <v/>
      </c>
      <c r="DG35" s="115" t="str">
        <f>IFERROR(DG38/DG39*DG41,"")</f>
        <v/>
      </c>
      <c r="DH35" s="78"/>
      <c r="DI35" s="105" t="s">
        <v>92</v>
      </c>
      <c r="DJ35" s="114" t="str">
        <f>IFERROR(DJ38/DJ39*DJ41,"")</f>
        <v/>
      </c>
      <c r="DK35" s="114" t="str">
        <f>IFERROR(DK38/DK39*DK41,"")</f>
        <v/>
      </c>
      <c r="DL35" s="81" t="s">
        <v>92</v>
      </c>
      <c r="DM35" s="114" t="str">
        <f>IFERROR(DM38/DM39*DM41,"")</f>
        <v/>
      </c>
      <c r="DN35" s="115" t="str">
        <f>IFERROR(DN38/DN39*DN41,"")</f>
        <v/>
      </c>
      <c r="DO35" s="78"/>
      <c r="DP35" s="105" t="s">
        <v>92</v>
      </c>
      <c r="DQ35" s="114" t="str">
        <f>IFERROR(DQ38/DQ39*DQ41,"")</f>
        <v/>
      </c>
      <c r="DR35" s="114" t="str">
        <f>IFERROR(DR38/DR39*DR41,"")</f>
        <v/>
      </c>
      <c r="DS35" s="81" t="s">
        <v>92</v>
      </c>
      <c r="DT35" s="114" t="str">
        <f>IFERROR(DT38/DT39*DT41,"")</f>
        <v/>
      </c>
      <c r="DU35" s="115" t="str">
        <f>IFERROR(DU38/DU39*DU41,"")</f>
        <v/>
      </c>
      <c r="DV35" s="78"/>
      <c r="DW35" s="105" t="s">
        <v>92</v>
      </c>
      <c r="DX35" s="114" t="str">
        <f>IFERROR(DX38/DX39*DX41,"")</f>
        <v/>
      </c>
      <c r="DY35" s="114" t="str">
        <f>IFERROR(DY38/DY39*DY41,"")</f>
        <v/>
      </c>
      <c r="DZ35" s="81" t="s">
        <v>92</v>
      </c>
      <c r="EA35" s="114" t="str">
        <f>IFERROR(EA38/EA39*EA41,"")</f>
        <v/>
      </c>
      <c r="EB35" s="115" t="str">
        <f>IFERROR(EB38/EB39*EB41,"")</f>
        <v/>
      </c>
      <c r="EC35" s="78"/>
      <c r="ED35" s="105" t="s">
        <v>92</v>
      </c>
      <c r="EE35" s="114" t="str">
        <f>IFERROR(EE38/EE39*EE41,"")</f>
        <v/>
      </c>
      <c r="EF35" s="114" t="str">
        <f>IFERROR(EF38/EF39*EF41,"")</f>
        <v/>
      </c>
      <c r="EG35" s="81" t="s">
        <v>92</v>
      </c>
      <c r="EH35" s="114" t="str">
        <f>IFERROR(EH38/EH39*EH41,"")</f>
        <v/>
      </c>
      <c r="EI35" s="115" t="str">
        <f>IFERROR(EI38/EI39*EI41,"")</f>
        <v/>
      </c>
      <c r="EJ35" s="78"/>
      <c r="EK35" s="105" t="s">
        <v>92</v>
      </c>
      <c r="EL35" s="114" t="str">
        <f>IFERROR(EL38/EL39*EL41,"")</f>
        <v/>
      </c>
      <c r="EM35" s="114" t="str">
        <f>IFERROR(EM38/EM39*EM41,"")</f>
        <v/>
      </c>
      <c r="EN35" s="81" t="s">
        <v>92</v>
      </c>
      <c r="EO35" s="114" t="str">
        <f>IFERROR(EO38/EO39*EO41,"")</f>
        <v/>
      </c>
      <c r="EP35" s="115" t="str">
        <f>IFERROR(EP38/EP39*EP41,"")</f>
        <v/>
      </c>
      <c r="EQ35" s="77"/>
      <c r="ER35" s="105" t="s">
        <v>92</v>
      </c>
      <c r="ES35" s="114" t="str">
        <f>IFERROR(ES38/ES39*ES41,"")</f>
        <v/>
      </c>
      <c r="ET35" s="114" t="str">
        <f>IFERROR(ET38/ET39*ET41,"")</f>
        <v/>
      </c>
      <c r="EU35" s="81" t="s">
        <v>92</v>
      </c>
      <c r="EV35" s="114" t="str">
        <f>IFERROR(EV38/EV39*EV41,"")</f>
        <v/>
      </c>
      <c r="EW35" s="115" t="str">
        <f>IFERROR(EW38/EW39*EW41,"")</f>
        <v/>
      </c>
      <c r="EX35" s="77"/>
      <c r="EY35" s="105" t="s">
        <v>92</v>
      </c>
      <c r="EZ35" s="114" t="str">
        <f>IFERROR(EZ38/EZ39*EZ41,"")</f>
        <v/>
      </c>
      <c r="FA35" s="114" t="str">
        <f>IFERROR(FA38/FA39*FA41,"")</f>
        <v/>
      </c>
      <c r="FB35" s="81" t="s">
        <v>92</v>
      </c>
      <c r="FC35" s="114" t="str">
        <f>IFERROR(FC38/FC39*FC41,"")</f>
        <v/>
      </c>
      <c r="FD35" s="115" t="str">
        <f>IFERROR(FD38/FD39*FD41,"")</f>
        <v/>
      </c>
      <c r="FE35" s="77"/>
      <c r="FF35" s="105" t="s">
        <v>92</v>
      </c>
      <c r="FG35" s="114" t="str">
        <f>IFERROR(FG38/FG39*FG41,"")</f>
        <v/>
      </c>
      <c r="FH35" s="114" t="str">
        <f>IFERROR(FH38/FH39*FH41,"")</f>
        <v/>
      </c>
      <c r="FI35" s="81" t="s">
        <v>92</v>
      </c>
      <c r="FJ35" s="114" t="str">
        <f>IFERROR(FJ38/FJ39*FJ41,"")</f>
        <v/>
      </c>
      <c r="FK35" s="115" t="str">
        <f>IFERROR(FK38/FK39*FK41,"")</f>
        <v/>
      </c>
      <c r="FL35" s="77"/>
      <c r="FM35" s="105" t="s">
        <v>92</v>
      </c>
      <c r="FN35" s="114" t="str">
        <f>IFERROR(FN38/FN39*FN41,"")</f>
        <v/>
      </c>
      <c r="FO35" s="114" t="str">
        <f>IFERROR(FO38/FO39*FO41,"")</f>
        <v/>
      </c>
      <c r="FP35" s="81" t="s">
        <v>92</v>
      </c>
      <c r="FQ35" s="114" t="str">
        <f>IFERROR(FQ38/FQ39*FQ41,"")</f>
        <v/>
      </c>
      <c r="FR35" s="115" t="str">
        <f>IFERROR(FR38/FR39*FR41,"")</f>
        <v/>
      </c>
      <c r="FS35" s="77"/>
      <c r="FT35" s="105" t="s">
        <v>92</v>
      </c>
      <c r="FU35" s="114" t="str">
        <f>IFERROR(FU38/FU39*FU41,"")</f>
        <v/>
      </c>
      <c r="FV35" s="114" t="str">
        <f>IFERROR(FV38/FV39*FV41,"")</f>
        <v/>
      </c>
      <c r="FW35" s="81" t="s">
        <v>92</v>
      </c>
      <c r="FX35" s="114" t="str">
        <f>IFERROR(FX38/FX39*FX41,"")</f>
        <v/>
      </c>
      <c r="FY35" s="115" t="str">
        <f>IFERROR(FY38/FY39*FY41,"")</f>
        <v/>
      </c>
      <c r="FZ35" s="77"/>
      <c r="GA35" s="105" t="s">
        <v>92</v>
      </c>
      <c r="GB35" s="114" t="str">
        <f>IFERROR(GB38/GB39*GB41,"")</f>
        <v/>
      </c>
      <c r="GC35" s="114" t="str">
        <f>IFERROR(GC38/GC39*GC41,"")</f>
        <v/>
      </c>
      <c r="GD35" s="81" t="s">
        <v>92</v>
      </c>
      <c r="GE35" s="114" t="str">
        <f>IFERROR(GE38/GE39*GE41,"")</f>
        <v/>
      </c>
      <c r="GF35" s="115" t="str">
        <f>IFERROR(GF38/GF39*GF41,"")</f>
        <v/>
      </c>
      <c r="GG35" s="77"/>
      <c r="GH35" s="105" t="s">
        <v>92</v>
      </c>
      <c r="GI35" s="114" t="str">
        <f>IFERROR(GI38/GI39*GI41,"")</f>
        <v/>
      </c>
      <c r="GJ35" s="114" t="str">
        <f>IFERROR(GJ38/GJ39*GJ41,"")</f>
        <v/>
      </c>
      <c r="GK35" s="81" t="s">
        <v>92</v>
      </c>
      <c r="GL35" s="114" t="str">
        <f>IFERROR(GL38/GL39*GL41,"")</f>
        <v/>
      </c>
      <c r="GM35" s="115" t="str">
        <f>IFERROR(GM38/GM39*GM41,"")</f>
        <v/>
      </c>
      <c r="GN35" s="77"/>
      <c r="GO35" s="105" t="s">
        <v>92</v>
      </c>
      <c r="GP35" s="114" t="str">
        <f>IFERROR(GP38/GP39*GP41,"")</f>
        <v/>
      </c>
      <c r="GQ35" s="114" t="str">
        <f>IFERROR(GQ38/GQ39*GQ41,"")</f>
        <v/>
      </c>
      <c r="GR35" s="81" t="s">
        <v>92</v>
      </c>
      <c r="GS35" s="114" t="str">
        <f>IFERROR(GS38/GS39*GS41,"")</f>
        <v/>
      </c>
      <c r="GT35" s="115" t="str">
        <f>IFERROR(GT38/GT39*GT41,"")</f>
        <v/>
      </c>
      <c r="GU35" s="78"/>
      <c r="GV35" s="105" t="s">
        <v>92</v>
      </c>
      <c r="GW35" s="114" t="str">
        <f>IFERROR(GW38/GW39*GW41,"")</f>
        <v/>
      </c>
      <c r="GX35" s="114" t="str">
        <f>IFERROR(GX38/GX39*GX41,"")</f>
        <v/>
      </c>
      <c r="GY35" s="81" t="s">
        <v>92</v>
      </c>
      <c r="GZ35" s="114" t="str">
        <f>IFERROR(GZ38/GZ39*GZ41,"")</f>
        <v/>
      </c>
      <c r="HA35" s="115" t="str">
        <f>IFERROR(HA38/HA39*HA41,"")</f>
        <v/>
      </c>
      <c r="HB35" s="78"/>
      <c r="HC35" s="105" t="s">
        <v>92</v>
      </c>
      <c r="HD35" s="114" t="str">
        <f>IFERROR(HD38/HD39*HD41,"")</f>
        <v/>
      </c>
      <c r="HE35" s="114" t="str">
        <f>IFERROR(HE38/HE39*HE41,"")</f>
        <v/>
      </c>
      <c r="HF35" s="81" t="s">
        <v>92</v>
      </c>
      <c r="HG35" s="114" t="str">
        <f>IFERROR(HG38/HG39*HG41,"")</f>
        <v/>
      </c>
      <c r="HH35" s="115" t="str">
        <f>IFERROR(HH38/HH39*HH41,"")</f>
        <v/>
      </c>
      <c r="HI35" s="78"/>
      <c r="HJ35" s="105" t="s">
        <v>92</v>
      </c>
      <c r="HK35" s="114" t="str">
        <f>IFERROR(HK38/HK39*HK41,"")</f>
        <v/>
      </c>
      <c r="HL35" s="114" t="str">
        <f>IFERROR(HL38/HL39*HL41,"")</f>
        <v/>
      </c>
      <c r="HM35" s="81" t="s">
        <v>92</v>
      </c>
      <c r="HN35" s="114" t="str">
        <f>IFERROR(HN38/HN39*HN41,"")</f>
        <v/>
      </c>
      <c r="HO35" s="115" t="str">
        <f>IFERROR(HO38/HO39*HO41,"")</f>
        <v/>
      </c>
      <c r="HP35" s="78"/>
      <c r="HQ35" s="105" t="s">
        <v>92</v>
      </c>
      <c r="HR35" s="114" t="str">
        <f>IFERROR(HR38/HR39*HR41,"")</f>
        <v/>
      </c>
      <c r="HS35" s="114" t="str">
        <f>IFERROR(HS38/HS39*HS41,"")</f>
        <v/>
      </c>
      <c r="HT35" s="81" t="s">
        <v>92</v>
      </c>
      <c r="HU35" s="114" t="str">
        <f>IFERROR(HU38/HU39*HU41,"")</f>
        <v/>
      </c>
      <c r="HV35" s="115" t="str">
        <f>IFERROR(HV38/HV39*HV41,"")</f>
        <v/>
      </c>
      <c r="HW35" s="78"/>
      <c r="HX35" s="105" t="s">
        <v>92</v>
      </c>
      <c r="HY35" s="114" t="str">
        <f>IFERROR(HY38/HY39*HY41,"")</f>
        <v/>
      </c>
      <c r="HZ35" s="114" t="str">
        <f>IFERROR(HZ38/HZ39*HZ41,"")</f>
        <v/>
      </c>
      <c r="IA35" s="81" t="s">
        <v>92</v>
      </c>
      <c r="IB35" s="114" t="str">
        <f>IFERROR(IB38/IB39*IB41,"")</f>
        <v/>
      </c>
      <c r="IC35" s="115" t="str">
        <f>IFERROR(IC38/IC39*IC41,"")</f>
        <v/>
      </c>
      <c r="ID35" s="78"/>
      <c r="IE35" s="105" t="s">
        <v>92</v>
      </c>
      <c r="IF35" s="114" t="str">
        <f>IFERROR(IF38/IF39*IF41,"")</f>
        <v/>
      </c>
      <c r="IG35" s="114" t="str">
        <f>IFERROR(IG38/IG39*IG41,"")</f>
        <v/>
      </c>
      <c r="IH35" s="81" t="s">
        <v>92</v>
      </c>
      <c r="II35" s="114" t="str">
        <f>IFERROR(II38/II39*II41,"")</f>
        <v/>
      </c>
      <c r="IJ35" s="115" t="str">
        <f>IFERROR(IJ38/IJ39*IJ41,"")</f>
        <v/>
      </c>
      <c r="IK35" s="78"/>
      <c r="IL35" s="105" t="s">
        <v>92</v>
      </c>
      <c r="IM35" s="114" t="str">
        <f>IFERROR(IM38/IM39*IM41,"")</f>
        <v/>
      </c>
      <c r="IN35" s="114" t="str">
        <f>IFERROR(IN38/IN39*IN41,"")</f>
        <v/>
      </c>
      <c r="IO35" s="81" t="s">
        <v>92</v>
      </c>
      <c r="IP35" s="114" t="str">
        <f>IFERROR(IP38/IP39*IP41,"")</f>
        <v/>
      </c>
      <c r="IQ35" s="115" t="str">
        <f>IFERROR(IQ38/IQ39*IQ41,"")</f>
        <v/>
      </c>
      <c r="IR35" s="78"/>
      <c r="IS35" s="105" t="s">
        <v>92</v>
      </c>
      <c r="IT35" s="114" t="str">
        <f>IFERROR(IT38/IT39*IT41,"")</f>
        <v/>
      </c>
      <c r="IU35" s="114" t="str">
        <f>IFERROR(IU38/IU39*IU41,"")</f>
        <v/>
      </c>
      <c r="IV35" s="81" t="s">
        <v>92</v>
      </c>
      <c r="IW35" s="114" t="str">
        <f>IFERROR(IW38/IW39*IW41,"")</f>
        <v/>
      </c>
      <c r="IX35" s="115" t="str">
        <f>IFERROR(IX38/IX39*IX41,"")</f>
        <v/>
      </c>
      <c r="IY35" s="78"/>
      <c r="IZ35" s="105" t="s">
        <v>92</v>
      </c>
      <c r="JA35" s="114" t="str">
        <f>IFERROR(JA38/JA39*JA41,"")</f>
        <v/>
      </c>
      <c r="JB35" s="114" t="str">
        <f>IFERROR(JB38/JB39*JB41,"")</f>
        <v/>
      </c>
      <c r="JC35" s="81" t="s">
        <v>92</v>
      </c>
      <c r="JD35" s="114" t="str">
        <f>IFERROR(JD38/JD39*JD41,"")</f>
        <v/>
      </c>
      <c r="JE35" s="115" t="str">
        <f>IFERROR(JE38/JE39*JE41,"")</f>
        <v/>
      </c>
      <c r="JF35" s="78"/>
      <c r="JG35" s="105" t="s">
        <v>92</v>
      </c>
      <c r="JH35" s="114" t="str">
        <f>IFERROR(JH38/JH39*JH41,"")</f>
        <v/>
      </c>
      <c r="JI35" s="114" t="str">
        <f>IFERROR(JI38/JI39*JI41,"")</f>
        <v/>
      </c>
      <c r="JJ35" s="81" t="s">
        <v>92</v>
      </c>
      <c r="JK35" s="114" t="str">
        <f>IFERROR(JK38/JK39*JK41,"")</f>
        <v/>
      </c>
      <c r="JL35" s="115" t="str">
        <f>IFERROR(JL38/JL39*JL41,"")</f>
        <v/>
      </c>
      <c r="JM35" s="78"/>
      <c r="JN35" s="105" t="s">
        <v>92</v>
      </c>
      <c r="JO35" s="114" t="str">
        <f>IFERROR(JO38/JO39*JO41,"")</f>
        <v/>
      </c>
      <c r="JP35" s="114" t="str">
        <f>IFERROR(JP38/JP39*JP41,"")</f>
        <v/>
      </c>
      <c r="JQ35" s="81" t="s">
        <v>92</v>
      </c>
      <c r="JR35" s="114" t="str">
        <f>IFERROR(JR38/JR39*JR41,"")</f>
        <v/>
      </c>
      <c r="JS35" s="115" t="str">
        <f>IFERROR(JS38/JS39*JS41,"")</f>
        <v/>
      </c>
    </row>
    <row r="36" spans="1:279" hidden="1">
      <c r="A36" s="116" t="s">
        <v>93</v>
      </c>
      <c r="B36" s="110">
        <f>B30-20</f>
        <v>9.5</v>
      </c>
      <c r="C36" s="110">
        <f>C30-20</f>
        <v>9.5</v>
      </c>
      <c r="D36" s="117" t="s">
        <v>93</v>
      </c>
      <c r="E36" s="110">
        <f>E30-20</f>
        <v>9.5</v>
      </c>
      <c r="F36" s="111">
        <f>F30-20</f>
        <v>9.5</v>
      </c>
      <c r="G36" s="77"/>
      <c r="H36" s="116" t="s">
        <v>93</v>
      </c>
      <c r="I36" s="110">
        <f>I30-20</f>
        <v>7</v>
      </c>
      <c r="J36" s="110">
        <f>J30-20</f>
        <v>7</v>
      </c>
      <c r="K36" s="117" t="s">
        <v>93</v>
      </c>
      <c r="L36" s="110">
        <f>L30-20</f>
        <v>7</v>
      </c>
      <c r="M36" s="111">
        <f>M30-20</f>
        <v>7</v>
      </c>
      <c r="N36" s="77"/>
      <c r="O36" s="116" t="s">
        <v>93</v>
      </c>
      <c r="P36" s="110" t="e">
        <f>P30-20</f>
        <v>#REF!</v>
      </c>
      <c r="Q36" s="110" t="e">
        <f>Q30-20</f>
        <v>#REF!</v>
      </c>
      <c r="R36" s="117" t="s">
        <v>93</v>
      </c>
      <c r="S36" s="110" t="e">
        <f>S30-20</f>
        <v>#REF!</v>
      </c>
      <c r="T36" s="111" t="e">
        <f>T30-20</f>
        <v>#REF!</v>
      </c>
      <c r="U36" s="77"/>
      <c r="V36" s="116" t="s">
        <v>93</v>
      </c>
      <c r="W36" s="110" t="e">
        <f>W30-20</f>
        <v>#REF!</v>
      </c>
      <c r="X36" s="110" t="e">
        <f>X30-20</f>
        <v>#REF!</v>
      </c>
      <c r="Y36" s="117" t="s">
        <v>93</v>
      </c>
      <c r="Z36" s="110" t="e">
        <f>Z30-20</f>
        <v>#REF!</v>
      </c>
      <c r="AA36" s="111" t="e">
        <f>AA30-20</f>
        <v>#REF!</v>
      </c>
      <c r="AB36" s="77"/>
      <c r="AC36" s="116" t="s">
        <v>93</v>
      </c>
      <c r="AD36" s="110" t="e">
        <f>AD30-20</f>
        <v>#REF!</v>
      </c>
      <c r="AE36" s="110" t="e">
        <f>AE30-20</f>
        <v>#REF!</v>
      </c>
      <c r="AF36" s="117" t="s">
        <v>93</v>
      </c>
      <c r="AG36" s="110" t="e">
        <f>AG30-20</f>
        <v>#REF!</v>
      </c>
      <c r="AH36" s="111" t="e">
        <f>AH30-20</f>
        <v>#REF!</v>
      </c>
      <c r="AI36" s="77"/>
      <c r="AJ36" s="116" t="s">
        <v>93</v>
      </c>
      <c r="AK36" s="110" t="e">
        <f>AK30-20</f>
        <v>#REF!</v>
      </c>
      <c r="AL36" s="110" t="e">
        <f>AL30-20</f>
        <v>#REF!</v>
      </c>
      <c r="AM36" s="117" t="s">
        <v>93</v>
      </c>
      <c r="AN36" s="110" t="e">
        <f>AN30-20</f>
        <v>#REF!</v>
      </c>
      <c r="AO36" s="111" t="e">
        <f>AO30-20</f>
        <v>#REF!</v>
      </c>
      <c r="AP36" s="77"/>
      <c r="AQ36" s="116" t="s">
        <v>93</v>
      </c>
      <c r="AR36" s="110" t="e">
        <f>AR30-20</f>
        <v>#REF!</v>
      </c>
      <c r="AS36" s="110" t="e">
        <f>AS30-20</f>
        <v>#REF!</v>
      </c>
      <c r="AT36" s="117" t="s">
        <v>93</v>
      </c>
      <c r="AU36" s="110" t="e">
        <f>AU30-20</f>
        <v>#REF!</v>
      </c>
      <c r="AV36" s="111" t="e">
        <f>AV30-20</f>
        <v>#REF!</v>
      </c>
      <c r="AW36" s="77"/>
      <c r="AX36" s="116" t="s">
        <v>93</v>
      </c>
      <c r="AY36" s="110" t="e">
        <f>AY30-20</f>
        <v>#REF!</v>
      </c>
      <c r="AZ36" s="110" t="e">
        <f>AZ30-20</f>
        <v>#REF!</v>
      </c>
      <c r="BA36" s="117" t="s">
        <v>93</v>
      </c>
      <c r="BB36" s="110" t="e">
        <f>BB30-20</f>
        <v>#REF!</v>
      </c>
      <c r="BC36" s="111" t="e">
        <f>BC30-20</f>
        <v>#REF!</v>
      </c>
      <c r="BD36" s="77"/>
      <c r="BE36" s="116" t="s">
        <v>93</v>
      </c>
      <c r="BF36" s="110">
        <f>BF30-20</f>
        <v>-20</v>
      </c>
      <c r="BG36" s="110">
        <f>BG30-20</f>
        <v>-20</v>
      </c>
      <c r="BH36" s="117" t="s">
        <v>93</v>
      </c>
      <c r="BI36" s="110">
        <f>BI30-20</f>
        <v>-20</v>
      </c>
      <c r="BJ36" s="111">
        <f>BJ30-20</f>
        <v>-20</v>
      </c>
      <c r="BK36" s="77"/>
      <c r="BL36" s="116" t="s">
        <v>93</v>
      </c>
      <c r="BM36" s="110">
        <f>BM30-20</f>
        <v>-20</v>
      </c>
      <c r="BN36" s="110">
        <f>BN30-20</f>
        <v>-20</v>
      </c>
      <c r="BO36" s="117" t="s">
        <v>93</v>
      </c>
      <c r="BP36" s="110">
        <f>BP30-20</f>
        <v>-20</v>
      </c>
      <c r="BQ36" s="111">
        <f>BQ30-20</f>
        <v>-20</v>
      </c>
      <c r="BR36" s="78"/>
      <c r="BS36" s="116" t="s">
        <v>93</v>
      </c>
      <c r="BT36" s="110">
        <f>BT30-20</f>
        <v>-20</v>
      </c>
      <c r="BU36" s="110">
        <f>BU30-20</f>
        <v>-20</v>
      </c>
      <c r="BV36" s="117" t="s">
        <v>93</v>
      </c>
      <c r="BW36" s="110">
        <f>BW30-20</f>
        <v>-20</v>
      </c>
      <c r="BX36" s="111">
        <f>BX30-20</f>
        <v>-20</v>
      </c>
      <c r="BY36" s="78"/>
      <c r="BZ36" s="116" t="s">
        <v>93</v>
      </c>
      <c r="CA36" s="110">
        <f>CA30-20</f>
        <v>-20</v>
      </c>
      <c r="CB36" s="110">
        <f>CB30-20</f>
        <v>-20</v>
      </c>
      <c r="CC36" s="117" t="s">
        <v>93</v>
      </c>
      <c r="CD36" s="110">
        <f>CD30-20</f>
        <v>-20</v>
      </c>
      <c r="CE36" s="111">
        <f>CE30-20</f>
        <v>-20</v>
      </c>
      <c r="CF36" s="78"/>
      <c r="CG36" s="116" t="s">
        <v>93</v>
      </c>
      <c r="CH36" s="110">
        <f>CH30-20</f>
        <v>-20</v>
      </c>
      <c r="CI36" s="110">
        <f>CI30-20</f>
        <v>-20</v>
      </c>
      <c r="CJ36" s="117" t="s">
        <v>93</v>
      </c>
      <c r="CK36" s="110">
        <f>CK30-20</f>
        <v>-20</v>
      </c>
      <c r="CL36" s="111">
        <f>CL30-20</f>
        <v>-20</v>
      </c>
      <c r="CM36" s="78"/>
      <c r="CN36" s="116" t="s">
        <v>93</v>
      </c>
      <c r="CO36" s="110">
        <f>CO30-20</f>
        <v>-20</v>
      </c>
      <c r="CP36" s="110">
        <f>CP30-20</f>
        <v>-20</v>
      </c>
      <c r="CQ36" s="117" t="s">
        <v>93</v>
      </c>
      <c r="CR36" s="110">
        <f>CR30-20</f>
        <v>-20</v>
      </c>
      <c r="CS36" s="111">
        <f>CS30-20</f>
        <v>-20</v>
      </c>
      <c r="CT36" s="78"/>
      <c r="CU36" s="116" t="s">
        <v>93</v>
      </c>
      <c r="CV36" s="110">
        <f>CV30-20</f>
        <v>-20</v>
      </c>
      <c r="CW36" s="110">
        <f>CW30-20</f>
        <v>-20</v>
      </c>
      <c r="CX36" s="117" t="s">
        <v>93</v>
      </c>
      <c r="CY36" s="110">
        <f>CY30-20</f>
        <v>-20</v>
      </c>
      <c r="CZ36" s="111">
        <f>CZ30-20</f>
        <v>-20</v>
      </c>
      <c r="DA36" s="78"/>
      <c r="DB36" s="116" t="s">
        <v>93</v>
      </c>
      <c r="DC36" s="110">
        <f>DC30-20</f>
        <v>-20</v>
      </c>
      <c r="DD36" s="110">
        <f>DD30-20</f>
        <v>-20</v>
      </c>
      <c r="DE36" s="117" t="s">
        <v>93</v>
      </c>
      <c r="DF36" s="110">
        <f>DF30-20</f>
        <v>-20</v>
      </c>
      <c r="DG36" s="111">
        <f>DG30-20</f>
        <v>-20</v>
      </c>
      <c r="DH36" s="78"/>
      <c r="DI36" s="116" t="s">
        <v>93</v>
      </c>
      <c r="DJ36" s="110">
        <f>DJ30-20</f>
        <v>-20</v>
      </c>
      <c r="DK36" s="110">
        <f>DK30-20</f>
        <v>-20</v>
      </c>
      <c r="DL36" s="117" t="s">
        <v>93</v>
      </c>
      <c r="DM36" s="110">
        <f>DM30-20</f>
        <v>-20</v>
      </c>
      <c r="DN36" s="111">
        <f>DN30-20</f>
        <v>-20</v>
      </c>
      <c r="DO36" s="78"/>
      <c r="DP36" s="116" t="s">
        <v>93</v>
      </c>
      <c r="DQ36" s="110">
        <f>DQ30-20</f>
        <v>-20</v>
      </c>
      <c r="DR36" s="110">
        <f>DR30-20</f>
        <v>-20</v>
      </c>
      <c r="DS36" s="117" t="s">
        <v>93</v>
      </c>
      <c r="DT36" s="110">
        <f>DT30-20</f>
        <v>-20</v>
      </c>
      <c r="DU36" s="111">
        <f>DU30-20</f>
        <v>-20</v>
      </c>
      <c r="DV36" s="78"/>
      <c r="DW36" s="116" t="s">
        <v>93</v>
      </c>
      <c r="DX36" s="110">
        <f>DX30-20</f>
        <v>-20</v>
      </c>
      <c r="DY36" s="110">
        <f>DY30-20</f>
        <v>-20</v>
      </c>
      <c r="DZ36" s="117" t="s">
        <v>93</v>
      </c>
      <c r="EA36" s="110">
        <f>EA30-20</f>
        <v>-20</v>
      </c>
      <c r="EB36" s="111">
        <f>EB30-20</f>
        <v>-20</v>
      </c>
      <c r="EC36" s="78"/>
      <c r="ED36" s="116" t="s">
        <v>93</v>
      </c>
      <c r="EE36" s="110">
        <f>EE30-20</f>
        <v>-20</v>
      </c>
      <c r="EF36" s="110">
        <f>EF30-20</f>
        <v>-20</v>
      </c>
      <c r="EG36" s="117" t="s">
        <v>93</v>
      </c>
      <c r="EH36" s="110">
        <f>EH30-20</f>
        <v>-20</v>
      </c>
      <c r="EI36" s="111">
        <f>EI30-20</f>
        <v>-20</v>
      </c>
      <c r="EJ36" s="78"/>
      <c r="EK36" s="116" t="s">
        <v>93</v>
      </c>
      <c r="EL36" s="110">
        <f>EL30-20</f>
        <v>-20</v>
      </c>
      <c r="EM36" s="110">
        <f>EM30-20</f>
        <v>-20</v>
      </c>
      <c r="EN36" s="117" t="s">
        <v>93</v>
      </c>
      <c r="EO36" s="110">
        <f>EO30-20</f>
        <v>-20</v>
      </c>
      <c r="EP36" s="111">
        <f>EP30-20</f>
        <v>-20</v>
      </c>
      <c r="EQ36" s="77"/>
      <c r="ER36" s="116" t="s">
        <v>93</v>
      </c>
      <c r="ES36" s="110">
        <f>ES30-20</f>
        <v>-20</v>
      </c>
      <c r="ET36" s="110">
        <f>ET30-20</f>
        <v>-20</v>
      </c>
      <c r="EU36" s="117" t="s">
        <v>93</v>
      </c>
      <c r="EV36" s="110">
        <f>EV30-20</f>
        <v>-20</v>
      </c>
      <c r="EW36" s="111">
        <f>EW30-20</f>
        <v>-20</v>
      </c>
      <c r="EX36" s="77"/>
      <c r="EY36" s="116" t="s">
        <v>93</v>
      </c>
      <c r="EZ36" s="110">
        <f>EZ30-20</f>
        <v>-20</v>
      </c>
      <c r="FA36" s="110">
        <f>FA30-20</f>
        <v>-20</v>
      </c>
      <c r="FB36" s="117" t="s">
        <v>93</v>
      </c>
      <c r="FC36" s="110">
        <f>FC30-20</f>
        <v>-20</v>
      </c>
      <c r="FD36" s="111">
        <f>FD30-20</f>
        <v>-20</v>
      </c>
      <c r="FE36" s="77"/>
      <c r="FF36" s="116" t="s">
        <v>93</v>
      </c>
      <c r="FG36" s="110">
        <f>FG30-20</f>
        <v>-20</v>
      </c>
      <c r="FH36" s="110">
        <f>FH30-20</f>
        <v>-20</v>
      </c>
      <c r="FI36" s="117" t="s">
        <v>93</v>
      </c>
      <c r="FJ36" s="110">
        <f>FJ30-20</f>
        <v>-20</v>
      </c>
      <c r="FK36" s="111">
        <f>FK30-20</f>
        <v>-20</v>
      </c>
      <c r="FL36" s="77"/>
      <c r="FM36" s="116" t="s">
        <v>93</v>
      </c>
      <c r="FN36" s="110">
        <f>FN30-20</f>
        <v>-20</v>
      </c>
      <c r="FO36" s="110">
        <f>FO30-20</f>
        <v>-20</v>
      </c>
      <c r="FP36" s="117" t="s">
        <v>93</v>
      </c>
      <c r="FQ36" s="110">
        <f>FQ30-20</f>
        <v>-20</v>
      </c>
      <c r="FR36" s="111">
        <f>FR30-20</f>
        <v>-20</v>
      </c>
      <c r="FS36" s="77"/>
      <c r="FT36" s="116" t="s">
        <v>93</v>
      </c>
      <c r="FU36" s="110">
        <f>FU30-20</f>
        <v>-20</v>
      </c>
      <c r="FV36" s="110">
        <f>FV30-20</f>
        <v>-20</v>
      </c>
      <c r="FW36" s="117" t="s">
        <v>93</v>
      </c>
      <c r="FX36" s="110">
        <f>FX30-20</f>
        <v>-20</v>
      </c>
      <c r="FY36" s="111">
        <f>FY30-20</f>
        <v>-20</v>
      </c>
      <c r="FZ36" s="77"/>
      <c r="GA36" s="116" t="s">
        <v>93</v>
      </c>
      <c r="GB36" s="110">
        <f>GB30-20</f>
        <v>-20</v>
      </c>
      <c r="GC36" s="110">
        <f>GC30-20</f>
        <v>-20</v>
      </c>
      <c r="GD36" s="117" t="s">
        <v>93</v>
      </c>
      <c r="GE36" s="110">
        <f>GE30-20</f>
        <v>-20</v>
      </c>
      <c r="GF36" s="111">
        <f>GF30-20</f>
        <v>-20</v>
      </c>
      <c r="GG36" s="77"/>
      <c r="GH36" s="116" t="s">
        <v>93</v>
      </c>
      <c r="GI36" s="110">
        <f>GI30-20</f>
        <v>-20</v>
      </c>
      <c r="GJ36" s="110">
        <f>GJ30-20</f>
        <v>-20</v>
      </c>
      <c r="GK36" s="117" t="s">
        <v>93</v>
      </c>
      <c r="GL36" s="110">
        <f>GL30-20</f>
        <v>-20</v>
      </c>
      <c r="GM36" s="111">
        <f>GM30-20</f>
        <v>-20</v>
      </c>
      <c r="GN36" s="77"/>
      <c r="GO36" s="116" t="s">
        <v>93</v>
      </c>
      <c r="GP36" s="110">
        <f>GP30-20</f>
        <v>-20</v>
      </c>
      <c r="GQ36" s="110">
        <f>GQ30-20</f>
        <v>-20</v>
      </c>
      <c r="GR36" s="117" t="s">
        <v>93</v>
      </c>
      <c r="GS36" s="110">
        <f>GS30-20</f>
        <v>-20</v>
      </c>
      <c r="GT36" s="111">
        <f>GT30-20</f>
        <v>-20</v>
      </c>
      <c r="GU36" s="78"/>
      <c r="GV36" s="116" t="s">
        <v>93</v>
      </c>
      <c r="GW36" s="110">
        <f>GW30-20</f>
        <v>-20</v>
      </c>
      <c r="GX36" s="110">
        <f>GX30-20</f>
        <v>-20</v>
      </c>
      <c r="GY36" s="117" t="s">
        <v>93</v>
      </c>
      <c r="GZ36" s="110">
        <f>GZ30-20</f>
        <v>-20</v>
      </c>
      <c r="HA36" s="111">
        <f>HA30-20</f>
        <v>-20</v>
      </c>
      <c r="HB36" s="78"/>
      <c r="HC36" s="116" t="s">
        <v>93</v>
      </c>
      <c r="HD36" s="110">
        <f>HD30-20</f>
        <v>-20</v>
      </c>
      <c r="HE36" s="110">
        <f>HE30-20</f>
        <v>-20</v>
      </c>
      <c r="HF36" s="117" t="s">
        <v>93</v>
      </c>
      <c r="HG36" s="110">
        <f>HG30-20</f>
        <v>-20</v>
      </c>
      <c r="HH36" s="111">
        <f>HH30-20</f>
        <v>-20</v>
      </c>
      <c r="HI36" s="78"/>
      <c r="HJ36" s="116" t="s">
        <v>93</v>
      </c>
      <c r="HK36" s="110">
        <f>HK30-20</f>
        <v>-20</v>
      </c>
      <c r="HL36" s="110">
        <f>HL30-20</f>
        <v>-20</v>
      </c>
      <c r="HM36" s="117" t="s">
        <v>93</v>
      </c>
      <c r="HN36" s="110">
        <f>HN30-20</f>
        <v>-20</v>
      </c>
      <c r="HO36" s="111">
        <f>HO30-20</f>
        <v>-20</v>
      </c>
      <c r="HP36" s="78"/>
      <c r="HQ36" s="116" t="s">
        <v>93</v>
      </c>
      <c r="HR36" s="110">
        <f>HR30-20</f>
        <v>-20</v>
      </c>
      <c r="HS36" s="110">
        <f>HS30-20</f>
        <v>-20</v>
      </c>
      <c r="HT36" s="117" t="s">
        <v>93</v>
      </c>
      <c r="HU36" s="110">
        <f>HU30-20</f>
        <v>-20</v>
      </c>
      <c r="HV36" s="111">
        <f>HV30-20</f>
        <v>-20</v>
      </c>
      <c r="HW36" s="78"/>
      <c r="HX36" s="116" t="s">
        <v>93</v>
      </c>
      <c r="HY36" s="110">
        <f>HY30-20</f>
        <v>-20</v>
      </c>
      <c r="HZ36" s="110">
        <f>HZ30-20</f>
        <v>-20</v>
      </c>
      <c r="IA36" s="117" t="s">
        <v>93</v>
      </c>
      <c r="IB36" s="110">
        <f>IB30-20</f>
        <v>-20</v>
      </c>
      <c r="IC36" s="111">
        <f>IC30-20</f>
        <v>-20</v>
      </c>
      <c r="ID36" s="78"/>
      <c r="IE36" s="116" t="s">
        <v>93</v>
      </c>
      <c r="IF36" s="110">
        <f>IF30-20</f>
        <v>-20</v>
      </c>
      <c r="IG36" s="110">
        <f>IG30-20</f>
        <v>-20</v>
      </c>
      <c r="IH36" s="117" t="s">
        <v>93</v>
      </c>
      <c r="II36" s="110">
        <f>II30-20</f>
        <v>-20</v>
      </c>
      <c r="IJ36" s="111">
        <f>IJ30-20</f>
        <v>-20</v>
      </c>
      <c r="IK36" s="78"/>
      <c r="IL36" s="116" t="s">
        <v>93</v>
      </c>
      <c r="IM36" s="110">
        <f>IM30-20</f>
        <v>-20</v>
      </c>
      <c r="IN36" s="110">
        <f>IN30-20</f>
        <v>-20</v>
      </c>
      <c r="IO36" s="117" t="s">
        <v>93</v>
      </c>
      <c r="IP36" s="110">
        <f>IP30-20</f>
        <v>-20</v>
      </c>
      <c r="IQ36" s="111">
        <f>IQ30-20</f>
        <v>-20</v>
      </c>
      <c r="IR36" s="78"/>
      <c r="IS36" s="116" t="s">
        <v>93</v>
      </c>
      <c r="IT36" s="110">
        <f>IT30-20</f>
        <v>-20</v>
      </c>
      <c r="IU36" s="110">
        <f>IU30-20</f>
        <v>-20</v>
      </c>
      <c r="IV36" s="117" t="s">
        <v>93</v>
      </c>
      <c r="IW36" s="110">
        <f>IW30-20</f>
        <v>-20</v>
      </c>
      <c r="IX36" s="111">
        <f>IX30-20</f>
        <v>-20</v>
      </c>
      <c r="IY36" s="78"/>
      <c r="IZ36" s="116" t="s">
        <v>93</v>
      </c>
      <c r="JA36" s="110">
        <f>JA30-20</f>
        <v>-20</v>
      </c>
      <c r="JB36" s="110">
        <f>JB30-20</f>
        <v>-20</v>
      </c>
      <c r="JC36" s="117" t="s">
        <v>93</v>
      </c>
      <c r="JD36" s="110">
        <f>JD30-20</f>
        <v>-20</v>
      </c>
      <c r="JE36" s="111">
        <f>JE30-20</f>
        <v>-20</v>
      </c>
      <c r="JF36" s="78"/>
      <c r="JG36" s="116" t="s">
        <v>93</v>
      </c>
      <c r="JH36" s="110">
        <f>JH30-20</f>
        <v>-20</v>
      </c>
      <c r="JI36" s="110">
        <f>JI30-20</f>
        <v>-20</v>
      </c>
      <c r="JJ36" s="117" t="s">
        <v>93</v>
      </c>
      <c r="JK36" s="110">
        <f>JK30-20</f>
        <v>-20</v>
      </c>
      <c r="JL36" s="111">
        <f>JL30-20</f>
        <v>-20</v>
      </c>
      <c r="JM36" s="78"/>
      <c r="JN36" s="116" t="s">
        <v>93</v>
      </c>
      <c r="JO36" s="110">
        <f>JO30-20</f>
        <v>-20</v>
      </c>
      <c r="JP36" s="110">
        <f>JP30-20</f>
        <v>-20</v>
      </c>
      <c r="JQ36" s="117" t="s">
        <v>93</v>
      </c>
      <c r="JR36" s="110">
        <f>JR30-20</f>
        <v>-20</v>
      </c>
      <c r="JS36" s="111">
        <f>JS30-20</f>
        <v>-20</v>
      </c>
    </row>
    <row r="37" spans="1:279" hidden="1">
      <c r="A37" s="116" t="s">
        <v>94</v>
      </c>
      <c r="B37" s="118">
        <f>(B30-20)^2</f>
        <v>90.25</v>
      </c>
      <c r="C37" s="118">
        <f>(C30-20)^2</f>
        <v>90.25</v>
      </c>
      <c r="D37" s="117" t="s">
        <v>94</v>
      </c>
      <c r="E37" s="118">
        <f>(E30-20)^2</f>
        <v>90.25</v>
      </c>
      <c r="F37" s="119">
        <f>(F30-20)^2</f>
        <v>90.25</v>
      </c>
      <c r="G37" s="77"/>
      <c r="H37" s="116" t="s">
        <v>94</v>
      </c>
      <c r="I37" s="118">
        <f>(I30-20)^2</f>
        <v>49</v>
      </c>
      <c r="J37" s="118">
        <f>(J30-20)^2</f>
        <v>49</v>
      </c>
      <c r="K37" s="117" t="s">
        <v>94</v>
      </c>
      <c r="L37" s="118">
        <f>(L30-20)^2</f>
        <v>49</v>
      </c>
      <c r="M37" s="119">
        <f>(M30-20)^2</f>
        <v>49</v>
      </c>
      <c r="N37" s="77"/>
      <c r="O37" s="116" t="s">
        <v>94</v>
      </c>
      <c r="P37" s="118" t="e">
        <f>(P30-20)^2</f>
        <v>#REF!</v>
      </c>
      <c r="Q37" s="118" t="e">
        <f>(Q30-20)^2</f>
        <v>#REF!</v>
      </c>
      <c r="R37" s="117" t="s">
        <v>94</v>
      </c>
      <c r="S37" s="118" t="e">
        <f>(S30-20)^2</f>
        <v>#REF!</v>
      </c>
      <c r="T37" s="119" t="e">
        <f>(T30-20)^2</f>
        <v>#REF!</v>
      </c>
      <c r="U37" s="77"/>
      <c r="V37" s="116" t="s">
        <v>94</v>
      </c>
      <c r="W37" s="118" t="e">
        <f>(W30-20)^2</f>
        <v>#REF!</v>
      </c>
      <c r="X37" s="118" t="e">
        <f>(X30-20)^2</f>
        <v>#REF!</v>
      </c>
      <c r="Y37" s="117" t="s">
        <v>94</v>
      </c>
      <c r="Z37" s="118" t="e">
        <f>(Z30-20)^2</f>
        <v>#REF!</v>
      </c>
      <c r="AA37" s="119" t="e">
        <f>(AA30-20)^2</f>
        <v>#REF!</v>
      </c>
      <c r="AB37" s="77"/>
      <c r="AC37" s="116" t="s">
        <v>94</v>
      </c>
      <c r="AD37" s="118" t="e">
        <f>(AD30-20)^2</f>
        <v>#REF!</v>
      </c>
      <c r="AE37" s="118" t="e">
        <f>(AE30-20)^2</f>
        <v>#REF!</v>
      </c>
      <c r="AF37" s="117" t="s">
        <v>94</v>
      </c>
      <c r="AG37" s="118" t="e">
        <f>(AG30-20)^2</f>
        <v>#REF!</v>
      </c>
      <c r="AH37" s="119" t="e">
        <f>(AH30-20)^2</f>
        <v>#REF!</v>
      </c>
      <c r="AI37" s="77"/>
      <c r="AJ37" s="116" t="s">
        <v>94</v>
      </c>
      <c r="AK37" s="118" t="e">
        <f>(AK30-20)^2</f>
        <v>#REF!</v>
      </c>
      <c r="AL37" s="118" t="e">
        <f>(AL30-20)^2</f>
        <v>#REF!</v>
      </c>
      <c r="AM37" s="117" t="s">
        <v>94</v>
      </c>
      <c r="AN37" s="118" t="e">
        <f>(AN30-20)^2</f>
        <v>#REF!</v>
      </c>
      <c r="AO37" s="119" t="e">
        <f>(AO30-20)^2</f>
        <v>#REF!</v>
      </c>
      <c r="AP37" s="77"/>
      <c r="AQ37" s="116" t="s">
        <v>94</v>
      </c>
      <c r="AR37" s="118" t="e">
        <f>(AR30-20)^2</f>
        <v>#REF!</v>
      </c>
      <c r="AS37" s="118" t="e">
        <f>(AS30-20)^2</f>
        <v>#REF!</v>
      </c>
      <c r="AT37" s="117" t="s">
        <v>94</v>
      </c>
      <c r="AU37" s="118" t="e">
        <f>(AU30-20)^2</f>
        <v>#REF!</v>
      </c>
      <c r="AV37" s="119" t="e">
        <f>(AV30-20)^2</f>
        <v>#REF!</v>
      </c>
      <c r="AW37" s="77"/>
      <c r="AX37" s="116" t="s">
        <v>94</v>
      </c>
      <c r="AY37" s="118" t="e">
        <f>(AY30-20)^2</f>
        <v>#REF!</v>
      </c>
      <c r="AZ37" s="118" t="e">
        <f>(AZ30-20)^2</f>
        <v>#REF!</v>
      </c>
      <c r="BA37" s="117" t="s">
        <v>94</v>
      </c>
      <c r="BB37" s="118" t="e">
        <f>(BB30-20)^2</f>
        <v>#REF!</v>
      </c>
      <c r="BC37" s="119" t="e">
        <f>(BC30-20)^2</f>
        <v>#REF!</v>
      </c>
      <c r="BD37" s="77"/>
      <c r="BE37" s="116" t="s">
        <v>94</v>
      </c>
      <c r="BF37" s="118">
        <f>(BF30-20)^2</f>
        <v>400</v>
      </c>
      <c r="BG37" s="118">
        <f>(BG30-20)^2</f>
        <v>400</v>
      </c>
      <c r="BH37" s="117" t="s">
        <v>94</v>
      </c>
      <c r="BI37" s="118">
        <f>(BI30-20)^2</f>
        <v>400</v>
      </c>
      <c r="BJ37" s="119">
        <f>(BJ30-20)^2</f>
        <v>400</v>
      </c>
      <c r="BK37" s="77"/>
      <c r="BL37" s="116" t="s">
        <v>94</v>
      </c>
      <c r="BM37" s="118">
        <f>(BM30-20)^2</f>
        <v>400</v>
      </c>
      <c r="BN37" s="118">
        <f>(BN30-20)^2</f>
        <v>400</v>
      </c>
      <c r="BO37" s="117" t="s">
        <v>94</v>
      </c>
      <c r="BP37" s="118">
        <f>(BP30-20)^2</f>
        <v>400</v>
      </c>
      <c r="BQ37" s="119">
        <f>(BQ30-20)^2</f>
        <v>400</v>
      </c>
      <c r="BR37" s="78"/>
      <c r="BS37" s="116" t="s">
        <v>94</v>
      </c>
      <c r="BT37" s="118">
        <f>(BT30-20)^2</f>
        <v>400</v>
      </c>
      <c r="BU37" s="118">
        <f>(BU30-20)^2</f>
        <v>400</v>
      </c>
      <c r="BV37" s="117" t="s">
        <v>94</v>
      </c>
      <c r="BW37" s="118">
        <f>(BW30-20)^2</f>
        <v>400</v>
      </c>
      <c r="BX37" s="119">
        <f>(BX30-20)^2</f>
        <v>400</v>
      </c>
      <c r="BY37" s="78"/>
      <c r="BZ37" s="116" t="s">
        <v>94</v>
      </c>
      <c r="CA37" s="118">
        <f>(CA30-20)^2</f>
        <v>400</v>
      </c>
      <c r="CB37" s="118">
        <f>(CB30-20)^2</f>
        <v>400</v>
      </c>
      <c r="CC37" s="117" t="s">
        <v>94</v>
      </c>
      <c r="CD37" s="118">
        <f>(CD30-20)^2</f>
        <v>400</v>
      </c>
      <c r="CE37" s="119">
        <f>(CE30-20)^2</f>
        <v>400</v>
      </c>
      <c r="CF37" s="78"/>
      <c r="CG37" s="116" t="s">
        <v>94</v>
      </c>
      <c r="CH37" s="118">
        <f>(CH30-20)^2</f>
        <v>400</v>
      </c>
      <c r="CI37" s="118">
        <f>(CI30-20)^2</f>
        <v>400</v>
      </c>
      <c r="CJ37" s="117" t="s">
        <v>94</v>
      </c>
      <c r="CK37" s="118">
        <f>(CK30-20)^2</f>
        <v>400</v>
      </c>
      <c r="CL37" s="119">
        <f>(CL30-20)^2</f>
        <v>400</v>
      </c>
      <c r="CM37" s="78"/>
      <c r="CN37" s="116" t="s">
        <v>94</v>
      </c>
      <c r="CO37" s="118">
        <f>(CO30-20)^2</f>
        <v>400</v>
      </c>
      <c r="CP37" s="118">
        <f>(CP30-20)^2</f>
        <v>400</v>
      </c>
      <c r="CQ37" s="117" t="s">
        <v>94</v>
      </c>
      <c r="CR37" s="118">
        <f>(CR30-20)^2</f>
        <v>400</v>
      </c>
      <c r="CS37" s="119">
        <f>(CS30-20)^2</f>
        <v>400</v>
      </c>
      <c r="CT37" s="78"/>
      <c r="CU37" s="116" t="s">
        <v>94</v>
      </c>
      <c r="CV37" s="118">
        <f>(CV30-20)^2</f>
        <v>400</v>
      </c>
      <c r="CW37" s="118">
        <f>(CW30-20)^2</f>
        <v>400</v>
      </c>
      <c r="CX37" s="117" t="s">
        <v>94</v>
      </c>
      <c r="CY37" s="118">
        <f>(CY30-20)^2</f>
        <v>400</v>
      </c>
      <c r="CZ37" s="119">
        <f>(CZ30-20)^2</f>
        <v>400</v>
      </c>
      <c r="DA37" s="78"/>
      <c r="DB37" s="116" t="s">
        <v>94</v>
      </c>
      <c r="DC37" s="118">
        <f>(DC30-20)^2</f>
        <v>400</v>
      </c>
      <c r="DD37" s="118">
        <f>(DD30-20)^2</f>
        <v>400</v>
      </c>
      <c r="DE37" s="117" t="s">
        <v>94</v>
      </c>
      <c r="DF37" s="118">
        <f>(DF30-20)^2</f>
        <v>400</v>
      </c>
      <c r="DG37" s="119">
        <f>(DG30-20)^2</f>
        <v>400</v>
      </c>
      <c r="DH37" s="78"/>
      <c r="DI37" s="116" t="s">
        <v>94</v>
      </c>
      <c r="DJ37" s="118">
        <f>(DJ30-20)^2</f>
        <v>400</v>
      </c>
      <c r="DK37" s="118">
        <f>(DK30-20)^2</f>
        <v>400</v>
      </c>
      <c r="DL37" s="117" t="s">
        <v>94</v>
      </c>
      <c r="DM37" s="118">
        <f>(DM30-20)^2</f>
        <v>400</v>
      </c>
      <c r="DN37" s="119">
        <f>(DN30-20)^2</f>
        <v>400</v>
      </c>
      <c r="DO37" s="78"/>
      <c r="DP37" s="116" t="s">
        <v>94</v>
      </c>
      <c r="DQ37" s="118">
        <f>(DQ30-20)^2</f>
        <v>400</v>
      </c>
      <c r="DR37" s="118">
        <f>(DR30-20)^2</f>
        <v>400</v>
      </c>
      <c r="DS37" s="117" t="s">
        <v>94</v>
      </c>
      <c r="DT37" s="118">
        <f>(DT30-20)^2</f>
        <v>400</v>
      </c>
      <c r="DU37" s="119">
        <f>(DU30-20)^2</f>
        <v>400</v>
      </c>
      <c r="DV37" s="78"/>
      <c r="DW37" s="116" t="s">
        <v>94</v>
      </c>
      <c r="DX37" s="118">
        <f>(DX30-20)^2</f>
        <v>400</v>
      </c>
      <c r="DY37" s="118">
        <f>(DY30-20)^2</f>
        <v>400</v>
      </c>
      <c r="DZ37" s="117" t="s">
        <v>94</v>
      </c>
      <c r="EA37" s="118">
        <f>(EA30-20)^2</f>
        <v>400</v>
      </c>
      <c r="EB37" s="119">
        <f>(EB30-20)^2</f>
        <v>400</v>
      </c>
      <c r="EC37" s="78"/>
      <c r="ED37" s="116" t="s">
        <v>94</v>
      </c>
      <c r="EE37" s="118">
        <f>(EE30-20)^2</f>
        <v>400</v>
      </c>
      <c r="EF37" s="118">
        <f>(EF30-20)^2</f>
        <v>400</v>
      </c>
      <c r="EG37" s="117" t="s">
        <v>94</v>
      </c>
      <c r="EH37" s="118">
        <f>(EH30-20)^2</f>
        <v>400</v>
      </c>
      <c r="EI37" s="119">
        <f>(EI30-20)^2</f>
        <v>400</v>
      </c>
      <c r="EJ37" s="78"/>
      <c r="EK37" s="116" t="s">
        <v>94</v>
      </c>
      <c r="EL37" s="118">
        <f>(EL30-20)^2</f>
        <v>400</v>
      </c>
      <c r="EM37" s="118">
        <f>(EM30-20)^2</f>
        <v>400</v>
      </c>
      <c r="EN37" s="117" t="s">
        <v>94</v>
      </c>
      <c r="EO37" s="118">
        <f>(EO30-20)^2</f>
        <v>400</v>
      </c>
      <c r="EP37" s="119">
        <f>(EP30-20)^2</f>
        <v>400</v>
      </c>
      <c r="EQ37" s="77"/>
      <c r="ER37" s="116" t="s">
        <v>94</v>
      </c>
      <c r="ES37" s="118">
        <f>(ES30-20)^2</f>
        <v>400</v>
      </c>
      <c r="ET37" s="118">
        <f>(ET30-20)^2</f>
        <v>400</v>
      </c>
      <c r="EU37" s="117" t="s">
        <v>94</v>
      </c>
      <c r="EV37" s="118">
        <f>(EV30-20)^2</f>
        <v>400</v>
      </c>
      <c r="EW37" s="119">
        <f>(EW30-20)^2</f>
        <v>400</v>
      </c>
      <c r="EX37" s="77"/>
      <c r="EY37" s="116" t="s">
        <v>94</v>
      </c>
      <c r="EZ37" s="118">
        <f>(EZ30-20)^2</f>
        <v>400</v>
      </c>
      <c r="FA37" s="118">
        <f>(FA30-20)^2</f>
        <v>400</v>
      </c>
      <c r="FB37" s="117" t="s">
        <v>94</v>
      </c>
      <c r="FC37" s="118">
        <f>(FC30-20)^2</f>
        <v>400</v>
      </c>
      <c r="FD37" s="119">
        <f>(FD30-20)^2</f>
        <v>400</v>
      </c>
      <c r="FE37" s="77"/>
      <c r="FF37" s="116" t="s">
        <v>94</v>
      </c>
      <c r="FG37" s="118">
        <f>(FG30-20)^2</f>
        <v>400</v>
      </c>
      <c r="FH37" s="118">
        <f>(FH30-20)^2</f>
        <v>400</v>
      </c>
      <c r="FI37" s="117" t="s">
        <v>94</v>
      </c>
      <c r="FJ37" s="118">
        <f>(FJ30-20)^2</f>
        <v>400</v>
      </c>
      <c r="FK37" s="119">
        <f>(FK30-20)^2</f>
        <v>400</v>
      </c>
      <c r="FL37" s="77"/>
      <c r="FM37" s="116" t="s">
        <v>94</v>
      </c>
      <c r="FN37" s="118">
        <f>(FN30-20)^2</f>
        <v>400</v>
      </c>
      <c r="FO37" s="118">
        <f>(FO30-20)^2</f>
        <v>400</v>
      </c>
      <c r="FP37" s="117" t="s">
        <v>94</v>
      </c>
      <c r="FQ37" s="118">
        <f>(FQ30-20)^2</f>
        <v>400</v>
      </c>
      <c r="FR37" s="119">
        <f>(FR30-20)^2</f>
        <v>400</v>
      </c>
      <c r="FS37" s="77"/>
      <c r="FT37" s="116" t="s">
        <v>94</v>
      </c>
      <c r="FU37" s="118">
        <f>(FU30-20)^2</f>
        <v>400</v>
      </c>
      <c r="FV37" s="118">
        <f>(FV30-20)^2</f>
        <v>400</v>
      </c>
      <c r="FW37" s="117" t="s">
        <v>94</v>
      </c>
      <c r="FX37" s="118">
        <f>(FX30-20)^2</f>
        <v>400</v>
      </c>
      <c r="FY37" s="119">
        <f>(FY30-20)^2</f>
        <v>400</v>
      </c>
      <c r="FZ37" s="77"/>
      <c r="GA37" s="116" t="s">
        <v>94</v>
      </c>
      <c r="GB37" s="118">
        <f>(GB30-20)^2</f>
        <v>400</v>
      </c>
      <c r="GC37" s="118">
        <f>(GC30-20)^2</f>
        <v>400</v>
      </c>
      <c r="GD37" s="117" t="s">
        <v>94</v>
      </c>
      <c r="GE37" s="118">
        <f>(GE30-20)^2</f>
        <v>400</v>
      </c>
      <c r="GF37" s="119">
        <f>(GF30-20)^2</f>
        <v>400</v>
      </c>
      <c r="GG37" s="77"/>
      <c r="GH37" s="116" t="s">
        <v>94</v>
      </c>
      <c r="GI37" s="118">
        <f>(GI30-20)^2</f>
        <v>400</v>
      </c>
      <c r="GJ37" s="118">
        <f>(GJ30-20)^2</f>
        <v>400</v>
      </c>
      <c r="GK37" s="117" t="s">
        <v>94</v>
      </c>
      <c r="GL37" s="118">
        <f>(GL30-20)^2</f>
        <v>400</v>
      </c>
      <c r="GM37" s="119">
        <f>(GM30-20)^2</f>
        <v>400</v>
      </c>
      <c r="GN37" s="77"/>
      <c r="GO37" s="116" t="s">
        <v>94</v>
      </c>
      <c r="GP37" s="118">
        <f>(GP30-20)^2</f>
        <v>400</v>
      </c>
      <c r="GQ37" s="118">
        <f>(GQ30-20)^2</f>
        <v>400</v>
      </c>
      <c r="GR37" s="117" t="s">
        <v>94</v>
      </c>
      <c r="GS37" s="118">
        <f>(GS30-20)^2</f>
        <v>400</v>
      </c>
      <c r="GT37" s="119">
        <f>(GT30-20)^2</f>
        <v>400</v>
      </c>
      <c r="GU37" s="78"/>
      <c r="GV37" s="116" t="s">
        <v>94</v>
      </c>
      <c r="GW37" s="118">
        <f>(GW30-20)^2</f>
        <v>400</v>
      </c>
      <c r="GX37" s="118">
        <f>(GX30-20)^2</f>
        <v>400</v>
      </c>
      <c r="GY37" s="117" t="s">
        <v>94</v>
      </c>
      <c r="GZ37" s="118">
        <f>(GZ30-20)^2</f>
        <v>400</v>
      </c>
      <c r="HA37" s="119">
        <f>(HA30-20)^2</f>
        <v>400</v>
      </c>
      <c r="HB37" s="78"/>
      <c r="HC37" s="116" t="s">
        <v>94</v>
      </c>
      <c r="HD37" s="118">
        <f>(HD30-20)^2</f>
        <v>400</v>
      </c>
      <c r="HE37" s="118">
        <f>(HE30-20)^2</f>
        <v>400</v>
      </c>
      <c r="HF37" s="117" t="s">
        <v>94</v>
      </c>
      <c r="HG37" s="118">
        <f>(HG30-20)^2</f>
        <v>400</v>
      </c>
      <c r="HH37" s="119">
        <f>(HH30-20)^2</f>
        <v>400</v>
      </c>
      <c r="HI37" s="78"/>
      <c r="HJ37" s="116" t="s">
        <v>94</v>
      </c>
      <c r="HK37" s="118">
        <f>(HK30-20)^2</f>
        <v>400</v>
      </c>
      <c r="HL37" s="118">
        <f>(HL30-20)^2</f>
        <v>400</v>
      </c>
      <c r="HM37" s="117" t="s">
        <v>94</v>
      </c>
      <c r="HN37" s="118">
        <f>(HN30-20)^2</f>
        <v>400</v>
      </c>
      <c r="HO37" s="119">
        <f>(HO30-20)^2</f>
        <v>400</v>
      </c>
      <c r="HP37" s="78"/>
      <c r="HQ37" s="116" t="s">
        <v>94</v>
      </c>
      <c r="HR37" s="118">
        <f>(HR30-20)^2</f>
        <v>400</v>
      </c>
      <c r="HS37" s="118">
        <f>(HS30-20)^2</f>
        <v>400</v>
      </c>
      <c r="HT37" s="117" t="s">
        <v>94</v>
      </c>
      <c r="HU37" s="118">
        <f>(HU30-20)^2</f>
        <v>400</v>
      </c>
      <c r="HV37" s="119">
        <f>(HV30-20)^2</f>
        <v>400</v>
      </c>
      <c r="HW37" s="78"/>
      <c r="HX37" s="116" t="s">
        <v>94</v>
      </c>
      <c r="HY37" s="118">
        <f>(HY30-20)^2</f>
        <v>400</v>
      </c>
      <c r="HZ37" s="118">
        <f>(HZ30-20)^2</f>
        <v>400</v>
      </c>
      <c r="IA37" s="117" t="s">
        <v>94</v>
      </c>
      <c r="IB37" s="118">
        <f>(IB30-20)^2</f>
        <v>400</v>
      </c>
      <c r="IC37" s="119">
        <f>(IC30-20)^2</f>
        <v>400</v>
      </c>
      <c r="ID37" s="78"/>
      <c r="IE37" s="116" t="s">
        <v>94</v>
      </c>
      <c r="IF37" s="118">
        <f>(IF30-20)^2</f>
        <v>400</v>
      </c>
      <c r="IG37" s="118">
        <f>(IG30-20)^2</f>
        <v>400</v>
      </c>
      <c r="IH37" s="117" t="s">
        <v>94</v>
      </c>
      <c r="II37" s="118">
        <f>(II30-20)^2</f>
        <v>400</v>
      </c>
      <c r="IJ37" s="119">
        <f>(IJ30-20)^2</f>
        <v>400</v>
      </c>
      <c r="IK37" s="78"/>
      <c r="IL37" s="116" t="s">
        <v>94</v>
      </c>
      <c r="IM37" s="118">
        <f>(IM30-20)^2</f>
        <v>400</v>
      </c>
      <c r="IN37" s="118">
        <f>(IN30-20)^2</f>
        <v>400</v>
      </c>
      <c r="IO37" s="117" t="s">
        <v>94</v>
      </c>
      <c r="IP37" s="118">
        <f>(IP30-20)^2</f>
        <v>400</v>
      </c>
      <c r="IQ37" s="119">
        <f>(IQ30-20)^2</f>
        <v>400</v>
      </c>
      <c r="IR37" s="78"/>
      <c r="IS37" s="116" t="s">
        <v>94</v>
      </c>
      <c r="IT37" s="118">
        <f>(IT30-20)^2</f>
        <v>400</v>
      </c>
      <c r="IU37" s="118">
        <f>(IU30-20)^2</f>
        <v>400</v>
      </c>
      <c r="IV37" s="117" t="s">
        <v>94</v>
      </c>
      <c r="IW37" s="118">
        <f>(IW30-20)^2</f>
        <v>400</v>
      </c>
      <c r="IX37" s="119">
        <f>(IX30-20)^2</f>
        <v>400</v>
      </c>
      <c r="IY37" s="78"/>
      <c r="IZ37" s="116" t="s">
        <v>94</v>
      </c>
      <c r="JA37" s="118">
        <f>(JA30-20)^2</f>
        <v>400</v>
      </c>
      <c r="JB37" s="118">
        <f>(JB30-20)^2</f>
        <v>400</v>
      </c>
      <c r="JC37" s="117" t="s">
        <v>94</v>
      </c>
      <c r="JD37" s="118">
        <f>(JD30-20)^2</f>
        <v>400</v>
      </c>
      <c r="JE37" s="119">
        <f>(JE30-20)^2</f>
        <v>400</v>
      </c>
      <c r="JF37" s="78"/>
      <c r="JG37" s="116" t="s">
        <v>94</v>
      </c>
      <c r="JH37" s="118">
        <f>(JH30-20)^2</f>
        <v>400</v>
      </c>
      <c r="JI37" s="118">
        <f>(JI30-20)^2</f>
        <v>400</v>
      </c>
      <c r="JJ37" s="117" t="s">
        <v>94</v>
      </c>
      <c r="JK37" s="118">
        <f>(JK30-20)^2</f>
        <v>400</v>
      </c>
      <c r="JL37" s="119">
        <f>(JL30-20)^2</f>
        <v>400</v>
      </c>
      <c r="JM37" s="78"/>
      <c r="JN37" s="116" t="s">
        <v>94</v>
      </c>
      <c r="JO37" s="118">
        <f>(JO30-20)^2</f>
        <v>400</v>
      </c>
      <c r="JP37" s="118">
        <f>(JP30-20)^2</f>
        <v>400</v>
      </c>
      <c r="JQ37" s="117" t="s">
        <v>94</v>
      </c>
      <c r="JR37" s="118">
        <f>(JR30-20)^2</f>
        <v>400</v>
      </c>
      <c r="JS37" s="119">
        <f>(JS30-20)^2</f>
        <v>400</v>
      </c>
    </row>
    <row r="38" spans="1:279" hidden="1">
      <c r="A38" s="116" t="s">
        <v>95</v>
      </c>
      <c r="B38" s="120">
        <f>IFERROR(B29-B31*B36-B33*B37,"")</f>
        <v>0.83362140388588135</v>
      </c>
      <c r="C38" s="120">
        <f>IFERROR(C29-C31*C36-C33*C37,"")</f>
        <v>0.83362140388588135</v>
      </c>
      <c r="D38" s="117" t="s">
        <v>95</v>
      </c>
      <c r="E38" s="120">
        <f>IFERROR(E29-E31*E36-E33*E37,"")</f>
        <v>0.83362140388588135</v>
      </c>
      <c r="F38" s="121">
        <f>IFERROR(F29-F31*F36-F33*F37,"")</f>
        <v>0.83362140388588135</v>
      </c>
      <c r="G38" s="77"/>
      <c r="H38" s="116" t="s">
        <v>95</v>
      </c>
      <c r="I38" s="120">
        <f>IFERROR(I29-I31*I36-I33*I37,"")</f>
        <v>0.82974613903202343</v>
      </c>
      <c r="J38" s="120">
        <f>IFERROR(J29-J31*J36-J33*J37,"")</f>
        <v>0.82974613903202343</v>
      </c>
      <c r="K38" s="117" t="s">
        <v>95</v>
      </c>
      <c r="L38" s="120">
        <f>IFERROR(L29-L31*L36-L33*L37,"")</f>
        <v>0.82974613903202343</v>
      </c>
      <c r="M38" s="121">
        <f>IFERROR(M29-M31*M36-M33*M37,"")</f>
        <v>0.82974613903202343</v>
      </c>
      <c r="N38" s="77"/>
      <c r="O38" s="116" t="s">
        <v>95</v>
      </c>
      <c r="P38" s="120" t="str">
        <f>IFERROR(P29-P31*P36-P33*P37,"")</f>
        <v/>
      </c>
      <c r="Q38" s="120" t="str">
        <f>IFERROR(Q29-Q31*Q36-Q33*Q37,"")</f>
        <v/>
      </c>
      <c r="R38" s="117" t="s">
        <v>95</v>
      </c>
      <c r="S38" s="120" t="str">
        <f>IFERROR(S29-S31*S36-S33*S37,"")</f>
        <v/>
      </c>
      <c r="T38" s="121" t="str">
        <f>IFERROR(T29-T31*T36-T33*T37,"")</f>
        <v/>
      </c>
      <c r="U38" s="77"/>
      <c r="V38" s="116" t="s">
        <v>95</v>
      </c>
      <c r="W38" s="120" t="str">
        <f>IFERROR(W29-W31*W36-W33*W37,"")</f>
        <v/>
      </c>
      <c r="X38" s="120" t="str">
        <f>IFERROR(X29-X31*X36-X33*X37,"")</f>
        <v/>
      </c>
      <c r="Y38" s="117" t="s">
        <v>95</v>
      </c>
      <c r="Z38" s="120" t="str">
        <f>IFERROR(Z29-Z31*Z36-Z33*Z37,"")</f>
        <v/>
      </c>
      <c r="AA38" s="121" t="str">
        <f>IFERROR(AA29-AA31*AA36-AA33*AA37,"")</f>
        <v/>
      </c>
      <c r="AB38" s="77"/>
      <c r="AC38" s="116" t="s">
        <v>95</v>
      </c>
      <c r="AD38" s="120" t="str">
        <f>IFERROR(AD29-AD31*AD36-AD33*AD37,"")</f>
        <v/>
      </c>
      <c r="AE38" s="120" t="str">
        <f>IFERROR(AE29-AE31*AE36-AE33*AE37,"")</f>
        <v/>
      </c>
      <c r="AF38" s="117" t="s">
        <v>95</v>
      </c>
      <c r="AG38" s="120" t="str">
        <f>IFERROR(AG29-AG31*AG36-AG33*AG37,"")</f>
        <v/>
      </c>
      <c r="AH38" s="121" t="str">
        <f>IFERROR(AH29-AH31*AH36-AH33*AH37,"")</f>
        <v/>
      </c>
      <c r="AI38" s="77"/>
      <c r="AJ38" s="116" t="s">
        <v>95</v>
      </c>
      <c r="AK38" s="120" t="str">
        <f>IFERROR(AK29-AK31*AK36-AK33*AK37,"")</f>
        <v/>
      </c>
      <c r="AL38" s="120" t="str">
        <f>IFERROR(AL29-AL31*AL36-AL33*AL37,"")</f>
        <v/>
      </c>
      <c r="AM38" s="117" t="s">
        <v>95</v>
      </c>
      <c r="AN38" s="120" t="str">
        <f>IFERROR(AN29-AN31*AN36-AN33*AN37,"")</f>
        <v/>
      </c>
      <c r="AO38" s="121" t="str">
        <f>IFERROR(AO29-AO31*AO36-AO33*AO37,"")</f>
        <v/>
      </c>
      <c r="AP38" s="77"/>
      <c r="AQ38" s="116" t="s">
        <v>95</v>
      </c>
      <c r="AR38" s="120" t="str">
        <f>IFERROR(AR29-AR31*AR36-AR33*AR37,"")</f>
        <v/>
      </c>
      <c r="AS38" s="120" t="str">
        <f>IFERROR(AS29-AS31*AS36-AS33*AS37,"")</f>
        <v/>
      </c>
      <c r="AT38" s="117" t="s">
        <v>95</v>
      </c>
      <c r="AU38" s="120" t="str">
        <f>IFERROR(AU29-AU31*AU36-AU33*AU37,"")</f>
        <v/>
      </c>
      <c r="AV38" s="121" t="str">
        <f>IFERROR(AV29-AV31*AV36-AV33*AV37,"")</f>
        <v/>
      </c>
      <c r="AW38" s="77"/>
      <c r="AX38" s="116" t="s">
        <v>95</v>
      </c>
      <c r="AY38" s="120" t="str">
        <f>IFERROR(AY29-AY31*AY36-AY33*AY37,"")</f>
        <v/>
      </c>
      <c r="AZ38" s="120" t="str">
        <f>IFERROR(AZ29-AZ31*AZ36-AZ33*AZ37,"")</f>
        <v/>
      </c>
      <c r="BA38" s="117" t="s">
        <v>95</v>
      </c>
      <c r="BB38" s="120" t="str">
        <f>IFERROR(BB29-BB31*BB36-BB33*BB37,"")</f>
        <v/>
      </c>
      <c r="BC38" s="121" t="str">
        <f>IFERROR(BC29-BC31*BC36-BC33*BC37,"")</f>
        <v/>
      </c>
      <c r="BD38" s="77"/>
      <c r="BE38" s="116" t="s">
        <v>95</v>
      </c>
      <c r="BF38" s="120" t="str">
        <f>IFERROR(BF29-BF31*BF36-BF33*BF37,"")</f>
        <v/>
      </c>
      <c r="BG38" s="120" t="str">
        <f>IFERROR(BG29-BG31*BG36-BG33*BG37,"")</f>
        <v/>
      </c>
      <c r="BH38" s="117" t="s">
        <v>95</v>
      </c>
      <c r="BI38" s="120" t="str">
        <f>IFERROR(BI29-BI31*BI36-BI33*BI37,"")</f>
        <v/>
      </c>
      <c r="BJ38" s="121" t="str">
        <f>IFERROR(BJ29-BJ31*BJ36-BJ33*BJ37,"")</f>
        <v/>
      </c>
      <c r="BK38" s="77"/>
      <c r="BL38" s="116" t="s">
        <v>95</v>
      </c>
      <c r="BM38" s="120" t="str">
        <f>IFERROR(BM29-BM31*BM36-BM33*BM37,"")</f>
        <v/>
      </c>
      <c r="BN38" s="120" t="str">
        <f>IFERROR(BN29-BN31*BN36-BN33*BN37,"")</f>
        <v/>
      </c>
      <c r="BO38" s="117" t="s">
        <v>95</v>
      </c>
      <c r="BP38" s="120" t="str">
        <f>IFERROR(BP29-BP31*BP36-BP33*BP37,"")</f>
        <v/>
      </c>
      <c r="BQ38" s="121" t="str">
        <f>IFERROR(BQ29-BQ31*BQ36-BQ33*BQ37,"")</f>
        <v/>
      </c>
      <c r="BR38" s="78"/>
      <c r="BS38" s="116" t="s">
        <v>95</v>
      </c>
      <c r="BT38" s="120" t="str">
        <f>IFERROR(BT29-BT31*BT36-BT33*BT37,"")</f>
        <v/>
      </c>
      <c r="BU38" s="120" t="str">
        <f>IFERROR(BU29-BU31*BU36-BU33*BU37,"")</f>
        <v/>
      </c>
      <c r="BV38" s="117" t="s">
        <v>95</v>
      </c>
      <c r="BW38" s="120" t="str">
        <f>IFERROR(BW29-BW31*BW36-BW33*BW37,"")</f>
        <v/>
      </c>
      <c r="BX38" s="121" t="str">
        <f>IFERROR(BX29-BX31*BX36-BX33*BX37,"")</f>
        <v/>
      </c>
      <c r="BY38" s="78"/>
      <c r="BZ38" s="116" t="s">
        <v>95</v>
      </c>
      <c r="CA38" s="120" t="str">
        <f>IFERROR(CA29-CA31*CA36-CA33*CA37,"")</f>
        <v/>
      </c>
      <c r="CB38" s="120" t="str">
        <f>IFERROR(CB29-CB31*CB36-CB33*CB37,"")</f>
        <v/>
      </c>
      <c r="CC38" s="117" t="s">
        <v>95</v>
      </c>
      <c r="CD38" s="120" t="str">
        <f>IFERROR(CD29-CD31*CD36-CD33*CD37,"")</f>
        <v/>
      </c>
      <c r="CE38" s="121" t="str">
        <f>IFERROR(CE29-CE31*CE36-CE33*CE37,"")</f>
        <v/>
      </c>
      <c r="CF38" s="78"/>
      <c r="CG38" s="116" t="s">
        <v>95</v>
      </c>
      <c r="CH38" s="120" t="str">
        <f>IFERROR(CH29-CH31*CH36-CH33*CH37,"")</f>
        <v/>
      </c>
      <c r="CI38" s="120" t="str">
        <f>IFERROR(CI29-CI31*CI36-CI33*CI37,"")</f>
        <v/>
      </c>
      <c r="CJ38" s="117" t="s">
        <v>95</v>
      </c>
      <c r="CK38" s="120" t="str">
        <f>IFERROR(CK29-CK31*CK36-CK33*CK37,"")</f>
        <v/>
      </c>
      <c r="CL38" s="121" t="str">
        <f>IFERROR(CL29-CL31*CL36-CL33*CL37,"")</f>
        <v/>
      </c>
      <c r="CM38" s="78"/>
      <c r="CN38" s="116" t="s">
        <v>95</v>
      </c>
      <c r="CO38" s="120" t="str">
        <f>IFERROR(CO29-CO31*CO36-CO33*CO37,"")</f>
        <v/>
      </c>
      <c r="CP38" s="120" t="str">
        <f>IFERROR(CP29-CP31*CP36-CP33*CP37,"")</f>
        <v/>
      </c>
      <c r="CQ38" s="117" t="s">
        <v>95</v>
      </c>
      <c r="CR38" s="120" t="str">
        <f>IFERROR(CR29-CR31*CR36-CR33*CR37,"")</f>
        <v/>
      </c>
      <c r="CS38" s="121" t="str">
        <f>IFERROR(CS29-CS31*CS36-CS33*CS37,"")</f>
        <v/>
      </c>
      <c r="CT38" s="78"/>
      <c r="CU38" s="116" t="s">
        <v>95</v>
      </c>
      <c r="CV38" s="120" t="str">
        <f>IFERROR(CV29-CV31*CV36-CV33*CV37,"")</f>
        <v/>
      </c>
      <c r="CW38" s="120" t="str">
        <f>IFERROR(CW29-CW31*CW36-CW33*CW37,"")</f>
        <v/>
      </c>
      <c r="CX38" s="117" t="s">
        <v>95</v>
      </c>
      <c r="CY38" s="120" t="str">
        <f>IFERROR(CY29-CY31*CY36-CY33*CY37,"")</f>
        <v/>
      </c>
      <c r="CZ38" s="121" t="str">
        <f>IFERROR(CZ29-CZ31*CZ36-CZ33*CZ37,"")</f>
        <v/>
      </c>
      <c r="DA38" s="78"/>
      <c r="DB38" s="116" t="s">
        <v>95</v>
      </c>
      <c r="DC38" s="120" t="str">
        <f>IFERROR(DC29-DC31*DC36-DC33*DC37,"")</f>
        <v/>
      </c>
      <c r="DD38" s="120" t="str">
        <f>IFERROR(DD29-DD31*DD36-DD33*DD37,"")</f>
        <v/>
      </c>
      <c r="DE38" s="117" t="s">
        <v>95</v>
      </c>
      <c r="DF38" s="120" t="str">
        <f>IFERROR(DF29-DF31*DF36-DF33*DF37,"")</f>
        <v/>
      </c>
      <c r="DG38" s="121" t="str">
        <f>IFERROR(DG29-DG31*DG36-DG33*DG37,"")</f>
        <v/>
      </c>
      <c r="DH38" s="78"/>
      <c r="DI38" s="116" t="s">
        <v>95</v>
      </c>
      <c r="DJ38" s="120" t="str">
        <f>IFERROR(DJ29-DJ31*DJ36-DJ33*DJ37,"")</f>
        <v/>
      </c>
      <c r="DK38" s="120" t="str">
        <f>IFERROR(DK29-DK31*DK36-DK33*DK37,"")</f>
        <v/>
      </c>
      <c r="DL38" s="117" t="s">
        <v>95</v>
      </c>
      <c r="DM38" s="120" t="str">
        <f>IFERROR(DM29-DM31*DM36-DM33*DM37,"")</f>
        <v/>
      </c>
      <c r="DN38" s="121" t="str">
        <f>IFERROR(DN29-DN31*DN36-DN33*DN37,"")</f>
        <v/>
      </c>
      <c r="DO38" s="78"/>
      <c r="DP38" s="116" t="s">
        <v>95</v>
      </c>
      <c r="DQ38" s="120" t="str">
        <f>IFERROR(DQ29-DQ31*DQ36-DQ33*DQ37,"")</f>
        <v/>
      </c>
      <c r="DR38" s="120" t="str">
        <f>IFERROR(DR29-DR31*DR36-DR33*DR37,"")</f>
        <v/>
      </c>
      <c r="DS38" s="117" t="s">
        <v>95</v>
      </c>
      <c r="DT38" s="120" t="str">
        <f>IFERROR(DT29-DT31*DT36-DT33*DT37,"")</f>
        <v/>
      </c>
      <c r="DU38" s="121" t="str">
        <f>IFERROR(DU29-DU31*DU36-DU33*DU37,"")</f>
        <v/>
      </c>
      <c r="DV38" s="78"/>
      <c r="DW38" s="116" t="s">
        <v>95</v>
      </c>
      <c r="DX38" s="120" t="str">
        <f>IFERROR(DX29-DX31*DX36-DX33*DX37,"")</f>
        <v/>
      </c>
      <c r="DY38" s="120" t="str">
        <f>IFERROR(DY29-DY31*DY36-DY33*DY37,"")</f>
        <v/>
      </c>
      <c r="DZ38" s="117" t="s">
        <v>95</v>
      </c>
      <c r="EA38" s="120" t="str">
        <f>IFERROR(EA29-EA31*EA36-EA33*EA37,"")</f>
        <v/>
      </c>
      <c r="EB38" s="121" t="str">
        <f>IFERROR(EB29-EB31*EB36-EB33*EB37,"")</f>
        <v/>
      </c>
      <c r="EC38" s="78"/>
      <c r="ED38" s="116" t="s">
        <v>95</v>
      </c>
      <c r="EE38" s="120" t="str">
        <f>IFERROR(EE29-EE31*EE36-EE33*EE37,"")</f>
        <v/>
      </c>
      <c r="EF38" s="120" t="str">
        <f>IFERROR(EF29-EF31*EF36-EF33*EF37,"")</f>
        <v/>
      </c>
      <c r="EG38" s="117" t="s">
        <v>95</v>
      </c>
      <c r="EH38" s="120" t="str">
        <f>IFERROR(EH29-EH31*EH36-EH33*EH37,"")</f>
        <v/>
      </c>
      <c r="EI38" s="121" t="str">
        <f>IFERROR(EI29-EI31*EI36-EI33*EI37,"")</f>
        <v/>
      </c>
      <c r="EJ38" s="78"/>
      <c r="EK38" s="116" t="s">
        <v>95</v>
      </c>
      <c r="EL38" s="120" t="str">
        <f>IFERROR(EL29-EL31*EL36-EL33*EL37,"")</f>
        <v/>
      </c>
      <c r="EM38" s="120" t="str">
        <f>IFERROR(EM29-EM31*EM36-EM33*EM37,"")</f>
        <v/>
      </c>
      <c r="EN38" s="117" t="s">
        <v>95</v>
      </c>
      <c r="EO38" s="120" t="str">
        <f>IFERROR(EO29-EO31*EO36-EO33*EO37,"")</f>
        <v/>
      </c>
      <c r="EP38" s="121" t="str">
        <f>IFERROR(EP29-EP31*EP36-EP33*EP37,"")</f>
        <v/>
      </c>
      <c r="EQ38" s="77"/>
      <c r="ER38" s="116" t="s">
        <v>95</v>
      </c>
      <c r="ES38" s="120" t="str">
        <f>IFERROR(ES29-ES31*ES36-ES33*ES37,"")</f>
        <v/>
      </c>
      <c r="ET38" s="120" t="str">
        <f>IFERROR(ET29-ET31*ET36-ET33*ET37,"")</f>
        <v/>
      </c>
      <c r="EU38" s="117" t="s">
        <v>95</v>
      </c>
      <c r="EV38" s="120" t="str">
        <f>IFERROR(EV29-EV31*EV36-EV33*EV37,"")</f>
        <v/>
      </c>
      <c r="EW38" s="121" t="str">
        <f>IFERROR(EW29-EW31*EW36-EW33*EW37,"")</f>
        <v/>
      </c>
      <c r="EX38" s="77"/>
      <c r="EY38" s="116" t="s">
        <v>95</v>
      </c>
      <c r="EZ38" s="120" t="str">
        <f>IFERROR(EZ29-EZ31*EZ36-EZ33*EZ37,"")</f>
        <v/>
      </c>
      <c r="FA38" s="120" t="str">
        <f>IFERROR(FA29-FA31*FA36-FA33*FA37,"")</f>
        <v/>
      </c>
      <c r="FB38" s="117" t="s">
        <v>95</v>
      </c>
      <c r="FC38" s="120" t="str">
        <f>IFERROR(FC29-FC31*FC36-FC33*FC37,"")</f>
        <v/>
      </c>
      <c r="FD38" s="121" t="str">
        <f>IFERROR(FD29-FD31*FD36-FD33*FD37,"")</f>
        <v/>
      </c>
      <c r="FE38" s="77"/>
      <c r="FF38" s="116" t="s">
        <v>95</v>
      </c>
      <c r="FG38" s="120" t="str">
        <f>IFERROR(FG29-FG31*FG36-FG33*FG37,"")</f>
        <v/>
      </c>
      <c r="FH38" s="120" t="str">
        <f>IFERROR(FH29-FH31*FH36-FH33*FH37,"")</f>
        <v/>
      </c>
      <c r="FI38" s="117" t="s">
        <v>95</v>
      </c>
      <c r="FJ38" s="120" t="str">
        <f>IFERROR(FJ29-FJ31*FJ36-FJ33*FJ37,"")</f>
        <v/>
      </c>
      <c r="FK38" s="121" t="str">
        <f>IFERROR(FK29-FK31*FK36-FK33*FK37,"")</f>
        <v/>
      </c>
      <c r="FL38" s="77"/>
      <c r="FM38" s="116" t="s">
        <v>95</v>
      </c>
      <c r="FN38" s="120" t="str">
        <f>IFERROR(FN29-FN31*FN36-FN33*FN37,"")</f>
        <v/>
      </c>
      <c r="FO38" s="120" t="str">
        <f>IFERROR(FO29-FO31*FO36-FO33*FO37,"")</f>
        <v/>
      </c>
      <c r="FP38" s="117" t="s">
        <v>95</v>
      </c>
      <c r="FQ38" s="120" t="str">
        <f>IFERROR(FQ29-FQ31*FQ36-FQ33*FQ37,"")</f>
        <v/>
      </c>
      <c r="FR38" s="121" t="str">
        <f>IFERROR(FR29-FR31*FR36-FR33*FR37,"")</f>
        <v/>
      </c>
      <c r="FS38" s="77"/>
      <c r="FT38" s="116" t="s">
        <v>95</v>
      </c>
      <c r="FU38" s="120" t="str">
        <f>IFERROR(FU29-FU31*FU36-FU33*FU37,"")</f>
        <v/>
      </c>
      <c r="FV38" s="120" t="str">
        <f>IFERROR(FV29-FV31*FV36-FV33*FV37,"")</f>
        <v/>
      </c>
      <c r="FW38" s="117" t="s">
        <v>95</v>
      </c>
      <c r="FX38" s="120" t="str">
        <f>IFERROR(FX29-FX31*FX36-FX33*FX37,"")</f>
        <v/>
      </c>
      <c r="FY38" s="121" t="str">
        <f>IFERROR(FY29-FY31*FY36-FY33*FY37,"")</f>
        <v/>
      </c>
      <c r="FZ38" s="77"/>
      <c r="GA38" s="116" t="s">
        <v>95</v>
      </c>
      <c r="GB38" s="120" t="str">
        <f>IFERROR(GB29-GB31*GB36-GB33*GB37,"")</f>
        <v/>
      </c>
      <c r="GC38" s="120" t="str">
        <f>IFERROR(GC29-GC31*GC36-GC33*GC37,"")</f>
        <v/>
      </c>
      <c r="GD38" s="117" t="s">
        <v>95</v>
      </c>
      <c r="GE38" s="120" t="str">
        <f>IFERROR(GE29-GE31*GE36-GE33*GE37,"")</f>
        <v/>
      </c>
      <c r="GF38" s="121" t="str">
        <f>IFERROR(GF29-GF31*GF36-GF33*GF37,"")</f>
        <v/>
      </c>
      <c r="GG38" s="77"/>
      <c r="GH38" s="116" t="s">
        <v>95</v>
      </c>
      <c r="GI38" s="120" t="str">
        <f>IFERROR(GI29-GI31*GI36-GI33*GI37,"")</f>
        <v/>
      </c>
      <c r="GJ38" s="120" t="str">
        <f>IFERROR(GJ29-GJ31*GJ36-GJ33*GJ37,"")</f>
        <v/>
      </c>
      <c r="GK38" s="117" t="s">
        <v>95</v>
      </c>
      <c r="GL38" s="120" t="str">
        <f>IFERROR(GL29-GL31*GL36-GL33*GL37,"")</f>
        <v/>
      </c>
      <c r="GM38" s="121" t="str">
        <f>IFERROR(GM29-GM31*GM36-GM33*GM37,"")</f>
        <v/>
      </c>
      <c r="GN38" s="77"/>
      <c r="GO38" s="116" t="s">
        <v>95</v>
      </c>
      <c r="GP38" s="120" t="str">
        <f>IFERROR(GP29-GP31*GP36-GP33*GP37,"")</f>
        <v/>
      </c>
      <c r="GQ38" s="120" t="str">
        <f>IFERROR(GQ29-GQ31*GQ36-GQ33*GQ37,"")</f>
        <v/>
      </c>
      <c r="GR38" s="117" t="s">
        <v>95</v>
      </c>
      <c r="GS38" s="120" t="str">
        <f>IFERROR(GS29-GS31*GS36-GS33*GS37,"")</f>
        <v/>
      </c>
      <c r="GT38" s="121" t="str">
        <f>IFERROR(GT29-GT31*GT36-GT33*GT37,"")</f>
        <v/>
      </c>
      <c r="GU38" s="78"/>
      <c r="GV38" s="116" t="s">
        <v>95</v>
      </c>
      <c r="GW38" s="120" t="str">
        <f>IFERROR(GW29-GW31*GW36-GW33*GW37,"")</f>
        <v/>
      </c>
      <c r="GX38" s="120" t="str">
        <f>IFERROR(GX29-GX31*GX36-GX33*GX37,"")</f>
        <v/>
      </c>
      <c r="GY38" s="117" t="s">
        <v>95</v>
      </c>
      <c r="GZ38" s="120" t="str">
        <f>IFERROR(GZ29-GZ31*GZ36-GZ33*GZ37,"")</f>
        <v/>
      </c>
      <c r="HA38" s="121" t="str">
        <f>IFERROR(HA29-HA31*HA36-HA33*HA37,"")</f>
        <v/>
      </c>
      <c r="HB38" s="78"/>
      <c r="HC38" s="116" t="s">
        <v>95</v>
      </c>
      <c r="HD38" s="120" t="str">
        <f>IFERROR(HD29-HD31*HD36-HD33*HD37,"")</f>
        <v/>
      </c>
      <c r="HE38" s="120" t="str">
        <f>IFERROR(HE29-HE31*HE36-HE33*HE37,"")</f>
        <v/>
      </c>
      <c r="HF38" s="117" t="s">
        <v>95</v>
      </c>
      <c r="HG38" s="120" t="str">
        <f>IFERROR(HG29-HG31*HG36-HG33*HG37,"")</f>
        <v/>
      </c>
      <c r="HH38" s="121" t="str">
        <f>IFERROR(HH29-HH31*HH36-HH33*HH37,"")</f>
        <v/>
      </c>
      <c r="HI38" s="78"/>
      <c r="HJ38" s="116" t="s">
        <v>95</v>
      </c>
      <c r="HK38" s="120" t="str">
        <f>IFERROR(HK29-HK31*HK36-HK33*HK37,"")</f>
        <v/>
      </c>
      <c r="HL38" s="120" t="str">
        <f>IFERROR(HL29-HL31*HL36-HL33*HL37,"")</f>
        <v/>
      </c>
      <c r="HM38" s="117" t="s">
        <v>95</v>
      </c>
      <c r="HN38" s="120" t="str">
        <f>IFERROR(HN29-HN31*HN36-HN33*HN37,"")</f>
        <v/>
      </c>
      <c r="HO38" s="121" t="str">
        <f>IFERROR(HO29-HO31*HO36-HO33*HO37,"")</f>
        <v/>
      </c>
      <c r="HP38" s="78"/>
      <c r="HQ38" s="116" t="s">
        <v>95</v>
      </c>
      <c r="HR38" s="120" t="str">
        <f>IFERROR(HR29-HR31*HR36-HR33*HR37,"")</f>
        <v/>
      </c>
      <c r="HS38" s="120" t="str">
        <f>IFERROR(HS29-HS31*HS36-HS33*HS37,"")</f>
        <v/>
      </c>
      <c r="HT38" s="117" t="s">
        <v>95</v>
      </c>
      <c r="HU38" s="120" t="str">
        <f>IFERROR(HU29-HU31*HU36-HU33*HU37,"")</f>
        <v/>
      </c>
      <c r="HV38" s="121" t="str">
        <f>IFERROR(HV29-HV31*HV36-HV33*HV37,"")</f>
        <v/>
      </c>
      <c r="HW38" s="78"/>
      <c r="HX38" s="116" t="s">
        <v>95</v>
      </c>
      <c r="HY38" s="120" t="str">
        <f>IFERROR(HY29-HY31*HY36-HY33*HY37,"")</f>
        <v/>
      </c>
      <c r="HZ38" s="120" t="str">
        <f>IFERROR(HZ29-HZ31*HZ36-HZ33*HZ37,"")</f>
        <v/>
      </c>
      <c r="IA38" s="117" t="s">
        <v>95</v>
      </c>
      <c r="IB38" s="120" t="str">
        <f>IFERROR(IB29-IB31*IB36-IB33*IB37,"")</f>
        <v/>
      </c>
      <c r="IC38" s="121" t="str">
        <f>IFERROR(IC29-IC31*IC36-IC33*IC37,"")</f>
        <v/>
      </c>
      <c r="ID38" s="78"/>
      <c r="IE38" s="116" t="s">
        <v>95</v>
      </c>
      <c r="IF38" s="120" t="str">
        <f>IFERROR(IF29-IF31*IF36-IF33*IF37,"")</f>
        <v/>
      </c>
      <c r="IG38" s="120" t="str">
        <f>IFERROR(IG29-IG31*IG36-IG33*IG37,"")</f>
        <v/>
      </c>
      <c r="IH38" s="117" t="s">
        <v>95</v>
      </c>
      <c r="II38" s="120" t="str">
        <f>IFERROR(II29-II31*II36-II33*II37,"")</f>
        <v/>
      </c>
      <c r="IJ38" s="121" t="str">
        <f>IFERROR(IJ29-IJ31*IJ36-IJ33*IJ37,"")</f>
        <v/>
      </c>
      <c r="IK38" s="78"/>
      <c r="IL38" s="116" t="s">
        <v>95</v>
      </c>
      <c r="IM38" s="120" t="str">
        <f>IFERROR(IM29-IM31*IM36-IM33*IM37,"")</f>
        <v/>
      </c>
      <c r="IN38" s="120" t="str">
        <f>IFERROR(IN29-IN31*IN36-IN33*IN37,"")</f>
        <v/>
      </c>
      <c r="IO38" s="117" t="s">
        <v>95</v>
      </c>
      <c r="IP38" s="120" t="str">
        <f>IFERROR(IP29-IP31*IP36-IP33*IP37,"")</f>
        <v/>
      </c>
      <c r="IQ38" s="121" t="str">
        <f>IFERROR(IQ29-IQ31*IQ36-IQ33*IQ37,"")</f>
        <v/>
      </c>
      <c r="IR38" s="78"/>
      <c r="IS38" s="116" t="s">
        <v>95</v>
      </c>
      <c r="IT38" s="120" t="str">
        <f>IFERROR(IT29-IT31*IT36-IT33*IT37,"")</f>
        <v/>
      </c>
      <c r="IU38" s="120" t="str">
        <f>IFERROR(IU29-IU31*IU36-IU33*IU37,"")</f>
        <v/>
      </c>
      <c r="IV38" s="117" t="s">
        <v>95</v>
      </c>
      <c r="IW38" s="120" t="str">
        <f>IFERROR(IW29-IW31*IW36-IW33*IW37,"")</f>
        <v/>
      </c>
      <c r="IX38" s="121" t="str">
        <f>IFERROR(IX29-IX31*IX36-IX33*IX37,"")</f>
        <v/>
      </c>
      <c r="IY38" s="78"/>
      <c r="IZ38" s="116" t="s">
        <v>95</v>
      </c>
      <c r="JA38" s="120" t="str">
        <f>IFERROR(JA29-JA31*JA36-JA33*JA37,"")</f>
        <v/>
      </c>
      <c r="JB38" s="120" t="str">
        <f>IFERROR(JB29-JB31*JB36-JB33*JB37,"")</f>
        <v/>
      </c>
      <c r="JC38" s="117" t="s">
        <v>95</v>
      </c>
      <c r="JD38" s="120" t="str">
        <f>IFERROR(JD29-JD31*JD36-JD33*JD37,"")</f>
        <v/>
      </c>
      <c r="JE38" s="121" t="str">
        <f>IFERROR(JE29-JE31*JE36-JE33*JE37,"")</f>
        <v/>
      </c>
      <c r="JF38" s="78"/>
      <c r="JG38" s="116" t="s">
        <v>95</v>
      </c>
      <c r="JH38" s="120" t="str">
        <f>IFERROR(JH29-JH31*JH36-JH33*JH37,"")</f>
        <v/>
      </c>
      <c r="JI38" s="120" t="str">
        <f>IFERROR(JI29-JI31*JI36-JI33*JI37,"")</f>
        <v/>
      </c>
      <c r="JJ38" s="117" t="s">
        <v>95</v>
      </c>
      <c r="JK38" s="120" t="str">
        <f>IFERROR(JK29-JK31*JK36-JK33*JK37,"")</f>
        <v/>
      </c>
      <c r="JL38" s="121" t="str">
        <f>IFERROR(JL29-JL31*JL36-JL33*JL37,"")</f>
        <v/>
      </c>
      <c r="JM38" s="78"/>
      <c r="JN38" s="116" t="s">
        <v>95</v>
      </c>
      <c r="JO38" s="120" t="str">
        <f>IFERROR(JO29-JO31*JO36-JO33*JO37,"")</f>
        <v/>
      </c>
      <c r="JP38" s="120" t="str">
        <f>IFERROR(JP29-JP31*JP36-JP33*JP37,"")</f>
        <v/>
      </c>
      <c r="JQ38" s="117" t="s">
        <v>95</v>
      </c>
      <c r="JR38" s="120" t="str">
        <f>IFERROR(JR29-JR31*JR36-JR33*JR37,"")</f>
        <v/>
      </c>
      <c r="JS38" s="121" t="str">
        <f>IFERROR(JS29-JS31*JS36-JS33*JS37,"")</f>
        <v/>
      </c>
    </row>
    <row r="39" spans="1:279" hidden="1">
      <c r="A39" s="116" t="s">
        <v>96</v>
      </c>
      <c r="B39" s="120">
        <f>IFERROR(1+B32*B36+B34*B37,"")</f>
        <v>1.0097015466553247</v>
      </c>
      <c r="C39" s="120">
        <f>IFERROR(1+C32*C36+C34*C37,"")</f>
        <v>1.0097015466553247</v>
      </c>
      <c r="D39" s="117" t="s">
        <v>96</v>
      </c>
      <c r="E39" s="120">
        <f>IFERROR(1+E32*E36+E34*E37,"")</f>
        <v>1.0097015466553247</v>
      </c>
      <c r="F39" s="121">
        <f>IFERROR(1+F32*F36+F34*F37,"")</f>
        <v>1.0097015466553247</v>
      </c>
      <c r="G39" s="77"/>
      <c r="H39" s="116" t="s">
        <v>96</v>
      </c>
      <c r="I39" s="120">
        <f>IFERROR(1+I32*I36+I34*I37,"")</f>
        <v>1.0071146383889742</v>
      </c>
      <c r="J39" s="120">
        <f>IFERROR(1+J32*J36+J34*J37,"")</f>
        <v>1.0071146383889742</v>
      </c>
      <c r="K39" s="117" t="s">
        <v>96</v>
      </c>
      <c r="L39" s="120">
        <f>IFERROR(1+L32*L36+L34*L37,"")</f>
        <v>1.0071146383889742</v>
      </c>
      <c r="M39" s="121">
        <f>IFERROR(1+M32*M36+M34*M37,"")</f>
        <v>1.0071146383889742</v>
      </c>
      <c r="N39" s="77"/>
      <c r="O39" s="116" t="s">
        <v>96</v>
      </c>
      <c r="P39" s="120" t="str">
        <f>IFERROR(1+P32*P36+P34*P37,"")</f>
        <v/>
      </c>
      <c r="Q39" s="120" t="str">
        <f>IFERROR(1+Q32*Q36+Q34*Q37,"")</f>
        <v/>
      </c>
      <c r="R39" s="117" t="s">
        <v>96</v>
      </c>
      <c r="S39" s="120" t="str">
        <f>IFERROR(1+S32*S36+S34*S37,"")</f>
        <v/>
      </c>
      <c r="T39" s="121" t="str">
        <f>IFERROR(1+T32*T36+T34*T37,"")</f>
        <v/>
      </c>
      <c r="U39" s="77"/>
      <c r="V39" s="116" t="s">
        <v>96</v>
      </c>
      <c r="W39" s="120" t="str">
        <f>IFERROR(1+W32*W36+W34*W37,"")</f>
        <v/>
      </c>
      <c r="X39" s="120" t="str">
        <f>IFERROR(1+X32*X36+X34*X37,"")</f>
        <v/>
      </c>
      <c r="Y39" s="117" t="s">
        <v>96</v>
      </c>
      <c r="Z39" s="120" t="str">
        <f>IFERROR(1+Z32*Z36+Z34*Z37,"")</f>
        <v/>
      </c>
      <c r="AA39" s="121" t="str">
        <f>IFERROR(1+AA32*AA36+AA34*AA37,"")</f>
        <v/>
      </c>
      <c r="AB39" s="77"/>
      <c r="AC39" s="116" t="s">
        <v>96</v>
      </c>
      <c r="AD39" s="120" t="str">
        <f>IFERROR(1+AD32*AD36+AD34*AD37,"")</f>
        <v/>
      </c>
      <c r="AE39" s="120" t="str">
        <f>IFERROR(1+AE32*AE36+AE34*AE37,"")</f>
        <v/>
      </c>
      <c r="AF39" s="117" t="s">
        <v>96</v>
      </c>
      <c r="AG39" s="120" t="str">
        <f>IFERROR(1+AG32*AG36+AG34*AG37,"")</f>
        <v/>
      </c>
      <c r="AH39" s="121" t="str">
        <f>IFERROR(1+AH32*AH36+AH34*AH37,"")</f>
        <v/>
      </c>
      <c r="AI39" s="77"/>
      <c r="AJ39" s="116" t="s">
        <v>96</v>
      </c>
      <c r="AK39" s="120" t="str">
        <f>IFERROR(1+AK32*AK36+AK34*AK37,"")</f>
        <v/>
      </c>
      <c r="AL39" s="120" t="str">
        <f>IFERROR(1+AL32*AL36+AL34*AL37,"")</f>
        <v/>
      </c>
      <c r="AM39" s="117" t="s">
        <v>96</v>
      </c>
      <c r="AN39" s="120" t="str">
        <f>IFERROR(1+AN32*AN36+AN34*AN37,"")</f>
        <v/>
      </c>
      <c r="AO39" s="121" t="str">
        <f>IFERROR(1+AO32*AO36+AO34*AO37,"")</f>
        <v/>
      </c>
      <c r="AP39" s="77"/>
      <c r="AQ39" s="116" t="s">
        <v>96</v>
      </c>
      <c r="AR39" s="120" t="str">
        <f>IFERROR(1+AR32*AR36+AR34*AR37,"")</f>
        <v/>
      </c>
      <c r="AS39" s="120" t="str">
        <f>IFERROR(1+AS32*AS36+AS34*AS37,"")</f>
        <v/>
      </c>
      <c r="AT39" s="117" t="s">
        <v>96</v>
      </c>
      <c r="AU39" s="120" t="str">
        <f>IFERROR(1+AU32*AU36+AU34*AU37,"")</f>
        <v/>
      </c>
      <c r="AV39" s="121" t="str">
        <f>IFERROR(1+AV32*AV36+AV34*AV37,"")</f>
        <v/>
      </c>
      <c r="AW39" s="77"/>
      <c r="AX39" s="116" t="s">
        <v>96</v>
      </c>
      <c r="AY39" s="120" t="str">
        <f>IFERROR(1+AY32*AY36+AY34*AY37,"")</f>
        <v/>
      </c>
      <c r="AZ39" s="120" t="str">
        <f>IFERROR(1+AZ32*AZ36+AZ34*AZ37,"")</f>
        <v/>
      </c>
      <c r="BA39" s="117" t="s">
        <v>96</v>
      </c>
      <c r="BB39" s="120" t="str">
        <f>IFERROR(1+BB32*BB36+BB34*BB37,"")</f>
        <v/>
      </c>
      <c r="BC39" s="121" t="str">
        <f>IFERROR(1+BC32*BC36+BC34*BC37,"")</f>
        <v/>
      </c>
      <c r="BD39" s="77"/>
      <c r="BE39" s="116" t="s">
        <v>96</v>
      </c>
      <c r="BF39" s="120" t="str">
        <f>IFERROR(1+BF32*BF36+BF34*BF37,"")</f>
        <v/>
      </c>
      <c r="BG39" s="120" t="str">
        <f>IFERROR(1+BG32*BG36+BG34*BG37,"")</f>
        <v/>
      </c>
      <c r="BH39" s="117" t="s">
        <v>96</v>
      </c>
      <c r="BI39" s="120" t="str">
        <f>IFERROR(1+BI32*BI36+BI34*BI37,"")</f>
        <v/>
      </c>
      <c r="BJ39" s="121" t="str">
        <f>IFERROR(1+BJ32*BJ36+BJ34*BJ37,"")</f>
        <v/>
      </c>
      <c r="BK39" s="77"/>
      <c r="BL39" s="116" t="s">
        <v>96</v>
      </c>
      <c r="BM39" s="120" t="str">
        <f>IFERROR(1+BM32*BM36+BM34*BM37,"")</f>
        <v/>
      </c>
      <c r="BN39" s="120" t="str">
        <f>IFERROR(1+BN32*BN36+BN34*BN37,"")</f>
        <v/>
      </c>
      <c r="BO39" s="117" t="s">
        <v>96</v>
      </c>
      <c r="BP39" s="120" t="str">
        <f>IFERROR(1+BP32*BP36+BP34*BP37,"")</f>
        <v/>
      </c>
      <c r="BQ39" s="121" t="str">
        <f>IFERROR(1+BQ32*BQ36+BQ34*BQ37,"")</f>
        <v/>
      </c>
      <c r="BR39" s="78"/>
      <c r="BS39" s="116" t="s">
        <v>96</v>
      </c>
      <c r="BT39" s="120" t="str">
        <f>IFERROR(1+BT32*BT36+BT34*BT37,"")</f>
        <v/>
      </c>
      <c r="BU39" s="120" t="str">
        <f>IFERROR(1+BU32*BU36+BU34*BU37,"")</f>
        <v/>
      </c>
      <c r="BV39" s="117" t="s">
        <v>96</v>
      </c>
      <c r="BW39" s="120" t="str">
        <f>IFERROR(1+BW32*BW36+BW34*BW37,"")</f>
        <v/>
      </c>
      <c r="BX39" s="121" t="str">
        <f>IFERROR(1+BX32*BX36+BX34*BX37,"")</f>
        <v/>
      </c>
      <c r="BY39" s="78"/>
      <c r="BZ39" s="116" t="s">
        <v>96</v>
      </c>
      <c r="CA39" s="120" t="str">
        <f>IFERROR(1+CA32*CA36+CA34*CA37,"")</f>
        <v/>
      </c>
      <c r="CB39" s="120" t="str">
        <f>IFERROR(1+CB32*CB36+CB34*CB37,"")</f>
        <v/>
      </c>
      <c r="CC39" s="117" t="s">
        <v>96</v>
      </c>
      <c r="CD39" s="120" t="str">
        <f>IFERROR(1+CD32*CD36+CD34*CD37,"")</f>
        <v/>
      </c>
      <c r="CE39" s="121" t="str">
        <f>IFERROR(1+CE32*CE36+CE34*CE37,"")</f>
        <v/>
      </c>
      <c r="CF39" s="78"/>
      <c r="CG39" s="116" t="s">
        <v>96</v>
      </c>
      <c r="CH39" s="120" t="str">
        <f>IFERROR(1+CH32*CH36+CH34*CH37,"")</f>
        <v/>
      </c>
      <c r="CI39" s="120" t="str">
        <f>IFERROR(1+CI32*CI36+CI34*CI37,"")</f>
        <v/>
      </c>
      <c r="CJ39" s="117" t="s">
        <v>96</v>
      </c>
      <c r="CK39" s="120" t="str">
        <f>IFERROR(1+CK32*CK36+CK34*CK37,"")</f>
        <v/>
      </c>
      <c r="CL39" s="121" t="str">
        <f>IFERROR(1+CL32*CL36+CL34*CL37,"")</f>
        <v/>
      </c>
      <c r="CM39" s="78"/>
      <c r="CN39" s="116" t="s">
        <v>96</v>
      </c>
      <c r="CO39" s="120" t="str">
        <f>IFERROR(1+CO32*CO36+CO34*CO37,"")</f>
        <v/>
      </c>
      <c r="CP39" s="120" t="str">
        <f>IFERROR(1+CP32*CP36+CP34*CP37,"")</f>
        <v/>
      </c>
      <c r="CQ39" s="117" t="s">
        <v>96</v>
      </c>
      <c r="CR39" s="120" t="str">
        <f>IFERROR(1+CR32*CR36+CR34*CR37,"")</f>
        <v/>
      </c>
      <c r="CS39" s="121" t="str">
        <f>IFERROR(1+CS32*CS36+CS34*CS37,"")</f>
        <v/>
      </c>
      <c r="CT39" s="78"/>
      <c r="CU39" s="116" t="s">
        <v>96</v>
      </c>
      <c r="CV39" s="120" t="str">
        <f>IFERROR(1+CV32*CV36+CV34*CV37,"")</f>
        <v/>
      </c>
      <c r="CW39" s="120" t="str">
        <f>IFERROR(1+CW32*CW36+CW34*CW37,"")</f>
        <v/>
      </c>
      <c r="CX39" s="117" t="s">
        <v>96</v>
      </c>
      <c r="CY39" s="120" t="str">
        <f>IFERROR(1+CY32*CY36+CY34*CY37,"")</f>
        <v/>
      </c>
      <c r="CZ39" s="121" t="str">
        <f>IFERROR(1+CZ32*CZ36+CZ34*CZ37,"")</f>
        <v/>
      </c>
      <c r="DA39" s="78"/>
      <c r="DB39" s="116" t="s">
        <v>96</v>
      </c>
      <c r="DC39" s="120" t="str">
        <f>IFERROR(1+DC32*DC36+DC34*DC37,"")</f>
        <v/>
      </c>
      <c r="DD39" s="120" t="str">
        <f>IFERROR(1+DD32*DD36+DD34*DD37,"")</f>
        <v/>
      </c>
      <c r="DE39" s="117" t="s">
        <v>96</v>
      </c>
      <c r="DF39" s="120" t="str">
        <f>IFERROR(1+DF32*DF36+DF34*DF37,"")</f>
        <v/>
      </c>
      <c r="DG39" s="121" t="str">
        <f>IFERROR(1+DG32*DG36+DG34*DG37,"")</f>
        <v/>
      </c>
      <c r="DH39" s="78"/>
      <c r="DI39" s="116" t="s">
        <v>96</v>
      </c>
      <c r="DJ39" s="120" t="str">
        <f>IFERROR(1+DJ32*DJ36+DJ34*DJ37,"")</f>
        <v/>
      </c>
      <c r="DK39" s="120" t="str">
        <f>IFERROR(1+DK32*DK36+DK34*DK37,"")</f>
        <v/>
      </c>
      <c r="DL39" s="117" t="s">
        <v>96</v>
      </c>
      <c r="DM39" s="120" t="str">
        <f>IFERROR(1+DM32*DM36+DM34*DM37,"")</f>
        <v/>
      </c>
      <c r="DN39" s="121" t="str">
        <f>IFERROR(1+DN32*DN36+DN34*DN37,"")</f>
        <v/>
      </c>
      <c r="DO39" s="78"/>
      <c r="DP39" s="116" t="s">
        <v>96</v>
      </c>
      <c r="DQ39" s="120" t="str">
        <f>IFERROR(1+DQ32*DQ36+DQ34*DQ37,"")</f>
        <v/>
      </c>
      <c r="DR39" s="120" t="str">
        <f>IFERROR(1+DR32*DR36+DR34*DR37,"")</f>
        <v/>
      </c>
      <c r="DS39" s="117" t="s">
        <v>96</v>
      </c>
      <c r="DT39" s="120" t="str">
        <f>IFERROR(1+DT32*DT36+DT34*DT37,"")</f>
        <v/>
      </c>
      <c r="DU39" s="121" t="str">
        <f>IFERROR(1+DU32*DU36+DU34*DU37,"")</f>
        <v/>
      </c>
      <c r="DV39" s="78"/>
      <c r="DW39" s="116" t="s">
        <v>96</v>
      </c>
      <c r="DX39" s="120" t="str">
        <f>IFERROR(1+DX32*DX36+DX34*DX37,"")</f>
        <v/>
      </c>
      <c r="DY39" s="120" t="str">
        <f>IFERROR(1+DY32*DY36+DY34*DY37,"")</f>
        <v/>
      </c>
      <c r="DZ39" s="117" t="s">
        <v>96</v>
      </c>
      <c r="EA39" s="120" t="str">
        <f>IFERROR(1+EA32*EA36+EA34*EA37,"")</f>
        <v/>
      </c>
      <c r="EB39" s="121" t="str">
        <f>IFERROR(1+EB32*EB36+EB34*EB37,"")</f>
        <v/>
      </c>
      <c r="EC39" s="78"/>
      <c r="ED39" s="116" t="s">
        <v>96</v>
      </c>
      <c r="EE39" s="120" t="str">
        <f>IFERROR(1+EE32*EE36+EE34*EE37,"")</f>
        <v/>
      </c>
      <c r="EF39" s="120" t="str">
        <f>IFERROR(1+EF32*EF36+EF34*EF37,"")</f>
        <v/>
      </c>
      <c r="EG39" s="117" t="s">
        <v>96</v>
      </c>
      <c r="EH39" s="120" t="str">
        <f>IFERROR(1+EH32*EH36+EH34*EH37,"")</f>
        <v/>
      </c>
      <c r="EI39" s="121" t="str">
        <f>IFERROR(1+EI32*EI36+EI34*EI37,"")</f>
        <v/>
      </c>
      <c r="EJ39" s="78"/>
      <c r="EK39" s="116" t="s">
        <v>96</v>
      </c>
      <c r="EL39" s="120" t="str">
        <f>IFERROR(1+EL32*EL36+EL34*EL37,"")</f>
        <v/>
      </c>
      <c r="EM39" s="120" t="str">
        <f>IFERROR(1+EM32*EM36+EM34*EM37,"")</f>
        <v/>
      </c>
      <c r="EN39" s="117" t="s">
        <v>96</v>
      </c>
      <c r="EO39" s="120" t="str">
        <f>IFERROR(1+EO32*EO36+EO34*EO37,"")</f>
        <v/>
      </c>
      <c r="EP39" s="121" t="str">
        <f>IFERROR(1+EP32*EP36+EP34*EP37,"")</f>
        <v/>
      </c>
      <c r="EQ39" s="77"/>
      <c r="ER39" s="116" t="s">
        <v>96</v>
      </c>
      <c r="ES39" s="120" t="str">
        <f>IFERROR(1+ES32*ES36+ES34*ES37,"")</f>
        <v/>
      </c>
      <c r="ET39" s="120" t="str">
        <f>IFERROR(1+ET32*ET36+ET34*ET37,"")</f>
        <v/>
      </c>
      <c r="EU39" s="117" t="s">
        <v>96</v>
      </c>
      <c r="EV39" s="120" t="str">
        <f>IFERROR(1+EV32*EV36+EV34*EV37,"")</f>
        <v/>
      </c>
      <c r="EW39" s="121" t="str">
        <f>IFERROR(1+EW32*EW36+EW34*EW37,"")</f>
        <v/>
      </c>
      <c r="EX39" s="77"/>
      <c r="EY39" s="116" t="s">
        <v>96</v>
      </c>
      <c r="EZ39" s="120" t="str">
        <f>IFERROR(1+EZ32*EZ36+EZ34*EZ37,"")</f>
        <v/>
      </c>
      <c r="FA39" s="120" t="str">
        <f>IFERROR(1+FA32*FA36+FA34*FA37,"")</f>
        <v/>
      </c>
      <c r="FB39" s="117" t="s">
        <v>96</v>
      </c>
      <c r="FC39" s="120" t="str">
        <f>IFERROR(1+FC32*FC36+FC34*FC37,"")</f>
        <v/>
      </c>
      <c r="FD39" s="121" t="str">
        <f>IFERROR(1+FD32*FD36+FD34*FD37,"")</f>
        <v/>
      </c>
      <c r="FE39" s="77"/>
      <c r="FF39" s="116" t="s">
        <v>96</v>
      </c>
      <c r="FG39" s="120" t="str">
        <f>IFERROR(1+FG32*FG36+FG34*FG37,"")</f>
        <v/>
      </c>
      <c r="FH39" s="120" t="str">
        <f>IFERROR(1+FH32*FH36+FH34*FH37,"")</f>
        <v/>
      </c>
      <c r="FI39" s="117" t="s">
        <v>96</v>
      </c>
      <c r="FJ39" s="120" t="str">
        <f>IFERROR(1+FJ32*FJ36+FJ34*FJ37,"")</f>
        <v/>
      </c>
      <c r="FK39" s="121" t="str">
        <f>IFERROR(1+FK32*FK36+FK34*FK37,"")</f>
        <v/>
      </c>
      <c r="FL39" s="77"/>
      <c r="FM39" s="116" t="s">
        <v>96</v>
      </c>
      <c r="FN39" s="120" t="str">
        <f>IFERROR(1+FN32*FN36+FN34*FN37,"")</f>
        <v/>
      </c>
      <c r="FO39" s="120" t="str">
        <f>IFERROR(1+FO32*FO36+FO34*FO37,"")</f>
        <v/>
      </c>
      <c r="FP39" s="117" t="s">
        <v>96</v>
      </c>
      <c r="FQ39" s="120" t="str">
        <f>IFERROR(1+FQ32*FQ36+FQ34*FQ37,"")</f>
        <v/>
      </c>
      <c r="FR39" s="121" t="str">
        <f>IFERROR(1+FR32*FR36+FR34*FR37,"")</f>
        <v/>
      </c>
      <c r="FS39" s="77"/>
      <c r="FT39" s="116" t="s">
        <v>96</v>
      </c>
      <c r="FU39" s="120" t="str">
        <f>IFERROR(1+FU32*FU36+FU34*FU37,"")</f>
        <v/>
      </c>
      <c r="FV39" s="120" t="str">
        <f>IFERROR(1+FV32*FV36+FV34*FV37,"")</f>
        <v/>
      </c>
      <c r="FW39" s="117" t="s">
        <v>96</v>
      </c>
      <c r="FX39" s="120" t="str">
        <f>IFERROR(1+FX32*FX36+FX34*FX37,"")</f>
        <v/>
      </c>
      <c r="FY39" s="121" t="str">
        <f>IFERROR(1+FY32*FY36+FY34*FY37,"")</f>
        <v/>
      </c>
      <c r="FZ39" s="77"/>
      <c r="GA39" s="116" t="s">
        <v>96</v>
      </c>
      <c r="GB39" s="120" t="str">
        <f>IFERROR(1+GB32*GB36+GB34*GB37,"")</f>
        <v/>
      </c>
      <c r="GC39" s="120" t="str">
        <f>IFERROR(1+GC32*GC36+GC34*GC37,"")</f>
        <v/>
      </c>
      <c r="GD39" s="117" t="s">
        <v>96</v>
      </c>
      <c r="GE39" s="120" t="str">
        <f>IFERROR(1+GE32*GE36+GE34*GE37,"")</f>
        <v/>
      </c>
      <c r="GF39" s="121" t="str">
        <f>IFERROR(1+GF32*GF36+GF34*GF37,"")</f>
        <v/>
      </c>
      <c r="GG39" s="77"/>
      <c r="GH39" s="116" t="s">
        <v>96</v>
      </c>
      <c r="GI39" s="120" t="str">
        <f>IFERROR(1+GI32*GI36+GI34*GI37,"")</f>
        <v/>
      </c>
      <c r="GJ39" s="120" t="str">
        <f>IFERROR(1+GJ32*GJ36+GJ34*GJ37,"")</f>
        <v/>
      </c>
      <c r="GK39" s="117" t="s">
        <v>96</v>
      </c>
      <c r="GL39" s="120" t="str">
        <f>IFERROR(1+GL32*GL36+GL34*GL37,"")</f>
        <v/>
      </c>
      <c r="GM39" s="121" t="str">
        <f>IFERROR(1+GM32*GM36+GM34*GM37,"")</f>
        <v/>
      </c>
      <c r="GN39" s="77"/>
      <c r="GO39" s="116" t="s">
        <v>96</v>
      </c>
      <c r="GP39" s="120" t="str">
        <f>IFERROR(1+GP32*GP36+GP34*GP37,"")</f>
        <v/>
      </c>
      <c r="GQ39" s="120" t="str">
        <f>IFERROR(1+GQ32*GQ36+GQ34*GQ37,"")</f>
        <v/>
      </c>
      <c r="GR39" s="117" t="s">
        <v>96</v>
      </c>
      <c r="GS39" s="120" t="str">
        <f>IFERROR(1+GS32*GS36+GS34*GS37,"")</f>
        <v/>
      </c>
      <c r="GT39" s="121" t="str">
        <f>IFERROR(1+GT32*GT36+GT34*GT37,"")</f>
        <v/>
      </c>
      <c r="GU39" s="78"/>
      <c r="GV39" s="116" t="s">
        <v>96</v>
      </c>
      <c r="GW39" s="120" t="str">
        <f>IFERROR(1+GW32*GW36+GW34*GW37,"")</f>
        <v/>
      </c>
      <c r="GX39" s="120" t="str">
        <f>IFERROR(1+GX32*GX36+GX34*GX37,"")</f>
        <v/>
      </c>
      <c r="GY39" s="117" t="s">
        <v>96</v>
      </c>
      <c r="GZ39" s="120" t="str">
        <f>IFERROR(1+GZ32*GZ36+GZ34*GZ37,"")</f>
        <v/>
      </c>
      <c r="HA39" s="121" t="str">
        <f>IFERROR(1+HA32*HA36+HA34*HA37,"")</f>
        <v/>
      </c>
      <c r="HB39" s="78"/>
      <c r="HC39" s="116" t="s">
        <v>96</v>
      </c>
      <c r="HD39" s="120" t="str">
        <f>IFERROR(1+HD32*HD36+HD34*HD37,"")</f>
        <v/>
      </c>
      <c r="HE39" s="120" t="str">
        <f>IFERROR(1+HE32*HE36+HE34*HE37,"")</f>
        <v/>
      </c>
      <c r="HF39" s="117" t="s">
        <v>96</v>
      </c>
      <c r="HG39" s="120" t="str">
        <f>IFERROR(1+HG32*HG36+HG34*HG37,"")</f>
        <v/>
      </c>
      <c r="HH39" s="121" t="str">
        <f>IFERROR(1+HH32*HH36+HH34*HH37,"")</f>
        <v/>
      </c>
      <c r="HI39" s="78"/>
      <c r="HJ39" s="116" t="s">
        <v>96</v>
      </c>
      <c r="HK39" s="120" t="str">
        <f>IFERROR(1+HK32*HK36+HK34*HK37,"")</f>
        <v/>
      </c>
      <c r="HL39" s="120" t="str">
        <f>IFERROR(1+HL32*HL36+HL34*HL37,"")</f>
        <v/>
      </c>
      <c r="HM39" s="117" t="s">
        <v>96</v>
      </c>
      <c r="HN39" s="120" t="str">
        <f>IFERROR(1+HN32*HN36+HN34*HN37,"")</f>
        <v/>
      </c>
      <c r="HO39" s="121" t="str">
        <f>IFERROR(1+HO32*HO36+HO34*HO37,"")</f>
        <v/>
      </c>
      <c r="HP39" s="78"/>
      <c r="HQ39" s="116" t="s">
        <v>96</v>
      </c>
      <c r="HR39" s="120" t="str">
        <f>IFERROR(1+HR32*HR36+HR34*HR37,"")</f>
        <v/>
      </c>
      <c r="HS39" s="120" t="str">
        <f>IFERROR(1+HS32*HS36+HS34*HS37,"")</f>
        <v/>
      </c>
      <c r="HT39" s="117" t="s">
        <v>96</v>
      </c>
      <c r="HU39" s="120" t="str">
        <f>IFERROR(1+HU32*HU36+HU34*HU37,"")</f>
        <v/>
      </c>
      <c r="HV39" s="121" t="str">
        <f>IFERROR(1+HV32*HV36+HV34*HV37,"")</f>
        <v/>
      </c>
      <c r="HW39" s="78"/>
      <c r="HX39" s="116" t="s">
        <v>96</v>
      </c>
      <c r="HY39" s="120" t="str">
        <f>IFERROR(1+HY32*HY36+HY34*HY37,"")</f>
        <v/>
      </c>
      <c r="HZ39" s="120" t="str">
        <f>IFERROR(1+HZ32*HZ36+HZ34*HZ37,"")</f>
        <v/>
      </c>
      <c r="IA39" s="117" t="s">
        <v>96</v>
      </c>
      <c r="IB39" s="120" t="str">
        <f>IFERROR(1+IB32*IB36+IB34*IB37,"")</f>
        <v/>
      </c>
      <c r="IC39" s="121" t="str">
        <f>IFERROR(1+IC32*IC36+IC34*IC37,"")</f>
        <v/>
      </c>
      <c r="ID39" s="78"/>
      <c r="IE39" s="116" t="s">
        <v>96</v>
      </c>
      <c r="IF39" s="120" t="str">
        <f>IFERROR(1+IF32*IF36+IF34*IF37,"")</f>
        <v/>
      </c>
      <c r="IG39" s="120" t="str">
        <f>IFERROR(1+IG32*IG36+IG34*IG37,"")</f>
        <v/>
      </c>
      <c r="IH39" s="117" t="s">
        <v>96</v>
      </c>
      <c r="II39" s="120" t="str">
        <f>IFERROR(1+II32*II36+II34*II37,"")</f>
        <v/>
      </c>
      <c r="IJ39" s="121" t="str">
        <f>IFERROR(1+IJ32*IJ36+IJ34*IJ37,"")</f>
        <v/>
      </c>
      <c r="IK39" s="78"/>
      <c r="IL39" s="116" t="s">
        <v>96</v>
      </c>
      <c r="IM39" s="120" t="str">
        <f>IFERROR(1+IM32*IM36+IM34*IM37,"")</f>
        <v/>
      </c>
      <c r="IN39" s="120" t="str">
        <f>IFERROR(1+IN32*IN36+IN34*IN37,"")</f>
        <v/>
      </c>
      <c r="IO39" s="117" t="s">
        <v>96</v>
      </c>
      <c r="IP39" s="120" t="str">
        <f>IFERROR(1+IP32*IP36+IP34*IP37,"")</f>
        <v/>
      </c>
      <c r="IQ39" s="121" t="str">
        <f>IFERROR(1+IQ32*IQ36+IQ34*IQ37,"")</f>
        <v/>
      </c>
      <c r="IR39" s="78"/>
      <c r="IS39" s="116" t="s">
        <v>96</v>
      </c>
      <c r="IT39" s="120" t="str">
        <f>IFERROR(1+IT32*IT36+IT34*IT37,"")</f>
        <v/>
      </c>
      <c r="IU39" s="120" t="str">
        <f>IFERROR(1+IU32*IU36+IU34*IU37,"")</f>
        <v/>
      </c>
      <c r="IV39" s="117" t="s">
        <v>96</v>
      </c>
      <c r="IW39" s="120" t="str">
        <f>IFERROR(1+IW32*IW36+IW34*IW37,"")</f>
        <v/>
      </c>
      <c r="IX39" s="121" t="str">
        <f>IFERROR(1+IX32*IX36+IX34*IX37,"")</f>
        <v/>
      </c>
      <c r="IY39" s="78"/>
      <c r="IZ39" s="116" t="s">
        <v>96</v>
      </c>
      <c r="JA39" s="120" t="str">
        <f>IFERROR(1+JA32*JA36+JA34*JA37,"")</f>
        <v/>
      </c>
      <c r="JB39" s="120" t="str">
        <f>IFERROR(1+JB32*JB36+JB34*JB37,"")</f>
        <v/>
      </c>
      <c r="JC39" s="117" t="s">
        <v>96</v>
      </c>
      <c r="JD39" s="120" t="str">
        <f>IFERROR(1+JD32*JD36+JD34*JD37,"")</f>
        <v/>
      </c>
      <c r="JE39" s="121" t="str">
        <f>IFERROR(1+JE32*JE36+JE34*JE37,"")</f>
        <v/>
      </c>
      <c r="JF39" s="78"/>
      <c r="JG39" s="116" t="s">
        <v>96</v>
      </c>
      <c r="JH39" s="120" t="str">
        <f>IFERROR(1+JH32*JH36+JH34*JH37,"")</f>
        <v/>
      </c>
      <c r="JI39" s="120" t="str">
        <f>IFERROR(1+JI32*JI36+JI34*JI37,"")</f>
        <v/>
      </c>
      <c r="JJ39" s="117" t="s">
        <v>96</v>
      </c>
      <c r="JK39" s="120" t="str">
        <f>IFERROR(1+JK32*JK36+JK34*JK37,"")</f>
        <v/>
      </c>
      <c r="JL39" s="121" t="str">
        <f>IFERROR(1+JL32*JL36+JL34*JL37,"")</f>
        <v/>
      </c>
      <c r="JM39" s="78"/>
      <c r="JN39" s="116" t="s">
        <v>96</v>
      </c>
      <c r="JO39" s="120" t="str">
        <f>IFERROR(1+JO32*JO36+JO34*JO37,"")</f>
        <v/>
      </c>
      <c r="JP39" s="120" t="str">
        <f>IFERROR(1+JP32*JP36+JP34*JP37,"")</f>
        <v/>
      </c>
      <c r="JQ39" s="117" t="s">
        <v>96</v>
      </c>
      <c r="JR39" s="120" t="str">
        <f>IFERROR(1+JR32*JR36+JR34*JR37,"")</f>
        <v/>
      </c>
      <c r="JS39" s="121" t="str">
        <f>IFERROR(1+JS32*JS36+JS34*JS37,"")</f>
        <v/>
      </c>
    </row>
    <row r="40" spans="1:279" hidden="1">
      <c r="A40" s="116" t="s">
        <v>97</v>
      </c>
      <c r="B40" s="108">
        <f>IFERROR(B38/B39,"")</f>
        <v>0.82561169352199604</v>
      </c>
      <c r="C40" s="108">
        <f>IFERROR(C38/C39,"")</f>
        <v>0.82561169352199604</v>
      </c>
      <c r="D40" s="117" t="s">
        <v>97</v>
      </c>
      <c r="E40" s="108">
        <f>IFERROR(E38/E39,"")</f>
        <v>0.82561169352199604</v>
      </c>
      <c r="F40" s="109">
        <f>IFERROR(F38/F39,"")</f>
        <v>0.82561169352199604</v>
      </c>
      <c r="G40" s="77"/>
      <c r="H40" s="116" t="s">
        <v>97</v>
      </c>
      <c r="I40" s="108">
        <f>IFERROR(I38/I39,"")</f>
        <v>0.82388449874914205</v>
      </c>
      <c r="J40" s="108">
        <f>IFERROR(J38/J39,"")</f>
        <v>0.82388449874914205</v>
      </c>
      <c r="K40" s="117" t="s">
        <v>97</v>
      </c>
      <c r="L40" s="108">
        <f>IFERROR(L38/L39,"")</f>
        <v>0.82388449874914205</v>
      </c>
      <c r="M40" s="109">
        <f>IFERROR(M38/M39,"")</f>
        <v>0.82388449874914205</v>
      </c>
      <c r="N40" s="77"/>
      <c r="O40" s="116" t="s">
        <v>97</v>
      </c>
      <c r="P40" s="108" t="str">
        <f>IFERROR(P38/P39,"")</f>
        <v/>
      </c>
      <c r="Q40" s="108" t="str">
        <f>IFERROR(Q38/Q39,"")</f>
        <v/>
      </c>
      <c r="R40" s="117" t="s">
        <v>97</v>
      </c>
      <c r="S40" s="108" t="str">
        <f>IFERROR(S38/S39,"")</f>
        <v/>
      </c>
      <c r="T40" s="109" t="str">
        <f>IFERROR(T38/T39,"")</f>
        <v/>
      </c>
      <c r="U40" s="77"/>
      <c r="V40" s="116" t="s">
        <v>97</v>
      </c>
      <c r="W40" s="108" t="str">
        <f>IFERROR(W38/W39,"")</f>
        <v/>
      </c>
      <c r="X40" s="108" t="str">
        <f>IFERROR(X38/X39,"")</f>
        <v/>
      </c>
      <c r="Y40" s="117" t="s">
        <v>97</v>
      </c>
      <c r="Z40" s="108" t="str">
        <f>IFERROR(Z38/Z39,"")</f>
        <v/>
      </c>
      <c r="AA40" s="109" t="str">
        <f>IFERROR(AA38/AA39,"")</f>
        <v/>
      </c>
      <c r="AB40" s="77"/>
      <c r="AC40" s="116" t="s">
        <v>97</v>
      </c>
      <c r="AD40" s="108" t="str">
        <f>IFERROR(AD38/AD39,"")</f>
        <v/>
      </c>
      <c r="AE40" s="108" t="str">
        <f>IFERROR(AE38/AE39,"")</f>
        <v/>
      </c>
      <c r="AF40" s="117" t="s">
        <v>97</v>
      </c>
      <c r="AG40" s="108" t="str">
        <f>IFERROR(AG38/AG39,"")</f>
        <v/>
      </c>
      <c r="AH40" s="109" t="str">
        <f>IFERROR(AH38/AH39,"")</f>
        <v/>
      </c>
      <c r="AI40" s="77"/>
      <c r="AJ40" s="116" t="s">
        <v>97</v>
      </c>
      <c r="AK40" s="108" t="str">
        <f>IFERROR(AK38/AK39,"")</f>
        <v/>
      </c>
      <c r="AL40" s="108" t="str">
        <f>IFERROR(AL38/AL39,"")</f>
        <v/>
      </c>
      <c r="AM40" s="117" t="s">
        <v>97</v>
      </c>
      <c r="AN40" s="108" t="str">
        <f>IFERROR(AN38/AN39,"")</f>
        <v/>
      </c>
      <c r="AO40" s="109" t="str">
        <f>IFERROR(AO38/AO39,"")</f>
        <v/>
      </c>
      <c r="AP40" s="77"/>
      <c r="AQ40" s="116" t="s">
        <v>97</v>
      </c>
      <c r="AR40" s="108" t="str">
        <f>IFERROR(AR38/AR39,"")</f>
        <v/>
      </c>
      <c r="AS40" s="108" t="str">
        <f>IFERROR(AS38/AS39,"")</f>
        <v/>
      </c>
      <c r="AT40" s="117" t="s">
        <v>97</v>
      </c>
      <c r="AU40" s="108" t="str">
        <f>IFERROR(AU38/AU39,"")</f>
        <v/>
      </c>
      <c r="AV40" s="109" t="str">
        <f>IFERROR(AV38/AV39,"")</f>
        <v/>
      </c>
      <c r="AW40" s="77"/>
      <c r="AX40" s="116" t="s">
        <v>97</v>
      </c>
      <c r="AY40" s="108" t="str">
        <f>IFERROR(AY38/AY39,"")</f>
        <v/>
      </c>
      <c r="AZ40" s="108" t="str">
        <f>IFERROR(AZ38/AZ39,"")</f>
        <v/>
      </c>
      <c r="BA40" s="117" t="s">
        <v>97</v>
      </c>
      <c r="BB40" s="108" t="str">
        <f>IFERROR(BB38/BB39,"")</f>
        <v/>
      </c>
      <c r="BC40" s="109" t="str">
        <f>IFERROR(BC38/BC39,"")</f>
        <v/>
      </c>
      <c r="BD40" s="77"/>
      <c r="BE40" s="116" t="s">
        <v>97</v>
      </c>
      <c r="BF40" s="108" t="str">
        <f>IFERROR(BF38/BF39,"")</f>
        <v/>
      </c>
      <c r="BG40" s="108" t="str">
        <f>IFERROR(BG38/BG39,"")</f>
        <v/>
      </c>
      <c r="BH40" s="117" t="s">
        <v>97</v>
      </c>
      <c r="BI40" s="108" t="str">
        <f>IFERROR(BI38/BI39,"")</f>
        <v/>
      </c>
      <c r="BJ40" s="109" t="str">
        <f>IFERROR(BJ38/BJ39,"")</f>
        <v/>
      </c>
      <c r="BK40" s="77"/>
      <c r="BL40" s="116" t="s">
        <v>97</v>
      </c>
      <c r="BM40" s="108" t="str">
        <f>IFERROR(BM38/BM39,"")</f>
        <v/>
      </c>
      <c r="BN40" s="108" t="str">
        <f>IFERROR(BN38/BN39,"")</f>
        <v/>
      </c>
      <c r="BO40" s="117" t="s">
        <v>97</v>
      </c>
      <c r="BP40" s="108" t="str">
        <f>IFERROR(BP38/BP39,"")</f>
        <v/>
      </c>
      <c r="BQ40" s="109" t="str">
        <f>IFERROR(BQ38/BQ39,"")</f>
        <v/>
      </c>
      <c r="BR40" s="78"/>
      <c r="BS40" s="116" t="s">
        <v>97</v>
      </c>
      <c r="BT40" s="108" t="str">
        <f>IFERROR(BT38/BT39,"")</f>
        <v/>
      </c>
      <c r="BU40" s="108" t="str">
        <f>IFERROR(BU38/BU39,"")</f>
        <v/>
      </c>
      <c r="BV40" s="117" t="s">
        <v>97</v>
      </c>
      <c r="BW40" s="108" t="str">
        <f>IFERROR(BW38/BW39,"")</f>
        <v/>
      </c>
      <c r="BX40" s="109" t="str">
        <f>IFERROR(BX38/BX39,"")</f>
        <v/>
      </c>
      <c r="BY40" s="78"/>
      <c r="BZ40" s="116" t="s">
        <v>97</v>
      </c>
      <c r="CA40" s="108" t="str">
        <f>IFERROR(CA38/CA39,"")</f>
        <v/>
      </c>
      <c r="CB40" s="108" t="str">
        <f>IFERROR(CB38/CB39,"")</f>
        <v/>
      </c>
      <c r="CC40" s="117" t="s">
        <v>97</v>
      </c>
      <c r="CD40" s="108" t="str">
        <f>IFERROR(CD38/CD39,"")</f>
        <v/>
      </c>
      <c r="CE40" s="109" t="str">
        <f>IFERROR(CE38/CE39,"")</f>
        <v/>
      </c>
      <c r="CF40" s="78"/>
      <c r="CG40" s="116" t="s">
        <v>97</v>
      </c>
      <c r="CH40" s="108" t="str">
        <f>IFERROR(CH38/CH39,"")</f>
        <v/>
      </c>
      <c r="CI40" s="108" t="str">
        <f>IFERROR(CI38/CI39,"")</f>
        <v/>
      </c>
      <c r="CJ40" s="117" t="s">
        <v>97</v>
      </c>
      <c r="CK40" s="108" t="str">
        <f>IFERROR(CK38/CK39,"")</f>
        <v/>
      </c>
      <c r="CL40" s="109" t="str">
        <f>IFERROR(CL38/CL39,"")</f>
        <v/>
      </c>
      <c r="CM40" s="78"/>
      <c r="CN40" s="116" t="s">
        <v>97</v>
      </c>
      <c r="CO40" s="108" t="str">
        <f>IFERROR(CO38/CO39,"")</f>
        <v/>
      </c>
      <c r="CP40" s="108" t="str">
        <f>IFERROR(CP38/CP39,"")</f>
        <v/>
      </c>
      <c r="CQ40" s="117" t="s">
        <v>97</v>
      </c>
      <c r="CR40" s="108" t="str">
        <f>IFERROR(CR38/CR39,"")</f>
        <v/>
      </c>
      <c r="CS40" s="109" t="str">
        <f>IFERROR(CS38/CS39,"")</f>
        <v/>
      </c>
      <c r="CT40" s="78"/>
      <c r="CU40" s="116" t="s">
        <v>97</v>
      </c>
      <c r="CV40" s="108" t="str">
        <f>IFERROR(CV38/CV39,"")</f>
        <v/>
      </c>
      <c r="CW40" s="108" t="str">
        <f>IFERROR(CW38/CW39,"")</f>
        <v/>
      </c>
      <c r="CX40" s="117" t="s">
        <v>97</v>
      </c>
      <c r="CY40" s="108" t="str">
        <f>IFERROR(CY38/CY39,"")</f>
        <v/>
      </c>
      <c r="CZ40" s="109" t="str">
        <f>IFERROR(CZ38/CZ39,"")</f>
        <v/>
      </c>
      <c r="DA40" s="78"/>
      <c r="DB40" s="116" t="s">
        <v>97</v>
      </c>
      <c r="DC40" s="108" t="str">
        <f>IFERROR(DC38/DC39,"")</f>
        <v/>
      </c>
      <c r="DD40" s="108" t="str">
        <f>IFERROR(DD38/DD39,"")</f>
        <v/>
      </c>
      <c r="DE40" s="117" t="s">
        <v>97</v>
      </c>
      <c r="DF40" s="108" t="str">
        <f>IFERROR(DF38/DF39,"")</f>
        <v/>
      </c>
      <c r="DG40" s="109" t="str">
        <f>IFERROR(DG38/DG39,"")</f>
        <v/>
      </c>
      <c r="DH40" s="78"/>
      <c r="DI40" s="116" t="s">
        <v>97</v>
      </c>
      <c r="DJ40" s="108" t="str">
        <f>IFERROR(DJ38/DJ39,"")</f>
        <v/>
      </c>
      <c r="DK40" s="108" t="str">
        <f>IFERROR(DK38/DK39,"")</f>
        <v/>
      </c>
      <c r="DL40" s="117" t="s">
        <v>97</v>
      </c>
      <c r="DM40" s="108" t="str">
        <f>IFERROR(DM38/DM39,"")</f>
        <v/>
      </c>
      <c r="DN40" s="109" t="str">
        <f>IFERROR(DN38/DN39,"")</f>
        <v/>
      </c>
      <c r="DO40" s="78"/>
      <c r="DP40" s="116" t="s">
        <v>97</v>
      </c>
      <c r="DQ40" s="108" t="str">
        <f>IFERROR(DQ38/DQ39,"")</f>
        <v/>
      </c>
      <c r="DR40" s="108" t="str">
        <f>IFERROR(DR38/DR39,"")</f>
        <v/>
      </c>
      <c r="DS40" s="117" t="s">
        <v>97</v>
      </c>
      <c r="DT40" s="108" t="str">
        <f>IFERROR(DT38/DT39,"")</f>
        <v/>
      </c>
      <c r="DU40" s="109" t="str">
        <f>IFERROR(DU38/DU39,"")</f>
        <v/>
      </c>
      <c r="DV40" s="78"/>
      <c r="DW40" s="116" t="s">
        <v>97</v>
      </c>
      <c r="DX40" s="108" t="str">
        <f>IFERROR(DX38/DX39,"")</f>
        <v/>
      </c>
      <c r="DY40" s="108" t="str">
        <f>IFERROR(DY38/DY39,"")</f>
        <v/>
      </c>
      <c r="DZ40" s="117" t="s">
        <v>97</v>
      </c>
      <c r="EA40" s="108" t="str">
        <f>IFERROR(EA38/EA39,"")</f>
        <v/>
      </c>
      <c r="EB40" s="109" t="str">
        <f>IFERROR(EB38/EB39,"")</f>
        <v/>
      </c>
      <c r="EC40" s="78"/>
      <c r="ED40" s="116" t="s">
        <v>97</v>
      </c>
      <c r="EE40" s="108" t="str">
        <f>IFERROR(EE38/EE39,"")</f>
        <v/>
      </c>
      <c r="EF40" s="108" t="str">
        <f>IFERROR(EF38/EF39,"")</f>
        <v/>
      </c>
      <c r="EG40" s="117" t="s">
        <v>97</v>
      </c>
      <c r="EH40" s="108" t="str">
        <f>IFERROR(EH38/EH39,"")</f>
        <v/>
      </c>
      <c r="EI40" s="109" t="str">
        <f>IFERROR(EI38/EI39,"")</f>
        <v/>
      </c>
      <c r="EJ40" s="78"/>
      <c r="EK40" s="116" t="s">
        <v>97</v>
      </c>
      <c r="EL40" s="108" t="str">
        <f>IFERROR(EL38/EL39,"")</f>
        <v/>
      </c>
      <c r="EM40" s="108" t="str">
        <f>IFERROR(EM38/EM39,"")</f>
        <v/>
      </c>
      <c r="EN40" s="117" t="s">
        <v>97</v>
      </c>
      <c r="EO40" s="108" t="str">
        <f>IFERROR(EO38/EO39,"")</f>
        <v/>
      </c>
      <c r="EP40" s="109" t="str">
        <f>IFERROR(EP38/EP39,"")</f>
        <v/>
      </c>
      <c r="EQ40" s="77"/>
      <c r="ER40" s="116" t="s">
        <v>97</v>
      </c>
      <c r="ES40" s="108" t="str">
        <f>IFERROR(ES38/ES39,"")</f>
        <v/>
      </c>
      <c r="ET40" s="108" t="str">
        <f>IFERROR(ET38/ET39,"")</f>
        <v/>
      </c>
      <c r="EU40" s="117" t="s">
        <v>97</v>
      </c>
      <c r="EV40" s="108" t="str">
        <f>IFERROR(EV38/EV39,"")</f>
        <v/>
      </c>
      <c r="EW40" s="109" t="str">
        <f>IFERROR(EW38/EW39,"")</f>
        <v/>
      </c>
      <c r="EX40" s="77"/>
      <c r="EY40" s="116" t="s">
        <v>97</v>
      </c>
      <c r="EZ40" s="108" t="str">
        <f>IFERROR(EZ38/EZ39,"")</f>
        <v/>
      </c>
      <c r="FA40" s="108" t="str">
        <f>IFERROR(FA38/FA39,"")</f>
        <v/>
      </c>
      <c r="FB40" s="117" t="s">
        <v>97</v>
      </c>
      <c r="FC40" s="108" t="str">
        <f>IFERROR(FC38/FC39,"")</f>
        <v/>
      </c>
      <c r="FD40" s="109" t="str">
        <f>IFERROR(FD38/FD39,"")</f>
        <v/>
      </c>
      <c r="FE40" s="77"/>
      <c r="FF40" s="116" t="s">
        <v>97</v>
      </c>
      <c r="FG40" s="108" t="str">
        <f>IFERROR(FG38/FG39,"")</f>
        <v/>
      </c>
      <c r="FH40" s="108" t="str">
        <f>IFERROR(FH38/FH39,"")</f>
        <v/>
      </c>
      <c r="FI40" s="117" t="s">
        <v>97</v>
      </c>
      <c r="FJ40" s="108" t="str">
        <f>IFERROR(FJ38/FJ39,"")</f>
        <v/>
      </c>
      <c r="FK40" s="109" t="str">
        <f>IFERROR(FK38/FK39,"")</f>
        <v/>
      </c>
      <c r="FL40" s="77"/>
      <c r="FM40" s="116" t="s">
        <v>97</v>
      </c>
      <c r="FN40" s="108" t="str">
        <f>IFERROR(FN38/FN39,"")</f>
        <v/>
      </c>
      <c r="FO40" s="108" t="str">
        <f>IFERROR(FO38/FO39,"")</f>
        <v/>
      </c>
      <c r="FP40" s="117" t="s">
        <v>97</v>
      </c>
      <c r="FQ40" s="108" t="str">
        <f>IFERROR(FQ38/FQ39,"")</f>
        <v/>
      </c>
      <c r="FR40" s="109" t="str">
        <f>IFERROR(FR38/FR39,"")</f>
        <v/>
      </c>
      <c r="FS40" s="77"/>
      <c r="FT40" s="116" t="s">
        <v>97</v>
      </c>
      <c r="FU40" s="108" t="str">
        <f>IFERROR(FU38/FU39,"")</f>
        <v/>
      </c>
      <c r="FV40" s="108" t="str">
        <f>IFERROR(FV38/FV39,"")</f>
        <v/>
      </c>
      <c r="FW40" s="117" t="s">
        <v>97</v>
      </c>
      <c r="FX40" s="108" t="str">
        <f>IFERROR(FX38/FX39,"")</f>
        <v/>
      </c>
      <c r="FY40" s="109" t="str">
        <f>IFERROR(FY38/FY39,"")</f>
        <v/>
      </c>
      <c r="FZ40" s="77"/>
      <c r="GA40" s="116" t="s">
        <v>97</v>
      </c>
      <c r="GB40" s="108" t="str">
        <f>IFERROR(GB38/GB39,"")</f>
        <v/>
      </c>
      <c r="GC40" s="108" t="str">
        <f>IFERROR(GC38/GC39,"")</f>
        <v/>
      </c>
      <c r="GD40" s="117" t="s">
        <v>97</v>
      </c>
      <c r="GE40" s="108" t="str">
        <f>IFERROR(GE38/GE39,"")</f>
        <v/>
      </c>
      <c r="GF40" s="109" t="str">
        <f>IFERROR(GF38/GF39,"")</f>
        <v/>
      </c>
      <c r="GG40" s="77"/>
      <c r="GH40" s="116" t="s">
        <v>97</v>
      </c>
      <c r="GI40" s="108" t="str">
        <f>IFERROR(GI38/GI39,"")</f>
        <v/>
      </c>
      <c r="GJ40" s="108" t="str">
        <f>IFERROR(GJ38/GJ39,"")</f>
        <v/>
      </c>
      <c r="GK40" s="117" t="s">
        <v>97</v>
      </c>
      <c r="GL40" s="108" t="str">
        <f>IFERROR(GL38/GL39,"")</f>
        <v/>
      </c>
      <c r="GM40" s="109" t="str">
        <f>IFERROR(GM38/GM39,"")</f>
        <v/>
      </c>
      <c r="GN40" s="77"/>
      <c r="GO40" s="116" t="s">
        <v>97</v>
      </c>
      <c r="GP40" s="108" t="str">
        <f>IFERROR(GP38/GP39,"")</f>
        <v/>
      </c>
      <c r="GQ40" s="108" t="str">
        <f>IFERROR(GQ38/GQ39,"")</f>
        <v/>
      </c>
      <c r="GR40" s="117" t="s">
        <v>97</v>
      </c>
      <c r="GS40" s="108" t="str">
        <f>IFERROR(GS38/GS39,"")</f>
        <v/>
      </c>
      <c r="GT40" s="109" t="str">
        <f>IFERROR(GT38/GT39,"")</f>
        <v/>
      </c>
      <c r="GU40" s="78"/>
      <c r="GV40" s="116" t="s">
        <v>97</v>
      </c>
      <c r="GW40" s="108" t="str">
        <f>IFERROR(GW38/GW39,"")</f>
        <v/>
      </c>
      <c r="GX40" s="108" t="str">
        <f>IFERROR(GX38/GX39,"")</f>
        <v/>
      </c>
      <c r="GY40" s="117" t="s">
        <v>97</v>
      </c>
      <c r="GZ40" s="108" t="str">
        <f>IFERROR(GZ38/GZ39,"")</f>
        <v/>
      </c>
      <c r="HA40" s="109" t="str">
        <f>IFERROR(HA38/HA39,"")</f>
        <v/>
      </c>
      <c r="HB40" s="78"/>
      <c r="HC40" s="116" t="s">
        <v>97</v>
      </c>
      <c r="HD40" s="108" t="str">
        <f>IFERROR(HD38/HD39,"")</f>
        <v/>
      </c>
      <c r="HE40" s="108" t="str">
        <f>IFERROR(HE38/HE39,"")</f>
        <v/>
      </c>
      <c r="HF40" s="117" t="s">
        <v>97</v>
      </c>
      <c r="HG40" s="108" t="str">
        <f>IFERROR(HG38/HG39,"")</f>
        <v/>
      </c>
      <c r="HH40" s="109" t="str">
        <f>IFERROR(HH38/HH39,"")</f>
        <v/>
      </c>
      <c r="HI40" s="78"/>
      <c r="HJ40" s="116" t="s">
        <v>97</v>
      </c>
      <c r="HK40" s="108" t="str">
        <f>IFERROR(HK38/HK39,"")</f>
        <v/>
      </c>
      <c r="HL40" s="108" t="str">
        <f>IFERROR(HL38/HL39,"")</f>
        <v/>
      </c>
      <c r="HM40" s="117" t="s">
        <v>97</v>
      </c>
      <c r="HN40" s="108" t="str">
        <f>IFERROR(HN38/HN39,"")</f>
        <v/>
      </c>
      <c r="HO40" s="109" t="str">
        <f>IFERROR(HO38/HO39,"")</f>
        <v/>
      </c>
      <c r="HP40" s="78"/>
      <c r="HQ40" s="116" t="s">
        <v>97</v>
      </c>
      <c r="HR40" s="108" t="str">
        <f>IFERROR(HR38/HR39,"")</f>
        <v/>
      </c>
      <c r="HS40" s="108" t="str">
        <f>IFERROR(HS38/HS39,"")</f>
        <v/>
      </c>
      <c r="HT40" s="117" t="s">
        <v>97</v>
      </c>
      <c r="HU40" s="108" t="str">
        <f>IFERROR(HU38/HU39,"")</f>
        <v/>
      </c>
      <c r="HV40" s="109" t="str">
        <f>IFERROR(HV38/HV39,"")</f>
        <v/>
      </c>
      <c r="HW40" s="78"/>
      <c r="HX40" s="116" t="s">
        <v>97</v>
      </c>
      <c r="HY40" s="108" t="str">
        <f>IFERROR(HY38/HY39,"")</f>
        <v/>
      </c>
      <c r="HZ40" s="108" t="str">
        <f>IFERROR(HZ38/HZ39,"")</f>
        <v/>
      </c>
      <c r="IA40" s="117" t="s">
        <v>97</v>
      </c>
      <c r="IB40" s="108" t="str">
        <f>IFERROR(IB38/IB39,"")</f>
        <v/>
      </c>
      <c r="IC40" s="109" t="str">
        <f>IFERROR(IC38/IC39,"")</f>
        <v/>
      </c>
      <c r="ID40" s="78"/>
      <c r="IE40" s="116" t="s">
        <v>97</v>
      </c>
      <c r="IF40" s="108" t="str">
        <f>IFERROR(IF38/IF39,"")</f>
        <v/>
      </c>
      <c r="IG40" s="108" t="str">
        <f>IFERROR(IG38/IG39,"")</f>
        <v/>
      </c>
      <c r="IH40" s="117" t="s">
        <v>97</v>
      </c>
      <c r="II40" s="108" t="str">
        <f>IFERROR(II38/II39,"")</f>
        <v/>
      </c>
      <c r="IJ40" s="109" t="str">
        <f>IFERROR(IJ38/IJ39,"")</f>
        <v/>
      </c>
      <c r="IK40" s="78"/>
      <c r="IL40" s="116" t="s">
        <v>97</v>
      </c>
      <c r="IM40" s="108" t="str">
        <f>IFERROR(IM38/IM39,"")</f>
        <v/>
      </c>
      <c r="IN40" s="108" t="str">
        <f>IFERROR(IN38/IN39,"")</f>
        <v/>
      </c>
      <c r="IO40" s="117" t="s">
        <v>97</v>
      </c>
      <c r="IP40" s="108" t="str">
        <f>IFERROR(IP38/IP39,"")</f>
        <v/>
      </c>
      <c r="IQ40" s="109" t="str">
        <f>IFERROR(IQ38/IQ39,"")</f>
        <v/>
      </c>
      <c r="IR40" s="78"/>
      <c r="IS40" s="116" t="s">
        <v>97</v>
      </c>
      <c r="IT40" s="108" t="str">
        <f>IFERROR(IT38/IT39,"")</f>
        <v/>
      </c>
      <c r="IU40" s="108" t="str">
        <f>IFERROR(IU38/IU39,"")</f>
        <v/>
      </c>
      <c r="IV40" s="117" t="s">
        <v>97</v>
      </c>
      <c r="IW40" s="108" t="str">
        <f>IFERROR(IW38/IW39,"")</f>
        <v/>
      </c>
      <c r="IX40" s="109" t="str">
        <f>IFERROR(IX38/IX39,"")</f>
        <v/>
      </c>
      <c r="IY40" s="78"/>
      <c r="IZ40" s="116" t="s">
        <v>97</v>
      </c>
      <c r="JA40" s="108" t="str">
        <f>IFERROR(JA38/JA39,"")</f>
        <v/>
      </c>
      <c r="JB40" s="108" t="str">
        <f>IFERROR(JB38/JB39,"")</f>
        <v/>
      </c>
      <c r="JC40" s="117" t="s">
        <v>97</v>
      </c>
      <c r="JD40" s="108" t="str">
        <f>IFERROR(JD38/JD39,"")</f>
        <v/>
      </c>
      <c r="JE40" s="109" t="str">
        <f>IFERROR(JE38/JE39,"")</f>
        <v/>
      </c>
      <c r="JF40" s="78"/>
      <c r="JG40" s="116" t="s">
        <v>97</v>
      </c>
      <c r="JH40" s="108" t="str">
        <f>IFERROR(JH38/JH39,"")</f>
        <v/>
      </c>
      <c r="JI40" s="108" t="str">
        <f>IFERROR(JI38/JI39,"")</f>
        <v/>
      </c>
      <c r="JJ40" s="117" t="s">
        <v>97</v>
      </c>
      <c r="JK40" s="108" t="str">
        <f>IFERROR(JK38/JK39,"")</f>
        <v/>
      </c>
      <c r="JL40" s="109" t="str">
        <f>IFERROR(JL38/JL39,"")</f>
        <v/>
      </c>
      <c r="JM40" s="78"/>
      <c r="JN40" s="116" t="s">
        <v>97</v>
      </c>
      <c r="JO40" s="108" t="str">
        <f>IFERROR(JO38/JO39,"")</f>
        <v/>
      </c>
      <c r="JP40" s="108" t="str">
        <f>IFERROR(JP38/JP39,"")</f>
        <v/>
      </c>
      <c r="JQ40" s="117" t="s">
        <v>97</v>
      </c>
      <c r="JR40" s="108" t="str">
        <f>IFERROR(JR38/JR39,"")</f>
        <v/>
      </c>
      <c r="JS40" s="109" t="str">
        <f>IFERROR(JS38/JS39,"")</f>
        <v/>
      </c>
    </row>
    <row r="41" spans="1:279" ht="16.5" hidden="1" thickBot="1">
      <c r="A41" s="122" t="s">
        <v>98</v>
      </c>
      <c r="B41" s="123">
        <f>1-0.000023*B36-0.00000002*B37</f>
        <v>0.99977969499999997</v>
      </c>
      <c r="C41" s="123">
        <f>1-0.000023*C36-0.00000002*C37</f>
        <v>0.99977969499999997</v>
      </c>
      <c r="D41" s="124" t="s">
        <v>99</v>
      </c>
      <c r="E41" s="123">
        <f>1-0.000023*E36-0.00000002*E37</f>
        <v>0.99977969499999997</v>
      </c>
      <c r="F41" s="125">
        <f>1-0.000023*F36-0.00000002*F37</f>
        <v>0.99977969499999997</v>
      </c>
      <c r="G41" s="77"/>
      <c r="H41" s="122" t="s">
        <v>98</v>
      </c>
      <c r="I41" s="123">
        <f>1-0.000023*I36-0.00000002*I37</f>
        <v>0.99983801999999999</v>
      </c>
      <c r="J41" s="123">
        <f>1-0.000023*J36-0.00000002*J37</f>
        <v>0.99983801999999999</v>
      </c>
      <c r="K41" s="124" t="s">
        <v>99</v>
      </c>
      <c r="L41" s="123">
        <f>1-0.000023*L36-0.00000002*L37</f>
        <v>0.99983801999999999</v>
      </c>
      <c r="M41" s="125">
        <f>1-0.000023*M36-0.00000002*M37</f>
        <v>0.99983801999999999</v>
      </c>
      <c r="N41" s="77"/>
      <c r="O41" s="122" t="s">
        <v>98</v>
      </c>
      <c r="P41" s="123" t="e">
        <f>1-0.000023*P36-0.00000002*P37</f>
        <v>#REF!</v>
      </c>
      <c r="Q41" s="123" t="e">
        <f>1-0.000023*Q36-0.00000002*Q37</f>
        <v>#REF!</v>
      </c>
      <c r="R41" s="124" t="s">
        <v>99</v>
      </c>
      <c r="S41" s="123" t="e">
        <f>1-0.000023*S36-0.00000002*S37</f>
        <v>#REF!</v>
      </c>
      <c r="T41" s="125" t="e">
        <f>1-0.000023*T36-0.00000002*T37</f>
        <v>#REF!</v>
      </c>
      <c r="U41" s="77"/>
      <c r="V41" s="122" t="s">
        <v>98</v>
      </c>
      <c r="W41" s="123" t="e">
        <f>1-0.000023*W36-0.00000002*W37</f>
        <v>#REF!</v>
      </c>
      <c r="X41" s="123" t="e">
        <f>1-0.000023*X36-0.00000002*X37</f>
        <v>#REF!</v>
      </c>
      <c r="Y41" s="124" t="s">
        <v>99</v>
      </c>
      <c r="Z41" s="123" t="e">
        <f>1-0.000023*Z36-0.00000002*Z37</f>
        <v>#REF!</v>
      </c>
      <c r="AA41" s="125" t="e">
        <f>1-0.000023*AA36-0.00000002*AA37</f>
        <v>#REF!</v>
      </c>
      <c r="AB41" s="77"/>
      <c r="AC41" s="122" t="s">
        <v>98</v>
      </c>
      <c r="AD41" s="123" t="e">
        <f>1-0.000023*AD36-0.00000002*AD37</f>
        <v>#REF!</v>
      </c>
      <c r="AE41" s="123" t="e">
        <f>1-0.000023*AE36-0.00000002*AE37</f>
        <v>#REF!</v>
      </c>
      <c r="AF41" s="124" t="s">
        <v>99</v>
      </c>
      <c r="AG41" s="123" t="e">
        <f>1-0.000023*AG36-0.00000002*AG37</f>
        <v>#REF!</v>
      </c>
      <c r="AH41" s="125" t="e">
        <f>1-0.000023*AH36-0.00000002*AH37</f>
        <v>#REF!</v>
      </c>
      <c r="AI41" s="77"/>
      <c r="AJ41" s="122" t="s">
        <v>98</v>
      </c>
      <c r="AK41" s="123" t="e">
        <f>1-0.000023*AK36-0.00000002*AK37</f>
        <v>#REF!</v>
      </c>
      <c r="AL41" s="123" t="e">
        <f>1-0.000023*AL36-0.00000002*AL37</f>
        <v>#REF!</v>
      </c>
      <c r="AM41" s="124" t="s">
        <v>99</v>
      </c>
      <c r="AN41" s="123" t="e">
        <f>1-0.000023*AN36-0.00000002*AN37</f>
        <v>#REF!</v>
      </c>
      <c r="AO41" s="125" t="e">
        <f>1-0.000023*AO36-0.00000002*AO37</f>
        <v>#REF!</v>
      </c>
      <c r="AP41" s="77"/>
      <c r="AQ41" s="122" t="s">
        <v>98</v>
      </c>
      <c r="AR41" s="123" t="e">
        <f>1-0.000023*AR36-0.00000002*AR37</f>
        <v>#REF!</v>
      </c>
      <c r="AS41" s="123" t="e">
        <f>1-0.000023*AS36-0.00000002*AS37</f>
        <v>#REF!</v>
      </c>
      <c r="AT41" s="124" t="s">
        <v>99</v>
      </c>
      <c r="AU41" s="123" t="e">
        <f>1-0.000023*AU36-0.00000002*AU37</f>
        <v>#REF!</v>
      </c>
      <c r="AV41" s="125" t="e">
        <f>1-0.000023*AV36-0.00000002*AV37</f>
        <v>#REF!</v>
      </c>
      <c r="AW41" s="77"/>
      <c r="AX41" s="122" t="s">
        <v>98</v>
      </c>
      <c r="AY41" s="123" t="e">
        <f>1-0.000023*AY36-0.00000002*AY37</f>
        <v>#REF!</v>
      </c>
      <c r="AZ41" s="123" t="e">
        <f>1-0.000023*AZ36-0.00000002*AZ37</f>
        <v>#REF!</v>
      </c>
      <c r="BA41" s="124" t="s">
        <v>99</v>
      </c>
      <c r="BB41" s="123" t="e">
        <f>1-0.000023*BB36-0.00000002*BB37</f>
        <v>#REF!</v>
      </c>
      <c r="BC41" s="125" t="e">
        <f>1-0.000023*BC36-0.00000002*BC37</f>
        <v>#REF!</v>
      </c>
      <c r="BD41" s="77"/>
      <c r="BE41" s="122" t="s">
        <v>98</v>
      </c>
      <c r="BF41" s="123">
        <f>1-0.000023*BF36-0.00000002*BF37</f>
        <v>1.0004519999999999</v>
      </c>
      <c r="BG41" s="123">
        <f>1-0.000023*BG36-0.00000002*BG37</f>
        <v>1.0004519999999999</v>
      </c>
      <c r="BH41" s="124" t="s">
        <v>99</v>
      </c>
      <c r="BI41" s="123">
        <f>1-0.000023*BI36-0.00000002*BI37</f>
        <v>1.0004519999999999</v>
      </c>
      <c r="BJ41" s="125">
        <f>1-0.000023*BJ36-0.00000002*BJ37</f>
        <v>1.0004519999999999</v>
      </c>
      <c r="BK41" s="77"/>
      <c r="BL41" s="122" t="s">
        <v>98</v>
      </c>
      <c r="BM41" s="123">
        <f>1-0.000023*BM36-0.00000002*BM37</f>
        <v>1.0004519999999999</v>
      </c>
      <c r="BN41" s="123">
        <f>1-0.000023*BN36-0.00000002*BN37</f>
        <v>1.0004519999999999</v>
      </c>
      <c r="BO41" s="124" t="s">
        <v>99</v>
      </c>
      <c r="BP41" s="123">
        <f>1-0.000023*BP36-0.00000002*BP37</f>
        <v>1.0004519999999999</v>
      </c>
      <c r="BQ41" s="125">
        <f>1-0.000023*BQ36-0.00000002*BQ37</f>
        <v>1.0004519999999999</v>
      </c>
      <c r="BR41" s="78"/>
      <c r="BS41" s="122" t="s">
        <v>98</v>
      </c>
      <c r="BT41" s="123">
        <f>1-0.000023*BT36-0.00000002*BT37</f>
        <v>1.0004519999999999</v>
      </c>
      <c r="BU41" s="123">
        <f>1-0.000023*BU36-0.00000002*BU37</f>
        <v>1.0004519999999999</v>
      </c>
      <c r="BV41" s="124" t="s">
        <v>99</v>
      </c>
      <c r="BW41" s="123">
        <f>1-0.000023*BW36-0.00000002*BW37</f>
        <v>1.0004519999999999</v>
      </c>
      <c r="BX41" s="125">
        <f>1-0.000023*BX36-0.00000002*BX37</f>
        <v>1.0004519999999999</v>
      </c>
      <c r="BY41" s="78"/>
      <c r="BZ41" s="122" t="s">
        <v>98</v>
      </c>
      <c r="CA41" s="123">
        <f>1-0.000023*CA36-0.00000002*CA37</f>
        <v>1.0004519999999999</v>
      </c>
      <c r="CB41" s="123">
        <f>1-0.000023*CB36-0.00000002*CB37</f>
        <v>1.0004519999999999</v>
      </c>
      <c r="CC41" s="124" t="s">
        <v>99</v>
      </c>
      <c r="CD41" s="123">
        <f>1-0.000023*CD36-0.00000002*CD37</f>
        <v>1.0004519999999999</v>
      </c>
      <c r="CE41" s="125">
        <f>1-0.000023*CE36-0.00000002*CE37</f>
        <v>1.0004519999999999</v>
      </c>
      <c r="CF41" s="78"/>
      <c r="CG41" s="122" t="s">
        <v>98</v>
      </c>
      <c r="CH41" s="123">
        <f>1-0.000023*CH36-0.00000002*CH37</f>
        <v>1.0004519999999999</v>
      </c>
      <c r="CI41" s="123">
        <f>1-0.000023*CI36-0.00000002*CI37</f>
        <v>1.0004519999999999</v>
      </c>
      <c r="CJ41" s="124" t="s">
        <v>99</v>
      </c>
      <c r="CK41" s="123">
        <f>1-0.000023*CK36-0.00000002*CK37</f>
        <v>1.0004519999999999</v>
      </c>
      <c r="CL41" s="125">
        <f>1-0.000023*CL36-0.00000002*CL37</f>
        <v>1.0004519999999999</v>
      </c>
      <c r="CM41" s="78"/>
      <c r="CN41" s="122" t="s">
        <v>98</v>
      </c>
      <c r="CO41" s="123">
        <f>1-0.000023*CO36-0.00000002*CO37</f>
        <v>1.0004519999999999</v>
      </c>
      <c r="CP41" s="123">
        <f>1-0.000023*CP36-0.00000002*CP37</f>
        <v>1.0004519999999999</v>
      </c>
      <c r="CQ41" s="124" t="s">
        <v>99</v>
      </c>
      <c r="CR41" s="123">
        <f>1-0.000023*CR36-0.00000002*CR37</f>
        <v>1.0004519999999999</v>
      </c>
      <c r="CS41" s="125">
        <f>1-0.000023*CS36-0.00000002*CS37</f>
        <v>1.0004519999999999</v>
      </c>
      <c r="CT41" s="78"/>
      <c r="CU41" s="122" t="s">
        <v>98</v>
      </c>
      <c r="CV41" s="123">
        <f>1-0.000023*CV36-0.00000002*CV37</f>
        <v>1.0004519999999999</v>
      </c>
      <c r="CW41" s="123">
        <f>1-0.000023*CW36-0.00000002*CW37</f>
        <v>1.0004519999999999</v>
      </c>
      <c r="CX41" s="124" t="s">
        <v>99</v>
      </c>
      <c r="CY41" s="123">
        <f>1-0.000023*CY36-0.00000002*CY37</f>
        <v>1.0004519999999999</v>
      </c>
      <c r="CZ41" s="125">
        <f>1-0.000023*CZ36-0.00000002*CZ37</f>
        <v>1.0004519999999999</v>
      </c>
      <c r="DA41" s="78"/>
      <c r="DB41" s="122" t="s">
        <v>98</v>
      </c>
      <c r="DC41" s="123">
        <f>1-0.000023*DC36-0.00000002*DC37</f>
        <v>1.0004519999999999</v>
      </c>
      <c r="DD41" s="123">
        <f>1-0.000023*DD36-0.00000002*DD37</f>
        <v>1.0004519999999999</v>
      </c>
      <c r="DE41" s="124" t="s">
        <v>99</v>
      </c>
      <c r="DF41" s="123">
        <f>1-0.000023*DF36-0.00000002*DF37</f>
        <v>1.0004519999999999</v>
      </c>
      <c r="DG41" s="125">
        <f>1-0.000023*DG36-0.00000002*DG37</f>
        <v>1.0004519999999999</v>
      </c>
      <c r="DH41" s="78"/>
      <c r="DI41" s="122" t="s">
        <v>98</v>
      </c>
      <c r="DJ41" s="123">
        <f>1-0.000023*DJ36-0.00000002*DJ37</f>
        <v>1.0004519999999999</v>
      </c>
      <c r="DK41" s="123">
        <f>1-0.000023*DK36-0.00000002*DK37</f>
        <v>1.0004519999999999</v>
      </c>
      <c r="DL41" s="124" t="s">
        <v>99</v>
      </c>
      <c r="DM41" s="123">
        <f>1-0.000023*DM36-0.00000002*DM37</f>
        <v>1.0004519999999999</v>
      </c>
      <c r="DN41" s="125">
        <f>1-0.000023*DN36-0.00000002*DN37</f>
        <v>1.0004519999999999</v>
      </c>
      <c r="DO41" s="78"/>
      <c r="DP41" s="122" t="s">
        <v>98</v>
      </c>
      <c r="DQ41" s="123">
        <f>1-0.000023*DQ36-0.00000002*DQ37</f>
        <v>1.0004519999999999</v>
      </c>
      <c r="DR41" s="123">
        <f>1-0.000023*DR36-0.00000002*DR37</f>
        <v>1.0004519999999999</v>
      </c>
      <c r="DS41" s="124" t="s">
        <v>99</v>
      </c>
      <c r="DT41" s="123">
        <f>1-0.000023*DT36-0.00000002*DT37</f>
        <v>1.0004519999999999</v>
      </c>
      <c r="DU41" s="125">
        <f>1-0.000023*DU36-0.00000002*DU37</f>
        <v>1.0004519999999999</v>
      </c>
      <c r="DV41" s="78"/>
      <c r="DW41" s="122" t="s">
        <v>98</v>
      </c>
      <c r="DX41" s="123">
        <f>1-0.000023*DX36-0.00000002*DX37</f>
        <v>1.0004519999999999</v>
      </c>
      <c r="DY41" s="123">
        <f>1-0.000023*DY36-0.00000002*DY37</f>
        <v>1.0004519999999999</v>
      </c>
      <c r="DZ41" s="124" t="s">
        <v>99</v>
      </c>
      <c r="EA41" s="123">
        <f>1-0.000023*EA36-0.00000002*EA37</f>
        <v>1.0004519999999999</v>
      </c>
      <c r="EB41" s="125">
        <f>1-0.000023*EB36-0.00000002*EB37</f>
        <v>1.0004519999999999</v>
      </c>
      <c r="EC41" s="78"/>
      <c r="ED41" s="122" t="s">
        <v>98</v>
      </c>
      <c r="EE41" s="123">
        <f>1-0.000023*EE36-0.00000002*EE37</f>
        <v>1.0004519999999999</v>
      </c>
      <c r="EF41" s="123">
        <f>1-0.000023*EF36-0.00000002*EF37</f>
        <v>1.0004519999999999</v>
      </c>
      <c r="EG41" s="124" t="s">
        <v>99</v>
      </c>
      <c r="EH41" s="123">
        <f>1-0.000023*EH36-0.00000002*EH37</f>
        <v>1.0004519999999999</v>
      </c>
      <c r="EI41" s="125">
        <f>1-0.000023*EI36-0.00000002*EI37</f>
        <v>1.0004519999999999</v>
      </c>
      <c r="EJ41" s="78"/>
      <c r="EK41" s="122" t="s">
        <v>98</v>
      </c>
      <c r="EL41" s="123">
        <f>1-0.000023*EL36-0.00000002*EL37</f>
        <v>1.0004519999999999</v>
      </c>
      <c r="EM41" s="123">
        <f>1-0.000023*EM36-0.00000002*EM37</f>
        <v>1.0004519999999999</v>
      </c>
      <c r="EN41" s="124" t="s">
        <v>99</v>
      </c>
      <c r="EO41" s="123">
        <f>1-0.000023*EO36-0.00000002*EO37</f>
        <v>1.0004519999999999</v>
      </c>
      <c r="EP41" s="125">
        <f>1-0.000023*EP36-0.00000002*EP37</f>
        <v>1.0004519999999999</v>
      </c>
      <c r="EQ41" s="77"/>
      <c r="ER41" s="122" t="s">
        <v>98</v>
      </c>
      <c r="ES41" s="123">
        <f>1-0.000023*ES36-0.00000002*ES37</f>
        <v>1.0004519999999999</v>
      </c>
      <c r="ET41" s="123">
        <f>1-0.000023*ET36-0.00000002*ET37</f>
        <v>1.0004519999999999</v>
      </c>
      <c r="EU41" s="124" t="s">
        <v>99</v>
      </c>
      <c r="EV41" s="123">
        <f>1-0.000023*EV36-0.00000002*EV37</f>
        <v>1.0004519999999999</v>
      </c>
      <c r="EW41" s="125">
        <f>1-0.000023*EW36-0.00000002*EW37</f>
        <v>1.0004519999999999</v>
      </c>
      <c r="EX41" s="77"/>
      <c r="EY41" s="122" t="s">
        <v>98</v>
      </c>
      <c r="EZ41" s="123">
        <f>1-0.000023*EZ36-0.00000002*EZ37</f>
        <v>1.0004519999999999</v>
      </c>
      <c r="FA41" s="123">
        <f>1-0.000023*FA36-0.00000002*FA37</f>
        <v>1.0004519999999999</v>
      </c>
      <c r="FB41" s="124" t="s">
        <v>99</v>
      </c>
      <c r="FC41" s="123">
        <f>1-0.000023*FC36-0.00000002*FC37</f>
        <v>1.0004519999999999</v>
      </c>
      <c r="FD41" s="125">
        <f>1-0.000023*FD36-0.00000002*FD37</f>
        <v>1.0004519999999999</v>
      </c>
      <c r="FE41" s="77"/>
      <c r="FF41" s="122" t="s">
        <v>98</v>
      </c>
      <c r="FG41" s="123">
        <f>1-0.000023*FG36-0.00000002*FG37</f>
        <v>1.0004519999999999</v>
      </c>
      <c r="FH41" s="123">
        <f>1-0.000023*FH36-0.00000002*FH37</f>
        <v>1.0004519999999999</v>
      </c>
      <c r="FI41" s="124" t="s">
        <v>99</v>
      </c>
      <c r="FJ41" s="123">
        <f>1-0.000023*FJ36-0.00000002*FJ37</f>
        <v>1.0004519999999999</v>
      </c>
      <c r="FK41" s="125">
        <f>1-0.000023*FK36-0.00000002*FK37</f>
        <v>1.0004519999999999</v>
      </c>
      <c r="FL41" s="77"/>
      <c r="FM41" s="122" t="s">
        <v>98</v>
      </c>
      <c r="FN41" s="123">
        <f>1-0.000023*FN36-0.00000002*FN37</f>
        <v>1.0004519999999999</v>
      </c>
      <c r="FO41" s="123">
        <f>1-0.000023*FO36-0.00000002*FO37</f>
        <v>1.0004519999999999</v>
      </c>
      <c r="FP41" s="124" t="s">
        <v>99</v>
      </c>
      <c r="FQ41" s="123">
        <f>1-0.000023*FQ36-0.00000002*FQ37</f>
        <v>1.0004519999999999</v>
      </c>
      <c r="FR41" s="125">
        <f>1-0.000023*FR36-0.00000002*FR37</f>
        <v>1.0004519999999999</v>
      </c>
      <c r="FS41" s="77"/>
      <c r="FT41" s="122" t="s">
        <v>98</v>
      </c>
      <c r="FU41" s="123">
        <f>1-0.000023*FU36-0.00000002*FU37</f>
        <v>1.0004519999999999</v>
      </c>
      <c r="FV41" s="123">
        <f>1-0.000023*FV36-0.00000002*FV37</f>
        <v>1.0004519999999999</v>
      </c>
      <c r="FW41" s="124" t="s">
        <v>99</v>
      </c>
      <c r="FX41" s="123">
        <f>1-0.000023*FX36-0.00000002*FX37</f>
        <v>1.0004519999999999</v>
      </c>
      <c r="FY41" s="125">
        <f>1-0.000023*FY36-0.00000002*FY37</f>
        <v>1.0004519999999999</v>
      </c>
      <c r="FZ41" s="77"/>
      <c r="GA41" s="122" t="s">
        <v>98</v>
      </c>
      <c r="GB41" s="123">
        <f>1-0.000023*GB36-0.00000002*GB37</f>
        <v>1.0004519999999999</v>
      </c>
      <c r="GC41" s="123">
        <f>1-0.000023*GC36-0.00000002*GC37</f>
        <v>1.0004519999999999</v>
      </c>
      <c r="GD41" s="124" t="s">
        <v>99</v>
      </c>
      <c r="GE41" s="123">
        <f>1-0.000023*GE36-0.00000002*GE37</f>
        <v>1.0004519999999999</v>
      </c>
      <c r="GF41" s="125">
        <f>1-0.000023*GF36-0.00000002*GF37</f>
        <v>1.0004519999999999</v>
      </c>
      <c r="GG41" s="77"/>
      <c r="GH41" s="122" t="s">
        <v>98</v>
      </c>
      <c r="GI41" s="123">
        <f>1-0.000023*GI36-0.00000002*GI37</f>
        <v>1.0004519999999999</v>
      </c>
      <c r="GJ41" s="123">
        <f>1-0.000023*GJ36-0.00000002*GJ37</f>
        <v>1.0004519999999999</v>
      </c>
      <c r="GK41" s="124" t="s">
        <v>99</v>
      </c>
      <c r="GL41" s="123">
        <f>1-0.000023*GL36-0.00000002*GL37</f>
        <v>1.0004519999999999</v>
      </c>
      <c r="GM41" s="125">
        <f>1-0.000023*GM36-0.00000002*GM37</f>
        <v>1.0004519999999999</v>
      </c>
      <c r="GN41" s="77"/>
      <c r="GO41" s="122" t="s">
        <v>98</v>
      </c>
      <c r="GP41" s="123">
        <f>1-0.000023*GP36-0.00000002*GP37</f>
        <v>1.0004519999999999</v>
      </c>
      <c r="GQ41" s="123">
        <f>1-0.000023*GQ36-0.00000002*GQ37</f>
        <v>1.0004519999999999</v>
      </c>
      <c r="GR41" s="124" t="s">
        <v>99</v>
      </c>
      <c r="GS41" s="123">
        <f>1-0.000023*GS36-0.00000002*GS37</f>
        <v>1.0004519999999999</v>
      </c>
      <c r="GT41" s="125">
        <f>1-0.000023*GT36-0.00000002*GT37</f>
        <v>1.0004519999999999</v>
      </c>
      <c r="GU41" s="78"/>
      <c r="GV41" s="122" t="s">
        <v>98</v>
      </c>
      <c r="GW41" s="123">
        <f>1-0.000023*GW36-0.00000002*GW37</f>
        <v>1.0004519999999999</v>
      </c>
      <c r="GX41" s="123">
        <f>1-0.000023*GX36-0.00000002*GX37</f>
        <v>1.0004519999999999</v>
      </c>
      <c r="GY41" s="124" t="s">
        <v>99</v>
      </c>
      <c r="GZ41" s="123">
        <f>1-0.000023*GZ36-0.00000002*GZ37</f>
        <v>1.0004519999999999</v>
      </c>
      <c r="HA41" s="125">
        <f>1-0.000023*HA36-0.00000002*HA37</f>
        <v>1.0004519999999999</v>
      </c>
      <c r="HB41" s="78"/>
      <c r="HC41" s="122" t="s">
        <v>98</v>
      </c>
      <c r="HD41" s="123">
        <f>1-0.000023*HD36-0.00000002*HD37</f>
        <v>1.0004519999999999</v>
      </c>
      <c r="HE41" s="123">
        <f>1-0.000023*HE36-0.00000002*HE37</f>
        <v>1.0004519999999999</v>
      </c>
      <c r="HF41" s="124" t="s">
        <v>99</v>
      </c>
      <c r="HG41" s="123">
        <f>1-0.000023*HG36-0.00000002*HG37</f>
        <v>1.0004519999999999</v>
      </c>
      <c r="HH41" s="125">
        <f>1-0.000023*HH36-0.00000002*HH37</f>
        <v>1.0004519999999999</v>
      </c>
      <c r="HI41" s="78"/>
      <c r="HJ41" s="122" t="s">
        <v>98</v>
      </c>
      <c r="HK41" s="123">
        <f>1-0.000023*HK36-0.00000002*HK37</f>
        <v>1.0004519999999999</v>
      </c>
      <c r="HL41" s="123">
        <f>1-0.000023*HL36-0.00000002*HL37</f>
        <v>1.0004519999999999</v>
      </c>
      <c r="HM41" s="124" t="s">
        <v>99</v>
      </c>
      <c r="HN41" s="123">
        <f>1-0.000023*HN36-0.00000002*HN37</f>
        <v>1.0004519999999999</v>
      </c>
      <c r="HO41" s="125">
        <f>1-0.000023*HO36-0.00000002*HO37</f>
        <v>1.0004519999999999</v>
      </c>
      <c r="HP41" s="78"/>
      <c r="HQ41" s="122" t="s">
        <v>98</v>
      </c>
      <c r="HR41" s="123">
        <f>1-0.000023*HR36-0.00000002*HR37</f>
        <v>1.0004519999999999</v>
      </c>
      <c r="HS41" s="123">
        <f>1-0.000023*HS36-0.00000002*HS37</f>
        <v>1.0004519999999999</v>
      </c>
      <c r="HT41" s="124" t="s">
        <v>99</v>
      </c>
      <c r="HU41" s="123">
        <f>1-0.000023*HU36-0.00000002*HU37</f>
        <v>1.0004519999999999</v>
      </c>
      <c r="HV41" s="125">
        <f>1-0.000023*HV36-0.00000002*HV37</f>
        <v>1.0004519999999999</v>
      </c>
      <c r="HW41" s="78"/>
      <c r="HX41" s="122" t="s">
        <v>98</v>
      </c>
      <c r="HY41" s="123">
        <f>1-0.000023*HY36-0.00000002*HY37</f>
        <v>1.0004519999999999</v>
      </c>
      <c r="HZ41" s="123">
        <f>1-0.000023*HZ36-0.00000002*HZ37</f>
        <v>1.0004519999999999</v>
      </c>
      <c r="IA41" s="124" t="s">
        <v>99</v>
      </c>
      <c r="IB41" s="123">
        <f>1-0.000023*IB36-0.00000002*IB37</f>
        <v>1.0004519999999999</v>
      </c>
      <c r="IC41" s="125">
        <f>1-0.000023*IC36-0.00000002*IC37</f>
        <v>1.0004519999999999</v>
      </c>
      <c r="ID41" s="78"/>
      <c r="IE41" s="122" t="s">
        <v>98</v>
      </c>
      <c r="IF41" s="123">
        <f>1-0.000023*IF36-0.00000002*IF37</f>
        <v>1.0004519999999999</v>
      </c>
      <c r="IG41" s="123">
        <f>1-0.000023*IG36-0.00000002*IG37</f>
        <v>1.0004519999999999</v>
      </c>
      <c r="IH41" s="124" t="s">
        <v>99</v>
      </c>
      <c r="II41" s="123">
        <f>1-0.000023*II36-0.00000002*II37</f>
        <v>1.0004519999999999</v>
      </c>
      <c r="IJ41" s="125">
        <f>1-0.000023*IJ36-0.00000002*IJ37</f>
        <v>1.0004519999999999</v>
      </c>
      <c r="IK41" s="78"/>
      <c r="IL41" s="122" t="s">
        <v>98</v>
      </c>
      <c r="IM41" s="123">
        <f>1-0.000023*IM36-0.00000002*IM37</f>
        <v>1.0004519999999999</v>
      </c>
      <c r="IN41" s="123">
        <f>1-0.000023*IN36-0.00000002*IN37</f>
        <v>1.0004519999999999</v>
      </c>
      <c r="IO41" s="124" t="s">
        <v>99</v>
      </c>
      <c r="IP41" s="123">
        <f>1-0.000023*IP36-0.00000002*IP37</f>
        <v>1.0004519999999999</v>
      </c>
      <c r="IQ41" s="125">
        <f>1-0.000023*IQ36-0.00000002*IQ37</f>
        <v>1.0004519999999999</v>
      </c>
      <c r="IR41" s="78"/>
      <c r="IS41" s="122" t="s">
        <v>98</v>
      </c>
      <c r="IT41" s="123">
        <f>1-0.000023*IT36-0.00000002*IT37</f>
        <v>1.0004519999999999</v>
      </c>
      <c r="IU41" s="123">
        <f>1-0.000023*IU36-0.00000002*IU37</f>
        <v>1.0004519999999999</v>
      </c>
      <c r="IV41" s="124" t="s">
        <v>99</v>
      </c>
      <c r="IW41" s="123">
        <f>1-0.000023*IW36-0.00000002*IW37</f>
        <v>1.0004519999999999</v>
      </c>
      <c r="IX41" s="125">
        <f>1-0.000023*IX36-0.00000002*IX37</f>
        <v>1.0004519999999999</v>
      </c>
      <c r="IY41" s="78"/>
      <c r="IZ41" s="122" t="s">
        <v>98</v>
      </c>
      <c r="JA41" s="123">
        <f>1-0.000023*JA36-0.00000002*JA37</f>
        <v>1.0004519999999999</v>
      </c>
      <c r="JB41" s="123">
        <f>1-0.000023*JB36-0.00000002*JB37</f>
        <v>1.0004519999999999</v>
      </c>
      <c r="JC41" s="124" t="s">
        <v>99</v>
      </c>
      <c r="JD41" s="123">
        <f>1-0.000023*JD36-0.00000002*JD37</f>
        <v>1.0004519999999999</v>
      </c>
      <c r="JE41" s="125">
        <f>1-0.000023*JE36-0.00000002*JE37</f>
        <v>1.0004519999999999</v>
      </c>
      <c r="JF41" s="78"/>
      <c r="JG41" s="122" t="s">
        <v>98</v>
      </c>
      <c r="JH41" s="123">
        <f>1-0.000023*JH36-0.00000002*JH37</f>
        <v>1.0004519999999999</v>
      </c>
      <c r="JI41" s="123">
        <f>1-0.000023*JI36-0.00000002*JI37</f>
        <v>1.0004519999999999</v>
      </c>
      <c r="JJ41" s="124" t="s">
        <v>99</v>
      </c>
      <c r="JK41" s="123">
        <f>1-0.000023*JK36-0.00000002*JK37</f>
        <v>1.0004519999999999</v>
      </c>
      <c r="JL41" s="125">
        <f>1-0.000023*JL36-0.00000002*JL37</f>
        <v>1.0004519999999999</v>
      </c>
      <c r="JM41" s="78"/>
      <c r="JN41" s="122" t="s">
        <v>98</v>
      </c>
      <c r="JO41" s="123">
        <f>1-0.000023*JO36-0.00000002*JO37</f>
        <v>1.0004519999999999</v>
      </c>
      <c r="JP41" s="123">
        <f>1-0.000023*JP36-0.00000002*JP37</f>
        <v>1.0004519999999999</v>
      </c>
      <c r="JQ41" s="124" t="s">
        <v>99</v>
      </c>
      <c r="JR41" s="123">
        <f>1-0.000023*JR36-0.00000002*JR37</f>
        <v>1.0004519999999999</v>
      </c>
      <c r="JS41" s="125">
        <f>1-0.000023*JS36-0.00000002*JS37</f>
        <v>1.0004519999999999</v>
      </c>
    </row>
    <row r="42" spans="1:279" ht="16.5" hidden="1" thickBot="1">
      <c r="A42" s="126" t="s">
        <v>84</v>
      </c>
      <c r="B42" s="127">
        <f>IFERROR(B40*B41,"")</f>
        <v>0.82542980713785463</v>
      </c>
      <c r="C42" s="127">
        <f>IFERROR(C40*C41,"")</f>
        <v>0.82542980713785463</v>
      </c>
      <c r="D42" s="128" t="s">
        <v>84</v>
      </c>
      <c r="E42" s="129">
        <f>IFERROR(E40*E41,"")</f>
        <v>0.82542980713785463</v>
      </c>
      <c r="F42" s="130">
        <f>IFERROR(F40*F41,"")</f>
        <v>0.82542980713785463</v>
      </c>
      <c r="G42" s="77"/>
      <c r="H42" s="126" t="s">
        <v>84</v>
      </c>
      <c r="I42" s="127">
        <f>IFERROR(I40*I41,"")</f>
        <v>0.82375104593803461</v>
      </c>
      <c r="J42" s="127">
        <f>IFERROR(J40*J41,"")</f>
        <v>0.82375104593803461</v>
      </c>
      <c r="K42" s="128" t="s">
        <v>84</v>
      </c>
      <c r="L42" s="129">
        <f>IFERROR(L40*L41,"")</f>
        <v>0.82375104593803461</v>
      </c>
      <c r="M42" s="130">
        <f>IFERROR(M40*M41,"")</f>
        <v>0.82375104593803461</v>
      </c>
      <c r="N42" s="77"/>
      <c r="O42" s="126" t="s">
        <v>84</v>
      </c>
      <c r="P42" s="127" t="str">
        <f>IFERROR(P40*P41,"")</f>
        <v/>
      </c>
      <c r="Q42" s="127" t="str">
        <f>IFERROR(Q40*Q41,"")</f>
        <v/>
      </c>
      <c r="R42" s="128" t="s">
        <v>84</v>
      </c>
      <c r="S42" s="129" t="str">
        <f>IFERROR(S40*S41,"")</f>
        <v/>
      </c>
      <c r="T42" s="130" t="str">
        <f>IFERROR(T40*T41,"")</f>
        <v/>
      </c>
      <c r="U42" s="77"/>
      <c r="V42" s="126" t="s">
        <v>84</v>
      </c>
      <c r="W42" s="127" t="str">
        <f>IFERROR(W40*W41,"")</f>
        <v/>
      </c>
      <c r="X42" s="127" t="str">
        <f>IFERROR(X40*X41,"")</f>
        <v/>
      </c>
      <c r="Y42" s="128" t="s">
        <v>84</v>
      </c>
      <c r="Z42" s="129" t="str">
        <f>IFERROR(Z40*Z41,"")</f>
        <v/>
      </c>
      <c r="AA42" s="130" t="str">
        <f>IFERROR(AA40*AA41,"")</f>
        <v/>
      </c>
      <c r="AB42" s="77"/>
      <c r="AC42" s="126" t="s">
        <v>84</v>
      </c>
      <c r="AD42" s="127" t="str">
        <f>IFERROR(AD40*AD41,"")</f>
        <v/>
      </c>
      <c r="AE42" s="127" t="str">
        <f>IFERROR(AE40*AE41,"")</f>
        <v/>
      </c>
      <c r="AF42" s="128" t="s">
        <v>84</v>
      </c>
      <c r="AG42" s="129" t="str">
        <f>IFERROR(AG40*AG41,"")</f>
        <v/>
      </c>
      <c r="AH42" s="130" t="str">
        <f>IFERROR(AH40*AH41,"")</f>
        <v/>
      </c>
      <c r="AI42" s="77"/>
      <c r="AJ42" s="126" t="s">
        <v>84</v>
      </c>
      <c r="AK42" s="127" t="str">
        <f>IFERROR(AK40*AK41,"")</f>
        <v/>
      </c>
      <c r="AL42" s="127" t="str">
        <f>IFERROR(AL40*AL41,"")</f>
        <v/>
      </c>
      <c r="AM42" s="128" t="s">
        <v>84</v>
      </c>
      <c r="AN42" s="129" t="str">
        <f>IFERROR(AN40*AN41,"")</f>
        <v/>
      </c>
      <c r="AO42" s="130" t="str">
        <f>IFERROR(AO40*AO41,"")</f>
        <v/>
      </c>
      <c r="AP42" s="77"/>
      <c r="AQ42" s="126" t="s">
        <v>84</v>
      </c>
      <c r="AR42" s="127" t="str">
        <f>IFERROR(AR40*AR41,"")</f>
        <v/>
      </c>
      <c r="AS42" s="127" t="str">
        <f>IFERROR(AS40*AS41,"")</f>
        <v/>
      </c>
      <c r="AT42" s="128" t="s">
        <v>84</v>
      </c>
      <c r="AU42" s="129" t="str">
        <f>IFERROR(AU40*AU41,"")</f>
        <v/>
      </c>
      <c r="AV42" s="130" t="str">
        <f>IFERROR(AV40*AV41,"")</f>
        <v/>
      </c>
      <c r="AW42" s="77"/>
      <c r="AX42" s="126" t="s">
        <v>84</v>
      </c>
      <c r="AY42" s="127" t="str">
        <f>IFERROR(AY40*AY41,"")</f>
        <v/>
      </c>
      <c r="AZ42" s="127" t="str">
        <f>IFERROR(AZ40*AZ41,"")</f>
        <v/>
      </c>
      <c r="BA42" s="128" t="s">
        <v>84</v>
      </c>
      <c r="BB42" s="129" t="str">
        <f>IFERROR(BB40*BB41,"")</f>
        <v/>
      </c>
      <c r="BC42" s="130" t="str">
        <f>IFERROR(BC40*BC41,"")</f>
        <v/>
      </c>
      <c r="BD42" s="77"/>
      <c r="BE42" s="126" t="s">
        <v>84</v>
      </c>
      <c r="BF42" s="127" t="str">
        <f>IFERROR(BF40*BF41,"")</f>
        <v/>
      </c>
      <c r="BG42" s="127" t="str">
        <f>IFERROR(BG40*BG41,"")</f>
        <v/>
      </c>
      <c r="BH42" s="128" t="s">
        <v>84</v>
      </c>
      <c r="BI42" s="129" t="str">
        <f>IFERROR(BI40*BI41,"")</f>
        <v/>
      </c>
      <c r="BJ42" s="130" t="str">
        <f>IFERROR(BJ40*BJ41,"")</f>
        <v/>
      </c>
      <c r="BK42" s="77"/>
      <c r="BL42" s="126" t="s">
        <v>84</v>
      </c>
      <c r="BM42" s="127" t="str">
        <f>IFERROR(BM40*BM41,"")</f>
        <v/>
      </c>
      <c r="BN42" s="127" t="str">
        <f>IFERROR(BN40*BN41,"")</f>
        <v/>
      </c>
      <c r="BO42" s="128" t="s">
        <v>84</v>
      </c>
      <c r="BP42" s="129" t="str">
        <f>IFERROR(BP40*BP41,"")</f>
        <v/>
      </c>
      <c r="BQ42" s="130" t="str">
        <f>IFERROR(BQ40*BQ41,"")</f>
        <v/>
      </c>
      <c r="BR42" s="78"/>
      <c r="BS42" s="126" t="s">
        <v>84</v>
      </c>
      <c r="BT42" s="127" t="str">
        <f>IFERROR(BT40*BT41,"")</f>
        <v/>
      </c>
      <c r="BU42" s="127" t="str">
        <f>IFERROR(BU40*BU41,"")</f>
        <v/>
      </c>
      <c r="BV42" s="128" t="s">
        <v>84</v>
      </c>
      <c r="BW42" s="129" t="str">
        <f>IFERROR(BW40*BW41,"")</f>
        <v/>
      </c>
      <c r="BX42" s="130" t="str">
        <f>IFERROR(BX40*BX41,"")</f>
        <v/>
      </c>
      <c r="BY42" s="78"/>
      <c r="BZ42" s="126" t="s">
        <v>84</v>
      </c>
      <c r="CA42" s="127" t="str">
        <f>IFERROR(CA40*CA41,"")</f>
        <v/>
      </c>
      <c r="CB42" s="127" t="str">
        <f>IFERROR(CB40*CB41,"")</f>
        <v/>
      </c>
      <c r="CC42" s="128" t="s">
        <v>84</v>
      </c>
      <c r="CD42" s="129" t="str">
        <f>IFERROR(CD40*CD41,"")</f>
        <v/>
      </c>
      <c r="CE42" s="130" t="str">
        <f>IFERROR(CE40*CE41,"")</f>
        <v/>
      </c>
      <c r="CF42" s="78"/>
      <c r="CG42" s="126" t="s">
        <v>84</v>
      </c>
      <c r="CH42" s="127" t="str">
        <f>IFERROR(CH40*CH41,"")</f>
        <v/>
      </c>
      <c r="CI42" s="127" t="str">
        <f>IFERROR(CI40*CI41,"")</f>
        <v/>
      </c>
      <c r="CJ42" s="128" t="s">
        <v>84</v>
      </c>
      <c r="CK42" s="129" t="str">
        <f>IFERROR(CK40*CK41,"")</f>
        <v/>
      </c>
      <c r="CL42" s="130" t="str">
        <f>IFERROR(CL40*CL41,"")</f>
        <v/>
      </c>
      <c r="CM42" s="78"/>
      <c r="CN42" s="126" t="s">
        <v>84</v>
      </c>
      <c r="CO42" s="127" t="str">
        <f>IFERROR(CO40*CO41,"")</f>
        <v/>
      </c>
      <c r="CP42" s="127" t="str">
        <f>IFERROR(CP40*CP41,"")</f>
        <v/>
      </c>
      <c r="CQ42" s="128" t="s">
        <v>84</v>
      </c>
      <c r="CR42" s="129" t="str">
        <f>IFERROR(CR40*CR41,"")</f>
        <v/>
      </c>
      <c r="CS42" s="130" t="str">
        <f>IFERROR(CS40*CS41,"")</f>
        <v/>
      </c>
      <c r="CT42" s="78"/>
      <c r="CU42" s="126" t="s">
        <v>84</v>
      </c>
      <c r="CV42" s="127" t="str">
        <f>IFERROR(CV40*CV41,"")</f>
        <v/>
      </c>
      <c r="CW42" s="127" t="str">
        <f>IFERROR(CW40*CW41,"")</f>
        <v/>
      </c>
      <c r="CX42" s="128" t="s">
        <v>84</v>
      </c>
      <c r="CY42" s="129" t="str">
        <f>IFERROR(CY40*CY41,"")</f>
        <v/>
      </c>
      <c r="CZ42" s="130" t="str">
        <f>IFERROR(CZ40*CZ41,"")</f>
        <v/>
      </c>
      <c r="DA42" s="78"/>
      <c r="DB42" s="126" t="s">
        <v>84</v>
      </c>
      <c r="DC42" s="127" t="str">
        <f>IFERROR(DC40*DC41,"")</f>
        <v/>
      </c>
      <c r="DD42" s="127" t="str">
        <f>IFERROR(DD40*DD41,"")</f>
        <v/>
      </c>
      <c r="DE42" s="128" t="s">
        <v>84</v>
      </c>
      <c r="DF42" s="129" t="str">
        <f>IFERROR(DF40*DF41,"")</f>
        <v/>
      </c>
      <c r="DG42" s="130" t="str">
        <f>IFERROR(DG40*DG41,"")</f>
        <v/>
      </c>
      <c r="DH42" s="78"/>
      <c r="DI42" s="126" t="s">
        <v>84</v>
      </c>
      <c r="DJ42" s="127" t="str">
        <f>IFERROR(DJ40*DJ41,"")</f>
        <v/>
      </c>
      <c r="DK42" s="127" t="str">
        <f>IFERROR(DK40*DK41,"")</f>
        <v/>
      </c>
      <c r="DL42" s="128" t="s">
        <v>84</v>
      </c>
      <c r="DM42" s="129" t="str">
        <f>IFERROR(DM40*DM41,"")</f>
        <v/>
      </c>
      <c r="DN42" s="130" t="str">
        <f>IFERROR(DN40*DN41,"")</f>
        <v/>
      </c>
      <c r="DO42" s="78"/>
      <c r="DP42" s="126" t="s">
        <v>84</v>
      </c>
      <c r="DQ42" s="127" t="str">
        <f>IFERROR(DQ40*DQ41,"")</f>
        <v/>
      </c>
      <c r="DR42" s="127" t="str">
        <f>IFERROR(DR40*DR41,"")</f>
        <v/>
      </c>
      <c r="DS42" s="128" t="s">
        <v>84</v>
      </c>
      <c r="DT42" s="129" t="str">
        <f>IFERROR(DT40*DT41,"")</f>
        <v/>
      </c>
      <c r="DU42" s="130" t="str">
        <f>IFERROR(DU40*DU41,"")</f>
        <v/>
      </c>
      <c r="DV42" s="78"/>
      <c r="DW42" s="126" t="s">
        <v>84</v>
      </c>
      <c r="DX42" s="127" t="str">
        <f>IFERROR(DX40*DX41,"")</f>
        <v/>
      </c>
      <c r="DY42" s="127" t="str">
        <f>IFERROR(DY40*DY41,"")</f>
        <v/>
      </c>
      <c r="DZ42" s="128" t="s">
        <v>84</v>
      </c>
      <c r="EA42" s="129" t="str">
        <f>IFERROR(EA40*EA41,"")</f>
        <v/>
      </c>
      <c r="EB42" s="130" t="str">
        <f>IFERROR(EB40*EB41,"")</f>
        <v/>
      </c>
      <c r="EC42" s="78"/>
      <c r="ED42" s="126" t="s">
        <v>84</v>
      </c>
      <c r="EE42" s="127" t="str">
        <f>IFERROR(EE40*EE41,"")</f>
        <v/>
      </c>
      <c r="EF42" s="127" t="str">
        <f>IFERROR(EF40*EF41,"")</f>
        <v/>
      </c>
      <c r="EG42" s="128" t="s">
        <v>84</v>
      </c>
      <c r="EH42" s="129" t="str">
        <f>IFERROR(EH40*EH41,"")</f>
        <v/>
      </c>
      <c r="EI42" s="130" t="str">
        <f>IFERROR(EI40*EI41,"")</f>
        <v/>
      </c>
      <c r="EJ42" s="78"/>
      <c r="EK42" s="126" t="s">
        <v>84</v>
      </c>
      <c r="EL42" s="127" t="str">
        <f>IFERROR(EL40*EL41,"")</f>
        <v/>
      </c>
      <c r="EM42" s="127" t="str">
        <f>IFERROR(EM40*EM41,"")</f>
        <v/>
      </c>
      <c r="EN42" s="128" t="s">
        <v>84</v>
      </c>
      <c r="EO42" s="129" t="str">
        <f>IFERROR(EO40*EO41,"")</f>
        <v/>
      </c>
      <c r="EP42" s="130" t="str">
        <f>IFERROR(EP40*EP41,"")</f>
        <v/>
      </c>
      <c r="EQ42" s="77"/>
      <c r="ER42" s="126" t="s">
        <v>84</v>
      </c>
      <c r="ES42" s="127" t="str">
        <f>IFERROR(ES40*ES41,"")</f>
        <v/>
      </c>
      <c r="ET42" s="127" t="str">
        <f>IFERROR(ET40*ET41,"")</f>
        <v/>
      </c>
      <c r="EU42" s="128" t="s">
        <v>84</v>
      </c>
      <c r="EV42" s="129" t="str">
        <f>IFERROR(EV40*EV41,"")</f>
        <v/>
      </c>
      <c r="EW42" s="130" t="str">
        <f>IFERROR(EW40*EW41,"")</f>
        <v/>
      </c>
      <c r="EX42" s="77"/>
      <c r="EY42" s="126" t="s">
        <v>84</v>
      </c>
      <c r="EZ42" s="127" t="str">
        <f>IFERROR(EZ40*EZ41,"")</f>
        <v/>
      </c>
      <c r="FA42" s="127" t="str">
        <f>IFERROR(FA40*FA41,"")</f>
        <v/>
      </c>
      <c r="FB42" s="128" t="s">
        <v>84</v>
      </c>
      <c r="FC42" s="129" t="str">
        <f>IFERROR(FC40*FC41,"")</f>
        <v/>
      </c>
      <c r="FD42" s="130" t="str">
        <f>IFERROR(FD40*FD41,"")</f>
        <v/>
      </c>
      <c r="FE42" s="77"/>
      <c r="FF42" s="126" t="s">
        <v>84</v>
      </c>
      <c r="FG42" s="127" t="str">
        <f>IFERROR(FG40*FG41,"")</f>
        <v/>
      </c>
      <c r="FH42" s="127" t="str">
        <f>IFERROR(FH40*FH41,"")</f>
        <v/>
      </c>
      <c r="FI42" s="128" t="s">
        <v>84</v>
      </c>
      <c r="FJ42" s="129" t="str">
        <f>IFERROR(FJ40*FJ41,"")</f>
        <v/>
      </c>
      <c r="FK42" s="130" t="str">
        <f>IFERROR(FK40*FK41,"")</f>
        <v/>
      </c>
      <c r="FL42" s="77"/>
      <c r="FM42" s="126" t="s">
        <v>84</v>
      </c>
      <c r="FN42" s="127" t="str">
        <f>IFERROR(FN40*FN41,"")</f>
        <v/>
      </c>
      <c r="FO42" s="127" t="str">
        <f>IFERROR(FO40*FO41,"")</f>
        <v/>
      </c>
      <c r="FP42" s="128" t="s">
        <v>84</v>
      </c>
      <c r="FQ42" s="129" t="str">
        <f>IFERROR(FQ40*FQ41,"")</f>
        <v/>
      </c>
      <c r="FR42" s="130" t="str">
        <f>IFERROR(FR40*FR41,"")</f>
        <v/>
      </c>
      <c r="FS42" s="77"/>
      <c r="FT42" s="126" t="s">
        <v>84</v>
      </c>
      <c r="FU42" s="127" t="str">
        <f>IFERROR(FU40*FU41,"")</f>
        <v/>
      </c>
      <c r="FV42" s="127" t="str">
        <f>IFERROR(FV40*FV41,"")</f>
        <v/>
      </c>
      <c r="FW42" s="128" t="s">
        <v>84</v>
      </c>
      <c r="FX42" s="129" t="str">
        <f>IFERROR(FX40*FX41,"")</f>
        <v/>
      </c>
      <c r="FY42" s="130" t="str">
        <f>IFERROR(FY40*FY41,"")</f>
        <v/>
      </c>
      <c r="FZ42" s="77"/>
      <c r="GA42" s="126" t="s">
        <v>84</v>
      </c>
      <c r="GB42" s="127" t="str">
        <f>IFERROR(GB40*GB41,"")</f>
        <v/>
      </c>
      <c r="GC42" s="127" t="str">
        <f>IFERROR(GC40*GC41,"")</f>
        <v/>
      </c>
      <c r="GD42" s="128" t="s">
        <v>84</v>
      </c>
      <c r="GE42" s="129" t="str">
        <f>IFERROR(GE40*GE41,"")</f>
        <v/>
      </c>
      <c r="GF42" s="130" t="str">
        <f>IFERROR(GF40*GF41,"")</f>
        <v/>
      </c>
      <c r="GG42" s="77"/>
      <c r="GH42" s="126" t="s">
        <v>84</v>
      </c>
      <c r="GI42" s="127" t="str">
        <f>IFERROR(GI40*GI41,"")</f>
        <v/>
      </c>
      <c r="GJ42" s="127" t="str">
        <f>IFERROR(GJ40*GJ41,"")</f>
        <v/>
      </c>
      <c r="GK42" s="128" t="s">
        <v>84</v>
      </c>
      <c r="GL42" s="129" t="str">
        <f>IFERROR(GL40*GL41,"")</f>
        <v/>
      </c>
      <c r="GM42" s="130" t="str">
        <f>IFERROR(GM40*GM41,"")</f>
        <v/>
      </c>
      <c r="GN42" s="77"/>
      <c r="GO42" s="126" t="s">
        <v>84</v>
      </c>
      <c r="GP42" s="127" t="str">
        <f>IFERROR(GP40*GP41,"")</f>
        <v/>
      </c>
      <c r="GQ42" s="127" t="str">
        <f>IFERROR(GQ40*GQ41,"")</f>
        <v/>
      </c>
      <c r="GR42" s="128" t="s">
        <v>84</v>
      </c>
      <c r="GS42" s="129" t="str">
        <f>IFERROR(GS40*GS41,"")</f>
        <v/>
      </c>
      <c r="GT42" s="130" t="str">
        <f>IFERROR(GT40*GT41,"")</f>
        <v/>
      </c>
      <c r="GU42" s="78"/>
      <c r="GV42" s="126" t="s">
        <v>84</v>
      </c>
      <c r="GW42" s="127" t="str">
        <f>IFERROR(GW40*GW41,"")</f>
        <v/>
      </c>
      <c r="GX42" s="127" t="str">
        <f>IFERROR(GX40*GX41,"")</f>
        <v/>
      </c>
      <c r="GY42" s="128" t="s">
        <v>84</v>
      </c>
      <c r="GZ42" s="129" t="str">
        <f>IFERROR(GZ40*GZ41,"")</f>
        <v/>
      </c>
      <c r="HA42" s="130" t="str">
        <f>IFERROR(HA40*HA41,"")</f>
        <v/>
      </c>
      <c r="HB42" s="78"/>
      <c r="HC42" s="126" t="s">
        <v>84</v>
      </c>
      <c r="HD42" s="127" t="str">
        <f>IFERROR(HD40*HD41,"")</f>
        <v/>
      </c>
      <c r="HE42" s="127" t="str">
        <f>IFERROR(HE40*HE41,"")</f>
        <v/>
      </c>
      <c r="HF42" s="128" t="s">
        <v>84</v>
      </c>
      <c r="HG42" s="129" t="str">
        <f>IFERROR(HG40*HG41,"")</f>
        <v/>
      </c>
      <c r="HH42" s="130" t="str">
        <f>IFERROR(HH40*HH41,"")</f>
        <v/>
      </c>
      <c r="HI42" s="78"/>
      <c r="HJ42" s="126" t="s">
        <v>84</v>
      </c>
      <c r="HK42" s="127" t="str">
        <f>IFERROR(HK40*HK41,"")</f>
        <v/>
      </c>
      <c r="HL42" s="127" t="str">
        <f>IFERROR(HL40*HL41,"")</f>
        <v/>
      </c>
      <c r="HM42" s="128" t="s">
        <v>84</v>
      </c>
      <c r="HN42" s="129" t="str">
        <f>IFERROR(HN40*HN41,"")</f>
        <v/>
      </c>
      <c r="HO42" s="130" t="str">
        <f>IFERROR(HO40*HO41,"")</f>
        <v/>
      </c>
      <c r="HP42" s="78"/>
      <c r="HQ42" s="126" t="s">
        <v>84</v>
      </c>
      <c r="HR42" s="127" t="str">
        <f>IFERROR(HR40*HR41,"")</f>
        <v/>
      </c>
      <c r="HS42" s="127" t="str">
        <f>IFERROR(HS40*HS41,"")</f>
        <v/>
      </c>
      <c r="HT42" s="128" t="s">
        <v>84</v>
      </c>
      <c r="HU42" s="129" t="str">
        <f>IFERROR(HU40*HU41,"")</f>
        <v/>
      </c>
      <c r="HV42" s="130" t="str">
        <f>IFERROR(HV40*HV41,"")</f>
        <v/>
      </c>
      <c r="HW42" s="78"/>
      <c r="HX42" s="126" t="s">
        <v>84</v>
      </c>
      <c r="HY42" s="127" t="str">
        <f>IFERROR(HY40*HY41,"")</f>
        <v/>
      </c>
      <c r="HZ42" s="127" t="str">
        <f>IFERROR(HZ40*HZ41,"")</f>
        <v/>
      </c>
      <c r="IA42" s="128" t="s">
        <v>84</v>
      </c>
      <c r="IB42" s="129" t="str">
        <f>IFERROR(IB40*IB41,"")</f>
        <v/>
      </c>
      <c r="IC42" s="130" t="str">
        <f>IFERROR(IC40*IC41,"")</f>
        <v/>
      </c>
      <c r="ID42" s="78"/>
      <c r="IE42" s="126" t="s">
        <v>84</v>
      </c>
      <c r="IF42" s="127" t="str">
        <f>IFERROR(IF40*IF41,"")</f>
        <v/>
      </c>
      <c r="IG42" s="127" t="str">
        <f>IFERROR(IG40*IG41,"")</f>
        <v/>
      </c>
      <c r="IH42" s="128" t="s">
        <v>84</v>
      </c>
      <c r="II42" s="129" t="str">
        <f>IFERROR(II40*II41,"")</f>
        <v/>
      </c>
      <c r="IJ42" s="130" t="str">
        <f>IFERROR(IJ40*IJ41,"")</f>
        <v/>
      </c>
      <c r="IK42" s="78"/>
      <c r="IL42" s="126" t="s">
        <v>84</v>
      </c>
      <c r="IM42" s="127" t="str">
        <f>IFERROR(IM40*IM41,"")</f>
        <v/>
      </c>
      <c r="IN42" s="127" t="str">
        <f>IFERROR(IN40*IN41,"")</f>
        <v/>
      </c>
      <c r="IO42" s="128" t="s">
        <v>84</v>
      </c>
      <c r="IP42" s="129" t="str">
        <f>IFERROR(IP40*IP41,"")</f>
        <v/>
      </c>
      <c r="IQ42" s="130" t="str">
        <f>IFERROR(IQ40*IQ41,"")</f>
        <v/>
      </c>
      <c r="IR42" s="78"/>
      <c r="IS42" s="126" t="s">
        <v>84</v>
      </c>
      <c r="IT42" s="127" t="str">
        <f>IFERROR(IT40*IT41,"")</f>
        <v/>
      </c>
      <c r="IU42" s="127" t="str">
        <f>IFERROR(IU40*IU41,"")</f>
        <v/>
      </c>
      <c r="IV42" s="128" t="s">
        <v>84</v>
      </c>
      <c r="IW42" s="129" t="str">
        <f>IFERROR(IW40*IW41,"")</f>
        <v/>
      </c>
      <c r="IX42" s="130" t="str">
        <f>IFERROR(IX40*IX41,"")</f>
        <v/>
      </c>
      <c r="IY42" s="78"/>
      <c r="IZ42" s="126" t="s">
        <v>84</v>
      </c>
      <c r="JA42" s="127" t="str">
        <f>IFERROR(JA40*JA41,"")</f>
        <v/>
      </c>
      <c r="JB42" s="127" t="str">
        <f>IFERROR(JB40*JB41,"")</f>
        <v/>
      </c>
      <c r="JC42" s="128" t="s">
        <v>84</v>
      </c>
      <c r="JD42" s="129" t="str">
        <f>IFERROR(JD40*JD41,"")</f>
        <v/>
      </c>
      <c r="JE42" s="130" t="str">
        <f>IFERROR(JE40*JE41,"")</f>
        <v/>
      </c>
      <c r="JF42" s="78"/>
      <c r="JG42" s="126" t="s">
        <v>84</v>
      </c>
      <c r="JH42" s="127" t="str">
        <f>IFERROR(JH40*JH41,"")</f>
        <v/>
      </c>
      <c r="JI42" s="127" t="str">
        <f>IFERROR(JI40*JI41,"")</f>
        <v/>
      </c>
      <c r="JJ42" s="128" t="s">
        <v>84</v>
      </c>
      <c r="JK42" s="129" t="str">
        <f>IFERROR(JK40*JK41,"")</f>
        <v/>
      </c>
      <c r="JL42" s="130" t="str">
        <f>IFERROR(JL40*JL41,"")</f>
        <v/>
      </c>
      <c r="JM42" s="78"/>
      <c r="JN42" s="126" t="s">
        <v>84</v>
      </c>
      <c r="JO42" s="127" t="str">
        <f>IFERROR(JO40*JO41,"")</f>
        <v/>
      </c>
      <c r="JP42" s="127" t="str">
        <f>IFERROR(JP40*JP41,"")</f>
        <v/>
      </c>
      <c r="JQ42" s="128" t="s">
        <v>84</v>
      </c>
      <c r="JR42" s="129" t="str">
        <f>IFERROR(JR40*JR41,"")</f>
        <v/>
      </c>
      <c r="JS42" s="130" t="str">
        <f>IFERROR(JS40*JS41,"")</f>
        <v/>
      </c>
    </row>
    <row r="43" spans="1:279" hidden="1">
      <c r="A43" s="131">
        <f>IFERROR(LOOKUP(B43,$B$3:$B$25,$A$3:$A$25),"")</f>
        <v>15</v>
      </c>
      <c r="B43" s="132">
        <f>B29</f>
        <v>0.81899999999999995</v>
      </c>
      <c r="C43" s="133">
        <f>IFERROR(LOOKUP(A43,$A$3:$A$25,$C$3:$C$25),"")</f>
        <v>-1.7395987201258001E-3</v>
      </c>
      <c r="D43" s="133">
        <f>IFERROR(LOOKUP(A43,$A$3:$A$25,$D$3:$D$25),"")</f>
        <v>1.2701185634915999E-3</v>
      </c>
      <c r="E43" s="133">
        <f>IFERROR(LOOKUP(A43,$A$3:$A$25,$E$3:$E$25),"")</f>
        <v>-1.5711092769000001E-6</v>
      </c>
      <c r="F43" s="134">
        <f>IFERROR(LOOKUP(A43,$A$3:$A$25,$F$3:$F$25),"")</f>
        <v>1.9331004067000001E-6</v>
      </c>
      <c r="G43" s="77"/>
      <c r="H43" s="131">
        <f>IFERROR(LOOKUP(I43,$B$3:$B$25,$A$3:$A$25),"")</f>
        <v>15</v>
      </c>
      <c r="I43" s="132">
        <f>I29</f>
        <v>0.81899999999999995</v>
      </c>
      <c r="J43" s="133">
        <f>IFERROR(LOOKUP($H$43,$A$3:$A$25,$C$3:$C$25),"")</f>
        <v>-1.7395987201258001E-3</v>
      </c>
      <c r="K43" s="133">
        <f>IFERROR(LOOKUP($H$43,$A$3:$A$25,$D$3:$D$25),"")</f>
        <v>1.2701185634915999E-3</v>
      </c>
      <c r="L43" s="133">
        <f>IFERROR(LOOKUP($H$43,$A$3:$A$25,$E$3:$E$25),"")</f>
        <v>-1.5711092769000001E-6</v>
      </c>
      <c r="M43" s="134">
        <f>IFERROR(LOOKUP($H$43,$A$3:$A$25,$F$3:$F$25),"")</f>
        <v>1.9331004067000001E-6</v>
      </c>
      <c r="N43" s="77"/>
      <c r="O43" s="131" t="str">
        <f>IFERROR(LOOKUP(P43,$B$3:$B$25,$A$3:$A$25),"")</f>
        <v/>
      </c>
      <c r="P43" s="132" t="e">
        <f>P29</f>
        <v>#REF!</v>
      </c>
      <c r="Q43" s="133" t="str">
        <f>IFERROR(LOOKUP(O43,$A$3:$A$25,$C$3:$C$25),"")</f>
        <v/>
      </c>
      <c r="R43" s="133" t="str">
        <f>IFERROR(LOOKUP(O43,$A$3:$A$25,$D$3:$D$25),"")</f>
        <v/>
      </c>
      <c r="S43" s="133" t="str">
        <f>IFERROR(LOOKUP(O43,$A$3:$A$25,$E$3:$E$25),"")</f>
        <v/>
      </c>
      <c r="T43" s="134" t="str">
        <f>IFERROR(LOOKUP(O43,$A$3:$A$25,$F$3:$F$25),"")</f>
        <v/>
      </c>
      <c r="U43" s="77"/>
      <c r="V43" s="131" t="str">
        <f>IFERROR(LOOKUP(W43,$B$3:$B$25,$A$3:$A$25),"")</f>
        <v/>
      </c>
      <c r="W43" s="132" t="e">
        <f>W29</f>
        <v>#REF!</v>
      </c>
      <c r="X43" s="133" t="str">
        <f>IFERROR(LOOKUP(V43,$A$3:$A$25,$C$3:$C$25),"")</f>
        <v/>
      </c>
      <c r="Y43" s="133" t="str">
        <f>IFERROR(LOOKUP(V43,$A$3:$A$25,$D$3:$D$25),"")</f>
        <v/>
      </c>
      <c r="Z43" s="133" t="str">
        <f>IFERROR(LOOKUP(V43,$A$3:$A$25,$E$3:$E$25),"")</f>
        <v/>
      </c>
      <c r="AA43" s="134" t="str">
        <f>IFERROR(LOOKUP(V43,$A$3:$A$25,$F$3:$F$25),"")</f>
        <v/>
      </c>
      <c r="AB43" s="77"/>
      <c r="AC43" s="131" t="str">
        <f>IFERROR(LOOKUP(AD43,$B$3:$B$25,$A$3:$A$25),"")</f>
        <v/>
      </c>
      <c r="AD43" s="132" t="e">
        <f>AD29</f>
        <v>#REF!</v>
      </c>
      <c r="AE43" s="133" t="str">
        <f>IFERROR(LOOKUP(AC43,$A$3:$A$25,$C$3:$C$25),"")</f>
        <v/>
      </c>
      <c r="AF43" s="133" t="str">
        <f>IFERROR(LOOKUP(AC43,$A$3:$A$25,$D$3:$D$25),"")</f>
        <v/>
      </c>
      <c r="AG43" s="133" t="str">
        <f>IFERROR(LOOKUP(AC43,$A$3:$A$25,$E$3:$E$25),"")</f>
        <v/>
      </c>
      <c r="AH43" s="134" t="str">
        <f>IFERROR(LOOKUP(AC43,$A$3:$A$25,$F$3:$F$25),"")</f>
        <v/>
      </c>
      <c r="AI43" s="77"/>
      <c r="AJ43" s="131" t="str">
        <f>IFERROR(LOOKUP(AK43,$B$3:$B$25,$A$3:$A$25),"")</f>
        <v/>
      </c>
      <c r="AK43" s="132" t="e">
        <f>AK29</f>
        <v>#REF!</v>
      </c>
      <c r="AL43" s="133" t="str">
        <f>IFERROR(LOOKUP(AJ43,$A$3:$A$25,$C$3:$C$25),"")</f>
        <v/>
      </c>
      <c r="AM43" s="133" t="str">
        <f>IFERROR(LOOKUP(AJ43,$A$3:$A$25,$D$3:$D$25),"")</f>
        <v/>
      </c>
      <c r="AN43" s="133" t="str">
        <f>IFERROR(LOOKUP(AJ43,$A$3:$A$25,$E$3:$E$25),"")</f>
        <v/>
      </c>
      <c r="AO43" s="134" t="str">
        <f>IFERROR(LOOKUP(AJ43,$A$3:$A$25,$F$3:$F$25),"")</f>
        <v/>
      </c>
      <c r="AP43" s="77"/>
      <c r="AQ43" s="131" t="str">
        <f>IFERROR(LOOKUP(AR43,$B$3:$B$25,$A$3:$A$25),"")</f>
        <v/>
      </c>
      <c r="AR43" s="132" t="e">
        <f>AR29</f>
        <v>#REF!</v>
      </c>
      <c r="AS43" s="133" t="str">
        <f>IFERROR(LOOKUP(AQ43,$A$3:$A$25,$C$3:$C$25),"")</f>
        <v/>
      </c>
      <c r="AT43" s="133" t="str">
        <f>IFERROR(LOOKUP(AQ43,$A$3:$A$25,$D$3:$D$25),"")</f>
        <v/>
      </c>
      <c r="AU43" s="133" t="str">
        <f>IFERROR(LOOKUP(AQ43,$A$3:$A$25,$E$3:$E$25),"")</f>
        <v/>
      </c>
      <c r="AV43" s="134" t="str">
        <f>IFERROR(LOOKUP(AQ43,$A$3:$A$25,$F$3:$F$25),"")</f>
        <v/>
      </c>
      <c r="AW43" s="77"/>
      <c r="AX43" s="131" t="str">
        <f>IFERROR(LOOKUP(AY43,$B$3:$B$25,$A$3:$A$25),"")</f>
        <v/>
      </c>
      <c r="AY43" s="132" t="e">
        <f>AY29</f>
        <v>#REF!</v>
      </c>
      <c r="AZ43" s="133" t="str">
        <f>IFERROR(LOOKUP(AX43,$A$3:$A$25,$C$3:$C$25),"")</f>
        <v/>
      </c>
      <c r="BA43" s="133" t="str">
        <f>IFERROR(LOOKUP(AX43,$A$3:$A$25,$D$3:$D$25),"")</f>
        <v/>
      </c>
      <c r="BB43" s="133" t="str">
        <f>IFERROR(LOOKUP(AX43,$A$3:$A$25,$E$3:$E$25),"")</f>
        <v/>
      </c>
      <c r="BC43" s="134" t="str">
        <f>IFERROR(LOOKUP(AX43,$A$3:$A$25,$F$3:$F$25),"")</f>
        <v/>
      </c>
      <c r="BD43" s="77"/>
      <c r="BE43" s="131" t="str">
        <f>IFERROR(LOOKUP(BF43,$B$3:$B$25,$A$3:$A$25),"")</f>
        <v/>
      </c>
      <c r="BF43" s="132">
        <f>BF29</f>
        <v>0</v>
      </c>
      <c r="BG43" s="133" t="str">
        <f>IFERROR(LOOKUP(BE43,$A$3:$A$25,$C$3:$C$25),"")</f>
        <v/>
      </c>
      <c r="BH43" s="133" t="str">
        <f>IFERROR(LOOKUP(BE43,$A$3:$A$25,$D$3:$D$25),"")</f>
        <v/>
      </c>
      <c r="BI43" s="133" t="str">
        <f>IFERROR(LOOKUP(BE43,$A$3:$A$25,$E$3:$E$25),"")</f>
        <v/>
      </c>
      <c r="BJ43" s="134" t="str">
        <f>IFERROR(LOOKUP(BE43,$A$3:$A$25,$F$3:$F$25),"")</f>
        <v/>
      </c>
      <c r="BK43" s="77"/>
      <c r="BL43" s="131" t="str">
        <f>IFERROR(LOOKUP(BM43,$B$3:$B$25,$A$3:$A$25),"")</f>
        <v/>
      </c>
      <c r="BM43" s="132">
        <f>BM29</f>
        <v>0</v>
      </c>
      <c r="BN43" s="133" t="str">
        <f>IFERROR(LOOKUP(BL43,$A$3:$A$25,$C$3:$C$25),"")</f>
        <v/>
      </c>
      <c r="BO43" s="133" t="str">
        <f>IFERROR(LOOKUP(BL43,$A$3:$A$25,$D$3:$D$25),"")</f>
        <v/>
      </c>
      <c r="BP43" s="133" t="str">
        <f>IFERROR(LOOKUP(BL43,$A$3:$A$25,$E$3:$E$25),"")</f>
        <v/>
      </c>
      <c r="BQ43" s="134" t="str">
        <f>IFERROR(LOOKUP(BL43,$A$3:$A$25,$F$3:$F$25),"")</f>
        <v/>
      </c>
      <c r="BR43" s="78"/>
      <c r="BS43" s="131" t="str">
        <f>IFERROR(LOOKUP(BT43,$B$3:$B$25,$A$3:$A$25),"")</f>
        <v/>
      </c>
      <c r="BT43" s="132">
        <f>BT29</f>
        <v>0</v>
      </c>
      <c r="BU43" s="133" t="str">
        <f>IFERROR(LOOKUP(BS43,$A$3:$A$25,$C$3:$C$25),"")</f>
        <v/>
      </c>
      <c r="BV43" s="133" t="str">
        <f>IFERROR(LOOKUP(BS43,$A$3:$A$25,$D$3:$D$25),"")</f>
        <v/>
      </c>
      <c r="BW43" s="133" t="str">
        <f>IFERROR(LOOKUP(BS43,$A$3:$A$25,$E$3:$E$25),"")</f>
        <v/>
      </c>
      <c r="BX43" s="134" t="str">
        <f>IFERROR(LOOKUP(BS43,$A$3:$A$25,$F$3:$F$25),"")</f>
        <v/>
      </c>
      <c r="BY43" s="78"/>
      <c r="BZ43" s="131" t="str">
        <f>IFERROR(LOOKUP(CA43,$B$3:$B$25,$A$3:$A$25),"")</f>
        <v/>
      </c>
      <c r="CA43" s="132">
        <f>CA29</f>
        <v>0</v>
      </c>
      <c r="CB43" s="133" t="str">
        <f>IFERROR(LOOKUP(BZ43,$A$3:$A$25,$C$3:$C$25),"")</f>
        <v/>
      </c>
      <c r="CC43" s="133" t="str">
        <f>IFERROR(LOOKUP(BZ43,$A$3:$A$25,$D$3:$D$25),"")</f>
        <v/>
      </c>
      <c r="CD43" s="133" t="str">
        <f>IFERROR(LOOKUP(BZ43,$A$3:$A$25,$E$3:$E$25),"")</f>
        <v/>
      </c>
      <c r="CE43" s="134" t="str">
        <f>IFERROR(LOOKUP(BZ43,$A$3:$A$25,$F$3:$F$25),"")</f>
        <v/>
      </c>
      <c r="CF43" s="78"/>
      <c r="CG43" s="131" t="str">
        <f>IFERROR(LOOKUP(CH43,$B$3:$B$25,$A$3:$A$25),"")</f>
        <v/>
      </c>
      <c r="CH43" s="132">
        <f>CH29</f>
        <v>0</v>
      </c>
      <c r="CI43" s="133" t="str">
        <f>IFERROR(LOOKUP(CG43,$A$3:$A$25,$C$3:$C$25),"")</f>
        <v/>
      </c>
      <c r="CJ43" s="133" t="str">
        <f>IFERROR(LOOKUP(CG43,$A$3:$A$25,$D$3:$D$25),"")</f>
        <v/>
      </c>
      <c r="CK43" s="133" t="str">
        <f>IFERROR(LOOKUP(CG43,$A$3:$A$25,$E$3:$E$25),"")</f>
        <v/>
      </c>
      <c r="CL43" s="134" t="str">
        <f>IFERROR(LOOKUP(CG43,$A$3:$A$25,$F$3:$F$25),"")</f>
        <v/>
      </c>
      <c r="CM43" s="78"/>
      <c r="CN43" s="131" t="str">
        <f>IFERROR(LOOKUP(CO43,$B$3:$B$25,$A$3:$A$25),"")</f>
        <v/>
      </c>
      <c r="CO43" s="132">
        <f>CO29</f>
        <v>0</v>
      </c>
      <c r="CP43" s="133" t="str">
        <f>IFERROR(LOOKUP(CN43,$A$3:$A$25,$C$3:$C$25),"")</f>
        <v/>
      </c>
      <c r="CQ43" s="133" t="str">
        <f>IFERROR(LOOKUP(CN43,$A$3:$A$25,$D$3:$D$25),"")</f>
        <v/>
      </c>
      <c r="CR43" s="133" t="str">
        <f>IFERROR(LOOKUP(CN43,$A$3:$A$25,$E$3:$E$25),"")</f>
        <v/>
      </c>
      <c r="CS43" s="134" t="str">
        <f>IFERROR(LOOKUP(CN43,$A$3:$A$25,$F$3:$F$25),"")</f>
        <v/>
      </c>
      <c r="CT43" s="78"/>
      <c r="CU43" s="131" t="str">
        <f>IFERROR(LOOKUP(CV43,$B$3:$B$25,$A$3:$A$25),"")</f>
        <v/>
      </c>
      <c r="CV43" s="132">
        <f>CV29</f>
        <v>0</v>
      </c>
      <c r="CW43" s="133" t="str">
        <f>IFERROR(LOOKUP(CU43,$A$3:$A$25,$C$3:$C$25),"")</f>
        <v/>
      </c>
      <c r="CX43" s="133" t="str">
        <f>IFERROR(LOOKUP(CU43,$A$3:$A$25,$D$3:$D$25),"")</f>
        <v/>
      </c>
      <c r="CY43" s="133" t="str">
        <f>IFERROR(LOOKUP(CU43,$A$3:$A$25,$E$3:$E$25),"")</f>
        <v/>
      </c>
      <c r="CZ43" s="134" t="str">
        <f>IFERROR(LOOKUP(CU43,$A$3:$A$25,$F$3:$F$25),"")</f>
        <v/>
      </c>
      <c r="DA43" s="78"/>
      <c r="DB43" s="131" t="str">
        <f>IFERROR(LOOKUP(DC43,$B$3:$B$25,$A$3:$A$25),"")</f>
        <v/>
      </c>
      <c r="DC43" s="132">
        <f>DC29</f>
        <v>0</v>
      </c>
      <c r="DD43" s="133" t="str">
        <f>IFERROR(LOOKUP(DB43,$A$3:$A$25,$C$3:$C$25),"")</f>
        <v/>
      </c>
      <c r="DE43" s="133" t="str">
        <f>IFERROR(LOOKUP(DB43,$A$3:$A$25,$D$3:$D$25),"")</f>
        <v/>
      </c>
      <c r="DF43" s="133" t="str">
        <f>IFERROR(LOOKUP(DB43,$A$3:$A$25,$E$3:$E$25),"")</f>
        <v/>
      </c>
      <c r="DG43" s="134" t="str">
        <f>IFERROR(LOOKUP(DB43,$A$3:$A$25,$F$3:$F$25),"")</f>
        <v/>
      </c>
      <c r="DH43" s="78"/>
      <c r="DI43" s="131" t="str">
        <f>IFERROR(LOOKUP(DJ43,$B$3:$B$25,$A$3:$A$25),"")</f>
        <v/>
      </c>
      <c r="DJ43" s="132">
        <f>DJ29</f>
        <v>0</v>
      </c>
      <c r="DK43" s="133" t="str">
        <f>IFERROR(LOOKUP(DI43,$A$3:$A$25,$C$3:$C$25),"")</f>
        <v/>
      </c>
      <c r="DL43" s="133" t="str">
        <f>IFERROR(LOOKUP(DI43,$A$3:$A$25,$D$3:$D$25),"")</f>
        <v/>
      </c>
      <c r="DM43" s="133" t="str">
        <f>IFERROR(LOOKUP(DI43,$A$3:$A$25,$E$3:$E$25),"")</f>
        <v/>
      </c>
      <c r="DN43" s="134" t="str">
        <f>IFERROR(LOOKUP(DI43,$A$3:$A$25,$F$3:$F$25),"")</f>
        <v/>
      </c>
      <c r="DO43" s="78"/>
      <c r="DP43" s="131" t="str">
        <f>IFERROR(LOOKUP(DQ43,$B$3:$B$25,$A$3:$A$25),"")</f>
        <v/>
      </c>
      <c r="DQ43" s="132">
        <f>DQ29</f>
        <v>0</v>
      </c>
      <c r="DR43" s="133" t="str">
        <f>IFERROR(LOOKUP(DP43,$A$3:$A$25,$C$3:$C$25),"")</f>
        <v/>
      </c>
      <c r="DS43" s="133" t="str">
        <f>IFERROR(LOOKUP(DP43,$A$3:$A$25,$D$3:$D$25),"")</f>
        <v/>
      </c>
      <c r="DT43" s="133" t="str">
        <f>IFERROR(LOOKUP(DP43,$A$3:$A$25,$E$3:$E$25),"")</f>
        <v/>
      </c>
      <c r="DU43" s="134" t="str">
        <f>IFERROR(LOOKUP(DP43,$A$3:$A$25,$F$3:$F$25),"")</f>
        <v/>
      </c>
      <c r="DV43" s="78"/>
      <c r="DW43" s="131" t="str">
        <f>IFERROR(LOOKUP(DX43,$B$3:$B$25,$A$3:$A$25),"")</f>
        <v/>
      </c>
      <c r="DX43" s="132">
        <f>DX29</f>
        <v>0</v>
      </c>
      <c r="DY43" s="133" t="str">
        <f>IFERROR(LOOKUP(DW43,$A$3:$A$25,$C$3:$C$25),"")</f>
        <v/>
      </c>
      <c r="DZ43" s="133" t="str">
        <f>IFERROR(LOOKUP(DW43,$A$3:$A$25,$D$3:$D$25),"")</f>
        <v/>
      </c>
      <c r="EA43" s="133" t="str">
        <f>IFERROR(LOOKUP(DW43,$A$3:$A$25,$E$3:$E$25),"")</f>
        <v/>
      </c>
      <c r="EB43" s="134" t="str">
        <f>IFERROR(LOOKUP(DW43,$A$3:$A$25,$F$3:$F$25),"")</f>
        <v/>
      </c>
      <c r="EC43" s="78"/>
      <c r="ED43" s="131" t="str">
        <f>IFERROR(LOOKUP(EE43,$B$3:$B$25,$A$3:$A$25),"")</f>
        <v/>
      </c>
      <c r="EE43" s="132">
        <f>EE29</f>
        <v>0</v>
      </c>
      <c r="EF43" s="133" t="str">
        <f>IFERROR(LOOKUP(ED43,$A$3:$A$25,$C$3:$C$25),"")</f>
        <v/>
      </c>
      <c r="EG43" s="133" t="str">
        <f>IFERROR(LOOKUP(ED43,$A$3:$A$25,$D$3:$D$25),"")</f>
        <v/>
      </c>
      <c r="EH43" s="133" t="str">
        <f>IFERROR(LOOKUP(ED43,$A$3:$A$25,$E$3:$E$25),"")</f>
        <v/>
      </c>
      <c r="EI43" s="134" t="str">
        <f>IFERROR(LOOKUP(ED43,$A$3:$A$25,$F$3:$F$25),"")</f>
        <v/>
      </c>
      <c r="EJ43" s="78"/>
      <c r="EK43" s="131" t="str">
        <f>IFERROR(LOOKUP(EL43,$B$3:$B$25,$A$3:$A$25),"")</f>
        <v/>
      </c>
      <c r="EL43" s="132">
        <f>EL29</f>
        <v>0</v>
      </c>
      <c r="EM43" s="133" t="str">
        <f>IFERROR(LOOKUP(EK43,$A$3:$A$25,$C$3:$C$25),"")</f>
        <v/>
      </c>
      <c r="EN43" s="133" t="str">
        <f>IFERROR(LOOKUP(EK43,$A$3:$A$25,$D$3:$D$25),"")</f>
        <v/>
      </c>
      <c r="EO43" s="133" t="str">
        <f>IFERROR(LOOKUP(EK43,$A$3:$A$25,$E$3:$E$25),"")</f>
        <v/>
      </c>
      <c r="EP43" s="134" t="str">
        <f>IFERROR(LOOKUP(EK43,$A$3:$A$25,$F$3:$F$25),"")</f>
        <v/>
      </c>
      <c r="EQ43" s="77"/>
      <c r="ER43" s="131" t="str">
        <f>IFERROR(LOOKUP(ES43,$B$3:$B$25,$A$3:$A$25),"")</f>
        <v/>
      </c>
      <c r="ES43" s="132">
        <f>ES29</f>
        <v>0</v>
      </c>
      <c r="ET43" s="133" t="str">
        <f>IFERROR(LOOKUP(ER43,$A$3:$A$25,$C$3:$C$25),"")</f>
        <v/>
      </c>
      <c r="EU43" s="133" t="str">
        <f>IFERROR(LOOKUP(ER43,$A$3:$A$25,$D$3:$D$25),"")</f>
        <v/>
      </c>
      <c r="EV43" s="133" t="str">
        <f>IFERROR(LOOKUP(ER43,$A$3:$A$25,$E$3:$E$25),"")</f>
        <v/>
      </c>
      <c r="EW43" s="134" t="str">
        <f>IFERROR(LOOKUP(ER43,$A$3:$A$25,$F$3:$F$25),"")</f>
        <v/>
      </c>
      <c r="EX43" s="77"/>
      <c r="EY43" s="131" t="str">
        <f>IFERROR(LOOKUP(EZ43,$B$3:$B$25,$A$3:$A$25),"")</f>
        <v/>
      </c>
      <c r="EZ43" s="132">
        <f>EZ29</f>
        <v>0</v>
      </c>
      <c r="FA43" s="133" t="str">
        <f>IFERROR(LOOKUP(EY43,$A$3:$A$25,$C$3:$C$25),"")</f>
        <v/>
      </c>
      <c r="FB43" s="133" t="str">
        <f>IFERROR(LOOKUP(EY43,$A$3:$A$25,$D$3:$D$25),"")</f>
        <v/>
      </c>
      <c r="FC43" s="133" t="str">
        <f>IFERROR(LOOKUP(EY43,$A$3:$A$25,$E$3:$E$25),"")</f>
        <v/>
      </c>
      <c r="FD43" s="134" t="str">
        <f>IFERROR(LOOKUP(EY43,$A$3:$A$25,$F$3:$F$25),"")</f>
        <v/>
      </c>
      <c r="FE43" s="77"/>
      <c r="FF43" s="131" t="str">
        <f>IFERROR(LOOKUP(FG43,$B$3:$B$25,$A$3:$A$25),"")</f>
        <v/>
      </c>
      <c r="FG43" s="132">
        <f>FG29</f>
        <v>0</v>
      </c>
      <c r="FH43" s="133" t="str">
        <f>IFERROR(LOOKUP(FF43,$A$3:$A$25,$C$3:$C$25),"")</f>
        <v/>
      </c>
      <c r="FI43" s="133" t="str">
        <f>IFERROR(LOOKUP(FF43,$A$3:$A$25,$D$3:$D$25),"")</f>
        <v/>
      </c>
      <c r="FJ43" s="133" t="str">
        <f>IFERROR(LOOKUP(FF43,$A$3:$A$25,$E$3:$E$25),"")</f>
        <v/>
      </c>
      <c r="FK43" s="134" t="str">
        <f>IFERROR(LOOKUP(FF43,$A$3:$A$25,$F$3:$F$25),"")</f>
        <v/>
      </c>
      <c r="FL43" s="77"/>
      <c r="FM43" s="131" t="str">
        <f>IFERROR(LOOKUP(FN43,$B$3:$B$25,$A$3:$A$25),"")</f>
        <v/>
      </c>
      <c r="FN43" s="132">
        <f>FN29</f>
        <v>0</v>
      </c>
      <c r="FO43" s="133" t="str">
        <f>IFERROR(LOOKUP(FM43,$A$3:$A$25,$C$3:$C$25),"")</f>
        <v/>
      </c>
      <c r="FP43" s="133" t="str">
        <f>IFERROR(LOOKUP(FM43,$A$3:$A$25,$D$3:$D$25),"")</f>
        <v/>
      </c>
      <c r="FQ43" s="133" t="str">
        <f>IFERROR(LOOKUP(FM43,$A$3:$A$25,$E$3:$E$25),"")</f>
        <v/>
      </c>
      <c r="FR43" s="134" t="str">
        <f>IFERROR(LOOKUP(FM43,$A$3:$A$25,$F$3:$F$25),"")</f>
        <v/>
      </c>
      <c r="FS43" s="77"/>
      <c r="FT43" s="131" t="str">
        <f>IFERROR(LOOKUP(FU43,$B$3:$B$25,$A$3:$A$25),"")</f>
        <v/>
      </c>
      <c r="FU43" s="132">
        <f>FU29</f>
        <v>0</v>
      </c>
      <c r="FV43" s="133" t="str">
        <f>IFERROR(LOOKUP(FT43,$A$3:$A$25,$C$3:$C$25),"")</f>
        <v/>
      </c>
      <c r="FW43" s="133" t="str">
        <f>IFERROR(LOOKUP(FT43,$A$3:$A$25,$D$3:$D$25),"")</f>
        <v/>
      </c>
      <c r="FX43" s="133" t="str">
        <f t="shared" ref="FX43:FX50" si="0">IFERROR(LOOKUP(FT43,$A$3:$A$25,$E$3:$E$25),"")</f>
        <v/>
      </c>
      <c r="FY43" s="134" t="str">
        <f>IFERROR(LOOKUP(FT43,$A$3:$A$25,$F$3:$F$25),"")</f>
        <v/>
      </c>
      <c r="FZ43" s="77"/>
      <c r="GA43" s="131" t="str">
        <f>IFERROR(LOOKUP(GB43,$B$3:$B$25,$A$3:$A$25),"")</f>
        <v/>
      </c>
      <c r="GB43" s="132">
        <f>GB29</f>
        <v>0</v>
      </c>
      <c r="GC43" s="133" t="str">
        <f>IFERROR(LOOKUP(GA43,$A$3:$A$25,$C$3:$C$25),"")</f>
        <v/>
      </c>
      <c r="GD43" s="133" t="str">
        <f>IFERROR(LOOKUP(GA43,$A$3:$A$25,$D$3:$D$25),"")</f>
        <v/>
      </c>
      <c r="GE43" s="133" t="str">
        <f>IFERROR(LOOKUP(GA43,$A$3:$A$25,$E$3:$E$25),"")</f>
        <v/>
      </c>
      <c r="GF43" s="134" t="str">
        <f>IFERROR(LOOKUP(GA43,$A$3:$A$25,$F$3:$F$25),"")</f>
        <v/>
      </c>
      <c r="GG43" s="77"/>
      <c r="GH43" s="131" t="str">
        <f>IFERROR(LOOKUP(GI43,$B$3:$B$25,$A$3:$A$25),"")</f>
        <v/>
      </c>
      <c r="GI43" s="132">
        <f>GI29</f>
        <v>0</v>
      </c>
      <c r="GJ43" s="133" t="str">
        <f>IFERROR(LOOKUP(GH43,$A$3:$A$25,$C$3:$C$25),"")</f>
        <v/>
      </c>
      <c r="GK43" s="133" t="str">
        <f>IFERROR(LOOKUP(GH43,$A$3:$A$25,$D$3:$D$25),"")</f>
        <v/>
      </c>
      <c r="GL43" s="133" t="str">
        <f>IFERROR(LOOKUP(GH43,$A$3:$A$25,$E$3:$E$25),"")</f>
        <v/>
      </c>
      <c r="GM43" s="134" t="str">
        <f>IFERROR(LOOKUP(GH43,$A$3:$A$25,$F$3:$F$25),"")</f>
        <v/>
      </c>
      <c r="GN43" s="77"/>
      <c r="GO43" s="131" t="str">
        <f>IFERROR(LOOKUP(GP43,$B$3:$B$25,$A$3:$A$25),"")</f>
        <v/>
      </c>
      <c r="GP43" s="132">
        <f>GP29</f>
        <v>0</v>
      </c>
      <c r="GQ43" s="133" t="str">
        <f>IFERROR(LOOKUP(GO43,$A$3:$A$25,$C$3:$C$25),"")</f>
        <v/>
      </c>
      <c r="GR43" s="133" t="str">
        <f>IFERROR(LOOKUP(GO43,$A$3:$A$25,$D$3:$D$25),"")</f>
        <v/>
      </c>
      <c r="GS43" s="133" t="str">
        <f>IFERROR(LOOKUP(GO43,$A$3:$A$25,$E$3:$E$25),"")</f>
        <v/>
      </c>
      <c r="GT43" s="134" t="str">
        <f>IFERROR(LOOKUP(GO43,$A$3:$A$25,$F$3:$F$25),"")</f>
        <v/>
      </c>
      <c r="GU43" s="78"/>
      <c r="GV43" s="131" t="str">
        <f>IFERROR(LOOKUP(GW43,$B$3:$B$25,$A$3:$A$25),"")</f>
        <v/>
      </c>
      <c r="GW43" s="132">
        <f>GW29</f>
        <v>0</v>
      </c>
      <c r="GX43" s="133" t="str">
        <f>IFERROR(LOOKUP(GV43,$A$3:$A$25,$C$3:$C$25),"")</f>
        <v/>
      </c>
      <c r="GY43" s="133" t="str">
        <f>IFERROR(LOOKUP(GV43,$A$3:$A$25,$D$3:$D$25),"")</f>
        <v/>
      </c>
      <c r="GZ43" s="133" t="str">
        <f>IFERROR(LOOKUP(GV43,$A$3:$A$25,$E$3:$E$25),"")</f>
        <v/>
      </c>
      <c r="HA43" s="134" t="str">
        <f>IFERROR(LOOKUP(GV43,$A$3:$A$25,$F$3:$F$25),"")</f>
        <v/>
      </c>
      <c r="HB43" s="78"/>
      <c r="HC43" s="131" t="str">
        <f>IFERROR(LOOKUP(HD43,$B$3:$B$25,$A$3:$A$25),"")</f>
        <v/>
      </c>
      <c r="HD43" s="132">
        <f>HD29</f>
        <v>0</v>
      </c>
      <c r="HE43" s="133" t="str">
        <f>IFERROR(LOOKUP(HC43,$A$3:$A$25,$C$3:$C$25),"")</f>
        <v/>
      </c>
      <c r="HF43" s="133" t="str">
        <f>IFERROR(LOOKUP(HC43,$A$3:$A$25,$D$3:$D$25),"")</f>
        <v/>
      </c>
      <c r="HG43" s="133" t="str">
        <f>IFERROR(LOOKUP(HC43,$A$3:$A$25,$E$3:$E$25),"")</f>
        <v/>
      </c>
      <c r="HH43" s="134" t="str">
        <f>IFERROR(LOOKUP(HC43,$A$3:$A$25,$F$3:$F$25),"")</f>
        <v/>
      </c>
      <c r="HI43" s="78"/>
      <c r="HJ43" s="131" t="str">
        <f>IFERROR(LOOKUP(HK43,$B$3:$B$25,$A$3:$A$25),"")</f>
        <v/>
      </c>
      <c r="HK43" s="132">
        <f>HK29</f>
        <v>0</v>
      </c>
      <c r="HL43" s="133" t="str">
        <f>IFERROR(LOOKUP(HJ43,$A$3:$A$25,$C$3:$C$25),"")</f>
        <v/>
      </c>
      <c r="HM43" s="133" t="str">
        <f>IFERROR(LOOKUP(HJ43,$A$3:$A$25,$D$3:$D$25),"")</f>
        <v/>
      </c>
      <c r="HN43" s="133" t="str">
        <f>IFERROR(LOOKUP(HJ43,$A$3:$A$25,$E$3:$E$25),"")</f>
        <v/>
      </c>
      <c r="HO43" s="134" t="str">
        <f>IFERROR(LOOKUP(HJ43,$A$3:$A$25,$F$3:$F$25),"")</f>
        <v/>
      </c>
      <c r="HP43" s="78"/>
      <c r="HQ43" s="131" t="str">
        <f>IFERROR(LOOKUP(HR43,$B$3:$B$25,$A$3:$A$25),"")</f>
        <v/>
      </c>
      <c r="HR43" s="132">
        <f>HR29</f>
        <v>0</v>
      </c>
      <c r="HS43" s="133" t="str">
        <f>IFERROR(LOOKUP(HQ43,$A$3:$A$25,$C$3:$C$25),"")</f>
        <v/>
      </c>
      <c r="HT43" s="133" t="str">
        <f>IFERROR(LOOKUP(HQ43,$A$3:$A$25,$D$3:$D$25),"")</f>
        <v/>
      </c>
      <c r="HU43" s="133" t="str">
        <f>IFERROR(LOOKUP(HQ43,$A$3:$A$25,$E$3:$E$25),"")</f>
        <v/>
      </c>
      <c r="HV43" s="134" t="str">
        <f>IFERROR(LOOKUP(HQ43,$A$3:$A$25,$F$3:$F$25),"")</f>
        <v/>
      </c>
      <c r="HW43" s="78"/>
      <c r="HX43" s="131" t="str">
        <f>IFERROR(LOOKUP(HY43,$B$3:$B$25,$A$3:$A$25),"")</f>
        <v/>
      </c>
      <c r="HY43" s="132">
        <f>HY29</f>
        <v>0</v>
      </c>
      <c r="HZ43" s="133" t="str">
        <f>IFERROR(LOOKUP(HX43,$A$3:$A$25,$C$3:$C$25),"")</f>
        <v/>
      </c>
      <c r="IA43" s="133" t="str">
        <f>IFERROR(LOOKUP(HX43,$A$3:$A$25,$D$3:$D$25),"")</f>
        <v/>
      </c>
      <c r="IB43" s="133" t="str">
        <f>IFERROR(LOOKUP(HX43,$A$3:$A$25,$E$3:$E$25),"")</f>
        <v/>
      </c>
      <c r="IC43" s="134" t="str">
        <f>IFERROR(LOOKUP(HX43,$A$3:$A$25,$F$3:$F$25),"")</f>
        <v/>
      </c>
      <c r="ID43" s="78"/>
      <c r="IE43" s="131" t="str">
        <f>IFERROR(LOOKUP(IF43,$B$3:$B$25,$A$3:$A$25),"")</f>
        <v/>
      </c>
      <c r="IF43" s="132">
        <f>IF29</f>
        <v>0</v>
      </c>
      <c r="IG43" s="133" t="str">
        <f>IFERROR(LOOKUP(IE43,$A$3:$A$25,$C$3:$C$25),"")</f>
        <v/>
      </c>
      <c r="IH43" s="133" t="str">
        <f>IFERROR(LOOKUP(IE43,$A$3:$A$25,$D$3:$D$25),"")</f>
        <v/>
      </c>
      <c r="II43" s="133" t="str">
        <f>IFERROR(LOOKUP(IE43,$A$3:$A$25,$E$3:$E$25),"")</f>
        <v/>
      </c>
      <c r="IJ43" s="134" t="str">
        <f>IFERROR(LOOKUP(IE43,$A$3:$A$25,$F$3:$F$25),"")</f>
        <v/>
      </c>
      <c r="IK43" s="78"/>
      <c r="IL43" s="131" t="str">
        <f>IFERROR(LOOKUP(IM43,$B$3:$B$25,$A$3:$A$25),"")</f>
        <v/>
      </c>
      <c r="IM43" s="132">
        <f>IM29</f>
        <v>0</v>
      </c>
      <c r="IN43" s="133" t="str">
        <f>IFERROR(LOOKUP(IL43,$A$3:$A$25,$C$3:$C$25),"")</f>
        <v/>
      </c>
      <c r="IO43" s="133" t="str">
        <f>IFERROR(LOOKUP(IL43,$A$3:$A$25,$D$3:$D$25),"")</f>
        <v/>
      </c>
      <c r="IP43" s="133" t="str">
        <f>IFERROR(LOOKUP(IL43,$A$3:$A$25,$E$3:$E$25),"")</f>
        <v/>
      </c>
      <c r="IQ43" s="134" t="str">
        <f>IFERROR(LOOKUP(IL43,$A$3:$A$25,$F$3:$F$25),"")</f>
        <v/>
      </c>
      <c r="IR43" s="78"/>
      <c r="IS43" s="131" t="str">
        <f>IFERROR(LOOKUP(IT43,$B$3:$B$25,$A$3:$A$25),"")</f>
        <v/>
      </c>
      <c r="IT43" s="132">
        <f>IT29</f>
        <v>0</v>
      </c>
      <c r="IU43" s="133" t="str">
        <f>IFERROR(LOOKUP(IS43,$A$3:$A$25,$C$3:$C$25),"")</f>
        <v/>
      </c>
      <c r="IV43" s="133" t="str">
        <f>IFERROR(LOOKUP(IS43,$A$3:$A$25,$D$3:$D$25),"")</f>
        <v/>
      </c>
      <c r="IW43" s="133" t="str">
        <f>IFERROR(LOOKUP(IS43,$A$3:$A$25,$E$3:$E$25),"")</f>
        <v/>
      </c>
      <c r="IX43" s="134" t="str">
        <f>IFERROR(LOOKUP(IS43,$A$3:$A$25,$F$3:$F$25),"")</f>
        <v/>
      </c>
      <c r="IY43" s="78"/>
      <c r="IZ43" s="131" t="str">
        <f>IFERROR(LOOKUP(JA43,$B$3:$B$25,$A$3:$A$25),"")</f>
        <v/>
      </c>
      <c r="JA43" s="132">
        <f>JA29</f>
        <v>0</v>
      </c>
      <c r="JB43" s="133" t="str">
        <f>IFERROR(LOOKUP(IZ43,$A$3:$A$25,$C$3:$C$25),"")</f>
        <v/>
      </c>
      <c r="JC43" s="133" t="str">
        <f>IFERROR(LOOKUP(IZ43,$A$3:$A$25,$D$3:$D$25),"")</f>
        <v/>
      </c>
      <c r="JD43" s="133" t="str">
        <f>IFERROR(LOOKUP(IZ43,$A$3:$A$25,$E$3:$E$25),"")</f>
        <v/>
      </c>
      <c r="JE43" s="134" t="str">
        <f>IFERROR(LOOKUP(IZ43,$A$3:$A$25,$F$3:$F$25),"")</f>
        <v/>
      </c>
      <c r="JF43" s="78"/>
      <c r="JG43" s="131" t="str">
        <f>IFERROR(LOOKUP(JH43,$B$3:$B$25,$A$3:$A$25),"")</f>
        <v/>
      </c>
      <c r="JH43" s="132">
        <f>JH29</f>
        <v>0</v>
      </c>
      <c r="JI43" s="133" t="str">
        <f>IFERROR(LOOKUP(JG43,$A$3:$A$25,$C$3:$C$25),"")</f>
        <v/>
      </c>
      <c r="JJ43" s="133" t="str">
        <f>IFERROR(LOOKUP(JG43,$A$3:$A$25,$D$3:$D$25),"")</f>
        <v/>
      </c>
      <c r="JK43" s="133" t="str">
        <f>IFERROR(LOOKUP(JG43,$A$3:$A$25,$E$3:$E$25),"")</f>
        <v/>
      </c>
      <c r="JL43" s="134" t="str">
        <f>IFERROR(LOOKUP(JG43,$A$3:$A$25,$F$3:$F$25),"")</f>
        <v/>
      </c>
      <c r="JM43" s="78"/>
      <c r="JN43" s="131" t="str">
        <f>IFERROR(LOOKUP(JO43,$B$3:$B$25,$A$3:$A$25),"")</f>
        <v/>
      </c>
      <c r="JO43" s="132">
        <f>JO29</f>
        <v>0</v>
      </c>
      <c r="JP43" s="133" t="str">
        <f>IFERROR(LOOKUP(JN43,$A$3:$A$25,$C$3:$C$25),"")</f>
        <v/>
      </c>
      <c r="JQ43" s="133" t="str">
        <f>IFERROR(LOOKUP(JN43,$A$3:$A$25,$D$3:$D$25),"")</f>
        <v/>
      </c>
      <c r="JR43" s="133" t="str">
        <f>IFERROR(LOOKUP(JN43,$A$3:$A$25,$E$3:$E$25),"")</f>
        <v/>
      </c>
      <c r="JS43" s="134" t="str">
        <f>IFERROR(LOOKUP(JN43,$A$3:$A$25,$F$3:$F$25),"")</f>
        <v/>
      </c>
    </row>
    <row r="44" spans="1:279" hidden="1">
      <c r="A44" s="80">
        <f>IFERROR(A43+1,"")</f>
        <v>16</v>
      </c>
      <c r="B44" s="135">
        <f>B43</f>
        <v>0.81899999999999995</v>
      </c>
      <c r="C44" s="136">
        <f>IFERROR(LOOKUP(A44,$A$3:$A$25,$C$3:$C$25),"")</f>
        <v>-1.5241519231995999E-3</v>
      </c>
      <c r="D44" s="136">
        <f t="shared" ref="D44:D50" si="1">IFERROR(LOOKUP(A44,$A$3:$A$25,$D$3:$D$25),"")</f>
        <v>1.002829043573E-3</v>
      </c>
      <c r="E44" s="136">
        <f>IFERROR(LOOKUP(A44,$A$3:$A$25,$E$3:$E$25),"")</f>
        <v>-1.5729708087000001E-6</v>
      </c>
      <c r="F44" s="137">
        <f t="shared" ref="F44:F50" si="2">IFERROR(LOOKUP(A44,$A$3:$A$25,$F$3:$F$25),"")</f>
        <v>1.9354098768000001E-6</v>
      </c>
      <c r="G44" s="77"/>
      <c r="H44" s="80">
        <f>IFERROR(H43+1,"")</f>
        <v>16</v>
      </c>
      <c r="I44" s="135">
        <f>I43</f>
        <v>0.81899999999999995</v>
      </c>
      <c r="J44" s="136">
        <f>IFERROR(LOOKUP($H$44,$A$3:$A$25,$C$3:$C$25),"")</f>
        <v>-1.5241519231995999E-3</v>
      </c>
      <c r="K44" s="136">
        <f>IFERROR(LOOKUP($H$44,$A$3:$A$25,$D$3:$D$25),"")</f>
        <v>1.002829043573E-3</v>
      </c>
      <c r="L44" s="136">
        <f>IFERROR(LOOKUP($H$44,$A$3:$A$25,$E$3:$E$25),"")</f>
        <v>-1.5729708087000001E-6</v>
      </c>
      <c r="M44" s="137">
        <f>IFERROR(LOOKUP($H$44,$A$3:$A$25,$F$3:$F$25),"")</f>
        <v>1.9354098768000001E-6</v>
      </c>
      <c r="N44" s="77"/>
      <c r="O44" s="80" t="str">
        <f>IFERROR(O43+1,"")</f>
        <v/>
      </c>
      <c r="P44" s="135" t="e">
        <f>P43</f>
        <v>#REF!</v>
      </c>
      <c r="Q44" s="136" t="str">
        <f t="shared" ref="Q44:Q50" si="3">IFERROR(LOOKUP(O44,$A$3:$A$25,$C$3:$C$25),"")</f>
        <v/>
      </c>
      <c r="R44" s="136" t="str">
        <f t="shared" ref="R44:R50" si="4">IFERROR(LOOKUP(O44,$A$3:$A$25,$D$3:$D$25),"")</f>
        <v/>
      </c>
      <c r="S44" s="136" t="str">
        <f t="shared" ref="S44:S50" si="5">IFERROR(LOOKUP(O44,$A$3:$A$25,$E$3:$E$25),"")</f>
        <v/>
      </c>
      <c r="T44" s="137" t="str">
        <f t="shared" ref="T44:T50" si="6">IFERROR(LOOKUP(O44,$A$3:$A$25,$F$3:$F$25),"")</f>
        <v/>
      </c>
      <c r="U44" s="77"/>
      <c r="V44" s="80" t="str">
        <f>IFERROR(V43+1,"")</f>
        <v/>
      </c>
      <c r="W44" s="135" t="e">
        <f>W43</f>
        <v>#REF!</v>
      </c>
      <c r="X44" s="136" t="str">
        <f t="shared" ref="X44:X50" si="7">IFERROR(LOOKUP(V44,$A$3:$A$25,$C$3:$C$25),"")</f>
        <v/>
      </c>
      <c r="Y44" s="136" t="str">
        <f t="shared" ref="Y44:Y50" si="8">IFERROR(LOOKUP(V44,$A$3:$A$25,$D$3:$D$25),"")</f>
        <v/>
      </c>
      <c r="Z44" s="136" t="str">
        <f t="shared" ref="Z44:Z50" si="9">IFERROR(LOOKUP(V44,$A$3:$A$25,$E$3:$E$25),"")</f>
        <v/>
      </c>
      <c r="AA44" s="137" t="str">
        <f t="shared" ref="AA44:AA50" si="10">IFERROR(LOOKUP(V44,$A$3:$A$25,$F$3:$F$25),"")</f>
        <v/>
      </c>
      <c r="AB44" s="77"/>
      <c r="AC44" s="80" t="str">
        <f>IFERROR(AC43+1,"")</f>
        <v/>
      </c>
      <c r="AD44" s="135" t="e">
        <f>AD43</f>
        <v>#REF!</v>
      </c>
      <c r="AE44" s="136" t="str">
        <f t="shared" ref="AE44:AE50" si="11">IFERROR(LOOKUP(AC44,$A$3:$A$25,$C$3:$C$25),"")</f>
        <v/>
      </c>
      <c r="AF44" s="136" t="str">
        <f t="shared" ref="AF44:AF50" si="12">IFERROR(LOOKUP(AC44,$A$3:$A$25,$D$3:$D$25),"")</f>
        <v/>
      </c>
      <c r="AG44" s="136" t="str">
        <f t="shared" ref="AG44:AG50" si="13">IFERROR(LOOKUP(AC44,$A$3:$A$25,$E$3:$E$25),"")</f>
        <v/>
      </c>
      <c r="AH44" s="137" t="str">
        <f t="shared" ref="AH44:AH50" si="14">IFERROR(LOOKUP(AC44,$A$3:$A$25,$F$3:$F$25),"")</f>
        <v/>
      </c>
      <c r="AI44" s="77"/>
      <c r="AJ44" s="80" t="str">
        <f>IFERROR(AJ43+1,"")</f>
        <v/>
      </c>
      <c r="AK44" s="135" t="e">
        <f>AK43</f>
        <v>#REF!</v>
      </c>
      <c r="AL44" s="136" t="str">
        <f t="shared" ref="AL44:AL50" si="15">IFERROR(LOOKUP(AJ44,$A$3:$A$25,$C$3:$C$25),"")</f>
        <v/>
      </c>
      <c r="AM44" s="136" t="str">
        <f t="shared" ref="AM44:AM50" si="16">IFERROR(LOOKUP(AJ44,$A$3:$A$25,$D$3:$D$25),"")</f>
        <v/>
      </c>
      <c r="AN44" s="136" t="str">
        <f t="shared" ref="AN44:AN50" si="17">IFERROR(LOOKUP(AJ44,$A$3:$A$25,$E$3:$E$25),"")</f>
        <v/>
      </c>
      <c r="AO44" s="137" t="str">
        <f t="shared" ref="AO44:AO50" si="18">IFERROR(LOOKUP(AJ44,$A$3:$A$25,$F$3:$F$25),"")</f>
        <v/>
      </c>
      <c r="AP44" s="77"/>
      <c r="AQ44" s="80" t="str">
        <f>IFERROR(AQ43+1,"")</f>
        <v/>
      </c>
      <c r="AR44" s="135" t="e">
        <f>AR43</f>
        <v>#REF!</v>
      </c>
      <c r="AS44" s="136" t="str">
        <f t="shared" ref="AS44:AS50" si="19">IFERROR(LOOKUP(AQ44,$A$3:$A$25,$C$3:$C$25),"")</f>
        <v/>
      </c>
      <c r="AT44" s="136" t="str">
        <f t="shared" ref="AT44:AT50" si="20">IFERROR(LOOKUP(AQ44,$A$3:$A$25,$D$3:$D$25),"")</f>
        <v/>
      </c>
      <c r="AU44" s="136" t="str">
        <f t="shared" ref="AU44:AU50" si="21">IFERROR(LOOKUP(AQ44,$A$3:$A$25,$E$3:$E$25),"")</f>
        <v/>
      </c>
      <c r="AV44" s="137" t="str">
        <f t="shared" ref="AV44:AV50" si="22">IFERROR(LOOKUP(AQ44,$A$3:$A$25,$F$3:$F$25),"")</f>
        <v/>
      </c>
      <c r="AW44" s="77"/>
      <c r="AX44" s="80" t="str">
        <f>IFERROR(AX43+1,"")</f>
        <v/>
      </c>
      <c r="AY44" s="135" t="e">
        <f>AY43</f>
        <v>#REF!</v>
      </c>
      <c r="AZ44" s="136" t="str">
        <f t="shared" ref="AZ44:AZ50" si="23">IFERROR(LOOKUP(AX44,$A$3:$A$25,$C$3:$C$25),"")</f>
        <v/>
      </c>
      <c r="BA44" s="136" t="str">
        <f t="shared" ref="BA44:BA50" si="24">IFERROR(LOOKUP(AX44,$A$3:$A$25,$D$3:$D$25),"")</f>
        <v/>
      </c>
      <c r="BB44" s="136" t="str">
        <f t="shared" ref="BB44:BB50" si="25">IFERROR(LOOKUP(AX44,$A$3:$A$25,$E$3:$E$25),"")</f>
        <v/>
      </c>
      <c r="BC44" s="137" t="str">
        <f t="shared" ref="BC44:BC50" si="26">IFERROR(LOOKUP(AX44,$A$3:$A$25,$F$3:$F$25),"")</f>
        <v/>
      </c>
      <c r="BD44" s="77"/>
      <c r="BE44" s="80" t="str">
        <f>IFERROR(BE43+1,"")</f>
        <v/>
      </c>
      <c r="BF44" s="135">
        <f>BF43</f>
        <v>0</v>
      </c>
      <c r="BG44" s="136" t="str">
        <f t="shared" ref="BG44:BG50" si="27">IFERROR(LOOKUP(BE44,$A$3:$A$25,$C$3:$C$25),"")</f>
        <v/>
      </c>
      <c r="BH44" s="136" t="str">
        <f t="shared" ref="BH44:BH50" si="28">IFERROR(LOOKUP(BE44,$A$3:$A$25,$D$3:$D$25),"")</f>
        <v/>
      </c>
      <c r="BI44" s="136" t="str">
        <f t="shared" ref="BI44:BI50" si="29">IFERROR(LOOKUP(BE44,$A$3:$A$25,$E$3:$E$25),"")</f>
        <v/>
      </c>
      <c r="BJ44" s="137" t="str">
        <f t="shared" ref="BJ44:BJ50" si="30">IFERROR(LOOKUP(BE44,$A$3:$A$25,$F$3:$F$25),"")</f>
        <v/>
      </c>
      <c r="BK44" s="77"/>
      <c r="BL44" s="80" t="str">
        <f>IFERROR(BL43+1,"")</f>
        <v/>
      </c>
      <c r="BM44" s="135">
        <f>BM43</f>
        <v>0</v>
      </c>
      <c r="BN44" s="136" t="str">
        <f t="shared" ref="BN44:BN50" si="31">IFERROR(LOOKUP(BL44,$A$3:$A$25,$C$3:$C$25),"")</f>
        <v/>
      </c>
      <c r="BO44" s="136" t="str">
        <f t="shared" ref="BO44:BO50" si="32">IFERROR(LOOKUP(BL44,$A$3:$A$25,$D$3:$D$25),"")</f>
        <v/>
      </c>
      <c r="BP44" s="136" t="str">
        <f t="shared" ref="BP44:BP50" si="33">IFERROR(LOOKUP(BL44,$A$3:$A$25,$E$3:$E$25),"")</f>
        <v/>
      </c>
      <c r="BQ44" s="137" t="str">
        <f t="shared" ref="BQ44:BQ50" si="34">IFERROR(LOOKUP(BL44,$A$3:$A$25,$F$3:$F$25),"")</f>
        <v/>
      </c>
      <c r="BR44" s="78"/>
      <c r="BS44" s="80" t="str">
        <f>IFERROR(BS43+1,"")</f>
        <v/>
      </c>
      <c r="BT44" s="135">
        <f>BT43</f>
        <v>0</v>
      </c>
      <c r="BU44" s="136" t="str">
        <f t="shared" ref="BU44:BU50" si="35">IFERROR(LOOKUP(BS44,$A$3:$A$25,$C$3:$C$25),"")</f>
        <v/>
      </c>
      <c r="BV44" s="136" t="str">
        <f t="shared" ref="BV44:BV50" si="36">IFERROR(LOOKUP(BS44,$A$3:$A$25,$D$3:$D$25),"")</f>
        <v/>
      </c>
      <c r="BW44" s="136" t="str">
        <f t="shared" ref="BW44:BW50" si="37">IFERROR(LOOKUP(BS44,$A$3:$A$25,$E$3:$E$25),"")</f>
        <v/>
      </c>
      <c r="BX44" s="137" t="str">
        <f t="shared" ref="BX44:BX50" si="38">IFERROR(LOOKUP(BS44,$A$3:$A$25,$F$3:$F$25),"")</f>
        <v/>
      </c>
      <c r="BY44" s="78"/>
      <c r="BZ44" s="80" t="str">
        <f>IFERROR(BZ43+1,"")</f>
        <v/>
      </c>
      <c r="CA44" s="135">
        <f>CA43</f>
        <v>0</v>
      </c>
      <c r="CB44" s="136" t="str">
        <f t="shared" ref="CB44:CB50" si="39">IFERROR(LOOKUP(BZ44,$A$3:$A$25,$C$3:$C$25),"")</f>
        <v/>
      </c>
      <c r="CC44" s="136" t="str">
        <f t="shared" ref="CC44:CC50" si="40">IFERROR(LOOKUP(BZ44,$A$3:$A$25,$D$3:$D$25),"")</f>
        <v/>
      </c>
      <c r="CD44" s="136" t="str">
        <f t="shared" ref="CD44:CD50" si="41">IFERROR(LOOKUP(BZ44,$A$3:$A$25,$E$3:$E$25),"")</f>
        <v/>
      </c>
      <c r="CE44" s="137" t="str">
        <f t="shared" ref="CE44:CE50" si="42">IFERROR(LOOKUP(BZ44,$A$3:$A$25,$F$3:$F$25),"")</f>
        <v/>
      </c>
      <c r="CF44" s="78"/>
      <c r="CG44" s="80" t="str">
        <f>IFERROR(CG43+1,"")</f>
        <v/>
      </c>
      <c r="CH44" s="135">
        <f>CH43</f>
        <v>0</v>
      </c>
      <c r="CI44" s="136" t="str">
        <f t="shared" ref="CI44:CI50" si="43">IFERROR(LOOKUP(CG44,$A$3:$A$25,$C$3:$C$25),"")</f>
        <v/>
      </c>
      <c r="CJ44" s="136" t="str">
        <f t="shared" ref="CJ44:CJ50" si="44">IFERROR(LOOKUP(CG44,$A$3:$A$25,$D$3:$D$25),"")</f>
        <v/>
      </c>
      <c r="CK44" s="136" t="str">
        <f t="shared" ref="CK44:CK50" si="45">IFERROR(LOOKUP(CG44,$A$3:$A$25,$E$3:$E$25),"")</f>
        <v/>
      </c>
      <c r="CL44" s="137" t="str">
        <f t="shared" ref="CL44:CL50" si="46">IFERROR(LOOKUP(CG44,$A$3:$A$25,$F$3:$F$25),"")</f>
        <v/>
      </c>
      <c r="CM44" s="78"/>
      <c r="CN44" s="80" t="str">
        <f>IFERROR(CN43+1,"")</f>
        <v/>
      </c>
      <c r="CO44" s="135">
        <f>CO43</f>
        <v>0</v>
      </c>
      <c r="CP44" s="136" t="str">
        <f t="shared" ref="CP44:CP50" si="47">IFERROR(LOOKUP(CN44,$A$3:$A$25,$C$3:$C$25),"")</f>
        <v/>
      </c>
      <c r="CQ44" s="136" t="str">
        <f t="shared" ref="CQ44:CQ50" si="48">IFERROR(LOOKUP(CN44,$A$3:$A$25,$D$3:$D$25),"")</f>
        <v/>
      </c>
      <c r="CR44" s="136" t="str">
        <f t="shared" ref="CR44:CR50" si="49">IFERROR(LOOKUP(CN44,$A$3:$A$25,$E$3:$E$25),"")</f>
        <v/>
      </c>
      <c r="CS44" s="137" t="str">
        <f t="shared" ref="CS44:CS50" si="50">IFERROR(LOOKUP(CN44,$A$3:$A$25,$F$3:$F$25),"")</f>
        <v/>
      </c>
      <c r="CT44" s="78"/>
      <c r="CU44" s="80" t="str">
        <f>IFERROR(CU43+1,"")</f>
        <v/>
      </c>
      <c r="CV44" s="135">
        <f>CV43</f>
        <v>0</v>
      </c>
      <c r="CW44" s="136" t="str">
        <f t="shared" ref="CW44:CW50" si="51">IFERROR(LOOKUP(CU44,$A$3:$A$25,$C$3:$C$25),"")</f>
        <v/>
      </c>
      <c r="CX44" s="136" t="str">
        <f t="shared" ref="CX44:CX50" si="52">IFERROR(LOOKUP(CU44,$A$3:$A$25,$D$3:$D$25),"")</f>
        <v/>
      </c>
      <c r="CY44" s="136" t="str">
        <f t="shared" ref="CY44:CY50" si="53">IFERROR(LOOKUP(CU44,$A$3:$A$25,$E$3:$E$25),"")</f>
        <v/>
      </c>
      <c r="CZ44" s="137" t="str">
        <f t="shared" ref="CZ44:CZ50" si="54">IFERROR(LOOKUP(CU44,$A$3:$A$25,$F$3:$F$25),"")</f>
        <v/>
      </c>
      <c r="DA44" s="78"/>
      <c r="DB44" s="80" t="str">
        <f>IFERROR(DB43+1,"")</f>
        <v/>
      </c>
      <c r="DC44" s="135">
        <f>DC43</f>
        <v>0</v>
      </c>
      <c r="DD44" s="136" t="str">
        <f t="shared" ref="DD44:DD50" si="55">IFERROR(LOOKUP(DB44,$A$3:$A$25,$C$3:$C$25),"")</f>
        <v/>
      </c>
      <c r="DE44" s="136" t="str">
        <f t="shared" ref="DE44:DE50" si="56">IFERROR(LOOKUP(DB44,$A$3:$A$25,$D$3:$D$25),"")</f>
        <v/>
      </c>
      <c r="DF44" s="136" t="str">
        <f t="shared" ref="DF44:DF50" si="57">IFERROR(LOOKUP(DB44,$A$3:$A$25,$E$3:$E$25),"")</f>
        <v/>
      </c>
      <c r="DG44" s="137" t="str">
        <f t="shared" ref="DG44:DG50" si="58">IFERROR(LOOKUP(DB44,$A$3:$A$25,$F$3:$F$25),"")</f>
        <v/>
      </c>
      <c r="DH44" s="78"/>
      <c r="DI44" s="80" t="str">
        <f>IFERROR(DI43+1,"")</f>
        <v/>
      </c>
      <c r="DJ44" s="135">
        <f>DJ43</f>
        <v>0</v>
      </c>
      <c r="DK44" s="136" t="str">
        <f t="shared" ref="DK44:DK50" si="59">IFERROR(LOOKUP(DI44,$A$3:$A$25,$C$3:$C$25),"")</f>
        <v/>
      </c>
      <c r="DL44" s="136" t="str">
        <f t="shared" ref="DL44:DL50" si="60">IFERROR(LOOKUP(DI44,$A$3:$A$25,$D$3:$D$25),"")</f>
        <v/>
      </c>
      <c r="DM44" s="136" t="str">
        <f t="shared" ref="DM44:DM50" si="61">IFERROR(LOOKUP(DI44,$A$3:$A$25,$E$3:$E$25),"")</f>
        <v/>
      </c>
      <c r="DN44" s="137" t="str">
        <f t="shared" ref="DN44:DN50" si="62">IFERROR(LOOKUP(DI44,$A$3:$A$25,$F$3:$F$25),"")</f>
        <v/>
      </c>
      <c r="DO44" s="78"/>
      <c r="DP44" s="80" t="str">
        <f>IFERROR(DP43+1,"")</f>
        <v/>
      </c>
      <c r="DQ44" s="135">
        <f>DQ43</f>
        <v>0</v>
      </c>
      <c r="DR44" s="136" t="str">
        <f t="shared" ref="DR44:DR50" si="63">IFERROR(LOOKUP(DP44,$A$3:$A$25,$C$3:$C$25),"")</f>
        <v/>
      </c>
      <c r="DS44" s="136" t="str">
        <f t="shared" ref="DS44:DS50" si="64">IFERROR(LOOKUP(DP44,$A$3:$A$25,$D$3:$D$25),"")</f>
        <v/>
      </c>
      <c r="DT44" s="136" t="str">
        <f t="shared" ref="DT44:DT50" si="65">IFERROR(LOOKUP(DP44,$A$3:$A$25,$E$3:$E$25),"")</f>
        <v/>
      </c>
      <c r="DU44" s="137" t="str">
        <f t="shared" ref="DU44:DU50" si="66">IFERROR(LOOKUP(DP44,$A$3:$A$25,$F$3:$F$25),"")</f>
        <v/>
      </c>
      <c r="DV44" s="78"/>
      <c r="DW44" s="80" t="str">
        <f>IFERROR(DW43+1,"")</f>
        <v/>
      </c>
      <c r="DX44" s="135">
        <f>DX43</f>
        <v>0</v>
      </c>
      <c r="DY44" s="136" t="str">
        <f t="shared" ref="DY44:DY50" si="67">IFERROR(LOOKUP(DW44,$A$3:$A$25,$C$3:$C$25),"")</f>
        <v/>
      </c>
      <c r="DZ44" s="136" t="str">
        <f t="shared" ref="DZ44:DZ50" si="68">IFERROR(LOOKUP(DW44,$A$3:$A$25,$D$3:$D$25),"")</f>
        <v/>
      </c>
      <c r="EA44" s="136" t="str">
        <f t="shared" ref="EA44:EA50" si="69">IFERROR(LOOKUP(DW44,$A$3:$A$25,$E$3:$E$25),"")</f>
        <v/>
      </c>
      <c r="EB44" s="137" t="str">
        <f t="shared" ref="EB44:EB50" si="70">IFERROR(LOOKUP(DW44,$A$3:$A$25,$F$3:$F$25),"")</f>
        <v/>
      </c>
      <c r="EC44" s="78"/>
      <c r="ED44" s="80" t="str">
        <f>IFERROR(ED43+1,"")</f>
        <v/>
      </c>
      <c r="EE44" s="135">
        <f>EE43</f>
        <v>0</v>
      </c>
      <c r="EF44" s="136" t="str">
        <f t="shared" ref="EF44:EF50" si="71">IFERROR(LOOKUP(ED44,$A$3:$A$25,$C$3:$C$25),"")</f>
        <v/>
      </c>
      <c r="EG44" s="136" t="str">
        <f t="shared" ref="EG44:EG50" si="72">IFERROR(LOOKUP(ED44,$A$3:$A$25,$D$3:$D$25),"")</f>
        <v/>
      </c>
      <c r="EH44" s="136" t="str">
        <f t="shared" ref="EH44:EH50" si="73">IFERROR(LOOKUP(ED44,$A$3:$A$25,$E$3:$E$25),"")</f>
        <v/>
      </c>
      <c r="EI44" s="137" t="str">
        <f t="shared" ref="EI44:EI50" si="74">IFERROR(LOOKUP(ED44,$A$3:$A$25,$F$3:$F$25),"")</f>
        <v/>
      </c>
      <c r="EJ44" s="78"/>
      <c r="EK44" s="80" t="str">
        <f>IFERROR(EK43+1,"")</f>
        <v/>
      </c>
      <c r="EL44" s="135">
        <f>EL43</f>
        <v>0</v>
      </c>
      <c r="EM44" s="136" t="str">
        <f t="shared" ref="EM44:EM50" si="75">IFERROR(LOOKUP(EK44,$A$3:$A$25,$C$3:$C$25),"")</f>
        <v/>
      </c>
      <c r="EN44" s="136" t="str">
        <f t="shared" ref="EN44:EN50" si="76">IFERROR(LOOKUP(EK44,$A$3:$A$25,$D$3:$D$25),"")</f>
        <v/>
      </c>
      <c r="EO44" s="136" t="str">
        <f t="shared" ref="EO44:EO50" si="77">IFERROR(LOOKUP(EK44,$A$3:$A$25,$E$3:$E$25),"")</f>
        <v/>
      </c>
      <c r="EP44" s="137" t="str">
        <f t="shared" ref="EP44:EP50" si="78">IFERROR(LOOKUP(EK44,$A$3:$A$25,$F$3:$F$25),"")</f>
        <v/>
      </c>
      <c r="EQ44" s="77"/>
      <c r="ER44" s="80" t="str">
        <f>IFERROR(ER43+1,"")</f>
        <v/>
      </c>
      <c r="ES44" s="135">
        <f>ES43</f>
        <v>0</v>
      </c>
      <c r="ET44" s="136" t="str">
        <f t="shared" ref="ET44:ET50" si="79">IFERROR(LOOKUP(ER44,$A$3:$A$25,$C$3:$C$25),"")</f>
        <v/>
      </c>
      <c r="EU44" s="136" t="str">
        <f t="shared" ref="EU44:EU50" si="80">IFERROR(LOOKUP(ER44,$A$3:$A$25,$D$3:$D$25),"")</f>
        <v/>
      </c>
      <c r="EV44" s="136" t="str">
        <f t="shared" ref="EV44:EV50" si="81">IFERROR(LOOKUP(ER44,$A$3:$A$25,$E$3:$E$25),"")</f>
        <v/>
      </c>
      <c r="EW44" s="137" t="str">
        <f t="shared" ref="EW44:EW50" si="82">IFERROR(LOOKUP(ER44,$A$3:$A$25,$F$3:$F$25),"")</f>
        <v/>
      </c>
      <c r="EX44" s="77"/>
      <c r="EY44" s="80" t="str">
        <f>IFERROR(EY43+1,"")</f>
        <v/>
      </c>
      <c r="EZ44" s="135">
        <f>EZ43</f>
        <v>0</v>
      </c>
      <c r="FA44" s="136" t="str">
        <f t="shared" ref="FA44:FA50" si="83">IFERROR(LOOKUP(EY44,$A$3:$A$25,$C$3:$C$25),"")</f>
        <v/>
      </c>
      <c r="FB44" s="136" t="str">
        <f t="shared" ref="FB44:FB50" si="84">IFERROR(LOOKUP(EY44,$A$3:$A$25,$D$3:$D$25),"")</f>
        <v/>
      </c>
      <c r="FC44" s="136" t="str">
        <f t="shared" ref="FC44:FC50" si="85">IFERROR(LOOKUP(EY44,$A$3:$A$25,$E$3:$E$25),"")</f>
        <v/>
      </c>
      <c r="FD44" s="137" t="str">
        <f t="shared" ref="FD44:FD50" si="86">IFERROR(LOOKUP(EY44,$A$3:$A$25,$F$3:$F$25),"")</f>
        <v/>
      </c>
      <c r="FE44" s="77"/>
      <c r="FF44" s="80" t="str">
        <f>IFERROR(FF43+1,"")</f>
        <v/>
      </c>
      <c r="FG44" s="135">
        <f>FG43</f>
        <v>0</v>
      </c>
      <c r="FH44" s="136" t="str">
        <f t="shared" ref="FH44:FH50" si="87">IFERROR(LOOKUP(FF44,$A$3:$A$25,$C$3:$C$25),"")</f>
        <v/>
      </c>
      <c r="FI44" s="136" t="str">
        <f t="shared" ref="FI44:FI50" si="88">IFERROR(LOOKUP(FF44,$A$3:$A$25,$D$3:$D$25),"")</f>
        <v/>
      </c>
      <c r="FJ44" s="136" t="str">
        <f t="shared" ref="FJ44:FJ50" si="89">IFERROR(LOOKUP(FF44,$A$3:$A$25,$E$3:$E$25),"")</f>
        <v/>
      </c>
      <c r="FK44" s="137" t="str">
        <f t="shared" ref="FK44:FK50" si="90">IFERROR(LOOKUP(FF44,$A$3:$A$25,$F$3:$F$25),"")</f>
        <v/>
      </c>
      <c r="FL44" s="77"/>
      <c r="FM44" s="80" t="str">
        <f>IFERROR(FM43+1,"")</f>
        <v/>
      </c>
      <c r="FN44" s="135">
        <f>FN43</f>
        <v>0</v>
      </c>
      <c r="FO44" s="136" t="str">
        <f t="shared" ref="FO44:FO50" si="91">IFERROR(LOOKUP(FM44,$A$3:$A$25,$C$3:$C$25),"")</f>
        <v/>
      </c>
      <c r="FP44" s="136" t="str">
        <f t="shared" ref="FP44:FP50" si="92">IFERROR(LOOKUP(FM44,$A$3:$A$25,$D$3:$D$25),"")</f>
        <v/>
      </c>
      <c r="FQ44" s="136" t="str">
        <f t="shared" ref="FQ44:FQ50" si="93">IFERROR(LOOKUP(FM44,$A$3:$A$25,$E$3:$E$25),"")</f>
        <v/>
      </c>
      <c r="FR44" s="137" t="str">
        <f t="shared" ref="FR44:FR50" si="94">IFERROR(LOOKUP(FM44,$A$3:$A$25,$F$3:$F$25),"")</f>
        <v/>
      </c>
      <c r="FS44" s="77"/>
      <c r="FT44" s="80" t="str">
        <f>IFERROR(FT43+1,"")</f>
        <v/>
      </c>
      <c r="FU44" s="135">
        <f>FU43</f>
        <v>0</v>
      </c>
      <c r="FV44" s="136" t="str">
        <f t="shared" ref="FV44:FV50" si="95">IFERROR(LOOKUP(FT44,$A$3:$A$25,$C$3:$C$25),"")</f>
        <v/>
      </c>
      <c r="FW44" s="136" t="str">
        <f t="shared" ref="FW44:FW50" si="96">IFERROR(LOOKUP(FT44,$A$3:$A$25,$D$3:$D$25),"")</f>
        <v/>
      </c>
      <c r="FX44" s="136" t="str">
        <f t="shared" si="0"/>
        <v/>
      </c>
      <c r="FY44" s="137" t="str">
        <f t="shared" ref="FY44:FY50" si="97">IFERROR(LOOKUP(FT44,$A$3:$A$25,$F$3:$F$25),"")</f>
        <v/>
      </c>
      <c r="FZ44" s="77"/>
      <c r="GA44" s="80" t="str">
        <f>IFERROR(GA43+1,"")</f>
        <v/>
      </c>
      <c r="GB44" s="135">
        <f>GB43</f>
        <v>0</v>
      </c>
      <c r="GC44" s="136" t="str">
        <f t="shared" ref="GC44:GC50" si="98">IFERROR(LOOKUP(GA44,$A$3:$A$25,$C$3:$C$25),"")</f>
        <v/>
      </c>
      <c r="GD44" s="136" t="str">
        <f t="shared" ref="GD44:GD50" si="99">IFERROR(LOOKUP(GA44,$A$3:$A$25,$D$3:$D$25),"")</f>
        <v/>
      </c>
      <c r="GE44" s="136" t="str">
        <f t="shared" ref="GE44:GE50" si="100">IFERROR(LOOKUP(GA44,$A$3:$A$25,$E$3:$E$25),"")</f>
        <v/>
      </c>
      <c r="GF44" s="137" t="str">
        <f t="shared" ref="GF44:GF50" si="101">IFERROR(LOOKUP(GA44,$A$3:$A$25,$F$3:$F$25),"")</f>
        <v/>
      </c>
      <c r="GG44" s="77"/>
      <c r="GH44" s="80" t="str">
        <f>IFERROR(GH43+1,"")</f>
        <v/>
      </c>
      <c r="GI44" s="135">
        <f>GI43</f>
        <v>0</v>
      </c>
      <c r="GJ44" s="136" t="str">
        <f t="shared" ref="GJ44:GJ50" si="102">IFERROR(LOOKUP(GH44,$A$3:$A$25,$C$3:$C$25),"")</f>
        <v/>
      </c>
      <c r="GK44" s="136" t="str">
        <f t="shared" ref="GK44:GK50" si="103">IFERROR(LOOKUP(GH44,$A$3:$A$25,$D$3:$D$25),"")</f>
        <v/>
      </c>
      <c r="GL44" s="136" t="str">
        <f t="shared" ref="GL44:GL50" si="104">IFERROR(LOOKUP(GH44,$A$3:$A$25,$E$3:$E$25),"")</f>
        <v/>
      </c>
      <c r="GM44" s="137" t="str">
        <f t="shared" ref="GM44:GM50" si="105">IFERROR(LOOKUP(GH44,$A$3:$A$25,$F$3:$F$25),"")</f>
        <v/>
      </c>
      <c r="GN44" s="77"/>
      <c r="GO44" s="80" t="str">
        <f>IFERROR(GO43+1,"")</f>
        <v/>
      </c>
      <c r="GP44" s="135">
        <f>GP43</f>
        <v>0</v>
      </c>
      <c r="GQ44" s="136" t="str">
        <f t="shared" ref="GQ44:GQ50" si="106">IFERROR(LOOKUP(GO44,$A$3:$A$25,$C$3:$C$25),"")</f>
        <v/>
      </c>
      <c r="GR44" s="136" t="str">
        <f t="shared" ref="GR44:GR50" si="107">IFERROR(LOOKUP(GO44,$A$3:$A$25,$D$3:$D$25),"")</f>
        <v/>
      </c>
      <c r="GS44" s="136" t="str">
        <f t="shared" ref="GS44:GS50" si="108">IFERROR(LOOKUP(GO44,$A$3:$A$25,$E$3:$E$25),"")</f>
        <v/>
      </c>
      <c r="GT44" s="137" t="str">
        <f t="shared" ref="GT44:GT50" si="109">IFERROR(LOOKUP(GO44,$A$3:$A$25,$F$3:$F$25),"")</f>
        <v/>
      </c>
      <c r="GU44" s="78"/>
      <c r="GV44" s="80" t="str">
        <f>IFERROR(GV43+1,"")</f>
        <v/>
      </c>
      <c r="GW44" s="135">
        <f>GW43</f>
        <v>0</v>
      </c>
      <c r="GX44" s="136" t="str">
        <f t="shared" ref="GX44:GX50" si="110">IFERROR(LOOKUP(GV44,$A$3:$A$25,$C$3:$C$25),"")</f>
        <v/>
      </c>
      <c r="GY44" s="136" t="str">
        <f t="shared" ref="GY44:GY50" si="111">IFERROR(LOOKUP(GV44,$A$3:$A$25,$D$3:$D$25),"")</f>
        <v/>
      </c>
      <c r="GZ44" s="136" t="str">
        <f t="shared" ref="GZ44:GZ50" si="112">IFERROR(LOOKUP(GV44,$A$3:$A$25,$E$3:$E$25),"")</f>
        <v/>
      </c>
      <c r="HA44" s="137" t="str">
        <f t="shared" ref="HA44:HA50" si="113">IFERROR(LOOKUP(GV44,$A$3:$A$25,$F$3:$F$25),"")</f>
        <v/>
      </c>
      <c r="HB44" s="78"/>
      <c r="HC44" s="80" t="str">
        <f>IFERROR(HC43+1,"")</f>
        <v/>
      </c>
      <c r="HD44" s="135">
        <f>HD43</f>
        <v>0</v>
      </c>
      <c r="HE44" s="136" t="str">
        <f t="shared" ref="HE44:HE50" si="114">IFERROR(LOOKUP(HC44,$A$3:$A$25,$C$3:$C$25),"")</f>
        <v/>
      </c>
      <c r="HF44" s="136" t="str">
        <f t="shared" ref="HF44:HF50" si="115">IFERROR(LOOKUP(HC44,$A$3:$A$25,$D$3:$D$25),"")</f>
        <v/>
      </c>
      <c r="HG44" s="136" t="str">
        <f t="shared" ref="HG44:HG50" si="116">IFERROR(LOOKUP(HC44,$A$3:$A$25,$E$3:$E$25),"")</f>
        <v/>
      </c>
      <c r="HH44" s="137" t="str">
        <f t="shared" ref="HH44:HH50" si="117">IFERROR(LOOKUP(HC44,$A$3:$A$25,$F$3:$F$25),"")</f>
        <v/>
      </c>
      <c r="HI44" s="78"/>
      <c r="HJ44" s="80" t="str">
        <f>IFERROR(HJ43+1,"")</f>
        <v/>
      </c>
      <c r="HK44" s="135">
        <f>HK43</f>
        <v>0</v>
      </c>
      <c r="HL44" s="136" t="str">
        <f t="shared" ref="HL44:HL50" si="118">IFERROR(LOOKUP(HJ44,$A$3:$A$25,$C$3:$C$25),"")</f>
        <v/>
      </c>
      <c r="HM44" s="136" t="str">
        <f t="shared" ref="HM44:HM50" si="119">IFERROR(LOOKUP(HJ44,$A$3:$A$25,$D$3:$D$25),"")</f>
        <v/>
      </c>
      <c r="HN44" s="136" t="str">
        <f t="shared" ref="HN44:HN50" si="120">IFERROR(LOOKUP(HJ44,$A$3:$A$25,$E$3:$E$25),"")</f>
        <v/>
      </c>
      <c r="HO44" s="137" t="str">
        <f t="shared" ref="HO44:HO50" si="121">IFERROR(LOOKUP(HJ44,$A$3:$A$25,$F$3:$F$25),"")</f>
        <v/>
      </c>
      <c r="HP44" s="78"/>
      <c r="HQ44" s="80" t="str">
        <f>IFERROR(HQ43+1,"")</f>
        <v/>
      </c>
      <c r="HR44" s="135">
        <f>HR43</f>
        <v>0</v>
      </c>
      <c r="HS44" s="136" t="str">
        <f t="shared" ref="HS44:HS50" si="122">IFERROR(LOOKUP(HQ44,$A$3:$A$25,$C$3:$C$25),"")</f>
        <v/>
      </c>
      <c r="HT44" s="136" t="str">
        <f t="shared" ref="HT44:HT50" si="123">IFERROR(LOOKUP(HQ44,$A$3:$A$25,$D$3:$D$25),"")</f>
        <v/>
      </c>
      <c r="HU44" s="136" t="str">
        <f t="shared" ref="HU44:HU50" si="124">IFERROR(LOOKUP(HQ44,$A$3:$A$25,$E$3:$E$25),"")</f>
        <v/>
      </c>
      <c r="HV44" s="137" t="str">
        <f t="shared" ref="HV44:HV50" si="125">IFERROR(LOOKUP(HQ44,$A$3:$A$25,$F$3:$F$25),"")</f>
        <v/>
      </c>
      <c r="HW44" s="78"/>
      <c r="HX44" s="80" t="str">
        <f>IFERROR(HX43+1,"")</f>
        <v/>
      </c>
      <c r="HY44" s="135">
        <f>HY43</f>
        <v>0</v>
      </c>
      <c r="HZ44" s="136" t="str">
        <f t="shared" ref="HZ44:HZ50" si="126">IFERROR(LOOKUP(HX44,$A$3:$A$25,$C$3:$C$25),"")</f>
        <v/>
      </c>
      <c r="IA44" s="136" t="str">
        <f t="shared" ref="IA44:IA50" si="127">IFERROR(LOOKUP(HX44,$A$3:$A$25,$D$3:$D$25),"")</f>
        <v/>
      </c>
      <c r="IB44" s="136" t="str">
        <f t="shared" ref="IB44:IB50" si="128">IFERROR(LOOKUP(HX44,$A$3:$A$25,$E$3:$E$25),"")</f>
        <v/>
      </c>
      <c r="IC44" s="137" t="str">
        <f t="shared" ref="IC44:IC50" si="129">IFERROR(LOOKUP(HX44,$A$3:$A$25,$F$3:$F$25),"")</f>
        <v/>
      </c>
      <c r="ID44" s="78"/>
      <c r="IE44" s="80" t="str">
        <f>IFERROR(IE43+1,"")</f>
        <v/>
      </c>
      <c r="IF44" s="135">
        <f>IF43</f>
        <v>0</v>
      </c>
      <c r="IG44" s="136" t="str">
        <f t="shared" ref="IG44:IG50" si="130">IFERROR(LOOKUP(IE44,$A$3:$A$25,$C$3:$C$25),"")</f>
        <v/>
      </c>
      <c r="IH44" s="136" t="str">
        <f t="shared" ref="IH44:IH50" si="131">IFERROR(LOOKUP(IE44,$A$3:$A$25,$D$3:$D$25),"")</f>
        <v/>
      </c>
      <c r="II44" s="136" t="str">
        <f t="shared" ref="II44:II50" si="132">IFERROR(LOOKUP(IE44,$A$3:$A$25,$E$3:$E$25),"")</f>
        <v/>
      </c>
      <c r="IJ44" s="137" t="str">
        <f t="shared" ref="IJ44:IJ50" si="133">IFERROR(LOOKUP(IE44,$A$3:$A$25,$F$3:$F$25),"")</f>
        <v/>
      </c>
      <c r="IK44" s="78"/>
      <c r="IL44" s="80" t="str">
        <f>IFERROR(IL43+1,"")</f>
        <v/>
      </c>
      <c r="IM44" s="135">
        <f>IM43</f>
        <v>0</v>
      </c>
      <c r="IN44" s="136" t="str">
        <f t="shared" ref="IN44:IN50" si="134">IFERROR(LOOKUP(IL44,$A$3:$A$25,$C$3:$C$25),"")</f>
        <v/>
      </c>
      <c r="IO44" s="136" t="str">
        <f t="shared" ref="IO44:IO50" si="135">IFERROR(LOOKUP(IL44,$A$3:$A$25,$D$3:$D$25),"")</f>
        <v/>
      </c>
      <c r="IP44" s="136" t="str">
        <f t="shared" ref="IP44:IP50" si="136">IFERROR(LOOKUP(IL44,$A$3:$A$25,$E$3:$E$25),"")</f>
        <v/>
      </c>
      <c r="IQ44" s="137" t="str">
        <f t="shared" ref="IQ44:IQ50" si="137">IFERROR(LOOKUP(IL44,$A$3:$A$25,$F$3:$F$25),"")</f>
        <v/>
      </c>
      <c r="IR44" s="78"/>
      <c r="IS44" s="80" t="str">
        <f>IFERROR(IS43+1,"")</f>
        <v/>
      </c>
      <c r="IT44" s="135">
        <f>IT43</f>
        <v>0</v>
      </c>
      <c r="IU44" s="136" t="str">
        <f t="shared" ref="IU44:IU50" si="138">IFERROR(LOOKUP(IS44,$A$3:$A$25,$C$3:$C$25),"")</f>
        <v/>
      </c>
      <c r="IV44" s="136" t="str">
        <f t="shared" ref="IV44:IV50" si="139">IFERROR(LOOKUP(IS44,$A$3:$A$25,$D$3:$D$25),"")</f>
        <v/>
      </c>
      <c r="IW44" s="136" t="str">
        <f t="shared" ref="IW44:IW50" si="140">IFERROR(LOOKUP(IS44,$A$3:$A$25,$E$3:$E$25),"")</f>
        <v/>
      </c>
      <c r="IX44" s="137" t="str">
        <f t="shared" ref="IX44:IX50" si="141">IFERROR(LOOKUP(IS44,$A$3:$A$25,$F$3:$F$25),"")</f>
        <v/>
      </c>
      <c r="IY44" s="78"/>
      <c r="IZ44" s="80" t="str">
        <f>IFERROR(IZ43+1,"")</f>
        <v/>
      </c>
      <c r="JA44" s="135">
        <f>JA43</f>
        <v>0</v>
      </c>
      <c r="JB44" s="136" t="str">
        <f t="shared" ref="JB44:JB50" si="142">IFERROR(LOOKUP(IZ44,$A$3:$A$25,$C$3:$C$25),"")</f>
        <v/>
      </c>
      <c r="JC44" s="136" t="str">
        <f t="shared" ref="JC44:JC50" si="143">IFERROR(LOOKUP(IZ44,$A$3:$A$25,$D$3:$D$25),"")</f>
        <v/>
      </c>
      <c r="JD44" s="136" t="str">
        <f t="shared" ref="JD44:JD50" si="144">IFERROR(LOOKUP(IZ44,$A$3:$A$25,$E$3:$E$25),"")</f>
        <v/>
      </c>
      <c r="JE44" s="137" t="str">
        <f t="shared" ref="JE44:JE50" si="145">IFERROR(LOOKUP(IZ44,$A$3:$A$25,$F$3:$F$25),"")</f>
        <v/>
      </c>
      <c r="JF44" s="78"/>
      <c r="JG44" s="80" t="str">
        <f>IFERROR(JG43+1,"")</f>
        <v/>
      </c>
      <c r="JH44" s="135">
        <f>JH43</f>
        <v>0</v>
      </c>
      <c r="JI44" s="136" t="str">
        <f t="shared" ref="JI44:JI50" si="146">IFERROR(LOOKUP(JG44,$A$3:$A$25,$C$3:$C$25),"")</f>
        <v/>
      </c>
      <c r="JJ44" s="136" t="str">
        <f t="shared" ref="JJ44:JJ50" si="147">IFERROR(LOOKUP(JG44,$A$3:$A$25,$D$3:$D$25),"")</f>
        <v/>
      </c>
      <c r="JK44" s="136" t="str">
        <f t="shared" ref="JK44:JK50" si="148">IFERROR(LOOKUP(JG44,$A$3:$A$25,$E$3:$E$25),"")</f>
        <v/>
      </c>
      <c r="JL44" s="137" t="str">
        <f t="shared" ref="JL44:JL50" si="149">IFERROR(LOOKUP(JG44,$A$3:$A$25,$F$3:$F$25),"")</f>
        <v/>
      </c>
      <c r="JM44" s="78"/>
      <c r="JN44" s="80" t="str">
        <f>IFERROR(JN43+1,"")</f>
        <v/>
      </c>
      <c r="JO44" s="135">
        <f>JO43</f>
        <v>0</v>
      </c>
      <c r="JP44" s="136" t="str">
        <f t="shared" ref="JP44:JP50" si="150">IFERROR(LOOKUP(JN44,$A$3:$A$25,$C$3:$C$25),"")</f>
        <v/>
      </c>
      <c r="JQ44" s="136" t="str">
        <f t="shared" ref="JQ44:JQ50" si="151">IFERROR(LOOKUP(JN44,$A$3:$A$25,$D$3:$D$25),"")</f>
        <v/>
      </c>
      <c r="JR44" s="136" t="str">
        <f t="shared" ref="JR44:JR50" si="152">IFERROR(LOOKUP(JN44,$A$3:$A$25,$E$3:$E$25),"")</f>
        <v/>
      </c>
      <c r="JS44" s="137" t="str">
        <f t="shared" ref="JS44:JS50" si="153">IFERROR(LOOKUP(JN44,$A$3:$A$25,$F$3:$F$25),"")</f>
        <v/>
      </c>
    </row>
    <row r="45" spans="1:279" hidden="1">
      <c r="A45" s="80">
        <f>IFERROR(LOOKUP(B45,$B$3:$B$25,$A$3:$A$25),"")</f>
        <v>15</v>
      </c>
      <c r="B45" s="138">
        <f>C29</f>
        <v>0.81899999999999995</v>
      </c>
      <c r="C45" s="136">
        <f t="shared" ref="C45:C50" si="154">IFERROR(LOOKUP(A45,$A$3:$A$25,$C$3:$C$25),"")</f>
        <v>-1.7395987201258001E-3</v>
      </c>
      <c r="D45" s="136">
        <f t="shared" si="1"/>
        <v>1.2701185634915999E-3</v>
      </c>
      <c r="E45" s="136">
        <f t="shared" ref="E45:E50" si="155">IFERROR(LOOKUP(A45,$A$3:$A$25,$E$3:$E$25),"")</f>
        <v>-1.5711092769000001E-6</v>
      </c>
      <c r="F45" s="137">
        <f t="shared" si="2"/>
        <v>1.9331004067000001E-6</v>
      </c>
      <c r="G45" s="77"/>
      <c r="H45" s="80">
        <f>IFERROR(LOOKUP(I45,$B$3:$B$25,$A$3:$A$25),"")</f>
        <v>15</v>
      </c>
      <c r="I45" s="138">
        <f>J29</f>
        <v>0.81899999999999995</v>
      </c>
      <c r="J45" s="136">
        <f>IFERROR(LOOKUP($H$45,$A$3:$A$25,$C$3:$C$25),"")</f>
        <v>-1.7395987201258001E-3</v>
      </c>
      <c r="K45" s="136">
        <f>IFERROR(LOOKUP($H$45,$A$3:$A$25,$D$3:$D$25),"")</f>
        <v>1.2701185634915999E-3</v>
      </c>
      <c r="L45" s="136">
        <f>IFERROR(LOOKUP($H$45,$A$3:$A$25,$E$3:$E$25),"")</f>
        <v>-1.5711092769000001E-6</v>
      </c>
      <c r="M45" s="137">
        <f>IFERROR(LOOKUP($H$45,$A$3:$A$25,$F$3:$F$25),"")</f>
        <v>1.9331004067000001E-6</v>
      </c>
      <c r="N45" s="77"/>
      <c r="O45" s="80" t="str">
        <f>IFERROR(LOOKUP(P45,$B$3:$B$25,$A$3:$A$25),"")</f>
        <v/>
      </c>
      <c r="P45" s="138" t="e">
        <f>Q29</f>
        <v>#REF!</v>
      </c>
      <c r="Q45" s="136" t="str">
        <f t="shared" si="3"/>
        <v/>
      </c>
      <c r="R45" s="136" t="str">
        <f t="shared" si="4"/>
        <v/>
      </c>
      <c r="S45" s="136" t="str">
        <f t="shared" si="5"/>
        <v/>
      </c>
      <c r="T45" s="137" t="str">
        <f t="shared" si="6"/>
        <v/>
      </c>
      <c r="U45" s="77"/>
      <c r="V45" s="80" t="str">
        <f>IFERROR(LOOKUP(W45,$B$3:$B$25,$A$3:$A$25),"")</f>
        <v/>
      </c>
      <c r="W45" s="138" t="e">
        <f>X29</f>
        <v>#REF!</v>
      </c>
      <c r="X45" s="136" t="str">
        <f t="shared" si="7"/>
        <v/>
      </c>
      <c r="Y45" s="136" t="str">
        <f t="shared" si="8"/>
        <v/>
      </c>
      <c r="Z45" s="136" t="str">
        <f t="shared" si="9"/>
        <v/>
      </c>
      <c r="AA45" s="137" t="str">
        <f t="shared" si="10"/>
        <v/>
      </c>
      <c r="AB45" s="77"/>
      <c r="AC45" s="80" t="str">
        <f>IFERROR(LOOKUP(AD45,$B$3:$B$25,$A$3:$A$25),"")</f>
        <v/>
      </c>
      <c r="AD45" s="138" t="e">
        <f>AE29</f>
        <v>#REF!</v>
      </c>
      <c r="AE45" s="136" t="str">
        <f t="shared" si="11"/>
        <v/>
      </c>
      <c r="AF45" s="136" t="str">
        <f t="shared" si="12"/>
        <v/>
      </c>
      <c r="AG45" s="136" t="str">
        <f t="shared" si="13"/>
        <v/>
      </c>
      <c r="AH45" s="137" t="str">
        <f t="shared" si="14"/>
        <v/>
      </c>
      <c r="AI45" s="77"/>
      <c r="AJ45" s="80" t="str">
        <f>IFERROR(LOOKUP(AK45,$B$3:$B$25,$A$3:$A$25),"")</f>
        <v/>
      </c>
      <c r="AK45" s="138" t="e">
        <f>AL29</f>
        <v>#REF!</v>
      </c>
      <c r="AL45" s="136" t="str">
        <f t="shared" si="15"/>
        <v/>
      </c>
      <c r="AM45" s="136" t="str">
        <f t="shared" si="16"/>
        <v/>
      </c>
      <c r="AN45" s="136" t="str">
        <f t="shared" si="17"/>
        <v/>
      </c>
      <c r="AO45" s="137" t="str">
        <f t="shared" si="18"/>
        <v/>
      </c>
      <c r="AP45" s="77"/>
      <c r="AQ45" s="80" t="str">
        <f>IFERROR(LOOKUP(AR45,$B$3:$B$25,$A$3:$A$25),"")</f>
        <v/>
      </c>
      <c r="AR45" s="138" t="e">
        <f>AS29</f>
        <v>#REF!</v>
      </c>
      <c r="AS45" s="136" t="str">
        <f t="shared" si="19"/>
        <v/>
      </c>
      <c r="AT45" s="136" t="str">
        <f t="shared" si="20"/>
        <v/>
      </c>
      <c r="AU45" s="136" t="str">
        <f t="shared" si="21"/>
        <v/>
      </c>
      <c r="AV45" s="137" t="str">
        <f t="shared" si="22"/>
        <v/>
      </c>
      <c r="AW45" s="77"/>
      <c r="AX45" s="80" t="str">
        <f>IFERROR(LOOKUP(AY45,$B$3:$B$25,$A$3:$A$25),"")</f>
        <v/>
      </c>
      <c r="AY45" s="138" t="e">
        <f>AZ29</f>
        <v>#REF!</v>
      </c>
      <c r="AZ45" s="136" t="str">
        <f t="shared" si="23"/>
        <v/>
      </c>
      <c r="BA45" s="136" t="str">
        <f t="shared" si="24"/>
        <v/>
      </c>
      <c r="BB45" s="136" t="str">
        <f t="shared" si="25"/>
        <v/>
      </c>
      <c r="BC45" s="137" t="str">
        <f t="shared" si="26"/>
        <v/>
      </c>
      <c r="BD45" s="77"/>
      <c r="BE45" s="80" t="str">
        <f>IFERROR(LOOKUP(BF45,$B$3:$B$25,$A$3:$A$25),"")</f>
        <v/>
      </c>
      <c r="BF45" s="138">
        <f>BG29</f>
        <v>0</v>
      </c>
      <c r="BG45" s="136" t="str">
        <f t="shared" si="27"/>
        <v/>
      </c>
      <c r="BH45" s="136" t="str">
        <f t="shared" si="28"/>
        <v/>
      </c>
      <c r="BI45" s="136" t="str">
        <f t="shared" si="29"/>
        <v/>
      </c>
      <c r="BJ45" s="137" t="str">
        <f t="shared" si="30"/>
        <v/>
      </c>
      <c r="BK45" s="77"/>
      <c r="BL45" s="80" t="str">
        <f>IFERROR(LOOKUP(BM45,$B$3:$B$25,$A$3:$A$25),"")</f>
        <v/>
      </c>
      <c r="BM45" s="138">
        <f>BN29</f>
        <v>0</v>
      </c>
      <c r="BN45" s="136" t="str">
        <f t="shared" si="31"/>
        <v/>
      </c>
      <c r="BO45" s="136" t="str">
        <f t="shared" si="32"/>
        <v/>
      </c>
      <c r="BP45" s="136" t="str">
        <f t="shared" si="33"/>
        <v/>
      </c>
      <c r="BQ45" s="137" t="str">
        <f t="shared" si="34"/>
        <v/>
      </c>
      <c r="BR45" s="78"/>
      <c r="BS45" s="80" t="str">
        <f>IFERROR(LOOKUP(BT45,$B$3:$B$25,$A$3:$A$25),"")</f>
        <v/>
      </c>
      <c r="BT45" s="138">
        <f>BU29</f>
        <v>0</v>
      </c>
      <c r="BU45" s="136" t="str">
        <f t="shared" si="35"/>
        <v/>
      </c>
      <c r="BV45" s="136" t="str">
        <f t="shared" si="36"/>
        <v/>
      </c>
      <c r="BW45" s="136" t="str">
        <f t="shared" si="37"/>
        <v/>
      </c>
      <c r="BX45" s="137" t="str">
        <f t="shared" si="38"/>
        <v/>
      </c>
      <c r="BY45" s="78"/>
      <c r="BZ45" s="80" t="str">
        <f>IFERROR(LOOKUP(CA45,$B$3:$B$25,$A$3:$A$25),"")</f>
        <v/>
      </c>
      <c r="CA45" s="138">
        <f>CB29</f>
        <v>0</v>
      </c>
      <c r="CB45" s="136" t="str">
        <f t="shared" si="39"/>
        <v/>
      </c>
      <c r="CC45" s="136" t="str">
        <f t="shared" si="40"/>
        <v/>
      </c>
      <c r="CD45" s="136" t="str">
        <f t="shared" si="41"/>
        <v/>
      </c>
      <c r="CE45" s="137" t="str">
        <f t="shared" si="42"/>
        <v/>
      </c>
      <c r="CF45" s="78"/>
      <c r="CG45" s="80" t="str">
        <f>IFERROR(LOOKUP(CH45,$B$3:$B$25,$A$3:$A$25),"")</f>
        <v/>
      </c>
      <c r="CH45" s="138">
        <f>CI29</f>
        <v>0</v>
      </c>
      <c r="CI45" s="136" t="str">
        <f t="shared" si="43"/>
        <v/>
      </c>
      <c r="CJ45" s="136" t="str">
        <f t="shared" si="44"/>
        <v/>
      </c>
      <c r="CK45" s="136" t="str">
        <f t="shared" si="45"/>
        <v/>
      </c>
      <c r="CL45" s="137" t="str">
        <f t="shared" si="46"/>
        <v/>
      </c>
      <c r="CM45" s="78"/>
      <c r="CN45" s="80" t="str">
        <f>IFERROR(LOOKUP(CO45,$B$3:$B$25,$A$3:$A$25),"")</f>
        <v/>
      </c>
      <c r="CO45" s="138">
        <f>CP29</f>
        <v>0</v>
      </c>
      <c r="CP45" s="136" t="str">
        <f t="shared" si="47"/>
        <v/>
      </c>
      <c r="CQ45" s="136" t="str">
        <f t="shared" si="48"/>
        <v/>
      </c>
      <c r="CR45" s="136" t="str">
        <f t="shared" si="49"/>
        <v/>
      </c>
      <c r="CS45" s="137" t="str">
        <f t="shared" si="50"/>
        <v/>
      </c>
      <c r="CT45" s="78"/>
      <c r="CU45" s="80" t="str">
        <f>IFERROR(LOOKUP(CV45,$B$3:$B$25,$A$3:$A$25),"")</f>
        <v/>
      </c>
      <c r="CV45" s="138">
        <f>CW29</f>
        <v>0</v>
      </c>
      <c r="CW45" s="136" t="str">
        <f t="shared" si="51"/>
        <v/>
      </c>
      <c r="CX45" s="136" t="str">
        <f t="shared" si="52"/>
        <v/>
      </c>
      <c r="CY45" s="136" t="str">
        <f t="shared" si="53"/>
        <v/>
      </c>
      <c r="CZ45" s="137" t="str">
        <f t="shared" si="54"/>
        <v/>
      </c>
      <c r="DA45" s="78"/>
      <c r="DB45" s="80" t="str">
        <f>IFERROR(LOOKUP(DC45,$B$3:$B$25,$A$3:$A$25),"")</f>
        <v/>
      </c>
      <c r="DC45" s="138">
        <f>DD29</f>
        <v>0</v>
      </c>
      <c r="DD45" s="136" t="str">
        <f t="shared" si="55"/>
        <v/>
      </c>
      <c r="DE45" s="136" t="str">
        <f t="shared" si="56"/>
        <v/>
      </c>
      <c r="DF45" s="136" t="str">
        <f t="shared" si="57"/>
        <v/>
      </c>
      <c r="DG45" s="137" t="str">
        <f t="shared" si="58"/>
        <v/>
      </c>
      <c r="DH45" s="78"/>
      <c r="DI45" s="80" t="str">
        <f>IFERROR(LOOKUP(DJ45,$B$3:$B$25,$A$3:$A$25),"")</f>
        <v/>
      </c>
      <c r="DJ45" s="138">
        <f>DK29</f>
        <v>0</v>
      </c>
      <c r="DK45" s="136" t="str">
        <f t="shared" si="59"/>
        <v/>
      </c>
      <c r="DL45" s="136" t="str">
        <f t="shared" si="60"/>
        <v/>
      </c>
      <c r="DM45" s="136" t="str">
        <f t="shared" si="61"/>
        <v/>
      </c>
      <c r="DN45" s="137" t="str">
        <f t="shared" si="62"/>
        <v/>
      </c>
      <c r="DO45" s="78"/>
      <c r="DP45" s="80" t="str">
        <f>IFERROR(LOOKUP(DQ45,$B$3:$B$25,$A$3:$A$25),"")</f>
        <v/>
      </c>
      <c r="DQ45" s="138">
        <f>DR29</f>
        <v>0</v>
      </c>
      <c r="DR45" s="136" t="str">
        <f t="shared" si="63"/>
        <v/>
      </c>
      <c r="DS45" s="136" t="str">
        <f t="shared" si="64"/>
        <v/>
      </c>
      <c r="DT45" s="136" t="str">
        <f t="shared" si="65"/>
        <v/>
      </c>
      <c r="DU45" s="137" t="str">
        <f t="shared" si="66"/>
        <v/>
      </c>
      <c r="DV45" s="78"/>
      <c r="DW45" s="80" t="str">
        <f>IFERROR(LOOKUP(DX45,$B$3:$B$25,$A$3:$A$25),"")</f>
        <v/>
      </c>
      <c r="DX45" s="138">
        <f>DY29</f>
        <v>0</v>
      </c>
      <c r="DY45" s="136" t="str">
        <f t="shared" si="67"/>
        <v/>
      </c>
      <c r="DZ45" s="136" t="str">
        <f t="shared" si="68"/>
        <v/>
      </c>
      <c r="EA45" s="136" t="str">
        <f t="shared" si="69"/>
        <v/>
      </c>
      <c r="EB45" s="137" t="str">
        <f t="shared" si="70"/>
        <v/>
      </c>
      <c r="EC45" s="78"/>
      <c r="ED45" s="80" t="str">
        <f>IFERROR(LOOKUP(EE45,$B$3:$B$25,$A$3:$A$25),"")</f>
        <v/>
      </c>
      <c r="EE45" s="138">
        <f>EF29</f>
        <v>0</v>
      </c>
      <c r="EF45" s="136" t="str">
        <f t="shared" si="71"/>
        <v/>
      </c>
      <c r="EG45" s="136" t="str">
        <f t="shared" si="72"/>
        <v/>
      </c>
      <c r="EH45" s="136" t="str">
        <f t="shared" si="73"/>
        <v/>
      </c>
      <c r="EI45" s="137" t="str">
        <f t="shared" si="74"/>
        <v/>
      </c>
      <c r="EJ45" s="78"/>
      <c r="EK45" s="80" t="str">
        <f>IFERROR(LOOKUP(EL45,$B$3:$B$25,$A$3:$A$25),"")</f>
        <v/>
      </c>
      <c r="EL45" s="138">
        <f>EM29</f>
        <v>0</v>
      </c>
      <c r="EM45" s="136" t="str">
        <f t="shared" si="75"/>
        <v/>
      </c>
      <c r="EN45" s="136" t="str">
        <f t="shared" si="76"/>
        <v/>
      </c>
      <c r="EO45" s="136" t="str">
        <f t="shared" si="77"/>
        <v/>
      </c>
      <c r="EP45" s="137" t="str">
        <f t="shared" si="78"/>
        <v/>
      </c>
      <c r="EQ45" s="77"/>
      <c r="ER45" s="80" t="str">
        <f>IFERROR(LOOKUP(ES45,$B$3:$B$25,$A$3:$A$25),"")</f>
        <v/>
      </c>
      <c r="ES45" s="138">
        <f>ET29</f>
        <v>0</v>
      </c>
      <c r="ET45" s="136" t="str">
        <f t="shared" si="79"/>
        <v/>
      </c>
      <c r="EU45" s="136" t="str">
        <f t="shared" si="80"/>
        <v/>
      </c>
      <c r="EV45" s="136" t="str">
        <f t="shared" si="81"/>
        <v/>
      </c>
      <c r="EW45" s="137" t="str">
        <f t="shared" si="82"/>
        <v/>
      </c>
      <c r="EX45" s="77"/>
      <c r="EY45" s="80" t="str">
        <f>IFERROR(LOOKUP(EZ45,$B$3:$B$25,$A$3:$A$25),"")</f>
        <v/>
      </c>
      <c r="EZ45" s="138">
        <f>FA29</f>
        <v>0</v>
      </c>
      <c r="FA45" s="136" t="str">
        <f t="shared" si="83"/>
        <v/>
      </c>
      <c r="FB45" s="136" t="str">
        <f t="shared" si="84"/>
        <v/>
      </c>
      <c r="FC45" s="136" t="str">
        <f t="shared" si="85"/>
        <v/>
      </c>
      <c r="FD45" s="137" t="str">
        <f t="shared" si="86"/>
        <v/>
      </c>
      <c r="FE45" s="77"/>
      <c r="FF45" s="80" t="str">
        <f>IFERROR(LOOKUP(FG45,$B$3:$B$25,$A$3:$A$25),"")</f>
        <v/>
      </c>
      <c r="FG45" s="138">
        <f>FH29</f>
        <v>0</v>
      </c>
      <c r="FH45" s="136" t="str">
        <f t="shared" si="87"/>
        <v/>
      </c>
      <c r="FI45" s="136" t="str">
        <f t="shared" si="88"/>
        <v/>
      </c>
      <c r="FJ45" s="136" t="str">
        <f t="shared" si="89"/>
        <v/>
      </c>
      <c r="FK45" s="137" t="str">
        <f t="shared" si="90"/>
        <v/>
      </c>
      <c r="FL45" s="77"/>
      <c r="FM45" s="80" t="str">
        <f>IFERROR(LOOKUP(FN45,$B$3:$B$25,$A$3:$A$25),"")</f>
        <v/>
      </c>
      <c r="FN45" s="138">
        <f>FO29</f>
        <v>0</v>
      </c>
      <c r="FO45" s="136" t="str">
        <f t="shared" si="91"/>
        <v/>
      </c>
      <c r="FP45" s="136" t="str">
        <f t="shared" si="92"/>
        <v/>
      </c>
      <c r="FQ45" s="136" t="str">
        <f t="shared" si="93"/>
        <v/>
      </c>
      <c r="FR45" s="137" t="str">
        <f t="shared" si="94"/>
        <v/>
      </c>
      <c r="FS45" s="77"/>
      <c r="FT45" s="80" t="str">
        <f>IFERROR(LOOKUP(FU45,$B$3:$B$25,$A$3:$A$25),"")</f>
        <v/>
      </c>
      <c r="FU45" s="138">
        <f>FV29</f>
        <v>0</v>
      </c>
      <c r="FV45" s="136" t="str">
        <f t="shared" si="95"/>
        <v/>
      </c>
      <c r="FW45" s="136" t="str">
        <f t="shared" si="96"/>
        <v/>
      </c>
      <c r="FX45" s="136" t="str">
        <f t="shared" si="0"/>
        <v/>
      </c>
      <c r="FY45" s="137" t="str">
        <f t="shared" si="97"/>
        <v/>
      </c>
      <c r="FZ45" s="77"/>
      <c r="GA45" s="80" t="str">
        <f>IFERROR(LOOKUP(GB45,$B$3:$B$25,$A$3:$A$25),"")</f>
        <v/>
      </c>
      <c r="GB45" s="138">
        <f>GC29</f>
        <v>0</v>
      </c>
      <c r="GC45" s="136" t="str">
        <f t="shared" si="98"/>
        <v/>
      </c>
      <c r="GD45" s="136" t="str">
        <f t="shared" si="99"/>
        <v/>
      </c>
      <c r="GE45" s="136" t="str">
        <f t="shared" si="100"/>
        <v/>
      </c>
      <c r="GF45" s="137" t="str">
        <f t="shared" si="101"/>
        <v/>
      </c>
      <c r="GG45" s="77"/>
      <c r="GH45" s="80" t="str">
        <f>IFERROR(LOOKUP(GI45,$B$3:$B$25,$A$3:$A$25),"")</f>
        <v/>
      </c>
      <c r="GI45" s="138">
        <f>GJ29</f>
        <v>0</v>
      </c>
      <c r="GJ45" s="136" t="str">
        <f t="shared" si="102"/>
        <v/>
      </c>
      <c r="GK45" s="136" t="str">
        <f t="shared" si="103"/>
        <v/>
      </c>
      <c r="GL45" s="136" t="str">
        <f t="shared" si="104"/>
        <v/>
      </c>
      <c r="GM45" s="137" t="str">
        <f t="shared" si="105"/>
        <v/>
      </c>
      <c r="GN45" s="77"/>
      <c r="GO45" s="80" t="str">
        <f>IFERROR(LOOKUP(GP45,$B$3:$B$25,$A$3:$A$25),"")</f>
        <v/>
      </c>
      <c r="GP45" s="138">
        <f>GQ29</f>
        <v>0</v>
      </c>
      <c r="GQ45" s="136" t="str">
        <f t="shared" si="106"/>
        <v/>
      </c>
      <c r="GR45" s="136" t="str">
        <f t="shared" si="107"/>
        <v/>
      </c>
      <c r="GS45" s="136" t="str">
        <f t="shared" si="108"/>
        <v/>
      </c>
      <c r="GT45" s="137" t="str">
        <f t="shared" si="109"/>
        <v/>
      </c>
      <c r="GU45" s="78"/>
      <c r="GV45" s="80" t="str">
        <f>IFERROR(LOOKUP(GW45,$B$3:$B$25,$A$3:$A$25),"")</f>
        <v/>
      </c>
      <c r="GW45" s="138">
        <f>GX29</f>
        <v>0</v>
      </c>
      <c r="GX45" s="136" t="str">
        <f t="shared" si="110"/>
        <v/>
      </c>
      <c r="GY45" s="136" t="str">
        <f t="shared" si="111"/>
        <v/>
      </c>
      <c r="GZ45" s="136" t="str">
        <f t="shared" si="112"/>
        <v/>
      </c>
      <c r="HA45" s="137" t="str">
        <f t="shared" si="113"/>
        <v/>
      </c>
      <c r="HB45" s="78"/>
      <c r="HC45" s="80" t="str">
        <f>IFERROR(LOOKUP(HD45,$B$3:$B$25,$A$3:$A$25),"")</f>
        <v/>
      </c>
      <c r="HD45" s="138">
        <f>HE29</f>
        <v>0</v>
      </c>
      <c r="HE45" s="136" t="str">
        <f t="shared" si="114"/>
        <v/>
      </c>
      <c r="HF45" s="136" t="str">
        <f t="shared" si="115"/>
        <v/>
      </c>
      <c r="HG45" s="136" t="str">
        <f t="shared" si="116"/>
        <v/>
      </c>
      <c r="HH45" s="137" t="str">
        <f t="shared" si="117"/>
        <v/>
      </c>
      <c r="HI45" s="78"/>
      <c r="HJ45" s="80" t="str">
        <f>IFERROR(LOOKUP(HK45,$B$3:$B$25,$A$3:$A$25),"")</f>
        <v/>
      </c>
      <c r="HK45" s="138">
        <f>HL29</f>
        <v>0</v>
      </c>
      <c r="HL45" s="136" t="str">
        <f t="shared" si="118"/>
        <v/>
      </c>
      <c r="HM45" s="136" t="str">
        <f t="shared" si="119"/>
        <v/>
      </c>
      <c r="HN45" s="136" t="str">
        <f t="shared" si="120"/>
        <v/>
      </c>
      <c r="HO45" s="137" t="str">
        <f t="shared" si="121"/>
        <v/>
      </c>
      <c r="HP45" s="78"/>
      <c r="HQ45" s="80" t="str">
        <f>IFERROR(LOOKUP(HR45,$B$3:$B$25,$A$3:$A$25),"")</f>
        <v/>
      </c>
      <c r="HR45" s="138">
        <f>HS29</f>
        <v>0</v>
      </c>
      <c r="HS45" s="136" t="str">
        <f t="shared" si="122"/>
        <v/>
      </c>
      <c r="HT45" s="136" t="str">
        <f t="shared" si="123"/>
        <v/>
      </c>
      <c r="HU45" s="136" t="str">
        <f t="shared" si="124"/>
        <v/>
      </c>
      <c r="HV45" s="137" t="str">
        <f t="shared" si="125"/>
        <v/>
      </c>
      <c r="HW45" s="78"/>
      <c r="HX45" s="80" t="str">
        <f>IFERROR(LOOKUP(HY45,$B$3:$B$25,$A$3:$A$25),"")</f>
        <v/>
      </c>
      <c r="HY45" s="138">
        <f>HZ29</f>
        <v>0</v>
      </c>
      <c r="HZ45" s="136" t="str">
        <f t="shared" si="126"/>
        <v/>
      </c>
      <c r="IA45" s="136" t="str">
        <f t="shared" si="127"/>
        <v/>
      </c>
      <c r="IB45" s="136" t="str">
        <f t="shared" si="128"/>
        <v/>
      </c>
      <c r="IC45" s="137" t="str">
        <f t="shared" si="129"/>
        <v/>
      </c>
      <c r="ID45" s="78"/>
      <c r="IE45" s="80" t="str">
        <f>IFERROR(LOOKUP(IF45,$B$3:$B$25,$A$3:$A$25),"")</f>
        <v/>
      </c>
      <c r="IF45" s="138">
        <f>IG29</f>
        <v>0</v>
      </c>
      <c r="IG45" s="136" t="str">
        <f t="shared" si="130"/>
        <v/>
      </c>
      <c r="IH45" s="136" t="str">
        <f t="shared" si="131"/>
        <v/>
      </c>
      <c r="II45" s="136" t="str">
        <f t="shared" si="132"/>
        <v/>
      </c>
      <c r="IJ45" s="137" t="str">
        <f t="shared" si="133"/>
        <v/>
      </c>
      <c r="IK45" s="78"/>
      <c r="IL45" s="80" t="str">
        <f>IFERROR(LOOKUP(IM45,$B$3:$B$25,$A$3:$A$25),"")</f>
        <v/>
      </c>
      <c r="IM45" s="138">
        <f>IN29</f>
        <v>0</v>
      </c>
      <c r="IN45" s="136" t="str">
        <f t="shared" si="134"/>
        <v/>
      </c>
      <c r="IO45" s="136" t="str">
        <f t="shared" si="135"/>
        <v/>
      </c>
      <c r="IP45" s="136" t="str">
        <f t="shared" si="136"/>
        <v/>
      </c>
      <c r="IQ45" s="137" t="str">
        <f t="shared" si="137"/>
        <v/>
      </c>
      <c r="IR45" s="78"/>
      <c r="IS45" s="80" t="str">
        <f>IFERROR(LOOKUP(IT45,$B$3:$B$25,$A$3:$A$25),"")</f>
        <v/>
      </c>
      <c r="IT45" s="138">
        <f>IU29</f>
        <v>0</v>
      </c>
      <c r="IU45" s="136" t="str">
        <f t="shared" si="138"/>
        <v/>
      </c>
      <c r="IV45" s="136" t="str">
        <f t="shared" si="139"/>
        <v/>
      </c>
      <c r="IW45" s="136" t="str">
        <f t="shared" si="140"/>
        <v/>
      </c>
      <c r="IX45" s="137" t="str">
        <f t="shared" si="141"/>
        <v/>
      </c>
      <c r="IY45" s="78"/>
      <c r="IZ45" s="80" t="str">
        <f>IFERROR(LOOKUP(JA45,$B$3:$B$25,$A$3:$A$25),"")</f>
        <v/>
      </c>
      <c r="JA45" s="138">
        <f>JB29</f>
        <v>0</v>
      </c>
      <c r="JB45" s="136" t="str">
        <f t="shared" si="142"/>
        <v/>
      </c>
      <c r="JC45" s="136" t="str">
        <f t="shared" si="143"/>
        <v/>
      </c>
      <c r="JD45" s="136" t="str">
        <f t="shared" si="144"/>
        <v/>
      </c>
      <c r="JE45" s="137" t="str">
        <f t="shared" si="145"/>
        <v/>
      </c>
      <c r="JF45" s="78"/>
      <c r="JG45" s="80" t="str">
        <f>IFERROR(LOOKUP(JH45,$B$3:$B$25,$A$3:$A$25),"")</f>
        <v/>
      </c>
      <c r="JH45" s="138">
        <f>JI29</f>
        <v>0</v>
      </c>
      <c r="JI45" s="136" t="str">
        <f t="shared" si="146"/>
        <v/>
      </c>
      <c r="JJ45" s="136" t="str">
        <f t="shared" si="147"/>
        <v/>
      </c>
      <c r="JK45" s="136" t="str">
        <f t="shared" si="148"/>
        <v/>
      </c>
      <c r="JL45" s="137" t="str">
        <f t="shared" si="149"/>
        <v/>
      </c>
      <c r="JM45" s="78"/>
      <c r="JN45" s="80" t="str">
        <f>IFERROR(LOOKUP(JO45,$B$3:$B$25,$A$3:$A$25),"")</f>
        <v/>
      </c>
      <c r="JO45" s="138">
        <f>JP29</f>
        <v>0</v>
      </c>
      <c r="JP45" s="136" t="str">
        <f t="shared" si="150"/>
        <v/>
      </c>
      <c r="JQ45" s="136" t="str">
        <f t="shared" si="151"/>
        <v/>
      </c>
      <c r="JR45" s="136" t="str">
        <f t="shared" si="152"/>
        <v/>
      </c>
      <c r="JS45" s="137" t="str">
        <f t="shared" si="153"/>
        <v/>
      </c>
    </row>
    <row r="46" spans="1:279" hidden="1">
      <c r="A46" s="80">
        <f>IFERROR(A45+1,"")</f>
        <v>16</v>
      </c>
      <c r="B46" s="138">
        <f>B45</f>
        <v>0.81899999999999995</v>
      </c>
      <c r="C46" s="136">
        <f t="shared" si="154"/>
        <v>-1.5241519231995999E-3</v>
      </c>
      <c r="D46" s="136">
        <f t="shared" si="1"/>
        <v>1.002829043573E-3</v>
      </c>
      <c r="E46" s="136">
        <f t="shared" si="155"/>
        <v>-1.5729708087000001E-6</v>
      </c>
      <c r="F46" s="137">
        <f t="shared" si="2"/>
        <v>1.9354098768000001E-6</v>
      </c>
      <c r="G46" s="77"/>
      <c r="H46" s="80">
        <f>IFERROR(H45+1,"")</f>
        <v>16</v>
      </c>
      <c r="I46" s="138">
        <f>I45</f>
        <v>0.81899999999999995</v>
      </c>
      <c r="J46" s="136">
        <f>IFERROR(LOOKUP($H$46,$A$3:$A$25,$C$3:$C$25),"")</f>
        <v>-1.5241519231995999E-3</v>
      </c>
      <c r="K46" s="136">
        <f>IFERROR(LOOKUP($H$46,$A$3:$A$25,$D$3:$D$25),"")</f>
        <v>1.002829043573E-3</v>
      </c>
      <c r="L46" s="136">
        <f>IFERROR(LOOKUP($H$46,$A$3:$A$25,$E$3:$E$25),"")</f>
        <v>-1.5729708087000001E-6</v>
      </c>
      <c r="M46" s="137">
        <f>IFERROR(LOOKUP($H$46,$A$3:$A$25,$F$3:$F$25),"")</f>
        <v>1.9354098768000001E-6</v>
      </c>
      <c r="N46" s="77"/>
      <c r="O46" s="80" t="str">
        <f>IFERROR(O45+1,"")</f>
        <v/>
      </c>
      <c r="P46" s="138" t="e">
        <f>P45</f>
        <v>#REF!</v>
      </c>
      <c r="Q46" s="136" t="str">
        <f t="shared" si="3"/>
        <v/>
      </c>
      <c r="R46" s="136" t="str">
        <f t="shared" si="4"/>
        <v/>
      </c>
      <c r="S46" s="136" t="str">
        <f t="shared" si="5"/>
        <v/>
      </c>
      <c r="T46" s="137" t="str">
        <f t="shared" si="6"/>
        <v/>
      </c>
      <c r="U46" s="77"/>
      <c r="V46" s="80" t="str">
        <f>IFERROR(V45+1,"")</f>
        <v/>
      </c>
      <c r="W46" s="138" t="e">
        <f>W45</f>
        <v>#REF!</v>
      </c>
      <c r="X46" s="136" t="str">
        <f t="shared" si="7"/>
        <v/>
      </c>
      <c r="Y46" s="136" t="str">
        <f t="shared" si="8"/>
        <v/>
      </c>
      <c r="Z46" s="136" t="str">
        <f t="shared" si="9"/>
        <v/>
      </c>
      <c r="AA46" s="137" t="str">
        <f t="shared" si="10"/>
        <v/>
      </c>
      <c r="AB46" s="77"/>
      <c r="AC46" s="80" t="str">
        <f>IFERROR(AC45+1,"")</f>
        <v/>
      </c>
      <c r="AD46" s="138" t="e">
        <f>AD45</f>
        <v>#REF!</v>
      </c>
      <c r="AE46" s="136" t="str">
        <f t="shared" si="11"/>
        <v/>
      </c>
      <c r="AF46" s="136" t="str">
        <f t="shared" si="12"/>
        <v/>
      </c>
      <c r="AG46" s="136" t="str">
        <f t="shared" si="13"/>
        <v/>
      </c>
      <c r="AH46" s="137" t="str">
        <f t="shared" si="14"/>
        <v/>
      </c>
      <c r="AI46" s="77"/>
      <c r="AJ46" s="80" t="str">
        <f>IFERROR(AJ45+1,"")</f>
        <v/>
      </c>
      <c r="AK46" s="138" t="e">
        <f>AK45</f>
        <v>#REF!</v>
      </c>
      <c r="AL46" s="136" t="str">
        <f t="shared" si="15"/>
        <v/>
      </c>
      <c r="AM46" s="136" t="str">
        <f t="shared" si="16"/>
        <v/>
      </c>
      <c r="AN46" s="136" t="str">
        <f t="shared" si="17"/>
        <v/>
      </c>
      <c r="AO46" s="137" t="str">
        <f t="shared" si="18"/>
        <v/>
      </c>
      <c r="AP46" s="77"/>
      <c r="AQ46" s="80" t="str">
        <f>IFERROR(AQ45+1,"")</f>
        <v/>
      </c>
      <c r="AR46" s="138" t="e">
        <f>AR45</f>
        <v>#REF!</v>
      </c>
      <c r="AS46" s="136" t="str">
        <f t="shared" si="19"/>
        <v/>
      </c>
      <c r="AT46" s="136" t="str">
        <f t="shared" si="20"/>
        <v/>
      </c>
      <c r="AU46" s="136" t="str">
        <f t="shared" si="21"/>
        <v/>
      </c>
      <c r="AV46" s="137" t="str">
        <f t="shared" si="22"/>
        <v/>
      </c>
      <c r="AW46" s="77"/>
      <c r="AX46" s="80" t="str">
        <f>IFERROR(AX45+1,"")</f>
        <v/>
      </c>
      <c r="AY46" s="138" t="e">
        <f>AY45</f>
        <v>#REF!</v>
      </c>
      <c r="AZ46" s="136" t="str">
        <f t="shared" si="23"/>
        <v/>
      </c>
      <c r="BA46" s="136" t="str">
        <f t="shared" si="24"/>
        <v/>
      </c>
      <c r="BB46" s="136" t="str">
        <f t="shared" si="25"/>
        <v/>
      </c>
      <c r="BC46" s="137" t="str">
        <f t="shared" si="26"/>
        <v/>
      </c>
      <c r="BD46" s="77"/>
      <c r="BE46" s="80" t="str">
        <f>IFERROR(BE45+1,"")</f>
        <v/>
      </c>
      <c r="BF46" s="138">
        <f>BF45</f>
        <v>0</v>
      </c>
      <c r="BG46" s="136" t="str">
        <f t="shared" si="27"/>
        <v/>
      </c>
      <c r="BH46" s="136" t="str">
        <f t="shared" si="28"/>
        <v/>
      </c>
      <c r="BI46" s="136" t="str">
        <f t="shared" si="29"/>
        <v/>
      </c>
      <c r="BJ46" s="137" t="str">
        <f t="shared" si="30"/>
        <v/>
      </c>
      <c r="BK46" s="77"/>
      <c r="BL46" s="80" t="str">
        <f>IFERROR(BL45+1,"")</f>
        <v/>
      </c>
      <c r="BM46" s="138">
        <f>BM45</f>
        <v>0</v>
      </c>
      <c r="BN46" s="136" t="str">
        <f t="shared" si="31"/>
        <v/>
      </c>
      <c r="BO46" s="136" t="str">
        <f t="shared" si="32"/>
        <v/>
      </c>
      <c r="BP46" s="136" t="str">
        <f t="shared" si="33"/>
        <v/>
      </c>
      <c r="BQ46" s="137" t="str">
        <f t="shared" si="34"/>
        <v/>
      </c>
      <c r="BR46" s="78"/>
      <c r="BS46" s="80" t="str">
        <f>IFERROR(BS45+1,"")</f>
        <v/>
      </c>
      <c r="BT46" s="138">
        <f>BT45</f>
        <v>0</v>
      </c>
      <c r="BU46" s="136" t="str">
        <f t="shared" si="35"/>
        <v/>
      </c>
      <c r="BV46" s="136" t="str">
        <f t="shared" si="36"/>
        <v/>
      </c>
      <c r="BW46" s="136" t="str">
        <f t="shared" si="37"/>
        <v/>
      </c>
      <c r="BX46" s="137" t="str">
        <f t="shared" si="38"/>
        <v/>
      </c>
      <c r="BY46" s="78"/>
      <c r="BZ46" s="80" t="str">
        <f>IFERROR(BZ45+1,"")</f>
        <v/>
      </c>
      <c r="CA46" s="138">
        <f>CA45</f>
        <v>0</v>
      </c>
      <c r="CB46" s="136" t="str">
        <f t="shared" si="39"/>
        <v/>
      </c>
      <c r="CC46" s="136" t="str">
        <f t="shared" si="40"/>
        <v/>
      </c>
      <c r="CD46" s="136" t="str">
        <f t="shared" si="41"/>
        <v/>
      </c>
      <c r="CE46" s="137" t="str">
        <f t="shared" si="42"/>
        <v/>
      </c>
      <c r="CF46" s="78"/>
      <c r="CG46" s="80" t="str">
        <f>IFERROR(CG45+1,"")</f>
        <v/>
      </c>
      <c r="CH46" s="138">
        <f>CH45</f>
        <v>0</v>
      </c>
      <c r="CI46" s="136" t="str">
        <f t="shared" si="43"/>
        <v/>
      </c>
      <c r="CJ46" s="136" t="str">
        <f t="shared" si="44"/>
        <v/>
      </c>
      <c r="CK46" s="136" t="str">
        <f t="shared" si="45"/>
        <v/>
      </c>
      <c r="CL46" s="137" t="str">
        <f t="shared" si="46"/>
        <v/>
      </c>
      <c r="CM46" s="78"/>
      <c r="CN46" s="80" t="str">
        <f>IFERROR(CN45+1,"")</f>
        <v/>
      </c>
      <c r="CO46" s="138">
        <f>CO45</f>
        <v>0</v>
      </c>
      <c r="CP46" s="136" t="str">
        <f t="shared" si="47"/>
        <v/>
      </c>
      <c r="CQ46" s="136" t="str">
        <f t="shared" si="48"/>
        <v/>
      </c>
      <c r="CR46" s="136" t="str">
        <f t="shared" si="49"/>
        <v/>
      </c>
      <c r="CS46" s="137" t="str">
        <f t="shared" si="50"/>
        <v/>
      </c>
      <c r="CT46" s="78"/>
      <c r="CU46" s="80" t="str">
        <f>IFERROR(CU45+1,"")</f>
        <v/>
      </c>
      <c r="CV46" s="138">
        <f>CV45</f>
        <v>0</v>
      </c>
      <c r="CW46" s="136" t="str">
        <f t="shared" si="51"/>
        <v/>
      </c>
      <c r="CX46" s="136" t="str">
        <f t="shared" si="52"/>
        <v/>
      </c>
      <c r="CY46" s="136" t="str">
        <f t="shared" si="53"/>
        <v/>
      </c>
      <c r="CZ46" s="137" t="str">
        <f t="shared" si="54"/>
        <v/>
      </c>
      <c r="DA46" s="78"/>
      <c r="DB46" s="80" t="str">
        <f>IFERROR(DB45+1,"")</f>
        <v/>
      </c>
      <c r="DC46" s="138">
        <f>DC45</f>
        <v>0</v>
      </c>
      <c r="DD46" s="136" t="str">
        <f t="shared" si="55"/>
        <v/>
      </c>
      <c r="DE46" s="136" t="str">
        <f t="shared" si="56"/>
        <v/>
      </c>
      <c r="DF46" s="136" t="str">
        <f t="shared" si="57"/>
        <v/>
      </c>
      <c r="DG46" s="137" t="str">
        <f t="shared" si="58"/>
        <v/>
      </c>
      <c r="DH46" s="78"/>
      <c r="DI46" s="80" t="str">
        <f>IFERROR(DI45+1,"")</f>
        <v/>
      </c>
      <c r="DJ46" s="138">
        <f>DJ45</f>
        <v>0</v>
      </c>
      <c r="DK46" s="136" t="str">
        <f t="shared" si="59"/>
        <v/>
      </c>
      <c r="DL46" s="136" t="str">
        <f t="shared" si="60"/>
        <v/>
      </c>
      <c r="DM46" s="136" t="str">
        <f t="shared" si="61"/>
        <v/>
      </c>
      <c r="DN46" s="137" t="str">
        <f t="shared" si="62"/>
        <v/>
      </c>
      <c r="DO46" s="78"/>
      <c r="DP46" s="80" t="str">
        <f>IFERROR(DP45+1,"")</f>
        <v/>
      </c>
      <c r="DQ46" s="138">
        <f>DQ45</f>
        <v>0</v>
      </c>
      <c r="DR46" s="136" t="str">
        <f t="shared" si="63"/>
        <v/>
      </c>
      <c r="DS46" s="136" t="str">
        <f t="shared" si="64"/>
        <v/>
      </c>
      <c r="DT46" s="136" t="str">
        <f t="shared" si="65"/>
        <v/>
      </c>
      <c r="DU46" s="137" t="str">
        <f t="shared" si="66"/>
        <v/>
      </c>
      <c r="DV46" s="78"/>
      <c r="DW46" s="80" t="str">
        <f>IFERROR(DW45+1,"")</f>
        <v/>
      </c>
      <c r="DX46" s="138">
        <f>DX45</f>
        <v>0</v>
      </c>
      <c r="DY46" s="136" t="str">
        <f t="shared" si="67"/>
        <v/>
      </c>
      <c r="DZ46" s="136" t="str">
        <f t="shared" si="68"/>
        <v/>
      </c>
      <c r="EA46" s="136" t="str">
        <f t="shared" si="69"/>
        <v/>
      </c>
      <c r="EB46" s="137" t="str">
        <f t="shared" si="70"/>
        <v/>
      </c>
      <c r="EC46" s="78"/>
      <c r="ED46" s="80" t="str">
        <f>IFERROR(ED45+1,"")</f>
        <v/>
      </c>
      <c r="EE46" s="138">
        <f>EE45</f>
        <v>0</v>
      </c>
      <c r="EF46" s="136" t="str">
        <f t="shared" si="71"/>
        <v/>
      </c>
      <c r="EG46" s="136" t="str">
        <f t="shared" si="72"/>
        <v/>
      </c>
      <c r="EH46" s="136" t="str">
        <f t="shared" si="73"/>
        <v/>
      </c>
      <c r="EI46" s="137" t="str">
        <f t="shared" si="74"/>
        <v/>
      </c>
      <c r="EJ46" s="78"/>
      <c r="EK46" s="80" t="str">
        <f>IFERROR(EK45+1,"")</f>
        <v/>
      </c>
      <c r="EL46" s="138">
        <f>EL45</f>
        <v>0</v>
      </c>
      <c r="EM46" s="136" t="str">
        <f t="shared" si="75"/>
        <v/>
      </c>
      <c r="EN46" s="136" t="str">
        <f t="shared" si="76"/>
        <v/>
      </c>
      <c r="EO46" s="136" t="str">
        <f t="shared" si="77"/>
        <v/>
      </c>
      <c r="EP46" s="137" t="str">
        <f t="shared" si="78"/>
        <v/>
      </c>
      <c r="EQ46" s="77"/>
      <c r="ER46" s="80" t="str">
        <f>IFERROR(ER45+1,"")</f>
        <v/>
      </c>
      <c r="ES46" s="138">
        <f>ES45</f>
        <v>0</v>
      </c>
      <c r="ET46" s="136" t="str">
        <f t="shared" si="79"/>
        <v/>
      </c>
      <c r="EU46" s="136" t="str">
        <f t="shared" si="80"/>
        <v/>
      </c>
      <c r="EV46" s="136" t="str">
        <f t="shared" si="81"/>
        <v/>
      </c>
      <c r="EW46" s="137" t="str">
        <f t="shared" si="82"/>
        <v/>
      </c>
      <c r="EX46" s="77"/>
      <c r="EY46" s="80" t="str">
        <f>IFERROR(EY45+1,"")</f>
        <v/>
      </c>
      <c r="EZ46" s="138">
        <f>EZ45</f>
        <v>0</v>
      </c>
      <c r="FA46" s="136" t="str">
        <f t="shared" si="83"/>
        <v/>
      </c>
      <c r="FB46" s="136" t="str">
        <f t="shared" si="84"/>
        <v/>
      </c>
      <c r="FC46" s="136" t="str">
        <f t="shared" si="85"/>
        <v/>
      </c>
      <c r="FD46" s="137" t="str">
        <f t="shared" si="86"/>
        <v/>
      </c>
      <c r="FE46" s="77"/>
      <c r="FF46" s="80" t="str">
        <f>IFERROR(FF45+1,"")</f>
        <v/>
      </c>
      <c r="FG46" s="138">
        <f>FG45</f>
        <v>0</v>
      </c>
      <c r="FH46" s="136" t="str">
        <f t="shared" si="87"/>
        <v/>
      </c>
      <c r="FI46" s="136" t="str">
        <f t="shared" si="88"/>
        <v/>
      </c>
      <c r="FJ46" s="136" t="str">
        <f t="shared" si="89"/>
        <v/>
      </c>
      <c r="FK46" s="137" t="str">
        <f t="shared" si="90"/>
        <v/>
      </c>
      <c r="FL46" s="77"/>
      <c r="FM46" s="80" t="str">
        <f>IFERROR(FM45+1,"")</f>
        <v/>
      </c>
      <c r="FN46" s="138">
        <f>FN45</f>
        <v>0</v>
      </c>
      <c r="FO46" s="136" t="str">
        <f t="shared" si="91"/>
        <v/>
      </c>
      <c r="FP46" s="136" t="str">
        <f t="shared" si="92"/>
        <v/>
      </c>
      <c r="FQ46" s="136" t="str">
        <f t="shared" si="93"/>
        <v/>
      </c>
      <c r="FR46" s="137" t="str">
        <f t="shared" si="94"/>
        <v/>
      </c>
      <c r="FS46" s="77"/>
      <c r="FT46" s="80" t="str">
        <f>IFERROR(FT45+1,"")</f>
        <v/>
      </c>
      <c r="FU46" s="138">
        <f>FU45</f>
        <v>0</v>
      </c>
      <c r="FV46" s="136" t="str">
        <f t="shared" si="95"/>
        <v/>
      </c>
      <c r="FW46" s="136" t="str">
        <f t="shared" si="96"/>
        <v/>
      </c>
      <c r="FX46" s="136" t="str">
        <f t="shared" si="0"/>
        <v/>
      </c>
      <c r="FY46" s="137" t="str">
        <f t="shared" si="97"/>
        <v/>
      </c>
      <c r="FZ46" s="77"/>
      <c r="GA46" s="80" t="str">
        <f>IFERROR(GA45+1,"")</f>
        <v/>
      </c>
      <c r="GB46" s="138">
        <f>GB45</f>
        <v>0</v>
      </c>
      <c r="GC46" s="136" t="str">
        <f t="shared" si="98"/>
        <v/>
      </c>
      <c r="GD46" s="136" t="str">
        <f t="shared" si="99"/>
        <v/>
      </c>
      <c r="GE46" s="136" t="str">
        <f t="shared" si="100"/>
        <v/>
      </c>
      <c r="GF46" s="137" t="str">
        <f t="shared" si="101"/>
        <v/>
      </c>
      <c r="GG46" s="77"/>
      <c r="GH46" s="80" t="str">
        <f>IFERROR(GH45+1,"")</f>
        <v/>
      </c>
      <c r="GI46" s="138">
        <f>GI45</f>
        <v>0</v>
      </c>
      <c r="GJ46" s="136" t="str">
        <f t="shared" si="102"/>
        <v/>
      </c>
      <c r="GK46" s="136" t="str">
        <f t="shared" si="103"/>
        <v/>
      </c>
      <c r="GL46" s="136" t="str">
        <f t="shared" si="104"/>
        <v/>
      </c>
      <c r="GM46" s="137" t="str">
        <f t="shared" si="105"/>
        <v/>
      </c>
      <c r="GN46" s="77"/>
      <c r="GO46" s="80" t="str">
        <f>IFERROR(GO45+1,"")</f>
        <v/>
      </c>
      <c r="GP46" s="138">
        <f>GP45</f>
        <v>0</v>
      </c>
      <c r="GQ46" s="136" t="str">
        <f t="shared" si="106"/>
        <v/>
      </c>
      <c r="GR46" s="136" t="str">
        <f t="shared" si="107"/>
        <v/>
      </c>
      <c r="GS46" s="136" t="str">
        <f t="shared" si="108"/>
        <v/>
      </c>
      <c r="GT46" s="137" t="str">
        <f t="shared" si="109"/>
        <v/>
      </c>
      <c r="GU46" s="78"/>
      <c r="GV46" s="80" t="str">
        <f>IFERROR(GV45+1,"")</f>
        <v/>
      </c>
      <c r="GW46" s="138">
        <f>GW45</f>
        <v>0</v>
      </c>
      <c r="GX46" s="136" t="str">
        <f t="shared" si="110"/>
        <v/>
      </c>
      <c r="GY46" s="136" t="str">
        <f t="shared" si="111"/>
        <v/>
      </c>
      <c r="GZ46" s="136" t="str">
        <f t="shared" si="112"/>
        <v/>
      </c>
      <c r="HA46" s="137" t="str">
        <f t="shared" si="113"/>
        <v/>
      </c>
      <c r="HB46" s="78"/>
      <c r="HC46" s="80" t="str">
        <f>IFERROR(HC45+1,"")</f>
        <v/>
      </c>
      <c r="HD46" s="138">
        <f>HD45</f>
        <v>0</v>
      </c>
      <c r="HE46" s="136" t="str">
        <f t="shared" si="114"/>
        <v/>
      </c>
      <c r="HF46" s="136" t="str">
        <f t="shared" si="115"/>
        <v/>
      </c>
      <c r="HG46" s="136" t="str">
        <f t="shared" si="116"/>
        <v/>
      </c>
      <c r="HH46" s="137" t="str">
        <f t="shared" si="117"/>
        <v/>
      </c>
      <c r="HI46" s="78"/>
      <c r="HJ46" s="80" t="str">
        <f>IFERROR(HJ45+1,"")</f>
        <v/>
      </c>
      <c r="HK46" s="138">
        <f>HK45</f>
        <v>0</v>
      </c>
      <c r="HL46" s="136" t="str">
        <f t="shared" si="118"/>
        <v/>
      </c>
      <c r="HM46" s="136" t="str">
        <f t="shared" si="119"/>
        <v/>
      </c>
      <c r="HN46" s="136" t="str">
        <f t="shared" si="120"/>
        <v/>
      </c>
      <c r="HO46" s="137" t="str">
        <f t="shared" si="121"/>
        <v/>
      </c>
      <c r="HP46" s="78"/>
      <c r="HQ46" s="80" t="str">
        <f>IFERROR(HQ45+1,"")</f>
        <v/>
      </c>
      <c r="HR46" s="138">
        <f>HR45</f>
        <v>0</v>
      </c>
      <c r="HS46" s="136" t="str">
        <f t="shared" si="122"/>
        <v/>
      </c>
      <c r="HT46" s="136" t="str">
        <f t="shared" si="123"/>
        <v/>
      </c>
      <c r="HU46" s="136" t="str">
        <f t="shared" si="124"/>
        <v/>
      </c>
      <c r="HV46" s="137" t="str">
        <f t="shared" si="125"/>
        <v/>
      </c>
      <c r="HW46" s="78"/>
      <c r="HX46" s="80" t="str">
        <f>IFERROR(HX45+1,"")</f>
        <v/>
      </c>
      <c r="HY46" s="138">
        <f>HY45</f>
        <v>0</v>
      </c>
      <c r="HZ46" s="136" t="str">
        <f t="shared" si="126"/>
        <v/>
      </c>
      <c r="IA46" s="136" t="str">
        <f t="shared" si="127"/>
        <v/>
      </c>
      <c r="IB46" s="136" t="str">
        <f t="shared" si="128"/>
        <v/>
      </c>
      <c r="IC46" s="137" t="str">
        <f t="shared" si="129"/>
        <v/>
      </c>
      <c r="ID46" s="78"/>
      <c r="IE46" s="80" t="str">
        <f>IFERROR(IE45+1,"")</f>
        <v/>
      </c>
      <c r="IF46" s="138">
        <f>IF45</f>
        <v>0</v>
      </c>
      <c r="IG46" s="136" t="str">
        <f t="shared" si="130"/>
        <v/>
      </c>
      <c r="IH46" s="136" t="str">
        <f t="shared" si="131"/>
        <v/>
      </c>
      <c r="II46" s="136" t="str">
        <f t="shared" si="132"/>
        <v/>
      </c>
      <c r="IJ46" s="137" t="str">
        <f t="shared" si="133"/>
        <v/>
      </c>
      <c r="IK46" s="78"/>
      <c r="IL46" s="80" t="str">
        <f>IFERROR(IL45+1,"")</f>
        <v/>
      </c>
      <c r="IM46" s="138">
        <f>IM45</f>
        <v>0</v>
      </c>
      <c r="IN46" s="136" t="str">
        <f t="shared" si="134"/>
        <v/>
      </c>
      <c r="IO46" s="136" t="str">
        <f t="shared" si="135"/>
        <v/>
      </c>
      <c r="IP46" s="136" t="str">
        <f t="shared" si="136"/>
        <v/>
      </c>
      <c r="IQ46" s="137" t="str">
        <f t="shared" si="137"/>
        <v/>
      </c>
      <c r="IR46" s="78"/>
      <c r="IS46" s="80" t="str">
        <f>IFERROR(IS45+1,"")</f>
        <v/>
      </c>
      <c r="IT46" s="138">
        <f>IT45</f>
        <v>0</v>
      </c>
      <c r="IU46" s="136" t="str">
        <f t="shared" si="138"/>
        <v/>
      </c>
      <c r="IV46" s="136" t="str">
        <f t="shared" si="139"/>
        <v/>
      </c>
      <c r="IW46" s="136" t="str">
        <f t="shared" si="140"/>
        <v/>
      </c>
      <c r="IX46" s="137" t="str">
        <f t="shared" si="141"/>
        <v/>
      </c>
      <c r="IY46" s="78"/>
      <c r="IZ46" s="80" t="str">
        <f>IFERROR(IZ45+1,"")</f>
        <v/>
      </c>
      <c r="JA46" s="138">
        <f>JA45</f>
        <v>0</v>
      </c>
      <c r="JB46" s="136" t="str">
        <f t="shared" si="142"/>
        <v/>
      </c>
      <c r="JC46" s="136" t="str">
        <f t="shared" si="143"/>
        <v/>
      </c>
      <c r="JD46" s="136" t="str">
        <f t="shared" si="144"/>
        <v/>
      </c>
      <c r="JE46" s="137" t="str">
        <f t="shared" si="145"/>
        <v/>
      </c>
      <c r="JF46" s="78"/>
      <c r="JG46" s="80" t="str">
        <f>IFERROR(JG45+1,"")</f>
        <v/>
      </c>
      <c r="JH46" s="138">
        <f>JH45</f>
        <v>0</v>
      </c>
      <c r="JI46" s="136" t="str">
        <f t="shared" si="146"/>
        <v/>
      </c>
      <c r="JJ46" s="136" t="str">
        <f t="shared" si="147"/>
        <v/>
      </c>
      <c r="JK46" s="136" t="str">
        <f t="shared" si="148"/>
        <v/>
      </c>
      <c r="JL46" s="137" t="str">
        <f t="shared" si="149"/>
        <v/>
      </c>
      <c r="JM46" s="78"/>
      <c r="JN46" s="80" t="str">
        <f>IFERROR(JN45+1,"")</f>
        <v/>
      </c>
      <c r="JO46" s="138">
        <f>JO45</f>
        <v>0</v>
      </c>
      <c r="JP46" s="136" t="str">
        <f t="shared" si="150"/>
        <v/>
      </c>
      <c r="JQ46" s="136" t="str">
        <f t="shared" si="151"/>
        <v/>
      </c>
      <c r="JR46" s="136" t="str">
        <f t="shared" si="152"/>
        <v/>
      </c>
      <c r="JS46" s="137" t="str">
        <f t="shared" si="153"/>
        <v/>
      </c>
    </row>
    <row r="47" spans="1:279" hidden="1">
      <c r="A47" s="80">
        <f>IFERROR(LOOKUP(B47,$B$3:$B$25,$A$3:$A$25),"")</f>
        <v>15</v>
      </c>
      <c r="B47" s="138">
        <f>B40</f>
        <v>0.82561169352199604</v>
      </c>
      <c r="C47" s="136">
        <f t="shared" si="154"/>
        <v>-1.7395987201258001E-3</v>
      </c>
      <c r="D47" s="136">
        <f t="shared" si="1"/>
        <v>1.2701185634915999E-3</v>
      </c>
      <c r="E47" s="136">
        <f t="shared" si="155"/>
        <v>-1.5711092769000001E-6</v>
      </c>
      <c r="F47" s="137">
        <f t="shared" si="2"/>
        <v>1.9331004067000001E-6</v>
      </c>
      <c r="G47" s="77"/>
      <c r="H47" s="80">
        <f>IFERROR(LOOKUP(I47,$B$3:$B$25,$A$3:$A$25),"")</f>
        <v>15</v>
      </c>
      <c r="I47" s="138">
        <f>I40</f>
        <v>0.82388449874914205</v>
      </c>
      <c r="J47" s="136">
        <f>IFERROR(LOOKUP($H$47,$A$3:$A$25,$C$3:$C$25),"")</f>
        <v>-1.7395987201258001E-3</v>
      </c>
      <c r="K47" s="136">
        <f>IFERROR(LOOKUP($H$47,$A$3:$A$25,$D$3:$D$25),"")</f>
        <v>1.2701185634915999E-3</v>
      </c>
      <c r="L47" s="136">
        <f>IFERROR(LOOKUP($H$47,$A$3:$A$25,$E$3:$E$25),"")</f>
        <v>-1.5711092769000001E-6</v>
      </c>
      <c r="M47" s="137">
        <f>IFERROR(LOOKUP($H$47,$A$3:$A$25,$F$3:$F$25),"")</f>
        <v>1.9331004067000001E-6</v>
      </c>
      <c r="N47" s="77"/>
      <c r="O47" s="80" t="str">
        <f>IFERROR(LOOKUP(P47,$B$3:$B$25,$A$3:$A$25),"")</f>
        <v/>
      </c>
      <c r="P47" s="138" t="str">
        <f>P40</f>
        <v/>
      </c>
      <c r="Q47" s="136" t="str">
        <f t="shared" si="3"/>
        <v/>
      </c>
      <c r="R47" s="136" t="str">
        <f t="shared" si="4"/>
        <v/>
      </c>
      <c r="S47" s="136" t="str">
        <f t="shared" si="5"/>
        <v/>
      </c>
      <c r="T47" s="137" t="str">
        <f t="shared" si="6"/>
        <v/>
      </c>
      <c r="U47" s="77"/>
      <c r="V47" s="80" t="str">
        <f>IFERROR(LOOKUP(W47,$B$3:$B$25,$A$3:$A$25),"")</f>
        <v/>
      </c>
      <c r="W47" s="138" t="str">
        <f>W40</f>
        <v/>
      </c>
      <c r="X47" s="136" t="str">
        <f t="shared" si="7"/>
        <v/>
      </c>
      <c r="Y47" s="136" t="str">
        <f t="shared" si="8"/>
        <v/>
      </c>
      <c r="Z47" s="136" t="str">
        <f t="shared" si="9"/>
        <v/>
      </c>
      <c r="AA47" s="137" t="str">
        <f t="shared" si="10"/>
        <v/>
      </c>
      <c r="AB47" s="77"/>
      <c r="AC47" s="80" t="str">
        <f>IFERROR(LOOKUP(AD47,$B$3:$B$25,$A$3:$A$25),"")</f>
        <v/>
      </c>
      <c r="AD47" s="138" t="str">
        <f>IFERROR(AD40,"")</f>
        <v/>
      </c>
      <c r="AE47" s="136" t="str">
        <f t="shared" si="11"/>
        <v/>
      </c>
      <c r="AF47" s="136" t="str">
        <f t="shared" si="12"/>
        <v/>
      </c>
      <c r="AG47" s="136" t="str">
        <f t="shared" si="13"/>
        <v/>
      </c>
      <c r="AH47" s="137" t="str">
        <f t="shared" si="14"/>
        <v/>
      </c>
      <c r="AI47" s="77"/>
      <c r="AJ47" s="80" t="str">
        <f>IFERROR(LOOKUP(AK47,$B$3:$B$25,$A$3:$A$25),"")</f>
        <v/>
      </c>
      <c r="AK47" s="138" t="str">
        <f>IFERROR(AK40,"")</f>
        <v/>
      </c>
      <c r="AL47" s="136" t="str">
        <f t="shared" si="15"/>
        <v/>
      </c>
      <c r="AM47" s="136" t="str">
        <f t="shared" si="16"/>
        <v/>
      </c>
      <c r="AN47" s="136" t="str">
        <f t="shared" si="17"/>
        <v/>
      </c>
      <c r="AO47" s="137" t="str">
        <f t="shared" si="18"/>
        <v/>
      </c>
      <c r="AP47" s="77"/>
      <c r="AQ47" s="80" t="str">
        <f>IFERROR(LOOKUP(AR47,$B$3:$B$25,$A$3:$A$25),"")</f>
        <v/>
      </c>
      <c r="AR47" s="138" t="str">
        <f>IFERROR(AR40,"")</f>
        <v/>
      </c>
      <c r="AS47" s="136" t="str">
        <f t="shared" si="19"/>
        <v/>
      </c>
      <c r="AT47" s="136" t="str">
        <f t="shared" si="20"/>
        <v/>
      </c>
      <c r="AU47" s="136" t="str">
        <f>IFERROR(LOOKUP(AQ47,$A$3:$A$25,$E$3:$E$25),"")</f>
        <v/>
      </c>
      <c r="AV47" s="137" t="str">
        <f t="shared" si="22"/>
        <v/>
      </c>
      <c r="AW47" s="77"/>
      <c r="AX47" s="80" t="str">
        <f>IFERROR(LOOKUP(AY47,$B$3:$B$25,$A$3:$A$25),"")</f>
        <v/>
      </c>
      <c r="AY47" s="138" t="str">
        <f>IFERROR(AY40,"")</f>
        <v/>
      </c>
      <c r="AZ47" s="136" t="str">
        <f t="shared" si="23"/>
        <v/>
      </c>
      <c r="BA47" s="136" t="str">
        <f t="shared" si="24"/>
        <v/>
      </c>
      <c r="BB47" s="136" t="str">
        <f t="shared" si="25"/>
        <v/>
      </c>
      <c r="BC47" s="137" t="str">
        <f t="shared" si="26"/>
        <v/>
      </c>
      <c r="BD47" s="77"/>
      <c r="BE47" s="80" t="str">
        <f>IFERROR(LOOKUP(BF47,$B$3:$B$25,$A$3:$A$25),"")</f>
        <v/>
      </c>
      <c r="BF47" s="138" t="str">
        <f>IFERROR(BF40,"")</f>
        <v/>
      </c>
      <c r="BG47" s="136" t="str">
        <f t="shared" si="27"/>
        <v/>
      </c>
      <c r="BH47" s="136" t="str">
        <f t="shared" si="28"/>
        <v/>
      </c>
      <c r="BI47" s="136" t="str">
        <f t="shared" si="29"/>
        <v/>
      </c>
      <c r="BJ47" s="137" t="str">
        <f t="shared" si="30"/>
        <v/>
      </c>
      <c r="BK47" s="77"/>
      <c r="BL47" s="80" t="str">
        <f>IFERROR(LOOKUP(BM47,$B$3:$B$25,$A$3:$A$25),"")</f>
        <v/>
      </c>
      <c r="BM47" s="138" t="str">
        <f>IFERROR(BM40,"")</f>
        <v/>
      </c>
      <c r="BN47" s="136" t="str">
        <f t="shared" si="31"/>
        <v/>
      </c>
      <c r="BO47" s="136" t="str">
        <f t="shared" si="32"/>
        <v/>
      </c>
      <c r="BP47" s="136" t="str">
        <f t="shared" si="33"/>
        <v/>
      </c>
      <c r="BQ47" s="137" t="str">
        <f t="shared" si="34"/>
        <v/>
      </c>
      <c r="BR47" s="78"/>
      <c r="BS47" s="80" t="str">
        <f>IFERROR(LOOKUP(BT47,$B$3:$B$25,$A$3:$A$25),"")</f>
        <v/>
      </c>
      <c r="BT47" s="138" t="str">
        <f>IFERROR(BT40,"")</f>
        <v/>
      </c>
      <c r="BU47" s="136" t="str">
        <f t="shared" si="35"/>
        <v/>
      </c>
      <c r="BV47" s="136" t="str">
        <f t="shared" si="36"/>
        <v/>
      </c>
      <c r="BW47" s="136" t="str">
        <f t="shared" si="37"/>
        <v/>
      </c>
      <c r="BX47" s="137" t="str">
        <f t="shared" si="38"/>
        <v/>
      </c>
      <c r="BY47" s="78"/>
      <c r="BZ47" s="80" t="str">
        <f>IFERROR(LOOKUP(CA47,$B$3:$B$25,$A$3:$A$25),"")</f>
        <v/>
      </c>
      <c r="CA47" s="138" t="str">
        <f>IFERROR(CA40,"")</f>
        <v/>
      </c>
      <c r="CB47" s="136" t="str">
        <f t="shared" si="39"/>
        <v/>
      </c>
      <c r="CC47" s="136" t="str">
        <f t="shared" si="40"/>
        <v/>
      </c>
      <c r="CD47" s="136" t="str">
        <f t="shared" si="41"/>
        <v/>
      </c>
      <c r="CE47" s="137" t="str">
        <f t="shared" si="42"/>
        <v/>
      </c>
      <c r="CF47" s="78"/>
      <c r="CG47" s="80" t="str">
        <f>IFERROR(LOOKUP(CH47,$B$3:$B$25,$A$3:$A$25),"")</f>
        <v/>
      </c>
      <c r="CH47" s="138" t="str">
        <f>IFERROR(CH40,"")</f>
        <v/>
      </c>
      <c r="CI47" s="136" t="str">
        <f t="shared" si="43"/>
        <v/>
      </c>
      <c r="CJ47" s="136" t="str">
        <f t="shared" si="44"/>
        <v/>
      </c>
      <c r="CK47" s="136" t="str">
        <f t="shared" si="45"/>
        <v/>
      </c>
      <c r="CL47" s="137" t="str">
        <f t="shared" si="46"/>
        <v/>
      </c>
      <c r="CM47" s="78"/>
      <c r="CN47" s="80" t="str">
        <f>IFERROR(LOOKUP(CO47,$B$3:$B$25,$A$3:$A$25),"")</f>
        <v/>
      </c>
      <c r="CO47" s="138" t="str">
        <f>IFERROR(CO40,"")</f>
        <v/>
      </c>
      <c r="CP47" s="136" t="str">
        <f t="shared" si="47"/>
        <v/>
      </c>
      <c r="CQ47" s="136" t="str">
        <f t="shared" si="48"/>
        <v/>
      </c>
      <c r="CR47" s="136" t="str">
        <f t="shared" si="49"/>
        <v/>
      </c>
      <c r="CS47" s="137" t="str">
        <f t="shared" si="50"/>
        <v/>
      </c>
      <c r="CT47" s="78"/>
      <c r="CU47" s="80" t="str">
        <f>IFERROR(LOOKUP(CV47,$B$3:$B$25,$A$3:$A$25),"")</f>
        <v/>
      </c>
      <c r="CV47" s="138" t="str">
        <f>IFERROR(CV40,"")</f>
        <v/>
      </c>
      <c r="CW47" s="136" t="str">
        <f t="shared" si="51"/>
        <v/>
      </c>
      <c r="CX47" s="136" t="str">
        <f t="shared" si="52"/>
        <v/>
      </c>
      <c r="CY47" s="136" t="str">
        <f t="shared" si="53"/>
        <v/>
      </c>
      <c r="CZ47" s="137" t="str">
        <f t="shared" si="54"/>
        <v/>
      </c>
      <c r="DA47" s="78"/>
      <c r="DB47" s="80" t="str">
        <f>IFERROR(LOOKUP(DC47,$B$3:$B$25,$A$3:$A$25),"")</f>
        <v/>
      </c>
      <c r="DC47" s="138" t="str">
        <f>IFERROR(DC40,"")</f>
        <v/>
      </c>
      <c r="DD47" s="136" t="str">
        <f t="shared" si="55"/>
        <v/>
      </c>
      <c r="DE47" s="136" t="str">
        <f t="shared" si="56"/>
        <v/>
      </c>
      <c r="DF47" s="136" t="str">
        <f t="shared" si="57"/>
        <v/>
      </c>
      <c r="DG47" s="137" t="str">
        <f t="shared" si="58"/>
        <v/>
      </c>
      <c r="DH47" s="78"/>
      <c r="DI47" s="80" t="str">
        <f>IFERROR(LOOKUP(DJ47,$B$3:$B$25,$A$3:$A$25),"")</f>
        <v/>
      </c>
      <c r="DJ47" s="138" t="str">
        <f>IFERROR(DJ40,"")</f>
        <v/>
      </c>
      <c r="DK47" s="136" t="str">
        <f t="shared" si="59"/>
        <v/>
      </c>
      <c r="DL47" s="136" t="str">
        <f t="shared" si="60"/>
        <v/>
      </c>
      <c r="DM47" s="136" t="str">
        <f t="shared" si="61"/>
        <v/>
      </c>
      <c r="DN47" s="137" t="str">
        <f t="shared" si="62"/>
        <v/>
      </c>
      <c r="DO47" s="78"/>
      <c r="DP47" s="80" t="str">
        <f>IFERROR(LOOKUP(DQ47,$B$3:$B$25,$A$3:$A$25),"")</f>
        <v/>
      </c>
      <c r="DQ47" s="138" t="str">
        <f>IFERROR(DQ40,"")</f>
        <v/>
      </c>
      <c r="DR47" s="136" t="str">
        <f t="shared" si="63"/>
        <v/>
      </c>
      <c r="DS47" s="136" t="str">
        <f t="shared" si="64"/>
        <v/>
      </c>
      <c r="DT47" s="136" t="str">
        <f t="shared" si="65"/>
        <v/>
      </c>
      <c r="DU47" s="137" t="str">
        <f t="shared" si="66"/>
        <v/>
      </c>
      <c r="DV47" s="78"/>
      <c r="DW47" s="80" t="str">
        <f>IFERROR(LOOKUP(DX47,$B$3:$B$25,$A$3:$A$25),"")</f>
        <v/>
      </c>
      <c r="DX47" s="138" t="str">
        <f>IFERROR(DX40,"")</f>
        <v/>
      </c>
      <c r="DY47" s="136" t="str">
        <f t="shared" si="67"/>
        <v/>
      </c>
      <c r="DZ47" s="136" t="str">
        <f t="shared" si="68"/>
        <v/>
      </c>
      <c r="EA47" s="136" t="str">
        <f t="shared" si="69"/>
        <v/>
      </c>
      <c r="EB47" s="137" t="str">
        <f t="shared" si="70"/>
        <v/>
      </c>
      <c r="EC47" s="78"/>
      <c r="ED47" s="80" t="str">
        <f>IFERROR(LOOKUP(EE47,$B$3:$B$25,$A$3:$A$25),"")</f>
        <v/>
      </c>
      <c r="EE47" s="138" t="str">
        <f>IFERROR(EE40,"")</f>
        <v/>
      </c>
      <c r="EF47" s="136" t="str">
        <f t="shared" si="71"/>
        <v/>
      </c>
      <c r="EG47" s="136" t="str">
        <f t="shared" si="72"/>
        <v/>
      </c>
      <c r="EH47" s="136" t="str">
        <f t="shared" si="73"/>
        <v/>
      </c>
      <c r="EI47" s="137" t="str">
        <f t="shared" si="74"/>
        <v/>
      </c>
      <c r="EJ47" s="78"/>
      <c r="EK47" s="80" t="str">
        <f>IFERROR(LOOKUP(EL47,$B$3:$B$25,$A$3:$A$25),"")</f>
        <v/>
      </c>
      <c r="EL47" s="138" t="str">
        <f>IFERROR(EL40,"")</f>
        <v/>
      </c>
      <c r="EM47" s="136" t="str">
        <f t="shared" si="75"/>
        <v/>
      </c>
      <c r="EN47" s="136" t="str">
        <f t="shared" si="76"/>
        <v/>
      </c>
      <c r="EO47" s="136" t="str">
        <f t="shared" si="77"/>
        <v/>
      </c>
      <c r="EP47" s="137" t="str">
        <f t="shared" si="78"/>
        <v/>
      </c>
      <c r="EQ47" s="77"/>
      <c r="ER47" s="80" t="str">
        <f>IFERROR(LOOKUP(ES47,$B$3:$B$25,$A$3:$A$25),"")</f>
        <v/>
      </c>
      <c r="ES47" s="138" t="str">
        <f>ES40</f>
        <v/>
      </c>
      <c r="ET47" s="136" t="str">
        <f t="shared" si="79"/>
        <v/>
      </c>
      <c r="EU47" s="136" t="str">
        <f t="shared" si="80"/>
        <v/>
      </c>
      <c r="EV47" s="136" t="str">
        <f t="shared" si="81"/>
        <v/>
      </c>
      <c r="EW47" s="137" t="str">
        <f t="shared" si="82"/>
        <v/>
      </c>
      <c r="EX47" s="77"/>
      <c r="EY47" s="80" t="str">
        <f>IFERROR(LOOKUP(EZ47,$B$3:$B$25,$A$3:$A$25),"")</f>
        <v/>
      </c>
      <c r="EZ47" s="138" t="str">
        <f>EZ40</f>
        <v/>
      </c>
      <c r="FA47" s="136" t="str">
        <f t="shared" si="83"/>
        <v/>
      </c>
      <c r="FB47" s="136" t="str">
        <f t="shared" si="84"/>
        <v/>
      </c>
      <c r="FC47" s="136" t="str">
        <f t="shared" si="85"/>
        <v/>
      </c>
      <c r="FD47" s="137" t="str">
        <f t="shared" si="86"/>
        <v/>
      </c>
      <c r="FE47" s="77"/>
      <c r="FF47" s="80" t="str">
        <f>IFERROR(LOOKUP(FG47,$B$3:$B$25,$A$3:$A$25),"")</f>
        <v/>
      </c>
      <c r="FG47" s="138" t="str">
        <f>IFERROR(FG40,"")</f>
        <v/>
      </c>
      <c r="FH47" s="136" t="str">
        <f t="shared" si="87"/>
        <v/>
      </c>
      <c r="FI47" s="136" t="str">
        <f t="shared" si="88"/>
        <v/>
      </c>
      <c r="FJ47" s="136" t="str">
        <f t="shared" si="89"/>
        <v/>
      </c>
      <c r="FK47" s="137" t="str">
        <f t="shared" si="90"/>
        <v/>
      </c>
      <c r="FL47" s="77"/>
      <c r="FM47" s="80" t="str">
        <f>IFERROR(LOOKUP(FN47,$B$3:$B$25,$A$3:$A$25),"")</f>
        <v/>
      </c>
      <c r="FN47" s="138" t="str">
        <f>IFERROR(FN40,"")</f>
        <v/>
      </c>
      <c r="FO47" s="136" t="str">
        <f t="shared" si="91"/>
        <v/>
      </c>
      <c r="FP47" s="136" t="str">
        <f t="shared" si="92"/>
        <v/>
      </c>
      <c r="FQ47" s="136" t="str">
        <f t="shared" si="93"/>
        <v/>
      </c>
      <c r="FR47" s="137" t="str">
        <f t="shared" si="94"/>
        <v/>
      </c>
      <c r="FS47" s="77"/>
      <c r="FT47" s="80" t="str">
        <f>IFERROR(LOOKUP(FU47,$B$3:$B$25,$A$3:$A$25),"")</f>
        <v/>
      </c>
      <c r="FU47" s="138" t="str">
        <f>IFERROR(FU40,"")</f>
        <v/>
      </c>
      <c r="FV47" s="136" t="str">
        <f t="shared" si="95"/>
        <v/>
      </c>
      <c r="FW47" s="136" t="str">
        <f t="shared" si="96"/>
        <v/>
      </c>
      <c r="FX47" s="136" t="str">
        <f t="shared" si="0"/>
        <v/>
      </c>
      <c r="FY47" s="137" t="str">
        <f t="shared" si="97"/>
        <v/>
      </c>
      <c r="FZ47" s="77"/>
      <c r="GA47" s="80" t="str">
        <f>IFERROR(LOOKUP(GB47,$B$3:$B$25,$A$3:$A$25),"")</f>
        <v/>
      </c>
      <c r="GB47" s="138" t="str">
        <f>IFERROR(GB40,"")</f>
        <v/>
      </c>
      <c r="GC47" s="136" t="str">
        <f t="shared" si="98"/>
        <v/>
      </c>
      <c r="GD47" s="136" t="str">
        <f t="shared" si="99"/>
        <v/>
      </c>
      <c r="GE47" s="136" t="str">
        <f t="shared" si="100"/>
        <v/>
      </c>
      <c r="GF47" s="137" t="str">
        <f t="shared" si="101"/>
        <v/>
      </c>
      <c r="GG47" s="77"/>
      <c r="GH47" s="80" t="str">
        <f>IFERROR(LOOKUP(GI47,$B$3:$B$25,$A$3:$A$25),"")</f>
        <v/>
      </c>
      <c r="GI47" s="138" t="str">
        <f>IFERROR(GI40,"")</f>
        <v/>
      </c>
      <c r="GJ47" s="136" t="str">
        <f t="shared" si="102"/>
        <v/>
      </c>
      <c r="GK47" s="136" t="str">
        <f t="shared" si="103"/>
        <v/>
      </c>
      <c r="GL47" s="136" t="str">
        <f t="shared" si="104"/>
        <v/>
      </c>
      <c r="GM47" s="137" t="str">
        <f t="shared" si="105"/>
        <v/>
      </c>
      <c r="GN47" s="77"/>
      <c r="GO47" s="80" t="str">
        <f>IFERROR(LOOKUP(GP47,$B$3:$B$25,$A$3:$A$25),"")</f>
        <v/>
      </c>
      <c r="GP47" s="138" t="str">
        <f>IFERROR(GP40,"")</f>
        <v/>
      </c>
      <c r="GQ47" s="136" t="str">
        <f t="shared" si="106"/>
        <v/>
      </c>
      <c r="GR47" s="136" t="str">
        <f t="shared" si="107"/>
        <v/>
      </c>
      <c r="GS47" s="136" t="str">
        <f t="shared" si="108"/>
        <v/>
      </c>
      <c r="GT47" s="137" t="str">
        <f t="shared" si="109"/>
        <v/>
      </c>
      <c r="GU47" s="78"/>
      <c r="GV47" s="80" t="str">
        <f>IFERROR(LOOKUP(GW47,$B$3:$B$25,$A$3:$A$25),"")</f>
        <v/>
      </c>
      <c r="GW47" s="138" t="str">
        <f>IFERROR(GW40,"")</f>
        <v/>
      </c>
      <c r="GX47" s="136" t="str">
        <f t="shared" si="110"/>
        <v/>
      </c>
      <c r="GY47" s="136" t="str">
        <f t="shared" si="111"/>
        <v/>
      </c>
      <c r="GZ47" s="136" t="str">
        <f t="shared" si="112"/>
        <v/>
      </c>
      <c r="HA47" s="137" t="str">
        <f t="shared" si="113"/>
        <v/>
      </c>
      <c r="HB47" s="78"/>
      <c r="HC47" s="80" t="str">
        <f>IFERROR(LOOKUP(HD47,$B$3:$B$25,$A$3:$A$25),"")</f>
        <v/>
      </c>
      <c r="HD47" s="138" t="str">
        <f>IFERROR(HD40,"")</f>
        <v/>
      </c>
      <c r="HE47" s="136" t="str">
        <f t="shared" si="114"/>
        <v/>
      </c>
      <c r="HF47" s="136" t="str">
        <f t="shared" si="115"/>
        <v/>
      </c>
      <c r="HG47" s="136" t="str">
        <f t="shared" si="116"/>
        <v/>
      </c>
      <c r="HH47" s="137" t="str">
        <f t="shared" si="117"/>
        <v/>
      </c>
      <c r="HI47" s="78"/>
      <c r="HJ47" s="80" t="str">
        <f>IFERROR(LOOKUP(HK47,$B$3:$B$25,$A$3:$A$25),"")</f>
        <v/>
      </c>
      <c r="HK47" s="138" t="str">
        <f>IFERROR(HK40,"")</f>
        <v/>
      </c>
      <c r="HL47" s="136" t="str">
        <f t="shared" si="118"/>
        <v/>
      </c>
      <c r="HM47" s="136" t="str">
        <f t="shared" si="119"/>
        <v/>
      </c>
      <c r="HN47" s="136" t="str">
        <f t="shared" si="120"/>
        <v/>
      </c>
      <c r="HO47" s="137" t="str">
        <f t="shared" si="121"/>
        <v/>
      </c>
      <c r="HP47" s="78"/>
      <c r="HQ47" s="80" t="str">
        <f>IFERROR(LOOKUP(HR47,$B$3:$B$25,$A$3:$A$25),"")</f>
        <v/>
      </c>
      <c r="HR47" s="138" t="str">
        <f>IFERROR(HR40,"")</f>
        <v/>
      </c>
      <c r="HS47" s="136" t="str">
        <f t="shared" si="122"/>
        <v/>
      </c>
      <c r="HT47" s="136" t="str">
        <f t="shared" si="123"/>
        <v/>
      </c>
      <c r="HU47" s="136" t="str">
        <f t="shared" si="124"/>
        <v/>
      </c>
      <c r="HV47" s="137" t="str">
        <f t="shared" si="125"/>
        <v/>
      </c>
      <c r="HW47" s="78"/>
      <c r="HX47" s="80" t="str">
        <f>IFERROR(LOOKUP(HY47,$B$3:$B$25,$A$3:$A$25),"")</f>
        <v/>
      </c>
      <c r="HY47" s="138" t="str">
        <f>IFERROR(HY40,"")</f>
        <v/>
      </c>
      <c r="HZ47" s="136" t="str">
        <f t="shared" si="126"/>
        <v/>
      </c>
      <c r="IA47" s="136" t="str">
        <f t="shared" si="127"/>
        <v/>
      </c>
      <c r="IB47" s="136" t="str">
        <f t="shared" si="128"/>
        <v/>
      </c>
      <c r="IC47" s="137" t="str">
        <f t="shared" si="129"/>
        <v/>
      </c>
      <c r="ID47" s="78"/>
      <c r="IE47" s="80" t="str">
        <f>IFERROR(LOOKUP(IF47,$B$3:$B$25,$A$3:$A$25),"")</f>
        <v/>
      </c>
      <c r="IF47" s="138" t="str">
        <f>IFERROR(IF40,"")</f>
        <v/>
      </c>
      <c r="IG47" s="136" t="str">
        <f t="shared" si="130"/>
        <v/>
      </c>
      <c r="IH47" s="136" t="str">
        <f t="shared" si="131"/>
        <v/>
      </c>
      <c r="II47" s="136" t="str">
        <f t="shared" si="132"/>
        <v/>
      </c>
      <c r="IJ47" s="137" t="str">
        <f t="shared" si="133"/>
        <v/>
      </c>
      <c r="IK47" s="78"/>
      <c r="IL47" s="80" t="str">
        <f>IFERROR(LOOKUP(IM47,$B$3:$B$25,$A$3:$A$25),"")</f>
        <v/>
      </c>
      <c r="IM47" s="138" t="str">
        <f>IFERROR(IM40,"")</f>
        <v/>
      </c>
      <c r="IN47" s="136" t="str">
        <f t="shared" si="134"/>
        <v/>
      </c>
      <c r="IO47" s="136" t="str">
        <f t="shared" si="135"/>
        <v/>
      </c>
      <c r="IP47" s="136" t="str">
        <f t="shared" si="136"/>
        <v/>
      </c>
      <c r="IQ47" s="137" t="str">
        <f t="shared" si="137"/>
        <v/>
      </c>
      <c r="IR47" s="78"/>
      <c r="IS47" s="80" t="str">
        <f>IFERROR(LOOKUP(IT47,$B$3:$B$25,$A$3:$A$25),"")</f>
        <v/>
      </c>
      <c r="IT47" s="138" t="str">
        <f>IFERROR(IT40,"")</f>
        <v/>
      </c>
      <c r="IU47" s="136" t="str">
        <f t="shared" si="138"/>
        <v/>
      </c>
      <c r="IV47" s="136" t="str">
        <f t="shared" si="139"/>
        <v/>
      </c>
      <c r="IW47" s="136" t="str">
        <f t="shared" si="140"/>
        <v/>
      </c>
      <c r="IX47" s="137" t="str">
        <f t="shared" si="141"/>
        <v/>
      </c>
      <c r="IY47" s="78"/>
      <c r="IZ47" s="80" t="str">
        <f>IFERROR(LOOKUP(JA47,$B$3:$B$25,$A$3:$A$25),"")</f>
        <v/>
      </c>
      <c r="JA47" s="138" t="str">
        <f>IFERROR(JA40,"")</f>
        <v/>
      </c>
      <c r="JB47" s="136" t="str">
        <f t="shared" si="142"/>
        <v/>
      </c>
      <c r="JC47" s="136" t="str">
        <f t="shared" si="143"/>
        <v/>
      </c>
      <c r="JD47" s="136" t="str">
        <f t="shared" si="144"/>
        <v/>
      </c>
      <c r="JE47" s="137" t="str">
        <f t="shared" si="145"/>
        <v/>
      </c>
      <c r="JF47" s="78"/>
      <c r="JG47" s="80" t="str">
        <f>IFERROR(LOOKUP(JH47,$B$3:$B$25,$A$3:$A$25),"")</f>
        <v/>
      </c>
      <c r="JH47" s="138" t="str">
        <f>IFERROR(JH40,"")</f>
        <v/>
      </c>
      <c r="JI47" s="136" t="str">
        <f t="shared" si="146"/>
        <v/>
      </c>
      <c r="JJ47" s="136" t="str">
        <f t="shared" si="147"/>
        <v/>
      </c>
      <c r="JK47" s="136" t="str">
        <f t="shared" si="148"/>
        <v/>
      </c>
      <c r="JL47" s="137" t="str">
        <f t="shared" si="149"/>
        <v/>
      </c>
      <c r="JM47" s="78"/>
      <c r="JN47" s="80" t="str">
        <f>IFERROR(LOOKUP(JO47,$B$3:$B$25,$A$3:$A$25),"")</f>
        <v/>
      </c>
      <c r="JO47" s="138" t="str">
        <f>IFERROR(JO40,"")</f>
        <v/>
      </c>
      <c r="JP47" s="136" t="str">
        <f t="shared" si="150"/>
        <v/>
      </c>
      <c r="JQ47" s="136" t="str">
        <f t="shared" si="151"/>
        <v/>
      </c>
      <c r="JR47" s="136" t="str">
        <f t="shared" si="152"/>
        <v/>
      </c>
      <c r="JS47" s="137" t="str">
        <f t="shared" si="153"/>
        <v/>
      </c>
    </row>
    <row r="48" spans="1:279" hidden="1">
      <c r="A48" s="80">
        <f>IFERROR(A47+1,"")</f>
        <v>16</v>
      </c>
      <c r="B48" s="138">
        <f>B47</f>
        <v>0.82561169352199604</v>
      </c>
      <c r="C48" s="136">
        <f t="shared" si="154"/>
        <v>-1.5241519231995999E-3</v>
      </c>
      <c r="D48" s="136">
        <f t="shared" si="1"/>
        <v>1.002829043573E-3</v>
      </c>
      <c r="E48" s="136">
        <f t="shared" si="155"/>
        <v>-1.5729708087000001E-6</v>
      </c>
      <c r="F48" s="137">
        <f t="shared" si="2"/>
        <v>1.9354098768000001E-6</v>
      </c>
      <c r="G48" s="77"/>
      <c r="H48" s="80">
        <f>IFERROR(H47+1,"")</f>
        <v>16</v>
      </c>
      <c r="I48" s="138">
        <f>I47</f>
        <v>0.82388449874914205</v>
      </c>
      <c r="J48" s="136">
        <f>IFERROR(LOOKUP($H$48,$A$3:$A$25,$C$3:$C$25),"")</f>
        <v>-1.5241519231995999E-3</v>
      </c>
      <c r="K48" s="136">
        <f>IFERROR(LOOKUP($H$48,$A$3:$A$25,$D$3:$D$25),"")</f>
        <v>1.002829043573E-3</v>
      </c>
      <c r="L48" s="136">
        <f>IFERROR(LOOKUP($H$48,$A$3:$A$25,$E$3:$E$25),"")</f>
        <v>-1.5729708087000001E-6</v>
      </c>
      <c r="M48" s="137">
        <f>IFERROR(LOOKUP($H$48,$A$3:$A$25,$F$3:$F$25),"")</f>
        <v>1.9354098768000001E-6</v>
      </c>
      <c r="N48" s="77"/>
      <c r="O48" s="80" t="str">
        <f>IFERROR(O47+1,"")</f>
        <v/>
      </c>
      <c r="P48" s="138" t="str">
        <f>P47</f>
        <v/>
      </c>
      <c r="Q48" s="136" t="str">
        <f t="shared" si="3"/>
        <v/>
      </c>
      <c r="R48" s="136" t="str">
        <f t="shared" si="4"/>
        <v/>
      </c>
      <c r="S48" s="136" t="str">
        <f t="shared" si="5"/>
        <v/>
      </c>
      <c r="T48" s="137" t="str">
        <f t="shared" si="6"/>
        <v/>
      </c>
      <c r="U48" s="77"/>
      <c r="V48" s="80" t="str">
        <f>IFERROR(V47+1,"")</f>
        <v/>
      </c>
      <c r="W48" s="138" t="str">
        <f>W47</f>
        <v/>
      </c>
      <c r="X48" s="136" t="str">
        <f t="shared" si="7"/>
        <v/>
      </c>
      <c r="Y48" s="136" t="str">
        <f t="shared" si="8"/>
        <v/>
      </c>
      <c r="Z48" s="136" t="str">
        <f t="shared" si="9"/>
        <v/>
      </c>
      <c r="AA48" s="137" t="str">
        <f t="shared" si="10"/>
        <v/>
      </c>
      <c r="AB48" s="77"/>
      <c r="AC48" s="80" t="str">
        <f>IFERROR(AC47+1,"")</f>
        <v/>
      </c>
      <c r="AD48" s="138" t="str">
        <f>IFERROR(AD47,"")</f>
        <v/>
      </c>
      <c r="AE48" s="136" t="str">
        <f t="shared" si="11"/>
        <v/>
      </c>
      <c r="AF48" s="136" t="str">
        <f t="shared" si="12"/>
        <v/>
      </c>
      <c r="AG48" s="136" t="str">
        <f t="shared" si="13"/>
        <v/>
      </c>
      <c r="AH48" s="137" t="str">
        <f t="shared" si="14"/>
        <v/>
      </c>
      <c r="AI48" s="77"/>
      <c r="AJ48" s="80" t="str">
        <f>IFERROR(AJ47+1,"")</f>
        <v/>
      </c>
      <c r="AK48" s="138" t="str">
        <f>AK47</f>
        <v/>
      </c>
      <c r="AL48" s="136" t="str">
        <f t="shared" si="15"/>
        <v/>
      </c>
      <c r="AM48" s="136" t="str">
        <f t="shared" si="16"/>
        <v/>
      </c>
      <c r="AN48" s="136" t="str">
        <f t="shared" si="17"/>
        <v/>
      </c>
      <c r="AO48" s="137" t="str">
        <f t="shared" si="18"/>
        <v/>
      </c>
      <c r="AP48" s="77"/>
      <c r="AQ48" s="80" t="str">
        <f>IFERROR(AQ47+1,"")</f>
        <v/>
      </c>
      <c r="AR48" s="138" t="str">
        <f>IFERROR(AR47,"")</f>
        <v/>
      </c>
      <c r="AS48" s="136" t="str">
        <f t="shared" si="19"/>
        <v/>
      </c>
      <c r="AT48" s="136" t="str">
        <f t="shared" si="20"/>
        <v/>
      </c>
      <c r="AU48" s="136" t="str">
        <f t="shared" si="21"/>
        <v/>
      </c>
      <c r="AV48" s="137" t="str">
        <f t="shared" si="22"/>
        <v/>
      </c>
      <c r="AW48" s="77"/>
      <c r="AX48" s="80" t="str">
        <f>IFERROR(AX47+1,"")</f>
        <v/>
      </c>
      <c r="AY48" s="138" t="str">
        <f>IFERROR(AY47,"")</f>
        <v/>
      </c>
      <c r="AZ48" s="136" t="str">
        <f t="shared" si="23"/>
        <v/>
      </c>
      <c r="BA48" s="136" t="str">
        <f t="shared" si="24"/>
        <v/>
      </c>
      <c r="BB48" s="136" t="str">
        <f t="shared" si="25"/>
        <v/>
      </c>
      <c r="BC48" s="137" t="str">
        <f t="shared" si="26"/>
        <v/>
      </c>
      <c r="BD48" s="77"/>
      <c r="BE48" s="80" t="str">
        <f>IFERROR(BE47+1,"")</f>
        <v/>
      </c>
      <c r="BF48" s="138" t="str">
        <f>IFERROR(BF47,"")</f>
        <v/>
      </c>
      <c r="BG48" s="136" t="str">
        <f t="shared" si="27"/>
        <v/>
      </c>
      <c r="BH48" s="136" t="str">
        <f t="shared" si="28"/>
        <v/>
      </c>
      <c r="BI48" s="136" t="str">
        <f t="shared" si="29"/>
        <v/>
      </c>
      <c r="BJ48" s="137" t="str">
        <f t="shared" si="30"/>
        <v/>
      </c>
      <c r="BK48" s="77"/>
      <c r="BL48" s="80" t="str">
        <f>IFERROR(BL47+1,"")</f>
        <v/>
      </c>
      <c r="BM48" s="138" t="str">
        <f>IFERROR(BM47,"")</f>
        <v/>
      </c>
      <c r="BN48" s="136" t="str">
        <f t="shared" si="31"/>
        <v/>
      </c>
      <c r="BO48" s="136" t="str">
        <f t="shared" si="32"/>
        <v/>
      </c>
      <c r="BP48" s="136" t="str">
        <f t="shared" si="33"/>
        <v/>
      </c>
      <c r="BQ48" s="137" t="str">
        <f t="shared" si="34"/>
        <v/>
      </c>
      <c r="BR48" s="78"/>
      <c r="BS48" s="80" t="str">
        <f>IFERROR(BS47+1,"")</f>
        <v/>
      </c>
      <c r="BT48" s="138" t="str">
        <f>IFERROR(BT47,"")</f>
        <v/>
      </c>
      <c r="BU48" s="136" t="str">
        <f t="shared" si="35"/>
        <v/>
      </c>
      <c r="BV48" s="136" t="str">
        <f t="shared" si="36"/>
        <v/>
      </c>
      <c r="BW48" s="136" t="str">
        <f t="shared" si="37"/>
        <v/>
      </c>
      <c r="BX48" s="137" t="str">
        <f t="shared" si="38"/>
        <v/>
      </c>
      <c r="BY48" s="78"/>
      <c r="BZ48" s="80" t="str">
        <f>IFERROR(BZ47+1,"")</f>
        <v/>
      </c>
      <c r="CA48" s="138" t="str">
        <f>IFERROR(CA47,"")</f>
        <v/>
      </c>
      <c r="CB48" s="136" t="str">
        <f t="shared" si="39"/>
        <v/>
      </c>
      <c r="CC48" s="136" t="str">
        <f t="shared" si="40"/>
        <v/>
      </c>
      <c r="CD48" s="136" t="str">
        <f t="shared" si="41"/>
        <v/>
      </c>
      <c r="CE48" s="137" t="str">
        <f t="shared" si="42"/>
        <v/>
      </c>
      <c r="CF48" s="78"/>
      <c r="CG48" s="80" t="str">
        <f>IFERROR(CG47+1,"")</f>
        <v/>
      </c>
      <c r="CH48" s="138" t="str">
        <f>IFERROR(CH47,"")</f>
        <v/>
      </c>
      <c r="CI48" s="136" t="str">
        <f t="shared" si="43"/>
        <v/>
      </c>
      <c r="CJ48" s="136" t="str">
        <f t="shared" si="44"/>
        <v/>
      </c>
      <c r="CK48" s="136" t="str">
        <f t="shared" si="45"/>
        <v/>
      </c>
      <c r="CL48" s="137" t="str">
        <f t="shared" si="46"/>
        <v/>
      </c>
      <c r="CM48" s="78"/>
      <c r="CN48" s="80" t="str">
        <f>IFERROR(CN47+1,"")</f>
        <v/>
      </c>
      <c r="CO48" s="138" t="str">
        <f>IFERROR(CO47,"")</f>
        <v/>
      </c>
      <c r="CP48" s="136" t="str">
        <f t="shared" si="47"/>
        <v/>
      </c>
      <c r="CQ48" s="136" t="str">
        <f t="shared" si="48"/>
        <v/>
      </c>
      <c r="CR48" s="136" t="str">
        <f t="shared" si="49"/>
        <v/>
      </c>
      <c r="CS48" s="137" t="str">
        <f t="shared" si="50"/>
        <v/>
      </c>
      <c r="CT48" s="78"/>
      <c r="CU48" s="80" t="str">
        <f>IFERROR(CU47+1,"")</f>
        <v/>
      </c>
      <c r="CV48" s="138" t="str">
        <f>IFERROR(CV47,"")</f>
        <v/>
      </c>
      <c r="CW48" s="136" t="str">
        <f t="shared" si="51"/>
        <v/>
      </c>
      <c r="CX48" s="136" t="str">
        <f t="shared" si="52"/>
        <v/>
      </c>
      <c r="CY48" s="136" t="str">
        <f t="shared" si="53"/>
        <v/>
      </c>
      <c r="CZ48" s="137" t="str">
        <f t="shared" si="54"/>
        <v/>
      </c>
      <c r="DA48" s="78"/>
      <c r="DB48" s="80" t="str">
        <f>IFERROR(DB47+1,"")</f>
        <v/>
      </c>
      <c r="DC48" s="138" t="str">
        <f>IFERROR(DC47,"")</f>
        <v/>
      </c>
      <c r="DD48" s="136" t="str">
        <f t="shared" si="55"/>
        <v/>
      </c>
      <c r="DE48" s="136" t="str">
        <f t="shared" si="56"/>
        <v/>
      </c>
      <c r="DF48" s="136" t="str">
        <f t="shared" si="57"/>
        <v/>
      </c>
      <c r="DG48" s="137" t="str">
        <f t="shared" si="58"/>
        <v/>
      </c>
      <c r="DH48" s="78"/>
      <c r="DI48" s="80" t="str">
        <f>IFERROR(DI47+1,"")</f>
        <v/>
      </c>
      <c r="DJ48" s="138" t="str">
        <f>IFERROR(DJ47,"")</f>
        <v/>
      </c>
      <c r="DK48" s="136" t="str">
        <f t="shared" si="59"/>
        <v/>
      </c>
      <c r="DL48" s="136" t="str">
        <f t="shared" si="60"/>
        <v/>
      </c>
      <c r="DM48" s="136" t="str">
        <f t="shared" si="61"/>
        <v/>
      </c>
      <c r="DN48" s="137" t="str">
        <f t="shared" si="62"/>
        <v/>
      </c>
      <c r="DO48" s="78"/>
      <c r="DP48" s="80" t="str">
        <f>IFERROR(DP47+1,"")</f>
        <v/>
      </c>
      <c r="DQ48" s="138" t="str">
        <f>IFERROR(DQ47,"")</f>
        <v/>
      </c>
      <c r="DR48" s="136" t="str">
        <f t="shared" si="63"/>
        <v/>
      </c>
      <c r="DS48" s="136" t="str">
        <f t="shared" si="64"/>
        <v/>
      </c>
      <c r="DT48" s="136" t="str">
        <f t="shared" si="65"/>
        <v/>
      </c>
      <c r="DU48" s="137" t="str">
        <f t="shared" si="66"/>
        <v/>
      </c>
      <c r="DV48" s="78"/>
      <c r="DW48" s="80" t="str">
        <f>IFERROR(DW47+1,"")</f>
        <v/>
      </c>
      <c r="DX48" s="138" t="str">
        <f>IFERROR(DX47,"")</f>
        <v/>
      </c>
      <c r="DY48" s="136" t="str">
        <f t="shared" si="67"/>
        <v/>
      </c>
      <c r="DZ48" s="136" t="str">
        <f t="shared" si="68"/>
        <v/>
      </c>
      <c r="EA48" s="136" t="str">
        <f t="shared" si="69"/>
        <v/>
      </c>
      <c r="EB48" s="137" t="str">
        <f t="shared" si="70"/>
        <v/>
      </c>
      <c r="EC48" s="78"/>
      <c r="ED48" s="80" t="str">
        <f>IFERROR(ED47+1,"")</f>
        <v/>
      </c>
      <c r="EE48" s="138" t="str">
        <f>IFERROR(EE47,"")</f>
        <v/>
      </c>
      <c r="EF48" s="136" t="str">
        <f t="shared" si="71"/>
        <v/>
      </c>
      <c r="EG48" s="136" t="str">
        <f t="shared" si="72"/>
        <v/>
      </c>
      <c r="EH48" s="136" t="str">
        <f t="shared" si="73"/>
        <v/>
      </c>
      <c r="EI48" s="137" t="str">
        <f t="shared" si="74"/>
        <v/>
      </c>
      <c r="EJ48" s="78"/>
      <c r="EK48" s="80" t="str">
        <f>IFERROR(EK47+1,"")</f>
        <v/>
      </c>
      <c r="EL48" s="138" t="str">
        <f>IFERROR(EL47,"")</f>
        <v/>
      </c>
      <c r="EM48" s="136" t="str">
        <f t="shared" si="75"/>
        <v/>
      </c>
      <c r="EN48" s="136" t="str">
        <f t="shared" si="76"/>
        <v/>
      </c>
      <c r="EO48" s="136" t="str">
        <f t="shared" si="77"/>
        <v/>
      </c>
      <c r="EP48" s="137" t="str">
        <f t="shared" si="78"/>
        <v/>
      </c>
      <c r="EQ48" s="77"/>
      <c r="ER48" s="80" t="str">
        <f>IFERROR(ER47+1,"")</f>
        <v/>
      </c>
      <c r="ES48" s="138" t="str">
        <f>ES47</f>
        <v/>
      </c>
      <c r="ET48" s="136" t="str">
        <f t="shared" si="79"/>
        <v/>
      </c>
      <c r="EU48" s="136" t="str">
        <f t="shared" si="80"/>
        <v/>
      </c>
      <c r="EV48" s="136" t="str">
        <f t="shared" si="81"/>
        <v/>
      </c>
      <c r="EW48" s="137" t="str">
        <f t="shared" si="82"/>
        <v/>
      </c>
      <c r="EX48" s="77"/>
      <c r="EY48" s="80" t="str">
        <f>IFERROR(EY47+1,"")</f>
        <v/>
      </c>
      <c r="EZ48" s="138" t="str">
        <f>EZ47</f>
        <v/>
      </c>
      <c r="FA48" s="136" t="str">
        <f t="shared" si="83"/>
        <v/>
      </c>
      <c r="FB48" s="136" t="str">
        <f t="shared" si="84"/>
        <v/>
      </c>
      <c r="FC48" s="136" t="str">
        <f t="shared" si="85"/>
        <v/>
      </c>
      <c r="FD48" s="137" t="str">
        <f t="shared" si="86"/>
        <v/>
      </c>
      <c r="FE48" s="77"/>
      <c r="FF48" s="80" t="str">
        <f>IFERROR(FF47+1,"")</f>
        <v/>
      </c>
      <c r="FG48" s="138" t="str">
        <f>IFERROR(FG47,"")</f>
        <v/>
      </c>
      <c r="FH48" s="136" t="str">
        <f t="shared" si="87"/>
        <v/>
      </c>
      <c r="FI48" s="136" t="str">
        <f t="shared" si="88"/>
        <v/>
      </c>
      <c r="FJ48" s="136" t="str">
        <f t="shared" si="89"/>
        <v/>
      </c>
      <c r="FK48" s="137" t="str">
        <f t="shared" si="90"/>
        <v/>
      </c>
      <c r="FL48" s="77"/>
      <c r="FM48" s="80" t="str">
        <f>IFERROR(FM47+1,"")</f>
        <v/>
      </c>
      <c r="FN48" s="138" t="str">
        <f>FN47</f>
        <v/>
      </c>
      <c r="FO48" s="136" t="str">
        <f t="shared" si="91"/>
        <v/>
      </c>
      <c r="FP48" s="136" t="str">
        <f t="shared" si="92"/>
        <v/>
      </c>
      <c r="FQ48" s="136" t="str">
        <f t="shared" si="93"/>
        <v/>
      </c>
      <c r="FR48" s="137" t="str">
        <f t="shared" si="94"/>
        <v/>
      </c>
      <c r="FS48" s="77"/>
      <c r="FT48" s="80" t="str">
        <f>IFERROR(FT47+1,"")</f>
        <v/>
      </c>
      <c r="FU48" s="138" t="str">
        <f>IFERROR(FU47,"")</f>
        <v/>
      </c>
      <c r="FV48" s="136" t="str">
        <f t="shared" si="95"/>
        <v/>
      </c>
      <c r="FW48" s="136" t="str">
        <f t="shared" si="96"/>
        <v/>
      </c>
      <c r="FX48" s="136" t="str">
        <f t="shared" si="0"/>
        <v/>
      </c>
      <c r="FY48" s="137" t="str">
        <f t="shared" si="97"/>
        <v/>
      </c>
      <c r="FZ48" s="77"/>
      <c r="GA48" s="80" t="str">
        <f>IFERROR(GA47+1,"")</f>
        <v/>
      </c>
      <c r="GB48" s="138" t="str">
        <f>IFERROR(GB47,"")</f>
        <v/>
      </c>
      <c r="GC48" s="136" t="str">
        <f t="shared" si="98"/>
        <v/>
      </c>
      <c r="GD48" s="136" t="str">
        <f t="shared" si="99"/>
        <v/>
      </c>
      <c r="GE48" s="136" t="str">
        <f t="shared" si="100"/>
        <v/>
      </c>
      <c r="GF48" s="137" t="str">
        <f t="shared" si="101"/>
        <v/>
      </c>
      <c r="GG48" s="77"/>
      <c r="GH48" s="80" t="str">
        <f>IFERROR(GH47+1,"")</f>
        <v/>
      </c>
      <c r="GI48" s="138" t="str">
        <f>IFERROR(GI47,"")</f>
        <v/>
      </c>
      <c r="GJ48" s="136" t="str">
        <f t="shared" si="102"/>
        <v/>
      </c>
      <c r="GK48" s="136" t="str">
        <f t="shared" si="103"/>
        <v/>
      </c>
      <c r="GL48" s="136" t="str">
        <f t="shared" si="104"/>
        <v/>
      </c>
      <c r="GM48" s="137" t="str">
        <f t="shared" si="105"/>
        <v/>
      </c>
      <c r="GN48" s="77"/>
      <c r="GO48" s="80" t="str">
        <f>IFERROR(GO47+1,"")</f>
        <v/>
      </c>
      <c r="GP48" s="138" t="str">
        <f>IFERROR(GP47,"")</f>
        <v/>
      </c>
      <c r="GQ48" s="136" t="str">
        <f t="shared" si="106"/>
        <v/>
      </c>
      <c r="GR48" s="136" t="str">
        <f t="shared" si="107"/>
        <v/>
      </c>
      <c r="GS48" s="136" t="str">
        <f t="shared" si="108"/>
        <v/>
      </c>
      <c r="GT48" s="137" t="str">
        <f t="shared" si="109"/>
        <v/>
      </c>
      <c r="GU48" s="78"/>
      <c r="GV48" s="80" t="str">
        <f>IFERROR(GV47+1,"")</f>
        <v/>
      </c>
      <c r="GW48" s="138" t="str">
        <f>IFERROR(GW47,"")</f>
        <v/>
      </c>
      <c r="GX48" s="136" t="str">
        <f t="shared" si="110"/>
        <v/>
      </c>
      <c r="GY48" s="136" t="str">
        <f t="shared" si="111"/>
        <v/>
      </c>
      <c r="GZ48" s="136" t="str">
        <f t="shared" si="112"/>
        <v/>
      </c>
      <c r="HA48" s="137" t="str">
        <f t="shared" si="113"/>
        <v/>
      </c>
      <c r="HB48" s="78"/>
      <c r="HC48" s="80" t="str">
        <f>IFERROR(HC47+1,"")</f>
        <v/>
      </c>
      <c r="HD48" s="138" t="str">
        <f>IFERROR(HD47,"")</f>
        <v/>
      </c>
      <c r="HE48" s="136" t="str">
        <f t="shared" si="114"/>
        <v/>
      </c>
      <c r="HF48" s="136" t="str">
        <f t="shared" si="115"/>
        <v/>
      </c>
      <c r="HG48" s="136" t="str">
        <f t="shared" si="116"/>
        <v/>
      </c>
      <c r="HH48" s="137" t="str">
        <f t="shared" si="117"/>
        <v/>
      </c>
      <c r="HI48" s="78"/>
      <c r="HJ48" s="80" t="str">
        <f>IFERROR(HJ47+1,"")</f>
        <v/>
      </c>
      <c r="HK48" s="138" t="str">
        <f>IFERROR(HK47,"")</f>
        <v/>
      </c>
      <c r="HL48" s="136" t="str">
        <f t="shared" si="118"/>
        <v/>
      </c>
      <c r="HM48" s="136" t="str">
        <f t="shared" si="119"/>
        <v/>
      </c>
      <c r="HN48" s="136" t="str">
        <f t="shared" si="120"/>
        <v/>
      </c>
      <c r="HO48" s="137" t="str">
        <f t="shared" si="121"/>
        <v/>
      </c>
      <c r="HP48" s="78"/>
      <c r="HQ48" s="80" t="str">
        <f>IFERROR(HQ47+1,"")</f>
        <v/>
      </c>
      <c r="HR48" s="138" t="str">
        <f>IFERROR(HR47,"")</f>
        <v/>
      </c>
      <c r="HS48" s="136" t="str">
        <f t="shared" si="122"/>
        <v/>
      </c>
      <c r="HT48" s="136" t="str">
        <f t="shared" si="123"/>
        <v/>
      </c>
      <c r="HU48" s="136" t="str">
        <f t="shared" si="124"/>
        <v/>
      </c>
      <c r="HV48" s="137" t="str">
        <f t="shared" si="125"/>
        <v/>
      </c>
      <c r="HW48" s="78"/>
      <c r="HX48" s="80" t="str">
        <f>IFERROR(HX47+1,"")</f>
        <v/>
      </c>
      <c r="HY48" s="138" t="str">
        <f>IFERROR(HY47,"")</f>
        <v/>
      </c>
      <c r="HZ48" s="136" t="str">
        <f t="shared" si="126"/>
        <v/>
      </c>
      <c r="IA48" s="136" t="str">
        <f t="shared" si="127"/>
        <v/>
      </c>
      <c r="IB48" s="136" t="str">
        <f t="shared" si="128"/>
        <v/>
      </c>
      <c r="IC48" s="137" t="str">
        <f t="shared" si="129"/>
        <v/>
      </c>
      <c r="ID48" s="78"/>
      <c r="IE48" s="80" t="str">
        <f>IFERROR(IE47+1,"")</f>
        <v/>
      </c>
      <c r="IF48" s="138" t="str">
        <f>IFERROR(IF47,"")</f>
        <v/>
      </c>
      <c r="IG48" s="136" t="str">
        <f t="shared" si="130"/>
        <v/>
      </c>
      <c r="IH48" s="136" t="str">
        <f t="shared" si="131"/>
        <v/>
      </c>
      <c r="II48" s="136" t="str">
        <f t="shared" si="132"/>
        <v/>
      </c>
      <c r="IJ48" s="137" t="str">
        <f t="shared" si="133"/>
        <v/>
      </c>
      <c r="IK48" s="78"/>
      <c r="IL48" s="80" t="str">
        <f>IFERROR(IL47+1,"")</f>
        <v/>
      </c>
      <c r="IM48" s="138" t="str">
        <f>IFERROR(IM47,"")</f>
        <v/>
      </c>
      <c r="IN48" s="136" t="str">
        <f t="shared" si="134"/>
        <v/>
      </c>
      <c r="IO48" s="136" t="str">
        <f t="shared" si="135"/>
        <v/>
      </c>
      <c r="IP48" s="136" t="str">
        <f t="shared" si="136"/>
        <v/>
      </c>
      <c r="IQ48" s="137" t="str">
        <f t="shared" si="137"/>
        <v/>
      </c>
      <c r="IR48" s="78"/>
      <c r="IS48" s="80" t="str">
        <f>IFERROR(IS47+1,"")</f>
        <v/>
      </c>
      <c r="IT48" s="138" t="str">
        <f>IFERROR(IT47,"")</f>
        <v/>
      </c>
      <c r="IU48" s="136" t="str">
        <f t="shared" si="138"/>
        <v/>
      </c>
      <c r="IV48" s="136" t="str">
        <f t="shared" si="139"/>
        <v/>
      </c>
      <c r="IW48" s="136" t="str">
        <f t="shared" si="140"/>
        <v/>
      </c>
      <c r="IX48" s="137" t="str">
        <f t="shared" si="141"/>
        <v/>
      </c>
      <c r="IY48" s="78"/>
      <c r="IZ48" s="80" t="str">
        <f>IFERROR(IZ47+1,"")</f>
        <v/>
      </c>
      <c r="JA48" s="138" t="str">
        <f>IFERROR(JA47,"")</f>
        <v/>
      </c>
      <c r="JB48" s="136" t="str">
        <f t="shared" si="142"/>
        <v/>
      </c>
      <c r="JC48" s="136" t="str">
        <f t="shared" si="143"/>
        <v/>
      </c>
      <c r="JD48" s="136" t="str">
        <f t="shared" si="144"/>
        <v/>
      </c>
      <c r="JE48" s="137" t="str">
        <f t="shared" si="145"/>
        <v/>
      </c>
      <c r="JF48" s="78"/>
      <c r="JG48" s="80" t="str">
        <f>IFERROR(JG47+1,"")</f>
        <v/>
      </c>
      <c r="JH48" s="138" t="str">
        <f>IFERROR(JH47,"")</f>
        <v/>
      </c>
      <c r="JI48" s="136" t="str">
        <f t="shared" si="146"/>
        <v/>
      </c>
      <c r="JJ48" s="136" t="str">
        <f t="shared" si="147"/>
        <v/>
      </c>
      <c r="JK48" s="136" t="str">
        <f t="shared" si="148"/>
        <v/>
      </c>
      <c r="JL48" s="137" t="str">
        <f t="shared" si="149"/>
        <v/>
      </c>
      <c r="JM48" s="78"/>
      <c r="JN48" s="80" t="str">
        <f>IFERROR(JN47+1,"")</f>
        <v/>
      </c>
      <c r="JO48" s="138" t="str">
        <f>IFERROR(JO47,"")</f>
        <v/>
      </c>
      <c r="JP48" s="136" t="str">
        <f t="shared" si="150"/>
        <v/>
      </c>
      <c r="JQ48" s="136" t="str">
        <f t="shared" si="151"/>
        <v/>
      </c>
      <c r="JR48" s="136" t="str">
        <f t="shared" si="152"/>
        <v/>
      </c>
      <c r="JS48" s="137" t="str">
        <f t="shared" si="153"/>
        <v/>
      </c>
    </row>
    <row r="49" spans="1:279" hidden="1">
      <c r="A49" s="80">
        <f>IFERROR(LOOKUP(B49,$B$3:$B$25,$A$3:$A$25),"")</f>
        <v>15</v>
      </c>
      <c r="B49" s="138">
        <f>C40</f>
        <v>0.82561169352199604</v>
      </c>
      <c r="C49" s="136">
        <f t="shared" si="154"/>
        <v>-1.7395987201258001E-3</v>
      </c>
      <c r="D49" s="136">
        <f t="shared" si="1"/>
        <v>1.2701185634915999E-3</v>
      </c>
      <c r="E49" s="136">
        <f t="shared" si="155"/>
        <v>-1.5711092769000001E-6</v>
      </c>
      <c r="F49" s="137">
        <f t="shared" si="2"/>
        <v>1.9331004067000001E-6</v>
      </c>
      <c r="G49" s="77"/>
      <c r="H49" s="80">
        <f>IFERROR(LOOKUP(I49,$B$3:$B$25,$A$3:$A$25),"")</f>
        <v>15</v>
      </c>
      <c r="I49" s="138">
        <f>J40</f>
        <v>0.82388449874914205</v>
      </c>
      <c r="J49" s="136">
        <f>IFERROR(LOOKUP($H$49,$A$3:$A$25,$C$3:$C$25),"")</f>
        <v>-1.7395987201258001E-3</v>
      </c>
      <c r="K49" s="136">
        <f>IFERROR(LOOKUP($H$49,$A$3:$A$25,$D$3:$D$25),"")</f>
        <v>1.2701185634915999E-3</v>
      </c>
      <c r="L49" s="136">
        <f>IFERROR(LOOKUP($H$49,$A$3:$A$25,$E$3:$E$25),"")</f>
        <v>-1.5711092769000001E-6</v>
      </c>
      <c r="M49" s="137">
        <f>IFERROR(LOOKUP($H$49,$A$3:$A$25,$F$3:$F$25),"")</f>
        <v>1.9331004067000001E-6</v>
      </c>
      <c r="N49" s="77"/>
      <c r="O49" s="80" t="str">
        <f>IFERROR(LOOKUP(P49,$B$3:$B$25,$A$3:$A$25),"")</f>
        <v/>
      </c>
      <c r="P49" s="138" t="str">
        <f>Q40</f>
        <v/>
      </c>
      <c r="Q49" s="136" t="str">
        <f t="shared" si="3"/>
        <v/>
      </c>
      <c r="R49" s="136" t="str">
        <f t="shared" si="4"/>
        <v/>
      </c>
      <c r="S49" s="136" t="str">
        <f t="shared" si="5"/>
        <v/>
      </c>
      <c r="T49" s="137" t="str">
        <f t="shared" si="6"/>
        <v/>
      </c>
      <c r="U49" s="77"/>
      <c r="V49" s="80" t="str">
        <f>IFERROR(LOOKUP(W49,$B$3:$B$25,$A$3:$A$25),"")</f>
        <v/>
      </c>
      <c r="W49" s="138" t="str">
        <f>X40</f>
        <v/>
      </c>
      <c r="X49" s="136" t="str">
        <f t="shared" si="7"/>
        <v/>
      </c>
      <c r="Y49" s="136" t="str">
        <f t="shared" si="8"/>
        <v/>
      </c>
      <c r="Z49" s="136" t="str">
        <f t="shared" si="9"/>
        <v/>
      </c>
      <c r="AA49" s="137" t="str">
        <f t="shared" si="10"/>
        <v/>
      </c>
      <c r="AB49" s="77"/>
      <c r="AC49" s="80" t="str">
        <f>IFERROR(LOOKUP(AD49,$B$3:$B$25,$A$3:$A$25),"")</f>
        <v/>
      </c>
      <c r="AD49" s="138" t="str">
        <f>IFERROR(AE40,"")</f>
        <v/>
      </c>
      <c r="AE49" s="136" t="str">
        <f t="shared" si="11"/>
        <v/>
      </c>
      <c r="AF49" s="136" t="str">
        <f t="shared" si="12"/>
        <v/>
      </c>
      <c r="AG49" s="136" t="str">
        <f t="shared" si="13"/>
        <v/>
      </c>
      <c r="AH49" s="137" t="str">
        <f t="shared" si="14"/>
        <v/>
      </c>
      <c r="AI49" s="77"/>
      <c r="AJ49" s="80" t="str">
        <f>IFERROR(LOOKUP(AK49,$B$3:$B$25,$A$3:$A$25),"")</f>
        <v/>
      </c>
      <c r="AK49" s="138" t="str">
        <f>AL40</f>
        <v/>
      </c>
      <c r="AL49" s="136" t="str">
        <f t="shared" si="15"/>
        <v/>
      </c>
      <c r="AM49" s="136" t="str">
        <f t="shared" si="16"/>
        <v/>
      </c>
      <c r="AN49" s="136" t="str">
        <f t="shared" si="17"/>
        <v/>
      </c>
      <c r="AO49" s="137" t="str">
        <f t="shared" si="18"/>
        <v/>
      </c>
      <c r="AP49" s="77"/>
      <c r="AQ49" s="80" t="str">
        <f>IFERROR(LOOKUP(AR49,$B$3:$B$25,$A$3:$A$25),"")</f>
        <v/>
      </c>
      <c r="AR49" s="138" t="str">
        <f>IFERROR(AS40,"")</f>
        <v/>
      </c>
      <c r="AS49" s="136" t="str">
        <f t="shared" si="19"/>
        <v/>
      </c>
      <c r="AT49" s="136" t="str">
        <f t="shared" si="20"/>
        <v/>
      </c>
      <c r="AU49" s="136" t="str">
        <f t="shared" si="21"/>
        <v/>
      </c>
      <c r="AV49" s="137" t="str">
        <f t="shared" si="22"/>
        <v/>
      </c>
      <c r="AW49" s="77"/>
      <c r="AX49" s="80" t="str">
        <f>IFERROR(LOOKUP(AY49,$B$3:$B$25,$A$3:$A$25),"")</f>
        <v/>
      </c>
      <c r="AY49" s="138" t="str">
        <f>IFERROR(AZ40,"")</f>
        <v/>
      </c>
      <c r="AZ49" s="136" t="str">
        <f t="shared" si="23"/>
        <v/>
      </c>
      <c r="BA49" s="136" t="str">
        <f t="shared" si="24"/>
        <v/>
      </c>
      <c r="BB49" s="136" t="str">
        <f t="shared" si="25"/>
        <v/>
      </c>
      <c r="BC49" s="137" t="str">
        <f t="shared" si="26"/>
        <v/>
      </c>
      <c r="BD49" s="77"/>
      <c r="BE49" s="80" t="str">
        <f>IFERROR(LOOKUP(BF49,$B$3:$B$25,$A$3:$A$25),"")</f>
        <v/>
      </c>
      <c r="BF49" s="138" t="str">
        <f>IFERROR(BG40,"")</f>
        <v/>
      </c>
      <c r="BG49" s="136" t="str">
        <f t="shared" si="27"/>
        <v/>
      </c>
      <c r="BH49" s="136" t="str">
        <f t="shared" si="28"/>
        <v/>
      </c>
      <c r="BI49" s="136" t="str">
        <f t="shared" si="29"/>
        <v/>
      </c>
      <c r="BJ49" s="137" t="str">
        <f t="shared" si="30"/>
        <v/>
      </c>
      <c r="BK49" s="77"/>
      <c r="BL49" s="80" t="str">
        <f>IFERROR(LOOKUP(BM49,$B$3:$B$25,$A$3:$A$25),"")</f>
        <v/>
      </c>
      <c r="BM49" s="138" t="str">
        <f>IFERROR(BN40,"")</f>
        <v/>
      </c>
      <c r="BN49" s="136" t="str">
        <f t="shared" si="31"/>
        <v/>
      </c>
      <c r="BO49" s="136" t="str">
        <f t="shared" si="32"/>
        <v/>
      </c>
      <c r="BP49" s="136" t="str">
        <f t="shared" si="33"/>
        <v/>
      </c>
      <c r="BQ49" s="137" t="str">
        <f t="shared" si="34"/>
        <v/>
      </c>
      <c r="BR49" s="78"/>
      <c r="BS49" s="80" t="str">
        <f>IFERROR(LOOKUP(BT49,$B$3:$B$25,$A$3:$A$25),"")</f>
        <v/>
      </c>
      <c r="BT49" s="138" t="str">
        <f>IFERROR(BU40,"")</f>
        <v/>
      </c>
      <c r="BU49" s="136" t="str">
        <f t="shared" si="35"/>
        <v/>
      </c>
      <c r="BV49" s="136" t="str">
        <f t="shared" si="36"/>
        <v/>
      </c>
      <c r="BW49" s="136" t="str">
        <f t="shared" si="37"/>
        <v/>
      </c>
      <c r="BX49" s="137" t="str">
        <f t="shared" si="38"/>
        <v/>
      </c>
      <c r="BY49" s="78"/>
      <c r="BZ49" s="80" t="str">
        <f>IFERROR(LOOKUP(CA49,$B$3:$B$25,$A$3:$A$25),"")</f>
        <v/>
      </c>
      <c r="CA49" s="138" t="str">
        <f>IFERROR(CB40,"")</f>
        <v/>
      </c>
      <c r="CB49" s="136" t="str">
        <f t="shared" si="39"/>
        <v/>
      </c>
      <c r="CC49" s="136" t="str">
        <f t="shared" si="40"/>
        <v/>
      </c>
      <c r="CD49" s="136" t="str">
        <f t="shared" si="41"/>
        <v/>
      </c>
      <c r="CE49" s="137" t="str">
        <f t="shared" si="42"/>
        <v/>
      </c>
      <c r="CF49" s="78"/>
      <c r="CG49" s="80" t="str">
        <f>IFERROR(LOOKUP(CH49,$B$3:$B$25,$A$3:$A$25),"")</f>
        <v/>
      </c>
      <c r="CH49" s="138" t="str">
        <f>IFERROR(CI40,"")</f>
        <v/>
      </c>
      <c r="CI49" s="136" t="str">
        <f t="shared" si="43"/>
        <v/>
      </c>
      <c r="CJ49" s="136" t="str">
        <f t="shared" si="44"/>
        <v/>
      </c>
      <c r="CK49" s="136" t="str">
        <f t="shared" si="45"/>
        <v/>
      </c>
      <c r="CL49" s="137" t="str">
        <f t="shared" si="46"/>
        <v/>
      </c>
      <c r="CM49" s="78"/>
      <c r="CN49" s="80" t="str">
        <f>IFERROR(LOOKUP(CO49,$B$3:$B$25,$A$3:$A$25),"")</f>
        <v/>
      </c>
      <c r="CO49" s="138" t="str">
        <f>IFERROR(CP40,"")</f>
        <v/>
      </c>
      <c r="CP49" s="136" t="str">
        <f t="shared" si="47"/>
        <v/>
      </c>
      <c r="CQ49" s="136" t="str">
        <f t="shared" si="48"/>
        <v/>
      </c>
      <c r="CR49" s="136" t="str">
        <f t="shared" si="49"/>
        <v/>
      </c>
      <c r="CS49" s="137" t="str">
        <f t="shared" si="50"/>
        <v/>
      </c>
      <c r="CT49" s="78"/>
      <c r="CU49" s="80" t="str">
        <f>IFERROR(LOOKUP(CV49,$B$3:$B$25,$A$3:$A$25),"")</f>
        <v/>
      </c>
      <c r="CV49" s="138" t="str">
        <f>IFERROR(CW40,"")</f>
        <v/>
      </c>
      <c r="CW49" s="136" t="str">
        <f t="shared" si="51"/>
        <v/>
      </c>
      <c r="CX49" s="136" t="str">
        <f t="shared" si="52"/>
        <v/>
      </c>
      <c r="CY49" s="136" t="str">
        <f t="shared" si="53"/>
        <v/>
      </c>
      <c r="CZ49" s="137" t="str">
        <f t="shared" si="54"/>
        <v/>
      </c>
      <c r="DA49" s="78"/>
      <c r="DB49" s="80" t="str">
        <f>IFERROR(LOOKUP(DC49,$B$3:$B$25,$A$3:$A$25),"")</f>
        <v/>
      </c>
      <c r="DC49" s="138" t="str">
        <f>IFERROR(DD40,"")</f>
        <v/>
      </c>
      <c r="DD49" s="136" t="str">
        <f t="shared" si="55"/>
        <v/>
      </c>
      <c r="DE49" s="136" t="str">
        <f t="shared" si="56"/>
        <v/>
      </c>
      <c r="DF49" s="136" t="str">
        <f t="shared" si="57"/>
        <v/>
      </c>
      <c r="DG49" s="137" t="str">
        <f t="shared" si="58"/>
        <v/>
      </c>
      <c r="DH49" s="78"/>
      <c r="DI49" s="80" t="str">
        <f>IFERROR(LOOKUP(DJ49,$B$3:$B$25,$A$3:$A$25),"")</f>
        <v/>
      </c>
      <c r="DJ49" s="138" t="str">
        <f>IFERROR(DK40,"")</f>
        <v/>
      </c>
      <c r="DK49" s="136" t="str">
        <f t="shared" si="59"/>
        <v/>
      </c>
      <c r="DL49" s="136" t="str">
        <f t="shared" si="60"/>
        <v/>
      </c>
      <c r="DM49" s="136" t="str">
        <f t="shared" si="61"/>
        <v/>
      </c>
      <c r="DN49" s="137" t="str">
        <f t="shared" si="62"/>
        <v/>
      </c>
      <c r="DO49" s="78"/>
      <c r="DP49" s="80" t="str">
        <f>IFERROR(LOOKUP(DQ49,$B$3:$B$25,$A$3:$A$25),"")</f>
        <v/>
      </c>
      <c r="DQ49" s="138" t="str">
        <f>IFERROR(DR40,"")</f>
        <v/>
      </c>
      <c r="DR49" s="136" t="str">
        <f t="shared" si="63"/>
        <v/>
      </c>
      <c r="DS49" s="136" t="str">
        <f t="shared" si="64"/>
        <v/>
      </c>
      <c r="DT49" s="136" t="str">
        <f t="shared" si="65"/>
        <v/>
      </c>
      <c r="DU49" s="137" t="str">
        <f t="shared" si="66"/>
        <v/>
      </c>
      <c r="DV49" s="78"/>
      <c r="DW49" s="80" t="str">
        <f>IFERROR(LOOKUP(DX49,$B$3:$B$25,$A$3:$A$25),"")</f>
        <v/>
      </c>
      <c r="DX49" s="138" t="str">
        <f>IFERROR(DY40,"")</f>
        <v/>
      </c>
      <c r="DY49" s="136" t="str">
        <f t="shared" si="67"/>
        <v/>
      </c>
      <c r="DZ49" s="136" t="str">
        <f t="shared" si="68"/>
        <v/>
      </c>
      <c r="EA49" s="136" t="str">
        <f t="shared" si="69"/>
        <v/>
      </c>
      <c r="EB49" s="137" t="str">
        <f t="shared" si="70"/>
        <v/>
      </c>
      <c r="EC49" s="78"/>
      <c r="ED49" s="80" t="str">
        <f>IFERROR(LOOKUP(EE49,$B$3:$B$25,$A$3:$A$25),"")</f>
        <v/>
      </c>
      <c r="EE49" s="138" t="str">
        <f>IFERROR(EF40,"")</f>
        <v/>
      </c>
      <c r="EF49" s="136" t="str">
        <f t="shared" si="71"/>
        <v/>
      </c>
      <c r="EG49" s="136" t="str">
        <f t="shared" si="72"/>
        <v/>
      </c>
      <c r="EH49" s="136" t="str">
        <f t="shared" si="73"/>
        <v/>
      </c>
      <c r="EI49" s="137" t="str">
        <f t="shared" si="74"/>
        <v/>
      </c>
      <c r="EJ49" s="78"/>
      <c r="EK49" s="80" t="str">
        <f>IFERROR(LOOKUP(EL49,$B$3:$B$25,$A$3:$A$25),"")</f>
        <v/>
      </c>
      <c r="EL49" s="138" t="str">
        <f>IFERROR(EM40,"")</f>
        <v/>
      </c>
      <c r="EM49" s="136" t="str">
        <f t="shared" si="75"/>
        <v/>
      </c>
      <c r="EN49" s="136" t="str">
        <f t="shared" si="76"/>
        <v/>
      </c>
      <c r="EO49" s="136" t="str">
        <f t="shared" si="77"/>
        <v/>
      </c>
      <c r="EP49" s="137" t="str">
        <f t="shared" si="78"/>
        <v/>
      </c>
      <c r="EQ49" s="77"/>
      <c r="ER49" s="80" t="str">
        <f>IFERROR(LOOKUP(ES49,$B$3:$B$25,$A$3:$A$25),"")</f>
        <v/>
      </c>
      <c r="ES49" s="138" t="str">
        <f>ET40</f>
        <v/>
      </c>
      <c r="ET49" s="136" t="str">
        <f t="shared" si="79"/>
        <v/>
      </c>
      <c r="EU49" s="136" t="str">
        <f t="shared" si="80"/>
        <v/>
      </c>
      <c r="EV49" s="136" t="str">
        <f t="shared" si="81"/>
        <v/>
      </c>
      <c r="EW49" s="137" t="str">
        <f t="shared" si="82"/>
        <v/>
      </c>
      <c r="EX49" s="77"/>
      <c r="EY49" s="80" t="str">
        <f>IFERROR(LOOKUP(EZ49,$B$3:$B$25,$A$3:$A$25),"")</f>
        <v/>
      </c>
      <c r="EZ49" s="138" t="str">
        <f>FA40</f>
        <v/>
      </c>
      <c r="FA49" s="136" t="str">
        <f t="shared" si="83"/>
        <v/>
      </c>
      <c r="FB49" s="136" t="str">
        <f t="shared" si="84"/>
        <v/>
      </c>
      <c r="FC49" s="136" t="str">
        <f t="shared" si="85"/>
        <v/>
      </c>
      <c r="FD49" s="137" t="str">
        <f t="shared" si="86"/>
        <v/>
      </c>
      <c r="FE49" s="77"/>
      <c r="FF49" s="80" t="str">
        <f>IFERROR(LOOKUP(FG49,$B$3:$B$25,$A$3:$A$25),"")</f>
        <v/>
      </c>
      <c r="FG49" s="138" t="str">
        <f>IFERROR(FH40,"")</f>
        <v/>
      </c>
      <c r="FH49" s="136" t="str">
        <f t="shared" si="87"/>
        <v/>
      </c>
      <c r="FI49" s="136" t="str">
        <f t="shared" si="88"/>
        <v/>
      </c>
      <c r="FJ49" s="136" t="str">
        <f t="shared" si="89"/>
        <v/>
      </c>
      <c r="FK49" s="137" t="str">
        <f t="shared" si="90"/>
        <v/>
      </c>
      <c r="FL49" s="77"/>
      <c r="FM49" s="80" t="str">
        <f>IFERROR(LOOKUP(FN49,$B$3:$B$25,$A$3:$A$25),"")</f>
        <v/>
      </c>
      <c r="FN49" s="138" t="str">
        <f>FO40</f>
        <v/>
      </c>
      <c r="FO49" s="136" t="str">
        <f t="shared" si="91"/>
        <v/>
      </c>
      <c r="FP49" s="136" t="str">
        <f t="shared" si="92"/>
        <v/>
      </c>
      <c r="FQ49" s="136" t="str">
        <f t="shared" si="93"/>
        <v/>
      </c>
      <c r="FR49" s="137" t="str">
        <f t="shared" si="94"/>
        <v/>
      </c>
      <c r="FS49" s="77"/>
      <c r="FT49" s="80" t="str">
        <f>IFERROR(LOOKUP(FU49,$B$3:$B$25,$A$3:$A$25),"")</f>
        <v/>
      </c>
      <c r="FU49" s="138" t="str">
        <f>IFERROR(FV40,"")</f>
        <v/>
      </c>
      <c r="FV49" s="136" t="str">
        <f t="shared" si="95"/>
        <v/>
      </c>
      <c r="FW49" s="136" t="str">
        <f t="shared" si="96"/>
        <v/>
      </c>
      <c r="FX49" s="136" t="str">
        <f t="shared" si="0"/>
        <v/>
      </c>
      <c r="FY49" s="137" t="str">
        <f t="shared" si="97"/>
        <v/>
      </c>
      <c r="FZ49" s="77"/>
      <c r="GA49" s="80" t="str">
        <f>IFERROR(LOOKUP(GB49,$B$3:$B$25,$A$3:$A$25),"")</f>
        <v/>
      </c>
      <c r="GB49" s="138" t="str">
        <f>IFERROR(GC40,"")</f>
        <v/>
      </c>
      <c r="GC49" s="136" t="str">
        <f t="shared" si="98"/>
        <v/>
      </c>
      <c r="GD49" s="136" t="str">
        <f t="shared" si="99"/>
        <v/>
      </c>
      <c r="GE49" s="136" t="str">
        <f t="shared" si="100"/>
        <v/>
      </c>
      <c r="GF49" s="137" t="str">
        <f t="shared" si="101"/>
        <v/>
      </c>
      <c r="GG49" s="77"/>
      <c r="GH49" s="80" t="str">
        <f>IFERROR(LOOKUP(GI49,$B$3:$B$25,$A$3:$A$25),"")</f>
        <v/>
      </c>
      <c r="GI49" s="138" t="str">
        <f>IFERROR(GJ40,"")</f>
        <v/>
      </c>
      <c r="GJ49" s="136" t="str">
        <f t="shared" si="102"/>
        <v/>
      </c>
      <c r="GK49" s="136" t="str">
        <f t="shared" si="103"/>
        <v/>
      </c>
      <c r="GL49" s="136" t="str">
        <f t="shared" si="104"/>
        <v/>
      </c>
      <c r="GM49" s="137" t="str">
        <f t="shared" si="105"/>
        <v/>
      </c>
      <c r="GN49" s="77"/>
      <c r="GO49" s="80" t="str">
        <f>IFERROR(LOOKUP(GP49,$B$3:$B$25,$A$3:$A$25),"")</f>
        <v/>
      </c>
      <c r="GP49" s="138" t="str">
        <f>IFERROR(GQ40,"")</f>
        <v/>
      </c>
      <c r="GQ49" s="136" t="str">
        <f t="shared" si="106"/>
        <v/>
      </c>
      <c r="GR49" s="136" t="str">
        <f t="shared" si="107"/>
        <v/>
      </c>
      <c r="GS49" s="136" t="str">
        <f t="shared" si="108"/>
        <v/>
      </c>
      <c r="GT49" s="137" t="str">
        <f t="shared" si="109"/>
        <v/>
      </c>
      <c r="GU49" s="78"/>
      <c r="GV49" s="80" t="str">
        <f>IFERROR(LOOKUP(GW49,$B$3:$B$25,$A$3:$A$25),"")</f>
        <v/>
      </c>
      <c r="GW49" s="138" t="str">
        <f>IFERROR(GX40,"")</f>
        <v/>
      </c>
      <c r="GX49" s="136" t="str">
        <f t="shared" si="110"/>
        <v/>
      </c>
      <c r="GY49" s="136" t="str">
        <f t="shared" si="111"/>
        <v/>
      </c>
      <c r="GZ49" s="136" t="str">
        <f t="shared" si="112"/>
        <v/>
      </c>
      <c r="HA49" s="137" t="str">
        <f t="shared" si="113"/>
        <v/>
      </c>
      <c r="HB49" s="78"/>
      <c r="HC49" s="80" t="str">
        <f>IFERROR(LOOKUP(HD49,$B$3:$B$25,$A$3:$A$25),"")</f>
        <v/>
      </c>
      <c r="HD49" s="138" t="str">
        <f>IFERROR(HE40,"")</f>
        <v/>
      </c>
      <c r="HE49" s="136" t="str">
        <f t="shared" si="114"/>
        <v/>
      </c>
      <c r="HF49" s="136" t="str">
        <f t="shared" si="115"/>
        <v/>
      </c>
      <c r="HG49" s="136" t="str">
        <f t="shared" si="116"/>
        <v/>
      </c>
      <c r="HH49" s="137" t="str">
        <f t="shared" si="117"/>
        <v/>
      </c>
      <c r="HI49" s="78"/>
      <c r="HJ49" s="80" t="str">
        <f>IFERROR(LOOKUP(HK49,$B$3:$B$25,$A$3:$A$25),"")</f>
        <v/>
      </c>
      <c r="HK49" s="138" t="str">
        <f>IFERROR(HL40,"")</f>
        <v/>
      </c>
      <c r="HL49" s="136" t="str">
        <f t="shared" si="118"/>
        <v/>
      </c>
      <c r="HM49" s="136" t="str">
        <f t="shared" si="119"/>
        <v/>
      </c>
      <c r="HN49" s="136" t="str">
        <f t="shared" si="120"/>
        <v/>
      </c>
      <c r="HO49" s="137" t="str">
        <f t="shared" si="121"/>
        <v/>
      </c>
      <c r="HP49" s="78"/>
      <c r="HQ49" s="80" t="str">
        <f>IFERROR(LOOKUP(HR49,$B$3:$B$25,$A$3:$A$25),"")</f>
        <v/>
      </c>
      <c r="HR49" s="138" t="str">
        <f>IFERROR(HS40,"")</f>
        <v/>
      </c>
      <c r="HS49" s="136" t="str">
        <f t="shared" si="122"/>
        <v/>
      </c>
      <c r="HT49" s="136" t="str">
        <f t="shared" si="123"/>
        <v/>
      </c>
      <c r="HU49" s="136" t="str">
        <f t="shared" si="124"/>
        <v/>
      </c>
      <c r="HV49" s="137" t="str">
        <f t="shared" si="125"/>
        <v/>
      </c>
      <c r="HW49" s="78"/>
      <c r="HX49" s="80" t="str">
        <f>IFERROR(LOOKUP(HY49,$B$3:$B$25,$A$3:$A$25),"")</f>
        <v/>
      </c>
      <c r="HY49" s="138" t="str">
        <f>IFERROR(HZ40,"")</f>
        <v/>
      </c>
      <c r="HZ49" s="136" t="str">
        <f t="shared" si="126"/>
        <v/>
      </c>
      <c r="IA49" s="136" t="str">
        <f t="shared" si="127"/>
        <v/>
      </c>
      <c r="IB49" s="136" t="str">
        <f t="shared" si="128"/>
        <v/>
      </c>
      <c r="IC49" s="137" t="str">
        <f t="shared" si="129"/>
        <v/>
      </c>
      <c r="ID49" s="78"/>
      <c r="IE49" s="80" t="str">
        <f>IFERROR(LOOKUP(IF49,$B$3:$B$25,$A$3:$A$25),"")</f>
        <v/>
      </c>
      <c r="IF49" s="138" t="str">
        <f>IFERROR(IG40,"")</f>
        <v/>
      </c>
      <c r="IG49" s="136" t="str">
        <f t="shared" si="130"/>
        <v/>
      </c>
      <c r="IH49" s="136" t="str">
        <f t="shared" si="131"/>
        <v/>
      </c>
      <c r="II49" s="136" t="str">
        <f t="shared" si="132"/>
        <v/>
      </c>
      <c r="IJ49" s="137" t="str">
        <f t="shared" si="133"/>
        <v/>
      </c>
      <c r="IK49" s="78"/>
      <c r="IL49" s="80" t="str">
        <f>IFERROR(LOOKUP(IM49,$B$3:$B$25,$A$3:$A$25),"")</f>
        <v/>
      </c>
      <c r="IM49" s="138" t="str">
        <f>IFERROR(IN40,"")</f>
        <v/>
      </c>
      <c r="IN49" s="136" t="str">
        <f t="shared" si="134"/>
        <v/>
      </c>
      <c r="IO49" s="136" t="str">
        <f t="shared" si="135"/>
        <v/>
      </c>
      <c r="IP49" s="136" t="str">
        <f t="shared" si="136"/>
        <v/>
      </c>
      <c r="IQ49" s="137" t="str">
        <f t="shared" si="137"/>
        <v/>
      </c>
      <c r="IR49" s="78"/>
      <c r="IS49" s="80" t="str">
        <f>IFERROR(LOOKUP(IT49,$B$3:$B$25,$A$3:$A$25),"")</f>
        <v/>
      </c>
      <c r="IT49" s="138" t="str">
        <f>IFERROR(IU40,"")</f>
        <v/>
      </c>
      <c r="IU49" s="136" t="str">
        <f t="shared" si="138"/>
        <v/>
      </c>
      <c r="IV49" s="136" t="str">
        <f t="shared" si="139"/>
        <v/>
      </c>
      <c r="IW49" s="136" t="str">
        <f t="shared" si="140"/>
        <v/>
      </c>
      <c r="IX49" s="137" t="str">
        <f t="shared" si="141"/>
        <v/>
      </c>
      <c r="IY49" s="78"/>
      <c r="IZ49" s="80" t="str">
        <f>IFERROR(LOOKUP(JA49,$B$3:$B$25,$A$3:$A$25),"")</f>
        <v/>
      </c>
      <c r="JA49" s="138" t="str">
        <f>IFERROR(JB40,"")</f>
        <v/>
      </c>
      <c r="JB49" s="136" t="str">
        <f t="shared" si="142"/>
        <v/>
      </c>
      <c r="JC49" s="136" t="str">
        <f t="shared" si="143"/>
        <v/>
      </c>
      <c r="JD49" s="136" t="str">
        <f t="shared" si="144"/>
        <v/>
      </c>
      <c r="JE49" s="137" t="str">
        <f t="shared" si="145"/>
        <v/>
      </c>
      <c r="JF49" s="78"/>
      <c r="JG49" s="80" t="str">
        <f>IFERROR(LOOKUP(JH49,$B$3:$B$25,$A$3:$A$25),"")</f>
        <v/>
      </c>
      <c r="JH49" s="138" t="str">
        <f>IFERROR(JI40,"")</f>
        <v/>
      </c>
      <c r="JI49" s="136" t="str">
        <f t="shared" si="146"/>
        <v/>
      </c>
      <c r="JJ49" s="136" t="str">
        <f t="shared" si="147"/>
        <v/>
      </c>
      <c r="JK49" s="136" t="str">
        <f t="shared" si="148"/>
        <v/>
      </c>
      <c r="JL49" s="137" t="str">
        <f t="shared" si="149"/>
        <v/>
      </c>
      <c r="JM49" s="78"/>
      <c r="JN49" s="80" t="str">
        <f>IFERROR(LOOKUP(JO49,$B$3:$B$25,$A$3:$A$25),"")</f>
        <v/>
      </c>
      <c r="JO49" s="138" t="str">
        <f>IFERROR(JP40,"")</f>
        <v/>
      </c>
      <c r="JP49" s="136" t="str">
        <f t="shared" si="150"/>
        <v/>
      </c>
      <c r="JQ49" s="136" t="str">
        <f t="shared" si="151"/>
        <v/>
      </c>
      <c r="JR49" s="136" t="str">
        <f t="shared" si="152"/>
        <v/>
      </c>
      <c r="JS49" s="137" t="str">
        <f t="shared" si="153"/>
        <v/>
      </c>
    </row>
    <row r="50" spans="1:279" ht="16.5" hidden="1" thickBot="1">
      <c r="A50" s="139">
        <f>IFERROR(A49+1,"")</f>
        <v>16</v>
      </c>
      <c r="B50" s="140">
        <f>B49</f>
        <v>0.82561169352199604</v>
      </c>
      <c r="C50" s="141">
        <f t="shared" si="154"/>
        <v>-1.5241519231995999E-3</v>
      </c>
      <c r="D50" s="141">
        <f t="shared" si="1"/>
        <v>1.002829043573E-3</v>
      </c>
      <c r="E50" s="141">
        <f t="shared" si="155"/>
        <v>-1.5729708087000001E-6</v>
      </c>
      <c r="F50" s="142">
        <f t="shared" si="2"/>
        <v>1.9354098768000001E-6</v>
      </c>
      <c r="G50" s="77"/>
      <c r="H50" s="139">
        <f>IFERROR(H49+1,"")</f>
        <v>16</v>
      </c>
      <c r="I50" s="140">
        <f>I49</f>
        <v>0.82388449874914205</v>
      </c>
      <c r="J50" s="141">
        <f>IFERROR(LOOKUP($H$50,$A$3:$A$25,$C$3:$C$25),"")</f>
        <v>-1.5241519231995999E-3</v>
      </c>
      <c r="K50" s="141">
        <f>IFERROR(LOOKUP($H$50,$A$3:$A$25,$D$3:$D$25),"")</f>
        <v>1.002829043573E-3</v>
      </c>
      <c r="L50" s="141">
        <f>IFERROR(LOOKUP($H$50,$A$3:$A$25,$E$3:$E$25),"")</f>
        <v>-1.5729708087000001E-6</v>
      </c>
      <c r="M50" s="142">
        <f>IFERROR(LOOKUP($H$50,$A$3:$A$25,$F$3:$F$25),"")</f>
        <v>1.9354098768000001E-6</v>
      </c>
      <c r="N50" s="77"/>
      <c r="O50" s="139" t="str">
        <f>IFERROR(O49+1,"")</f>
        <v/>
      </c>
      <c r="P50" s="140" t="str">
        <f>P49</f>
        <v/>
      </c>
      <c r="Q50" s="141" t="str">
        <f t="shared" si="3"/>
        <v/>
      </c>
      <c r="R50" s="141" t="str">
        <f t="shared" si="4"/>
        <v/>
      </c>
      <c r="S50" s="141" t="str">
        <f t="shared" si="5"/>
        <v/>
      </c>
      <c r="T50" s="142" t="str">
        <f t="shared" si="6"/>
        <v/>
      </c>
      <c r="U50" s="77"/>
      <c r="V50" s="139" t="str">
        <f>IFERROR(V49+1,"")</f>
        <v/>
      </c>
      <c r="W50" s="140" t="str">
        <f>W49</f>
        <v/>
      </c>
      <c r="X50" s="141" t="str">
        <f t="shared" si="7"/>
        <v/>
      </c>
      <c r="Y50" s="141" t="str">
        <f t="shared" si="8"/>
        <v/>
      </c>
      <c r="Z50" s="141" t="str">
        <f t="shared" si="9"/>
        <v/>
      </c>
      <c r="AA50" s="142" t="str">
        <f t="shared" si="10"/>
        <v/>
      </c>
      <c r="AB50" s="77"/>
      <c r="AC50" s="139" t="str">
        <f>IFERROR(AC49+1,"")</f>
        <v/>
      </c>
      <c r="AD50" s="140" t="str">
        <f>IFERROR(AD49,"")</f>
        <v/>
      </c>
      <c r="AE50" s="141" t="str">
        <f t="shared" si="11"/>
        <v/>
      </c>
      <c r="AF50" s="141" t="str">
        <f t="shared" si="12"/>
        <v/>
      </c>
      <c r="AG50" s="141" t="str">
        <f t="shared" si="13"/>
        <v/>
      </c>
      <c r="AH50" s="142" t="str">
        <f t="shared" si="14"/>
        <v/>
      </c>
      <c r="AI50" s="77"/>
      <c r="AJ50" s="139" t="str">
        <f>IFERROR(AJ49+1,"")</f>
        <v/>
      </c>
      <c r="AK50" s="140" t="str">
        <f>AK49</f>
        <v/>
      </c>
      <c r="AL50" s="141" t="str">
        <f t="shared" si="15"/>
        <v/>
      </c>
      <c r="AM50" s="141" t="str">
        <f t="shared" si="16"/>
        <v/>
      </c>
      <c r="AN50" s="141" t="str">
        <f t="shared" si="17"/>
        <v/>
      </c>
      <c r="AO50" s="142" t="str">
        <f t="shared" si="18"/>
        <v/>
      </c>
      <c r="AP50" s="77"/>
      <c r="AQ50" s="139" t="str">
        <f>IFERROR(AQ49+1,"")</f>
        <v/>
      </c>
      <c r="AR50" s="140" t="str">
        <f>IFERROR(AR49,"")</f>
        <v/>
      </c>
      <c r="AS50" s="141" t="str">
        <f t="shared" si="19"/>
        <v/>
      </c>
      <c r="AT50" s="141" t="str">
        <f t="shared" si="20"/>
        <v/>
      </c>
      <c r="AU50" s="141" t="str">
        <f t="shared" si="21"/>
        <v/>
      </c>
      <c r="AV50" s="142" t="str">
        <f t="shared" si="22"/>
        <v/>
      </c>
      <c r="AW50" s="77"/>
      <c r="AX50" s="139" t="str">
        <f>IFERROR(AX49+1,"")</f>
        <v/>
      </c>
      <c r="AY50" s="140" t="str">
        <f>IFERROR(AY49,"")</f>
        <v/>
      </c>
      <c r="AZ50" s="141" t="str">
        <f t="shared" si="23"/>
        <v/>
      </c>
      <c r="BA50" s="141" t="str">
        <f t="shared" si="24"/>
        <v/>
      </c>
      <c r="BB50" s="141" t="str">
        <f t="shared" si="25"/>
        <v/>
      </c>
      <c r="BC50" s="142" t="str">
        <f t="shared" si="26"/>
        <v/>
      </c>
      <c r="BD50" s="77"/>
      <c r="BE50" s="139" t="str">
        <f>IFERROR(BE49+1,"")</f>
        <v/>
      </c>
      <c r="BF50" s="140" t="str">
        <f>IFERROR(BF49,"")</f>
        <v/>
      </c>
      <c r="BG50" s="141" t="str">
        <f t="shared" si="27"/>
        <v/>
      </c>
      <c r="BH50" s="141" t="str">
        <f t="shared" si="28"/>
        <v/>
      </c>
      <c r="BI50" s="141" t="str">
        <f t="shared" si="29"/>
        <v/>
      </c>
      <c r="BJ50" s="142" t="str">
        <f t="shared" si="30"/>
        <v/>
      </c>
      <c r="BK50" s="77"/>
      <c r="BL50" s="139" t="str">
        <f>IFERROR(BL49+1,"")</f>
        <v/>
      </c>
      <c r="BM50" s="140" t="str">
        <f>IFERROR(BM49,"")</f>
        <v/>
      </c>
      <c r="BN50" s="141" t="str">
        <f t="shared" si="31"/>
        <v/>
      </c>
      <c r="BO50" s="141" t="str">
        <f t="shared" si="32"/>
        <v/>
      </c>
      <c r="BP50" s="141" t="str">
        <f t="shared" si="33"/>
        <v/>
      </c>
      <c r="BQ50" s="142" t="str">
        <f t="shared" si="34"/>
        <v/>
      </c>
      <c r="BR50" s="78"/>
      <c r="BS50" s="139" t="str">
        <f>IFERROR(BS49+1,"")</f>
        <v/>
      </c>
      <c r="BT50" s="140" t="str">
        <f>IFERROR(BT49,"")</f>
        <v/>
      </c>
      <c r="BU50" s="141" t="str">
        <f t="shared" si="35"/>
        <v/>
      </c>
      <c r="BV50" s="141" t="str">
        <f t="shared" si="36"/>
        <v/>
      </c>
      <c r="BW50" s="141" t="str">
        <f t="shared" si="37"/>
        <v/>
      </c>
      <c r="BX50" s="142" t="str">
        <f t="shared" si="38"/>
        <v/>
      </c>
      <c r="BY50" s="78"/>
      <c r="BZ50" s="139" t="str">
        <f>IFERROR(BZ49+1,"")</f>
        <v/>
      </c>
      <c r="CA50" s="140" t="str">
        <f>IFERROR(CA49,"")</f>
        <v/>
      </c>
      <c r="CB50" s="141" t="str">
        <f t="shared" si="39"/>
        <v/>
      </c>
      <c r="CC50" s="141" t="str">
        <f t="shared" si="40"/>
        <v/>
      </c>
      <c r="CD50" s="141" t="str">
        <f t="shared" si="41"/>
        <v/>
      </c>
      <c r="CE50" s="142" t="str">
        <f t="shared" si="42"/>
        <v/>
      </c>
      <c r="CF50" s="78"/>
      <c r="CG50" s="139" t="str">
        <f>IFERROR(CG49+1,"")</f>
        <v/>
      </c>
      <c r="CH50" s="140" t="str">
        <f>IFERROR(CH49,"")</f>
        <v/>
      </c>
      <c r="CI50" s="141" t="str">
        <f t="shared" si="43"/>
        <v/>
      </c>
      <c r="CJ50" s="141" t="str">
        <f t="shared" si="44"/>
        <v/>
      </c>
      <c r="CK50" s="141" t="str">
        <f t="shared" si="45"/>
        <v/>
      </c>
      <c r="CL50" s="142" t="str">
        <f t="shared" si="46"/>
        <v/>
      </c>
      <c r="CM50" s="78"/>
      <c r="CN50" s="139" t="str">
        <f>IFERROR(CN49+1,"")</f>
        <v/>
      </c>
      <c r="CO50" s="140" t="str">
        <f>IFERROR(CO49,"")</f>
        <v/>
      </c>
      <c r="CP50" s="141" t="str">
        <f t="shared" si="47"/>
        <v/>
      </c>
      <c r="CQ50" s="141" t="str">
        <f t="shared" si="48"/>
        <v/>
      </c>
      <c r="CR50" s="141" t="str">
        <f t="shared" si="49"/>
        <v/>
      </c>
      <c r="CS50" s="142" t="str">
        <f t="shared" si="50"/>
        <v/>
      </c>
      <c r="CT50" s="78"/>
      <c r="CU50" s="139" t="str">
        <f>IFERROR(CU49+1,"")</f>
        <v/>
      </c>
      <c r="CV50" s="140" t="str">
        <f>IFERROR(CV49,"")</f>
        <v/>
      </c>
      <c r="CW50" s="141" t="str">
        <f t="shared" si="51"/>
        <v/>
      </c>
      <c r="CX50" s="141" t="str">
        <f t="shared" si="52"/>
        <v/>
      </c>
      <c r="CY50" s="141" t="str">
        <f t="shared" si="53"/>
        <v/>
      </c>
      <c r="CZ50" s="142" t="str">
        <f t="shared" si="54"/>
        <v/>
      </c>
      <c r="DA50" s="78"/>
      <c r="DB50" s="139" t="str">
        <f>IFERROR(DB49+1,"")</f>
        <v/>
      </c>
      <c r="DC50" s="140" t="str">
        <f>IFERROR(DC49,"")</f>
        <v/>
      </c>
      <c r="DD50" s="141" t="str">
        <f t="shared" si="55"/>
        <v/>
      </c>
      <c r="DE50" s="141" t="str">
        <f t="shared" si="56"/>
        <v/>
      </c>
      <c r="DF50" s="141" t="str">
        <f t="shared" si="57"/>
        <v/>
      </c>
      <c r="DG50" s="142" t="str">
        <f t="shared" si="58"/>
        <v/>
      </c>
      <c r="DH50" s="78"/>
      <c r="DI50" s="139" t="str">
        <f>IFERROR(DI49+1,"")</f>
        <v/>
      </c>
      <c r="DJ50" s="140" t="str">
        <f>IFERROR(DJ49,"")</f>
        <v/>
      </c>
      <c r="DK50" s="141" t="str">
        <f t="shared" si="59"/>
        <v/>
      </c>
      <c r="DL50" s="141" t="str">
        <f t="shared" si="60"/>
        <v/>
      </c>
      <c r="DM50" s="141" t="str">
        <f t="shared" si="61"/>
        <v/>
      </c>
      <c r="DN50" s="142" t="str">
        <f t="shared" si="62"/>
        <v/>
      </c>
      <c r="DO50" s="78"/>
      <c r="DP50" s="139" t="str">
        <f>IFERROR(DP49+1,"")</f>
        <v/>
      </c>
      <c r="DQ50" s="140" t="str">
        <f>IFERROR(DQ49,"")</f>
        <v/>
      </c>
      <c r="DR50" s="141" t="str">
        <f t="shared" si="63"/>
        <v/>
      </c>
      <c r="DS50" s="141" t="str">
        <f t="shared" si="64"/>
        <v/>
      </c>
      <c r="DT50" s="141" t="str">
        <f t="shared" si="65"/>
        <v/>
      </c>
      <c r="DU50" s="142" t="str">
        <f t="shared" si="66"/>
        <v/>
      </c>
      <c r="DV50" s="78"/>
      <c r="DW50" s="139" t="str">
        <f>IFERROR(DW49+1,"")</f>
        <v/>
      </c>
      <c r="DX50" s="140" t="str">
        <f>IFERROR(DX49,"")</f>
        <v/>
      </c>
      <c r="DY50" s="141" t="str">
        <f t="shared" si="67"/>
        <v/>
      </c>
      <c r="DZ50" s="141" t="str">
        <f t="shared" si="68"/>
        <v/>
      </c>
      <c r="EA50" s="141" t="str">
        <f t="shared" si="69"/>
        <v/>
      </c>
      <c r="EB50" s="142" t="str">
        <f t="shared" si="70"/>
        <v/>
      </c>
      <c r="EC50" s="78"/>
      <c r="ED50" s="139" t="str">
        <f>IFERROR(ED49+1,"")</f>
        <v/>
      </c>
      <c r="EE50" s="140" t="str">
        <f>IFERROR(EE49,"")</f>
        <v/>
      </c>
      <c r="EF50" s="141" t="str">
        <f t="shared" si="71"/>
        <v/>
      </c>
      <c r="EG50" s="141" t="str">
        <f t="shared" si="72"/>
        <v/>
      </c>
      <c r="EH50" s="141" t="str">
        <f t="shared" si="73"/>
        <v/>
      </c>
      <c r="EI50" s="142" t="str">
        <f t="shared" si="74"/>
        <v/>
      </c>
      <c r="EJ50" s="78"/>
      <c r="EK50" s="139" t="str">
        <f>IFERROR(EK49+1,"")</f>
        <v/>
      </c>
      <c r="EL50" s="140" t="str">
        <f>IFERROR(EL49,"")</f>
        <v/>
      </c>
      <c r="EM50" s="141" t="str">
        <f t="shared" si="75"/>
        <v/>
      </c>
      <c r="EN50" s="141" t="str">
        <f t="shared" si="76"/>
        <v/>
      </c>
      <c r="EO50" s="141" t="str">
        <f t="shared" si="77"/>
        <v/>
      </c>
      <c r="EP50" s="142" t="str">
        <f t="shared" si="78"/>
        <v/>
      </c>
      <c r="EQ50" s="77"/>
      <c r="ER50" s="139" t="str">
        <f>IFERROR(ER49+1,"")</f>
        <v/>
      </c>
      <c r="ES50" s="140" t="str">
        <f>ES49</f>
        <v/>
      </c>
      <c r="ET50" s="141" t="str">
        <f t="shared" si="79"/>
        <v/>
      </c>
      <c r="EU50" s="141" t="str">
        <f t="shared" si="80"/>
        <v/>
      </c>
      <c r="EV50" s="141" t="str">
        <f t="shared" si="81"/>
        <v/>
      </c>
      <c r="EW50" s="142" t="str">
        <f t="shared" si="82"/>
        <v/>
      </c>
      <c r="EX50" s="77"/>
      <c r="EY50" s="139" t="str">
        <f>IFERROR(EY49+1,"")</f>
        <v/>
      </c>
      <c r="EZ50" s="140" t="str">
        <f>EZ49</f>
        <v/>
      </c>
      <c r="FA50" s="141" t="str">
        <f t="shared" si="83"/>
        <v/>
      </c>
      <c r="FB50" s="141" t="str">
        <f t="shared" si="84"/>
        <v/>
      </c>
      <c r="FC50" s="141" t="str">
        <f t="shared" si="85"/>
        <v/>
      </c>
      <c r="FD50" s="142" t="str">
        <f t="shared" si="86"/>
        <v/>
      </c>
      <c r="FE50" s="77"/>
      <c r="FF50" s="139" t="str">
        <f>IFERROR(FF49+1,"")</f>
        <v/>
      </c>
      <c r="FG50" s="140" t="str">
        <f>IFERROR(FG49,"")</f>
        <v/>
      </c>
      <c r="FH50" s="141" t="str">
        <f t="shared" si="87"/>
        <v/>
      </c>
      <c r="FI50" s="141" t="str">
        <f t="shared" si="88"/>
        <v/>
      </c>
      <c r="FJ50" s="141" t="str">
        <f t="shared" si="89"/>
        <v/>
      </c>
      <c r="FK50" s="142" t="str">
        <f t="shared" si="90"/>
        <v/>
      </c>
      <c r="FL50" s="77"/>
      <c r="FM50" s="139" t="str">
        <f>IFERROR(FM49+1,"")</f>
        <v/>
      </c>
      <c r="FN50" s="140" t="str">
        <f>FN49</f>
        <v/>
      </c>
      <c r="FO50" s="141" t="str">
        <f t="shared" si="91"/>
        <v/>
      </c>
      <c r="FP50" s="141" t="str">
        <f t="shared" si="92"/>
        <v/>
      </c>
      <c r="FQ50" s="141" t="str">
        <f t="shared" si="93"/>
        <v/>
      </c>
      <c r="FR50" s="142" t="str">
        <f t="shared" si="94"/>
        <v/>
      </c>
      <c r="FS50" s="77"/>
      <c r="FT50" s="139" t="str">
        <f>IFERROR(FT49+1,"")</f>
        <v/>
      </c>
      <c r="FU50" s="140" t="str">
        <f>IFERROR(FU49,"")</f>
        <v/>
      </c>
      <c r="FV50" s="141" t="str">
        <f t="shared" si="95"/>
        <v/>
      </c>
      <c r="FW50" s="141" t="str">
        <f t="shared" si="96"/>
        <v/>
      </c>
      <c r="FX50" s="141" t="str">
        <f t="shared" si="0"/>
        <v/>
      </c>
      <c r="FY50" s="142" t="str">
        <f t="shared" si="97"/>
        <v/>
      </c>
      <c r="FZ50" s="77"/>
      <c r="GA50" s="139" t="str">
        <f>IFERROR(GA49+1,"")</f>
        <v/>
      </c>
      <c r="GB50" s="140" t="str">
        <f>IFERROR(GB49,"")</f>
        <v/>
      </c>
      <c r="GC50" s="141" t="str">
        <f t="shared" si="98"/>
        <v/>
      </c>
      <c r="GD50" s="141" t="str">
        <f t="shared" si="99"/>
        <v/>
      </c>
      <c r="GE50" s="141" t="str">
        <f t="shared" si="100"/>
        <v/>
      </c>
      <c r="GF50" s="142" t="str">
        <f t="shared" si="101"/>
        <v/>
      </c>
      <c r="GG50" s="77"/>
      <c r="GH50" s="139" t="str">
        <f>IFERROR(GH49+1,"")</f>
        <v/>
      </c>
      <c r="GI50" s="140" t="str">
        <f>IFERROR(GI49,"")</f>
        <v/>
      </c>
      <c r="GJ50" s="141" t="str">
        <f t="shared" si="102"/>
        <v/>
      </c>
      <c r="GK50" s="141" t="str">
        <f t="shared" si="103"/>
        <v/>
      </c>
      <c r="GL50" s="141" t="str">
        <f t="shared" si="104"/>
        <v/>
      </c>
      <c r="GM50" s="142" t="str">
        <f t="shared" si="105"/>
        <v/>
      </c>
      <c r="GN50" s="77"/>
      <c r="GO50" s="139" t="str">
        <f>IFERROR(GO49+1,"")</f>
        <v/>
      </c>
      <c r="GP50" s="140" t="str">
        <f>IFERROR(GP49,"")</f>
        <v/>
      </c>
      <c r="GQ50" s="141" t="str">
        <f t="shared" si="106"/>
        <v/>
      </c>
      <c r="GR50" s="141" t="str">
        <f t="shared" si="107"/>
        <v/>
      </c>
      <c r="GS50" s="141" t="str">
        <f t="shared" si="108"/>
        <v/>
      </c>
      <c r="GT50" s="142" t="str">
        <f t="shared" si="109"/>
        <v/>
      </c>
      <c r="GU50" s="78"/>
      <c r="GV50" s="139" t="str">
        <f>IFERROR(GV49+1,"")</f>
        <v/>
      </c>
      <c r="GW50" s="140" t="str">
        <f>IFERROR(GW49,"")</f>
        <v/>
      </c>
      <c r="GX50" s="141" t="str">
        <f t="shared" si="110"/>
        <v/>
      </c>
      <c r="GY50" s="141" t="str">
        <f t="shared" si="111"/>
        <v/>
      </c>
      <c r="GZ50" s="141" t="str">
        <f t="shared" si="112"/>
        <v/>
      </c>
      <c r="HA50" s="142" t="str">
        <f t="shared" si="113"/>
        <v/>
      </c>
      <c r="HB50" s="78"/>
      <c r="HC50" s="139" t="str">
        <f>IFERROR(HC49+1,"")</f>
        <v/>
      </c>
      <c r="HD50" s="140" t="str">
        <f>IFERROR(HD49,"")</f>
        <v/>
      </c>
      <c r="HE50" s="141" t="str">
        <f t="shared" si="114"/>
        <v/>
      </c>
      <c r="HF50" s="141" t="str">
        <f t="shared" si="115"/>
        <v/>
      </c>
      <c r="HG50" s="141" t="str">
        <f t="shared" si="116"/>
        <v/>
      </c>
      <c r="HH50" s="142" t="str">
        <f t="shared" si="117"/>
        <v/>
      </c>
      <c r="HI50" s="78"/>
      <c r="HJ50" s="139" t="str">
        <f>IFERROR(HJ49+1,"")</f>
        <v/>
      </c>
      <c r="HK50" s="140" t="str">
        <f>IFERROR(HK49,"")</f>
        <v/>
      </c>
      <c r="HL50" s="141" t="str">
        <f t="shared" si="118"/>
        <v/>
      </c>
      <c r="HM50" s="141" t="str">
        <f t="shared" si="119"/>
        <v/>
      </c>
      <c r="HN50" s="141" t="str">
        <f t="shared" si="120"/>
        <v/>
      </c>
      <c r="HO50" s="142" t="str">
        <f t="shared" si="121"/>
        <v/>
      </c>
      <c r="HP50" s="78"/>
      <c r="HQ50" s="139" t="str">
        <f>IFERROR(HQ49+1,"")</f>
        <v/>
      </c>
      <c r="HR50" s="140" t="str">
        <f>IFERROR(HR49,"")</f>
        <v/>
      </c>
      <c r="HS50" s="141" t="str">
        <f t="shared" si="122"/>
        <v/>
      </c>
      <c r="HT50" s="141" t="str">
        <f t="shared" si="123"/>
        <v/>
      </c>
      <c r="HU50" s="141" t="str">
        <f t="shared" si="124"/>
        <v/>
      </c>
      <c r="HV50" s="142" t="str">
        <f t="shared" si="125"/>
        <v/>
      </c>
      <c r="HW50" s="78"/>
      <c r="HX50" s="139" t="str">
        <f>IFERROR(HX49+1,"")</f>
        <v/>
      </c>
      <c r="HY50" s="140" t="str">
        <f>IFERROR(HY49,"")</f>
        <v/>
      </c>
      <c r="HZ50" s="141" t="str">
        <f t="shared" si="126"/>
        <v/>
      </c>
      <c r="IA50" s="141" t="str">
        <f t="shared" si="127"/>
        <v/>
      </c>
      <c r="IB50" s="141" t="str">
        <f t="shared" si="128"/>
        <v/>
      </c>
      <c r="IC50" s="142" t="str">
        <f t="shared" si="129"/>
        <v/>
      </c>
      <c r="ID50" s="78"/>
      <c r="IE50" s="139" t="str">
        <f>IFERROR(IE49+1,"")</f>
        <v/>
      </c>
      <c r="IF50" s="140" t="str">
        <f>IFERROR(IF49,"")</f>
        <v/>
      </c>
      <c r="IG50" s="141" t="str">
        <f t="shared" si="130"/>
        <v/>
      </c>
      <c r="IH50" s="141" t="str">
        <f t="shared" si="131"/>
        <v/>
      </c>
      <c r="II50" s="141" t="str">
        <f t="shared" si="132"/>
        <v/>
      </c>
      <c r="IJ50" s="142" t="str">
        <f t="shared" si="133"/>
        <v/>
      </c>
      <c r="IK50" s="78"/>
      <c r="IL50" s="139" t="str">
        <f>IFERROR(IL49+1,"")</f>
        <v/>
      </c>
      <c r="IM50" s="140" t="str">
        <f>IFERROR(IM49,"")</f>
        <v/>
      </c>
      <c r="IN50" s="141" t="str">
        <f t="shared" si="134"/>
        <v/>
      </c>
      <c r="IO50" s="141" t="str">
        <f t="shared" si="135"/>
        <v/>
      </c>
      <c r="IP50" s="141" t="str">
        <f t="shared" si="136"/>
        <v/>
      </c>
      <c r="IQ50" s="142" t="str">
        <f t="shared" si="137"/>
        <v/>
      </c>
      <c r="IR50" s="78"/>
      <c r="IS50" s="139" t="str">
        <f>IFERROR(IS49+1,"")</f>
        <v/>
      </c>
      <c r="IT50" s="140" t="str">
        <f>IFERROR(IT49,"")</f>
        <v/>
      </c>
      <c r="IU50" s="141" t="str">
        <f t="shared" si="138"/>
        <v/>
      </c>
      <c r="IV50" s="141" t="str">
        <f t="shared" si="139"/>
        <v/>
      </c>
      <c r="IW50" s="141" t="str">
        <f t="shared" si="140"/>
        <v/>
      </c>
      <c r="IX50" s="142" t="str">
        <f t="shared" si="141"/>
        <v/>
      </c>
      <c r="IY50" s="78"/>
      <c r="IZ50" s="139" t="str">
        <f>IFERROR(IZ49+1,"")</f>
        <v/>
      </c>
      <c r="JA50" s="140" t="str">
        <f>IFERROR(JA49,"")</f>
        <v/>
      </c>
      <c r="JB50" s="141" t="str">
        <f t="shared" si="142"/>
        <v/>
      </c>
      <c r="JC50" s="141" t="str">
        <f t="shared" si="143"/>
        <v/>
      </c>
      <c r="JD50" s="141" t="str">
        <f t="shared" si="144"/>
        <v/>
      </c>
      <c r="JE50" s="142" t="str">
        <f t="shared" si="145"/>
        <v/>
      </c>
      <c r="JF50" s="78"/>
      <c r="JG50" s="139" t="str">
        <f>IFERROR(JG49+1,"")</f>
        <v/>
      </c>
      <c r="JH50" s="140" t="str">
        <f>IFERROR(JH49,"")</f>
        <v/>
      </c>
      <c r="JI50" s="141" t="str">
        <f t="shared" si="146"/>
        <v/>
      </c>
      <c r="JJ50" s="141" t="str">
        <f t="shared" si="147"/>
        <v/>
      </c>
      <c r="JK50" s="141" t="str">
        <f t="shared" si="148"/>
        <v/>
      </c>
      <c r="JL50" s="142" t="str">
        <f t="shared" si="149"/>
        <v/>
      </c>
      <c r="JM50" s="78"/>
      <c r="JN50" s="139" t="str">
        <f>IFERROR(JN49+1,"")</f>
        <v/>
      </c>
      <c r="JO50" s="140" t="str">
        <f>IFERROR(JO49,"")</f>
        <v/>
      </c>
      <c r="JP50" s="141" t="str">
        <f t="shared" si="150"/>
        <v/>
      </c>
      <c r="JQ50" s="141" t="str">
        <f t="shared" si="151"/>
        <v/>
      </c>
      <c r="JR50" s="141" t="str">
        <f t="shared" si="152"/>
        <v/>
      </c>
      <c r="JS50" s="142" t="str">
        <f t="shared" si="153"/>
        <v/>
      </c>
    </row>
    <row r="51" spans="1:279" hidden="1">
      <c r="A51" s="143"/>
      <c r="B51" s="77"/>
      <c r="C51" s="77"/>
      <c r="D51" s="77"/>
      <c r="E51" s="77"/>
      <c r="F51" s="144"/>
      <c r="G51" s="77"/>
      <c r="H51" s="143"/>
      <c r="I51" s="77"/>
      <c r="J51" s="77"/>
      <c r="K51" s="77"/>
      <c r="L51" s="77"/>
      <c r="M51" s="144"/>
      <c r="N51" s="77"/>
      <c r="O51" s="143"/>
      <c r="P51" s="77"/>
      <c r="Q51" s="77"/>
      <c r="R51" s="77"/>
      <c r="S51" s="77"/>
      <c r="T51" s="144"/>
      <c r="U51" s="77"/>
      <c r="V51" s="143"/>
      <c r="W51" s="77"/>
      <c r="X51" s="77"/>
      <c r="Y51" s="77"/>
      <c r="Z51" s="77"/>
      <c r="AA51" s="144"/>
      <c r="AB51" s="77"/>
      <c r="AC51" s="143"/>
      <c r="AD51" s="77"/>
      <c r="AE51" s="77"/>
      <c r="AF51" s="77"/>
      <c r="AG51" s="77"/>
      <c r="AH51" s="144"/>
      <c r="AI51" s="77"/>
      <c r="AJ51" s="143"/>
      <c r="AK51" s="77"/>
      <c r="AL51" s="77"/>
      <c r="AM51" s="77"/>
      <c r="AN51" s="77"/>
      <c r="AO51" s="144"/>
      <c r="AP51" s="77"/>
      <c r="AQ51" s="143"/>
      <c r="AR51" s="77"/>
      <c r="AS51" s="77"/>
      <c r="AT51" s="77"/>
      <c r="AU51" s="77"/>
      <c r="AV51" s="144"/>
      <c r="AW51" s="77"/>
      <c r="AX51" s="143"/>
      <c r="AY51" s="77"/>
      <c r="AZ51" s="77"/>
      <c r="BA51" s="77"/>
      <c r="BB51" s="77"/>
      <c r="BC51" s="144"/>
      <c r="BD51" s="77"/>
      <c r="BE51" s="143"/>
      <c r="BF51" s="77"/>
      <c r="BG51" s="77"/>
      <c r="BH51" s="77"/>
      <c r="BI51" s="77"/>
      <c r="BJ51" s="144"/>
      <c r="BK51" s="77"/>
      <c r="BL51" s="143"/>
      <c r="BM51" s="77"/>
      <c r="BN51" s="77"/>
      <c r="BO51" s="77"/>
      <c r="BP51" s="77"/>
      <c r="BQ51" s="144"/>
      <c r="BR51" s="78"/>
      <c r="BS51" s="143"/>
      <c r="BT51" s="77"/>
      <c r="BU51" s="77"/>
      <c r="BV51" s="77"/>
      <c r="BW51" s="77"/>
      <c r="BX51" s="144"/>
      <c r="BY51" s="78"/>
      <c r="BZ51" s="143"/>
      <c r="CA51" s="77"/>
      <c r="CB51" s="77"/>
      <c r="CC51" s="77"/>
      <c r="CD51" s="77"/>
      <c r="CE51" s="144"/>
      <c r="CF51" s="78"/>
      <c r="CG51" s="143"/>
      <c r="CH51" s="77"/>
      <c r="CI51" s="77"/>
      <c r="CJ51" s="77"/>
      <c r="CK51" s="77"/>
      <c r="CL51" s="144"/>
      <c r="CM51" s="78"/>
      <c r="CN51" s="143"/>
      <c r="CO51" s="77"/>
      <c r="CP51" s="77"/>
      <c r="CQ51" s="77"/>
      <c r="CR51" s="77"/>
      <c r="CS51" s="144"/>
      <c r="CT51" s="78"/>
      <c r="CU51" s="143"/>
      <c r="CV51" s="77"/>
      <c r="CW51" s="77"/>
      <c r="CX51" s="77"/>
      <c r="CY51" s="77"/>
      <c r="CZ51" s="144"/>
      <c r="DA51" s="78"/>
      <c r="DB51" s="143"/>
      <c r="DC51" s="77"/>
      <c r="DD51" s="77"/>
      <c r="DE51" s="77"/>
      <c r="DF51" s="77"/>
      <c r="DG51" s="144"/>
      <c r="DH51" s="78"/>
      <c r="DI51" s="143"/>
      <c r="DJ51" s="77"/>
      <c r="DK51" s="77"/>
      <c r="DL51" s="77"/>
      <c r="DM51" s="77"/>
      <c r="DN51" s="144"/>
      <c r="DO51" s="78"/>
      <c r="DP51" s="143"/>
      <c r="DQ51" s="77"/>
      <c r="DR51" s="77"/>
      <c r="DS51" s="77"/>
      <c r="DT51" s="77"/>
      <c r="DU51" s="144"/>
      <c r="DV51" s="78"/>
      <c r="DW51" s="143"/>
      <c r="DX51" s="77"/>
      <c r="DY51" s="77"/>
      <c r="DZ51" s="77"/>
      <c r="EA51" s="77"/>
      <c r="EB51" s="144"/>
      <c r="EC51" s="78"/>
      <c r="ED51" s="143"/>
      <c r="EE51" s="77"/>
      <c r="EF51" s="77"/>
      <c r="EG51" s="77"/>
      <c r="EH51" s="77"/>
      <c r="EI51" s="144"/>
      <c r="EJ51" s="78"/>
      <c r="EK51" s="143"/>
      <c r="EL51" s="77"/>
      <c r="EM51" s="77"/>
      <c r="EN51" s="77"/>
      <c r="EO51" s="77"/>
      <c r="EP51" s="144"/>
      <c r="EQ51" s="77"/>
      <c r="ER51" s="143"/>
      <c r="ES51" s="77"/>
      <c r="ET51" s="77"/>
      <c r="EU51" s="77"/>
      <c r="EV51" s="77"/>
      <c r="EW51" s="144"/>
      <c r="EX51" s="77"/>
      <c r="EY51" s="143"/>
      <c r="EZ51" s="77"/>
      <c r="FA51" s="77"/>
      <c r="FB51" s="77"/>
      <c r="FC51" s="77"/>
      <c r="FD51" s="144"/>
      <c r="FE51" s="77"/>
      <c r="FF51" s="143"/>
      <c r="FG51" s="77"/>
      <c r="FH51" s="77"/>
      <c r="FI51" s="77"/>
      <c r="FJ51" s="77"/>
      <c r="FK51" s="144"/>
      <c r="FL51" s="77"/>
      <c r="FM51" s="143"/>
      <c r="FN51" s="77"/>
      <c r="FO51" s="77"/>
      <c r="FP51" s="77"/>
      <c r="FQ51" s="77"/>
      <c r="FR51" s="144"/>
      <c r="FS51" s="77"/>
      <c r="FT51" s="143"/>
      <c r="FU51" s="77"/>
      <c r="FV51" s="77"/>
      <c r="FW51" s="77"/>
      <c r="FX51" s="77"/>
      <c r="FY51" s="144"/>
      <c r="FZ51" s="77"/>
      <c r="GA51" s="143"/>
      <c r="GB51" s="77"/>
      <c r="GC51" s="77"/>
      <c r="GD51" s="77"/>
      <c r="GE51" s="77"/>
      <c r="GF51" s="144"/>
      <c r="GG51" s="77"/>
      <c r="GH51" s="143"/>
      <c r="GI51" s="77"/>
      <c r="GJ51" s="77"/>
      <c r="GK51" s="77"/>
      <c r="GL51" s="77"/>
      <c r="GM51" s="144"/>
      <c r="GN51" s="77"/>
      <c r="GO51" s="143"/>
      <c r="GP51" s="77"/>
      <c r="GQ51" s="77"/>
      <c r="GR51" s="77"/>
      <c r="GS51" s="77"/>
      <c r="GT51" s="144"/>
      <c r="GU51" s="78"/>
      <c r="GV51" s="143"/>
      <c r="GW51" s="77"/>
      <c r="GX51" s="77"/>
      <c r="GY51" s="77"/>
      <c r="GZ51" s="77"/>
      <c r="HA51" s="144"/>
      <c r="HB51" s="78"/>
      <c r="HC51" s="143"/>
      <c r="HD51" s="77"/>
      <c r="HE51" s="77"/>
      <c r="HF51" s="77"/>
      <c r="HG51" s="77"/>
      <c r="HH51" s="144"/>
      <c r="HI51" s="78"/>
      <c r="HJ51" s="143"/>
      <c r="HK51" s="77"/>
      <c r="HL51" s="77"/>
      <c r="HM51" s="77"/>
      <c r="HN51" s="77"/>
      <c r="HO51" s="144"/>
      <c r="HP51" s="78"/>
      <c r="HQ51" s="143"/>
      <c r="HR51" s="77"/>
      <c r="HS51" s="77"/>
      <c r="HT51" s="77"/>
      <c r="HU51" s="77"/>
      <c r="HV51" s="144"/>
      <c r="HW51" s="78"/>
      <c r="HX51" s="143"/>
      <c r="HY51" s="77"/>
      <c r="HZ51" s="77"/>
      <c r="IA51" s="77"/>
      <c r="IB51" s="77"/>
      <c r="IC51" s="144"/>
      <c r="ID51" s="78"/>
      <c r="IE51" s="143"/>
      <c r="IF51" s="77"/>
      <c r="IG51" s="77"/>
      <c r="IH51" s="77"/>
      <c r="II51" s="77"/>
      <c r="IJ51" s="144"/>
      <c r="IK51" s="78"/>
      <c r="IL51" s="143"/>
      <c r="IM51" s="77"/>
      <c r="IN51" s="77"/>
      <c r="IO51" s="77"/>
      <c r="IP51" s="77"/>
      <c r="IQ51" s="144"/>
      <c r="IR51" s="78"/>
      <c r="IS51" s="143"/>
      <c r="IT51" s="77"/>
      <c r="IU51" s="77"/>
      <c r="IV51" s="77"/>
      <c r="IW51" s="77"/>
      <c r="IX51" s="144"/>
      <c r="IY51" s="78"/>
      <c r="IZ51" s="143"/>
      <c r="JA51" s="77"/>
      <c r="JB51" s="77"/>
      <c r="JC51" s="77"/>
      <c r="JD51" s="77"/>
      <c r="JE51" s="144"/>
      <c r="JF51" s="78"/>
      <c r="JG51" s="143"/>
      <c r="JH51" s="77"/>
      <c r="JI51" s="77"/>
      <c r="JJ51" s="77"/>
      <c r="JK51" s="77"/>
      <c r="JL51" s="144"/>
      <c r="JM51" s="78"/>
      <c r="JN51" s="143"/>
      <c r="JO51" s="77"/>
      <c r="JP51" s="77"/>
      <c r="JQ51" s="77"/>
      <c r="JR51" s="77"/>
      <c r="JS51" s="144"/>
    </row>
    <row r="52" spans="1:279" hidden="1">
      <c r="A52" s="145">
        <f>IFERROR(LOOKUP(B52,$B$3:$B$25,$A$3:$A$25),"")</f>
        <v>15</v>
      </c>
      <c r="B52" s="146">
        <f>E42</f>
        <v>0.82542980713785463</v>
      </c>
      <c r="C52" s="147">
        <f>IFERROR(LOOKUP(A52,$A$3:$A$25,$C$3:$C$25),"")</f>
        <v>-1.7395987201258001E-3</v>
      </c>
      <c r="D52" s="147">
        <f>IFERROR(LOOKUP(A52,$A$3:$A$25,$D$3:$D$25),"")</f>
        <v>1.2701185634915999E-3</v>
      </c>
      <c r="E52" s="147">
        <f>IFERROR(LOOKUP(A52,$A$3:$A$25,$E$3:$E$25),"")</f>
        <v>-1.5711092769000001E-6</v>
      </c>
      <c r="F52" s="148">
        <f>IFERROR(LOOKUP(A52,$A$3:$A$25,$F$3:$F$25),"")</f>
        <v>1.9331004067000001E-6</v>
      </c>
      <c r="G52" s="77"/>
      <c r="H52" s="145">
        <f>IFERROR(LOOKUP(I52,$B$3:$B$25,$A$3:$A$25),"")</f>
        <v>15</v>
      </c>
      <c r="I52" s="146">
        <f>L42</f>
        <v>0.82375104593803461</v>
      </c>
      <c r="J52" s="147">
        <f>IFERROR(LOOKUP($H$52,$A$3:$A$25,C3:C25),"")</f>
        <v>-1.7395987201258001E-3</v>
      </c>
      <c r="K52" s="147">
        <f>IFERROR(LOOKUP($H$52,$A$3:$A$25,D3:D25),"")</f>
        <v>1.2701185634915999E-3</v>
      </c>
      <c r="L52" s="147">
        <f>IFERROR(LOOKUP($H$52,$A$3:$A$25,E3:E25),"")</f>
        <v>-1.5711092769000001E-6</v>
      </c>
      <c r="M52" s="147">
        <f>IFERROR(LOOKUP($H$52,$A$3:$A$25,F3:F25),"")</f>
        <v>1.9331004067000001E-6</v>
      </c>
      <c r="N52" s="77"/>
      <c r="O52" s="145" t="str">
        <f>IFERROR(LOOKUP(P52,$B$3:$B$25,$A$3:$A$25),"")</f>
        <v/>
      </c>
      <c r="P52" s="146" t="str">
        <f>S42</f>
        <v/>
      </c>
      <c r="Q52" s="147" t="str">
        <f>IFERROR(LOOKUP(O52,$A$3:$A$25,$C$3:$C$25),"")</f>
        <v/>
      </c>
      <c r="R52" s="147" t="str">
        <f>IFERROR(LOOKUP(O52,$A$3:$A$25,$D$3:$D$25),"")</f>
        <v/>
      </c>
      <c r="S52" s="147" t="str">
        <f>IFERROR(LOOKUP(O52,$A$3:$A$25,$E$3:$E$25),"")</f>
        <v/>
      </c>
      <c r="T52" s="148" t="str">
        <f>IFERROR(LOOKUP(O52,$A$3:$A$25,$F$3:$F$25),"")</f>
        <v/>
      </c>
      <c r="U52" s="77"/>
      <c r="V52" s="145" t="str">
        <f>IFERROR(LOOKUP(W52,$B$3:$B$25,$A$3:$A$25),"")</f>
        <v/>
      </c>
      <c r="W52" s="146" t="str">
        <f>Z42</f>
        <v/>
      </c>
      <c r="X52" s="147" t="str">
        <f>IFERROR(LOOKUP(V52,$A$3:$A$25,$C$3:$C$25),"")</f>
        <v/>
      </c>
      <c r="Y52" s="147" t="str">
        <f>IFERROR(LOOKUP(V52,$A$3:$A$25,$D$3:$D$25),"")</f>
        <v/>
      </c>
      <c r="Z52" s="147" t="str">
        <f>IFERROR(LOOKUP(V52,$A$3:$A$25,$E$3:$E$25),"")</f>
        <v/>
      </c>
      <c r="AA52" s="148" t="str">
        <f>IFERROR(LOOKUP(V52,$A$3:$A$25,$F$3:$F$25),"")</f>
        <v/>
      </c>
      <c r="AB52" s="77"/>
      <c r="AC52" s="145" t="str">
        <f>IFERROR(LOOKUP(AD52,$B$3:$B$25,$A$3:$A$25),"")</f>
        <v/>
      </c>
      <c r="AD52" s="146" t="str">
        <f>IFERROR(AG42,"")</f>
        <v/>
      </c>
      <c r="AE52" s="147" t="str">
        <f>IFERROR(LOOKUP(AC52,$A$3:$A$25,$C$3:$C$25),"")</f>
        <v/>
      </c>
      <c r="AF52" s="147" t="str">
        <f>IFERROR(LOOKUP(AC52,$A$3:$A$25,$D$3:$D$25),"")</f>
        <v/>
      </c>
      <c r="AG52" s="147" t="str">
        <f>IFERROR(LOOKUP(AC52,$A$3:$A$25,$E$3:$E$25),"")</f>
        <v/>
      </c>
      <c r="AH52" s="148" t="str">
        <f>IFERROR(LOOKUP(AC52,$A$3:$A$25,$F$3:$F$25),"")</f>
        <v/>
      </c>
      <c r="AI52" s="77"/>
      <c r="AJ52" s="145" t="str">
        <f>IFERROR(LOOKUP(AK52,$B$3:$B$25,$A$3:$A$25),"")</f>
        <v/>
      </c>
      <c r="AK52" s="146" t="str">
        <f>IFERROR(AN42,"")</f>
        <v/>
      </c>
      <c r="AL52" s="147" t="str">
        <f>IFERROR(LOOKUP(AJ52,$A$3:$A$25,$C$3:$C$25),"")</f>
        <v/>
      </c>
      <c r="AM52" s="147" t="str">
        <f>IFERROR(LOOKUP(AJ52,$A$3:$A$25,$D$3:$D$25),"")</f>
        <v/>
      </c>
      <c r="AN52" s="147" t="str">
        <f>IFERROR(LOOKUP(AJ52,$A$3:$A$25,$E$3:$E$25),"")</f>
        <v/>
      </c>
      <c r="AO52" s="148" t="str">
        <f>IFERROR(LOOKUP(AJ52,$A$3:$A$25,$F$3:$F$25),"")</f>
        <v/>
      </c>
      <c r="AP52" s="77"/>
      <c r="AQ52" s="145" t="str">
        <f>IFERROR(LOOKUP(AR52,$B$3:$B$25,$A$3:$A$25),"")</f>
        <v/>
      </c>
      <c r="AR52" s="146" t="str">
        <f>AU42</f>
        <v/>
      </c>
      <c r="AS52" s="147" t="str">
        <f>IFERROR(LOOKUP(AQ52,$A$3:$A$25,$C$3:$C$25),"")</f>
        <v/>
      </c>
      <c r="AT52" s="147" t="str">
        <f>IFERROR(LOOKUP(AQ52,$A$3:$A$25,$D$3:$D$25),"")</f>
        <v/>
      </c>
      <c r="AU52" s="147" t="str">
        <f>IFERROR(LOOKUP(AQ52,$A$3:$A$25,$E$3:$E$25),"")</f>
        <v/>
      </c>
      <c r="AV52" s="148" t="str">
        <f>IFERROR(LOOKUP(AQ52,$A$3:$A$25,$F$3:$F$25),"")</f>
        <v/>
      </c>
      <c r="AW52" s="77"/>
      <c r="AX52" s="145" t="str">
        <f>IFERROR(LOOKUP(AY52,$B$3:$B$25,$A$3:$A$25),"")</f>
        <v/>
      </c>
      <c r="AY52" s="146" t="str">
        <f>IFERROR(BB42,"")</f>
        <v/>
      </c>
      <c r="AZ52" s="147" t="str">
        <f>IFERROR(LOOKUP(AX52,$A$3:$A$25,$C$3:$C$25),"")</f>
        <v/>
      </c>
      <c r="BA52" s="147" t="str">
        <f>IFERROR(LOOKUP(AX52,$A$3:$A$25,$D$3:$D$25),"")</f>
        <v/>
      </c>
      <c r="BB52" s="147" t="str">
        <f>IFERROR(LOOKUP(AX52,$A$3:$A$25,$E$3:$E$25),"")</f>
        <v/>
      </c>
      <c r="BC52" s="148" t="str">
        <f>IFERROR(LOOKUP(AX52,$A$3:$A$25,$F$3:$F$25),"")</f>
        <v/>
      </c>
      <c r="BD52" s="77"/>
      <c r="BE52" s="145" t="str">
        <f>IFERROR(LOOKUP(BF52,$B$3:$B$25,$A$3:$A$25),"")</f>
        <v/>
      </c>
      <c r="BF52" s="146" t="str">
        <f>IFERROR(BI42,"")</f>
        <v/>
      </c>
      <c r="BG52" s="147" t="str">
        <f>IFERROR(LOOKUP(BE52,$A$3:$A$25,$C$3:$C$25),"")</f>
        <v/>
      </c>
      <c r="BH52" s="147" t="str">
        <f>IFERROR(LOOKUP(BE52,$A$3:$A$25,$D$3:$D$25),"")</f>
        <v/>
      </c>
      <c r="BI52" s="147" t="str">
        <f>IFERROR(LOOKUP(BE52,$A$3:$A$25,$E$3:$E$25),"")</f>
        <v/>
      </c>
      <c r="BJ52" s="148" t="str">
        <f>IFERROR(LOOKUP(BE52,$A$3:$A$25,$F$3:$F$25),"")</f>
        <v/>
      </c>
      <c r="BK52" s="77"/>
      <c r="BL52" s="145" t="str">
        <f>IFERROR(LOOKUP(BM52,$B$3:$B$25,$A$3:$A$25),"")</f>
        <v/>
      </c>
      <c r="BM52" s="146" t="str">
        <f>IFERROR(BP42,"")</f>
        <v/>
      </c>
      <c r="BN52" s="147" t="str">
        <f>IFERROR(LOOKUP(BL52,$A$3:$A$25,$C$3:$C$25),"")</f>
        <v/>
      </c>
      <c r="BO52" s="147" t="str">
        <f>IFERROR(LOOKUP(BL52,$A$3:$A$25,$D$3:$D$25),"")</f>
        <v/>
      </c>
      <c r="BP52" s="147" t="str">
        <f>IFERROR(LOOKUP(BL52,$A$3:$A$25,$E$3:$E$25),"")</f>
        <v/>
      </c>
      <c r="BQ52" s="148" t="str">
        <f>IFERROR(LOOKUP(BL52,$A$3:$A$25,$F$3:$F$25),"")</f>
        <v/>
      </c>
      <c r="BR52" s="78"/>
      <c r="BS52" s="145" t="str">
        <f>IFERROR(LOOKUP(BT52,$B$3:$B$25,$A$3:$A$25),"")</f>
        <v/>
      </c>
      <c r="BT52" s="146" t="str">
        <f>IFERROR(BW42,"")</f>
        <v/>
      </c>
      <c r="BU52" s="147" t="str">
        <f>IFERROR(LOOKUP(BS52,$A$3:$A$25,$C$3:$C$25),"")</f>
        <v/>
      </c>
      <c r="BV52" s="147" t="str">
        <f>IFERROR(LOOKUP(BS52,$A$3:$A$25,$D$3:$D$25),"")</f>
        <v/>
      </c>
      <c r="BW52" s="147" t="str">
        <f>IFERROR(LOOKUP(BS52,$A$3:$A$25,$E$3:$E$25),"")</f>
        <v/>
      </c>
      <c r="BX52" s="148" t="str">
        <f>IFERROR(LOOKUP(BS52,$A$3:$A$25,$F$3:$F$25),"")</f>
        <v/>
      </c>
      <c r="BY52" s="78"/>
      <c r="BZ52" s="145" t="str">
        <f>IFERROR(LOOKUP(CA52,$B$3:$B$25,$A$3:$A$25),"")</f>
        <v/>
      </c>
      <c r="CA52" s="146" t="str">
        <f>IFERROR(CD42,"")</f>
        <v/>
      </c>
      <c r="CB52" s="147" t="str">
        <f>IFERROR(LOOKUP(BZ52,$A$3:$A$25,$C$3:$C$25),"")</f>
        <v/>
      </c>
      <c r="CC52" s="147" t="str">
        <f>IFERROR(LOOKUP(BZ52,$A$3:$A$25,$D$3:$D$25),"")</f>
        <v/>
      </c>
      <c r="CD52" s="147" t="str">
        <f>IFERROR(LOOKUP(BZ52,$A$3:$A$25,$E$3:$E$25),"")</f>
        <v/>
      </c>
      <c r="CE52" s="148" t="str">
        <f>IFERROR(LOOKUP(BZ52,$A$3:$A$25,$F$3:$F$25),"")</f>
        <v/>
      </c>
      <c r="CF52" s="78"/>
      <c r="CG52" s="145" t="str">
        <f>IFERROR(LOOKUP(CH52,$B$3:$B$25,$A$3:$A$25),"")</f>
        <v/>
      </c>
      <c r="CH52" s="146" t="str">
        <f>IFERROR(CK42,"")</f>
        <v/>
      </c>
      <c r="CI52" s="147" t="str">
        <f>IFERROR(LOOKUP(CG52,$A$3:$A$25,$C$3:$C$25),"")</f>
        <v/>
      </c>
      <c r="CJ52" s="147" t="str">
        <f>IFERROR(LOOKUP(CG52,$A$3:$A$25,$D$3:$D$25),"")</f>
        <v/>
      </c>
      <c r="CK52" s="147" t="str">
        <f>IFERROR(LOOKUP(CG52,$A$3:$A$25,$E$3:$E$25),"")</f>
        <v/>
      </c>
      <c r="CL52" s="148" t="str">
        <f>IFERROR(LOOKUP(CG52,$A$3:$A$25,$F$3:$F$25),"")</f>
        <v/>
      </c>
      <c r="CM52" s="78"/>
      <c r="CN52" s="145" t="str">
        <f>IFERROR(LOOKUP(CO52,$B$3:$B$25,$A$3:$A$25),"")</f>
        <v/>
      </c>
      <c r="CO52" s="146" t="str">
        <f>IFERROR(CR42,"")</f>
        <v/>
      </c>
      <c r="CP52" s="147" t="str">
        <f>IFERROR(LOOKUP(CN52,$A$3:$A$25,$C$3:$C$25),"")</f>
        <v/>
      </c>
      <c r="CQ52" s="147" t="str">
        <f>IFERROR(LOOKUP(CN52,$A$3:$A$25,$D$3:$D$25),"")</f>
        <v/>
      </c>
      <c r="CR52" s="147" t="str">
        <f>IFERROR(LOOKUP(CN52,$A$3:$A$25,$E$3:$E$25),"")</f>
        <v/>
      </c>
      <c r="CS52" s="148" t="str">
        <f>IFERROR(LOOKUP(CN52,$A$3:$A$25,$F$3:$F$25),"")</f>
        <v/>
      </c>
      <c r="CT52" s="78"/>
      <c r="CU52" s="145" t="str">
        <f>IFERROR(LOOKUP(CV52,$B$3:$B$25,$A$3:$A$25),"")</f>
        <v/>
      </c>
      <c r="CV52" s="146" t="str">
        <f>IFERROR(CY42,"")</f>
        <v/>
      </c>
      <c r="CW52" s="147" t="str">
        <f>IFERROR(LOOKUP(CU52,$A$3:$A$25,$C$3:$C$25),"")</f>
        <v/>
      </c>
      <c r="CX52" s="147" t="str">
        <f>IFERROR(LOOKUP(CU52,$A$3:$A$25,$D$3:$D$25),"")</f>
        <v/>
      </c>
      <c r="CY52" s="147" t="str">
        <f>IFERROR(LOOKUP(CU52,$A$3:$A$25,$E$3:$E$25),"")</f>
        <v/>
      </c>
      <c r="CZ52" s="148" t="str">
        <f>IFERROR(LOOKUP(CU52,$A$3:$A$25,$F$3:$F$25),"")</f>
        <v/>
      </c>
      <c r="DA52" s="78"/>
      <c r="DB52" s="145" t="str">
        <f>IFERROR(LOOKUP(DC52,$B$3:$B$25,$A$3:$A$25),"")</f>
        <v/>
      </c>
      <c r="DC52" s="146" t="str">
        <f>IFERROR(DF42,"")</f>
        <v/>
      </c>
      <c r="DD52" s="147" t="str">
        <f>IFERROR(LOOKUP(DB52,$A$3:$A$25,$C$3:$C$25),"")</f>
        <v/>
      </c>
      <c r="DE52" s="147" t="str">
        <f>IFERROR(LOOKUP(DB52,$A$3:$A$25,$D$3:$D$25),"")</f>
        <v/>
      </c>
      <c r="DF52" s="147" t="str">
        <f>IFERROR(LOOKUP(DB52,$A$3:$A$25,$E$3:$E$25),"")</f>
        <v/>
      </c>
      <c r="DG52" s="148" t="str">
        <f>IFERROR(LOOKUP(DB52,$A$3:$A$25,$F$3:$F$25),"")</f>
        <v/>
      </c>
      <c r="DH52" s="78"/>
      <c r="DI52" s="145" t="str">
        <f>IFERROR(LOOKUP(DJ52,$B$3:$B$25,$A$3:$A$25),"")</f>
        <v/>
      </c>
      <c r="DJ52" s="146" t="str">
        <f>IFERROR(DM42,"")</f>
        <v/>
      </c>
      <c r="DK52" s="147" t="str">
        <f>IFERROR(LOOKUP(DI52,$A$3:$A$25,$C$3:$C$25),"")</f>
        <v/>
      </c>
      <c r="DL52" s="147" t="str">
        <f>IFERROR(LOOKUP(DI52,$A$3:$A$25,$D$3:$D$25),"")</f>
        <v/>
      </c>
      <c r="DM52" s="147" t="str">
        <f>IFERROR(LOOKUP(DI52,$A$3:$A$25,$E$3:$E$25),"")</f>
        <v/>
      </c>
      <c r="DN52" s="148" t="str">
        <f>IFERROR(LOOKUP(DI52,$A$3:$A$25,$F$3:$F$25),"")</f>
        <v/>
      </c>
      <c r="DO52" s="78"/>
      <c r="DP52" s="145" t="str">
        <f>IFERROR(LOOKUP(DQ52,$B$3:$B$25,$A$3:$A$25),"")</f>
        <v/>
      </c>
      <c r="DQ52" s="146" t="str">
        <f>IFERROR(DT42,"")</f>
        <v/>
      </c>
      <c r="DR52" s="147" t="str">
        <f>IFERROR(LOOKUP(DP52,$A$3:$A$25,$C$3:$C$25),"")</f>
        <v/>
      </c>
      <c r="DS52" s="147" t="str">
        <f>IFERROR(LOOKUP(DP52,$A$3:$A$25,$D$3:$D$25),"")</f>
        <v/>
      </c>
      <c r="DT52" s="147" t="str">
        <f>IFERROR(LOOKUP(DP52,$A$3:$A$25,$E$3:$E$25),"")</f>
        <v/>
      </c>
      <c r="DU52" s="148" t="str">
        <f>IFERROR(LOOKUP(DP52,$A$3:$A$25,$F$3:$F$25),"")</f>
        <v/>
      </c>
      <c r="DV52" s="78"/>
      <c r="DW52" s="145" t="str">
        <f>IFERROR(LOOKUP(DX52,$B$3:$B$25,$A$3:$A$25),"")</f>
        <v/>
      </c>
      <c r="DX52" s="146" t="str">
        <f>IFERROR(EA42,"")</f>
        <v/>
      </c>
      <c r="DY52" s="147" t="str">
        <f>IFERROR(LOOKUP(DW52,$A$3:$A$25,$C$3:$C$25),"")</f>
        <v/>
      </c>
      <c r="DZ52" s="147" t="str">
        <f>IFERROR(LOOKUP(DW52,$A$3:$A$25,$D$3:$D$25),"")</f>
        <v/>
      </c>
      <c r="EA52" s="147" t="str">
        <f>IFERROR(LOOKUP(DW52,$A$3:$A$25,$E$3:$E$25),"")</f>
        <v/>
      </c>
      <c r="EB52" s="148" t="str">
        <f>IFERROR(LOOKUP(DW52,$A$3:$A$25,$F$3:$F$25),"")</f>
        <v/>
      </c>
      <c r="EC52" s="78"/>
      <c r="ED52" s="145" t="str">
        <f>IFERROR(LOOKUP(EE52,$B$3:$B$25,$A$3:$A$25),"")</f>
        <v/>
      </c>
      <c r="EE52" s="146" t="str">
        <f>IFERROR(EH42,"")</f>
        <v/>
      </c>
      <c r="EF52" s="147" t="str">
        <f>IFERROR(LOOKUP(ED52,$A$3:$A$25,$C$3:$C$25),"")</f>
        <v/>
      </c>
      <c r="EG52" s="147" t="str">
        <f>IFERROR(LOOKUP(ED52,$A$3:$A$25,$D$3:$D$25),"")</f>
        <v/>
      </c>
      <c r="EH52" s="147" t="str">
        <f>IFERROR(LOOKUP(ED52,$A$3:$A$25,$E$3:$E$25),"")</f>
        <v/>
      </c>
      <c r="EI52" s="148" t="str">
        <f>IFERROR(LOOKUP(ED52,$A$3:$A$25,$F$3:$F$25),"")</f>
        <v/>
      </c>
      <c r="EJ52" s="78"/>
      <c r="EK52" s="145" t="str">
        <f>IFERROR(LOOKUP(EL52,$B$3:$B$25,$A$3:$A$25),"")</f>
        <v/>
      </c>
      <c r="EL52" s="146" t="str">
        <f>IFERROR(EO42,"")</f>
        <v/>
      </c>
      <c r="EM52" s="147" t="str">
        <f>IFERROR(LOOKUP(EK52,$A$3:$A$25,$C$3:$C$25),"")</f>
        <v/>
      </c>
      <c r="EN52" s="147" t="str">
        <f>IFERROR(LOOKUP(EK52,$A$3:$A$25,$D$3:$D$25),"")</f>
        <v/>
      </c>
      <c r="EO52" s="147" t="str">
        <f>IFERROR(LOOKUP(EK52,$A$3:$A$25,$E$3:$E$25),"")</f>
        <v/>
      </c>
      <c r="EP52" s="148" t="str">
        <f>IFERROR(LOOKUP(EK52,$A$3:$A$25,$F$3:$F$25),"")</f>
        <v/>
      </c>
      <c r="EQ52" s="77"/>
      <c r="ER52" s="145" t="str">
        <f>IFERROR(LOOKUP(ES52,$B$3:$B$25,$A$3:$A$25),"")</f>
        <v/>
      </c>
      <c r="ES52" s="146" t="str">
        <f>EV42</f>
        <v/>
      </c>
      <c r="ET52" s="147" t="str">
        <f>IFERROR(LOOKUP(ER52,$A$3:$A$25,$C$3:$C$25),"")</f>
        <v/>
      </c>
      <c r="EU52" s="147" t="str">
        <f>IFERROR(LOOKUP(ER52,$A$3:$A$25,$D$3:$D$25),"")</f>
        <v/>
      </c>
      <c r="EV52" s="147" t="str">
        <f>IFERROR(LOOKUP(ER52,$A$3:$A$25,$E$3:$E$25),"")</f>
        <v/>
      </c>
      <c r="EW52" s="148" t="str">
        <f>IFERROR(LOOKUP(ER52,$A$3:$A$25,$F$3:$F$25),"")</f>
        <v/>
      </c>
      <c r="EX52" s="77"/>
      <c r="EY52" s="145" t="str">
        <f>IFERROR(LOOKUP(EZ52,$B$3:$B$25,$A$3:$A$25),"")</f>
        <v/>
      </c>
      <c r="EZ52" s="146" t="str">
        <f>FC42</f>
        <v/>
      </c>
      <c r="FA52" s="147" t="str">
        <f>IFERROR(LOOKUP(EY52,$A$3:$A$25,$C$3:$C$25),"")</f>
        <v/>
      </c>
      <c r="FB52" s="147" t="str">
        <f>IFERROR(LOOKUP(EY52,$A$3:$A$25,$D$3:$D$25),"")</f>
        <v/>
      </c>
      <c r="FC52" s="147" t="str">
        <f>IFERROR(LOOKUP(EY52,$A$3:$A$25,$E$3:$E$25),"")</f>
        <v/>
      </c>
      <c r="FD52" s="148" t="str">
        <f>IFERROR(LOOKUP(EY52,$A$3:$A$25,$F$3:$F$25),"")</f>
        <v/>
      </c>
      <c r="FE52" s="77"/>
      <c r="FF52" s="145" t="str">
        <f>IFERROR(LOOKUP(FG52,$B$3:$B$25,$A$3:$A$25),"")</f>
        <v/>
      </c>
      <c r="FG52" s="146" t="str">
        <f>IFERROR(FJ42,"")</f>
        <v/>
      </c>
      <c r="FH52" s="147" t="str">
        <f>IFERROR(LOOKUP(FF52,$A$3:$A$25,$C$3:$C$25),"")</f>
        <v/>
      </c>
      <c r="FI52" s="147" t="str">
        <f>IFERROR(LOOKUP(FF52,$A$3:$A$25,$D$3:$D$25),"")</f>
        <v/>
      </c>
      <c r="FJ52" s="147" t="str">
        <f>IFERROR(LOOKUP(FF52,$A$3:$A$25,$E$3:$E$25),"")</f>
        <v/>
      </c>
      <c r="FK52" s="148" t="str">
        <f>IFERROR(LOOKUP(FF52,$A$3:$A$25,$F$3:$F$25),"")</f>
        <v/>
      </c>
      <c r="FL52" s="77"/>
      <c r="FM52" s="145" t="str">
        <f>IFERROR(LOOKUP(FN52,$B$3:$B$25,$A$3:$A$25),"")</f>
        <v/>
      </c>
      <c r="FN52" s="146" t="str">
        <f>IFERROR(FQ42,"")</f>
        <v/>
      </c>
      <c r="FO52" s="147" t="str">
        <f>IFERROR(LOOKUP(FM52,$A$3:$A$25,$C$3:$C$25),"")</f>
        <v/>
      </c>
      <c r="FP52" s="147" t="str">
        <f>IFERROR(LOOKUP(FM52,$A$3:$A$25,$D$3:$D$25),"")</f>
        <v/>
      </c>
      <c r="FQ52" s="147" t="str">
        <f>IFERROR(LOOKUP(FM52,$A$3:$A$25,$E$3:$E$25),"")</f>
        <v/>
      </c>
      <c r="FR52" s="148" t="str">
        <f>IFERROR(LOOKUP(FM52,$A$3:$A$25,$F$3:$F$25),"")</f>
        <v/>
      </c>
      <c r="FS52" s="77"/>
      <c r="FT52" s="145" t="str">
        <f>IFERROR(LOOKUP(FU52,$B$3:$B$25,$A$3:$A$25),"")</f>
        <v/>
      </c>
      <c r="FU52" s="146" t="str">
        <f>FX42</f>
        <v/>
      </c>
      <c r="FV52" s="147" t="str">
        <f>IFERROR(LOOKUP(FT52,$A$3:$A$25,$C$3:$C$25),"")</f>
        <v/>
      </c>
      <c r="FW52" s="147" t="str">
        <f>IFERROR(LOOKUP(FT52,$A$3:$A$25,$D$3:$D$25),"")</f>
        <v/>
      </c>
      <c r="FX52" s="147" t="str">
        <f>IFERROR(LOOKUP(FT52,$A$3:$A$25,$E$3:$E$25),"")</f>
        <v/>
      </c>
      <c r="FY52" s="148" t="str">
        <f>IFERROR(LOOKUP(FT52,$A$3:$A$25,$F$3:$F$25),"")</f>
        <v/>
      </c>
      <c r="FZ52" s="77"/>
      <c r="GA52" s="145" t="str">
        <f>IFERROR(LOOKUP(GB52,$B$3:$B$25,$A$3:$A$25),"")</f>
        <v/>
      </c>
      <c r="GB52" s="146" t="str">
        <f>IFERROR(GE42,"")</f>
        <v/>
      </c>
      <c r="GC52" s="147" t="str">
        <f>IFERROR(LOOKUP(GA52,$A$3:$A$25,$C$3:$C$25),"")</f>
        <v/>
      </c>
      <c r="GD52" s="147" t="str">
        <f>IFERROR(LOOKUP(GA52,$A$3:$A$25,$D$3:$D$25),"")</f>
        <v/>
      </c>
      <c r="GE52" s="147" t="str">
        <f>IFERROR(LOOKUP(GA52,$A$3:$A$25,$E$3:$E$25),"")</f>
        <v/>
      </c>
      <c r="GF52" s="148" t="str">
        <f>IFERROR(LOOKUP(GA52,$A$3:$A$25,$F$3:$F$25),"")</f>
        <v/>
      </c>
      <c r="GG52" s="77"/>
      <c r="GH52" s="145" t="str">
        <f>IFERROR(LOOKUP(GI52,$B$3:$B$25,$A$3:$A$25),"")</f>
        <v/>
      </c>
      <c r="GI52" s="146" t="str">
        <f>IFERROR(GL42,"")</f>
        <v/>
      </c>
      <c r="GJ52" s="147" t="str">
        <f>IFERROR(LOOKUP(GH52,$A$3:$A$25,$C$3:$C$25),"")</f>
        <v/>
      </c>
      <c r="GK52" s="147" t="str">
        <f>IFERROR(LOOKUP(GH52,$A$3:$A$25,$D$3:$D$25),"")</f>
        <v/>
      </c>
      <c r="GL52" s="147" t="str">
        <f>IFERROR(LOOKUP(GH52,$A$3:$A$25,$E$3:$E$25),"")</f>
        <v/>
      </c>
      <c r="GM52" s="148" t="str">
        <f>IFERROR(LOOKUP(GH52,$A$3:$A$25,$F$3:$F$25),"")</f>
        <v/>
      </c>
      <c r="GN52" s="77"/>
      <c r="GO52" s="145" t="str">
        <f>IFERROR(LOOKUP(GP52,$B$3:$B$25,$A$3:$A$25),"")</f>
        <v/>
      </c>
      <c r="GP52" s="146" t="str">
        <f>IFERROR(GS42,"")</f>
        <v/>
      </c>
      <c r="GQ52" s="147" t="str">
        <f>IFERROR(LOOKUP(GO52,$A$3:$A$25,$C$3:$C$25),"")</f>
        <v/>
      </c>
      <c r="GR52" s="147" t="str">
        <f>IFERROR(LOOKUP(GO52,$A$3:$A$25,$D$3:$D$25),"")</f>
        <v/>
      </c>
      <c r="GS52" s="147" t="str">
        <f>IFERROR(LOOKUP(GO52,$A$3:$A$25,$E$3:$E$25),"")</f>
        <v/>
      </c>
      <c r="GT52" s="148" t="str">
        <f>IFERROR(LOOKUP(GO52,$A$3:$A$25,$F$3:$F$25),"")</f>
        <v/>
      </c>
      <c r="GU52" s="78"/>
      <c r="GV52" s="145" t="str">
        <f>IFERROR(LOOKUP(GW52,$B$3:$B$25,$A$3:$A$25),"")</f>
        <v/>
      </c>
      <c r="GW52" s="146" t="str">
        <f>IFERROR(GZ42,"")</f>
        <v/>
      </c>
      <c r="GX52" s="147" t="str">
        <f>IFERROR(LOOKUP(GV52,$A$3:$A$25,$C$3:$C$25),"")</f>
        <v/>
      </c>
      <c r="GY52" s="147" t="str">
        <f>IFERROR(LOOKUP(GV52,$A$3:$A$25,$D$3:$D$25),"")</f>
        <v/>
      </c>
      <c r="GZ52" s="147" t="str">
        <f>IFERROR(LOOKUP(GV52,$A$3:$A$25,$E$3:$E$25),"")</f>
        <v/>
      </c>
      <c r="HA52" s="148" t="str">
        <f>IFERROR(LOOKUP(GV52,$A$3:$A$25,$F$3:$F$25),"")</f>
        <v/>
      </c>
      <c r="HB52" s="78"/>
      <c r="HC52" s="145" t="str">
        <f>IFERROR(LOOKUP(HD52,$B$3:$B$25,$A$3:$A$25),"")</f>
        <v/>
      </c>
      <c r="HD52" s="146" t="str">
        <f>IFERROR(HG42,"")</f>
        <v/>
      </c>
      <c r="HE52" s="147" t="str">
        <f>IFERROR(LOOKUP(HC52,$A$3:$A$25,$C$3:$C$25),"")</f>
        <v/>
      </c>
      <c r="HF52" s="147" t="str">
        <f>IFERROR(LOOKUP(HC52,$A$3:$A$25,$D$3:$D$25),"")</f>
        <v/>
      </c>
      <c r="HG52" s="147" t="str">
        <f>IFERROR(LOOKUP(HC52,$A$3:$A$25,$E$3:$E$25),"")</f>
        <v/>
      </c>
      <c r="HH52" s="148" t="str">
        <f>IFERROR(LOOKUP(HC52,$A$3:$A$25,$F$3:$F$25),"")</f>
        <v/>
      </c>
      <c r="HI52" s="78"/>
      <c r="HJ52" s="145" t="str">
        <f>IFERROR(LOOKUP(HK52,$B$3:$B$25,$A$3:$A$25),"")</f>
        <v/>
      </c>
      <c r="HK52" s="146" t="str">
        <f>IFERROR(HN42,"")</f>
        <v/>
      </c>
      <c r="HL52" s="147" t="str">
        <f>IFERROR(LOOKUP(HJ52,$A$3:$A$25,$C$3:$C$25),"")</f>
        <v/>
      </c>
      <c r="HM52" s="147" t="str">
        <f>IFERROR(LOOKUP(HJ52,$A$3:$A$25,$D$3:$D$25),"")</f>
        <v/>
      </c>
      <c r="HN52" s="147" t="str">
        <f>IFERROR(LOOKUP(HJ52,$A$3:$A$25,$E$3:$E$25),"")</f>
        <v/>
      </c>
      <c r="HO52" s="148" t="str">
        <f>IFERROR(LOOKUP(HJ52,$A$3:$A$25,$F$3:$F$25),"")</f>
        <v/>
      </c>
      <c r="HP52" s="78"/>
      <c r="HQ52" s="145" t="str">
        <f>IFERROR(LOOKUP(HR52,$B$3:$B$25,$A$3:$A$25),"")</f>
        <v/>
      </c>
      <c r="HR52" s="146" t="str">
        <f>IFERROR(HU42,"")</f>
        <v/>
      </c>
      <c r="HS52" s="147" t="str">
        <f>IFERROR(LOOKUP(HQ52,$A$3:$A$25,$C$3:$C$25),"")</f>
        <v/>
      </c>
      <c r="HT52" s="147" t="str">
        <f>IFERROR(LOOKUP(HQ52,$A$3:$A$25,$D$3:$D$25),"")</f>
        <v/>
      </c>
      <c r="HU52" s="147" t="str">
        <f>IFERROR(LOOKUP(HQ52,$A$3:$A$25,$E$3:$E$25),"")</f>
        <v/>
      </c>
      <c r="HV52" s="148" t="str">
        <f>IFERROR(LOOKUP(HQ52,$A$3:$A$25,$F$3:$F$25),"")</f>
        <v/>
      </c>
      <c r="HW52" s="78"/>
      <c r="HX52" s="145" t="str">
        <f>IFERROR(LOOKUP(HY52,$B$3:$B$25,$A$3:$A$25),"")</f>
        <v/>
      </c>
      <c r="HY52" s="146" t="str">
        <f>IFERROR(IB42,"")</f>
        <v/>
      </c>
      <c r="HZ52" s="147" t="str">
        <f>IFERROR(LOOKUP(HX52,$A$3:$A$25,$C$3:$C$25),"")</f>
        <v/>
      </c>
      <c r="IA52" s="147" t="str">
        <f>IFERROR(LOOKUP(HX52,$A$3:$A$25,$D$3:$D$25),"")</f>
        <v/>
      </c>
      <c r="IB52" s="147" t="str">
        <f>IFERROR(LOOKUP(HX52,$A$3:$A$25,$E$3:$E$25),"")</f>
        <v/>
      </c>
      <c r="IC52" s="148" t="str">
        <f>IFERROR(LOOKUP(HX52,$A$3:$A$25,$F$3:$F$25),"")</f>
        <v/>
      </c>
      <c r="ID52" s="78"/>
      <c r="IE52" s="145" t="str">
        <f>IFERROR(LOOKUP(IF52,$B$3:$B$25,$A$3:$A$25),"")</f>
        <v/>
      </c>
      <c r="IF52" s="146" t="str">
        <f>IFERROR(II42,"")</f>
        <v/>
      </c>
      <c r="IG52" s="147" t="str">
        <f>IFERROR(LOOKUP(IE52,$A$3:$A$25,$C$3:$C$25),"")</f>
        <v/>
      </c>
      <c r="IH52" s="147" t="str">
        <f>IFERROR(LOOKUP(IE52,$A$3:$A$25,$D$3:$D$25),"")</f>
        <v/>
      </c>
      <c r="II52" s="147" t="str">
        <f>IFERROR(LOOKUP(IE52,$A$3:$A$25,$E$3:$E$25),"")</f>
        <v/>
      </c>
      <c r="IJ52" s="148" t="str">
        <f>IFERROR(LOOKUP(IE52,$A$3:$A$25,$F$3:$F$25),"")</f>
        <v/>
      </c>
      <c r="IK52" s="78"/>
      <c r="IL52" s="145" t="str">
        <f>IFERROR(LOOKUP(IM52,$B$3:$B$25,$A$3:$A$25),"")</f>
        <v/>
      </c>
      <c r="IM52" s="146" t="str">
        <f>IFERROR(IP42,"")</f>
        <v/>
      </c>
      <c r="IN52" s="147" t="str">
        <f>IFERROR(LOOKUP(IL52,$A$3:$A$25,$C$3:$C$25),"")</f>
        <v/>
      </c>
      <c r="IO52" s="147" t="str">
        <f>IFERROR(LOOKUP(IL52,$A$3:$A$25,$D$3:$D$25),"")</f>
        <v/>
      </c>
      <c r="IP52" s="147" t="str">
        <f>IFERROR(LOOKUP(IL52,$A$3:$A$25,$E$3:$E$25),"")</f>
        <v/>
      </c>
      <c r="IQ52" s="148" t="str">
        <f>IFERROR(LOOKUP(IL52,$A$3:$A$25,$F$3:$F$25),"")</f>
        <v/>
      </c>
      <c r="IR52" s="78"/>
      <c r="IS52" s="145" t="str">
        <f>IFERROR(LOOKUP(IT52,$B$3:$B$25,$A$3:$A$25),"")</f>
        <v/>
      </c>
      <c r="IT52" s="146" t="str">
        <f>IFERROR(IW42,"")</f>
        <v/>
      </c>
      <c r="IU52" s="147" t="str">
        <f>IFERROR(LOOKUP(IS52,$A$3:$A$25,$C$3:$C$25),"")</f>
        <v/>
      </c>
      <c r="IV52" s="147" t="str">
        <f>IFERROR(LOOKUP(IS52,$A$3:$A$25,$D$3:$D$25),"")</f>
        <v/>
      </c>
      <c r="IW52" s="147" t="str">
        <f>IFERROR(LOOKUP(IS52,$A$3:$A$25,$E$3:$E$25),"")</f>
        <v/>
      </c>
      <c r="IX52" s="148" t="str">
        <f>IFERROR(LOOKUP(IS52,$A$3:$A$25,$F$3:$F$25),"")</f>
        <v/>
      </c>
      <c r="IY52" s="78"/>
      <c r="IZ52" s="145" t="str">
        <f>IFERROR(LOOKUP(JA52,$B$3:$B$25,$A$3:$A$25),"")</f>
        <v/>
      </c>
      <c r="JA52" s="146" t="str">
        <f>IFERROR(JD42,"")</f>
        <v/>
      </c>
      <c r="JB52" s="147" t="str">
        <f>IFERROR(LOOKUP(IZ52,$A$3:$A$25,$C$3:$C$25),"")</f>
        <v/>
      </c>
      <c r="JC52" s="147" t="str">
        <f>IFERROR(LOOKUP(IZ52,$A$3:$A$25,$D$3:$D$25),"")</f>
        <v/>
      </c>
      <c r="JD52" s="147" t="str">
        <f>IFERROR(LOOKUP(IZ52,$A$3:$A$25,$E$3:$E$25),"")</f>
        <v/>
      </c>
      <c r="JE52" s="148" t="str">
        <f>IFERROR(LOOKUP(IZ52,$A$3:$A$25,$F$3:$F$25),"")</f>
        <v/>
      </c>
      <c r="JF52" s="78"/>
      <c r="JG52" s="145" t="str">
        <f>IFERROR(LOOKUP(JH52,$B$3:$B$25,$A$3:$A$25),"")</f>
        <v/>
      </c>
      <c r="JH52" s="146" t="str">
        <f>IFERROR(JK42,"")</f>
        <v/>
      </c>
      <c r="JI52" s="147" t="str">
        <f>IFERROR(LOOKUP(JG52,$A$3:$A$25,$C$3:$C$25),"")</f>
        <v/>
      </c>
      <c r="JJ52" s="147" t="str">
        <f>IFERROR(LOOKUP(JG52,$A$3:$A$25,$D$3:$D$25),"")</f>
        <v/>
      </c>
      <c r="JK52" s="147" t="str">
        <f>IFERROR(LOOKUP(JG52,$A$3:$A$25,$E$3:$E$25),"")</f>
        <v/>
      </c>
      <c r="JL52" s="148" t="str">
        <f>IFERROR(LOOKUP(JG52,$A$3:$A$25,$F$3:$F$25),"")</f>
        <v/>
      </c>
      <c r="JM52" s="78"/>
      <c r="JN52" s="145" t="str">
        <f>IFERROR(LOOKUP(JO52,$B$3:$B$25,$A$3:$A$25),"")</f>
        <v/>
      </c>
      <c r="JO52" s="146" t="str">
        <f>IFERROR(JR42,"")</f>
        <v/>
      </c>
      <c r="JP52" s="147" t="str">
        <f>IFERROR(LOOKUP(JN52,$A$3:$A$25,$C$3:$C$25),"")</f>
        <v/>
      </c>
      <c r="JQ52" s="147" t="str">
        <f>IFERROR(LOOKUP(JN52,$A$3:$A$25,$D$3:$D$25),"")</f>
        <v/>
      </c>
      <c r="JR52" s="147" t="str">
        <f>IFERROR(LOOKUP(JN52,$A$3:$A$25,$E$3:$E$25),"")</f>
        <v/>
      </c>
      <c r="JS52" s="148" t="str">
        <f>IFERROR(LOOKUP(JN52,$A$3:$A$25,$F$3:$F$25),"")</f>
        <v/>
      </c>
    </row>
    <row r="53" spans="1:279" ht="16.5" hidden="1" thickBot="1">
      <c r="A53" s="149">
        <f>IFERROR(A52+1,"")</f>
        <v>16</v>
      </c>
      <c r="B53" s="140">
        <f>IFERROR(LOOKUP(A53,$A$3:$A$25,$B$3:$B$25),"")</f>
        <v>0.82599999999999996</v>
      </c>
      <c r="C53" s="150">
        <f>IFERROR(LOOKUP(A53,$A$3:$A$25,$C$3:$C$25),"")</f>
        <v>-1.5241519231995999E-3</v>
      </c>
      <c r="D53" s="150">
        <f>IFERROR(LOOKUP(A53,$A$3:$A$25,$D$3:$D$25),"")</f>
        <v>1.002829043573E-3</v>
      </c>
      <c r="E53" s="150">
        <f>IFERROR(LOOKUP(A53,$A$3:$A$25,$E$3:$E$25),"")</f>
        <v>-1.5729708087000001E-6</v>
      </c>
      <c r="F53" s="151">
        <f>IFERROR(LOOKUP(A53,$A$3:$A$25,$F$3:$F$25),"")</f>
        <v>1.9354098768000001E-6</v>
      </c>
      <c r="G53" s="77"/>
      <c r="H53" s="149">
        <f>IFERROR(H52+1,"")</f>
        <v>16</v>
      </c>
      <c r="I53" s="140">
        <f>IFERROR(LOOKUP(H53,$A$3:$A$25,$B$3:$B$25),"")</f>
        <v>0.82599999999999996</v>
      </c>
      <c r="J53" s="150">
        <f>IFERROR(LOOKUP($H$53,$A$3:$A$25,C3:C25),"")</f>
        <v>-1.5241519231995999E-3</v>
      </c>
      <c r="K53" s="150">
        <f>IFERROR(LOOKUP($H$53,$A$3:$A$25,D3:D25),"")</f>
        <v>1.002829043573E-3</v>
      </c>
      <c r="L53" s="150">
        <f>IFERROR(LOOKUP($H$53,$A$3:$A$25,E3:E25),"")</f>
        <v>-1.5729708087000001E-6</v>
      </c>
      <c r="M53" s="150">
        <f>IFERROR(LOOKUP($H$53,$A$3:$A$25,F3:F25),"")</f>
        <v>1.9354098768000001E-6</v>
      </c>
      <c r="N53" s="77"/>
      <c r="O53" s="149" t="str">
        <f>IFERROR(O52+1,"")</f>
        <v/>
      </c>
      <c r="P53" s="140" t="str">
        <f>IFERROR(LOOKUP(O53,$A$3:$A$25,$B$3:$B$25),"")</f>
        <v/>
      </c>
      <c r="Q53" s="150" t="str">
        <f>IFERROR(LOOKUP(O53,$A$3:$A$25,$C$3:$C$25),"")</f>
        <v/>
      </c>
      <c r="R53" s="150" t="str">
        <f>IFERROR(LOOKUP(O53,$A$3:$A$25,$D$3:$D$25),"")</f>
        <v/>
      </c>
      <c r="S53" s="150" t="str">
        <f>IFERROR(LOOKUP(O53,$A$3:$A$25,$E$3:$E$25),"")</f>
        <v/>
      </c>
      <c r="T53" s="151" t="str">
        <f>IFERROR(LOOKUP(O53,$A$3:$A$25,$F$3:$F$25),"")</f>
        <v/>
      </c>
      <c r="U53" s="77"/>
      <c r="V53" s="149" t="str">
        <f>IFERROR(V52+1,"")</f>
        <v/>
      </c>
      <c r="W53" s="140" t="str">
        <f>IFERROR(LOOKUP(V53,$A$3:$A$25,$B$3:$B$25),"")</f>
        <v/>
      </c>
      <c r="X53" s="150" t="str">
        <f>IFERROR(LOOKUP(V53,$A$3:$A$25,$C$3:$C$25),"")</f>
        <v/>
      </c>
      <c r="Y53" s="150" t="str">
        <f>IFERROR(LOOKUP(V53,$A$3:$A$25,$D$3:$D$25),"")</f>
        <v/>
      </c>
      <c r="Z53" s="150" t="str">
        <f>IFERROR(LOOKUP(V53,$A$3:$A$25,$E$3:$E$25),"")</f>
        <v/>
      </c>
      <c r="AA53" s="151" t="str">
        <f>IFERROR(LOOKUP(V53,$A$3:$A$25,$F$3:$F$25),"")</f>
        <v/>
      </c>
      <c r="AB53" s="77"/>
      <c r="AC53" s="149" t="str">
        <f>IFERROR(AC52+1,"")</f>
        <v/>
      </c>
      <c r="AD53" s="140" t="str">
        <f>IFERROR(LOOKUP(AC53,AC3:AC25,AD3:AD25),"")</f>
        <v/>
      </c>
      <c r="AE53" s="150" t="str">
        <f>IFERROR(LOOKUP(AC53,$A$3:$A$25,$C$3:$C$25),"")</f>
        <v/>
      </c>
      <c r="AF53" s="150" t="str">
        <f>IFERROR(LOOKUP(AC53,$A$3:$A$25,$D$3:$D$25),"")</f>
        <v/>
      </c>
      <c r="AG53" s="150" t="str">
        <f>IFERROR(LOOKUP(AC53,$A$3:$A$25,$E$3:$E$25),"")</f>
        <v/>
      </c>
      <c r="AH53" s="151" t="str">
        <f>IFERROR(LOOKUP(AC53,$A$3:$A$25,$F$3:$F$25),"")</f>
        <v/>
      </c>
      <c r="AI53" s="77"/>
      <c r="AJ53" s="149" t="str">
        <f>IFERROR(AJ52+1,"")</f>
        <v/>
      </c>
      <c r="AK53" s="140" t="str">
        <f>IFERROR(LOOKUP(AJ53,AJ3:AJ25,AK3:AK25),"")</f>
        <v/>
      </c>
      <c r="AL53" s="150" t="str">
        <f>IFERROR(LOOKUP(AJ53,$A$3:$A$25,$C$3:$C$25),"")</f>
        <v/>
      </c>
      <c r="AM53" s="150" t="str">
        <f>IFERROR(LOOKUP(AJ53,$A$3:$A$25,$D$3:$D$25),"")</f>
        <v/>
      </c>
      <c r="AN53" s="150" t="str">
        <f>IFERROR(LOOKUP(AJ53,$A$3:$A$25,$E$3:$E$25),"")</f>
        <v/>
      </c>
      <c r="AO53" s="151" t="str">
        <f>IFERROR(LOOKUP(AJ53,$A$3:$A$25,$F$3:$F$25),"")</f>
        <v/>
      </c>
      <c r="AP53" s="77"/>
      <c r="AQ53" s="149" t="str">
        <f>IFERROR(AQ52+1,"")</f>
        <v/>
      </c>
      <c r="AR53" s="140" t="str">
        <f>IFERROR(LOOKUP(AQ53,$A$3:$A$25,$B$3:$B$25),"")</f>
        <v/>
      </c>
      <c r="AS53" s="150" t="str">
        <f>IFERROR(LOOKUP(AQ53,$A$3:$A$25,$C$3:$C$25),"")</f>
        <v/>
      </c>
      <c r="AT53" s="150" t="str">
        <f>IFERROR(LOOKUP(AQ53,$A$3:$A$25,$D$3:$D$25),"")</f>
        <v/>
      </c>
      <c r="AU53" s="150" t="str">
        <f>IFERROR(LOOKUP(AQ53,$A$3:$A$25,$E$3:$E$25),"")</f>
        <v/>
      </c>
      <c r="AV53" s="151" t="str">
        <f>IFERROR(LOOKUP(AQ53,$A$3:$A$25,$F$3:$F$25),"")</f>
        <v/>
      </c>
      <c r="AW53" s="77"/>
      <c r="AX53" s="149" t="str">
        <f>IFERROR(AX52+1,"")</f>
        <v/>
      </c>
      <c r="AY53" s="140" t="str">
        <f>IFERROR(LOOKUP(AX53,$A$3:$A$25,$B$3:$B$25),"")</f>
        <v/>
      </c>
      <c r="AZ53" s="150" t="str">
        <f>IFERROR(LOOKUP(AX53,$A$3:$A$25,$C$3:$C$25),"")</f>
        <v/>
      </c>
      <c r="BA53" s="150" t="str">
        <f>IFERROR(LOOKUP(AX53,$A$3:$A$25,$D$3:$D$25),"")</f>
        <v/>
      </c>
      <c r="BB53" s="150" t="str">
        <f>IFERROR(LOOKUP(AX53,$A$3:$A$25,$E$3:$E$25),"")</f>
        <v/>
      </c>
      <c r="BC53" s="151" t="str">
        <f>IFERROR(LOOKUP(AX53,$A$3:$A$25,$F$3:$F$25),"")</f>
        <v/>
      </c>
      <c r="BD53" s="77"/>
      <c r="BE53" s="149" t="str">
        <f>IFERROR(BE52+1,"")</f>
        <v/>
      </c>
      <c r="BF53" s="140" t="str">
        <f>IFERROR(LOOKUP(BE53,$A$3:$A$25,$B$3:$B$25),"")</f>
        <v/>
      </c>
      <c r="BG53" s="150" t="str">
        <f>IFERROR(LOOKUP(BE53,$A$3:$A$25,$C$3:$C$25),"")</f>
        <v/>
      </c>
      <c r="BH53" s="150" t="str">
        <f>IFERROR(LOOKUP(BE53,$A$3:$A$25,$D$3:$D$25),"")</f>
        <v/>
      </c>
      <c r="BI53" s="150" t="str">
        <f>IFERROR(LOOKUP(BE53,$A$3:$A$25,$E$3:$E$25),"")</f>
        <v/>
      </c>
      <c r="BJ53" s="151" t="str">
        <f>IFERROR(LOOKUP(BE53,$A$3:$A$25,$F$3:$F$25),"")</f>
        <v/>
      </c>
      <c r="BK53" s="77"/>
      <c r="BL53" s="149" t="str">
        <f>IFERROR(BL52+1,"")</f>
        <v/>
      </c>
      <c r="BM53" s="140" t="str">
        <f>IFERROR(LOOKUP(BL53,$A$3:$A$25,$B$3:$B$25),"")</f>
        <v/>
      </c>
      <c r="BN53" s="150" t="str">
        <f>IFERROR(LOOKUP(BL53,$A$3:$A$25,$C$3:$C$25),"")</f>
        <v/>
      </c>
      <c r="BO53" s="150" t="str">
        <f>IFERROR(LOOKUP(BL53,$A$3:$A$25,$D$3:$D$25),"")</f>
        <v/>
      </c>
      <c r="BP53" s="150" t="str">
        <f>IFERROR(LOOKUP(BL53,$A$3:$A$25,$E$3:$E$25),"")</f>
        <v/>
      </c>
      <c r="BQ53" s="151" t="str">
        <f>IFERROR(LOOKUP(BL53,$A$3:$A$25,$F$3:$F$25),"")</f>
        <v/>
      </c>
      <c r="BR53" s="78"/>
      <c r="BS53" s="149" t="str">
        <f>IFERROR(BS52+1,"")</f>
        <v/>
      </c>
      <c r="BT53" s="140" t="str">
        <f>IFERROR(LOOKUP(BS53,$A$3:$A$25,$B$3:$B$25),"")</f>
        <v/>
      </c>
      <c r="BU53" s="150" t="str">
        <f>IFERROR(LOOKUP(BS53,$A$3:$A$25,$C$3:$C$25),"")</f>
        <v/>
      </c>
      <c r="BV53" s="150" t="str">
        <f>IFERROR(LOOKUP(BS53,$A$3:$A$25,$D$3:$D$25),"")</f>
        <v/>
      </c>
      <c r="BW53" s="150" t="str">
        <f>IFERROR(LOOKUP(BS53,$A$3:$A$25,$E$3:$E$25),"")</f>
        <v/>
      </c>
      <c r="BX53" s="151" t="str">
        <f>IFERROR(LOOKUP(BS53,$A$3:$A$25,$F$3:$F$25),"")</f>
        <v/>
      </c>
      <c r="BY53" s="78"/>
      <c r="BZ53" s="149" t="str">
        <f>IFERROR(BZ52+1,"")</f>
        <v/>
      </c>
      <c r="CA53" s="140" t="str">
        <f>IFERROR(LOOKUP(BZ53,$A$3:$A$25,$B$3:$B$25),"")</f>
        <v/>
      </c>
      <c r="CB53" s="150" t="str">
        <f>IFERROR(LOOKUP(BZ53,$A$3:$A$25,$C$3:$C$25),"")</f>
        <v/>
      </c>
      <c r="CC53" s="150" t="str">
        <f>IFERROR(LOOKUP(BZ53,$A$3:$A$25,$D$3:$D$25),"")</f>
        <v/>
      </c>
      <c r="CD53" s="150" t="str">
        <f>IFERROR(LOOKUP(BZ53,$A$3:$A$25,$E$3:$E$25),"")</f>
        <v/>
      </c>
      <c r="CE53" s="151" t="str">
        <f>IFERROR(LOOKUP(BZ53,$A$3:$A$25,$F$3:$F$25),"")</f>
        <v/>
      </c>
      <c r="CF53" s="78"/>
      <c r="CG53" s="149" t="str">
        <f>IFERROR(CG52+1,"")</f>
        <v/>
      </c>
      <c r="CH53" s="140" t="str">
        <f>IFERROR(LOOKUP(CG53,$A$3:$A$25,$B$3:$B$25),"")</f>
        <v/>
      </c>
      <c r="CI53" s="150" t="str">
        <f>IFERROR(LOOKUP(CG53,$A$3:$A$25,$C$3:$C$25),"")</f>
        <v/>
      </c>
      <c r="CJ53" s="150" t="str">
        <f>IFERROR(LOOKUP(CG53,$A$3:$A$25,$D$3:$D$25),"")</f>
        <v/>
      </c>
      <c r="CK53" s="150" t="str">
        <f>IFERROR(LOOKUP(CG53,$A$3:$A$25,$E$3:$E$25),"")</f>
        <v/>
      </c>
      <c r="CL53" s="151" t="str">
        <f>IFERROR(LOOKUP(CG53,$A$3:$A$25,$F$3:$F$25),"")</f>
        <v/>
      </c>
      <c r="CM53" s="78"/>
      <c r="CN53" s="149" t="str">
        <f>IFERROR(CN52+1,"")</f>
        <v/>
      </c>
      <c r="CO53" s="140" t="str">
        <f>IFERROR(LOOKUP(CN53,$A$3:$A$25,$B$3:$B$25),"")</f>
        <v/>
      </c>
      <c r="CP53" s="150" t="str">
        <f>IFERROR(LOOKUP(CN53,$A$3:$A$25,$C$3:$C$25),"")</f>
        <v/>
      </c>
      <c r="CQ53" s="150" t="str">
        <f>IFERROR(LOOKUP(CN53,$A$3:$A$25,$D$3:$D$25),"")</f>
        <v/>
      </c>
      <c r="CR53" s="150" t="str">
        <f>IFERROR(LOOKUP(CN53,$A$3:$A$25,$E$3:$E$25),"")</f>
        <v/>
      </c>
      <c r="CS53" s="151" t="str">
        <f>IFERROR(LOOKUP(CN53,$A$3:$A$25,$F$3:$F$25),"")</f>
        <v/>
      </c>
      <c r="CT53" s="78"/>
      <c r="CU53" s="149" t="str">
        <f>IFERROR(CU52+1,"")</f>
        <v/>
      </c>
      <c r="CV53" s="140" t="str">
        <f>IFERROR(LOOKUP(CU53,$A$3:$A$25,$B$3:$B$25),"")</f>
        <v/>
      </c>
      <c r="CW53" s="150" t="str">
        <f>IFERROR(LOOKUP(CU53,$A$3:$A$25,$C$3:$C$25),"")</f>
        <v/>
      </c>
      <c r="CX53" s="150" t="str">
        <f>IFERROR(LOOKUP(CU53,$A$3:$A$25,$D$3:$D$25),"")</f>
        <v/>
      </c>
      <c r="CY53" s="150" t="str">
        <f>IFERROR(LOOKUP(CU53,$A$3:$A$25,$E$3:$E$25),"")</f>
        <v/>
      </c>
      <c r="CZ53" s="151" t="str">
        <f>IFERROR(LOOKUP(CU53,$A$3:$A$25,$F$3:$F$25),"")</f>
        <v/>
      </c>
      <c r="DA53" s="78"/>
      <c r="DB53" s="149" t="str">
        <f>IFERROR(DB52+1,"")</f>
        <v/>
      </c>
      <c r="DC53" s="140" t="str">
        <f>IFERROR(LOOKUP(DB53,$A$3:$A$25,$B$3:$B$25),"")</f>
        <v/>
      </c>
      <c r="DD53" s="150" t="str">
        <f>IFERROR(LOOKUP(DB53,$A$3:$A$25,$C$3:$C$25),"")</f>
        <v/>
      </c>
      <c r="DE53" s="150" t="str">
        <f>IFERROR(LOOKUP(DB53,$A$3:$A$25,$D$3:$D$25),"")</f>
        <v/>
      </c>
      <c r="DF53" s="150" t="str">
        <f>IFERROR(LOOKUP(DB53,$A$3:$A$25,$E$3:$E$25),"")</f>
        <v/>
      </c>
      <c r="DG53" s="151" t="str">
        <f>IFERROR(LOOKUP(DB53,$A$3:$A$25,$F$3:$F$25),"")</f>
        <v/>
      </c>
      <c r="DH53" s="78"/>
      <c r="DI53" s="149" t="str">
        <f>IFERROR(DI52+1,"")</f>
        <v/>
      </c>
      <c r="DJ53" s="140" t="str">
        <f>IFERROR(LOOKUP(DI53,$A$3:$A$25,$B$3:$B$25),"")</f>
        <v/>
      </c>
      <c r="DK53" s="150" t="str">
        <f>IFERROR(LOOKUP(DI53,$A$3:$A$25,$C$3:$C$25),"")</f>
        <v/>
      </c>
      <c r="DL53" s="150" t="str">
        <f>IFERROR(LOOKUP(DI53,$A$3:$A$25,$D$3:$D$25),"")</f>
        <v/>
      </c>
      <c r="DM53" s="150" t="str">
        <f>IFERROR(LOOKUP(DI53,$A$3:$A$25,$E$3:$E$25),"")</f>
        <v/>
      </c>
      <c r="DN53" s="151" t="str">
        <f>IFERROR(LOOKUP(DI53,$A$3:$A$25,$F$3:$F$25),"")</f>
        <v/>
      </c>
      <c r="DO53" s="78"/>
      <c r="DP53" s="149" t="str">
        <f>IFERROR(DP52+1,"")</f>
        <v/>
      </c>
      <c r="DQ53" s="140" t="str">
        <f>IFERROR(LOOKUP(DP53,$A$3:$A$25,$B$3:$B$25),"")</f>
        <v/>
      </c>
      <c r="DR53" s="150" t="str">
        <f>IFERROR(LOOKUP(DP53,$A$3:$A$25,$C$3:$C$25),"")</f>
        <v/>
      </c>
      <c r="DS53" s="150" t="str">
        <f>IFERROR(LOOKUP(DP53,$A$3:$A$25,$D$3:$D$25),"")</f>
        <v/>
      </c>
      <c r="DT53" s="150" t="str">
        <f>IFERROR(LOOKUP(DP53,$A$3:$A$25,$E$3:$E$25),"")</f>
        <v/>
      </c>
      <c r="DU53" s="151" t="str">
        <f>IFERROR(LOOKUP(DP53,$A$3:$A$25,$F$3:$F$25),"")</f>
        <v/>
      </c>
      <c r="DV53" s="78"/>
      <c r="DW53" s="149" t="str">
        <f>IFERROR(DW52+1,"")</f>
        <v/>
      </c>
      <c r="DX53" s="140" t="str">
        <f>IFERROR(LOOKUP(DW53,$A$3:$A$25,$B$3:$B$25),"")</f>
        <v/>
      </c>
      <c r="DY53" s="150" t="str">
        <f>IFERROR(LOOKUP(DW53,$A$3:$A$25,$C$3:$C$25),"")</f>
        <v/>
      </c>
      <c r="DZ53" s="150" t="str">
        <f>IFERROR(LOOKUP(DW53,$A$3:$A$25,$D$3:$D$25),"")</f>
        <v/>
      </c>
      <c r="EA53" s="150" t="str">
        <f>IFERROR(LOOKUP(DW53,$A$3:$A$25,$E$3:$E$25),"")</f>
        <v/>
      </c>
      <c r="EB53" s="151" t="str">
        <f>IFERROR(LOOKUP(DW53,$A$3:$A$25,$F$3:$F$25),"")</f>
        <v/>
      </c>
      <c r="EC53" s="78"/>
      <c r="ED53" s="149" t="str">
        <f>IFERROR(ED52+1,"")</f>
        <v/>
      </c>
      <c r="EE53" s="140" t="str">
        <f>IFERROR(LOOKUP(ED53,$A$3:$A$25,$B$3:$B$25),"")</f>
        <v/>
      </c>
      <c r="EF53" s="150" t="str">
        <f>IFERROR(LOOKUP(ED53,$A$3:$A$25,$C$3:$C$25),"")</f>
        <v/>
      </c>
      <c r="EG53" s="150" t="str">
        <f>IFERROR(LOOKUP(ED53,$A$3:$A$25,$D$3:$D$25),"")</f>
        <v/>
      </c>
      <c r="EH53" s="150" t="str">
        <f>IFERROR(LOOKUP(ED53,$A$3:$A$25,$E$3:$E$25),"")</f>
        <v/>
      </c>
      <c r="EI53" s="151" t="str">
        <f>IFERROR(LOOKUP(ED53,$A$3:$A$25,$F$3:$F$25),"")</f>
        <v/>
      </c>
      <c r="EJ53" s="78"/>
      <c r="EK53" s="149" t="str">
        <f>IFERROR(EK52+1,"")</f>
        <v/>
      </c>
      <c r="EL53" s="140" t="str">
        <f>IFERROR(LOOKUP(EK53,$A$3:$A$25,$B$3:$B$25),"")</f>
        <v/>
      </c>
      <c r="EM53" s="150" t="str">
        <f>IFERROR(LOOKUP(EK53,$A$3:$A$25,$C$3:$C$25),"")</f>
        <v/>
      </c>
      <c r="EN53" s="150" t="str">
        <f>IFERROR(LOOKUP(EK53,$A$3:$A$25,$D$3:$D$25),"")</f>
        <v/>
      </c>
      <c r="EO53" s="150" t="str">
        <f>IFERROR(LOOKUP(EK53,$A$3:$A$25,$E$3:$E$25),"")</f>
        <v/>
      </c>
      <c r="EP53" s="151" t="str">
        <f>IFERROR(LOOKUP(EK53,$A$3:$A$25,$F$3:$F$25),"")</f>
        <v/>
      </c>
      <c r="EQ53" s="77"/>
      <c r="ER53" s="149" t="str">
        <f>IFERROR(ER52+1,"")</f>
        <v/>
      </c>
      <c r="ES53" s="140" t="str">
        <f>IFERROR(LOOKUP(ER53,$A$3:$A$25,$B$3:$B$25),"")</f>
        <v/>
      </c>
      <c r="ET53" s="150" t="str">
        <f>IFERROR(LOOKUP(ER53,$A$3:$A$25,$C$3:$C$25),"")</f>
        <v/>
      </c>
      <c r="EU53" s="150" t="str">
        <f>IFERROR(LOOKUP(ER53,$A$3:$A$25,$D$3:$D$25),"")</f>
        <v/>
      </c>
      <c r="EV53" s="150" t="str">
        <f>IFERROR(LOOKUP(ER53,$A$3:$A$25,$E$3:$E$25),"")</f>
        <v/>
      </c>
      <c r="EW53" s="151" t="str">
        <f>IFERROR(LOOKUP(ER53,$A$3:$A$25,$F$3:$F$25),"")</f>
        <v/>
      </c>
      <c r="EX53" s="77"/>
      <c r="EY53" s="149" t="str">
        <f>IFERROR(EY52+1,"")</f>
        <v/>
      </c>
      <c r="EZ53" s="140" t="str">
        <f>IFERROR(LOOKUP(EY53,$A$3:$A$25,$B$3:$B$25),"")</f>
        <v/>
      </c>
      <c r="FA53" s="150" t="str">
        <f>IFERROR(LOOKUP(EY53,$A$3:$A$25,$C$3:$C$25),"")</f>
        <v/>
      </c>
      <c r="FB53" s="150" t="str">
        <f>IFERROR(LOOKUP(EY53,$A$3:$A$25,$D$3:$D$25),"")</f>
        <v/>
      </c>
      <c r="FC53" s="150" t="str">
        <f>IFERROR(LOOKUP(EY53,$A$3:$A$25,$E$3:$E$25),"")</f>
        <v/>
      </c>
      <c r="FD53" s="151" t="str">
        <f>IFERROR(LOOKUP(EY53,$A$3:$A$25,$F$3:$F$25),"")</f>
        <v/>
      </c>
      <c r="FE53" s="77"/>
      <c r="FF53" s="149" t="str">
        <f>IFERROR(FF52+1,"")</f>
        <v/>
      </c>
      <c r="FG53" s="140" t="str">
        <f>IFERROR(LOOKUP(FF53,FF3:FF25,FG3:FG25),"")</f>
        <v/>
      </c>
      <c r="FH53" s="150" t="str">
        <f>IFERROR(LOOKUP(FF53,$A$3:$A$25,$C$3:$C$25),"")</f>
        <v/>
      </c>
      <c r="FI53" s="150" t="str">
        <f>IFERROR(LOOKUP(FF53,$A$3:$A$25,$D$3:$D$25),"")</f>
        <v/>
      </c>
      <c r="FJ53" s="150" t="str">
        <f>IFERROR(LOOKUP(FF53,$A$3:$A$25,$E$3:$E$25),"")</f>
        <v/>
      </c>
      <c r="FK53" s="151" t="str">
        <f>IFERROR(LOOKUP(FF53,$A$3:$A$25,$F$3:$F$25),"")</f>
        <v/>
      </c>
      <c r="FL53" s="77"/>
      <c r="FM53" s="149" t="str">
        <f>IFERROR(FM52+1,"")</f>
        <v/>
      </c>
      <c r="FN53" s="140" t="str">
        <f>IFERROR(LOOKUP(FM53,FM3:FM25,FN3:FN25),"")</f>
        <v/>
      </c>
      <c r="FO53" s="150" t="str">
        <f>IFERROR(LOOKUP(FM53,$A$3:$A$25,$C$3:$C$25),"")</f>
        <v/>
      </c>
      <c r="FP53" s="150" t="str">
        <f>IFERROR(LOOKUP(FM53,$A$3:$A$25,$D$3:$D$25),"")</f>
        <v/>
      </c>
      <c r="FQ53" s="150" t="str">
        <f>IFERROR(LOOKUP(FM53,$A$3:$A$25,$E$3:$E$25),"")</f>
        <v/>
      </c>
      <c r="FR53" s="151" t="str">
        <f>IFERROR(LOOKUP(FM53,$A$3:$A$25,$F$3:$F$25),"")</f>
        <v/>
      </c>
      <c r="FS53" s="77"/>
      <c r="FT53" s="149" t="str">
        <f>IFERROR(FT52+1,"")</f>
        <v/>
      </c>
      <c r="FU53" s="140" t="str">
        <f>IFERROR(LOOKUP(FT53,$A$3:$A$25,$B$3:$B$25),"")</f>
        <v/>
      </c>
      <c r="FV53" s="150" t="str">
        <f>IFERROR(LOOKUP(FT53,$A$3:$A$25,$C$3:$C$25),"")</f>
        <v/>
      </c>
      <c r="FW53" s="150" t="str">
        <f>IFERROR(LOOKUP(FT53,$A$3:$A$25,$D$3:$D$25),"")</f>
        <v/>
      </c>
      <c r="FX53" s="150" t="str">
        <f>IFERROR(LOOKUP(FT53,$A$3:$A$25,$E$3:$E$25),"")</f>
        <v/>
      </c>
      <c r="FY53" s="151" t="str">
        <f>IFERROR(LOOKUP(FT53,$A$3:$A$25,$F$3:$F$25),"")</f>
        <v/>
      </c>
      <c r="FZ53" s="77"/>
      <c r="GA53" s="149" t="str">
        <f>IFERROR(GA52+1,"")</f>
        <v/>
      </c>
      <c r="GB53" s="140" t="str">
        <f>IFERROR(LOOKUP(GA53,$A$3:$A$25,$B$3:$B$25),"")</f>
        <v/>
      </c>
      <c r="GC53" s="150" t="str">
        <f>IFERROR(LOOKUP(GA53,$A$3:$A$25,$C$3:$C$25),"")</f>
        <v/>
      </c>
      <c r="GD53" s="150" t="str">
        <f>IFERROR(LOOKUP(GA53,$A$3:$A$25,$D$3:$D$25),"")</f>
        <v/>
      </c>
      <c r="GE53" s="150" t="str">
        <f>IFERROR(LOOKUP(GA53,$A$3:$A$25,$E$3:$E$25),"")</f>
        <v/>
      </c>
      <c r="GF53" s="151" t="str">
        <f>IFERROR(LOOKUP(GA53,$A$3:$A$25,$F$3:$F$25),"")</f>
        <v/>
      </c>
      <c r="GG53" s="77"/>
      <c r="GH53" s="149" t="str">
        <f>IFERROR(GH52+1,"")</f>
        <v/>
      </c>
      <c r="GI53" s="140" t="str">
        <f>IFERROR(LOOKUP(GH53,$A$3:$A$25,$B$3:$B$25),"")</f>
        <v/>
      </c>
      <c r="GJ53" s="150" t="str">
        <f>IFERROR(LOOKUP(GH53,$A$3:$A$25,$C$3:$C$25),"")</f>
        <v/>
      </c>
      <c r="GK53" s="150" t="str">
        <f>IFERROR(LOOKUP(GH53,$A$3:$A$25,$D$3:$D$25),"")</f>
        <v/>
      </c>
      <c r="GL53" s="150" t="str">
        <f>IFERROR(LOOKUP(GH53,$A$3:$A$25,$E$3:$E$25),"")</f>
        <v/>
      </c>
      <c r="GM53" s="151" t="str">
        <f>IFERROR(LOOKUP(GH53,$A$3:$A$25,$F$3:$F$25),"")</f>
        <v/>
      </c>
      <c r="GN53" s="77"/>
      <c r="GO53" s="149" t="str">
        <f>IFERROR(GO52+1,"")</f>
        <v/>
      </c>
      <c r="GP53" s="140" t="str">
        <f>IFERROR(LOOKUP(GO53,$A$3:$A$25,$B$3:$B$25),"")</f>
        <v/>
      </c>
      <c r="GQ53" s="150" t="str">
        <f>IFERROR(LOOKUP(GO53,$A$3:$A$25,$C$3:$C$25),"")</f>
        <v/>
      </c>
      <c r="GR53" s="150" t="str">
        <f>IFERROR(LOOKUP(GO53,$A$3:$A$25,$D$3:$D$25),"")</f>
        <v/>
      </c>
      <c r="GS53" s="150" t="str">
        <f>IFERROR(LOOKUP(GO53,$A$3:$A$25,$E$3:$E$25),"")</f>
        <v/>
      </c>
      <c r="GT53" s="151" t="str">
        <f>IFERROR(LOOKUP(GO53,$A$3:$A$25,$F$3:$F$25),"")</f>
        <v/>
      </c>
      <c r="GU53" s="78"/>
      <c r="GV53" s="149" t="str">
        <f>IFERROR(GV52+1,"")</f>
        <v/>
      </c>
      <c r="GW53" s="140" t="str">
        <f>IFERROR(LOOKUP(GV53,$A$3:$A$25,$B$3:$B$25),"")</f>
        <v/>
      </c>
      <c r="GX53" s="150" t="str">
        <f>IFERROR(LOOKUP(GV53,$A$3:$A$25,$C$3:$C$25),"")</f>
        <v/>
      </c>
      <c r="GY53" s="150" t="str">
        <f>IFERROR(LOOKUP(GV53,$A$3:$A$25,$D$3:$D$25),"")</f>
        <v/>
      </c>
      <c r="GZ53" s="150" t="str">
        <f>IFERROR(LOOKUP(GV53,$A$3:$A$25,$E$3:$E$25),"")</f>
        <v/>
      </c>
      <c r="HA53" s="151" t="str">
        <f>IFERROR(LOOKUP(GV53,$A$3:$A$25,$F$3:$F$25),"")</f>
        <v/>
      </c>
      <c r="HB53" s="78"/>
      <c r="HC53" s="149" t="str">
        <f>IFERROR(HC52+1,"")</f>
        <v/>
      </c>
      <c r="HD53" s="140" t="str">
        <f>IFERROR(LOOKUP(HC53,$A$3:$A$25,$B$3:$B$25),"")</f>
        <v/>
      </c>
      <c r="HE53" s="150" t="str">
        <f>IFERROR(LOOKUP(HC53,$A$3:$A$25,$C$3:$C$25),"")</f>
        <v/>
      </c>
      <c r="HF53" s="150" t="str">
        <f>IFERROR(LOOKUP(HC53,$A$3:$A$25,$D$3:$D$25),"")</f>
        <v/>
      </c>
      <c r="HG53" s="150" t="str">
        <f>IFERROR(LOOKUP(HC53,$A$3:$A$25,$E$3:$E$25),"")</f>
        <v/>
      </c>
      <c r="HH53" s="151" t="str">
        <f>IFERROR(LOOKUP(HC53,$A$3:$A$25,$F$3:$F$25),"")</f>
        <v/>
      </c>
      <c r="HI53" s="78"/>
      <c r="HJ53" s="149" t="str">
        <f>IFERROR(HJ52+1,"")</f>
        <v/>
      </c>
      <c r="HK53" s="140" t="str">
        <f>IFERROR(LOOKUP(HJ53,$A$3:$A$25,$B$3:$B$25),"")</f>
        <v/>
      </c>
      <c r="HL53" s="150" t="str">
        <f>IFERROR(LOOKUP(HJ53,$A$3:$A$25,$C$3:$C$25),"")</f>
        <v/>
      </c>
      <c r="HM53" s="150" t="str">
        <f>IFERROR(LOOKUP(HJ53,$A$3:$A$25,$D$3:$D$25),"")</f>
        <v/>
      </c>
      <c r="HN53" s="150" t="str">
        <f>IFERROR(LOOKUP(HJ53,$A$3:$A$25,$E$3:$E$25),"")</f>
        <v/>
      </c>
      <c r="HO53" s="151" t="str">
        <f>IFERROR(LOOKUP(HJ53,$A$3:$A$25,$F$3:$F$25),"")</f>
        <v/>
      </c>
      <c r="HP53" s="78"/>
      <c r="HQ53" s="149" t="str">
        <f>IFERROR(HQ52+1,"")</f>
        <v/>
      </c>
      <c r="HR53" s="140" t="str">
        <f>IFERROR(LOOKUP(HQ53,$A$3:$A$25,$B$3:$B$25),"")</f>
        <v/>
      </c>
      <c r="HS53" s="150" t="str">
        <f>IFERROR(LOOKUP(HQ53,$A$3:$A$25,$C$3:$C$25),"")</f>
        <v/>
      </c>
      <c r="HT53" s="150" t="str">
        <f>IFERROR(LOOKUP(HQ53,$A$3:$A$25,$D$3:$D$25),"")</f>
        <v/>
      </c>
      <c r="HU53" s="150" t="str">
        <f>IFERROR(LOOKUP(HQ53,$A$3:$A$25,$E$3:$E$25),"")</f>
        <v/>
      </c>
      <c r="HV53" s="151" t="str">
        <f>IFERROR(LOOKUP(HQ53,$A$3:$A$25,$F$3:$F$25),"")</f>
        <v/>
      </c>
      <c r="HW53" s="78"/>
      <c r="HX53" s="149" t="str">
        <f>IFERROR(HX52+1,"")</f>
        <v/>
      </c>
      <c r="HY53" s="140" t="str">
        <f>IFERROR(LOOKUP(HX53,$A$3:$A$25,$B$3:$B$25),"")</f>
        <v/>
      </c>
      <c r="HZ53" s="150" t="str">
        <f>IFERROR(LOOKUP(HX53,$A$3:$A$25,$C$3:$C$25),"")</f>
        <v/>
      </c>
      <c r="IA53" s="150" t="str">
        <f>IFERROR(LOOKUP(HX53,$A$3:$A$25,$D$3:$D$25),"")</f>
        <v/>
      </c>
      <c r="IB53" s="150" t="str">
        <f>IFERROR(LOOKUP(HX53,$A$3:$A$25,$E$3:$E$25),"")</f>
        <v/>
      </c>
      <c r="IC53" s="151" t="str">
        <f>IFERROR(LOOKUP(HX53,$A$3:$A$25,$F$3:$F$25),"")</f>
        <v/>
      </c>
      <c r="ID53" s="78"/>
      <c r="IE53" s="149" t="str">
        <f>IFERROR(IE52+1,"")</f>
        <v/>
      </c>
      <c r="IF53" s="140" t="str">
        <f>IFERROR(LOOKUP(IE53,$A$3:$A$25,$B$3:$B$25),"")</f>
        <v/>
      </c>
      <c r="IG53" s="150" t="str">
        <f>IFERROR(LOOKUP(IE53,$A$3:$A$25,$C$3:$C$25),"")</f>
        <v/>
      </c>
      <c r="IH53" s="150" t="str">
        <f>IFERROR(LOOKUP(IE53,$A$3:$A$25,$D$3:$D$25),"")</f>
        <v/>
      </c>
      <c r="II53" s="150" t="str">
        <f>IFERROR(LOOKUP(IE53,$A$3:$A$25,$E$3:$E$25),"")</f>
        <v/>
      </c>
      <c r="IJ53" s="151" t="str">
        <f>IFERROR(LOOKUP(IE53,$A$3:$A$25,$F$3:$F$25),"")</f>
        <v/>
      </c>
      <c r="IK53" s="78"/>
      <c r="IL53" s="149" t="str">
        <f>IFERROR(IL52+1,"")</f>
        <v/>
      </c>
      <c r="IM53" s="140" t="str">
        <f>IFERROR(LOOKUP(IL53,$A$3:$A$25,$B$3:$B$25),"")</f>
        <v/>
      </c>
      <c r="IN53" s="150" t="str">
        <f>IFERROR(LOOKUP(IL53,$A$3:$A$25,$C$3:$C$25),"")</f>
        <v/>
      </c>
      <c r="IO53" s="150" t="str">
        <f>IFERROR(LOOKUP(IL53,$A$3:$A$25,$D$3:$D$25),"")</f>
        <v/>
      </c>
      <c r="IP53" s="150" t="str">
        <f>IFERROR(LOOKUP(IL53,$A$3:$A$25,$E$3:$E$25),"")</f>
        <v/>
      </c>
      <c r="IQ53" s="151" t="str">
        <f>IFERROR(LOOKUP(IL53,$A$3:$A$25,$F$3:$F$25),"")</f>
        <v/>
      </c>
      <c r="IR53" s="78"/>
      <c r="IS53" s="149" t="str">
        <f>IFERROR(IS52+1,"")</f>
        <v/>
      </c>
      <c r="IT53" s="140" t="str">
        <f>IFERROR(LOOKUP(IS53,$A$3:$A$25,$B$3:$B$25),"")</f>
        <v/>
      </c>
      <c r="IU53" s="150" t="str">
        <f>IFERROR(LOOKUP(IS53,$A$3:$A$25,$C$3:$C$25),"")</f>
        <v/>
      </c>
      <c r="IV53" s="150" t="str">
        <f>IFERROR(LOOKUP(IS53,$A$3:$A$25,$D$3:$D$25),"")</f>
        <v/>
      </c>
      <c r="IW53" s="150" t="str">
        <f>IFERROR(LOOKUP(IS53,$A$3:$A$25,$E$3:$E$25),"")</f>
        <v/>
      </c>
      <c r="IX53" s="151" t="str">
        <f>IFERROR(LOOKUP(IS53,$A$3:$A$25,$F$3:$F$25),"")</f>
        <v/>
      </c>
      <c r="IY53" s="78"/>
      <c r="IZ53" s="149" t="str">
        <f>IFERROR(IZ52+1,"")</f>
        <v/>
      </c>
      <c r="JA53" s="140" t="str">
        <f>IFERROR(LOOKUP(IZ53,$A$3:$A$25,$B$3:$B$25),"")</f>
        <v/>
      </c>
      <c r="JB53" s="150" t="str">
        <f>IFERROR(LOOKUP(IZ53,$A$3:$A$25,$C$3:$C$25),"")</f>
        <v/>
      </c>
      <c r="JC53" s="150" t="str">
        <f>IFERROR(LOOKUP(IZ53,$A$3:$A$25,$D$3:$D$25),"")</f>
        <v/>
      </c>
      <c r="JD53" s="150" t="str">
        <f>IFERROR(LOOKUP(IZ53,$A$3:$A$25,$E$3:$E$25),"")</f>
        <v/>
      </c>
      <c r="JE53" s="151" t="str">
        <f>IFERROR(LOOKUP(IZ53,$A$3:$A$25,$F$3:$F$25),"")</f>
        <v/>
      </c>
      <c r="JF53" s="78"/>
      <c r="JG53" s="149" t="str">
        <f>IFERROR(JG52+1,"")</f>
        <v/>
      </c>
      <c r="JH53" s="140" t="str">
        <f>IFERROR(LOOKUP(JG53,$A$3:$A$25,$B$3:$B$25),"")</f>
        <v/>
      </c>
      <c r="JI53" s="150" t="str">
        <f>IFERROR(LOOKUP(JG53,$A$3:$A$25,$C$3:$C$25),"")</f>
        <v/>
      </c>
      <c r="JJ53" s="150" t="str">
        <f>IFERROR(LOOKUP(JG53,$A$3:$A$25,$D$3:$D$25),"")</f>
        <v/>
      </c>
      <c r="JK53" s="150" t="str">
        <f>IFERROR(LOOKUP(JG53,$A$3:$A$25,$E$3:$E$25),"")</f>
        <v/>
      </c>
      <c r="JL53" s="151" t="str">
        <f>IFERROR(LOOKUP(JG53,$A$3:$A$25,$F$3:$F$25),"")</f>
        <v/>
      </c>
      <c r="JM53" s="78"/>
      <c r="JN53" s="149" t="str">
        <f>IFERROR(JN52+1,"")</f>
        <v/>
      </c>
      <c r="JO53" s="140" t="str">
        <f>IFERROR(LOOKUP(JN53,$A$3:$A$25,$B$3:$B$25),"")</f>
        <v/>
      </c>
      <c r="JP53" s="150" t="str">
        <f>IFERROR(LOOKUP(JN53,$A$3:$A$25,$C$3:$C$25),"")</f>
        <v/>
      </c>
      <c r="JQ53" s="150" t="str">
        <f>IFERROR(LOOKUP(JN53,$A$3:$A$25,$D$3:$D$25),"")</f>
        <v/>
      </c>
      <c r="JR53" s="150" t="str">
        <f>IFERROR(LOOKUP(JN53,$A$3:$A$25,$E$3:$E$25),"")</f>
        <v/>
      </c>
      <c r="JS53" s="151" t="str">
        <f>IFERROR(LOOKUP(JN53,$A$3:$A$25,$F$3:$F$25),"")</f>
        <v/>
      </c>
    </row>
    <row r="54" spans="1:279" hidden="1">
      <c r="A54" s="597" t="s">
        <v>100</v>
      </c>
      <c r="B54" s="598"/>
      <c r="C54" s="77"/>
      <c r="D54" s="77"/>
      <c r="E54" s="77"/>
      <c r="F54" s="144"/>
      <c r="G54" s="77"/>
      <c r="H54" s="143"/>
      <c r="I54" s="77"/>
      <c r="J54" s="77"/>
      <c r="K54" s="77"/>
      <c r="L54" s="77"/>
      <c r="M54" s="144"/>
      <c r="N54" s="77"/>
      <c r="O54" s="143"/>
      <c r="P54" s="77"/>
      <c r="Q54" s="77"/>
      <c r="R54" s="77"/>
      <c r="S54" s="77"/>
      <c r="T54" s="144"/>
      <c r="U54" s="77"/>
      <c r="V54" s="143"/>
      <c r="W54" s="77"/>
      <c r="X54" s="77"/>
      <c r="Y54" s="77"/>
      <c r="Z54" s="77"/>
      <c r="AA54" s="144"/>
      <c r="AB54" s="77"/>
      <c r="AC54" s="143"/>
      <c r="AD54" s="77"/>
      <c r="AE54" s="77"/>
      <c r="AF54" s="77"/>
      <c r="AG54" s="77"/>
      <c r="AH54" s="144"/>
      <c r="AI54" s="77"/>
      <c r="AJ54" s="143"/>
      <c r="AK54" s="77"/>
      <c r="AL54" s="77"/>
      <c r="AM54" s="77"/>
      <c r="AN54" s="77"/>
      <c r="AO54" s="144"/>
      <c r="AP54" s="77"/>
      <c r="AQ54" s="143"/>
      <c r="AR54" s="77"/>
      <c r="AS54" s="77"/>
      <c r="AT54" s="77"/>
      <c r="AU54" s="77"/>
      <c r="AV54" s="144"/>
      <c r="AW54" s="77"/>
      <c r="AX54" s="143"/>
      <c r="AY54" s="77"/>
      <c r="AZ54" s="77"/>
      <c r="BA54" s="77"/>
      <c r="BB54" s="77"/>
      <c r="BC54" s="144"/>
      <c r="BD54" s="77"/>
      <c r="BE54" s="143"/>
      <c r="BF54" s="77"/>
      <c r="BG54" s="77"/>
      <c r="BH54" s="77"/>
      <c r="BI54" s="77"/>
      <c r="BJ54" s="144"/>
      <c r="BK54" s="77"/>
      <c r="BL54" s="143"/>
      <c r="BM54" s="77"/>
      <c r="BN54" s="77"/>
      <c r="BO54" s="77"/>
      <c r="BP54" s="77"/>
      <c r="BQ54" s="144"/>
      <c r="BR54" s="78"/>
      <c r="BS54" s="143"/>
      <c r="BT54" s="77"/>
      <c r="BU54" s="77"/>
      <c r="BV54" s="77"/>
      <c r="BW54" s="77"/>
      <c r="BX54" s="144"/>
      <c r="BY54" s="78"/>
      <c r="BZ54" s="143"/>
      <c r="CA54" s="77"/>
      <c r="CB54" s="77"/>
      <c r="CC54" s="77"/>
      <c r="CD54" s="77"/>
      <c r="CE54" s="144"/>
      <c r="CF54" s="78"/>
      <c r="CG54" s="143"/>
      <c r="CH54" s="77"/>
      <c r="CI54" s="77"/>
      <c r="CJ54" s="77"/>
      <c r="CK54" s="77"/>
      <c r="CL54" s="144"/>
      <c r="CM54" s="78"/>
      <c r="CN54" s="143"/>
      <c r="CO54" s="77"/>
      <c r="CP54" s="77"/>
      <c r="CQ54" s="77"/>
      <c r="CR54" s="77"/>
      <c r="CS54" s="144"/>
      <c r="CT54" s="78"/>
      <c r="CU54" s="143"/>
      <c r="CV54" s="77"/>
      <c r="CW54" s="77"/>
      <c r="CX54" s="77"/>
      <c r="CY54" s="77"/>
      <c r="CZ54" s="144"/>
      <c r="DA54" s="78"/>
      <c r="DB54" s="143"/>
      <c r="DC54" s="77"/>
      <c r="DD54" s="77"/>
      <c r="DE54" s="77"/>
      <c r="DF54" s="77"/>
      <c r="DG54" s="144"/>
      <c r="DH54" s="78"/>
      <c r="DI54" s="143"/>
      <c r="DJ54" s="77"/>
      <c r="DK54" s="77"/>
      <c r="DL54" s="77"/>
      <c r="DM54" s="77"/>
      <c r="DN54" s="144"/>
      <c r="DO54" s="78"/>
      <c r="DP54" s="143"/>
      <c r="DQ54" s="77"/>
      <c r="DR54" s="77"/>
      <c r="DS54" s="77"/>
      <c r="DT54" s="77"/>
      <c r="DU54" s="144"/>
      <c r="DV54" s="78"/>
      <c r="DW54" s="143"/>
      <c r="DX54" s="77"/>
      <c r="DY54" s="77"/>
      <c r="DZ54" s="77"/>
      <c r="EA54" s="77"/>
      <c r="EB54" s="144"/>
      <c r="EC54" s="78"/>
      <c r="ED54" s="143"/>
      <c r="EE54" s="77"/>
      <c r="EF54" s="77"/>
      <c r="EG54" s="77"/>
      <c r="EH54" s="77"/>
      <c r="EI54" s="144"/>
      <c r="EJ54" s="78"/>
      <c r="EK54" s="143"/>
      <c r="EL54" s="77"/>
      <c r="EM54" s="77"/>
      <c r="EN54" s="77"/>
      <c r="EO54" s="77"/>
      <c r="EP54" s="144"/>
      <c r="EQ54" s="77"/>
      <c r="ER54" s="143"/>
      <c r="ES54" s="77"/>
      <c r="ET54" s="77"/>
      <c r="EU54" s="77"/>
      <c r="EV54" s="77"/>
      <c r="EW54" s="144"/>
      <c r="EX54" s="77"/>
      <c r="EY54" s="143"/>
      <c r="EZ54" s="77"/>
      <c r="FA54" s="77"/>
      <c r="FB54" s="77"/>
      <c r="FC54" s="77"/>
      <c r="FD54" s="144"/>
      <c r="FE54" s="77"/>
      <c r="FF54" s="143"/>
      <c r="FG54" s="77"/>
      <c r="FH54" s="77"/>
      <c r="FI54" s="77"/>
      <c r="FJ54" s="77"/>
      <c r="FK54" s="144"/>
      <c r="FL54" s="77"/>
      <c r="FM54" s="143"/>
      <c r="FN54" s="77"/>
      <c r="FO54" s="77"/>
      <c r="FP54" s="77"/>
      <c r="FQ54" s="77"/>
      <c r="FR54" s="144"/>
      <c r="FS54" s="77"/>
      <c r="FT54" s="143"/>
      <c r="FU54" s="77"/>
      <c r="FV54" s="77"/>
      <c r="FW54" s="77"/>
      <c r="FX54" s="77"/>
      <c r="FY54" s="144"/>
      <c r="FZ54" s="77"/>
      <c r="GA54" s="143"/>
      <c r="GB54" s="77"/>
      <c r="GC54" s="77"/>
      <c r="GD54" s="77"/>
      <c r="GE54" s="77"/>
      <c r="GF54" s="144"/>
      <c r="GG54" s="77"/>
      <c r="GH54" s="143"/>
      <c r="GI54" s="77"/>
      <c r="GJ54" s="77"/>
      <c r="GK54" s="77"/>
      <c r="GL54" s="77"/>
      <c r="GM54" s="144"/>
      <c r="GN54" s="77"/>
      <c r="GO54" s="143"/>
      <c r="GP54" s="77"/>
      <c r="GQ54" s="77"/>
      <c r="GR54" s="77"/>
      <c r="GS54" s="77"/>
      <c r="GT54" s="144"/>
      <c r="GU54" s="78"/>
      <c r="GV54" s="143"/>
      <c r="GW54" s="77"/>
      <c r="GX54" s="77"/>
      <c r="GY54" s="77"/>
      <c r="GZ54" s="77"/>
      <c r="HA54" s="144"/>
      <c r="HB54" s="78"/>
      <c r="HC54" s="143"/>
      <c r="HD54" s="77"/>
      <c r="HE54" s="77"/>
      <c r="HF54" s="77"/>
      <c r="HG54" s="77"/>
      <c r="HH54" s="144"/>
      <c r="HI54" s="78"/>
      <c r="HJ54" s="143"/>
      <c r="HK54" s="77"/>
      <c r="HL54" s="77"/>
      <c r="HM54" s="77"/>
      <c r="HN54" s="77"/>
      <c r="HO54" s="144"/>
      <c r="HP54" s="78"/>
      <c r="HQ54" s="143"/>
      <c r="HR54" s="77"/>
      <c r="HS54" s="77"/>
      <c r="HT54" s="77"/>
      <c r="HU54" s="77"/>
      <c r="HV54" s="144"/>
      <c r="HW54" s="78"/>
      <c r="HX54" s="143"/>
      <c r="HY54" s="77"/>
      <c r="HZ54" s="77"/>
      <c r="IA54" s="77"/>
      <c r="IB54" s="77"/>
      <c r="IC54" s="144"/>
      <c r="ID54" s="78"/>
      <c r="IE54" s="143"/>
      <c r="IF54" s="77"/>
      <c r="IG54" s="77"/>
      <c r="IH54" s="77"/>
      <c r="II54" s="77"/>
      <c r="IJ54" s="144"/>
      <c r="IK54" s="78"/>
      <c r="IL54" s="143"/>
      <c r="IM54" s="77"/>
      <c r="IN54" s="77"/>
      <c r="IO54" s="77"/>
      <c r="IP54" s="77"/>
      <c r="IQ54" s="144"/>
      <c r="IR54" s="78"/>
      <c r="IS54" s="143"/>
      <c r="IT54" s="77"/>
      <c r="IU54" s="77"/>
      <c r="IV54" s="77"/>
      <c r="IW54" s="77"/>
      <c r="IX54" s="144"/>
      <c r="IY54" s="78"/>
      <c r="IZ54" s="143"/>
      <c r="JA54" s="77"/>
      <c r="JB54" s="77"/>
      <c r="JC54" s="77"/>
      <c r="JD54" s="77"/>
      <c r="JE54" s="144"/>
      <c r="JF54" s="78"/>
      <c r="JG54" s="143"/>
      <c r="JH54" s="77"/>
      <c r="JI54" s="77"/>
      <c r="JJ54" s="77"/>
      <c r="JK54" s="77"/>
      <c r="JL54" s="144"/>
      <c r="JM54" s="78"/>
      <c r="JN54" s="143"/>
      <c r="JO54" s="77"/>
      <c r="JP54" s="77"/>
      <c r="JQ54" s="77"/>
      <c r="JR54" s="77"/>
      <c r="JS54" s="144"/>
    </row>
    <row r="55" spans="1:279" ht="12" customHeight="1">
      <c r="A55" s="599" t="s">
        <v>101</v>
      </c>
      <c r="B55" s="600"/>
      <c r="C55" s="152"/>
      <c r="D55" s="153"/>
      <c r="E55" s="154"/>
      <c r="F55" s="144"/>
      <c r="G55" s="77"/>
      <c r="H55" s="599" t="s">
        <v>101</v>
      </c>
      <c r="I55" s="600"/>
      <c r="J55" s="152"/>
      <c r="K55" s="603"/>
      <c r="L55" s="603"/>
      <c r="M55" s="144"/>
      <c r="N55" s="77"/>
      <c r="O55" s="599" t="s">
        <v>101</v>
      </c>
      <c r="P55" s="600"/>
      <c r="Q55" s="152"/>
      <c r="R55" s="603"/>
      <c r="S55" s="603"/>
      <c r="T55" s="144"/>
      <c r="U55" s="77"/>
      <c r="V55" s="599" t="s">
        <v>101</v>
      </c>
      <c r="W55" s="600"/>
      <c r="X55" s="152"/>
      <c r="Y55" s="603"/>
      <c r="Z55" s="603"/>
      <c r="AA55" s="144"/>
      <c r="AB55" s="77"/>
      <c r="AC55" s="599" t="s">
        <v>101</v>
      </c>
      <c r="AD55" s="600"/>
      <c r="AE55" s="152"/>
      <c r="AF55" s="603"/>
      <c r="AG55" s="603"/>
      <c r="AH55" s="144"/>
      <c r="AI55" s="77"/>
      <c r="AJ55" s="599" t="s">
        <v>101</v>
      </c>
      <c r="AK55" s="600"/>
      <c r="AL55" s="152"/>
      <c r="AM55" s="603"/>
      <c r="AN55" s="603"/>
      <c r="AO55" s="144"/>
      <c r="AP55" s="77"/>
      <c r="AQ55" s="599" t="s">
        <v>101</v>
      </c>
      <c r="AR55" s="600"/>
      <c r="AS55" s="152"/>
      <c r="AT55" s="603"/>
      <c r="AU55" s="603"/>
      <c r="AV55" s="144"/>
      <c r="AW55" s="77"/>
      <c r="AX55" s="599" t="s">
        <v>101</v>
      </c>
      <c r="AY55" s="600"/>
      <c r="AZ55" s="152"/>
      <c r="BA55" s="603"/>
      <c r="BB55" s="603"/>
      <c r="BC55" s="144"/>
      <c r="BD55" s="77"/>
      <c r="BE55" s="599" t="s">
        <v>101</v>
      </c>
      <c r="BF55" s="600"/>
      <c r="BG55" s="152"/>
      <c r="BH55" s="603"/>
      <c r="BI55" s="603"/>
      <c r="BJ55" s="144"/>
      <c r="BK55" s="77"/>
      <c r="BL55" s="599" t="s">
        <v>101</v>
      </c>
      <c r="BM55" s="600"/>
      <c r="BN55" s="152"/>
      <c r="BO55" s="603"/>
      <c r="BP55" s="603"/>
      <c r="BQ55" s="144"/>
      <c r="BR55" s="78"/>
      <c r="BS55" s="599" t="s">
        <v>101</v>
      </c>
      <c r="BT55" s="600"/>
      <c r="BU55" s="152"/>
      <c r="BV55" s="603"/>
      <c r="BW55" s="603"/>
      <c r="BX55" s="144"/>
      <c r="BY55" s="78"/>
      <c r="BZ55" s="599" t="s">
        <v>101</v>
      </c>
      <c r="CA55" s="600"/>
      <c r="CB55" s="152"/>
      <c r="CC55" s="603"/>
      <c r="CD55" s="603"/>
      <c r="CE55" s="144"/>
      <c r="CF55" s="78"/>
      <c r="CG55" s="599" t="s">
        <v>101</v>
      </c>
      <c r="CH55" s="600"/>
      <c r="CI55" s="152"/>
      <c r="CJ55" s="603"/>
      <c r="CK55" s="603"/>
      <c r="CL55" s="144"/>
      <c r="CM55" s="78"/>
      <c r="CN55" s="599" t="s">
        <v>101</v>
      </c>
      <c r="CO55" s="600"/>
      <c r="CP55" s="152"/>
      <c r="CQ55" s="603"/>
      <c r="CR55" s="603"/>
      <c r="CS55" s="144"/>
      <c r="CT55" s="78"/>
      <c r="CU55" s="599" t="s">
        <v>101</v>
      </c>
      <c r="CV55" s="600"/>
      <c r="CW55" s="152"/>
      <c r="CX55" s="603"/>
      <c r="CY55" s="603"/>
      <c r="CZ55" s="144"/>
      <c r="DA55" s="78"/>
      <c r="DB55" s="599" t="s">
        <v>101</v>
      </c>
      <c r="DC55" s="600"/>
      <c r="DD55" s="152"/>
      <c r="DE55" s="603"/>
      <c r="DF55" s="603"/>
      <c r="DG55" s="144"/>
      <c r="DH55" s="78"/>
      <c r="DI55" s="599" t="s">
        <v>101</v>
      </c>
      <c r="DJ55" s="600"/>
      <c r="DK55" s="152"/>
      <c r="DL55" s="603"/>
      <c r="DM55" s="603"/>
      <c r="DN55" s="144"/>
      <c r="DO55" s="78"/>
      <c r="DP55" s="599" t="s">
        <v>101</v>
      </c>
      <c r="DQ55" s="600"/>
      <c r="DR55" s="152"/>
      <c r="DS55" s="603"/>
      <c r="DT55" s="603"/>
      <c r="DU55" s="144"/>
      <c r="DV55" s="78"/>
      <c r="DW55" s="599" t="s">
        <v>101</v>
      </c>
      <c r="DX55" s="600"/>
      <c r="DY55" s="152"/>
      <c r="DZ55" s="603"/>
      <c r="EA55" s="603"/>
      <c r="EB55" s="144"/>
      <c r="EC55" s="78"/>
      <c r="ED55" s="599" t="s">
        <v>101</v>
      </c>
      <c r="EE55" s="600"/>
      <c r="EF55" s="152"/>
      <c r="EG55" s="603"/>
      <c r="EH55" s="603"/>
      <c r="EI55" s="144"/>
      <c r="EJ55" s="78"/>
      <c r="EK55" s="599" t="s">
        <v>101</v>
      </c>
      <c r="EL55" s="600"/>
      <c r="EM55" s="152"/>
      <c r="EN55" s="603"/>
      <c r="EO55" s="603"/>
      <c r="EP55" s="144"/>
      <c r="EQ55" s="77"/>
      <c r="ER55" s="599" t="s">
        <v>101</v>
      </c>
      <c r="ES55" s="600"/>
      <c r="ET55" s="152"/>
      <c r="EU55" s="603"/>
      <c r="EV55" s="603"/>
      <c r="EW55" s="144"/>
      <c r="EX55" s="77"/>
      <c r="EY55" s="599" t="s">
        <v>101</v>
      </c>
      <c r="EZ55" s="600"/>
      <c r="FA55" s="152"/>
      <c r="FB55" s="603"/>
      <c r="FC55" s="603"/>
      <c r="FD55" s="144"/>
      <c r="FE55" s="77"/>
      <c r="FF55" s="599" t="s">
        <v>101</v>
      </c>
      <c r="FG55" s="600"/>
      <c r="FH55" s="152"/>
      <c r="FI55" s="603"/>
      <c r="FJ55" s="603"/>
      <c r="FK55" s="144"/>
      <c r="FL55" s="77"/>
      <c r="FM55" s="599" t="s">
        <v>101</v>
      </c>
      <c r="FN55" s="600"/>
      <c r="FO55" s="152"/>
      <c r="FP55" s="603"/>
      <c r="FQ55" s="603"/>
      <c r="FR55" s="144"/>
      <c r="FS55" s="77"/>
      <c r="FT55" s="599" t="s">
        <v>101</v>
      </c>
      <c r="FU55" s="600"/>
      <c r="FV55" s="152"/>
      <c r="FW55" s="603"/>
      <c r="FX55" s="603"/>
      <c r="FY55" s="144"/>
      <c r="FZ55" s="77"/>
      <c r="GA55" s="599" t="s">
        <v>101</v>
      </c>
      <c r="GB55" s="600"/>
      <c r="GC55" s="152"/>
      <c r="GD55" s="603"/>
      <c r="GE55" s="603"/>
      <c r="GF55" s="144"/>
      <c r="GG55" s="77"/>
      <c r="GH55" s="599" t="s">
        <v>101</v>
      </c>
      <c r="GI55" s="600"/>
      <c r="GJ55" s="152"/>
      <c r="GK55" s="603"/>
      <c r="GL55" s="603"/>
      <c r="GM55" s="144"/>
      <c r="GN55" s="77"/>
      <c r="GO55" s="599" t="s">
        <v>101</v>
      </c>
      <c r="GP55" s="600"/>
      <c r="GQ55" s="152"/>
      <c r="GR55" s="603"/>
      <c r="GS55" s="603"/>
      <c r="GT55" s="144"/>
      <c r="GU55" s="78"/>
      <c r="GV55" s="599" t="s">
        <v>101</v>
      </c>
      <c r="GW55" s="600"/>
      <c r="GX55" s="152"/>
      <c r="GY55" s="603"/>
      <c r="GZ55" s="603"/>
      <c r="HA55" s="144"/>
      <c r="HB55" s="78"/>
      <c r="HC55" s="599" t="s">
        <v>101</v>
      </c>
      <c r="HD55" s="600"/>
      <c r="HE55" s="152"/>
      <c r="HF55" s="603"/>
      <c r="HG55" s="603"/>
      <c r="HH55" s="144"/>
      <c r="HI55" s="78"/>
      <c r="HJ55" s="599" t="s">
        <v>101</v>
      </c>
      <c r="HK55" s="600"/>
      <c r="HL55" s="152"/>
      <c r="HM55" s="603"/>
      <c r="HN55" s="603"/>
      <c r="HO55" s="144"/>
      <c r="HP55" s="78"/>
      <c r="HQ55" s="599" t="s">
        <v>101</v>
      </c>
      <c r="HR55" s="600"/>
      <c r="HS55" s="152"/>
      <c r="HT55" s="603"/>
      <c r="HU55" s="603"/>
      <c r="HV55" s="144"/>
      <c r="HW55" s="78"/>
      <c r="HX55" s="599" t="s">
        <v>101</v>
      </c>
      <c r="HY55" s="600"/>
      <c r="HZ55" s="152"/>
      <c r="IA55" s="603"/>
      <c r="IB55" s="603"/>
      <c r="IC55" s="144"/>
      <c r="ID55" s="78"/>
      <c r="IE55" s="599" t="s">
        <v>101</v>
      </c>
      <c r="IF55" s="600"/>
      <c r="IG55" s="152"/>
      <c r="IH55" s="603"/>
      <c r="II55" s="603"/>
      <c r="IJ55" s="144"/>
      <c r="IK55" s="78"/>
      <c r="IL55" s="599" t="s">
        <v>101</v>
      </c>
      <c r="IM55" s="600"/>
      <c r="IN55" s="152"/>
      <c r="IO55" s="603"/>
      <c r="IP55" s="603"/>
      <c r="IQ55" s="144"/>
      <c r="IR55" s="78"/>
      <c r="IS55" s="599" t="s">
        <v>101</v>
      </c>
      <c r="IT55" s="600"/>
      <c r="IU55" s="152"/>
      <c r="IV55" s="603"/>
      <c r="IW55" s="603"/>
      <c r="IX55" s="144"/>
      <c r="IY55" s="78"/>
      <c r="IZ55" s="599" t="s">
        <v>101</v>
      </c>
      <c r="JA55" s="600"/>
      <c r="JB55" s="152"/>
      <c r="JC55" s="603"/>
      <c r="JD55" s="603"/>
      <c r="JE55" s="144"/>
      <c r="JF55" s="78"/>
      <c r="JG55" s="599" t="s">
        <v>101</v>
      </c>
      <c r="JH55" s="600"/>
      <c r="JI55" s="152"/>
      <c r="JJ55" s="603"/>
      <c r="JK55" s="603"/>
      <c r="JL55" s="144"/>
      <c r="JM55" s="78"/>
      <c r="JN55" s="599" t="s">
        <v>101</v>
      </c>
      <c r="JO55" s="600"/>
      <c r="JP55" s="152"/>
      <c r="JQ55" s="603"/>
      <c r="JR55" s="603"/>
      <c r="JS55" s="144"/>
    </row>
    <row r="56" spans="1:279" ht="12" customHeight="1">
      <c r="A56" s="601"/>
      <c r="B56" s="602"/>
      <c r="C56" s="155"/>
      <c r="D56" s="153"/>
      <c r="E56" s="156"/>
      <c r="F56" s="144"/>
      <c r="G56" s="77"/>
      <c r="H56" s="601"/>
      <c r="I56" s="602"/>
      <c r="J56" s="157"/>
      <c r="K56" s="158" t="s">
        <v>102</v>
      </c>
      <c r="L56" s="159">
        <v>827270</v>
      </c>
      <c r="M56" s="144"/>
      <c r="N56" s="77"/>
      <c r="O56" s="601"/>
      <c r="P56" s="602"/>
      <c r="Q56" s="157"/>
      <c r="R56" s="158" t="s">
        <v>102</v>
      </c>
      <c r="S56" s="159"/>
      <c r="T56" s="144"/>
      <c r="U56" s="77"/>
      <c r="V56" s="601"/>
      <c r="W56" s="602"/>
      <c r="X56" s="157"/>
      <c r="Y56" s="158" t="s">
        <v>102</v>
      </c>
      <c r="Z56" s="159">
        <v>827270</v>
      </c>
      <c r="AA56" s="144"/>
      <c r="AB56" s="77"/>
      <c r="AC56" s="601"/>
      <c r="AD56" s="602"/>
      <c r="AE56" s="157"/>
      <c r="AF56" s="158" t="s">
        <v>102</v>
      </c>
      <c r="AG56" s="159">
        <v>827270</v>
      </c>
      <c r="AH56" s="144"/>
      <c r="AI56" s="77"/>
      <c r="AJ56" s="601"/>
      <c r="AK56" s="602"/>
      <c r="AL56" s="157"/>
      <c r="AM56" s="158" t="s">
        <v>102</v>
      </c>
      <c r="AN56" s="159">
        <v>827270</v>
      </c>
      <c r="AO56" s="144"/>
      <c r="AP56" s="77"/>
      <c r="AQ56" s="601"/>
      <c r="AR56" s="602"/>
      <c r="AS56" s="157"/>
      <c r="AT56" s="158"/>
      <c r="AU56" s="159"/>
      <c r="AV56" s="144"/>
      <c r="AW56" s="77"/>
      <c r="AX56" s="601"/>
      <c r="AY56" s="602"/>
      <c r="AZ56" s="157"/>
      <c r="BA56" s="158"/>
      <c r="BB56" s="159"/>
      <c r="BC56" s="144"/>
      <c r="BD56" s="77"/>
      <c r="BE56" s="601"/>
      <c r="BF56" s="602"/>
      <c r="BG56" s="157"/>
      <c r="BH56" s="158"/>
      <c r="BI56" s="159"/>
      <c r="BJ56" s="144"/>
      <c r="BK56" s="77"/>
      <c r="BL56" s="601"/>
      <c r="BM56" s="602"/>
      <c r="BN56" s="157"/>
      <c r="BO56" s="158"/>
      <c r="BP56" s="159"/>
      <c r="BQ56" s="144"/>
      <c r="BR56" s="78"/>
      <c r="BS56" s="601"/>
      <c r="BT56" s="602"/>
      <c r="BU56" s="157"/>
      <c r="BV56" s="158"/>
      <c r="BW56" s="159"/>
      <c r="BX56" s="144"/>
      <c r="BY56" s="78"/>
      <c r="BZ56" s="601"/>
      <c r="CA56" s="602"/>
      <c r="CB56" s="157"/>
      <c r="CC56" s="158"/>
      <c r="CD56" s="159"/>
      <c r="CE56" s="144"/>
      <c r="CF56" s="78"/>
      <c r="CG56" s="601"/>
      <c r="CH56" s="602"/>
      <c r="CI56" s="157"/>
      <c r="CJ56" s="158"/>
      <c r="CK56" s="159"/>
      <c r="CL56" s="144"/>
      <c r="CM56" s="78"/>
      <c r="CN56" s="601"/>
      <c r="CO56" s="602"/>
      <c r="CP56" s="157"/>
      <c r="CQ56" s="158"/>
      <c r="CR56" s="159"/>
      <c r="CS56" s="144"/>
      <c r="CT56" s="78"/>
      <c r="CU56" s="601"/>
      <c r="CV56" s="602"/>
      <c r="CW56" s="157"/>
      <c r="CX56" s="158"/>
      <c r="CY56" s="159"/>
      <c r="CZ56" s="144"/>
      <c r="DA56" s="78"/>
      <c r="DB56" s="601"/>
      <c r="DC56" s="602"/>
      <c r="DD56" s="157"/>
      <c r="DE56" s="158"/>
      <c r="DF56" s="159"/>
      <c r="DG56" s="144"/>
      <c r="DH56" s="78"/>
      <c r="DI56" s="601"/>
      <c r="DJ56" s="602"/>
      <c r="DK56" s="157"/>
      <c r="DL56" s="158"/>
      <c r="DM56" s="159"/>
      <c r="DN56" s="144"/>
      <c r="DO56" s="78"/>
      <c r="DP56" s="601"/>
      <c r="DQ56" s="602"/>
      <c r="DR56" s="157"/>
      <c r="DS56" s="158"/>
      <c r="DT56" s="159"/>
      <c r="DU56" s="144"/>
      <c r="DV56" s="78"/>
      <c r="DW56" s="601"/>
      <c r="DX56" s="602"/>
      <c r="DY56" s="157"/>
      <c r="DZ56" s="158"/>
      <c r="EA56" s="159"/>
      <c r="EB56" s="144"/>
      <c r="EC56" s="78"/>
      <c r="ED56" s="601"/>
      <c r="EE56" s="602"/>
      <c r="EF56" s="157"/>
      <c r="EG56" s="158"/>
      <c r="EH56" s="159"/>
      <c r="EI56" s="144"/>
      <c r="EJ56" s="78"/>
      <c r="EK56" s="601"/>
      <c r="EL56" s="602"/>
      <c r="EM56" s="157"/>
      <c r="EN56" s="158" t="s">
        <v>102</v>
      </c>
      <c r="EO56" s="159">
        <v>827270</v>
      </c>
      <c r="EP56" s="144"/>
      <c r="EQ56" s="77"/>
      <c r="ER56" s="601"/>
      <c r="ES56" s="602"/>
      <c r="ET56" s="157"/>
      <c r="EU56" s="158" t="s">
        <v>102</v>
      </c>
      <c r="EV56" s="159"/>
      <c r="EW56" s="144"/>
      <c r="EX56" s="77"/>
      <c r="EY56" s="601"/>
      <c r="EZ56" s="602"/>
      <c r="FA56" s="157"/>
      <c r="FB56" s="158" t="s">
        <v>102</v>
      </c>
      <c r="FC56" s="159">
        <v>827270</v>
      </c>
      <c r="FD56" s="144"/>
      <c r="FE56" s="77"/>
      <c r="FF56" s="601"/>
      <c r="FG56" s="602"/>
      <c r="FH56" s="157"/>
      <c r="FI56" s="158" t="s">
        <v>102</v>
      </c>
      <c r="FJ56" s="159">
        <v>827270</v>
      </c>
      <c r="FK56" s="144"/>
      <c r="FL56" s="77"/>
      <c r="FM56" s="601"/>
      <c r="FN56" s="602"/>
      <c r="FO56" s="157"/>
      <c r="FP56" s="158" t="s">
        <v>102</v>
      </c>
      <c r="FQ56" s="159">
        <v>827270</v>
      </c>
      <c r="FR56" s="144"/>
      <c r="FS56" s="77"/>
      <c r="FT56" s="601"/>
      <c r="FU56" s="602"/>
      <c r="FV56" s="157"/>
      <c r="FW56" s="158"/>
      <c r="FX56" s="159"/>
      <c r="FY56" s="144"/>
      <c r="FZ56" s="77"/>
      <c r="GA56" s="601"/>
      <c r="GB56" s="602"/>
      <c r="GC56" s="157"/>
      <c r="GD56" s="158"/>
      <c r="GE56" s="159"/>
      <c r="GF56" s="144"/>
      <c r="GG56" s="77"/>
      <c r="GH56" s="601"/>
      <c r="GI56" s="602"/>
      <c r="GJ56" s="157"/>
      <c r="GK56" s="158"/>
      <c r="GL56" s="159"/>
      <c r="GM56" s="144"/>
      <c r="GN56" s="77"/>
      <c r="GO56" s="601"/>
      <c r="GP56" s="602"/>
      <c r="GQ56" s="157"/>
      <c r="GR56" s="158"/>
      <c r="GS56" s="159"/>
      <c r="GT56" s="144"/>
      <c r="GU56" s="78"/>
      <c r="GV56" s="601"/>
      <c r="GW56" s="602"/>
      <c r="GX56" s="157"/>
      <c r="GY56" s="158"/>
      <c r="GZ56" s="159"/>
      <c r="HA56" s="144"/>
      <c r="HB56" s="78"/>
      <c r="HC56" s="601"/>
      <c r="HD56" s="602"/>
      <c r="HE56" s="157"/>
      <c r="HF56" s="158"/>
      <c r="HG56" s="159"/>
      <c r="HH56" s="144"/>
      <c r="HI56" s="78"/>
      <c r="HJ56" s="601"/>
      <c r="HK56" s="602"/>
      <c r="HL56" s="157"/>
      <c r="HM56" s="158"/>
      <c r="HN56" s="159"/>
      <c r="HO56" s="144"/>
      <c r="HP56" s="78"/>
      <c r="HQ56" s="601"/>
      <c r="HR56" s="602"/>
      <c r="HS56" s="157"/>
      <c r="HT56" s="158"/>
      <c r="HU56" s="159"/>
      <c r="HV56" s="144"/>
      <c r="HW56" s="78"/>
      <c r="HX56" s="601"/>
      <c r="HY56" s="602"/>
      <c r="HZ56" s="157"/>
      <c r="IA56" s="158"/>
      <c r="IB56" s="159"/>
      <c r="IC56" s="144"/>
      <c r="ID56" s="78"/>
      <c r="IE56" s="601"/>
      <c r="IF56" s="602"/>
      <c r="IG56" s="157"/>
      <c r="IH56" s="158"/>
      <c r="II56" s="159"/>
      <c r="IJ56" s="144"/>
      <c r="IK56" s="78"/>
      <c r="IL56" s="601"/>
      <c r="IM56" s="602"/>
      <c r="IN56" s="157"/>
      <c r="IO56" s="158"/>
      <c r="IP56" s="159"/>
      <c r="IQ56" s="144"/>
      <c r="IR56" s="78"/>
      <c r="IS56" s="601"/>
      <c r="IT56" s="602"/>
      <c r="IU56" s="157"/>
      <c r="IV56" s="158"/>
      <c r="IW56" s="159"/>
      <c r="IX56" s="144"/>
      <c r="IY56" s="78"/>
      <c r="IZ56" s="601"/>
      <c r="JA56" s="602"/>
      <c r="JB56" s="157"/>
      <c r="JC56" s="158"/>
      <c r="JD56" s="159"/>
      <c r="JE56" s="144"/>
      <c r="JF56" s="78"/>
      <c r="JG56" s="601"/>
      <c r="JH56" s="602"/>
      <c r="JI56" s="157"/>
      <c r="JJ56" s="158"/>
      <c r="JK56" s="159"/>
      <c r="JL56" s="144"/>
      <c r="JM56" s="78"/>
      <c r="JN56" s="601"/>
      <c r="JO56" s="602"/>
      <c r="JP56" s="157"/>
      <c r="JQ56" s="158"/>
      <c r="JR56" s="159"/>
      <c r="JS56" s="144"/>
    </row>
    <row r="57" spans="1:279">
      <c r="A57" s="604" t="s">
        <v>103</v>
      </c>
      <c r="B57" s="605"/>
      <c r="C57" s="160"/>
      <c r="D57" s="153"/>
      <c r="E57" s="154"/>
      <c r="F57" s="144"/>
      <c r="G57" s="77"/>
      <c r="H57" s="604" t="s">
        <v>103</v>
      </c>
      <c r="I57" s="605"/>
      <c r="J57" s="160"/>
      <c r="K57" s="158" t="s">
        <v>104</v>
      </c>
      <c r="L57" s="161">
        <v>1</v>
      </c>
      <c r="M57" s="144"/>
      <c r="N57" s="77"/>
      <c r="O57" s="604" t="s">
        <v>103</v>
      </c>
      <c r="P57" s="605"/>
      <c r="Q57" s="160"/>
      <c r="R57" s="158" t="s">
        <v>104</v>
      </c>
      <c r="S57" s="161"/>
      <c r="T57" s="144"/>
      <c r="U57" s="77"/>
      <c r="V57" s="604" t="s">
        <v>103</v>
      </c>
      <c r="W57" s="605"/>
      <c r="X57" s="160"/>
      <c r="Y57" s="158" t="s">
        <v>104</v>
      </c>
      <c r="Z57" s="161">
        <v>1</v>
      </c>
      <c r="AA57" s="144"/>
      <c r="AB57" s="77"/>
      <c r="AC57" s="604" t="s">
        <v>103</v>
      </c>
      <c r="AD57" s="605"/>
      <c r="AE57" s="160"/>
      <c r="AF57" s="158"/>
      <c r="AG57" s="161"/>
      <c r="AH57" s="144"/>
      <c r="AI57" s="77"/>
      <c r="AJ57" s="604" t="s">
        <v>103</v>
      </c>
      <c r="AK57" s="605"/>
      <c r="AL57" s="160"/>
      <c r="AM57" s="158"/>
      <c r="AN57" s="161"/>
      <c r="AO57" s="144"/>
      <c r="AP57" s="77"/>
      <c r="AQ57" s="604" t="s">
        <v>103</v>
      </c>
      <c r="AR57" s="605"/>
      <c r="AS57" s="160"/>
      <c r="AT57" s="158"/>
      <c r="AU57" s="161"/>
      <c r="AV57" s="144"/>
      <c r="AW57" s="77"/>
      <c r="AX57" s="604" t="s">
        <v>103</v>
      </c>
      <c r="AY57" s="605"/>
      <c r="AZ57" s="160"/>
      <c r="BA57" s="158"/>
      <c r="BB57" s="161"/>
      <c r="BC57" s="144"/>
      <c r="BD57" s="77"/>
      <c r="BE57" s="604" t="s">
        <v>103</v>
      </c>
      <c r="BF57" s="605"/>
      <c r="BG57" s="160"/>
      <c r="BH57" s="158"/>
      <c r="BI57" s="161"/>
      <c r="BJ57" s="144"/>
      <c r="BK57" s="77"/>
      <c r="BL57" s="604" t="s">
        <v>103</v>
      </c>
      <c r="BM57" s="605"/>
      <c r="BN57" s="160"/>
      <c r="BO57" s="158"/>
      <c r="BP57" s="161"/>
      <c r="BQ57" s="144"/>
      <c r="BR57" s="78"/>
      <c r="BS57" s="604" t="s">
        <v>103</v>
      </c>
      <c r="BT57" s="605"/>
      <c r="BU57" s="160"/>
      <c r="BV57" s="158"/>
      <c r="BW57" s="161"/>
      <c r="BX57" s="144"/>
      <c r="BY57" s="78"/>
      <c r="BZ57" s="604" t="s">
        <v>103</v>
      </c>
      <c r="CA57" s="605"/>
      <c r="CB57" s="160"/>
      <c r="CC57" s="158"/>
      <c r="CD57" s="161"/>
      <c r="CE57" s="144"/>
      <c r="CF57" s="78"/>
      <c r="CG57" s="604" t="s">
        <v>103</v>
      </c>
      <c r="CH57" s="605"/>
      <c r="CI57" s="160"/>
      <c r="CJ57" s="158"/>
      <c r="CK57" s="161"/>
      <c r="CL57" s="144"/>
      <c r="CM57" s="78"/>
      <c r="CN57" s="604" t="s">
        <v>103</v>
      </c>
      <c r="CO57" s="605"/>
      <c r="CP57" s="160"/>
      <c r="CQ57" s="158"/>
      <c r="CR57" s="161"/>
      <c r="CS57" s="144"/>
      <c r="CT57" s="78"/>
      <c r="CU57" s="604" t="s">
        <v>103</v>
      </c>
      <c r="CV57" s="605"/>
      <c r="CW57" s="160"/>
      <c r="CX57" s="158"/>
      <c r="CY57" s="161"/>
      <c r="CZ57" s="144"/>
      <c r="DA57" s="78"/>
      <c r="DB57" s="604" t="s">
        <v>103</v>
      </c>
      <c r="DC57" s="605"/>
      <c r="DD57" s="160"/>
      <c r="DE57" s="158"/>
      <c r="DF57" s="161"/>
      <c r="DG57" s="144"/>
      <c r="DH57" s="78"/>
      <c r="DI57" s="604" t="s">
        <v>103</v>
      </c>
      <c r="DJ57" s="605"/>
      <c r="DK57" s="160"/>
      <c r="DL57" s="158"/>
      <c r="DM57" s="161"/>
      <c r="DN57" s="144"/>
      <c r="DO57" s="78"/>
      <c r="DP57" s="604" t="s">
        <v>103</v>
      </c>
      <c r="DQ57" s="605"/>
      <c r="DR57" s="160"/>
      <c r="DS57" s="158"/>
      <c r="DT57" s="161"/>
      <c r="DU57" s="144"/>
      <c r="DV57" s="78"/>
      <c r="DW57" s="604" t="s">
        <v>103</v>
      </c>
      <c r="DX57" s="605"/>
      <c r="DY57" s="160"/>
      <c r="DZ57" s="158"/>
      <c r="EA57" s="161"/>
      <c r="EB57" s="144"/>
      <c r="EC57" s="78"/>
      <c r="ED57" s="604" t="s">
        <v>103</v>
      </c>
      <c r="EE57" s="605"/>
      <c r="EF57" s="160"/>
      <c r="EG57" s="158"/>
      <c r="EH57" s="161"/>
      <c r="EI57" s="144"/>
      <c r="EJ57" s="78"/>
      <c r="EK57" s="604" t="s">
        <v>103</v>
      </c>
      <c r="EL57" s="605"/>
      <c r="EM57" s="160"/>
      <c r="EN57" s="158" t="s">
        <v>104</v>
      </c>
      <c r="EO57" s="161">
        <v>1</v>
      </c>
      <c r="EP57" s="144"/>
      <c r="EQ57" s="77"/>
      <c r="ER57" s="604" t="s">
        <v>103</v>
      </c>
      <c r="ES57" s="605"/>
      <c r="ET57" s="160"/>
      <c r="EU57" s="158" t="s">
        <v>104</v>
      </c>
      <c r="EV57" s="161"/>
      <c r="EW57" s="144"/>
      <c r="EX57" s="77"/>
      <c r="EY57" s="604" t="s">
        <v>103</v>
      </c>
      <c r="EZ57" s="605"/>
      <c r="FA57" s="160"/>
      <c r="FB57" s="158" t="s">
        <v>104</v>
      </c>
      <c r="FC57" s="161">
        <v>1</v>
      </c>
      <c r="FD57" s="144"/>
      <c r="FE57" s="77"/>
      <c r="FF57" s="604" t="s">
        <v>103</v>
      </c>
      <c r="FG57" s="605"/>
      <c r="FH57" s="160"/>
      <c r="FI57" s="158"/>
      <c r="FJ57" s="161"/>
      <c r="FK57" s="144"/>
      <c r="FL57" s="77"/>
      <c r="FM57" s="604" t="s">
        <v>103</v>
      </c>
      <c r="FN57" s="605"/>
      <c r="FO57" s="160"/>
      <c r="FP57" s="158"/>
      <c r="FQ57" s="161"/>
      <c r="FR57" s="144"/>
      <c r="FS57" s="77"/>
      <c r="FT57" s="604" t="s">
        <v>103</v>
      </c>
      <c r="FU57" s="605"/>
      <c r="FV57" s="160"/>
      <c r="FW57" s="158"/>
      <c r="FX57" s="161"/>
      <c r="FY57" s="144"/>
      <c r="FZ57" s="77"/>
      <c r="GA57" s="604" t="s">
        <v>103</v>
      </c>
      <c r="GB57" s="605"/>
      <c r="GC57" s="160"/>
      <c r="GD57" s="158"/>
      <c r="GE57" s="161"/>
      <c r="GF57" s="144"/>
      <c r="GG57" s="77"/>
      <c r="GH57" s="604" t="s">
        <v>103</v>
      </c>
      <c r="GI57" s="605"/>
      <c r="GJ57" s="160"/>
      <c r="GK57" s="158"/>
      <c r="GL57" s="161"/>
      <c r="GM57" s="144"/>
      <c r="GN57" s="77"/>
      <c r="GO57" s="604" t="s">
        <v>103</v>
      </c>
      <c r="GP57" s="605"/>
      <c r="GQ57" s="160"/>
      <c r="GR57" s="158"/>
      <c r="GS57" s="161"/>
      <c r="GT57" s="144"/>
      <c r="GU57" s="78"/>
      <c r="GV57" s="604" t="s">
        <v>103</v>
      </c>
      <c r="GW57" s="605"/>
      <c r="GX57" s="160"/>
      <c r="GY57" s="158"/>
      <c r="GZ57" s="161"/>
      <c r="HA57" s="144"/>
      <c r="HB57" s="78"/>
      <c r="HC57" s="604" t="s">
        <v>103</v>
      </c>
      <c r="HD57" s="605"/>
      <c r="HE57" s="160"/>
      <c r="HF57" s="158"/>
      <c r="HG57" s="161"/>
      <c r="HH57" s="144"/>
      <c r="HI57" s="78"/>
      <c r="HJ57" s="604" t="s">
        <v>103</v>
      </c>
      <c r="HK57" s="605"/>
      <c r="HL57" s="160"/>
      <c r="HM57" s="158"/>
      <c r="HN57" s="161"/>
      <c r="HO57" s="144"/>
      <c r="HP57" s="78"/>
      <c r="HQ57" s="604" t="s">
        <v>103</v>
      </c>
      <c r="HR57" s="605"/>
      <c r="HS57" s="160"/>
      <c r="HT57" s="158"/>
      <c r="HU57" s="161"/>
      <c r="HV57" s="144"/>
      <c r="HW57" s="78"/>
      <c r="HX57" s="604" t="s">
        <v>103</v>
      </c>
      <c r="HY57" s="605"/>
      <c r="HZ57" s="160"/>
      <c r="IA57" s="158"/>
      <c r="IB57" s="161"/>
      <c r="IC57" s="144"/>
      <c r="ID57" s="78"/>
      <c r="IE57" s="604" t="s">
        <v>103</v>
      </c>
      <c r="IF57" s="605"/>
      <c r="IG57" s="160"/>
      <c r="IH57" s="158"/>
      <c r="II57" s="161"/>
      <c r="IJ57" s="144"/>
      <c r="IK57" s="78"/>
      <c r="IL57" s="604" t="s">
        <v>103</v>
      </c>
      <c r="IM57" s="605"/>
      <c r="IN57" s="160"/>
      <c r="IO57" s="158"/>
      <c r="IP57" s="161"/>
      <c r="IQ57" s="144"/>
      <c r="IR57" s="78"/>
      <c r="IS57" s="604" t="s">
        <v>103</v>
      </c>
      <c r="IT57" s="605"/>
      <c r="IU57" s="160"/>
      <c r="IV57" s="158"/>
      <c r="IW57" s="161"/>
      <c r="IX57" s="144"/>
      <c r="IY57" s="78"/>
      <c r="IZ57" s="604" t="s">
        <v>103</v>
      </c>
      <c r="JA57" s="605"/>
      <c r="JB57" s="160"/>
      <c r="JC57" s="158"/>
      <c r="JD57" s="161"/>
      <c r="JE57" s="144"/>
      <c r="JF57" s="78"/>
      <c r="JG57" s="604" t="s">
        <v>103</v>
      </c>
      <c r="JH57" s="605"/>
      <c r="JI57" s="160"/>
      <c r="JJ57" s="158"/>
      <c r="JK57" s="161"/>
      <c r="JL57" s="144"/>
      <c r="JM57" s="78"/>
      <c r="JN57" s="604" t="s">
        <v>103</v>
      </c>
      <c r="JO57" s="605"/>
      <c r="JP57" s="160"/>
      <c r="JQ57" s="158"/>
      <c r="JR57" s="161"/>
      <c r="JS57" s="144"/>
    </row>
    <row r="58" spans="1:279">
      <c r="A58" s="604" t="s">
        <v>105</v>
      </c>
      <c r="B58" s="605"/>
      <c r="C58" s="157"/>
      <c r="D58" s="153"/>
      <c r="E58" s="156"/>
      <c r="F58" s="144"/>
      <c r="G58" s="77"/>
      <c r="H58" s="604" t="s">
        <v>105</v>
      </c>
      <c r="I58" s="605"/>
      <c r="J58" s="157"/>
      <c r="K58" s="158" t="s">
        <v>106</v>
      </c>
      <c r="L58" s="162"/>
      <c r="M58" s="144"/>
      <c r="N58" s="77"/>
      <c r="O58" s="604" t="s">
        <v>105</v>
      </c>
      <c r="P58" s="605"/>
      <c r="Q58" s="157"/>
      <c r="R58" s="158" t="s">
        <v>106</v>
      </c>
      <c r="S58" s="162"/>
      <c r="T58" s="144"/>
      <c r="U58" s="77"/>
      <c r="V58" s="604" t="s">
        <v>105</v>
      </c>
      <c r="W58" s="605"/>
      <c r="X58" s="157"/>
      <c r="Y58" s="158"/>
      <c r="Z58" s="162"/>
      <c r="AA58" s="144"/>
      <c r="AB58" s="77"/>
      <c r="AC58" s="604" t="s">
        <v>105</v>
      </c>
      <c r="AD58" s="605"/>
      <c r="AE58" s="157"/>
      <c r="AF58" s="158"/>
      <c r="AG58" s="162"/>
      <c r="AH58" s="144"/>
      <c r="AI58" s="77"/>
      <c r="AJ58" s="604" t="s">
        <v>105</v>
      </c>
      <c r="AK58" s="605"/>
      <c r="AL58" s="157"/>
      <c r="AM58" s="158"/>
      <c r="AN58" s="162"/>
      <c r="AO58" s="144"/>
      <c r="AP58" s="77"/>
      <c r="AQ58" s="604" t="s">
        <v>105</v>
      </c>
      <c r="AR58" s="605"/>
      <c r="AS58" s="157"/>
      <c r="AT58" s="158"/>
      <c r="AU58" s="162"/>
      <c r="AV58" s="144"/>
      <c r="AW58" s="77"/>
      <c r="AX58" s="604" t="s">
        <v>105</v>
      </c>
      <c r="AY58" s="605"/>
      <c r="AZ58" s="157"/>
      <c r="BA58" s="158"/>
      <c r="BB58" s="162"/>
      <c r="BC58" s="144"/>
      <c r="BD58" s="77"/>
      <c r="BE58" s="604" t="s">
        <v>105</v>
      </c>
      <c r="BF58" s="605"/>
      <c r="BG58" s="157"/>
      <c r="BH58" s="158"/>
      <c r="BI58" s="162"/>
      <c r="BJ58" s="144"/>
      <c r="BK58" s="77"/>
      <c r="BL58" s="604" t="s">
        <v>105</v>
      </c>
      <c r="BM58" s="605"/>
      <c r="BN58" s="157"/>
      <c r="BO58" s="158"/>
      <c r="BP58" s="162"/>
      <c r="BQ58" s="144"/>
      <c r="BR58" s="78"/>
      <c r="BS58" s="604" t="s">
        <v>105</v>
      </c>
      <c r="BT58" s="605"/>
      <c r="BU58" s="157"/>
      <c r="BV58" s="158"/>
      <c r="BW58" s="162"/>
      <c r="BX58" s="144"/>
      <c r="BY58" s="78"/>
      <c r="BZ58" s="604" t="s">
        <v>105</v>
      </c>
      <c r="CA58" s="605"/>
      <c r="CB58" s="157"/>
      <c r="CC58" s="158"/>
      <c r="CD58" s="162"/>
      <c r="CE58" s="144"/>
      <c r="CF58" s="78"/>
      <c r="CG58" s="604" t="s">
        <v>105</v>
      </c>
      <c r="CH58" s="605"/>
      <c r="CI58" s="157"/>
      <c r="CJ58" s="158"/>
      <c r="CK58" s="162"/>
      <c r="CL58" s="144"/>
      <c r="CM58" s="78"/>
      <c r="CN58" s="604" t="s">
        <v>105</v>
      </c>
      <c r="CO58" s="605"/>
      <c r="CP58" s="157"/>
      <c r="CQ58" s="158"/>
      <c r="CR58" s="162"/>
      <c r="CS58" s="144"/>
      <c r="CT58" s="78"/>
      <c r="CU58" s="604" t="s">
        <v>105</v>
      </c>
      <c r="CV58" s="605"/>
      <c r="CW58" s="157"/>
      <c r="CX58" s="158"/>
      <c r="CY58" s="162"/>
      <c r="CZ58" s="144"/>
      <c r="DA58" s="78"/>
      <c r="DB58" s="604" t="s">
        <v>105</v>
      </c>
      <c r="DC58" s="605"/>
      <c r="DD58" s="157"/>
      <c r="DE58" s="158"/>
      <c r="DF58" s="162"/>
      <c r="DG58" s="144"/>
      <c r="DH58" s="78"/>
      <c r="DI58" s="604" t="s">
        <v>105</v>
      </c>
      <c r="DJ58" s="605"/>
      <c r="DK58" s="157"/>
      <c r="DL58" s="158"/>
      <c r="DM58" s="162"/>
      <c r="DN58" s="144"/>
      <c r="DO58" s="78"/>
      <c r="DP58" s="604" t="s">
        <v>105</v>
      </c>
      <c r="DQ58" s="605"/>
      <c r="DR58" s="157"/>
      <c r="DS58" s="158"/>
      <c r="DT58" s="162"/>
      <c r="DU58" s="144"/>
      <c r="DV58" s="78"/>
      <c r="DW58" s="604" t="s">
        <v>105</v>
      </c>
      <c r="DX58" s="605"/>
      <c r="DY58" s="157"/>
      <c r="DZ58" s="158"/>
      <c r="EA58" s="162"/>
      <c r="EB58" s="144"/>
      <c r="EC58" s="78"/>
      <c r="ED58" s="604" t="s">
        <v>105</v>
      </c>
      <c r="EE58" s="605"/>
      <c r="EF58" s="157"/>
      <c r="EG58" s="158"/>
      <c r="EH58" s="162"/>
      <c r="EI58" s="144"/>
      <c r="EJ58" s="78"/>
      <c r="EK58" s="604" t="s">
        <v>105</v>
      </c>
      <c r="EL58" s="605"/>
      <c r="EM58" s="157"/>
      <c r="EN58" s="158" t="s">
        <v>106</v>
      </c>
      <c r="EO58" s="162"/>
      <c r="EP58" s="144"/>
      <c r="EQ58" s="77"/>
      <c r="ER58" s="604" t="s">
        <v>105</v>
      </c>
      <c r="ES58" s="605"/>
      <c r="ET58" s="157"/>
      <c r="EU58" s="158" t="s">
        <v>106</v>
      </c>
      <c r="EV58" s="162"/>
      <c r="EW58" s="144"/>
      <c r="EX58" s="77"/>
      <c r="EY58" s="604" t="s">
        <v>105</v>
      </c>
      <c r="EZ58" s="605"/>
      <c r="FA58" s="157"/>
      <c r="FB58" s="158"/>
      <c r="FC58" s="162"/>
      <c r="FD58" s="144"/>
      <c r="FE58" s="77"/>
      <c r="FF58" s="604" t="s">
        <v>105</v>
      </c>
      <c r="FG58" s="605"/>
      <c r="FH58" s="157"/>
      <c r="FI58" s="158"/>
      <c r="FJ58" s="162"/>
      <c r="FK58" s="144"/>
      <c r="FL58" s="77"/>
      <c r="FM58" s="604" t="s">
        <v>105</v>
      </c>
      <c r="FN58" s="605"/>
      <c r="FO58" s="157"/>
      <c r="FP58" s="158"/>
      <c r="FQ58" s="162"/>
      <c r="FR58" s="144"/>
      <c r="FS58" s="77"/>
      <c r="FT58" s="604" t="s">
        <v>105</v>
      </c>
      <c r="FU58" s="605"/>
      <c r="FV58" s="157"/>
      <c r="FW58" s="158"/>
      <c r="FX58" s="162"/>
      <c r="FY58" s="144"/>
      <c r="FZ58" s="77"/>
      <c r="GA58" s="604" t="s">
        <v>105</v>
      </c>
      <c r="GB58" s="605"/>
      <c r="GC58" s="157"/>
      <c r="GD58" s="158"/>
      <c r="GE58" s="162"/>
      <c r="GF58" s="144"/>
      <c r="GG58" s="77"/>
      <c r="GH58" s="604" t="s">
        <v>105</v>
      </c>
      <c r="GI58" s="605"/>
      <c r="GJ58" s="157"/>
      <c r="GK58" s="158"/>
      <c r="GL58" s="162"/>
      <c r="GM58" s="144"/>
      <c r="GN58" s="77"/>
      <c r="GO58" s="604" t="s">
        <v>105</v>
      </c>
      <c r="GP58" s="605"/>
      <c r="GQ58" s="157"/>
      <c r="GR58" s="158"/>
      <c r="GS58" s="162"/>
      <c r="GT58" s="144"/>
      <c r="GU58" s="78"/>
      <c r="GV58" s="604" t="s">
        <v>105</v>
      </c>
      <c r="GW58" s="605"/>
      <c r="GX58" s="157"/>
      <c r="GY58" s="158"/>
      <c r="GZ58" s="162"/>
      <c r="HA58" s="144"/>
      <c r="HB58" s="78"/>
      <c r="HC58" s="604" t="s">
        <v>105</v>
      </c>
      <c r="HD58" s="605"/>
      <c r="HE58" s="157"/>
      <c r="HF58" s="158"/>
      <c r="HG58" s="162"/>
      <c r="HH58" s="144"/>
      <c r="HI58" s="78"/>
      <c r="HJ58" s="604" t="s">
        <v>105</v>
      </c>
      <c r="HK58" s="605"/>
      <c r="HL58" s="157"/>
      <c r="HM58" s="158"/>
      <c r="HN58" s="162"/>
      <c r="HO58" s="144"/>
      <c r="HP58" s="78"/>
      <c r="HQ58" s="604" t="s">
        <v>105</v>
      </c>
      <c r="HR58" s="605"/>
      <c r="HS58" s="157"/>
      <c r="HT58" s="158"/>
      <c r="HU58" s="162"/>
      <c r="HV58" s="144"/>
      <c r="HW58" s="78"/>
      <c r="HX58" s="604" t="s">
        <v>105</v>
      </c>
      <c r="HY58" s="605"/>
      <c r="HZ58" s="157"/>
      <c r="IA58" s="158"/>
      <c r="IB58" s="162"/>
      <c r="IC58" s="144"/>
      <c r="ID58" s="78"/>
      <c r="IE58" s="604" t="s">
        <v>105</v>
      </c>
      <c r="IF58" s="605"/>
      <c r="IG58" s="157"/>
      <c r="IH58" s="158"/>
      <c r="II58" s="162"/>
      <c r="IJ58" s="144"/>
      <c r="IK58" s="78"/>
      <c r="IL58" s="604" t="s">
        <v>105</v>
      </c>
      <c r="IM58" s="605"/>
      <c r="IN58" s="157"/>
      <c r="IO58" s="158"/>
      <c r="IP58" s="162"/>
      <c r="IQ58" s="144"/>
      <c r="IR58" s="78"/>
      <c r="IS58" s="604" t="s">
        <v>105</v>
      </c>
      <c r="IT58" s="605"/>
      <c r="IU58" s="157"/>
      <c r="IV58" s="158"/>
      <c r="IW58" s="162"/>
      <c r="IX58" s="144"/>
      <c r="IY58" s="78"/>
      <c r="IZ58" s="604" t="s">
        <v>105</v>
      </c>
      <c r="JA58" s="605"/>
      <c r="JB58" s="157"/>
      <c r="JC58" s="158"/>
      <c r="JD58" s="162"/>
      <c r="JE58" s="144"/>
      <c r="JF58" s="78"/>
      <c r="JG58" s="604" t="s">
        <v>105</v>
      </c>
      <c r="JH58" s="605"/>
      <c r="JI58" s="157"/>
      <c r="JJ58" s="158"/>
      <c r="JK58" s="162"/>
      <c r="JL58" s="144"/>
      <c r="JM58" s="78"/>
      <c r="JN58" s="604" t="s">
        <v>105</v>
      </c>
      <c r="JO58" s="605"/>
      <c r="JP58" s="157"/>
      <c r="JQ58" s="158"/>
      <c r="JR58" s="162"/>
      <c r="JS58" s="144"/>
    </row>
    <row r="59" spans="1:279">
      <c r="A59" s="163" t="s">
        <v>107</v>
      </c>
      <c r="B59" s="164">
        <f>LANÇAR_CACL!G23</f>
        <v>0.81899999999999995</v>
      </c>
      <c r="C59" s="157"/>
      <c r="D59" s="153"/>
      <c r="E59" s="154"/>
      <c r="F59" s="144"/>
      <c r="G59" s="77"/>
      <c r="H59" s="163" t="s">
        <v>107</v>
      </c>
      <c r="I59" s="164">
        <f>LANÇAR_CACL!H23</f>
        <v>0.81899999999999995</v>
      </c>
      <c r="J59" s="157"/>
      <c r="K59" s="158" t="s">
        <v>108</v>
      </c>
      <c r="L59" s="166"/>
      <c r="M59" s="144"/>
      <c r="N59" s="77"/>
      <c r="O59" s="163" t="s">
        <v>107</v>
      </c>
      <c r="P59" s="164" t="e">
        <f>LANÇAR_CACL!#REF!</f>
        <v>#REF!</v>
      </c>
      <c r="Q59" s="157"/>
      <c r="R59" s="158" t="s">
        <v>108</v>
      </c>
      <c r="S59" s="166"/>
      <c r="T59" s="144"/>
      <c r="U59" s="77"/>
      <c r="V59" s="163" t="s">
        <v>107</v>
      </c>
      <c r="W59" s="164" t="e">
        <f>LANÇAR_CACL!#REF!</f>
        <v>#REF!</v>
      </c>
      <c r="X59" s="157"/>
      <c r="Y59" s="158"/>
      <c r="Z59" s="166"/>
      <c r="AA59" s="144"/>
      <c r="AB59" s="77"/>
      <c r="AC59" s="163" t="s">
        <v>107</v>
      </c>
      <c r="AD59" s="164" t="e">
        <f>#REF!</f>
        <v>#REF!</v>
      </c>
      <c r="AE59" s="157"/>
      <c r="AF59" s="158"/>
      <c r="AG59" s="166"/>
      <c r="AH59" s="144"/>
      <c r="AI59" s="77"/>
      <c r="AJ59" s="163" t="s">
        <v>107</v>
      </c>
      <c r="AK59" s="164" t="e">
        <f>#REF!</f>
        <v>#REF!</v>
      </c>
      <c r="AL59" s="157"/>
      <c r="AM59" s="158"/>
      <c r="AN59" s="166"/>
      <c r="AO59" s="144"/>
      <c r="AP59" s="77"/>
      <c r="AQ59" s="163" t="s">
        <v>107</v>
      </c>
      <c r="AR59" s="164" t="e">
        <f>#REF!</f>
        <v>#REF!</v>
      </c>
      <c r="AS59" s="157"/>
      <c r="AT59" s="158"/>
      <c r="AU59" s="166"/>
      <c r="AV59" s="144"/>
      <c r="AW59" s="77"/>
      <c r="AX59" s="163" t="s">
        <v>107</v>
      </c>
      <c r="AY59" s="164" t="e">
        <f>#REF!</f>
        <v>#REF!</v>
      </c>
      <c r="AZ59" s="157"/>
      <c r="BA59" s="158"/>
      <c r="BB59" s="166"/>
      <c r="BC59" s="144"/>
      <c r="BD59" s="77"/>
      <c r="BE59" s="163" t="s">
        <v>107</v>
      </c>
      <c r="BF59" s="165"/>
      <c r="BG59" s="157"/>
      <c r="BH59" s="158"/>
      <c r="BI59" s="166"/>
      <c r="BJ59" s="144"/>
      <c r="BK59" s="77"/>
      <c r="BL59" s="163" t="s">
        <v>107</v>
      </c>
      <c r="BM59" s="165"/>
      <c r="BN59" s="157"/>
      <c r="BO59" s="158"/>
      <c r="BP59" s="166"/>
      <c r="BQ59" s="144"/>
      <c r="BR59" s="78"/>
      <c r="BS59" s="163" t="s">
        <v>107</v>
      </c>
      <c r="BT59" s="165"/>
      <c r="BU59" s="157"/>
      <c r="BV59" s="158"/>
      <c r="BW59" s="166"/>
      <c r="BX59" s="144"/>
      <c r="BY59" s="78"/>
      <c r="BZ59" s="163" t="s">
        <v>107</v>
      </c>
      <c r="CA59" s="165"/>
      <c r="CB59" s="157"/>
      <c r="CC59" s="158"/>
      <c r="CD59" s="166"/>
      <c r="CE59" s="144"/>
      <c r="CF59" s="78"/>
      <c r="CG59" s="163" t="s">
        <v>107</v>
      </c>
      <c r="CH59" s="165"/>
      <c r="CI59" s="157"/>
      <c r="CJ59" s="158"/>
      <c r="CK59" s="166"/>
      <c r="CL59" s="144"/>
      <c r="CM59" s="78"/>
      <c r="CN59" s="163" t="s">
        <v>107</v>
      </c>
      <c r="CO59" s="165"/>
      <c r="CP59" s="157"/>
      <c r="CQ59" s="158"/>
      <c r="CR59" s="166"/>
      <c r="CS59" s="144"/>
      <c r="CT59" s="78"/>
      <c r="CU59" s="163" t="s">
        <v>107</v>
      </c>
      <c r="CV59" s="165"/>
      <c r="CW59" s="157"/>
      <c r="CX59" s="158"/>
      <c r="CY59" s="166"/>
      <c r="CZ59" s="144"/>
      <c r="DA59" s="78"/>
      <c r="DB59" s="163" t="s">
        <v>107</v>
      </c>
      <c r="DC59" s="165"/>
      <c r="DD59" s="157"/>
      <c r="DE59" s="158"/>
      <c r="DF59" s="166"/>
      <c r="DG59" s="144"/>
      <c r="DH59" s="78"/>
      <c r="DI59" s="163" t="s">
        <v>107</v>
      </c>
      <c r="DJ59" s="165"/>
      <c r="DK59" s="157"/>
      <c r="DL59" s="158"/>
      <c r="DM59" s="166"/>
      <c r="DN59" s="144"/>
      <c r="DO59" s="78"/>
      <c r="DP59" s="163" t="s">
        <v>107</v>
      </c>
      <c r="DQ59" s="165"/>
      <c r="DR59" s="157"/>
      <c r="DS59" s="158"/>
      <c r="DT59" s="166"/>
      <c r="DU59" s="144"/>
      <c r="DV59" s="78"/>
      <c r="DW59" s="163" t="s">
        <v>107</v>
      </c>
      <c r="DX59" s="165"/>
      <c r="DY59" s="157"/>
      <c r="DZ59" s="158"/>
      <c r="EA59" s="166"/>
      <c r="EB59" s="144"/>
      <c r="EC59" s="78"/>
      <c r="ED59" s="163" t="s">
        <v>107</v>
      </c>
      <c r="EE59" s="165"/>
      <c r="EF59" s="157"/>
      <c r="EG59" s="158"/>
      <c r="EH59" s="166"/>
      <c r="EI59" s="144"/>
      <c r="EJ59" s="78"/>
      <c r="EK59" s="163" t="s">
        <v>107</v>
      </c>
      <c r="EL59" s="165"/>
      <c r="EM59" s="157"/>
      <c r="EN59" s="158" t="s">
        <v>108</v>
      </c>
      <c r="EO59" s="166"/>
      <c r="EP59" s="144"/>
      <c r="EQ59" s="77"/>
      <c r="ER59" s="163" t="s">
        <v>107</v>
      </c>
      <c r="ES59" s="165"/>
      <c r="ET59" s="157"/>
      <c r="EU59" s="158" t="s">
        <v>108</v>
      </c>
      <c r="EV59" s="166"/>
      <c r="EW59" s="144"/>
      <c r="EX59" s="77"/>
      <c r="EY59" s="163" t="s">
        <v>107</v>
      </c>
      <c r="EZ59" s="165"/>
      <c r="FA59" s="157"/>
      <c r="FB59" s="158"/>
      <c r="FC59" s="166"/>
      <c r="FD59" s="144"/>
      <c r="FE59" s="77"/>
      <c r="FF59" s="163" t="s">
        <v>107</v>
      </c>
      <c r="FG59" s="165"/>
      <c r="FH59" s="157"/>
      <c r="FI59" s="158"/>
      <c r="FJ59" s="166"/>
      <c r="FK59" s="144"/>
      <c r="FL59" s="77"/>
      <c r="FM59" s="163" t="s">
        <v>107</v>
      </c>
      <c r="FN59" s="165"/>
      <c r="FO59" s="157"/>
      <c r="FP59" s="158"/>
      <c r="FQ59" s="166"/>
      <c r="FR59" s="144"/>
      <c r="FS59" s="77"/>
      <c r="FT59" s="163" t="s">
        <v>107</v>
      </c>
      <c r="FU59" s="165"/>
      <c r="FV59" s="157"/>
      <c r="FW59" s="158"/>
      <c r="FX59" s="166"/>
      <c r="FY59" s="144"/>
      <c r="FZ59" s="77"/>
      <c r="GA59" s="163" t="s">
        <v>107</v>
      </c>
      <c r="GB59" s="165"/>
      <c r="GC59" s="157"/>
      <c r="GD59" s="158"/>
      <c r="GE59" s="166"/>
      <c r="GF59" s="144"/>
      <c r="GG59" s="77"/>
      <c r="GH59" s="163" t="s">
        <v>107</v>
      </c>
      <c r="GI59" s="165"/>
      <c r="GJ59" s="157"/>
      <c r="GK59" s="158"/>
      <c r="GL59" s="166"/>
      <c r="GM59" s="144"/>
      <c r="GN59" s="77"/>
      <c r="GO59" s="163" t="s">
        <v>107</v>
      </c>
      <c r="GP59" s="165"/>
      <c r="GQ59" s="157"/>
      <c r="GR59" s="158"/>
      <c r="GS59" s="166"/>
      <c r="GT59" s="144"/>
      <c r="GU59" s="78"/>
      <c r="GV59" s="163" t="s">
        <v>107</v>
      </c>
      <c r="GW59" s="165"/>
      <c r="GX59" s="157"/>
      <c r="GY59" s="158"/>
      <c r="GZ59" s="166"/>
      <c r="HA59" s="144"/>
      <c r="HB59" s="78"/>
      <c r="HC59" s="163" t="s">
        <v>107</v>
      </c>
      <c r="HD59" s="165"/>
      <c r="HE59" s="157"/>
      <c r="HF59" s="158"/>
      <c r="HG59" s="166"/>
      <c r="HH59" s="144"/>
      <c r="HI59" s="78"/>
      <c r="HJ59" s="163" t="s">
        <v>107</v>
      </c>
      <c r="HK59" s="165"/>
      <c r="HL59" s="157"/>
      <c r="HM59" s="158"/>
      <c r="HN59" s="166"/>
      <c r="HO59" s="144"/>
      <c r="HP59" s="78"/>
      <c r="HQ59" s="163" t="s">
        <v>107</v>
      </c>
      <c r="HR59" s="165"/>
      <c r="HS59" s="157"/>
      <c r="HT59" s="158"/>
      <c r="HU59" s="166"/>
      <c r="HV59" s="144"/>
      <c r="HW59" s="78"/>
      <c r="HX59" s="163" t="s">
        <v>107</v>
      </c>
      <c r="HY59" s="165"/>
      <c r="HZ59" s="157"/>
      <c r="IA59" s="158"/>
      <c r="IB59" s="166"/>
      <c r="IC59" s="144"/>
      <c r="ID59" s="78"/>
      <c r="IE59" s="163" t="s">
        <v>107</v>
      </c>
      <c r="IF59" s="165"/>
      <c r="IG59" s="157"/>
      <c r="IH59" s="158"/>
      <c r="II59" s="166"/>
      <c r="IJ59" s="144"/>
      <c r="IK59" s="78"/>
      <c r="IL59" s="163" t="s">
        <v>107</v>
      </c>
      <c r="IM59" s="165"/>
      <c r="IN59" s="157"/>
      <c r="IO59" s="158"/>
      <c r="IP59" s="166"/>
      <c r="IQ59" s="144"/>
      <c r="IR59" s="78"/>
      <c r="IS59" s="163" t="s">
        <v>107</v>
      </c>
      <c r="IT59" s="165"/>
      <c r="IU59" s="157"/>
      <c r="IV59" s="158"/>
      <c r="IW59" s="166"/>
      <c r="IX59" s="144"/>
      <c r="IY59" s="78"/>
      <c r="IZ59" s="163" t="s">
        <v>107</v>
      </c>
      <c r="JA59" s="165"/>
      <c r="JB59" s="157"/>
      <c r="JC59" s="158"/>
      <c r="JD59" s="166"/>
      <c r="JE59" s="144"/>
      <c r="JF59" s="78"/>
      <c r="JG59" s="163" t="s">
        <v>107</v>
      </c>
      <c r="JH59" s="165"/>
      <c r="JI59" s="157"/>
      <c r="JJ59" s="158"/>
      <c r="JK59" s="166"/>
      <c r="JL59" s="144"/>
      <c r="JM59" s="78"/>
      <c r="JN59" s="163" t="s">
        <v>107</v>
      </c>
      <c r="JO59" s="165"/>
      <c r="JP59" s="157"/>
      <c r="JQ59" s="158"/>
      <c r="JR59" s="166"/>
      <c r="JS59" s="144"/>
    </row>
    <row r="60" spans="1:279" s="78" customFormat="1" ht="12.75">
      <c r="A60" s="167" t="s">
        <v>109</v>
      </c>
      <c r="B60" s="168">
        <f>LANÇAR_CACL!G24</f>
        <v>29.5</v>
      </c>
      <c r="C60" s="157"/>
      <c r="D60" s="153"/>
      <c r="E60" s="169"/>
      <c r="F60" s="144"/>
      <c r="G60" s="77"/>
      <c r="H60" s="167" t="s">
        <v>109</v>
      </c>
      <c r="I60" s="168">
        <f>LANÇAR_CACL!H24</f>
        <v>27</v>
      </c>
      <c r="J60" s="157"/>
      <c r="K60" s="158" t="s">
        <v>110</v>
      </c>
      <c r="L60" s="171"/>
      <c r="M60" s="144"/>
      <c r="N60" s="77"/>
      <c r="O60" s="167" t="s">
        <v>109</v>
      </c>
      <c r="P60" s="168" t="e">
        <f>LANÇAR_CACL!#REF!</f>
        <v>#REF!</v>
      </c>
      <c r="Q60" s="157"/>
      <c r="R60" s="158" t="s">
        <v>110</v>
      </c>
      <c r="S60" s="171"/>
      <c r="T60" s="144"/>
      <c r="U60" s="77"/>
      <c r="V60" s="167" t="s">
        <v>109</v>
      </c>
      <c r="W60" s="168" t="e">
        <f>LANÇAR_CACL!#REF!</f>
        <v>#REF!</v>
      </c>
      <c r="X60" s="157"/>
      <c r="Y60" s="158"/>
      <c r="Z60" s="171"/>
      <c r="AA60" s="144"/>
      <c r="AB60" s="77"/>
      <c r="AC60" s="167" t="s">
        <v>109</v>
      </c>
      <c r="AD60" s="168" t="e">
        <f>#REF!</f>
        <v>#REF!</v>
      </c>
      <c r="AE60" s="157"/>
      <c r="AF60" s="158"/>
      <c r="AG60" s="171"/>
      <c r="AH60" s="144"/>
      <c r="AI60" s="77"/>
      <c r="AJ60" s="167" t="s">
        <v>109</v>
      </c>
      <c r="AK60" s="168" t="e">
        <f>#REF!</f>
        <v>#REF!</v>
      </c>
      <c r="AL60" s="157"/>
      <c r="AM60" s="158"/>
      <c r="AN60" s="171"/>
      <c r="AO60" s="144"/>
      <c r="AP60" s="77"/>
      <c r="AQ60" s="167" t="s">
        <v>109</v>
      </c>
      <c r="AR60" s="168" t="e">
        <f>#REF!</f>
        <v>#REF!</v>
      </c>
      <c r="AS60" s="157"/>
      <c r="AT60" s="158"/>
      <c r="AU60" s="171"/>
      <c r="AV60" s="144"/>
      <c r="AW60" s="77"/>
      <c r="AX60" s="167" t="s">
        <v>109</v>
      </c>
      <c r="AY60" s="168" t="e">
        <f>#REF!</f>
        <v>#REF!</v>
      </c>
      <c r="AZ60" s="157"/>
      <c r="BA60" s="158"/>
      <c r="BB60" s="171"/>
      <c r="BC60" s="144"/>
      <c r="BD60" s="77"/>
      <c r="BE60" s="167" t="s">
        <v>109</v>
      </c>
      <c r="BF60" s="170"/>
      <c r="BG60" s="157"/>
      <c r="BH60" s="158"/>
      <c r="BI60" s="171"/>
      <c r="BJ60" s="144"/>
      <c r="BK60" s="77"/>
      <c r="BL60" s="167" t="s">
        <v>109</v>
      </c>
      <c r="BM60" s="170"/>
      <c r="BN60" s="157"/>
      <c r="BO60" s="158"/>
      <c r="BP60" s="171"/>
      <c r="BQ60" s="144"/>
      <c r="BS60" s="167" t="s">
        <v>109</v>
      </c>
      <c r="BT60" s="170"/>
      <c r="BU60" s="157"/>
      <c r="BV60" s="158"/>
      <c r="BW60" s="171"/>
      <c r="BX60" s="144"/>
      <c r="BZ60" s="167" t="s">
        <v>109</v>
      </c>
      <c r="CA60" s="170"/>
      <c r="CB60" s="157"/>
      <c r="CC60" s="158"/>
      <c r="CD60" s="171"/>
      <c r="CE60" s="144"/>
      <c r="CG60" s="167" t="s">
        <v>109</v>
      </c>
      <c r="CH60" s="170"/>
      <c r="CI60" s="157"/>
      <c r="CJ60" s="158"/>
      <c r="CK60" s="171"/>
      <c r="CL60" s="144"/>
      <c r="CN60" s="167" t="s">
        <v>109</v>
      </c>
      <c r="CO60" s="170"/>
      <c r="CP60" s="157"/>
      <c r="CQ60" s="158"/>
      <c r="CR60" s="171"/>
      <c r="CS60" s="144"/>
      <c r="CU60" s="167" t="s">
        <v>109</v>
      </c>
      <c r="CV60" s="170"/>
      <c r="CW60" s="157"/>
      <c r="CX60" s="158"/>
      <c r="CY60" s="171"/>
      <c r="CZ60" s="144"/>
      <c r="DB60" s="167" t="s">
        <v>109</v>
      </c>
      <c r="DC60" s="170"/>
      <c r="DD60" s="157"/>
      <c r="DE60" s="158"/>
      <c r="DF60" s="171"/>
      <c r="DG60" s="144"/>
      <c r="DI60" s="167" t="s">
        <v>109</v>
      </c>
      <c r="DJ60" s="170"/>
      <c r="DK60" s="157"/>
      <c r="DL60" s="158"/>
      <c r="DM60" s="171"/>
      <c r="DN60" s="144"/>
      <c r="DP60" s="167" t="s">
        <v>109</v>
      </c>
      <c r="DQ60" s="170"/>
      <c r="DR60" s="157"/>
      <c r="DS60" s="158"/>
      <c r="DT60" s="171"/>
      <c r="DU60" s="144"/>
      <c r="DW60" s="167" t="s">
        <v>109</v>
      </c>
      <c r="DX60" s="170"/>
      <c r="DY60" s="157"/>
      <c r="DZ60" s="158"/>
      <c r="EA60" s="171"/>
      <c r="EB60" s="144"/>
      <c r="ED60" s="167" t="s">
        <v>109</v>
      </c>
      <c r="EE60" s="170"/>
      <c r="EF60" s="157"/>
      <c r="EG60" s="158"/>
      <c r="EH60" s="171"/>
      <c r="EI60" s="144"/>
      <c r="EK60" s="167" t="s">
        <v>109</v>
      </c>
      <c r="EL60" s="170"/>
      <c r="EM60" s="157"/>
      <c r="EN60" s="158" t="s">
        <v>110</v>
      </c>
      <c r="EO60" s="171"/>
      <c r="EP60" s="144"/>
      <c r="EQ60" s="77"/>
      <c r="ER60" s="167" t="s">
        <v>109</v>
      </c>
      <c r="ES60" s="170"/>
      <c r="ET60" s="157"/>
      <c r="EU60" s="158" t="s">
        <v>110</v>
      </c>
      <c r="EV60" s="171"/>
      <c r="EW60" s="144"/>
      <c r="EX60" s="77"/>
      <c r="EY60" s="167" t="s">
        <v>109</v>
      </c>
      <c r="EZ60" s="170"/>
      <c r="FA60" s="157"/>
      <c r="FB60" s="158"/>
      <c r="FC60" s="171"/>
      <c r="FD60" s="144"/>
      <c r="FE60" s="77"/>
      <c r="FF60" s="167" t="s">
        <v>109</v>
      </c>
      <c r="FG60" s="170"/>
      <c r="FH60" s="157"/>
      <c r="FI60" s="158"/>
      <c r="FJ60" s="171"/>
      <c r="FK60" s="144"/>
      <c r="FL60" s="77"/>
      <c r="FM60" s="167" t="s">
        <v>109</v>
      </c>
      <c r="FN60" s="170"/>
      <c r="FO60" s="157"/>
      <c r="FP60" s="158"/>
      <c r="FQ60" s="171"/>
      <c r="FR60" s="144"/>
      <c r="FS60" s="77"/>
      <c r="FT60" s="167" t="s">
        <v>109</v>
      </c>
      <c r="FU60" s="170"/>
      <c r="FV60" s="157"/>
      <c r="FW60" s="158"/>
      <c r="FX60" s="171"/>
      <c r="FY60" s="144"/>
      <c r="FZ60" s="77"/>
      <c r="GA60" s="167" t="s">
        <v>109</v>
      </c>
      <c r="GB60" s="170"/>
      <c r="GC60" s="157"/>
      <c r="GD60" s="158"/>
      <c r="GE60" s="171"/>
      <c r="GF60" s="144"/>
      <c r="GG60" s="77"/>
      <c r="GH60" s="167" t="s">
        <v>109</v>
      </c>
      <c r="GI60" s="170"/>
      <c r="GJ60" s="157"/>
      <c r="GK60" s="158"/>
      <c r="GL60" s="171"/>
      <c r="GM60" s="144"/>
      <c r="GN60" s="77"/>
      <c r="GO60" s="167" t="s">
        <v>109</v>
      </c>
      <c r="GP60" s="170"/>
      <c r="GQ60" s="157"/>
      <c r="GR60" s="158"/>
      <c r="GS60" s="171"/>
      <c r="GT60" s="144"/>
      <c r="GV60" s="167" t="s">
        <v>109</v>
      </c>
      <c r="GW60" s="170"/>
      <c r="GX60" s="157"/>
      <c r="GY60" s="158"/>
      <c r="GZ60" s="171"/>
      <c r="HA60" s="144"/>
      <c r="HC60" s="167" t="s">
        <v>109</v>
      </c>
      <c r="HD60" s="170"/>
      <c r="HE60" s="157"/>
      <c r="HF60" s="158"/>
      <c r="HG60" s="171"/>
      <c r="HH60" s="144"/>
      <c r="HJ60" s="167" t="s">
        <v>109</v>
      </c>
      <c r="HK60" s="170"/>
      <c r="HL60" s="157"/>
      <c r="HM60" s="158"/>
      <c r="HN60" s="171"/>
      <c r="HO60" s="144"/>
      <c r="HQ60" s="167" t="s">
        <v>109</v>
      </c>
      <c r="HR60" s="170"/>
      <c r="HS60" s="157"/>
      <c r="HT60" s="158"/>
      <c r="HU60" s="171"/>
      <c r="HV60" s="144"/>
      <c r="HX60" s="167" t="s">
        <v>109</v>
      </c>
      <c r="HY60" s="170"/>
      <c r="HZ60" s="157"/>
      <c r="IA60" s="158"/>
      <c r="IB60" s="171"/>
      <c r="IC60" s="144"/>
      <c r="IE60" s="167" t="s">
        <v>109</v>
      </c>
      <c r="IF60" s="170"/>
      <c r="IG60" s="157"/>
      <c r="IH60" s="158"/>
      <c r="II60" s="171"/>
      <c r="IJ60" s="144"/>
      <c r="IL60" s="167" t="s">
        <v>109</v>
      </c>
      <c r="IM60" s="170"/>
      <c r="IN60" s="157"/>
      <c r="IO60" s="158"/>
      <c r="IP60" s="171"/>
      <c r="IQ60" s="144"/>
      <c r="IS60" s="167" t="s">
        <v>109</v>
      </c>
      <c r="IT60" s="170"/>
      <c r="IU60" s="157"/>
      <c r="IV60" s="158"/>
      <c r="IW60" s="171"/>
      <c r="IX60" s="144"/>
      <c r="IZ60" s="167" t="s">
        <v>109</v>
      </c>
      <c r="JA60" s="170"/>
      <c r="JB60" s="157"/>
      <c r="JC60" s="158"/>
      <c r="JD60" s="171"/>
      <c r="JE60" s="144"/>
      <c r="JG60" s="167" t="s">
        <v>109</v>
      </c>
      <c r="JH60" s="170"/>
      <c r="JI60" s="157"/>
      <c r="JJ60" s="158"/>
      <c r="JK60" s="171"/>
      <c r="JL60" s="144"/>
      <c r="JN60" s="167" t="s">
        <v>109</v>
      </c>
      <c r="JO60" s="170"/>
      <c r="JP60" s="157"/>
      <c r="JQ60" s="158"/>
      <c r="JR60" s="171"/>
      <c r="JS60" s="144"/>
    </row>
    <row r="61" spans="1:279" s="78" customFormat="1" ht="12.75">
      <c r="A61" s="167" t="s">
        <v>111</v>
      </c>
      <c r="B61" s="168">
        <f>LANÇAR_CACL!G22</f>
        <v>28.5</v>
      </c>
      <c r="C61" s="157"/>
      <c r="D61" s="153"/>
      <c r="E61" s="169"/>
      <c r="F61" s="144"/>
      <c r="G61" s="77"/>
      <c r="H61" s="167" t="s">
        <v>111</v>
      </c>
      <c r="I61" s="168">
        <f>LANÇAR_CACL!H22</f>
        <v>28.3</v>
      </c>
      <c r="J61" s="157"/>
      <c r="K61" s="158"/>
      <c r="L61" s="171"/>
      <c r="M61" s="144"/>
      <c r="N61" s="77"/>
      <c r="O61" s="167" t="s">
        <v>111</v>
      </c>
      <c r="P61" s="168" t="e">
        <f>LANÇAR_CACL!#REF!</f>
        <v>#REF!</v>
      </c>
      <c r="Q61" s="157"/>
      <c r="R61" s="158"/>
      <c r="S61" s="171"/>
      <c r="T61" s="144"/>
      <c r="U61" s="77"/>
      <c r="V61" s="167" t="s">
        <v>111</v>
      </c>
      <c r="W61" s="168" t="e">
        <f>LANÇAR_CACL!#REF!</f>
        <v>#REF!</v>
      </c>
      <c r="X61" s="157"/>
      <c r="Y61" s="158"/>
      <c r="Z61" s="171"/>
      <c r="AA61" s="144"/>
      <c r="AB61" s="77"/>
      <c r="AC61" s="167" t="s">
        <v>111</v>
      </c>
      <c r="AD61" s="168" t="e">
        <f>#REF!</f>
        <v>#REF!</v>
      </c>
      <c r="AE61" s="157"/>
      <c r="AF61" s="158"/>
      <c r="AG61" s="171"/>
      <c r="AH61" s="144"/>
      <c r="AI61" s="77"/>
      <c r="AJ61" s="167" t="s">
        <v>111</v>
      </c>
      <c r="AK61" s="168" t="e">
        <f>#REF!</f>
        <v>#REF!</v>
      </c>
      <c r="AL61" s="157"/>
      <c r="AM61" s="158"/>
      <c r="AN61" s="171"/>
      <c r="AO61" s="144"/>
      <c r="AP61" s="77"/>
      <c r="AQ61" s="167" t="s">
        <v>111</v>
      </c>
      <c r="AR61" s="168" t="e">
        <f>#REF!</f>
        <v>#REF!</v>
      </c>
      <c r="AS61" s="157"/>
      <c r="AT61" s="158"/>
      <c r="AU61" s="171"/>
      <c r="AV61" s="144"/>
      <c r="AW61" s="77"/>
      <c r="AX61" s="167" t="s">
        <v>111</v>
      </c>
      <c r="AY61" s="168" t="e">
        <f>#REF!</f>
        <v>#REF!</v>
      </c>
      <c r="AZ61" s="157"/>
      <c r="BA61" s="158"/>
      <c r="BB61" s="171"/>
      <c r="BC61" s="144"/>
      <c r="BD61" s="77"/>
      <c r="BE61" s="167" t="s">
        <v>111</v>
      </c>
      <c r="BF61" s="170"/>
      <c r="BG61" s="157"/>
      <c r="BH61" s="158"/>
      <c r="BI61" s="171"/>
      <c r="BJ61" s="144"/>
      <c r="BK61" s="77"/>
      <c r="BL61" s="167" t="s">
        <v>111</v>
      </c>
      <c r="BM61" s="170"/>
      <c r="BN61" s="157"/>
      <c r="BO61" s="158"/>
      <c r="BP61" s="171"/>
      <c r="BQ61" s="144"/>
      <c r="BS61" s="167" t="s">
        <v>111</v>
      </c>
      <c r="BT61" s="170"/>
      <c r="BU61" s="157"/>
      <c r="BV61" s="158"/>
      <c r="BW61" s="171"/>
      <c r="BX61" s="144"/>
      <c r="BZ61" s="167" t="s">
        <v>111</v>
      </c>
      <c r="CA61" s="170"/>
      <c r="CB61" s="157"/>
      <c r="CC61" s="158"/>
      <c r="CD61" s="171"/>
      <c r="CE61" s="144"/>
      <c r="CG61" s="167" t="s">
        <v>111</v>
      </c>
      <c r="CH61" s="170"/>
      <c r="CI61" s="157"/>
      <c r="CJ61" s="158"/>
      <c r="CK61" s="171"/>
      <c r="CL61" s="144"/>
      <c r="CN61" s="167" t="s">
        <v>111</v>
      </c>
      <c r="CO61" s="170"/>
      <c r="CP61" s="157"/>
      <c r="CQ61" s="158"/>
      <c r="CR61" s="171"/>
      <c r="CS61" s="144"/>
      <c r="CU61" s="167" t="s">
        <v>111</v>
      </c>
      <c r="CV61" s="170"/>
      <c r="CW61" s="157"/>
      <c r="CX61" s="158"/>
      <c r="CY61" s="171"/>
      <c r="CZ61" s="144"/>
      <c r="DB61" s="167" t="s">
        <v>111</v>
      </c>
      <c r="DC61" s="170"/>
      <c r="DD61" s="157"/>
      <c r="DE61" s="158"/>
      <c r="DF61" s="171"/>
      <c r="DG61" s="144"/>
      <c r="DI61" s="167" t="s">
        <v>111</v>
      </c>
      <c r="DJ61" s="170"/>
      <c r="DK61" s="157"/>
      <c r="DL61" s="158"/>
      <c r="DM61" s="171"/>
      <c r="DN61" s="144"/>
      <c r="DP61" s="167" t="s">
        <v>111</v>
      </c>
      <c r="DQ61" s="170"/>
      <c r="DR61" s="157"/>
      <c r="DS61" s="158"/>
      <c r="DT61" s="171"/>
      <c r="DU61" s="144"/>
      <c r="DW61" s="167" t="s">
        <v>111</v>
      </c>
      <c r="DX61" s="170"/>
      <c r="DY61" s="157"/>
      <c r="DZ61" s="158"/>
      <c r="EA61" s="171"/>
      <c r="EB61" s="144"/>
      <c r="ED61" s="167" t="s">
        <v>111</v>
      </c>
      <c r="EE61" s="170"/>
      <c r="EF61" s="157"/>
      <c r="EG61" s="158"/>
      <c r="EH61" s="171"/>
      <c r="EI61" s="144"/>
      <c r="EK61" s="167" t="s">
        <v>111</v>
      </c>
      <c r="EL61" s="170"/>
      <c r="EM61" s="157"/>
      <c r="EN61" s="158"/>
      <c r="EO61" s="171"/>
      <c r="EP61" s="144"/>
      <c r="EQ61" s="77"/>
      <c r="ER61" s="167" t="s">
        <v>111</v>
      </c>
      <c r="ES61" s="170"/>
      <c r="ET61" s="157"/>
      <c r="EU61" s="158"/>
      <c r="EV61" s="171"/>
      <c r="EW61" s="144"/>
      <c r="EX61" s="77"/>
      <c r="EY61" s="167" t="s">
        <v>111</v>
      </c>
      <c r="EZ61" s="170"/>
      <c r="FA61" s="157"/>
      <c r="FB61" s="158"/>
      <c r="FC61" s="171"/>
      <c r="FD61" s="144"/>
      <c r="FE61" s="77"/>
      <c r="FF61" s="167" t="s">
        <v>111</v>
      </c>
      <c r="FG61" s="170"/>
      <c r="FH61" s="157"/>
      <c r="FI61" s="158"/>
      <c r="FJ61" s="171"/>
      <c r="FK61" s="144"/>
      <c r="FL61" s="77"/>
      <c r="FM61" s="167" t="s">
        <v>111</v>
      </c>
      <c r="FN61" s="170"/>
      <c r="FO61" s="157"/>
      <c r="FP61" s="158"/>
      <c r="FQ61" s="171"/>
      <c r="FR61" s="144"/>
      <c r="FS61" s="77"/>
      <c r="FT61" s="167" t="s">
        <v>111</v>
      </c>
      <c r="FU61" s="170"/>
      <c r="FV61" s="157"/>
      <c r="FW61" s="158"/>
      <c r="FX61" s="171"/>
      <c r="FY61" s="144"/>
      <c r="FZ61" s="77"/>
      <c r="GA61" s="167" t="s">
        <v>111</v>
      </c>
      <c r="GB61" s="170"/>
      <c r="GC61" s="157"/>
      <c r="GD61" s="158"/>
      <c r="GE61" s="171"/>
      <c r="GF61" s="144"/>
      <c r="GG61" s="77"/>
      <c r="GH61" s="167" t="s">
        <v>111</v>
      </c>
      <c r="GI61" s="170"/>
      <c r="GJ61" s="157"/>
      <c r="GK61" s="158"/>
      <c r="GL61" s="171"/>
      <c r="GM61" s="144"/>
      <c r="GN61" s="77"/>
      <c r="GO61" s="167" t="s">
        <v>111</v>
      </c>
      <c r="GP61" s="170"/>
      <c r="GQ61" s="157"/>
      <c r="GR61" s="158"/>
      <c r="GS61" s="171"/>
      <c r="GT61" s="144"/>
      <c r="GV61" s="167" t="s">
        <v>111</v>
      </c>
      <c r="GW61" s="170"/>
      <c r="GX61" s="157"/>
      <c r="GY61" s="158"/>
      <c r="GZ61" s="171"/>
      <c r="HA61" s="144"/>
      <c r="HC61" s="167" t="s">
        <v>111</v>
      </c>
      <c r="HD61" s="170"/>
      <c r="HE61" s="157"/>
      <c r="HF61" s="158"/>
      <c r="HG61" s="171"/>
      <c r="HH61" s="144"/>
      <c r="HJ61" s="167" t="s">
        <v>111</v>
      </c>
      <c r="HK61" s="170"/>
      <c r="HL61" s="157"/>
      <c r="HM61" s="158"/>
      <c r="HN61" s="171"/>
      <c r="HO61" s="144"/>
      <c r="HQ61" s="167" t="s">
        <v>111</v>
      </c>
      <c r="HR61" s="170"/>
      <c r="HS61" s="157"/>
      <c r="HT61" s="158"/>
      <c r="HU61" s="171"/>
      <c r="HV61" s="144"/>
      <c r="HX61" s="167" t="s">
        <v>111</v>
      </c>
      <c r="HY61" s="170"/>
      <c r="HZ61" s="157"/>
      <c r="IA61" s="158"/>
      <c r="IB61" s="171"/>
      <c r="IC61" s="144"/>
      <c r="IE61" s="167" t="s">
        <v>111</v>
      </c>
      <c r="IF61" s="170"/>
      <c r="IG61" s="157"/>
      <c r="IH61" s="158"/>
      <c r="II61" s="171"/>
      <c r="IJ61" s="144"/>
      <c r="IL61" s="167" t="s">
        <v>111</v>
      </c>
      <c r="IM61" s="170"/>
      <c r="IN61" s="157"/>
      <c r="IO61" s="158"/>
      <c r="IP61" s="171"/>
      <c r="IQ61" s="144"/>
      <c r="IS61" s="167" t="s">
        <v>111</v>
      </c>
      <c r="IT61" s="170"/>
      <c r="IU61" s="157"/>
      <c r="IV61" s="158"/>
      <c r="IW61" s="171"/>
      <c r="IX61" s="144"/>
      <c r="IZ61" s="167" t="s">
        <v>111</v>
      </c>
      <c r="JA61" s="170"/>
      <c r="JB61" s="157"/>
      <c r="JC61" s="158"/>
      <c r="JD61" s="171"/>
      <c r="JE61" s="144"/>
      <c r="JG61" s="167" t="s">
        <v>111</v>
      </c>
      <c r="JH61" s="170"/>
      <c r="JI61" s="157"/>
      <c r="JJ61" s="158"/>
      <c r="JK61" s="171"/>
      <c r="JL61" s="144"/>
      <c r="JN61" s="167" t="s">
        <v>111</v>
      </c>
      <c r="JO61" s="170"/>
      <c r="JP61" s="157"/>
      <c r="JQ61" s="158"/>
      <c r="JR61" s="171"/>
      <c r="JS61" s="144"/>
    </row>
    <row r="62" spans="1:279" s="78" customFormat="1" ht="12.75">
      <c r="A62" s="167" t="s">
        <v>112</v>
      </c>
      <c r="B62" s="172">
        <f>IFERROR(ROUND(E42,4),"")</f>
        <v>0.82540000000000002</v>
      </c>
      <c r="C62" s="157"/>
      <c r="D62" s="153"/>
      <c r="E62" s="169"/>
      <c r="F62" s="144"/>
      <c r="G62" s="77"/>
      <c r="H62" s="167" t="s">
        <v>112</v>
      </c>
      <c r="I62" s="172">
        <f>IFERROR(ROUND(L42,4),"")</f>
        <v>0.82379999999999998</v>
      </c>
      <c r="J62" s="157"/>
      <c r="K62" s="158" t="s">
        <v>113</v>
      </c>
      <c r="L62" s="173"/>
      <c r="M62" s="144"/>
      <c r="N62" s="77"/>
      <c r="O62" s="167" t="s">
        <v>112</v>
      </c>
      <c r="P62" s="172" t="str">
        <f>IFERROR(ROUND(S42,4),"")</f>
        <v/>
      </c>
      <c r="Q62" s="157"/>
      <c r="R62" s="158" t="s">
        <v>113</v>
      </c>
      <c r="S62" s="173"/>
      <c r="T62" s="144"/>
      <c r="U62" s="77"/>
      <c r="V62" s="167" t="s">
        <v>112</v>
      </c>
      <c r="W62" s="172" t="str">
        <f>IFERROR(ROUND(Z42,4),"")</f>
        <v/>
      </c>
      <c r="X62" s="157"/>
      <c r="Y62" s="158"/>
      <c r="Z62" s="173"/>
      <c r="AA62" s="144"/>
      <c r="AB62" s="77"/>
      <c r="AC62" s="167" t="s">
        <v>112</v>
      </c>
      <c r="AD62" s="172" t="str">
        <f>IFERROR(ROUND(AG42,4),"")</f>
        <v/>
      </c>
      <c r="AE62" s="157"/>
      <c r="AF62" s="158"/>
      <c r="AG62" s="173"/>
      <c r="AH62" s="144"/>
      <c r="AI62" s="77"/>
      <c r="AJ62" s="167" t="s">
        <v>112</v>
      </c>
      <c r="AK62" s="172" t="str">
        <f>IFERROR(ROUND(AN42,4),"")</f>
        <v/>
      </c>
      <c r="AL62" s="157"/>
      <c r="AM62" s="158"/>
      <c r="AN62" s="173"/>
      <c r="AO62" s="144"/>
      <c r="AP62" s="77"/>
      <c r="AQ62" s="167" t="s">
        <v>112</v>
      </c>
      <c r="AR62" s="172" t="str">
        <f>IFERROR(ROUND(AU42,4),"")</f>
        <v/>
      </c>
      <c r="AS62" s="157"/>
      <c r="AT62" s="158"/>
      <c r="AU62" s="173"/>
      <c r="AV62" s="144"/>
      <c r="AW62" s="77"/>
      <c r="AX62" s="167" t="s">
        <v>112</v>
      </c>
      <c r="AY62" s="172" t="str">
        <f>IFERROR(ROUND(BB42,4),"")</f>
        <v/>
      </c>
      <c r="AZ62" s="157"/>
      <c r="BA62" s="158"/>
      <c r="BB62" s="173"/>
      <c r="BC62" s="144"/>
      <c r="BD62" s="77"/>
      <c r="BE62" s="167" t="s">
        <v>112</v>
      </c>
      <c r="BF62" s="172" t="str">
        <f>IFERROR(ROUND(BI42,4),"")</f>
        <v/>
      </c>
      <c r="BG62" s="157"/>
      <c r="BH62" s="158"/>
      <c r="BI62" s="173"/>
      <c r="BJ62" s="144"/>
      <c r="BK62" s="77"/>
      <c r="BL62" s="167" t="s">
        <v>112</v>
      </c>
      <c r="BM62" s="172" t="str">
        <f>IFERROR(ROUND(BP42,4),"")</f>
        <v/>
      </c>
      <c r="BN62" s="157"/>
      <c r="BO62" s="158"/>
      <c r="BP62" s="173"/>
      <c r="BQ62" s="144"/>
      <c r="BS62" s="167" t="s">
        <v>112</v>
      </c>
      <c r="BT62" s="172" t="str">
        <f>IFERROR(ROUND(BW42,4),"")</f>
        <v/>
      </c>
      <c r="BU62" s="157"/>
      <c r="BV62" s="158"/>
      <c r="BW62" s="173"/>
      <c r="BX62" s="144"/>
      <c r="BZ62" s="167" t="s">
        <v>112</v>
      </c>
      <c r="CA62" s="172" t="str">
        <f>IFERROR(ROUND(CD42,4),"")</f>
        <v/>
      </c>
      <c r="CB62" s="157"/>
      <c r="CC62" s="158"/>
      <c r="CD62" s="173"/>
      <c r="CE62" s="144"/>
      <c r="CG62" s="167" t="s">
        <v>112</v>
      </c>
      <c r="CH62" s="172" t="str">
        <f>IFERROR(ROUND(CK42,4),"")</f>
        <v/>
      </c>
      <c r="CI62" s="157"/>
      <c r="CJ62" s="158"/>
      <c r="CK62" s="173"/>
      <c r="CL62" s="144"/>
      <c r="CN62" s="167" t="s">
        <v>112</v>
      </c>
      <c r="CO62" s="172" t="str">
        <f>IFERROR(ROUND(CR42,4),"")</f>
        <v/>
      </c>
      <c r="CP62" s="157"/>
      <c r="CQ62" s="158"/>
      <c r="CR62" s="173"/>
      <c r="CS62" s="144"/>
      <c r="CU62" s="167" t="s">
        <v>112</v>
      </c>
      <c r="CV62" s="172" t="str">
        <f>IFERROR(ROUND(CY42,4),"")</f>
        <v/>
      </c>
      <c r="CW62" s="157"/>
      <c r="CX62" s="158"/>
      <c r="CY62" s="173"/>
      <c r="CZ62" s="144"/>
      <c r="DB62" s="167" t="s">
        <v>112</v>
      </c>
      <c r="DC62" s="172" t="str">
        <f>IFERROR(ROUND(DF42,4),"")</f>
        <v/>
      </c>
      <c r="DD62" s="157"/>
      <c r="DE62" s="158"/>
      <c r="DF62" s="173"/>
      <c r="DG62" s="144"/>
      <c r="DI62" s="167" t="s">
        <v>112</v>
      </c>
      <c r="DJ62" s="172" t="str">
        <f>IFERROR(ROUND(DM42,4),"")</f>
        <v/>
      </c>
      <c r="DK62" s="157"/>
      <c r="DL62" s="158"/>
      <c r="DM62" s="173"/>
      <c r="DN62" s="144"/>
      <c r="DP62" s="167" t="s">
        <v>112</v>
      </c>
      <c r="DQ62" s="172" t="str">
        <f>IFERROR(ROUND(DT42,4),"")</f>
        <v/>
      </c>
      <c r="DR62" s="157"/>
      <c r="DS62" s="158"/>
      <c r="DT62" s="173"/>
      <c r="DU62" s="144"/>
      <c r="DW62" s="167" t="s">
        <v>112</v>
      </c>
      <c r="DX62" s="172" t="str">
        <f>IFERROR(ROUND(EA42,4),"")</f>
        <v/>
      </c>
      <c r="DY62" s="157"/>
      <c r="DZ62" s="158"/>
      <c r="EA62" s="173"/>
      <c r="EB62" s="144"/>
      <c r="ED62" s="167" t="s">
        <v>112</v>
      </c>
      <c r="EE62" s="172" t="str">
        <f>IFERROR(ROUND(EH42,4),"")</f>
        <v/>
      </c>
      <c r="EF62" s="157"/>
      <c r="EG62" s="158"/>
      <c r="EH62" s="173"/>
      <c r="EI62" s="144"/>
      <c r="EK62" s="167" t="s">
        <v>112</v>
      </c>
      <c r="EL62" s="172" t="str">
        <f>IFERROR(ROUND(EO42,4),"")</f>
        <v/>
      </c>
      <c r="EM62" s="157"/>
      <c r="EN62" s="158" t="s">
        <v>113</v>
      </c>
      <c r="EO62" s="173"/>
      <c r="EP62" s="144"/>
      <c r="EQ62" s="77"/>
      <c r="ER62" s="167" t="s">
        <v>112</v>
      </c>
      <c r="ES62" s="172" t="str">
        <f>IFERROR(ROUND(EV42,4),"")</f>
        <v/>
      </c>
      <c r="ET62" s="157"/>
      <c r="EU62" s="158" t="s">
        <v>113</v>
      </c>
      <c r="EV62" s="173"/>
      <c r="EW62" s="144"/>
      <c r="EX62" s="77"/>
      <c r="EY62" s="167" t="s">
        <v>112</v>
      </c>
      <c r="EZ62" s="172" t="str">
        <f>IFERROR(ROUND(FC42,4),"")</f>
        <v/>
      </c>
      <c r="FA62" s="157"/>
      <c r="FB62" s="158"/>
      <c r="FC62" s="173"/>
      <c r="FD62" s="144"/>
      <c r="FE62" s="77"/>
      <c r="FF62" s="167" t="s">
        <v>112</v>
      </c>
      <c r="FG62" s="172" t="str">
        <f>IFERROR(ROUND(FJ42,4),"")</f>
        <v/>
      </c>
      <c r="FH62" s="157"/>
      <c r="FI62" s="158"/>
      <c r="FJ62" s="173"/>
      <c r="FK62" s="144"/>
      <c r="FL62" s="77"/>
      <c r="FM62" s="167" t="s">
        <v>112</v>
      </c>
      <c r="FN62" s="172" t="str">
        <f>IFERROR(ROUND(FQ42,4),"")</f>
        <v/>
      </c>
      <c r="FO62" s="157"/>
      <c r="FP62" s="158"/>
      <c r="FQ62" s="173"/>
      <c r="FR62" s="144"/>
      <c r="FS62" s="77"/>
      <c r="FT62" s="167" t="s">
        <v>112</v>
      </c>
      <c r="FU62" s="172" t="str">
        <f>IFERROR(ROUND(FX42,4),"")</f>
        <v/>
      </c>
      <c r="FV62" s="157"/>
      <c r="FW62" s="158"/>
      <c r="FX62" s="173"/>
      <c r="FY62" s="144"/>
      <c r="FZ62" s="77"/>
      <c r="GA62" s="167" t="s">
        <v>112</v>
      </c>
      <c r="GB62" s="172" t="str">
        <f>IFERROR(ROUND(GE42,4),"")</f>
        <v/>
      </c>
      <c r="GC62" s="157"/>
      <c r="GD62" s="158"/>
      <c r="GE62" s="173"/>
      <c r="GF62" s="144"/>
      <c r="GG62" s="77"/>
      <c r="GH62" s="167" t="s">
        <v>112</v>
      </c>
      <c r="GI62" s="172" t="str">
        <f>IFERROR(ROUND(GL42,4),"")</f>
        <v/>
      </c>
      <c r="GJ62" s="157"/>
      <c r="GK62" s="158"/>
      <c r="GL62" s="173"/>
      <c r="GM62" s="144"/>
      <c r="GN62" s="77"/>
      <c r="GO62" s="167" t="s">
        <v>112</v>
      </c>
      <c r="GP62" s="172" t="str">
        <f>IFERROR(ROUND(GS42,4),"")</f>
        <v/>
      </c>
      <c r="GQ62" s="157"/>
      <c r="GR62" s="158"/>
      <c r="GS62" s="173"/>
      <c r="GT62" s="144"/>
      <c r="GV62" s="167" t="s">
        <v>112</v>
      </c>
      <c r="GW62" s="172" t="str">
        <f>IFERROR(ROUND(GZ42,4),"")</f>
        <v/>
      </c>
      <c r="GX62" s="157"/>
      <c r="GY62" s="158"/>
      <c r="GZ62" s="173"/>
      <c r="HA62" s="144"/>
      <c r="HC62" s="167" t="s">
        <v>112</v>
      </c>
      <c r="HD62" s="172" t="str">
        <f>IFERROR(ROUND(HG42,4),"")</f>
        <v/>
      </c>
      <c r="HE62" s="157"/>
      <c r="HF62" s="158"/>
      <c r="HG62" s="173"/>
      <c r="HH62" s="144"/>
      <c r="HJ62" s="167" t="s">
        <v>112</v>
      </c>
      <c r="HK62" s="172" t="str">
        <f>IFERROR(ROUND(HN42,4),"")</f>
        <v/>
      </c>
      <c r="HL62" s="157"/>
      <c r="HM62" s="158"/>
      <c r="HN62" s="173"/>
      <c r="HO62" s="144"/>
      <c r="HQ62" s="167" t="s">
        <v>112</v>
      </c>
      <c r="HR62" s="172" t="str">
        <f>IFERROR(ROUND(HU42,4),"")</f>
        <v/>
      </c>
      <c r="HS62" s="157"/>
      <c r="HT62" s="158"/>
      <c r="HU62" s="173"/>
      <c r="HV62" s="144"/>
      <c r="HX62" s="167" t="s">
        <v>112</v>
      </c>
      <c r="HY62" s="172" t="str">
        <f>IFERROR(ROUND(IB42,4),"")</f>
        <v/>
      </c>
      <c r="HZ62" s="157"/>
      <c r="IA62" s="158"/>
      <c r="IB62" s="173"/>
      <c r="IC62" s="144"/>
      <c r="IE62" s="167" t="s">
        <v>112</v>
      </c>
      <c r="IF62" s="172" t="str">
        <f>IFERROR(ROUND(II42,4),"")</f>
        <v/>
      </c>
      <c r="IG62" s="157"/>
      <c r="IH62" s="158"/>
      <c r="II62" s="173"/>
      <c r="IJ62" s="144"/>
      <c r="IL62" s="167" t="s">
        <v>112</v>
      </c>
      <c r="IM62" s="172" t="str">
        <f>IFERROR(ROUND(IP42,4),"")</f>
        <v/>
      </c>
      <c r="IN62" s="157"/>
      <c r="IO62" s="158"/>
      <c r="IP62" s="173"/>
      <c r="IQ62" s="144"/>
      <c r="IS62" s="167" t="s">
        <v>112</v>
      </c>
      <c r="IT62" s="172" t="str">
        <f>IFERROR(ROUND(IW42,4),"")</f>
        <v/>
      </c>
      <c r="IU62" s="157"/>
      <c r="IV62" s="158"/>
      <c r="IW62" s="173"/>
      <c r="IX62" s="144"/>
      <c r="IZ62" s="167" t="s">
        <v>112</v>
      </c>
      <c r="JA62" s="172" t="str">
        <f>IFERROR(ROUND(JD42,4),"")</f>
        <v/>
      </c>
      <c r="JB62" s="157"/>
      <c r="JC62" s="158"/>
      <c r="JD62" s="173"/>
      <c r="JE62" s="144"/>
      <c r="JG62" s="167" t="s">
        <v>112</v>
      </c>
      <c r="JH62" s="172" t="str">
        <f>IFERROR(ROUND(JK42,4),"")</f>
        <v/>
      </c>
      <c r="JI62" s="157"/>
      <c r="JJ62" s="158"/>
      <c r="JK62" s="173"/>
      <c r="JL62" s="144"/>
      <c r="JN62" s="167" t="s">
        <v>112</v>
      </c>
      <c r="JO62" s="172" t="str">
        <f>IFERROR(ROUND(JR42,4),"")</f>
        <v/>
      </c>
      <c r="JP62" s="157"/>
      <c r="JQ62" s="158"/>
      <c r="JR62" s="173"/>
      <c r="JS62" s="144"/>
    </row>
    <row r="63" spans="1:279" s="78" customFormat="1" ht="15" customHeight="1">
      <c r="A63" s="167" t="s">
        <v>114</v>
      </c>
      <c r="B63" s="172">
        <f>IFERROR((E31*(B61-20)+E33*(B61-20)^2)/B62+1+E32*(B61-20)+E34*(B61-20)^2,"")</f>
        <v>0.9928304195020512</v>
      </c>
      <c r="C63" s="155"/>
      <c r="D63" s="153"/>
      <c r="E63" s="169"/>
      <c r="F63" s="144"/>
      <c r="G63" s="77"/>
      <c r="H63" s="167" t="s">
        <v>114</v>
      </c>
      <c r="I63" s="172">
        <f>IFERROR((L31*(I61-20)+L33*(I61-20)^2)/I62+1+L32*(I61-20)+L34*(I61-20)^2,"")</f>
        <v>0.99296904388122231</v>
      </c>
      <c r="J63" s="157"/>
      <c r="K63" s="158" t="s">
        <v>115</v>
      </c>
      <c r="L63" s="171"/>
      <c r="M63" s="144"/>
      <c r="N63" s="77"/>
      <c r="O63" s="167" t="s">
        <v>114</v>
      </c>
      <c r="P63" s="172" t="str">
        <f>IFERROR((S31*(P61-20)+S33*(P61-20)^2)/P62+1+S32*(P61-20)+S34*(P61-20)^2,"")</f>
        <v/>
      </c>
      <c r="Q63" s="157"/>
      <c r="R63" s="158" t="s">
        <v>115</v>
      </c>
      <c r="S63" s="171"/>
      <c r="T63" s="144"/>
      <c r="U63" s="77"/>
      <c r="V63" s="167" t="s">
        <v>114</v>
      </c>
      <c r="W63" s="172" t="str">
        <f>IFERROR((Z31*(W61-20)+Z33*(W61-20)^2)/W62+1+Z32*(W61-20)+Z34*(W61-20)^2,"")</f>
        <v/>
      </c>
      <c r="X63" s="157"/>
      <c r="Y63" s="158"/>
      <c r="Z63" s="171"/>
      <c r="AA63" s="144"/>
      <c r="AB63" s="77"/>
      <c r="AC63" s="167" t="s">
        <v>114</v>
      </c>
      <c r="AD63" s="172" t="str">
        <f>IFERROR((AG31*(AD61-20)+AG33*(AD61-20)^2)/AD62+1+AG32*(AD61-20)+AG34*(AD61-20)^2,"")</f>
        <v/>
      </c>
      <c r="AE63" s="157"/>
      <c r="AF63" s="158"/>
      <c r="AG63" s="171"/>
      <c r="AH63" s="144"/>
      <c r="AI63" s="77"/>
      <c r="AJ63" s="167" t="s">
        <v>114</v>
      </c>
      <c r="AK63" s="172" t="str">
        <f>IFERROR((AN31*(AK61-20)+AN33*(AK61-20)^2)/AK62+1+AN32*(AK61-20)+AN34*(AK61-20)^2,"")</f>
        <v/>
      </c>
      <c r="AL63" s="157"/>
      <c r="AM63" s="158"/>
      <c r="AN63" s="171"/>
      <c r="AO63" s="144"/>
      <c r="AP63" s="77"/>
      <c r="AQ63" s="167" t="s">
        <v>114</v>
      </c>
      <c r="AR63" s="172" t="str">
        <f>IFERROR((AU31*(AR61-20)+AU33*(AR61-20)^2)/AR62+1+AU32*(AR61-20)+AU34*(AR61-20)^2,"")</f>
        <v/>
      </c>
      <c r="AS63" s="157"/>
      <c r="AT63" s="158"/>
      <c r="AU63" s="171"/>
      <c r="AV63" s="144"/>
      <c r="AW63" s="77"/>
      <c r="AX63" s="167" t="s">
        <v>114</v>
      </c>
      <c r="AY63" s="172" t="str">
        <f>IFERROR((BB31*(AY61-20)+BB33*(AY61-20)^2)/AY62+1+BB32*(AY61-20)+BB34*(AY61-20)^2,"")</f>
        <v/>
      </c>
      <c r="AZ63" s="157"/>
      <c r="BA63" s="158"/>
      <c r="BB63" s="171"/>
      <c r="BC63" s="144"/>
      <c r="BD63" s="77"/>
      <c r="BE63" s="167" t="s">
        <v>114</v>
      </c>
      <c r="BF63" s="172" t="str">
        <f>IFERROR((BI31*(BF61-20)+BI33*(BF61-20)^2)/BF62+1+BI32*(BF61-20)+BI34*(BF61-20)^2,"")</f>
        <v/>
      </c>
      <c r="BG63" s="157"/>
      <c r="BH63" s="158"/>
      <c r="BI63" s="171"/>
      <c r="BJ63" s="144"/>
      <c r="BK63" s="77"/>
      <c r="BL63" s="167" t="s">
        <v>114</v>
      </c>
      <c r="BM63" s="172" t="str">
        <f>IFERROR((BP31*(BM61-20)+BP33*(BM61-20)^2)/BM62+1+BP32*(BM61-20)+BP34*(BM61-20)^2,"")</f>
        <v/>
      </c>
      <c r="BN63" s="157"/>
      <c r="BO63" s="158"/>
      <c r="BP63" s="171"/>
      <c r="BQ63" s="144"/>
      <c r="BS63" s="167" t="s">
        <v>114</v>
      </c>
      <c r="BT63" s="172" t="str">
        <f>IFERROR((BW31*(BT61-20)+BW33*(BT61-20)^2)/BT62+1+BW32*(BT61-20)+BW34*(BT61-20)^2,"")</f>
        <v/>
      </c>
      <c r="BU63" s="157"/>
      <c r="BV63" s="158"/>
      <c r="BW63" s="171"/>
      <c r="BX63" s="144"/>
      <c r="BZ63" s="167" t="s">
        <v>114</v>
      </c>
      <c r="CA63" s="172" t="str">
        <f>IFERROR((CD31*(CA61-20)+CD33*(CA61-20)^2)/CA62+1+CD32*(CA61-20)+CD34*(CA61-20)^2,"")</f>
        <v/>
      </c>
      <c r="CB63" s="157"/>
      <c r="CC63" s="158"/>
      <c r="CD63" s="171"/>
      <c r="CE63" s="144"/>
      <c r="CG63" s="167" t="s">
        <v>114</v>
      </c>
      <c r="CH63" s="172" t="str">
        <f>IFERROR((CK31*(CH61-20)+CK33*(CH61-20)^2)/CH62+1+CK32*(CH61-20)+CK34*(CH61-20)^2,"")</f>
        <v/>
      </c>
      <c r="CI63" s="157"/>
      <c r="CJ63" s="158"/>
      <c r="CK63" s="171"/>
      <c r="CL63" s="144"/>
      <c r="CN63" s="167" t="s">
        <v>114</v>
      </c>
      <c r="CO63" s="172" t="str">
        <f>IFERROR((CR31*(CO61-20)+CR33*(CO61-20)^2)/CO62+1+CR32*(CO61-20)+CR34*(CO61-20)^2,"")</f>
        <v/>
      </c>
      <c r="CP63" s="157"/>
      <c r="CQ63" s="158"/>
      <c r="CR63" s="171"/>
      <c r="CS63" s="144"/>
      <c r="CU63" s="167" t="s">
        <v>114</v>
      </c>
      <c r="CV63" s="172" t="str">
        <f>IFERROR((CY31*(CV61-20)+CY33*(CV61-20)^2)/CV62+1+CY32*(CV61-20)+CY34*(CV61-20)^2,"")</f>
        <v/>
      </c>
      <c r="CW63" s="157"/>
      <c r="CX63" s="158"/>
      <c r="CY63" s="171"/>
      <c r="CZ63" s="144"/>
      <c r="DB63" s="167" t="s">
        <v>114</v>
      </c>
      <c r="DC63" s="172" t="str">
        <f>IFERROR((DF31*(DC61-20)+DF33*(DC61-20)^2)/DC62+1+DF32*(DC61-20)+DF34*(DC61-20)^2,"")</f>
        <v/>
      </c>
      <c r="DD63" s="157"/>
      <c r="DE63" s="158"/>
      <c r="DF63" s="171"/>
      <c r="DG63" s="144"/>
      <c r="DI63" s="167" t="s">
        <v>114</v>
      </c>
      <c r="DJ63" s="172" t="str">
        <f>IFERROR((DM31*(DJ61-20)+DM33*(DJ61-20)^2)/DJ62+1+DM32*(DJ61-20)+DM34*(DJ61-20)^2,"")</f>
        <v/>
      </c>
      <c r="DK63" s="157"/>
      <c r="DL63" s="158"/>
      <c r="DM63" s="171"/>
      <c r="DN63" s="144"/>
      <c r="DP63" s="167" t="s">
        <v>114</v>
      </c>
      <c r="DQ63" s="172" t="str">
        <f>IFERROR((DT31*(DQ61-20)+DT33*(DQ61-20)^2)/DQ62+1+DT32*(DQ61-20)+DT34*(DQ61-20)^2,"")</f>
        <v/>
      </c>
      <c r="DR63" s="157"/>
      <c r="DS63" s="158"/>
      <c r="DT63" s="171"/>
      <c r="DU63" s="144"/>
      <c r="DW63" s="167" t="s">
        <v>114</v>
      </c>
      <c r="DX63" s="172" t="str">
        <f>IFERROR((EA31*(DX61-20)+EA33*(DX61-20)^2)/DX62+1+EA32*(DX61-20)+EA34*(DX61-20)^2,"")</f>
        <v/>
      </c>
      <c r="DY63" s="157"/>
      <c r="DZ63" s="158"/>
      <c r="EA63" s="171"/>
      <c r="EB63" s="144"/>
      <c r="ED63" s="167" t="s">
        <v>114</v>
      </c>
      <c r="EE63" s="172" t="str">
        <f>IFERROR((EH31*(EE61-20)+EH33*(EE61-20)^2)/EE62+1+EH32*(EE61-20)+EH34*(EE61-20)^2,"")</f>
        <v/>
      </c>
      <c r="EF63" s="157"/>
      <c r="EG63" s="158"/>
      <c r="EH63" s="171"/>
      <c r="EI63" s="144"/>
      <c r="EK63" s="167" t="s">
        <v>114</v>
      </c>
      <c r="EL63" s="172" t="str">
        <f>IFERROR((EO31*(EL61-20)+EO33*(EL61-20)^2)/EL62+1+EO32*(EL61-20)+EO34*(EL61-20)^2,"")</f>
        <v/>
      </c>
      <c r="EM63" s="157"/>
      <c r="EN63" s="158" t="s">
        <v>115</v>
      </c>
      <c r="EO63" s="171"/>
      <c r="EP63" s="144"/>
      <c r="EQ63" s="77"/>
      <c r="ER63" s="167" t="s">
        <v>114</v>
      </c>
      <c r="ES63" s="172" t="str">
        <f>IFERROR((EV31*(ES61-20)+EV33*(ES61-20)^2)/ES62+1+EV32*(ES61-20)+EV34*(ES61-20)^2,"")</f>
        <v/>
      </c>
      <c r="ET63" s="157"/>
      <c r="EU63" s="158" t="s">
        <v>115</v>
      </c>
      <c r="EV63" s="171"/>
      <c r="EW63" s="144"/>
      <c r="EX63" s="77"/>
      <c r="EY63" s="167" t="s">
        <v>114</v>
      </c>
      <c r="EZ63" s="172" t="str">
        <f>IFERROR((FC31*(EZ61-20)+FC33*(EZ61-20)^2)/EZ62+1+FC32*(EZ61-20)+FC34*(EZ61-20)^2,"")</f>
        <v/>
      </c>
      <c r="FA63" s="157"/>
      <c r="FB63" s="158"/>
      <c r="FC63" s="171"/>
      <c r="FD63" s="144"/>
      <c r="FE63" s="77"/>
      <c r="FF63" s="167" t="s">
        <v>114</v>
      </c>
      <c r="FG63" s="172" t="str">
        <f>IFERROR((FJ31*(FG61-20)+FJ33*(FG61-20)^2)/FG62+1+FJ32*(FG61-20)+FJ34*(FG61-20)^2,"")</f>
        <v/>
      </c>
      <c r="FH63" s="157"/>
      <c r="FI63" s="158"/>
      <c r="FJ63" s="171"/>
      <c r="FK63" s="144"/>
      <c r="FL63" s="77"/>
      <c r="FM63" s="167" t="s">
        <v>114</v>
      </c>
      <c r="FN63" s="172" t="str">
        <f>IFERROR((FQ31*(FN61-20)+FQ33*(FN61-20)^2)/FN62+1+FQ32*(FN61-20)+FQ34*(FN61-20)^2,"")</f>
        <v/>
      </c>
      <c r="FO63" s="157"/>
      <c r="FP63" s="158"/>
      <c r="FQ63" s="171"/>
      <c r="FR63" s="144"/>
      <c r="FS63" s="77"/>
      <c r="FT63" s="167" t="s">
        <v>114</v>
      </c>
      <c r="FU63" s="172" t="str">
        <f>IFERROR((FX31*(FU61-20)+FX33*(FU61-20)^2)/FU62+1+FX32*(FU61-20)+FX34*(FU61-20)^2,"")</f>
        <v/>
      </c>
      <c r="FV63" s="157"/>
      <c r="FW63" s="158"/>
      <c r="FX63" s="171"/>
      <c r="FY63" s="144"/>
      <c r="FZ63" s="77"/>
      <c r="GA63" s="167" t="s">
        <v>114</v>
      </c>
      <c r="GB63" s="172" t="str">
        <f>IFERROR((GE31*(GB61-20)+GE33*(GB61-20)^2)/GB62+1+GE32*(GB61-20)+GE34*(GB61-20)^2,"")</f>
        <v/>
      </c>
      <c r="GC63" s="157"/>
      <c r="GD63" s="158"/>
      <c r="GE63" s="171"/>
      <c r="GF63" s="144"/>
      <c r="GG63" s="77"/>
      <c r="GH63" s="167" t="s">
        <v>114</v>
      </c>
      <c r="GI63" s="172" t="str">
        <f>IFERROR((GL31*(GI61-20)+GL33*(GI61-20)^2)/GI62+1+GL32*(GI61-20)+GL34*(GI61-20)^2,"")</f>
        <v/>
      </c>
      <c r="GJ63" s="157"/>
      <c r="GK63" s="158"/>
      <c r="GL63" s="171"/>
      <c r="GM63" s="144"/>
      <c r="GN63" s="77"/>
      <c r="GO63" s="167" t="s">
        <v>114</v>
      </c>
      <c r="GP63" s="172" t="str">
        <f>IFERROR((GS31*(GP61-20)+GS33*(GP61-20)^2)/GP62+1+GS32*(GP61-20)+GS34*(GP61-20)^2,"")</f>
        <v/>
      </c>
      <c r="GQ63" s="157"/>
      <c r="GR63" s="158"/>
      <c r="GS63" s="171"/>
      <c r="GT63" s="144"/>
      <c r="GV63" s="167" t="s">
        <v>114</v>
      </c>
      <c r="GW63" s="172" t="str">
        <f>IFERROR((GZ31*(GW61-20)+GZ33*(GW61-20)^2)/GW62+1+GZ32*(GW61-20)+GZ34*(GW61-20)^2,"")</f>
        <v/>
      </c>
      <c r="GX63" s="157"/>
      <c r="GY63" s="158"/>
      <c r="GZ63" s="171"/>
      <c r="HA63" s="144"/>
      <c r="HC63" s="167" t="s">
        <v>114</v>
      </c>
      <c r="HD63" s="172" t="str">
        <f>IFERROR((HG31*(HD61-20)+HG33*(HD61-20)^2)/HD62+1+HG32*(HD61-20)+HG34*(HD61-20)^2,"")</f>
        <v/>
      </c>
      <c r="HE63" s="157"/>
      <c r="HF63" s="158"/>
      <c r="HG63" s="171"/>
      <c r="HH63" s="144"/>
      <c r="HJ63" s="167" t="s">
        <v>114</v>
      </c>
      <c r="HK63" s="172" t="str">
        <f>IFERROR((HN31*(HK61-20)+HN33*(HK61-20)^2)/HK62+1+HN32*(HK61-20)+HN34*(HK61-20)^2,"")</f>
        <v/>
      </c>
      <c r="HL63" s="157"/>
      <c r="HM63" s="158"/>
      <c r="HN63" s="171"/>
      <c r="HO63" s="144"/>
      <c r="HQ63" s="167" t="s">
        <v>114</v>
      </c>
      <c r="HR63" s="172" t="str">
        <f>IFERROR((HU31*(HR61-20)+HU33*(HR61-20)^2)/HR62+1+HU32*(HR61-20)+HU34*(HR61-20)^2,"")</f>
        <v/>
      </c>
      <c r="HS63" s="157"/>
      <c r="HT63" s="158"/>
      <c r="HU63" s="171"/>
      <c r="HV63" s="144"/>
      <c r="HX63" s="167" t="s">
        <v>114</v>
      </c>
      <c r="HY63" s="172" t="str">
        <f>IFERROR((IB31*(HY61-20)+IB33*(HY61-20)^2)/HY62+1+IB32*(HY61-20)+IB34*(HY61-20)^2,"")</f>
        <v/>
      </c>
      <c r="HZ63" s="157"/>
      <c r="IA63" s="158"/>
      <c r="IB63" s="171"/>
      <c r="IC63" s="144"/>
      <c r="IE63" s="167" t="s">
        <v>114</v>
      </c>
      <c r="IF63" s="172" t="str">
        <f>IFERROR((II31*(IF61-20)+II33*(IF61-20)^2)/IF62+1+II32*(IF61-20)+II34*(IF61-20)^2,"")</f>
        <v/>
      </c>
      <c r="IG63" s="157"/>
      <c r="IH63" s="158"/>
      <c r="II63" s="171"/>
      <c r="IJ63" s="144"/>
      <c r="IL63" s="167" t="s">
        <v>114</v>
      </c>
      <c r="IM63" s="172" t="str">
        <f>IFERROR((IP31*(IM61-20)+IP33*(IM61-20)^2)/IM62+1+IP32*(IM61-20)+IP34*(IM61-20)^2,"")</f>
        <v/>
      </c>
      <c r="IN63" s="157"/>
      <c r="IO63" s="158"/>
      <c r="IP63" s="171"/>
      <c r="IQ63" s="144"/>
      <c r="IS63" s="167" t="s">
        <v>114</v>
      </c>
      <c r="IT63" s="172" t="str">
        <f>IFERROR((IW31*(IT61-20)+IW33*(IT61-20)^2)/IT62+1+IW32*(IT61-20)+IW34*(IT61-20)^2,"")</f>
        <v/>
      </c>
      <c r="IU63" s="157"/>
      <c r="IV63" s="158"/>
      <c r="IW63" s="171"/>
      <c r="IX63" s="144"/>
      <c r="IZ63" s="167" t="s">
        <v>114</v>
      </c>
      <c r="JA63" s="172" t="str">
        <f>IFERROR((JD31*(JA61-20)+JD33*(JA61-20)^2)/JA62+1+JD32*(JA61-20)+JD34*(JA61-20)^2,"")</f>
        <v/>
      </c>
      <c r="JB63" s="157"/>
      <c r="JC63" s="158"/>
      <c r="JD63" s="171"/>
      <c r="JE63" s="144"/>
      <c r="JG63" s="167" t="s">
        <v>114</v>
      </c>
      <c r="JH63" s="172" t="str">
        <f>IFERROR((JK31*(JH61-20)+JK33*(JH61-20)^2)/JH62+1+JK32*(JH61-20)+JK34*(JH61-20)^2,"")</f>
        <v/>
      </c>
      <c r="JI63" s="157"/>
      <c r="JJ63" s="158"/>
      <c r="JK63" s="171"/>
      <c r="JL63" s="144"/>
      <c r="JN63" s="167" t="s">
        <v>114</v>
      </c>
      <c r="JO63" s="172" t="str">
        <f>IFERROR((JR31*(JO61-20)+JR33*(JO61-20)^2)/JO62+1+JR32*(JO61-20)+JR34*(JO61-20)^2,"")</f>
        <v/>
      </c>
      <c r="JP63" s="157"/>
      <c r="JQ63" s="158"/>
      <c r="JR63" s="171"/>
      <c r="JS63" s="144"/>
    </row>
    <row r="64" spans="1:279" s="78" customFormat="1" ht="12.75">
      <c r="A64" s="604" t="s">
        <v>116</v>
      </c>
      <c r="B64" s="605"/>
      <c r="C64" s="157"/>
      <c r="D64" s="606"/>
      <c r="E64" s="606"/>
      <c r="F64" s="144"/>
      <c r="G64" s="77"/>
      <c r="H64" s="604" t="s">
        <v>116</v>
      </c>
      <c r="I64" s="605"/>
      <c r="J64" s="157"/>
      <c r="K64" s="607"/>
      <c r="L64" s="607"/>
      <c r="M64" s="144"/>
      <c r="N64" s="77"/>
      <c r="O64" s="604" t="s">
        <v>116</v>
      </c>
      <c r="P64" s="605"/>
      <c r="Q64" s="157"/>
      <c r="R64" s="607"/>
      <c r="S64" s="607"/>
      <c r="T64" s="144"/>
      <c r="U64" s="77"/>
      <c r="V64" s="604" t="s">
        <v>116</v>
      </c>
      <c r="W64" s="605"/>
      <c r="X64" s="157"/>
      <c r="Y64" s="607"/>
      <c r="Z64" s="607"/>
      <c r="AA64" s="144"/>
      <c r="AB64" s="77"/>
      <c r="AC64" s="604" t="s">
        <v>116</v>
      </c>
      <c r="AD64" s="605"/>
      <c r="AE64" s="157"/>
      <c r="AF64" s="607"/>
      <c r="AG64" s="607"/>
      <c r="AH64" s="144"/>
      <c r="AI64" s="77"/>
      <c r="AJ64" s="604" t="s">
        <v>116</v>
      </c>
      <c r="AK64" s="605"/>
      <c r="AL64" s="157"/>
      <c r="AM64" s="607"/>
      <c r="AN64" s="607"/>
      <c r="AO64" s="144"/>
      <c r="AP64" s="77"/>
      <c r="AQ64" s="604" t="s">
        <v>116</v>
      </c>
      <c r="AR64" s="605"/>
      <c r="AS64" s="157"/>
      <c r="AT64" s="607"/>
      <c r="AU64" s="607"/>
      <c r="AV64" s="144"/>
      <c r="AW64" s="77"/>
      <c r="AX64" s="604" t="s">
        <v>116</v>
      </c>
      <c r="AY64" s="605"/>
      <c r="AZ64" s="157"/>
      <c r="BA64" s="607"/>
      <c r="BB64" s="607"/>
      <c r="BC64" s="144"/>
      <c r="BD64" s="77"/>
      <c r="BE64" s="604" t="s">
        <v>116</v>
      </c>
      <c r="BF64" s="605"/>
      <c r="BG64" s="157"/>
      <c r="BH64" s="607"/>
      <c r="BI64" s="607"/>
      <c r="BJ64" s="144"/>
      <c r="BK64" s="77"/>
      <c r="BL64" s="604" t="s">
        <v>116</v>
      </c>
      <c r="BM64" s="605"/>
      <c r="BN64" s="157"/>
      <c r="BO64" s="607"/>
      <c r="BP64" s="607"/>
      <c r="BQ64" s="144"/>
      <c r="BS64" s="604" t="s">
        <v>116</v>
      </c>
      <c r="BT64" s="605"/>
      <c r="BU64" s="157"/>
      <c r="BV64" s="607"/>
      <c r="BW64" s="607"/>
      <c r="BX64" s="144"/>
      <c r="BZ64" s="604" t="s">
        <v>116</v>
      </c>
      <c r="CA64" s="605"/>
      <c r="CB64" s="157"/>
      <c r="CC64" s="607"/>
      <c r="CD64" s="607"/>
      <c r="CE64" s="144"/>
      <c r="CG64" s="604" t="s">
        <v>116</v>
      </c>
      <c r="CH64" s="605"/>
      <c r="CI64" s="157"/>
      <c r="CJ64" s="607"/>
      <c r="CK64" s="607"/>
      <c r="CL64" s="144"/>
      <c r="CN64" s="604" t="s">
        <v>116</v>
      </c>
      <c r="CO64" s="605"/>
      <c r="CP64" s="157"/>
      <c r="CQ64" s="607"/>
      <c r="CR64" s="607"/>
      <c r="CS64" s="144"/>
      <c r="CU64" s="604" t="s">
        <v>116</v>
      </c>
      <c r="CV64" s="605"/>
      <c r="CW64" s="157"/>
      <c r="CX64" s="607"/>
      <c r="CY64" s="607"/>
      <c r="CZ64" s="144"/>
      <c r="DB64" s="604" t="s">
        <v>116</v>
      </c>
      <c r="DC64" s="605"/>
      <c r="DD64" s="157"/>
      <c r="DE64" s="607"/>
      <c r="DF64" s="607"/>
      <c r="DG64" s="144"/>
      <c r="DI64" s="604" t="s">
        <v>116</v>
      </c>
      <c r="DJ64" s="605"/>
      <c r="DK64" s="157"/>
      <c r="DL64" s="607"/>
      <c r="DM64" s="607"/>
      <c r="DN64" s="144"/>
      <c r="DP64" s="604" t="s">
        <v>116</v>
      </c>
      <c r="DQ64" s="605"/>
      <c r="DR64" s="157"/>
      <c r="DS64" s="607"/>
      <c r="DT64" s="607"/>
      <c r="DU64" s="144"/>
      <c r="DW64" s="604" t="s">
        <v>116</v>
      </c>
      <c r="DX64" s="605"/>
      <c r="DY64" s="157"/>
      <c r="DZ64" s="607"/>
      <c r="EA64" s="607"/>
      <c r="EB64" s="144"/>
      <c r="ED64" s="604" t="s">
        <v>116</v>
      </c>
      <c r="EE64" s="605"/>
      <c r="EF64" s="157"/>
      <c r="EG64" s="607"/>
      <c r="EH64" s="607"/>
      <c r="EI64" s="144"/>
      <c r="EK64" s="604" t="s">
        <v>116</v>
      </c>
      <c r="EL64" s="605"/>
      <c r="EM64" s="157"/>
      <c r="EN64" s="607"/>
      <c r="EO64" s="607"/>
      <c r="EP64" s="144"/>
      <c r="EQ64" s="77"/>
      <c r="ER64" s="604" t="s">
        <v>116</v>
      </c>
      <c r="ES64" s="605"/>
      <c r="ET64" s="157"/>
      <c r="EU64" s="607"/>
      <c r="EV64" s="607"/>
      <c r="EW64" s="144"/>
      <c r="EX64" s="77"/>
      <c r="EY64" s="604" t="s">
        <v>116</v>
      </c>
      <c r="EZ64" s="605"/>
      <c r="FA64" s="157"/>
      <c r="FB64" s="607"/>
      <c r="FC64" s="607"/>
      <c r="FD64" s="144"/>
      <c r="FE64" s="77"/>
      <c r="FF64" s="604" t="s">
        <v>116</v>
      </c>
      <c r="FG64" s="605"/>
      <c r="FH64" s="157"/>
      <c r="FI64" s="607"/>
      <c r="FJ64" s="607"/>
      <c r="FK64" s="144"/>
      <c r="FL64" s="77"/>
      <c r="FM64" s="604" t="s">
        <v>116</v>
      </c>
      <c r="FN64" s="605"/>
      <c r="FO64" s="157"/>
      <c r="FP64" s="607"/>
      <c r="FQ64" s="607"/>
      <c r="FR64" s="144"/>
      <c r="FS64" s="77"/>
      <c r="FT64" s="604" t="s">
        <v>116</v>
      </c>
      <c r="FU64" s="605"/>
      <c r="FV64" s="157"/>
      <c r="FW64" s="607"/>
      <c r="FX64" s="607"/>
      <c r="FY64" s="144"/>
      <c r="FZ64" s="77"/>
      <c r="GA64" s="604" t="s">
        <v>116</v>
      </c>
      <c r="GB64" s="605"/>
      <c r="GC64" s="157"/>
      <c r="GD64" s="607"/>
      <c r="GE64" s="607"/>
      <c r="GF64" s="144"/>
      <c r="GG64" s="77"/>
      <c r="GH64" s="604" t="s">
        <v>116</v>
      </c>
      <c r="GI64" s="605"/>
      <c r="GJ64" s="157"/>
      <c r="GK64" s="607"/>
      <c r="GL64" s="607"/>
      <c r="GM64" s="144"/>
      <c r="GN64" s="77"/>
      <c r="GO64" s="604" t="s">
        <v>116</v>
      </c>
      <c r="GP64" s="605"/>
      <c r="GQ64" s="157"/>
      <c r="GR64" s="607"/>
      <c r="GS64" s="607"/>
      <c r="GT64" s="144"/>
      <c r="GV64" s="604" t="s">
        <v>116</v>
      </c>
      <c r="GW64" s="605"/>
      <c r="GX64" s="157"/>
      <c r="GY64" s="607"/>
      <c r="GZ64" s="607"/>
      <c r="HA64" s="144"/>
      <c r="HC64" s="604" t="s">
        <v>116</v>
      </c>
      <c r="HD64" s="605"/>
      <c r="HE64" s="157"/>
      <c r="HF64" s="607"/>
      <c r="HG64" s="607"/>
      <c r="HH64" s="144"/>
      <c r="HJ64" s="604" t="s">
        <v>116</v>
      </c>
      <c r="HK64" s="605"/>
      <c r="HL64" s="157"/>
      <c r="HM64" s="607"/>
      <c r="HN64" s="607"/>
      <c r="HO64" s="144"/>
      <c r="HQ64" s="604" t="s">
        <v>116</v>
      </c>
      <c r="HR64" s="605"/>
      <c r="HS64" s="157"/>
      <c r="HT64" s="607"/>
      <c r="HU64" s="607"/>
      <c r="HV64" s="144"/>
      <c r="HX64" s="604" t="s">
        <v>116</v>
      </c>
      <c r="HY64" s="605"/>
      <c r="HZ64" s="157"/>
      <c r="IA64" s="607"/>
      <c r="IB64" s="607"/>
      <c r="IC64" s="144"/>
      <c r="IE64" s="604" t="s">
        <v>116</v>
      </c>
      <c r="IF64" s="605"/>
      <c r="IG64" s="157"/>
      <c r="IH64" s="607"/>
      <c r="II64" s="607"/>
      <c r="IJ64" s="144"/>
      <c r="IL64" s="604" t="s">
        <v>116</v>
      </c>
      <c r="IM64" s="605"/>
      <c r="IN64" s="157"/>
      <c r="IO64" s="607"/>
      <c r="IP64" s="607"/>
      <c r="IQ64" s="144"/>
      <c r="IS64" s="604" t="s">
        <v>116</v>
      </c>
      <c r="IT64" s="605"/>
      <c r="IU64" s="157"/>
      <c r="IV64" s="607"/>
      <c r="IW64" s="607"/>
      <c r="IX64" s="144"/>
      <c r="IZ64" s="604" t="s">
        <v>116</v>
      </c>
      <c r="JA64" s="605"/>
      <c r="JB64" s="157"/>
      <c r="JC64" s="607"/>
      <c r="JD64" s="607"/>
      <c r="JE64" s="144"/>
      <c r="JG64" s="604" t="s">
        <v>116</v>
      </c>
      <c r="JH64" s="605"/>
      <c r="JI64" s="157"/>
      <c r="JJ64" s="607"/>
      <c r="JK64" s="607"/>
      <c r="JL64" s="144"/>
      <c r="JN64" s="604" t="s">
        <v>116</v>
      </c>
      <c r="JO64" s="605"/>
      <c r="JP64" s="157"/>
      <c r="JQ64" s="607"/>
      <c r="JR64" s="607"/>
      <c r="JS64" s="144"/>
    </row>
    <row r="65" spans="1:279" s="78" customFormat="1" ht="13.5" thickBot="1">
      <c r="A65" s="174"/>
      <c r="B65" s="175"/>
      <c r="C65" s="176"/>
      <c r="D65" s="177"/>
      <c r="E65" s="178"/>
      <c r="F65" s="179"/>
      <c r="G65" s="77"/>
      <c r="J65" s="157"/>
      <c r="K65" s="180"/>
      <c r="L65" s="181"/>
      <c r="M65" s="144"/>
      <c r="N65" s="77"/>
      <c r="O65" s="167" t="s">
        <v>117</v>
      </c>
      <c r="P65" s="182">
        <v>0</v>
      </c>
      <c r="Q65" s="157"/>
      <c r="R65" s="180"/>
      <c r="S65" s="181"/>
      <c r="T65" s="144"/>
      <c r="U65" s="77"/>
      <c r="V65" s="167" t="s">
        <v>117</v>
      </c>
      <c r="W65" s="182">
        <v>32.1</v>
      </c>
      <c r="X65" s="157"/>
      <c r="Y65" s="180"/>
      <c r="Z65" s="181"/>
      <c r="AA65" s="144"/>
      <c r="AB65" s="77"/>
      <c r="AC65" s="167" t="s">
        <v>117</v>
      </c>
      <c r="AD65" s="182">
        <v>0</v>
      </c>
      <c r="AE65" s="157"/>
      <c r="AF65" s="180"/>
      <c r="AG65" s="181"/>
      <c r="AH65" s="144"/>
      <c r="AI65" s="77"/>
      <c r="AJ65" s="167" t="s">
        <v>117</v>
      </c>
      <c r="AK65" s="182">
        <v>0</v>
      </c>
      <c r="AL65" s="157"/>
      <c r="AM65" s="180"/>
      <c r="AN65" s="181"/>
      <c r="AO65" s="144"/>
      <c r="AP65" s="77"/>
      <c r="AQ65" s="167" t="s">
        <v>117</v>
      </c>
      <c r="AR65" s="182">
        <v>0</v>
      </c>
      <c r="AS65" s="157"/>
      <c r="AT65" s="180"/>
      <c r="AU65" s="181"/>
      <c r="AV65" s="144"/>
      <c r="AW65" s="77"/>
      <c r="AX65" s="167" t="s">
        <v>117</v>
      </c>
      <c r="AY65" s="182">
        <v>0</v>
      </c>
      <c r="AZ65" s="157"/>
      <c r="BA65" s="180"/>
      <c r="BB65" s="181"/>
      <c r="BC65" s="144"/>
      <c r="BD65" s="77"/>
      <c r="BE65" s="167" t="s">
        <v>117</v>
      </c>
      <c r="BF65" s="182">
        <v>0</v>
      </c>
      <c r="BG65" s="157"/>
      <c r="BH65" s="180"/>
      <c r="BI65" s="181"/>
      <c r="BJ65" s="144"/>
      <c r="BK65" s="77"/>
      <c r="BL65" s="167" t="s">
        <v>117</v>
      </c>
      <c r="BM65" s="182">
        <v>0</v>
      </c>
      <c r="BN65" s="157"/>
      <c r="BO65" s="180"/>
      <c r="BP65" s="181"/>
      <c r="BQ65" s="144"/>
      <c r="BS65" s="167" t="s">
        <v>117</v>
      </c>
      <c r="BT65" s="182">
        <v>0</v>
      </c>
      <c r="BU65" s="157"/>
      <c r="BV65" s="180"/>
      <c r="BW65" s="181"/>
      <c r="BX65" s="144"/>
      <c r="BZ65" s="167" t="s">
        <v>117</v>
      </c>
      <c r="CA65" s="182">
        <v>0</v>
      </c>
      <c r="CB65" s="157"/>
      <c r="CC65" s="180"/>
      <c r="CD65" s="181"/>
      <c r="CE65" s="144"/>
      <c r="CG65" s="167" t="s">
        <v>117</v>
      </c>
      <c r="CH65" s="182">
        <v>0</v>
      </c>
      <c r="CI65" s="157"/>
      <c r="CJ65" s="180"/>
      <c r="CK65" s="181"/>
      <c r="CL65" s="144"/>
      <c r="CN65" s="167" t="s">
        <v>117</v>
      </c>
      <c r="CO65" s="182">
        <v>0</v>
      </c>
      <c r="CP65" s="157"/>
      <c r="CQ65" s="180"/>
      <c r="CR65" s="181"/>
      <c r="CS65" s="144"/>
      <c r="CU65" s="167" t="s">
        <v>117</v>
      </c>
      <c r="CV65" s="182">
        <v>0</v>
      </c>
      <c r="CW65" s="157"/>
      <c r="CX65" s="180"/>
      <c r="CY65" s="181"/>
      <c r="CZ65" s="144"/>
      <c r="DB65" s="167" t="s">
        <v>117</v>
      </c>
      <c r="DC65" s="182">
        <v>0</v>
      </c>
      <c r="DD65" s="157"/>
      <c r="DE65" s="180"/>
      <c r="DF65" s="181"/>
      <c r="DG65" s="144"/>
      <c r="DI65" s="167" t="s">
        <v>117</v>
      </c>
      <c r="DJ65" s="182">
        <v>0</v>
      </c>
      <c r="DK65" s="157"/>
      <c r="DL65" s="180"/>
      <c r="DM65" s="181"/>
      <c r="DN65" s="144"/>
      <c r="DP65" s="167" t="s">
        <v>117</v>
      </c>
      <c r="DQ65" s="182">
        <v>0</v>
      </c>
      <c r="DR65" s="157"/>
      <c r="DS65" s="180"/>
      <c r="DT65" s="181"/>
      <c r="DU65" s="144"/>
      <c r="DW65" s="167" t="s">
        <v>117</v>
      </c>
      <c r="DX65" s="182">
        <v>0</v>
      </c>
      <c r="DY65" s="157"/>
      <c r="DZ65" s="180"/>
      <c r="EA65" s="181"/>
      <c r="EB65" s="144"/>
      <c r="ED65" s="167" t="s">
        <v>117</v>
      </c>
      <c r="EE65" s="182">
        <v>0</v>
      </c>
      <c r="EF65" s="157"/>
      <c r="EG65" s="180"/>
      <c r="EH65" s="181"/>
      <c r="EI65" s="144"/>
      <c r="EK65" s="167" t="s">
        <v>117</v>
      </c>
      <c r="EL65" s="182">
        <v>0</v>
      </c>
      <c r="EM65" s="157"/>
      <c r="EN65" s="180"/>
      <c r="EO65" s="181"/>
      <c r="EP65" s="144"/>
      <c r="EQ65" s="77"/>
      <c r="ER65" s="167" t="s">
        <v>117</v>
      </c>
      <c r="ES65" s="182">
        <v>0</v>
      </c>
      <c r="ET65" s="157"/>
      <c r="EU65" s="180"/>
      <c r="EV65" s="181"/>
      <c r="EW65" s="144"/>
      <c r="EX65" s="77"/>
      <c r="EY65" s="167" t="s">
        <v>117</v>
      </c>
      <c r="EZ65" s="182">
        <v>0</v>
      </c>
      <c r="FA65" s="157"/>
      <c r="FB65" s="180"/>
      <c r="FC65" s="181"/>
      <c r="FD65" s="144"/>
      <c r="FE65" s="77"/>
      <c r="FF65" s="167" t="s">
        <v>117</v>
      </c>
      <c r="FG65" s="182">
        <v>0</v>
      </c>
      <c r="FH65" s="157"/>
      <c r="FI65" s="180"/>
      <c r="FJ65" s="181"/>
      <c r="FK65" s="144"/>
      <c r="FL65" s="77"/>
      <c r="FM65" s="167" t="s">
        <v>117</v>
      </c>
      <c r="FN65" s="182">
        <v>0</v>
      </c>
      <c r="FO65" s="157"/>
      <c r="FP65" s="180"/>
      <c r="FQ65" s="181"/>
      <c r="FR65" s="144"/>
      <c r="FS65" s="77"/>
      <c r="FT65" s="167" t="s">
        <v>117</v>
      </c>
      <c r="FU65" s="182">
        <v>0</v>
      </c>
      <c r="FV65" s="157"/>
      <c r="FW65" s="180"/>
      <c r="FX65" s="181"/>
      <c r="FY65" s="144"/>
      <c r="FZ65" s="77"/>
      <c r="GA65" s="167" t="s">
        <v>117</v>
      </c>
      <c r="GB65" s="182">
        <v>0</v>
      </c>
      <c r="GC65" s="157"/>
      <c r="GD65" s="180"/>
      <c r="GE65" s="181"/>
      <c r="GF65" s="144"/>
      <c r="GG65" s="77"/>
      <c r="GH65" s="167" t="s">
        <v>117</v>
      </c>
      <c r="GI65" s="182">
        <v>0</v>
      </c>
      <c r="GJ65" s="157"/>
      <c r="GK65" s="180"/>
      <c r="GL65" s="181"/>
      <c r="GM65" s="144"/>
      <c r="GN65" s="77"/>
      <c r="GO65" s="167" t="s">
        <v>117</v>
      </c>
      <c r="GP65" s="182">
        <v>0</v>
      </c>
      <c r="GQ65" s="157"/>
      <c r="GR65" s="180"/>
      <c r="GS65" s="181"/>
      <c r="GT65" s="144"/>
      <c r="GV65" s="167" t="s">
        <v>117</v>
      </c>
      <c r="GW65" s="182">
        <v>0</v>
      </c>
      <c r="GX65" s="157"/>
      <c r="GY65" s="180"/>
      <c r="GZ65" s="181"/>
      <c r="HA65" s="144"/>
      <c r="HC65" s="167" t="s">
        <v>117</v>
      </c>
      <c r="HD65" s="182">
        <v>0</v>
      </c>
      <c r="HE65" s="157"/>
      <c r="HF65" s="180"/>
      <c r="HG65" s="181"/>
      <c r="HH65" s="144"/>
      <c r="HJ65" s="167" t="s">
        <v>117</v>
      </c>
      <c r="HK65" s="182">
        <v>0</v>
      </c>
      <c r="HL65" s="157"/>
      <c r="HM65" s="180"/>
      <c r="HN65" s="181"/>
      <c r="HO65" s="144"/>
      <c r="HQ65" s="167" t="s">
        <v>117</v>
      </c>
      <c r="HR65" s="182">
        <v>0</v>
      </c>
      <c r="HS65" s="157"/>
      <c r="HT65" s="180"/>
      <c r="HU65" s="181"/>
      <c r="HV65" s="144"/>
      <c r="HX65" s="167" t="s">
        <v>117</v>
      </c>
      <c r="HY65" s="182">
        <v>0</v>
      </c>
      <c r="HZ65" s="157"/>
      <c r="IA65" s="180"/>
      <c r="IB65" s="181"/>
      <c r="IC65" s="144"/>
      <c r="IE65" s="167" t="s">
        <v>117</v>
      </c>
      <c r="IF65" s="182">
        <v>0</v>
      </c>
      <c r="IG65" s="157"/>
      <c r="IH65" s="180"/>
      <c r="II65" s="181"/>
      <c r="IJ65" s="144"/>
      <c r="IL65" s="167" t="s">
        <v>117</v>
      </c>
      <c r="IM65" s="182">
        <v>0</v>
      </c>
      <c r="IN65" s="157"/>
      <c r="IO65" s="180"/>
      <c r="IP65" s="181"/>
      <c r="IQ65" s="144"/>
      <c r="IS65" s="167" t="s">
        <v>117</v>
      </c>
      <c r="IT65" s="182">
        <v>0</v>
      </c>
      <c r="IU65" s="157"/>
      <c r="IV65" s="180"/>
      <c r="IW65" s="181"/>
      <c r="IX65" s="144"/>
      <c r="IZ65" s="167" t="s">
        <v>117</v>
      </c>
      <c r="JA65" s="182">
        <v>0</v>
      </c>
      <c r="JB65" s="157"/>
      <c r="JC65" s="180"/>
      <c r="JD65" s="181"/>
      <c r="JE65" s="144"/>
      <c r="JG65" s="167" t="s">
        <v>117</v>
      </c>
      <c r="JH65" s="182">
        <v>0</v>
      </c>
      <c r="JI65" s="157"/>
      <c r="JJ65" s="180"/>
      <c r="JK65" s="181"/>
      <c r="JL65" s="144"/>
      <c r="JN65" s="167" t="s">
        <v>117</v>
      </c>
      <c r="JO65" s="182">
        <v>0</v>
      </c>
      <c r="JP65" s="157"/>
      <c r="JQ65" s="180"/>
      <c r="JR65" s="181"/>
      <c r="JS65" s="144"/>
    </row>
    <row r="66" spans="1:279" s="78" customFormat="1" ht="1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S66" s="77"/>
      <c r="BT66" s="77"/>
      <c r="BU66" s="77"/>
      <c r="BV66" s="77"/>
      <c r="BW66" s="77"/>
      <c r="BX66" s="77"/>
      <c r="BZ66" s="77"/>
      <c r="CA66" s="77"/>
      <c r="CB66" s="77"/>
      <c r="CC66" s="77"/>
      <c r="CD66" s="77"/>
      <c r="CE66" s="77"/>
      <c r="CG66" s="77"/>
      <c r="CH66" s="77"/>
      <c r="CI66" s="77"/>
      <c r="CJ66" s="77"/>
      <c r="CK66" s="77"/>
      <c r="CL66" s="77"/>
      <c r="CN66" s="77"/>
      <c r="CO66" s="77"/>
      <c r="CP66" s="77"/>
      <c r="CQ66" s="77"/>
      <c r="CR66" s="77"/>
      <c r="CS66" s="77"/>
      <c r="CU66" s="77"/>
      <c r="CV66" s="77"/>
      <c r="CW66" s="77"/>
      <c r="CX66" s="77"/>
      <c r="CY66" s="77"/>
      <c r="CZ66" s="77"/>
      <c r="DB66" s="77"/>
      <c r="DC66" s="77"/>
      <c r="DD66" s="77"/>
      <c r="DE66" s="77"/>
      <c r="DF66" s="77"/>
      <c r="DG66" s="77"/>
      <c r="DI66" s="77"/>
      <c r="DJ66" s="77"/>
      <c r="DK66" s="77"/>
      <c r="DL66" s="77"/>
      <c r="DM66" s="77"/>
      <c r="DN66" s="77"/>
      <c r="DP66" s="77"/>
      <c r="DQ66" s="77"/>
      <c r="DR66" s="77"/>
      <c r="DS66" s="77"/>
      <c r="DT66" s="77"/>
      <c r="DU66" s="77"/>
      <c r="DW66" s="77"/>
      <c r="DX66" s="77"/>
      <c r="DY66" s="77"/>
      <c r="DZ66" s="77"/>
      <c r="EA66" s="77"/>
      <c r="EB66" s="77"/>
      <c r="ED66" s="77"/>
      <c r="EE66" s="77"/>
      <c r="EF66" s="77"/>
      <c r="EG66" s="77"/>
      <c r="EH66" s="77"/>
      <c r="EI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V66" s="77"/>
      <c r="GW66" s="77"/>
      <c r="GX66" s="77"/>
      <c r="GY66" s="77"/>
      <c r="GZ66" s="77"/>
      <c r="HA66" s="77"/>
      <c r="HC66" s="77"/>
      <c r="HD66" s="77"/>
      <c r="HE66" s="77"/>
      <c r="HF66" s="77"/>
      <c r="HG66" s="77"/>
      <c r="HH66" s="77"/>
      <c r="HJ66" s="77"/>
      <c r="HK66" s="77"/>
      <c r="HL66" s="77"/>
      <c r="HM66" s="77"/>
      <c r="HN66" s="77"/>
      <c r="HO66" s="77"/>
      <c r="HQ66" s="77"/>
      <c r="HR66" s="77"/>
      <c r="HS66" s="77"/>
      <c r="HT66" s="77"/>
      <c r="HU66" s="77"/>
      <c r="HV66" s="77"/>
      <c r="HX66" s="77"/>
      <c r="HY66" s="77"/>
      <c r="HZ66" s="77"/>
      <c r="IA66" s="77"/>
      <c r="IB66" s="77"/>
      <c r="IC66" s="77"/>
      <c r="IE66" s="77"/>
      <c r="IF66" s="77"/>
      <c r="IG66" s="77"/>
      <c r="IH66" s="77"/>
      <c r="II66" s="77"/>
      <c r="IJ66" s="77"/>
      <c r="IL66" s="77"/>
      <c r="IM66" s="77"/>
      <c r="IN66" s="77"/>
      <c r="IO66" s="77"/>
      <c r="IP66" s="77"/>
      <c r="IQ66" s="77"/>
      <c r="IS66" s="77"/>
      <c r="IT66" s="77"/>
      <c r="IU66" s="77"/>
      <c r="IV66" s="77"/>
      <c r="IW66" s="77"/>
      <c r="IX66" s="77"/>
      <c r="IZ66" s="77"/>
      <c r="JA66" s="77"/>
      <c r="JB66" s="77"/>
      <c r="JC66" s="77"/>
      <c r="JD66" s="77"/>
      <c r="JE66" s="77"/>
      <c r="JG66" s="77"/>
      <c r="JH66" s="77"/>
      <c r="JI66" s="77"/>
      <c r="JJ66" s="77"/>
      <c r="JK66" s="77"/>
      <c r="JL66" s="77"/>
      <c r="JN66" s="77"/>
      <c r="JO66" s="77"/>
      <c r="JP66" s="77"/>
      <c r="JQ66" s="77"/>
      <c r="JR66" s="77"/>
      <c r="JS66" s="77"/>
    </row>
    <row r="67" spans="1:279" s="78" customFormat="1" ht="12.75" hidden="1" thickBot="1">
      <c r="A67" s="608">
        <v>1</v>
      </c>
      <c r="B67" s="609"/>
      <c r="C67" s="609"/>
      <c r="D67" s="609"/>
      <c r="E67" s="609"/>
      <c r="F67" s="610"/>
      <c r="G67" s="77"/>
      <c r="H67" s="583">
        <v>2</v>
      </c>
      <c r="I67" s="584"/>
      <c r="J67" s="584"/>
      <c r="K67" s="584"/>
      <c r="L67" s="584"/>
      <c r="M67" s="585"/>
      <c r="N67" s="77"/>
      <c r="O67" s="583">
        <v>3</v>
      </c>
      <c r="P67" s="584"/>
      <c r="Q67" s="584"/>
      <c r="R67" s="584"/>
      <c r="S67" s="584"/>
      <c r="T67" s="585"/>
      <c r="U67" s="77"/>
      <c r="V67" s="583">
        <v>4</v>
      </c>
      <c r="W67" s="584"/>
      <c r="X67" s="584"/>
      <c r="Y67" s="584"/>
      <c r="Z67" s="584"/>
      <c r="AA67" s="585"/>
      <c r="AB67" s="77"/>
      <c r="AC67" s="583">
        <v>5</v>
      </c>
      <c r="AD67" s="584"/>
      <c r="AE67" s="584"/>
      <c r="AF67" s="584"/>
      <c r="AG67" s="584"/>
      <c r="AH67" s="585"/>
      <c r="AI67" s="77"/>
      <c r="AJ67" s="583">
        <v>6</v>
      </c>
      <c r="AK67" s="584"/>
      <c r="AL67" s="584"/>
      <c r="AM67" s="584"/>
      <c r="AN67" s="584"/>
      <c r="AO67" s="585"/>
      <c r="AP67" s="77"/>
      <c r="AQ67" s="583">
        <v>7</v>
      </c>
      <c r="AR67" s="584"/>
      <c r="AS67" s="584"/>
      <c r="AT67" s="584"/>
      <c r="AU67" s="584"/>
      <c r="AV67" s="585"/>
      <c r="AW67" s="77"/>
      <c r="AX67" s="583">
        <v>8</v>
      </c>
      <c r="AY67" s="584"/>
      <c r="AZ67" s="584"/>
      <c r="BA67" s="584"/>
      <c r="BB67" s="584"/>
      <c r="BC67" s="585"/>
      <c r="BD67" s="77"/>
      <c r="BE67" s="583">
        <v>9</v>
      </c>
      <c r="BF67" s="584"/>
      <c r="BG67" s="584"/>
      <c r="BH67" s="584"/>
      <c r="BI67" s="584"/>
      <c r="BJ67" s="585"/>
      <c r="BK67" s="77"/>
      <c r="BL67" s="583">
        <v>10</v>
      </c>
      <c r="BM67" s="584"/>
      <c r="BN67" s="584"/>
      <c r="BO67" s="584"/>
      <c r="BP67" s="584"/>
      <c r="BQ67" s="585"/>
      <c r="BS67" s="583">
        <v>11</v>
      </c>
      <c r="BT67" s="584"/>
      <c r="BU67" s="584"/>
      <c r="BV67" s="584"/>
      <c r="BW67" s="584"/>
      <c r="BX67" s="585"/>
      <c r="BZ67" s="583">
        <v>12</v>
      </c>
      <c r="CA67" s="584"/>
      <c r="CB67" s="584"/>
      <c r="CC67" s="584"/>
      <c r="CD67" s="584"/>
      <c r="CE67" s="585"/>
      <c r="CG67" s="583">
        <v>13</v>
      </c>
      <c r="CH67" s="584"/>
      <c r="CI67" s="584"/>
      <c r="CJ67" s="584"/>
      <c r="CK67" s="584"/>
      <c r="CL67" s="585"/>
      <c r="CN67" s="583">
        <v>14</v>
      </c>
      <c r="CO67" s="584"/>
      <c r="CP67" s="584"/>
      <c r="CQ67" s="584"/>
      <c r="CR67" s="584"/>
      <c r="CS67" s="585"/>
      <c r="CU67" s="583">
        <v>15</v>
      </c>
      <c r="CV67" s="584"/>
      <c r="CW67" s="584"/>
      <c r="CX67" s="584"/>
      <c r="CY67" s="584"/>
      <c r="CZ67" s="585"/>
      <c r="DB67" s="583">
        <v>16</v>
      </c>
      <c r="DC67" s="584"/>
      <c r="DD67" s="584"/>
      <c r="DE67" s="584"/>
      <c r="DF67" s="584"/>
      <c r="DG67" s="585"/>
      <c r="DI67" s="583">
        <v>17</v>
      </c>
      <c r="DJ67" s="584"/>
      <c r="DK67" s="584"/>
      <c r="DL67" s="584"/>
      <c r="DM67" s="584"/>
      <c r="DN67" s="585"/>
      <c r="DP67" s="583">
        <v>18</v>
      </c>
      <c r="DQ67" s="584"/>
      <c r="DR67" s="584"/>
      <c r="DS67" s="584"/>
      <c r="DT67" s="584"/>
      <c r="DU67" s="585"/>
      <c r="DW67" s="583">
        <v>19</v>
      </c>
      <c r="DX67" s="584"/>
      <c r="DY67" s="584"/>
      <c r="DZ67" s="584"/>
      <c r="EA67" s="584"/>
      <c r="EB67" s="585"/>
      <c r="ED67" s="583">
        <v>20</v>
      </c>
      <c r="EE67" s="584"/>
      <c r="EF67" s="584"/>
      <c r="EG67" s="584"/>
      <c r="EH67" s="584"/>
      <c r="EI67" s="585"/>
      <c r="EK67" s="583">
        <v>21</v>
      </c>
      <c r="EL67" s="584"/>
      <c r="EM67" s="584"/>
      <c r="EN67" s="584"/>
      <c r="EO67" s="584"/>
      <c r="EP67" s="585"/>
      <c r="EQ67" s="77"/>
      <c r="ER67" s="583">
        <v>22</v>
      </c>
      <c r="ES67" s="584"/>
      <c r="ET67" s="584"/>
      <c r="EU67" s="584"/>
      <c r="EV67" s="584"/>
      <c r="EW67" s="585"/>
      <c r="EX67" s="77"/>
      <c r="EY67" s="583">
        <v>23</v>
      </c>
      <c r="EZ67" s="584"/>
      <c r="FA67" s="584"/>
      <c r="FB67" s="584"/>
      <c r="FC67" s="584"/>
      <c r="FD67" s="585"/>
      <c r="FE67" s="77"/>
      <c r="FF67" s="583">
        <v>24</v>
      </c>
      <c r="FG67" s="584"/>
      <c r="FH67" s="584"/>
      <c r="FI67" s="584"/>
      <c r="FJ67" s="584"/>
      <c r="FK67" s="585"/>
      <c r="FL67" s="77"/>
      <c r="FM67" s="583">
        <v>25</v>
      </c>
      <c r="FN67" s="584"/>
      <c r="FO67" s="584"/>
      <c r="FP67" s="584"/>
      <c r="FQ67" s="584"/>
      <c r="FR67" s="585"/>
      <c r="FS67" s="77"/>
      <c r="FT67" s="583">
        <v>26</v>
      </c>
      <c r="FU67" s="584"/>
      <c r="FV67" s="584"/>
      <c r="FW67" s="584"/>
      <c r="FX67" s="584"/>
      <c r="FY67" s="585"/>
      <c r="FZ67" s="77"/>
      <c r="GA67" s="583">
        <v>27</v>
      </c>
      <c r="GB67" s="584"/>
      <c r="GC67" s="584"/>
      <c r="GD67" s="584"/>
      <c r="GE67" s="584"/>
      <c r="GF67" s="585"/>
      <c r="GG67" s="77"/>
      <c r="GH67" s="583">
        <v>28</v>
      </c>
      <c r="GI67" s="584"/>
      <c r="GJ67" s="584"/>
      <c r="GK67" s="584"/>
      <c r="GL67" s="584"/>
      <c r="GM67" s="585"/>
      <c r="GN67" s="77"/>
      <c r="GO67" s="583">
        <v>29</v>
      </c>
      <c r="GP67" s="584"/>
      <c r="GQ67" s="584"/>
      <c r="GR67" s="584"/>
      <c r="GS67" s="584"/>
      <c r="GT67" s="585"/>
      <c r="GV67" s="583">
        <v>30</v>
      </c>
      <c r="GW67" s="584"/>
      <c r="GX67" s="584"/>
      <c r="GY67" s="584"/>
      <c r="GZ67" s="584"/>
      <c r="HA67" s="585"/>
      <c r="HC67" s="583">
        <v>31</v>
      </c>
      <c r="HD67" s="584"/>
      <c r="HE67" s="584"/>
      <c r="HF67" s="584"/>
      <c r="HG67" s="584"/>
      <c r="HH67" s="585"/>
      <c r="HJ67" s="583">
        <v>32</v>
      </c>
      <c r="HK67" s="584"/>
      <c r="HL67" s="584"/>
      <c r="HM67" s="584"/>
      <c r="HN67" s="584"/>
      <c r="HO67" s="585"/>
      <c r="HQ67" s="583">
        <v>33</v>
      </c>
      <c r="HR67" s="584"/>
      <c r="HS67" s="584"/>
      <c r="HT67" s="584"/>
      <c r="HU67" s="584"/>
      <c r="HV67" s="585"/>
      <c r="HX67" s="583">
        <v>34</v>
      </c>
      <c r="HY67" s="584"/>
      <c r="HZ67" s="584"/>
      <c r="IA67" s="584"/>
      <c r="IB67" s="584"/>
      <c r="IC67" s="585"/>
      <c r="IE67" s="583">
        <v>35</v>
      </c>
      <c r="IF67" s="584"/>
      <c r="IG67" s="584"/>
      <c r="IH67" s="584"/>
      <c r="II67" s="584"/>
      <c r="IJ67" s="585"/>
      <c r="IL67" s="583">
        <v>36</v>
      </c>
      <c r="IM67" s="584"/>
      <c r="IN67" s="584"/>
      <c r="IO67" s="584"/>
      <c r="IP67" s="584"/>
      <c r="IQ67" s="585"/>
      <c r="IS67" s="583">
        <v>37</v>
      </c>
      <c r="IT67" s="584"/>
      <c r="IU67" s="584"/>
      <c r="IV67" s="584"/>
      <c r="IW67" s="584"/>
      <c r="IX67" s="585"/>
      <c r="IZ67" s="583">
        <v>38</v>
      </c>
      <c r="JA67" s="584"/>
      <c r="JB67" s="584"/>
      <c r="JC67" s="584"/>
      <c r="JD67" s="584"/>
      <c r="JE67" s="585"/>
      <c r="JG67" s="583">
        <v>39</v>
      </c>
      <c r="JH67" s="584"/>
      <c r="JI67" s="584"/>
      <c r="JJ67" s="584"/>
      <c r="JK67" s="584"/>
      <c r="JL67" s="585"/>
      <c r="JN67" s="583">
        <v>40</v>
      </c>
      <c r="JO67" s="584"/>
      <c r="JP67" s="584"/>
      <c r="JQ67" s="584"/>
      <c r="JR67" s="584"/>
      <c r="JS67" s="585"/>
    </row>
    <row r="68" spans="1:279" s="78" customFormat="1" ht="12" hidden="1">
      <c r="A68" s="80"/>
      <c r="B68" s="81" t="s">
        <v>79</v>
      </c>
      <c r="C68" s="81" t="s">
        <v>80</v>
      </c>
      <c r="D68" s="81" t="s">
        <v>81</v>
      </c>
      <c r="E68" s="81" t="s">
        <v>82</v>
      </c>
      <c r="F68" s="82" t="s">
        <v>83</v>
      </c>
      <c r="G68" s="77"/>
      <c r="H68" s="83"/>
      <c r="I68" s="84"/>
      <c r="J68" s="84"/>
      <c r="K68" s="84"/>
      <c r="L68" s="84"/>
      <c r="M68" s="84"/>
      <c r="N68" s="77"/>
      <c r="O68" s="83"/>
      <c r="P68" s="84"/>
      <c r="Q68" s="84"/>
      <c r="R68" s="84"/>
      <c r="S68" s="84"/>
      <c r="T68" s="84"/>
      <c r="U68" s="77"/>
      <c r="V68" s="83"/>
      <c r="W68" s="84"/>
      <c r="X68" s="84"/>
      <c r="Y68" s="84"/>
      <c r="Z68" s="84"/>
      <c r="AA68" s="84"/>
      <c r="AB68" s="77"/>
      <c r="AC68" s="83"/>
      <c r="AD68" s="84"/>
      <c r="AE68" s="84"/>
      <c r="AF68" s="84"/>
      <c r="AG68" s="84"/>
      <c r="AH68" s="84"/>
      <c r="AI68" s="77"/>
      <c r="AJ68" s="83"/>
      <c r="AK68" s="84"/>
      <c r="AL68" s="84"/>
      <c r="AM68" s="84"/>
      <c r="AN68" s="84"/>
      <c r="AO68" s="84"/>
      <c r="AP68" s="77"/>
      <c r="AQ68" s="85"/>
      <c r="AR68" s="86"/>
      <c r="AS68" s="86"/>
      <c r="AT68" s="86"/>
      <c r="AU68" s="86"/>
      <c r="AV68" s="86"/>
      <c r="AW68" s="77"/>
      <c r="AX68" s="83"/>
      <c r="AY68" s="84"/>
      <c r="AZ68" s="84"/>
      <c r="BA68" s="84"/>
      <c r="BB68" s="84"/>
      <c r="BC68" s="84"/>
      <c r="BD68" s="77"/>
      <c r="BE68" s="83"/>
      <c r="BF68" s="84"/>
      <c r="BG68" s="84"/>
      <c r="BH68" s="84"/>
      <c r="BI68" s="84"/>
      <c r="BJ68" s="84"/>
      <c r="BK68" s="77"/>
      <c r="BL68" s="83"/>
      <c r="BM68" s="84"/>
      <c r="BN68" s="84"/>
      <c r="BO68" s="84"/>
      <c r="BP68" s="84"/>
      <c r="BQ68" s="84"/>
      <c r="BS68" s="83"/>
      <c r="BT68" s="84"/>
      <c r="BU68" s="84"/>
      <c r="BV68" s="84"/>
      <c r="BW68" s="84"/>
      <c r="BX68" s="84"/>
      <c r="BZ68" s="83"/>
      <c r="CA68" s="84"/>
      <c r="CB68" s="84"/>
      <c r="CC68" s="84"/>
      <c r="CD68" s="84"/>
      <c r="CE68" s="84"/>
      <c r="CG68" s="83"/>
      <c r="CH68" s="84"/>
      <c r="CI68" s="84"/>
      <c r="CJ68" s="84"/>
      <c r="CK68" s="84"/>
      <c r="CL68" s="84"/>
      <c r="CN68" s="83"/>
      <c r="CO68" s="84"/>
      <c r="CP68" s="84"/>
      <c r="CQ68" s="84"/>
      <c r="CR68" s="84"/>
      <c r="CS68" s="84"/>
      <c r="CU68" s="83"/>
      <c r="CV68" s="84"/>
      <c r="CW68" s="84"/>
      <c r="CX68" s="84"/>
      <c r="CY68" s="84"/>
      <c r="CZ68" s="84"/>
      <c r="DB68" s="83"/>
      <c r="DC68" s="84"/>
      <c r="DD68" s="84"/>
      <c r="DE68" s="84"/>
      <c r="DF68" s="84"/>
      <c r="DG68" s="84"/>
      <c r="DI68" s="83"/>
      <c r="DJ68" s="84"/>
      <c r="DK68" s="84"/>
      <c r="DL68" s="84"/>
      <c r="DM68" s="84"/>
      <c r="DN68" s="84"/>
      <c r="DP68" s="83"/>
      <c r="DQ68" s="84"/>
      <c r="DR68" s="84"/>
      <c r="DS68" s="84"/>
      <c r="DT68" s="84"/>
      <c r="DU68" s="84"/>
      <c r="DW68" s="83"/>
      <c r="DX68" s="84"/>
      <c r="DY68" s="84"/>
      <c r="DZ68" s="84"/>
      <c r="EA68" s="84"/>
      <c r="EB68" s="84"/>
      <c r="ED68" s="83"/>
      <c r="EE68" s="84"/>
      <c r="EF68" s="84"/>
      <c r="EG68" s="84"/>
      <c r="EH68" s="84"/>
      <c r="EI68" s="84"/>
      <c r="EK68" s="83"/>
      <c r="EL68" s="84"/>
      <c r="EM68" s="84"/>
      <c r="EN68" s="84"/>
      <c r="EO68" s="84"/>
      <c r="EP68" s="84"/>
      <c r="EQ68" s="77"/>
      <c r="ER68" s="83"/>
      <c r="ES68" s="84"/>
      <c r="ET68" s="84"/>
      <c r="EU68" s="84"/>
      <c r="EV68" s="84"/>
      <c r="EW68" s="84"/>
      <c r="EX68" s="77"/>
      <c r="EY68" s="83"/>
      <c r="EZ68" s="84"/>
      <c r="FA68" s="84"/>
      <c r="FB68" s="84"/>
      <c r="FC68" s="84"/>
      <c r="FD68" s="84"/>
      <c r="FE68" s="77"/>
      <c r="FF68" s="83"/>
      <c r="FG68" s="84"/>
      <c r="FH68" s="84"/>
      <c r="FI68" s="84"/>
      <c r="FJ68" s="84"/>
      <c r="FK68" s="84"/>
      <c r="FL68" s="77"/>
      <c r="FM68" s="83"/>
      <c r="FN68" s="84"/>
      <c r="FO68" s="84"/>
      <c r="FP68" s="84"/>
      <c r="FQ68" s="84"/>
      <c r="FR68" s="84"/>
      <c r="FS68" s="77"/>
      <c r="FT68" s="85"/>
      <c r="FU68" s="86"/>
      <c r="FV68" s="86"/>
      <c r="FW68" s="86"/>
      <c r="FX68" s="86"/>
      <c r="FY68" s="86"/>
      <c r="FZ68" s="77"/>
      <c r="GA68" s="83"/>
      <c r="GB68" s="84"/>
      <c r="GC68" s="84"/>
      <c r="GD68" s="84"/>
      <c r="GE68" s="84"/>
      <c r="GF68" s="84"/>
      <c r="GG68" s="77"/>
      <c r="GH68" s="83"/>
      <c r="GI68" s="84"/>
      <c r="GJ68" s="84"/>
      <c r="GK68" s="84"/>
      <c r="GL68" s="84"/>
      <c r="GM68" s="84"/>
      <c r="GN68" s="77"/>
      <c r="GO68" s="83"/>
      <c r="GP68" s="84"/>
      <c r="GQ68" s="84"/>
      <c r="GR68" s="84"/>
      <c r="GS68" s="84"/>
      <c r="GT68" s="84"/>
      <c r="GV68" s="83"/>
      <c r="GW68" s="84"/>
      <c r="GX68" s="84"/>
      <c r="GY68" s="84"/>
      <c r="GZ68" s="84"/>
      <c r="HA68" s="84"/>
      <c r="HC68" s="83"/>
      <c r="HD68" s="84"/>
      <c r="HE68" s="84"/>
      <c r="HF68" s="84"/>
      <c r="HG68" s="84"/>
      <c r="HH68" s="84"/>
      <c r="HJ68" s="83"/>
      <c r="HK68" s="84"/>
      <c r="HL68" s="84"/>
      <c r="HM68" s="84"/>
      <c r="HN68" s="84"/>
      <c r="HO68" s="84"/>
      <c r="HQ68" s="83"/>
      <c r="HR68" s="84"/>
      <c r="HS68" s="84"/>
      <c r="HT68" s="84"/>
      <c r="HU68" s="84"/>
      <c r="HV68" s="84"/>
      <c r="HX68" s="83"/>
      <c r="HY68" s="84"/>
      <c r="HZ68" s="84"/>
      <c r="IA68" s="84"/>
      <c r="IB68" s="84"/>
      <c r="IC68" s="84"/>
      <c r="IE68" s="83"/>
      <c r="IF68" s="84"/>
      <c r="IG68" s="84"/>
      <c r="IH68" s="84"/>
      <c r="II68" s="84"/>
      <c r="IJ68" s="84"/>
      <c r="IL68" s="83"/>
      <c r="IM68" s="84"/>
      <c r="IN68" s="84"/>
      <c r="IO68" s="84"/>
      <c r="IP68" s="84"/>
      <c r="IQ68" s="84"/>
      <c r="IS68" s="83"/>
      <c r="IT68" s="84"/>
      <c r="IU68" s="84"/>
      <c r="IV68" s="84"/>
      <c r="IW68" s="84"/>
      <c r="IX68" s="84"/>
      <c r="IZ68" s="83"/>
      <c r="JA68" s="84"/>
      <c r="JB68" s="84"/>
      <c r="JC68" s="84"/>
      <c r="JD68" s="84"/>
      <c r="JE68" s="84"/>
      <c r="JG68" s="83"/>
      <c r="JH68" s="84"/>
      <c r="JI68" s="84"/>
      <c r="JJ68" s="84"/>
      <c r="JK68" s="84"/>
      <c r="JL68" s="84"/>
      <c r="JN68" s="83"/>
      <c r="JO68" s="84"/>
      <c r="JP68" s="84"/>
      <c r="JQ68" s="84"/>
      <c r="JR68" s="84"/>
      <c r="JS68" s="84"/>
    </row>
    <row r="69" spans="1:279" s="78" customFormat="1" ht="12" hidden="1">
      <c r="A69" s="87">
        <v>0</v>
      </c>
      <c r="B69" s="88">
        <v>0.45</v>
      </c>
      <c r="C69" s="89">
        <v>-4.5946489678831996E-3</v>
      </c>
      <c r="D69" s="89">
        <v>6.1232431795679998E-3</v>
      </c>
      <c r="E69" s="89">
        <v>-3.1707483132300002E-5</v>
      </c>
      <c r="F69" s="90">
        <v>5.4839723003700002E-5</v>
      </c>
      <c r="G69" s="77"/>
      <c r="H69" s="91"/>
      <c r="I69" s="92"/>
      <c r="J69" s="93"/>
      <c r="K69" s="93"/>
      <c r="L69" s="93"/>
      <c r="M69" s="93"/>
      <c r="N69" s="77"/>
      <c r="O69" s="91"/>
      <c r="P69" s="92"/>
      <c r="Q69" s="93"/>
      <c r="R69" s="93"/>
      <c r="S69" s="93"/>
      <c r="T69" s="93"/>
      <c r="U69" s="77"/>
      <c r="V69" s="91"/>
      <c r="W69" s="92"/>
      <c r="X69" s="93"/>
      <c r="Y69" s="93"/>
      <c r="Z69" s="93"/>
      <c r="AA69" s="93"/>
      <c r="AB69" s="77"/>
      <c r="AC69" s="91"/>
      <c r="AD69" s="92"/>
      <c r="AE69" s="93"/>
      <c r="AF69" s="93"/>
      <c r="AG69" s="93"/>
      <c r="AH69" s="93"/>
      <c r="AI69" s="77"/>
      <c r="AJ69" s="91"/>
      <c r="AK69" s="92"/>
      <c r="AL69" s="93"/>
      <c r="AM69" s="93"/>
      <c r="AN69" s="93"/>
      <c r="AO69" s="93"/>
      <c r="AP69" s="77"/>
      <c r="AQ69" s="94"/>
      <c r="AR69" s="95"/>
      <c r="AS69" s="96"/>
      <c r="AT69" s="96"/>
      <c r="AU69" s="96"/>
      <c r="AV69" s="96"/>
      <c r="AW69" s="77"/>
      <c r="AX69" s="91"/>
      <c r="AY69" s="92"/>
      <c r="AZ69" s="93"/>
      <c r="BA69" s="93"/>
      <c r="BB69" s="93"/>
      <c r="BC69" s="93"/>
      <c r="BD69" s="77"/>
      <c r="BE69" s="91"/>
      <c r="BF69" s="92"/>
      <c r="BG69" s="93"/>
      <c r="BH69" s="93"/>
      <c r="BI69" s="93"/>
      <c r="BJ69" s="93"/>
      <c r="BK69" s="77"/>
      <c r="BL69" s="91"/>
      <c r="BM69" s="92"/>
      <c r="BN69" s="93"/>
      <c r="BO69" s="93"/>
      <c r="BP69" s="93"/>
      <c r="BQ69" s="93"/>
      <c r="BS69" s="91"/>
      <c r="BT69" s="92"/>
      <c r="BU69" s="93"/>
      <c r="BV69" s="93"/>
      <c r="BW69" s="93"/>
      <c r="BX69" s="93"/>
      <c r="BZ69" s="91"/>
      <c r="CA69" s="92"/>
      <c r="CB69" s="93"/>
      <c r="CC69" s="93"/>
      <c r="CD69" s="93"/>
      <c r="CE69" s="93"/>
      <c r="CG69" s="91"/>
      <c r="CH69" s="92"/>
      <c r="CI69" s="93"/>
      <c r="CJ69" s="93"/>
      <c r="CK69" s="93"/>
      <c r="CL69" s="93"/>
      <c r="CN69" s="91"/>
      <c r="CO69" s="92"/>
      <c r="CP69" s="93"/>
      <c r="CQ69" s="93"/>
      <c r="CR69" s="93"/>
      <c r="CS69" s="93"/>
      <c r="CU69" s="91"/>
      <c r="CV69" s="92"/>
      <c r="CW69" s="93"/>
      <c r="CX69" s="93"/>
      <c r="CY69" s="93"/>
      <c r="CZ69" s="93"/>
      <c r="DB69" s="91"/>
      <c r="DC69" s="92"/>
      <c r="DD69" s="93"/>
      <c r="DE69" s="93"/>
      <c r="DF69" s="93"/>
      <c r="DG69" s="93"/>
      <c r="DI69" s="91"/>
      <c r="DJ69" s="92"/>
      <c r="DK69" s="93"/>
      <c r="DL69" s="93"/>
      <c r="DM69" s="93"/>
      <c r="DN69" s="93"/>
      <c r="DP69" s="91"/>
      <c r="DQ69" s="92"/>
      <c r="DR69" s="93"/>
      <c r="DS69" s="93"/>
      <c r="DT69" s="93"/>
      <c r="DU69" s="93"/>
      <c r="DW69" s="91"/>
      <c r="DX69" s="92"/>
      <c r="DY69" s="93"/>
      <c r="DZ69" s="93"/>
      <c r="EA69" s="93"/>
      <c r="EB69" s="93"/>
      <c r="ED69" s="91"/>
      <c r="EE69" s="92"/>
      <c r="EF69" s="93"/>
      <c r="EG69" s="93"/>
      <c r="EH69" s="93"/>
      <c r="EI69" s="93"/>
      <c r="EK69" s="91"/>
      <c r="EL69" s="92"/>
      <c r="EM69" s="93"/>
      <c r="EN69" s="93"/>
      <c r="EO69" s="93"/>
      <c r="EP69" s="93"/>
      <c r="EQ69" s="77"/>
      <c r="ER69" s="91"/>
      <c r="ES69" s="92"/>
      <c r="ET69" s="93"/>
      <c r="EU69" s="93"/>
      <c r="EV69" s="93"/>
      <c r="EW69" s="93"/>
      <c r="EX69" s="77"/>
      <c r="EY69" s="91"/>
      <c r="EZ69" s="92"/>
      <c r="FA69" s="93"/>
      <c r="FB69" s="93"/>
      <c r="FC69" s="93"/>
      <c r="FD69" s="93"/>
      <c r="FE69" s="77"/>
      <c r="FF69" s="91"/>
      <c r="FG69" s="92"/>
      <c r="FH69" s="93"/>
      <c r="FI69" s="93"/>
      <c r="FJ69" s="93"/>
      <c r="FK69" s="93"/>
      <c r="FL69" s="77"/>
      <c r="FM69" s="91"/>
      <c r="FN69" s="92"/>
      <c r="FO69" s="93"/>
      <c r="FP69" s="93"/>
      <c r="FQ69" s="93"/>
      <c r="FR69" s="93"/>
      <c r="FS69" s="77"/>
      <c r="FT69" s="94"/>
      <c r="FU69" s="95"/>
      <c r="FV69" s="96"/>
      <c r="FW69" s="96"/>
      <c r="FX69" s="96"/>
      <c r="FY69" s="96"/>
      <c r="FZ69" s="77"/>
      <c r="GA69" s="91"/>
      <c r="GB69" s="92"/>
      <c r="GC69" s="93"/>
      <c r="GD69" s="93"/>
      <c r="GE69" s="93"/>
      <c r="GF69" s="93"/>
      <c r="GG69" s="77"/>
      <c r="GH69" s="91"/>
      <c r="GI69" s="92"/>
      <c r="GJ69" s="93"/>
      <c r="GK69" s="93"/>
      <c r="GL69" s="93"/>
      <c r="GM69" s="93"/>
      <c r="GN69" s="77"/>
      <c r="GO69" s="91"/>
      <c r="GP69" s="92"/>
      <c r="GQ69" s="93"/>
      <c r="GR69" s="93"/>
      <c r="GS69" s="93"/>
      <c r="GT69" s="93"/>
      <c r="GV69" s="91"/>
      <c r="GW69" s="92"/>
      <c r="GX69" s="93"/>
      <c r="GY69" s="93"/>
      <c r="GZ69" s="93"/>
      <c r="HA69" s="93"/>
      <c r="HC69" s="91"/>
      <c r="HD69" s="92"/>
      <c r="HE69" s="93"/>
      <c r="HF69" s="93"/>
      <c r="HG69" s="93"/>
      <c r="HH69" s="93"/>
      <c r="HJ69" s="91"/>
      <c r="HK69" s="92"/>
      <c r="HL69" s="93"/>
      <c r="HM69" s="93"/>
      <c r="HN69" s="93"/>
      <c r="HO69" s="93"/>
      <c r="HQ69" s="91"/>
      <c r="HR69" s="92"/>
      <c r="HS69" s="93"/>
      <c r="HT69" s="93"/>
      <c r="HU69" s="93"/>
      <c r="HV69" s="93"/>
      <c r="HX69" s="91"/>
      <c r="HY69" s="92"/>
      <c r="HZ69" s="93"/>
      <c r="IA69" s="93"/>
      <c r="IB69" s="93"/>
      <c r="IC69" s="93"/>
      <c r="IE69" s="91"/>
      <c r="IF69" s="92"/>
      <c r="IG69" s="93"/>
      <c r="IH69" s="93"/>
      <c r="II69" s="93"/>
      <c r="IJ69" s="93"/>
      <c r="IL69" s="91"/>
      <c r="IM69" s="92"/>
      <c r="IN69" s="93"/>
      <c r="IO69" s="93"/>
      <c r="IP69" s="93"/>
      <c r="IQ69" s="93"/>
      <c r="IS69" s="91"/>
      <c r="IT69" s="92"/>
      <c r="IU69" s="93"/>
      <c r="IV69" s="93"/>
      <c r="IW69" s="93"/>
      <c r="IX69" s="93"/>
      <c r="IZ69" s="91"/>
      <c r="JA69" s="92"/>
      <c r="JB69" s="93"/>
      <c r="JC69" s="93"/>
      <c r="JD69" s="93"/>
      <c r="JE69" s="93"/>
      <c r="JG69" s="91"/>
      <c r="JH69" s="92"/>
      <c r="JI69" s="93"/>
      <c r="JJ69" s="93"/>
      <c r="JK69" s="93"/>
      <c r="JL69" s="93"/>
      <c r="JN69" s="91"/>
      <c r="JO69" s="92"/>
      <c r="JP69" s="93"/>
      <c r="JQ69" s="93"/>
      <c r="JR69" s="93"/>
      <c r="JS69" s="93"/>
    </row>
    <row r="70" spans="1:279" s="78" customFormat="1" ht="12" hidden="1">
      <c r="A70" s="87">
        <v>1</v>
      </c>
      <c r="B70" s="97">
        <v>0.498</v>
      </c>
      <c r="C70" s="89">
        <v>-4.5946489678831996E-3</v>
      </c>
      <c r="D70" s="89">
        <v>6.1232431795679998E-3</v>
      </c>
      <c r="E70" s="89">
        <v>-3.1707483132300002E-5</v>
      </c>
      <c r="F70" s="90">
        <v>5.4839723003700002E-5</v>
      </c>
      <c r="G70" s="77"/>
      <c r="H70" s="91"/>
      <c r="I70" s="98"/>
      <c r="J70" s="93"/>
      <c r="K70" s="93"/>
      <c r="L70" s="93"/>
      <c r="M70" s="93"/>
      <c r="N70" s="77"/>
      <c r="O70" s="91"/>
      <c r="P70" s="98"/>
      <c r="Q70" s="93"/>
      <c r="R70" s="93"/>
      <c r="S70" s="93"/>
      <c r="T70" s="93"/>
      <c r="U70" s="77"/>
      <c r="V70" s="91"/>
      <c r="W70" s="98"/>
      <c r="X70" s="93"/>
      <c r="Y70" s="93"/>
      <c r="Z70" s="93"/>
      <c r="AA70" s="93"/>
      <c r="AB70" s="77"/>
      <c r="AC70" s="91"/>
      <c r="AD70" s="98"/>
      <c r="AE70" s="93"/>
      <c r="AF70" s="93"/>
      <c r="AG70" s="93"/>
      <c r="AH70" s="93"/>
      <c r="AI70" s="77"/>
      <c r="AJ70" s="91"/>
      <c r="AK70" s="98"/>
      <c r="AL70" s="93"/>
      <c r="AM70" s="93"/>
      <c r="AN70" s="93"/>
      <c r="AO70" s="93"/>
      <c r="AP70" s="77"/>
      <c r="AQ70" s="94"/>
      <c r="AR70" s="99"/>
      <c r="AS70" s="96"/>
      <c r="AT70" s="96"/>
      <c r="AU70" s="96"/>
      <c r="AV70" s="96"/>
      <c r="AW70" s="77"/>
      <c r="AX70" s="91"/>
      <c r="AY70" s="98"/>
      <c r="AZ70" s="93"/>
      <c r="BA70" s="93"/>
      <c r="BB70" s="93"/>
      <c r="BC70" s="93"/>
      <c r="BD70" s="77"/>
      <c r="BE70" s="91"/>
      <c r="BF70" s="98"/>
      <c r="BG70" s="93"/>
      <c r="BH70" s="93"/>
      <c r="BI70" s="93"/>
      <c r="BJ70" s="93"/>
      <c r="BK70" s="77"/>
      <c r="BL70" s="91"/>
      <c r="BM70" s="98"/>
      <c r="BN70" s="93"/>
      <c r="BO70" s="93"/>
      <c r="BP70" s="93"/>
      <c r="BQ70" s="93"/>
      <c r="BS70" s="91"/>
      <c r="BT70" s="98"/>
      <c r="BU70" s="93"/>
      <c r="BV70" s="93"/>
      <c r="BW70" s="93"/>
      <c r="BX70" s="93"/>
      <c r="BZ70" s="91"/>
      <c r="CA70" s="98"/>
      <c r="CB70" s="93"/>
      <c r="CC70" s="93"/>
      <c r="CD70" s="93"/>
      <c r="CE70" s="93"/>
      <c r="CG70" s="91"/>
      <c r="CH70" s="98"/>
      <c r="CI70" s="93"/>
      <c r="CJ70" s="93"/>
      <c r="CK70" s="93"/>
      <c r="CL70" s="93"/>
      <c r="CN70" s="91"/>
      <c r="CO70" s="98"/>
      <c r="CP70" s="93"/>
      <c r="CQ70" s="93"/>
      <c r="CR70" s="93"/>
      <c r="CS70" s="93"/>
      <c r="CU70" s="91"/>
      <c r="CV70" s="98"/>
      <c r="CW70" s="93"/>
      <c r="CX70" s="93"/>
      <c r="CY70" s="93"/>
      <c r="CZ70" s="93"/>
      <c r="DB70" s="91"/>
      <c r="DC70" s="98"/>
      <c r="DD70" s="93"/>
      <c r="DE70" s="93"/>
      <c r="DF70" s="93"/>
      <c r="DG70" s="93"/>
      <c r="DI70" s="91"/>
      <c r="DJ70" s="98"/>
      <c r="DK70" s="93"/>
      <c r="DL70" s="93"/>
      <c r="DM70" s="93"/>
      <c r="DN70" s="93"/>
      <c r="DP70" s="91"/>
      <c r="DQ70" s="98"/>
      <c r="DR70" s="93"/>
      <c r="DS70" s="93"/>
      <c r="DT70" s="93"/>
      <c r="DU70" s="93"/>
      <c r="DW70" s="91"/>
      <c r="DX70" s="98"/>
      <c r="DY70" s="93"/>
      <c r="DZ70" s="93"/>
      <c r="EA70" s="93"/>
      <c r="EB70" s="93"/>
      <c r="ED70" s="91"/>
      <c r="EE70" s="98"/>
      <c r="EF70" s="93"/>
      <c r="EG70" s="93"/>
      <c r="EH70" s="93"/>
      <c r="EI70" s="93"/>
      <c r="EK70" s="91"/>
      <c r="EL70" s="98"/>
      <c r="EM70" s="93"/>
      <c r="EN70" s="93"/>
      <c r="EO70" s="93"/>
      <c r="EP70" s="93"/>
      <c r="EQ70" s="77"/>
      <c r="ER70" s="91"/>
      <c r="ES70" s="98"/>
      <c r="ET70" s="93"/>
      <c r="EU70" s="93"/>
      <c r="EV70" s="93"/>
      <c r="EW70" s="93"/>
      <c r="EX70" s="77"/>
      <c r="EY70" s="91"/>
      <c r="EZ70" s="98"/>
      <c r="FA70" s="93"/>
      <c r="FB70" s="93"/>
      <c r="FC70" s="93"/>
      <c r="FD70" s="93"/>
      <c r="FE70" s="77"/>
      <c r="FF70" s="91"/>
      <c r="FG70" s="98"/>
      <c r="FH70" s="93"/>
      <c r="FI70" s="93"/>
      <c r="FJ70" s="93"/>
      <c r="FK70" s="93"/>
      <c r="FL70" s="77"/>
      <c r="FM70" s="91"/>
      <c r="FN70" s="98"/>
      <c r="FO70" s="93"/>
      <c r="FP70" s="93"/>
      <c r="FQ70" s="93"/>
      <c r="FR70" s="93"/>
      <c r="FS70" s="77"/>
      <c r="FT70" s="94"/>
      <c r="FU70" s="99"/>
      <c r="FV70" s="96"/>
      <c r="FW70" s="96"/>
      <c r="FX70" s="96"/>
      <c r="FY70" s="96"/>
      <c r="FZ70" s="77"/>
      <c r="GA70" s="91"/>
      <c r="GB70" s="98"/>
      <c r="GC70" s="93"/>
      <c r="GD70" s="93"/>
      <c r="GE70" s="93"/>
      <c r="GF70" s="93"/>
      <c r="GG70" s="77"/>
      <c r="GH70" s="91"/>
      <c r="GI70" s="98"/>
      <c r="GJ70" s="93"/>
      <c r="GK70" s="93"/>
      <c r="GL70" s="93"/>
      <c r="GM70" s="93"/>
      <c r="GN70" s="77"/>
      <c r="GO70" s="91"/>
      <c r="GP70" s="98"/>
      <c r="GQ70" s="93"/>
      <c r="GR70" s="93"/>
      <c r="GS70" s="93"/>
      <c r="GT70" s="93"/>
      <c r="GV70" s="91"/>
      <c r="GW70" s="98"/>
      <c r="GX70" s="93"/>
      <c r="GY70" s="93"/>
      <c r="GZ70" s="93"/>
      <c r="HA70" s="93"/>
      <c r="HC70" s="91"/>
      <c r="HD70" s="98"/>
      <c r="HE70" s="93"/>
      <c r="HF70" s="93"/>
      <c r="HG70" s="93"/>
      <c r="HH70" s="93"/>
      <c r="HJ70" s="91"/>
      <c r="HK70" s="98"/>
      <c r="HL70" s="93"/>
      <c r="HM70" s="93"/>
      <c r="HN70" s="93"/>
      <c r="HO70" s="93"/>
      <c r="HQ70" s="91"/>
      <c r="HR70" s="98"/>
      <c r="HS70" s="93"/>
      <c r="HT70" s="93"/>
      <c r="HU70" s="93"/>
      <c r="HV70" s="93"/>
      <c r="HX70" s="91"/>
      <c r="HY70" s="98"/>
      <c r="HZ70" s="93"/>
      <c r="IA70" s="93"/>
      <c r="IB70" s="93"/>
      <c r="IC70" s="93"/>
      <c r="IE70" s="91"/>
      <c r="IF70" s="98"/>
      <c r="IG70" s="93"/>
      <c r="IH70" s="93"/>
      <c r="II70" s="93"/>
      <c r="IJ70" s="93"/>
      <c r="IL70" s="91"/>
      <c r="IM70" s="98"/>
      <c r="IN70" s="93"/>
      <c r="IO70" s="93"/>
      <c r="IP70" s="93"/>
      <c r="IQ70" s="93"/>
      <c r="IS70" s="91"/>
      <c r="IT70" s="98"/>
      <c r="IU70" s="93"/>
      <c r="IV70" s="93"/>
      <c r="IW70" s="93"/>
      <c r="IX70" s="93"/>
      <c r="IZ70" s="91"/>
      <c r="JA70" s="98"/>
      <c r="JB70" s="93"/>
      <c r="JC70" s="93"/>
      <c r="JD70" s="93"/>
      <c r="JE70" s="93"/>
      <c r="JG70" s="91"/>
      <c r="JH70" s="98"/>
      <c r="JI70" s="93"/>
      <c r="JJ70" s="93"/>
      <c r="JK70" s="93"/>
      <c r="JL70" s="93"/>
      <c r="JN70" s="91"/>
      <c r="JO70" s="98"/>
      <c r="JP70" s="93"/>
      <c r="JQ70" s="93"/>
      <c r="JR70" s="93"/>
      <c r="JS70" s="93"/>
    </row>
    <row r="71" spans="1:279" s="78" customFormat="1" ht="12" hidden="1">
      <c r="A71" s="87">
        <v>2</v>
      </c>
      <c r="B71" s="97">
        <v>0.51800000000000002</v>
      </c>
      <c r="C71" s="89">
        <v>-4.4279278953793999E-3</v>
      </c>
      <c r="D71" s="89">
        <v>5.7882992380438002E-3</v>
      </c>
      <c r="E71" s="89">
        <v>-2.6354480893500001E-5</v>
      </c>
      <c r="F71" s="90">
        <v>4.4169465207700002E-5</v>
      </c>
      <c r="G71" s="77"/>
      <c r="H71" s="91"/>
      <c r="I71" s="98"/>
      <c r="J71" s="93"/>
      <c r="K71" s="93"/>
      <c r="L71" s="93"/>
      <c r="M71" s="93"/>
      <c r="N71" s="77"/>
      <c r="O71" s="91"/>
      <c r="P71" s="98"/>
      <c r="Q71" s="93"/>
      <c r="R71" s="93"/>
      <c r="S71" s="93"/>
      <c r="T71" s="93"/>
      <c r="U71" s="77"/>
      <c r="V71" s="91"/>
      <c r="W71" s="98"/>
      <c r="X71" s="93"/>
      <c r="Y71" s="93"/>
      <c r="Z71" s="93"/>
      <c r="AA71" s="93"/>
      <c r="AB71" s="77"/>
      <c r="AC71" s="91"/>
      <c r="AD71" s="98"/>
      <c r="AE71" s="93"/>
      <c r="AF71" s="93"/>
      <c r="AG71" s="93"/>
      <c r="AH71" s="93"/>
      <c r="AI71" s="77"/>
      <c r="AJ71" s="91"/>
      <c r="AK71" s="98"/>
      <c r="AL71" s="93"/>
      <c r="AM71" s="93"/>
      <c r="AN71" s="93"/>
      <c r="AO71" s="93"/>
      <c r="AP71" s="77"/>
      <c r="AQ71" s="94"/>
      <c r="AR71" s="99"/>
      <c r="AS71" s="96"/>
      <c r="AT71" s="96"/>
      <c r="AU71" s="96"/>
      <c r="AV71" s="96"/>
      <c r="AW71" s="77"/>
      <c r="AX71" s="91"/>
      <c r="AY71" s="98"/>
      <c r="AZ71" s="93"/>
      <c r="BA71" s="93"/>
      <c r="BB71" s="93"/>
      <c r="BC71" s="93"/>
      <c r="BD71" s="77"/>
      <c r="BE71" s="91"/>
      <c r="BF71" s="98"/>
      <c r="BG71" s="93"/>
      <c r="BH71" s="93"/>
      <c r="BI71" s="93"/>
      <c r="BJ71" s="93"/>
      <c r="BK71" s="77"/>
      <c r="BL71" s="91"/>
      <c r="BM71" s="98"/>
      <c r="BN71" s="93"/>
      <c r="BO71" s="93"/>
      <c r="BP71" s="93"/>
      <c r="BQ71" s="93"/>
      <c r="BS71" s="91"/>
      <c r="BT71" s="98"/>
      <c r="BU71" s="93"/>
      <c r="BV71" s="93"/>
      <c r="BW71" s="93"/>
      <c r="BX71" s="93"/>
      <c r="BZ71" s="91"/>
      <c r="CA71" s="98"/>
      <c r="CB71" s="93"/>
      <c r="CC71" s="93"/>
      <c r="CD71" s="93"/>
      <c r="CE71" s="93"/>
      <c r="CG71" s="91"/>
      <c r="CH71" s="98"/>
      <c r="CI71" s="93"/>
      <c r="CJ71" s="93"/>
      <c r="CK71" s="93"/>
      <c r="CL71" s="93"/>
      <c r="CN71" s="91"/>
      <c r="CO71" s="98"/>
      <c r="CP71" s="93"/>
      <c r="CQ71" s="93"/>
      <c r="CR71" s="93"/>
      <c r="CS71" s="93"/>
      <c r="CU71" s="91"/>
      <c r="CV71" s="98"/>
      <c r="CW71" s="93"/>
      <c r="CX71" s="93"/>
      <c r="CY71" s="93"/>
      <c r="CZ71" s="93"/>
      <c r="DB71" s="91"/>
      <c r="DC71" s="98"/>
      <c r="DD71" s="93"/>
      <c r="DE71" s="93"/>
      <c r="DF71" s="93"/>
      <c r="DG71" s="93"/>
      <c r="DI71" s="91"/>
      <c r="DJ71" s="98"/>
      <c r="DK71" s="93"/>
      <c r="DL71" s="93"/>
      <c r="DM71" s="93"/>
      <c r="DN71" s="93"/>
      <c r="DP71" s="91"/>
      <c r="DQ71" s="98"/>
      <c r="DR71" s="93"/>
      <c r="DS71" s="93"/>
      <c r="DT71" s="93"/>
      <c r="DU71" s="93"/>
      <c r="DW71" s="91"/>
      <c r="DX71" s="98"/>
      <c r="DY71" s="93"/>
      <c r="DZ71" s="93"/>
      <c r="EA71" s="93"/>
      <c r="EB71" s="93"/>
      <c r="ED71" s="91"/>
      <c r="EE71" s="98"/>
      <c r="EF71" s="93"/>
      <c r="EG71" s="93"/>
      <c r="EH71" s="93"/>
      <c r="EI71" s="93"/>
      <c r="EK71" s="91"/>
      <c r="EL71" s="98"/>
      <c r="EM71" s="93"/>
      <c r="EN71" s="93"/>
      <c r="EO71" s="93"/>
      <c r="EP71" s="93"/>
      <c r="EQ71" s="77"/>
      <c r="ER71" s="91"/>
      <c r="ES71" s="98"/>
      <c r="ET71" s="93"/>
      <c r="EU71" s="93"/>
      <c r="EV71" s="93"/>
      <c r="EW71" s="93"/>
      <c r="EX71" s="77"/>
      <c r="EY71" s="91"/>
      <c r="EZ71" s="98"/>
      <c r="FA71" s="93"/>
      <c r="FB71" s="93"/>
      <c r="FC71" s="93"/>
      <c r="FD71" s="93"/>
      <c r="FE71" s="77"/>
      <c r="FF71" s="91"/>
      <c r="FG71" s="98"/>
      <c r="FH71" s="93"/>
      <c r="FI71" s="93"/>
      <c r="FJ71" s="93"/>
      <c r="FK71" s="93"/>
      <c r="FL71" s="77"/>
      <c r="FM71" s="91"/>
      <c r="FN71" s="98"/>
      <c r="FO71" s="93"/>
      <c r="FP71" s="93"/>
      <c r="FQ71" s="93"/>
      <c r="FR71" s="93"/>
      <c r="FS71" s="77"/>
      <c r="FT71" s="94"/>
      <c r="FU71" s="99"/>
      <c r="FV71" s="96"/>
      <c r="FW71" s="96"/>
      <c r="FX71" s="96"/>
      <c r="FY71" s="96"/>
      <c r="FZ71" s="77"/>
      <c r="GA71" s="91"/>
      <c r="GB71" s="98"/>
      <c r="GC71" s="93"/>
      <c r="GD71" s="93"/>
      <c r="GE71" s="93"/>
      <c r="GF71" s="93"/>
      <c r="GG71" s="77"/>
      <c r="GH71" s="91"/>
      <c r="GI71" s="98"/>
      <c r="GJ71" s="93"/>
      <c r="GK71" s="93"/>
      <c r="GL71" s="93"/>
      <c r="GM71" s="93"/>
      <c r="GN71" s="77"/>
      <c r="GO71" s="91"/>
      <c r="GP71" s="98"/>
      <c r="GQ71" s="93"/>
      <c r="GR71" s="93"/>
      <c r="GS71" s="93"/>
      <c r="GT71" s="93"/>
      <c r="GV71" s="91"/>
      <c r="GW71" s="98"/>
      <c r="GX71" s="93"/>
      <c r="GY71" s="93"/>
      <c r="GZ71" s="93"/>
      <c r="HA71" s="93"/>
      <c r="HC71" s="91"/>
      <c r="HD71" s="98"/>
      <c r="HE71" s="93"/>
      <c r="HF71" s="93"/>
      <c r="HG71" s="93"/>
      <c r="HH71" s="93"/>
      <c r="HJ71" s="91"/>
      <c r="HK71" s="98"/>
      <c r="HL71" s="93"/>
      <c r="HM71" s="93"/>
      <c r="HN71" s="93"/>
      <c r="HO71" s="93"/>
      <c r="HQ71" s="91"/>
      <c r="HR71" s="98"/>
      <c r="HS71" s="93"/>
      <c r="HT71" s="93"/>
      <c r="HU71" s="93"/>
      <c r="HV71" s="93"/>
      <c r="HX71" s="91"/>
      <c r="HY71" s="98"/>
      <c r="HZ71" s="93"/>
      <c r="IA71" s="93"/>
      <c r="IB71" s="93"/>
      <c r="IC71" s="93"/>
      <c r="IE71" s="91"/>
      <c r="IF71" s="98"/>
      <c r="IG71" s="93"/>
      <c r="IH71" s="93"/>
      <c r="II71" s="93"/>
      <c r="IJ71" s="93"/>
      <c r="IL71" s="91"/>
      <c r="IM71" s="98"/>
      <c r="IN71" s="93"/>
      <c r="IO71" s="93"/>
      <c r="IP71" s="93"/>
      <c r="IQ71" s="93"/>
      <c r="IS71" s="91"/>
      <c r="IT71" s="98"/>
      <c r="IU71" s="93"/>
      <c r="IV71" s="93"/>
      <c r="IW71" s="93"/>
      <c r="IX71" s="93"/>
      <c r="IZ71" s="91"/>
      <c r="JA71" s="98"/>
      <c r="JB71" s="93"/>
      <c r="JC71" s="93"/>
      <c r="JD71" s="93"/>
      <c r="JE71" s="93"/>
      <c r="JG71" s="91"/>
      <c r="JH71" s="98"/>
      <c r="JI71" s="93"/>
      <c r="JJ71" s="93"/>
      <c r="JK71" s="93"/>
      <c r="JL71" s="93"/>
      <c r="JN71" s="91"/>
      <c r="JO71" s="98"/>
      <c r="JP71" s="93"/>
      <c r="JQ71" s="93"/>
      <c r="JR71" s="93"/>
      <c r="JS71" s="93"/>
    </row>
    <row r="72" spans="1:279" s="78" customFormat="1" ht="12" hidden="1">
      <c r="A72" s="87">
        <v>3</v>
      </c>
      <c r="B72" s="97">
        <v>0.53900000000000003</v>
      </c>
      <c r="C72" s="89">
        <v>-4.2635157420811004E-3</v>
      </c>
      <c r="D72" s="89">
        <v>5.4649855357069999E-3</v>
      </c>
      <c r="E72" s="89">
        <v>-2.6329386709099999E-5</v>
      </c>
      <c r="F72" s="90">
        <v>4.3886246312100002E-5</v>
      </c>
      <c r="G72" s="77"/>
      <c r="H72" s="91"/>
      <c r="I72" s="98"/>
      <c r="J72" s="93"/>
      <c r="K72" s="93"/>
      <c r="L72" s="93"/>
      <c r="M72" s="93"/>
      <c r="N72" s="77"/>
      <c r="O72" s="91"/>
      <c r="P72" s="98"/>
      <c r="Q72" s="93"/>
      <c r="R72" s="93"/>
      <c r="S72" s="93"/>
      <c r="T72" s="93"/>
      <c r="U72" s="77"/>
      <c r="V72" s="91"/>
      <c r="W72" s="98"/>
      <c r="X72" s="93"/>
      <c r="Y72" s="93"/>
      <c r="Z72" s="93"/>
      <c r="AA72" s="93"/>
      <c r="AB72" s="77"/>
      <c r="AC72" s="91"/>
      <c r="AD72" s="98"/>
      <c r="AE72" s="93"/>
      <c r="AF72" s="93"/>
      <c r="AG72" s="93"/>
      <c r="AH72" s="93"/>
      <c r="AI72" s="77"/>
      <c r="AJ72" s="91"/>
      <c r="AK72" s="98"/>
      <c r="AL72" s="93"/>
      <c r="AM72" s="93"/>
      <c r="AN72" s="93"/>
      <c r="AO72" s="93"/>
      <c r="AP72" s="77"/>
      <c r="AQ72" s="94"/>
      <c r="AR72" s="99"/>
      <c r="AS72" s="96"/>
      <c r="AT72" s="96"/>
      <c r="AU72" s="96"/>
      <c r="AV72" s="96"/>
      <c r="AW72" s="77"/>
      <c r="AX72" s="91"/>
      <c r="AY72" s="98"/>
      <c r="AZ72" s="93"/>
      <c r="BA72" s="93"/>
      <c r="BB72" s="93"/>
      <c r="BC72" s="93"/>
      <c r="BD72" s="77"/>
      <c r="BE72" s="91"/>
      <c r="BF72" s="98"/>
      <c r="BG72" s="93"/>
      <c r="BH72" s="93"/>
      <c r="BI72" s="93"/>
      <c r="BJ72" s="93"/>
      <c r="BK72" s="77"/>
      <c r="BL72" s="91"/>
      <c r="BM72" s="98"/>
      <c r="BN72" s="93"/>
      <c r="BO72" s="93"/>
      <c r="BP72" s="93"/>
      <c r="BQ72" s="93"/>
      <c r="BS72" s="91"/>
      <c r="BT72" s="98"/>
      <c r="BU72" s="93"/>
      <c r="BV72" s="93"/>
      <c r="BW72" s="93"/>
      <c r="BX72" s="93"/>
      <c r="BZ72" s="91"/>
      <c r="CA72" s="98"/>
      <c r="CB72" s="93"/>
      <c r="CC72" s="93"/>
      <c r="CD72" s="93"/>
      <c r="CE72" s="93"/>
      <c r="CG72" s="91"/>
      <c r="CH72" s="98"/>
      <c r="CI72" s="93"/>
      <c r="CJ72" s="93"/>
      <c r="CK72" s="93"/>
      <c r="CL72" s="93"/>
      <c r="CN72" s="91"/>
      <c r="CO72" s="98"/>
      <c r="CP72" s="93"/>
      <c r="CQ72" s="93"/>
      <c r="CR72" s="93"/>
      <c r="CS72" s="93"/>
      <c r="CU72" s="91"/>
      <c r="CV72" s="98"/>
      <c r="CW72" s="93"/>
      <c r="CX72" s="93"/>
      <c r="CY72" s="93"/>
      <c r="CZ72" s="93"/>
      <c r="DB72" s="91"/>
      <c r="DC72" s="98"/>
      <c r="DD72" s="93"/>
      <c r="DE72" s="93"/>
      <c r="DF72" s="93"/>
      <c r="DG72" s="93"/>
      <c r="DI72" s="91"/>
      <c r="DJ72" s="98"/>
      <c r="DK72" s="93"/>
      <c r="DL72" s="93"/>
      <c r="DM72" s="93"/>
      <c r="DN72" s="93"/>
      <c r="DP72" s="91"/>
      <c r="DQ72" s="98"/>
      <c r="DR72" s="93"/>
      <c r="DS72" s="93"/>
      <c r="DT72" s="93"/>
      <c r="DU72" s="93"/>
      <c r="DW72" s="91"/>
      <c r="DX72" s="98"/>
      <c r="DY72" s="93"/>
      <c r="DZ72" s="93"/>
      <c r="EA72" s="93"/>
      <c r="EB72" s="93"/>
      <c r="ED72" s="91"/>
      <c r="EE72" s="98"/>
      <c r="EF72" s="93"/>
      <c r="EG72" s="93"/>
      <c r="EH72" s="93"/>
      <c r="EI72" s="93"/>
      <c r="EK72" s="91"/>
      <c r="EL72" s="98"/>
      <c r="EM72" s="93"/>
      <c r="EN72" s="93"/>
      <c r="EO72" s="93"/>
      <c r="EP72" s="93"/>
      <c r="EQ72" s="77"/>
      <c r="ER72" s="91"/>
      <c r="ES72" s="98"/>
      <c r="ET72" s="93"/>
      <c r="EU72" s="93"/>
      <c r="EV72" s="93"/>
      <c r="EW72" s="93"/>
      <c r="EX72" s="77"/>
      <c r="EY72" s="91"/>
      <c r="EZ72" s="98"/>
      <c r="FA72" s="93"/>
      <c r="FB72" s="93"/>
      <c r="FC72" s="93"/>
      <c r="FD72" s="93"/>
      <c r="FE72" s="77"/>
      <c r="FF72" s="91"/>
      <c r="FG72" s="98"/>
      <c r="FH72" s="93"/>
      <c r="FI72" s="93"/>
      <c r="FJ72" s="93"/>
      <c r="FK72" s="93"/>
      <c r="FL72" s="77"/>
      <c r="FM72" s="91"/>
      <c r="FN72" s="98"/>
      <c r="FO72" s="93"/>
      <c r="FP72" s="93"/>
      <c r="FQ72" s="93"/>
      <c r="FR72" s="93"/>
      <c r="FS72" s="77"/>
      <c r="FT72" s="94"/>
      <c r="FU72" s="99"/>
      <c r="FV72" s="96"/>
      <c r="FW72" s="96"/>
      <c r="FX72" s="96"/>
      <c r="FY72" s="96"/>
      <c r="FZ72" s="77"/>
      <c r="GA72" s="91"/>
      <c r="GB72" s="98"/>
      <c r="GC72" s="93"/>
      <c r="GD72" s="93"/>
      <c r="GE72" s="93"/>
      <c r="GF72" s="93"/>
      <c r="GG72" s="77"/>
      <c r="GH72" s="91"/>
      <c r="GI72" s="98"/>
      <c r="GJ72" s="93"/>
      <c r="GK72" s="93"/>
      <c r="GL72" s="93"/>
      <c r="GM72" s="93"/>
      <c r="GN72" s="77"/>
      <c r="GO72" s="91"/>
      <c r="GP72" s="98"/>
      <c r="GQ72" s="93"/>
      <c r="GR72" s="93"/>
      <c r="GS72" s="93"/>
      <c r="GT72" s="93"/>
      <c r="GV72" s="91"/>
      <c r="GW72" s="98"/>
      <c r="GX72" s="93"/>
      <c r="GY72" s="93"/>
      <c r="GZ72" s="93"/>
      <c r="HA72" s="93"/>
      <c r="HC72" s="91"/>
      <c r="HD72" s="98"/>
      <c r="HE72" s="93"/>
      <c r="HF72" s="93"/>
      <c r="HG72" s="93"/>
      <c r="HH72" s="93"/>
      <c r="HJ72" s="91"/>
      <c r="HK72" s="98"/>
      <c r="HL72" s="93"/>
      <c r="HM72" s="93"/>
      <c r="HN72" s="93"/>
      <c r="HO72" s="93"/>
      <c r="HQ72" s="91"/>
      <c r="HR72" s="98"/>
      <c r="HS72" s="93"/>
      <c r="HT72" s="93"/>
      <c r="HU72" s="93"/>
      <c r="HV72" s="93"/>
      <c r="HX72" s="91"/>
      <c r="HY72" s="98"/>
      <c r="HZ72" s="93"/>
      <c r="IA72" s="93"/>
      <c r="IB72" s="93"/>
      <c r="IC72" s="93"/>
      <c r="IE72" s="91"/>
      <c r="IF72" s="98"/>
      <c r="IG72" s="93"/>
      <c r="IH72" s="93"/>
      <c r="II72" s="93"/>
      <c r="IJ72" s="93"/>
      <c r="IL72" s="91"/>
      <c r="IM72" s="98"/>
      <c r="IN72" s="93"/>
      <c r="IO72" s="93"/>
      <c r="IP72" s="93"/>
      <c r="IQ72" s="93"/>
      <c r="IS72" s="91"/>
      <c r="IT72" s="98"/>
      <c r="IU72" s="93"/>
      <c r="IV72" s="93"/>
      <c r="IW72" s="93"/>
      <c r="IX72" s="93"/>
      <c r="IZ72" s="91"/>
      <c r="JA72" s="98"/>
      <c r="JB72" s="93"/>
      <c r="JC72" s="93"/>
      <c r="JD72" s="93"/>
      <c r="JE72" s="93"/>
      <c r="JG72" s="91"/>
      <c r="JH72" s="98"/>
      <c r="JI72" s="93"/>
      <c r="JJ72" s="93"/>
      <c r="JK72" s="93"/>
      <c r="JL72" s="93"/>
      <c r="JN72" s="91"/>
      <c r="JO72" s="98"/>
      <c r="JP72" s="93"/>
      <c r="JQ72" s="93"/>
      <c r="JR72" s="93"/>
      <c r="JS72" s="93"/>
    </row>
    <row r="73" spans="1:279" s="78" customFormat="1" ht="12" hidden="1">
      <c r="A73" s="87">
        <v>4</v>
      </c>
      <c r="B73" s="97">
        <v>0.55900000000000005</v>
      </c>
      <c r="C73" s="89">
        <v>-3.9313336083154002E-3</v>
      </c>
      <c r="D73" s="89">
        <v>4.8491424883736001E-3</v>
      </c>
      <c r="E73" s="89">
        <v>-1.7198838007099999E-5</v>
      </c>
      <c r="F73" s="90">
        <v>2.7119813538799999E-5</v>
      </c>
      <c r="G73" s="77"/>
      <c r="H73" s="91"/>
      <c r="I73" s="98"/>
      <c r="J73" s="93"/>
      <c r="K73" s="93"/>
      <c r="L73" s="93"/>
      <c r="M73" s="93"/>
      <c r="N73" s="77"/>
      <c r="O73" s="91"/>
      <c r="P73" s="98"/>
      <c r="Q73" s="93"/>
      <c r="R73" s="93"/>
      <c r="S73" s="93"/>
      <c r="T73" s="93"/>
      <c r="U73" s="77"/>
      <c r="V73" s="91"/>
      <c r="W73" s="98"/>
      <c r="X73" s="93"/>
      <c r="Y73" s="93"/>
      <c r="Z73" s="93"/>
      <c r="AA73" s="93"/>
      <c r="AB73" s="77"/>
      <c r="AC73" s="91"/>
      <c r="AD73" s="98"/>
      <c r="AE73" s="93"/>
      <c r="AF73" s="93"/>
      <c r="AG73" s="93"/>
      <c r="AH73" s="93"/>
      <c r="AI73" s="77"/>
      <c r="AJ73" s="91"/>
      <c r="AK73" s="98"/>
      <c r="AL73" s="93"/>
      <c r="AM73" s="93"/>
      <c r="AN73" s="93"/>
      <c r="AO73" s="93"/>
      <c r="AP73" s="77"/>
      <c r="AQ73" s="94"/>
      <c r="AR73" s="99"/>
      <c r="AS73" s="96"/>
      <c r="AT73" s="96"/>
      <c r="AU73" s="96"/>
      <c r="AV73" s="96"/>
      <c r="AW73" s="77"/>
      <c r="AX73" s="91"/>
      <c r="AY73" s="98"/>
      <c r="AZ73" s="93"/>
      <c r="BA73" s="93"/>
      <c r="BB73" s="93"/>
      <c r="BC73" s="93"/>
      <c r="BD73" s="77"/>
      <c r="BE73" s="91"/>
      <c r="BF73" s="98"/>
      <c r="BG73" s="93"/>
      <c r="BH73" s="93"/>
      <c r="BI73" s="93"/>
      <c r="BJ73" s="93"/>
      <c r="BK73" s="77"/>
      <c r="BL73" s="91"/>
      <c r="BM73" s="98"/>
      <c r="BN73" s="93"/>
      <c r="BO73" s="93"/>
      <c r="BP73" s="93"/>
      <c r="BQ73" s="93"/>
      <c r="BS73" s="91"/>
      <c r="BT73" s="98"/>
      <c r="BU73" s="93"/>
      <c r="BV73" s="93"/>
      <c r="BW73" s="93"/>
      <c r="BX73" s="93"/>
      <c r="BZ73" s="91"/>
      <c r="CA73" s="98"/>
      <c r="CB73" s="93"/>
      <c r="CC73" s="93"/>
      <c r="CD73" s="93"/>
      <c r="CE73" s="93"/>
      <c r="CG73" s="91"/>
      <c r="CH73" s="98"/>
      <c r="CI73" s="93"/>
      <c r="CJ73" s="93"/>
      <c r="CK73" s="93"/>
      <c r="CL73" s="93"/>
      <c r="CN73" s="91"/>
      <c r="CO73" s="98"/>
      <c r="CP73" s="93"/>
      <c r="CQ73" s="93"/>
      <c r="CR73" s="93"/>
      <c r="CS73" s="93"/>
      <c r="CU73" s="91"/>
      <c r="CV73" s="98"/>
      <c r="CW73" s="93"/>
      <c r="CX73" s="93"/>
      <c r="CY73" s="93"/>
      <c r="CZ73" s="93"/>
      <c r="DB73" s="91"/>
      <c r="DC73" s="98"/>
      <c r="DD73" s="93"/>
      <c r="DE73" s="93"/>
      <c r="DF73" s="93"/>
      <c r="DG73" s="93"/>
      <c r="DI73" s="91"/>
      <c r="DJ73" s="98"/>
      <c r="DK73" s="93"/>
      <c r="DL73" s="93"/>
      <c r="DM73" s="93"/>
      <c r="DN73" s="93"/>
      <c r="DP73" s="91"/>
      <c r="DQ73" s="98"/>
      <c r="DR73" s="93"/>
      <c r="DS73" s="93"/>
      <c r="DT73" s="93"/>
      <c r="DU73" s="93"/>
      <c r="DW73" s="91"/>
      <c r="DX73" s="98"/>
      <c r="DY73" s="93"/>
      <c r="DZ73" s="93"/>
      <c r="EA73" s="93"/>
      <c r="EB73" s="93"/>
      <c r="ED73" s="91"/>
      <c r="EE73" s="98"/>
      <c r="EF73" s="93"/>
      <c r="EG73" s="93"/>
      <c r="EH73" s="93"/>
      <c r="EI73" s="93"/>
      <c r="EK73" s="91"/>
      <c r="EL73" s="98"/>
      <c r="EM73" s="93"/>
      <c r="EN73" s="93"/>
      <c r="EO73" s="93"/>
      <c r="EP73" s="93"/>
      <c r="EQ73" s="77"/>
      <c r="ER73" s="91"/>
      <c r="ES73" s="98"/>
      <c r="ET73" s="93"/>
      <c r="EU73" s="93"/>
      <c r="EV73" s="93"/>
      <c r="EW73" s="93"/>
      <c r="EX73" s="77"/>
      <c r="EY73" s="91"/>
      <c r="EZ73" s="98"/>
      <c r="FA73" s="93"/>
      <c r="FB73" s="93"/>
      <c r="FC73" s="93"/>
      <c r="FD73" s="93"/>
      <c r="FE73" s="77"/>
      <c r="FF73" s="91"/>
      <c r="FG73" s="98"/>
      <c r="FH73" s="93"/>
      <c r="FI73" s="93"/>
      <c r="FJ73" s="93"/>
      <c r="FK73" s="93"/>
      <c r="FL73" s="77"/>
      <c r="FM73" s="91"/>
      <c r="FN73" s="98"/>
      <c r="FO73" s="93"/>
      <c r="FP73" s="93"/>
      <c r="FQ73" s="93"/>
      <c r="FR73" s="93"/>
      <c r="FS73" s="77"/>
      <c r="FT73" s="94"/>
      <c r="FU73" s="99"/>
      <c r="FV73" s="96"/>
      <c r="FW73" s="96"/>
      <c r="FX73" s="96"/>
      <c r="FY73" s="96"/>
      <c r="FZ73" s="77"/>
      <c r="GA73" s="91"/>
      <c r="GB73" s="98"/>
      <c r="GC73" s="93"/>
      <c r="GD73" s="93"/>
      <c r="GE73" s="93"/>
      <c r="GF73" s="93"/>
      <c r="GG73" s="77"/>
      <c r="GH73" s="91"/>
      <c r="GI73" s="98"/>
      <c r="GJ73" s="93"/>
      <c r="GK73" s="93"/>
      <c r="GL73" s="93"/>
      <c r="GM73" s="93"/>
      <c r="GN73" s="77"/>
      <c r="GO73" s="91"/>
      <c r="GP73" s="98"/>
      <c r="GQ73" s="93"/>
      <c r="GR73" s="93"/>
      <c r="GS73" s="93"/>
      <c r="GT73" s="93"/>
      <c r="GV73" s="91"/>
      <c r="GW73" s="98"/>
      <c r="GX73" s="93"/>
      <c r="GY73" s="93"/>
      <c r="GZ73" s="93"/>
      <c r="HA73" s="93"/>
      <c r="HC73" s="91"/>
      <c r="HD73" s="98"/>
      <c r="HE73" s="93"/>
      <c r="HF73" s="93"/>
      <c r="HG73" s="93"/>
      <c r="HH73" s="93"/>
      <c r="HJ73" s="91"/>
      <c r="HK73" s="98"/>
      <c r="HL73" s="93"/>
      <c r="HM73" s="93"/>
      <c r="HN73" s="93"/>
      <c r="HO73" s="93"/>
      <c r="HQ73" s="91"/>
      <c r="HR73" s="98"/>
      <c r="HS73" s="93"/>
      <c r="HT73" s="93"/>
      <c r="HU73" s="93"/>
      <c r="HV73" s="93"/>
      <c r="HX73" s="91"/>
      <c r="HY73" s="98"/>
      <c r="HZ73" s="93"/>
      <c r="IA73" s="93"/>
      <c r="IB73" s="93"/>
      <c r="IC73" s="93"/>
      <c r="IE73" s="91"/>
      <c r="IF73" s="98"/>
      <c r="IG73" s="93"/>
      <c r="IH73" s="93"/>
      <c r="II73" s="93"/>
      <c r="IJ73" s="93"/>
      <c r="IL73" s="91"/>
      <c r="IM73" s="98"/>
      <c r="IN73" s="93"/>
      <c r="IO73" s="93"/>
      <c r="IP73" s="93"/>
      <c r="IQ73" s="93"/>
      <c r="IS73" s="91"/>
      <c r="IT73" s="98"/>
      <c r="IU73" s="93"/>
      <c r="IV73" s="93"/>
      <c r="IW73" s="93"/>
      <c r="IX73" s="93"/>
      <c r="IZ73" s="91"/>
      <c r="JA73" s="98"/>
      <c r="JB73" s="93"/>
      <c r="JC73" s="93"/>
      <c r="JD73" s="93"/>
      <c r="JE73" s="93"/>
      <c r="JG73" s="91"/>
      <c r="JH73" s="98"/>
      <c r="JI73" s="93"/>
      <c r="JJ73" s="93"/>
      <c r="JK73" s="93"/>
      <c r="JL73" s="93"/>
      <c r="JN73" s="91"/>
      <c r="JO73" s="98"/>
      <c r="JP73" s="93"/>
      <c r="JQ73" s="93"/>
      <c r="JR73" s="93"/>
      <c r="JS73" s="93"/>
    </row>
    <row r="74" spans="1:279" s="78" customFormat="1" ht="12" hidden="1">
      <c r="A74" s="87">
        <v>5</v>
      </c>
      <c r="B74" s="97">
        <v>0.57899999999999996</v>
      </c>
      <c r="C74" s="89">
        <v>-3.5459928199062002E-3</v>
      </c>
      <c r="D74" s="89">
        <v>4.1555627486597E-3</v>
      </c>
      <c r="E74" s="89">
        <v>-1.7408240554000002E-5</v>
      </c>
      <c r="F74" s="90">
        <v>2.7205253829300001E-5</v>
      </c>
      <c r="G74" s="77"/>
      <c r="H74" s="91"/>
      <c r="I74" s="98"/>
      <c r="J74" s="93"/>
      <c r="K74" s="93"/>
      <c r="L74" s="93"/>
      <c r="M74" s="93"/>
      <c r="N74" s="77"/>
      <c r="O74" s="91"/>
      <c r="P74" s="98"/>
      <c r="Q74" s="93"/>
      <c r="R74" s="93"/>
      <c r="S74" s="93"/>
      <c r="T74" s="93"/>
      <c r="U74" s="77"/>
      <c r="V74" s="91"/>
      <c r="W74" s="98"/>
      <c r="X74" s="93"/>
      <c r="Y74" s="93"/>
      <c r="Z74" s="93"/>
      <c r="AA74" s="93"/>
      <c r="AB74" s="77"/>
      <c r="AC74" s="91"/>
      <c r="AD74" s="98"/>
      <c r="AE74" s="93"/>
      <c r="AF74" s="93"/>
      <c r="AG74" s="93"/>
      <c r="AH74" s="93"/>
      <c r="AI74" s="77"/>
      <c r="AJ74" s="91"/>
      <c r="AK74" s="98"/>
      <c r="AL74" s="93"/>
      <c r="AM74" s="93"/>
      <c r="AN74" s="93"/>
      <c r="AO74" s="93"/>
      <c r="AP74" s="77"/>
      <c r="AQ74" s="94"/>
      <c r="AR74" s="99"/>
      <c r="AS74" s="96"/>
      <c r="AT74" s="96"/>
      <c r="AU74" s="96"/>
      <c r="AV74" s="96"/>
      <c r="AW74" s="77"/>
      <c r="AX74" s="91"/>
      <c r="AY74" s="98"/>
      <c r="AZ74" s="93"/>
      <c r="BA74" s="93"/>
      <c r="BB74" s="93"/>
      <c r="BC74" s="93"/>
      <c r="BD74" s="77"/>
      <c r="BE74" s="91"/>
      <c r="BF74" s="98"/>
      <c r="BG74" s="93"/>
      <c r="BH74" s="93"/>
      <c r="BI74" s="93"/>
      <c r="BJ74" s="93"/>
      <c r="BK74" s="77"/>
      <c r="BL74" s="91"/>
      <c r="BM74" s="98"/>
      <c r="BN74" s="93"/>
      <c r="BO74" s="93"/>
      <c r="BP74" s="93"/>
      <c r="BQ74" s="93"/>
      <c r="BS74" s="91"/>
      <c r="BT74" s="98"/>
      <c r="BU74" s="93"/>
      <c r="BV74" s="93"/>
      <c r="BW74" s="93"/>
      <c r="BX74" s="93"/>
      <c r="BZ74" s="91"/>
      <c r="CA74" s="98"/>
      <c r="CB74" s="93"/>
      <c r="CC74" s="93"/>
      <c r="CD74" s="93"/>
      <c r="CE74" s="93"/>
      <c r="CG74" s="91"/>
      <c r="CH74" s="98"/>
      <c r="CI74" s="93"/>
      <c r="CJ74" s="93"/>
      <c r="CK74" s="93"/>
      <c r="CL74" s="93"/>
      <c r="CN74" s="91"/>
      <c r="CO74" s="98"/>
      <c r="CP74" s="93"/>
      <c r="CQ74" s="93"/>
      <c r="CR74" s="93"/>
      <c r="CS74" s="93"/>
      <c r="CU74" s="91"/>
      <c r="CV74" s="98"/>
      <c r="CW74" s="93"/>
      <c r="CX74" s="93"/>
      <c r="CY74" s="93"/>
      <c r="CZ74" s="93"/>
      <c r="DB74" s="91"/>
      <c r="DC74" s="98"/>
      <c r="DD74" s="93"/>
      <c r="DE74" s="93"/>
      <c r="DF74" s="93"/>
      <c r="DG74" s="93"/>
      <c r="DI74" s="91"/>
      <c r="DJ74" s="98"/>
      <c r="DK74" s="93"/>
      <c r="DL74" s="93"/>
      <c r="DM74" s="93"/>
      <c r="DN74" s="93"/>
      <c r="DP74" s="91"/>
      <c r="DQ74" s="98"/>
      <c r="DR74" s="93"/>
      <c r="DS74" s="93"/>
      <c r="DT74" s="93"/>
      <c r="DU74" s="93"/>
      <c r="DW74" s="91"/>
      <c r="DX74" s="98"/>
      <c r="DY74" s="93"/>
      <c r="DZ74" s="93"/>
      <c r="EA74" s="93"/>
      <c r="EB74" s="93"/>
      <c r="ED74" s="91"/>
      <c r="EE74" s="98"/>
      <c r="EF74" s="93"/>
      <c r="EG74" s="93"/>
      <c r="EH74" s="93"/>
      <c r="EI74" s="93"/>
      <c r="EK74" s="91"/>
      <c r="EL74" s="98"/>
      <c r="EM74" s="93"/>
      <c r="EN74" s="93"/>
      <c r="EO74" s="93"/>
      <c r="EP74" s="93"/>
      <c r="EQ74" s="77"/>
      <c r="ER74" s="91"/>
      <c r="ES74" s="98"/>
      <c r="ET74" s="93"/>
      <c r="EU74" s="93"/>
      <c r="EV74" s="93"/>
      <c r="EW74" s="93"/>
      <c r="EX74" s="77"/>
      <c r="EY74" s="91"/>
      <c r="EZ74" s="98"/>
      <c r="FA74" s="93"/>
      <c r="FB74" s="93"/>
      <c r="FC74" s="93"/>
      <c r="FD74" s="93"/>
      <c r="FE74" s="77"/>
      <c r="FF74" s="91"/>
      <c r="FG74" s="98"/>
      <c r="FH74" s="93"/>
      <c r="FI74" s="93"/>
      <c r="FJ74" s="93"/>
      <c r="FK74" s="93"/>
      <c r="FL74" s="77"/>
      <c r="FM74" s="91"/>
      <c r="FN74" s="98"/>
      <c r="FO74" s="93"/>
      <c r="FP74" s="93"/>
      <c r="FQ74" s="93"/>
      <c r="FR74" s="93"/>
      <c r="FS74" s="77"/>
      <c r="FT74" s="94"/>
      <c r="FU74" s="99"/>
      <c r="FV74" s="96"/>
      <c r="FW74" s="96"/>
      <c r="FX74" s="96"/>
      <c r="FY74" s="96"/>
      <c r="FZ74" s="77"/>
      <c r="GA74" s="91"/>
      <c r="GB74" s="98"/>
      <c r="GC74" s="93"/>
      <c r="GD74" s="93"/>
      <c r="GE74" s="93"/>
      <c r="GF74" s="93"/>
      <c r="GG74" s="77"/>
      <c r="GH74" s="91"/>
      <c r="GI74" s="98"/>
      <c r="GJ74" s="93"/>
      <c r="GK74" s="93"/>
      <c r="GL74" s="93"/>
      <c r="GM74" s="93"/>
      <c r="GN74" s="77"/>
      <c r="GO74" s="91"/>
      <c r="GP74" s="98"/>
      <c r="GQ74" s="93"/>
      <c r="GR74" s="93"/>
      <c r="GS74" s="93"/>
      <c r="GT74" s="93"/>
      <c r="GV74" s="91"/>
      <c r="GW74" s="98"/>
      <c r="GX74" s="93"/>
      <c r="GY74" s="93"/>
      <c r="GZ74" s="93"/>
      <c r="HA74" s="93"/>
      <c r="HC74" s="91"/>
      <c r="HD74" s="98"/>
      <c r="HE74" s="93"/>
      <c r="HF74" s="93"/>
      <c r="HG74" s="93"/>
      <c r="HH74" s="93"/>
      <c r="HJ74" s="91"/>
      <c r="HK74" s="98"/>
      <c r="HL74" s="93"/>
      <c r="HM74" s="93"/>
      <c r="HN74" s="93"/>
      <c r="HO74" s="93"/>
      <c r="HQ74" s="91"/>
      <c r="HR74" s="98"/>
      <c r="HS74" s="93"/>
      <c r="HT74" s="93"/>
      <c r="HU74" s="93"/>
      <c r="HV74" s="93"/>
      <c r="HX74" s="91"/>
      <c r="HY74" s="98"/>
      <c r="HZ74" s="93"/>
      <c r="IA74" s="93"/>
      <c r="IB74" s="93"/>
      <c r="IC74" s="93"/>
      <c r="IE74" s="91"/>
      <c r="IF74" s="98"/>
      <c r="IG74" s="93"/>
      <c r="IH74" s="93"/>
      <c r="II74" s="93"/>
      <c r="IJ74" s="93"/>
      <c r="IL74" s="91"/>
      <c r="IM74" s="98"/>
      <c r="IN74" s="93"/>
      <c r="IO74" s="93"/>
      <c r="IP74" s="93"/>
      <c r="IQ74" s="93"/>
      <c r="IS74" s="91"/>
      <c r="IT74" s="98"/>
      <c r="IU74" s="93"/>
      <c r="IV74" s="93"/>
      <c r="IW74" s="93"/>
      <c r="IX74" s="93"/>
      <c r="IZ74" s="91"/>
      <c r="JA74" s="98"/>
      <c r="JB74" s="93"/>
      <c r="JC74" s="93"/>
      <c r="JD74" s="93"/>
      <c r="JE74" s="93"/>
      <c r="JG74" s="91"/>
      <c r="JH74" s="98"/>
      <c r="JI74" s="93"/>
      <c r="JJ74" s="93"/>
      <c r="JK74" s="93"/>
      <c r="JL74" s="93"/>
      <c r="JN74" s="91"/>
      <c r="JO74" s="98"/>
      <c r="JP74" s="93"/>
      <c r="JQ74" s="93"/>
      <c r="JR74" s="93"/>
      <c r="JS74" s="93"/>
    </row>
    <row r="75" spans="1:279" s="78" customFormat="1" ht="12" hidden="1">
      <c r="A75" s="87">
        <v>6</v>
      </c>
      <c r="B75" s="88">
        <v>0.6</v>
      </c>
      <c r="C75" s="89">
        <v>-4.4795785597695004E-3</v>
      </c>
      <c r="D75" s="89">
        <v>5.7678078599348002E-3</v>
      </c>
      <c r="E75" s="89">
        <v>-3.8401705304299997E-5</v>
      </c>
      <c r="F75" s="90">
        <v>6.3694553367400002E-5</v>
      </c>
      <c r="G75" s="77"/>
      <c r="H75" s="91"/>
      <c r="I75" s="92"/>
      <c r="J75" s="93"/>
      <c r="K75" s="93"/>
      <c r="L75" s="93"/>
      <c r="M75" s="93"/>
      <c r="N75" s="77"/>
      <c r="O75" s="91"/>
      <c r="P75" s="92"/>
      <c r="Q75" s="93"/>
      <c r="R75" s="93"/>
      <c r="S75" s="93"/>
      <c r="T75" s="93"/>
      <c r="U75" s="77"/>
      <c r="V75" s="91"/>
      <c r="W75" s="92"/>
      <c r="X75" s="93"/>
      <c r="Y75" s="93"/>
      <c r="Z75" s="93"/>
      <c r="AA75" s="93"/>
      <c r="AB75" s="77"/>
      <c r="AC75" s="91"/>
      <c r="AD75" s="92"/>
      <c r="AE75" s="93"/>
      <c r="AF75" s="93"/>
      <c r="AG75" s="93"/>
      <c r="AH75" s="93"/>
      <c r="AI75" s="77"/>
      <c r="AJ75" s="91"/>
      <c r="AK75" s="92"/>
      <c r="AL75" s="93"/>
      <c r="AM75" s="93"/>
      <c r="AN75" s="93"/>
      <c r="AO75" s="93"/>
      <c r="AP75" s="77"/>
      <c r="AQ75" s="94"/>
      <c r="AR75" s="95"/>
      <c r="AS75" s="96"/>
      <c r="AT75" s="96"/>
      <c r="AU75" s="96"/>
      <c r="AV75" s="96"/>
      <c r="AW75" s="77"/>
      <c r="AX75" s="91"/>
      <c r="AY75" s="92"/>
      <c r="AZ75" s="93"/>
      <c r="BA75" s="93"/>
      <c r="BB75" s="93"/>
      <c r="BC75" s="93"/>
      <c r="BD75" s="77"/>
      <c r="BE75" s="91"/>
      <c r="BF75" s="92"/>
      <c r="BG75" s="93"/>
      <c r="BH75" s="93"/>
      <c r="BI75" s="93"/>
      <c r="BJ75" s="93"/>
      <c r="BK75" s="77"/>
      <c r="BL75" s="91"/>
      <c r="BM75" s="92"/>
      <c r="BN75" s="93"/>
      <c r="BO75" s="93"/>
      <c r="BP75" s="93"/>
      <c r="BQ75" s="93"/>
      <c r="BS75" s="91"/>
      <c r="BT75" s="92"/>
      <c r="BU75" s="93"/>
      <c r="BV75" s="93"/>
      <c r="BW75" s="93"/>
      <c r="BX75" s="93"/>
      <c r="BZ75" s="91"/>
      <c r="CA75" s="92"/>
      <c r="CB75" s="93"/>
      <c r="CC75" s="93"/>
      <c r="CD75" s="93"/>
      <c r="CE75" s="93"/>
      <c r="CG75" s="91"/>
      <c r="CH75" s="92"/>
      <c r="CI75" s="93"/>
      <c r="CJ75" s="93"/>
      <c r="CK75" s="93"/>
      <c r="CL75" s="93"/>
      <c r="CN75" s="91"/>
      <c r="CO75" s="92"/>
      <c r="CP75" s="93"/>
      <c r="CQ75" s="93"/>
      <c r="CR75" s="93"/>
      <c r="CS75" s="93"/>
      <c r="CU75" s="91"/>
      <c r="CV75" s="92"/>
      <c r="CW75" s="93"/>
      <c r="CX75" s="93"/>
      <c r="CY75" s="93"/>
      <c r="CZ75" s="93"/>
      <c r="DB75" s="91"/>
      <c r="DC75" s="92"/>
      <c r="DD75" s="93"/>
      <c r="DE75" s="93"/>
      <c r="DF75" s="93"/>
      <c r="DG75" s="93"/>
      <c r="DI75" s="91"/>
      <c r="DJ75" s="92"/>
      <c r="DK75" s="93"/>
      <c r="DL75" s="93"/>
      <c r="DM75" s="93"/>
      <c r="DN75" s="93"/>
      <c r="DP75" s="91"/>
      <c r="DQ75" s="92"/>
      <c r="DR75" s="93"/>
      <c r="DS75" s="93"/>
      <c r="DT75" s="93"/>
      <c r="DU75" s="93"/>
      <c r="DW75" s="91"/>
      <c r="DX75" s="92"/>
      <c r="DY75" s="93"/>
      <c r="DZ75" s="93"/>
      <c r="EA75" s="93"/>
      <c r="EB75" s="93"/>
      <c r="ED75" s="91"/>
      <c r="EE75" s="92"/>
      <c r="EF75" s="93"/>
      <c r="EG75" s="93"/>
      <c r="EH75" s="93"/>
      <c r="EI75" s="93"/>
      <c r="EK75" s="91"/>
      <c r="EL75" s="92"/>
      <c r="EM75" s="93"/>
      <c r="EN75" s="93"/>
      <c r="EO75" s="93"/>
      <c r="EP75" s="93"/>
      <c r="EQ75" s="77"/>
      <c r="ER75" s="91"/>
      <c r="ES75" s="92"/>
      <c r="ET75" s="93"/>
      <c r="EU75" s="93"/>
      <c r="EV75" s="93"/>
      <c r="EW75" s="93"/>
      <c r="EX75" s="77"/>
      <c r="EY75" s="91"/>
      <c r="EZ75" s="92"/>
      <c r="FA75" s="93"/>
      <c r="FB75" s="93"/>
      <c r="FC75" s="93"/>
      <c r="FD75" s="93"/>
      <c r="FE75" s="77"/>
      <c r="FF75" s="91"/>
      <c r="FG75" s="92"/>
      <c r="FH75" s="93"/>
      <c r="FI75" s="93"/>
      <c r="FJ75" s="93"/>
      <c r="FK75" s="93"/>
      <c r="FL75" s="77"/>
      <c r="FM75" s="91"/>
      <c r="FN75" s="92"/>
      <c r="FO75" s="93"/>
      <c r="FP75" s="93"/>
      <c r="FQ75" s="93"/>
      <c r="FR75" s="93"/>
      <c r="FS75" s="77"/>
      <c r="FT75" s="94"/>
      <c r="FU75" s="95"/>
      <c r="FV75" s="96"/>
      <c r="FW75" s="96"/>
      <c r="FX75" s="96"/>
      <c r="FY75" s="96"/>
      <c r="FZ75" s="77"/>
      <c r="GA75" s="91"/>
      <c r="GB75" s="92"/>
      <c r="GC75" s="93"/>
      <c r="GD75" s="93"/>
      <c r="GE75" s="93"/>
      <c r="GF75" s="93"/>
      <c r="GG75" s="77"/>
      <c r="GH75" s="91"/>
      <c r="GI75" s="92"/>
      <c r="GJ75" s="93"/>
      <c r="GK75" s="93"/>
      <c r="GL75" s="93"/>
      <c r="GM75" s="93"/>
      <c r="GN75" s="77"/>
      <c r="GO75" s="91"/>
      <c r="GP75" s="92"/>
      <c r="GQ75" s="93"/>
      <c r="GR75" s="93"/>
      <c r="GS75" s="93"/>
      <c r="GT75" s="93"/>
      <c r="GV75" s="91"/>
      <c r="GW75" s="92"/>
      <c r="GX75" s="93"/>
      <c r="GY75" s="93"/>
      <c r="GZ75" s="93"/>
      <c r="HA75" s="93"/>
      <c r="HC75" s="91"/>
      <c r="HD75" s="92"/>
      <c r="HE75" s="93"/>
      <c r="HF75" s="93"/>
      <c r="HG75" s="93"/>
      <c r="HH75" s="93"/>
      <c r="HJ75" s="91"/>
      <c r="HK75" s="92"/>
      <c r="HL75" s="93"/>
      <c r="HM75" s="93"/>
      <c r="HN75" s="93"/>
      <c r="HO75" s="93"/>
      <c r="HQ75" s="91"/>
      <c r="HR75" s="92"/>
      <c r="HS75" s="93"/>
      <c r="HT75" s="93"/>
      <c r="HU75" s="93"/>
      <c r="HV75" s="93"/>
      <c r="HX75" s="91"/>
      <c r="HY75" s="92"/>
      <c r="HZ75" s="93"/>
      <c r="IA75" s="93"/>
      <c r="IB75" s="93"/>
      <c r="IC75" s="93"/>
      <c r="IE75" s="91"/>
      <c r="IF75" s="92"/>
      <c r="IG75" s="93"/>
      <c r="IH75" s="93"/>
      <c r="II75" s="93"/>
      <c r="IJ75" s="93"/>
      <c r="IL75" s="91"/>
      <c r="IM75" s="92"/>
      <c r="IN75" s="93"/>
      <c r="IO75" s="93"/>
      <c r="IP75" s="93"/>
      <c r="IQ75" s="93"/>
      <c r="IS75" s="91"/>
      <c r="IT75" s="92"/>
      <c r="IU75" s="93"/>
      <c r="IV75" s="93"/>
      <c r="IW75" s="93"/>
      <c r="IX75" s="93"/>
      <c r="IZ75" s="91"/>
      <c r="JA75" s="92"/>
      <c r="JB75" s="93"/>
      <c r="JC75" s="93"/>
      <c r="JD75" s="93"/>
      <c r="JE75" s="93"/>
      <c r="JG75" s="91"/>
      <c r="JH75" s="92"/>
      <c r="JI75" s="93"/>
      <c r="JJ75" s="93"/>
      <c r="JK75" s="93"/>
      <c r="JL75" s="93"/>
      <c r="JN75" s="91"/>
      <c r="JO75" s="92"/>
      <c r="JP75" s="93"/>
      <c r="JQ75" s="93"/>
      <c r="JR75" s="93"/>
      <c r="JS75" s="93"/>
    </row>
    <row r="76" spans="1:279" s="78" customFormat="1" ht="12" hidden="1">
      <c r="A76" s="87">
        <v>7</v>
      </c>
      <c r="B76" s="97">
        <v>0.61499999999999999</v>
      </c>
      <c r="C76" s="89">
        <v>-2.4361018961719001E-3</v>
      </c>
      <c r="D76" s="89">
        <v>2.3329279647329002E-3</v>
      </c>
      <c r="E76" s="89">
        <v>-1.5650912582999999E-6</v>
      </c>
      <c r="F76" s="90">
        <v>1.9239173808E-6</v>
      </c>
      <c r="G76" s="77"/>
      <c r="H76" s="91"/>
      <c r="I76" s="98"/>
      <c r="J76" s="93"/>
      <c r="K76" s="93"/>
      <c r="L76" s="93"/>
      <c r="M76" s="93"/>
      <c r="N76" s="77"/>
      <c r="O76" s="91"/>
      <c r="P76" s="98"/>
      <c r="Q76" s="93"/>
      <c r="R76" s="93"/>
      <c r="S76" s="93"/>
      <c r="T76" s="93"/>
      <c r="U76" s="77"/>
      <c r="V76" s="91"/>
      <c r="W76" s="98"/>
      <c r="X76" s="93"/>
      <c r="Y76" s="93"/>
      <c r="Z76" s="93"/>
      <c r="AA76" s="93"/>
      <c r="AB76" s="77"/>
      <c r="AC76" s="91"/>
      <c r="AD76" s="98"/>
      <c r="AE76" s="93"/>
      <c r="AF76" s="93"/>
      <c r="AG76" s="93"/>
      <c r="AH76" s="93"/>
      <c r="AI76" s="77"/>
      <c r="AJ76" s="91"/>
      <c r="AK76" s="98"/>
      <c r="AL76" s="93"/>
      <c r="AM76" s="93"/>
      <c r="AN76" s="93"/>
      <c r="AO76" s="93"/>
      <c r="AP76" s="77"/>
      <c r="AQ76" s="94"/>
      <c r="AR76" s="99"/>
      <c r="AS76" s="96"/>
      <c r="AT76" s="96"/>
      <c r="AU76" s="96"/>
      <c r="AV76" s="96"/>
      <c r="AW76" s="77"/>
      <c r="AX76" s="91"/>
      <c r="AY76" s="98"/>
      <c r="AZ76" s="93"/>
      <c r="BA76" s="93"/>
      <c r="BB76" s="93"/>
      <c r="BC76" s="93"/>
      <c r="BD76" s="77"/>
      <c r="BE76" s="91"/>
      <c r="BF76" s="98"/>
      <c r="BG76" s="93"/>
      <c r="BH76" s="93"/>
      <c r="BI76" s="93"/>
      <c r="BJ76" s="93"/>
      <c r="BK76" s="77"/>
      <c r="BL76" s="91"/>
      <c r="BM76" s="98"/>
      <c r="BN76" s="93"/>
      <c r="BO76" s="93"/>
      <c r="BP76" s="93"/>
      <c r="BQ76" s="93"/>
      <c r="BS76" s="91"/>
      <c r="BT76" s="98"/>
      <c r="BU76" s="93"/>
      <c r="BV76" s="93"/>
      <c r="BW76" s="93"/>
      <c r="BX76" s="93"/>
      <c r="BZ76" s="91"/>
      <c r="CA76" s="98"/>
      <c r="CB76" s="93"/>
      <c r="CC76" s="93"/>
      <c r="CD76" s="93"/>
      <c r="CE76" s="93"/>
      <c r="CG76" s="91"/>
      <c r="CH76" s="98"/>
      <c r="CI76" s="93"/>
      <c r="CJ76" s="93"/>
      <c r="CK76" s="93"/>
      <c r="CL76" s="93"/>
      <c r="CN76" s="91"/>
      <c r="CO76" s="98"/>
      <c r="CP76" s="93"/>
      <c r="CQ76" s="93"/>
      <c r="CR76" s="93"/>
      <c r="CS76" s="93"/>
      <c r="CU76" s="91"/>
      <c r="CV76" s="98"/>
      <c r="CW76" s="93"/>
      <c r="CX76" s="93"/>
      <c r="CY76" s="93"/>
      <c r="CZ76" s="93"/>
      <c r="DB76" s="91"/>
      <c r="DC76" s="98"/>
      <c r="DD76" s="93"/>
      <c r="DE76" s="93"/>
      <c r="DF76" s="93"/>
      <c r="DG76" s="93"/>
      <c r="DI76" s="91"/>
      <c r="DJ76" s="98"/>
      <c r="DK76" s="93"/>
      <c r="DL76" s="93"/>
      <c r="DM76" s="93"/>
      <c r="DN76" s="93"/>
      <c r="DP76" s="91"/>
      <c r="DQ76" s="98"/>
      <c r="DR76" s="93"/>
      <c r="DS76" s="93"/>
      <c r="DT76" s="93"/>
      <c r="DU76" s="93"/>
      <c r="DW76" s="91"/>
      <c r="DX76" s="98"/>
      <c r="DY76" s="93"/>
      <c r="DZ76" s="93"/>
      <c r="EA76" s="93"/>
      <c r="EB76" s="93"/>
      <c r="ED76" s="91"/>
      <c r="EE76" s="98"/>
      <c r="EF76" s="93"/>
      <c r="EG76" s="93"/>
      <c r="EH76" s="93"/>
      <c r="EI76" s="93"/>
      <c r="EK76" s="91"/>
      <c r="EL76" s="98"/>
      <c r="EM76" s="93"/>
      <c r="EN76" s="93"/>
      <c r="EO76" s="93"/>
      <c r="EP76" s="93"/>
      <c r="EQ76" s="77"/>
      <c r="ER76" s="91"/>
      <c r="ES76" s="98"/>
      <c r="ET76" s="93"/>
      <c r="EU76" s="93"/>
      <c r="EV76" s="93"/>
      <c r="EW76" s="93"/>
      <c r="EX76" s="77"/>
      <c r="EY76" s="91"/>
      <c r="EZ76" s="98"/>
      <c r="FA76" s="93"/>
      <c r="FB76" s="93"/>
      <c r="FC76" s="93"/>
      <c r="FD76" s="93"/>
      <c r="FE76" s="77"/>
      <c r="FF76" s="91"/>
      <c r="FG76" s="98"/>
      <c r="FH76" s="93"/>
      <c r="FI76" s="93"/>
      <c r="FJ76" s="93"/>
      <c r="FK76" s="93"/>
      <c r="FL76" s="77"/>
      <c r="FM76" s="91"/>
      <c r="FN76" s="98"/>
      <c r="FO76" s="93"/>
      <c r="FP76" s="93"/>
      <c r="FQ76" s="93"/>
      <c r="FR76" s="93"/>
      <c r="FS76" s="77"/>
      <c r="FT76" s="94"/>
      <c r="FU76" s="99"/>
      <c r="FV76" s="96"/>
      <c r="FW76" s="96"/>
      <c r="FX76" s="96"/>
      <c r="FY76" s="96"/>
      <c r="FZ76" s="77"/>
      <c r="GA76" s="91"/>
      <c r="GB76" s="98"/>
      <c r="GC76" s="93"/>
      <c r="GD76" s="93"/>
      <c r="GE76" s="93"/>
      <c r="GF76" s="93"/>
      <c r="GG76" s="77"/>
      <c r="GH76" s="91"/>
      <c r="GI76" s="98"/>
      <c r="GJ76" s="93"/>
      <c r="GK76" s="93"/>
      <c r="GL76" s="93"/>
      <c r="GM76" s="93"/>
      <c r="GN76" s="77"/>
      <c r="GO76" s="91"/>
      <c r="GP76" s="98"/>
      <c r="GQ76" s="93"/>
      <c r="GR76" s="93"/>
      <c r="GS76" s="93"/>
      <c r="GT76" s="93"/>
      <c r="GV76" s="91"/>
      <c r="GW76" s="98"/>
      <c r="GX76" s="93"/>
      <c r="GY76" s="93"/>
      <c r="GZ76" s="93"/>
      <c r="HA76" s="93"/>
      <c r="HC76" s="91"/>
      <c r="HD76" s="98"/>
      <c r="HE76" s="93"/>
      <c r="HF76" s="93"/>
      <c r="HG76" s="93"/>
      <c r="HH76" s="93"/>
      <c r="HJ76" s="91"/>
      <c r="HK76" s="98"/>
      <c r="HL76" s="93"/>
      <c r="HM76" s="93"/>
      <c r="HN76" s="93"/>
      <c r="HO76" s="93"/>
      <c r="HQ76" s="91"/>
      <c r="HR76" s="98"/>
      <c r="HS76" s="93"/>
      <c r="HT76" s="93"/>
      <c r="HU76" s="93"/>
      <c r="HV76" s="93"/>
      <c r="HX76" s="91"/>
      <c r="HY76" s="98"/>
      <c r="HZ76" s="93"/>
      <c r="IA76" s="93"/>
      <c r="IB76" s="93"/>
      <c r="IC76" s="93"/>
      <c r="IE76" s="91"/>
      <c r="IF76" s="98"/>
      <c r="IG76" s="93"/>
      <c r="IH76" s="93"/>
      <c r="II76" s="93"/>
      <c r="IJ76" s="93"/>
      <c r="IL76" s="91"/>
      <c r="IM76" s="98"/>
      <c r="IN76" s="93"/>
      <c r="IO76" s="93"/>
      <c r="IP76" s="93"/>
      <c r="IQ76" s="93"/>
      <c r="IS76" s="91"/>
      <c r="IT76" s="98"/>
      <c r="IU76" s="93"/>
      <c r="IV76" s="93"/>
      <c r="IW76" s="93"/>
      <c r="IX76" s="93"/>
      <c r="IZ76" s="91"/>
      <c r="JA76" s="98"/>
      <c r="JB76" s="93"/>
      <c r="JC76" s="93"/>
      <c r="JD76" s="93"/>
      <c r="JE76" s="93"/>
      <c r="JG76" s="91"/>
      <c r="JH76" s="98"/>
      <c r="JI76" s="93"/>
      <c r="JJ76" s="93"/>
      <c r="JK76" s="93"/>
      <c r="JL76" s="93"/>
      <c r="JN76" s="91"/>
      <c r="JO76" s="98"/>
      <c r="JP76" s="93"/>
      <c r="JQ76" s="93"/>
      <c r="JR76" s="93"/>
      <c r="JS76" s="93"/>
    </row>
    <row r="77" spans="1:279" s="78" customFormat="1" ht="12" hidden="1">
      <c r="A77" s="87">
        <v>8</v>
      </c>
      <c r="B77" s="97">
        <v>0.63500000000000001</v>
      </c>
      <c r="C77" s="89">
        <v>-2.2189302188432999E-3</v>
      </c>
      <c r="D77" s="89">
        <v>1.9797818956930999E-3</v>
      </c>
      <c r="E77" s="89">
        <v>-1.5669676937000001E-6</v>
      </c>
      <c r="F77" s="90">
        <v>1.9269686799999998E-6</v>
      </c>
      <c r="G77" s="77"/>
      <c r="H77" s="91"/>
      <c r="I77" s="98"/>
      <c r="J77" s="93"/>
      <c r="K77" s="93"/>
      <c r="L77" s="93"/>
      <c r="M77" s="93"/>
      <c r="N77" s="77"/>
      <c r="O77" s="91"/>
      <c r="P77" s="98"/>
      <c r="Q77" s="93"/>
      <c r="R77" s="93"/>
      <c r="S77" s="93"/>
      <c r="T77" s="93"/>
      <c r="U77" s="77"/>
      <c r="V77" s="91"/>
      <c r="W77" s="98"/>
      <c r="X77" s="93"/>
      <c r="Y77" s="93"/>
      <c r="Z77" s="93"/>
      <c r="AA77" s="93"/>
      <c r="AB77" s="77"/>
      <c r="AC77" s="91"/>
      <c r="AD77" s="98"/>
      <c r="AE77" s="93"/>
      <c r="AF77" s="93"/>
      <c r="AG77" s="93"/>
      <c r="AH77" s="93"/>
      <c r="AI77" s="77"/>
      <c r="AJ77" s="91"/>
      <c r="AK77" s="98"/>
      <c r="AL77" s="93"/>
      <c r="AM77" s="93"/>
      <c r="AN77" s="93"/>
      <c r="AO77" s="93"/>
      <c r="AP77" s="77"/>
      <c r="AQ77" s="94"/>
      <c r="AR77" s="99"/>
      <c r="AS77" s="96"/>
      <c r="AT77" s="96"/>
      <c r="AU77" s="96"/>
      <c r="AV77" s="96"/>
      <c r="AW77" s="77"/>
      <c r="AX77" s="91"/>
      <c r="AY77" s="98"/>
      <c r="AZ77" s="93"/>
      <c r="BA77" s="93"/>
      <c r="BB77" s="93"/>
      <c r="BC77" s="93"/>
      <c r="BD77" s="77"/>
      <c r="BE77" s="91"/>
      <c r="BF77" s="98"/>
      <c r="BG77" s="93"/>
      <c r="BH77" s="93"/>
      <c r="BI77" s="93"/>
      <c r="BJ77" s="93"/>
      <c r="BK77" s="77"/>
      <c r="BL77" s="91"/>
      <c r="BM77" s="98"/>
      <c r="BN77" s="93"/>
      <c r="BO77" s="93"/>
      <c r="BP77" s="93"/>
      <c r="BQ77" s="93"/>
      <c r="BS77" s="91"/>
      <c r="BT77" s="98"/>
      <c r="BU77" s="93"/>
      <c r="BV77" s="93"/>
      <c r="BW77" s="93"/>
      <c r="BX77" s="93"/>
      <c r="BZ77" s="91"/>
      <c r="CA77" s="98"/>
      <c r="CB77" s="93"/>
      <c r="CC77" s="93"/>
      <c r="CD77" s="93"/>
      <c r="CE77" s="93"/>
      <c r="CG77" s="91"/>
      <c r="CH77" s="98"/>
      <c r="CI77" s="93"/>
      <c r="CJ77" s="93"/>
      <c r="CK77" s="93"/>
      <c r="CL77" s="93"/>
      <c r="CN77" s="91"/>
      <c r="CO77" s="98"/>
      <c r="CP77" s="93"/>
      <c r="CQ77" s="93"/>
      <c r="CR77" s="93"/>
      <c r="CS77" s="93"/>
      <c r="CU77" s="91"/>
      <c r="CV77" s="98"/>
      <c r="CW77" s="93"/>
      <c r="CX77" s="93"/>
      <c r="CY77" s="93"/>
      <c r="CZ77" s="93"/>
      <c r="DB77" s="91"/>
      <c r="DC77" s="98"/>
      <c r="DD77" s="93"/>
      <c r="DE77" s="93"/>
      <c r="DF77" s="93"/>
      <c r="DG77" s="93"/>
      <c r="DI77" s="91"/>
      <c r="DJ77" s="98"/>
      <c r="DK77" s="93"/>
      <c r="DL77" s="93"/>
      <c r="DM77" s="93"/>
      <c r="DN77" s="93"/>
      <c r="DP77" s="91"/>
      <c r="DQ77" s="98"/>
      <c r="DR77" s="93"/>
      <c r="DS77" s="93"/>
      <c r="DT77" s="93"/>
      <c r="DU77" s="93"/>
      <c r="DW77" s="91"/>
      <c r="DX77" s="98"/>
      <c r="DY77" s="93"/>
      <c r="DZ77" s="93"/>
      <c r="EA77" s="93"/>
      <c r="EB77" s="93"/>
      <c r="ED77" s="91"/>
      <c r="EE77" s="98"/>
      <c r="EF77" s="93"/>
      <c r="EG77" s="93"/>
      <c r="EH77" s="93"/>
      <c r="EI77" s="93"/>
      <c r="EK77" s="91"/>
      <c r="EL77" s="98"/>
      <c r="EM77" s="93"/>
      <c r="EN77" s="93"/>
      <c r="EO77" s="93"/>
      <c r="EP77" s="93"/>
      <c r="EQ77" s="77"/>
      <c r="ER77" s="91"/>
      <c r="ES77" s="98"/>
      <c r="ET77" s="93"/>
      <c r="EU77" s="93"/>
      <c r="EV77" s="93"/>
      <c r="EW77" s="93"/>
      <c r="EX77" s="77"/>
      <c r="EY77" s="91"/>
      <c r="EZ77" s="98"/>
      <c r="FA77" s="93"/>
      <c r="FB77" s="93"/>
      <c r="FC77" s="93"/>
      <c r="FD77" s="93"/>
      <c r="FE77" s="77"/>
      <c r="FF77" s="91"/>
      <c r="FG77" s="98"/>
      <c r="FH77" s="93"/>
      <c r="FI77" s="93"/>
      <c r="FJ77" s="93"/>
      <c r="FK77" s="93"/>
      <c r="FL77" s="77"/>
      <c r="FM77" s="91"/>
      <c r="FN77" s="98"/>
      <c r="FO77" s="93"/>
      <c r="FP77" s="93"/>
      <c r="FQ77" s="93"/>
      <c r="FR77" s="93"/>
      <c r="FS77" s="77"/>
      <c r="FT77" s="94"/>
      <c r="FU77" s="99"/>
      <c r="FV77" s="96"/>
      <c r="FW77" s="96"/>
      <c r="FX77" s="96"/>
      <c r="FY77" s="96"/>
      <c r="FZ77" s="77"/>
      <c r="GA77" s="91"/>
      <c r="GB77" s="98"/>
      <c r="GC77" s="93"/>
      <c r="GD77" s="93"/>
      <c r="GE77" s="93"/>
      <c r="GF77" s="93"/>
      <c r="GG77" s="77"/>
      <c r="GH77" s="91"/>
      <c r="GI77" s="98"/>
      <c r="GJ77" s="93"/>
      <c r="GK77" s="93"/>
      <c r="GL77" s="93"/>
      <c r="GM77" s="93"/>
      <c r="GN77" s="77"/>
      <c r="GO77" s="91"/>
      <c r="GP77" s="98"/>
      <c r="GQ77" s="93"/>
      <c r="GR77" s="93"/>
      <c r="GS77" s="93"/>
      <c r="GT77" s="93"/>
      <c r="GV77" s="91"/>
      <c r="GW77" s="98"/>
      <c r="GX77" s="93"/>
      <c r="GY77" s="93"/>
      <c r="GZ77" s="93"/>
      <c r="HA77" s="93"/>
      <c r="HC77" s="91"/>
      <c r="HD77" s="98"/>
      <c r="HE77" s="93"/>
      <c r="HF77" s="93"/>
      <c r="HG77" s="93"/>
      <c r="HH77" s="93"/>
      <c r="HJ77" s="91"/>
      <c r="HK77" s="98"/>
      <c r="HL77" s="93"/>
      <c r="HM77" s="93"/>
      <c r="HN77" s="93"/>
      <c r="HO77" s="93"/>
      <c r="HQ77" s="91"/>
      <c r="HR77" s="98"/>
      <c r="HS77" s="93"/>
      <c r="HT77" s="93"/>
      <c r="HU77" s="93"/>
      <c r="HV77" s="93"/>
      <c r="HX77" s="91"/>
      <c r="HY77" s="98"/>
      <c r="HZ77" s="93"/>
      <c r="IA77" s="93"/>
      <c r="IB77" s="93"/>
      <c r="IC77" s="93"/>
      <c r="IE77" s="91"/>
      <c r="IF77" s="98"/>
      <c r="IG77" s="93"/>
      <c r="IH77" s="93"/>
      <c r="II77" s="93"/>
      <c r="IJ77" s="93"/>
      <c r="IL77" s="91"/>
      <c r="IM77" s="98"/>
      <c r="IN77" s="93"/>
      <c r="IO77" s="93"/>
      <c r="IP77" s="93"/>
      <c r="IQ77" s="93"/>
      <c r="IS77" s="91"/>
      <c r="IT77" s="98"/>
      <c r="IU77" s="93"/>
      <c r="IV77" s="93"/>
      <c r="IW77" s="93"/>
      <c r="IX77" s="93"/>
      <c r="IZ77" s="91"/>
      <c r="JA77" s="98"/>
      <c r="JB77" s="93"/>
      <c r="JC77" s="93"/>
      <c r="JD77" s="93"/>
      <c r="JE77" s="93"/>
      <c r="JG77" s="91"/>
      <c r="JH77" s="98"/>
      <c r="JI77" s="93"/>
      <c r="JJ77" s="93"/>
      <c r="JK77" s="93"/>
      <c r="JL77" s="93"/>
      <c r="JN77" s="91"/>
      <c r="JO77" s="98"/>
      <c r="JP77" s="93"/>
      <c r="JQ77" s="93"/>
      <c r="JR77" s="93"/>
      <c r="JS77" s="93"/>
    </row>
    <row r="78" spans="1:279" s="78" customFormat="1" ht="12" hidden="1">
      <c r="A78" s="87">
        <v>9</v>
      </c>
      <c r="B78" s="97">
        <v>0.65500000000000003</v>
      </c>
      <c r="C78" s="89">
        <v>-1.9375650211732999E-3</v>
      </c>
      <c r="D78" s="89">
        <v>1.5367709455657999E-3</v>
      </c>
      <c r="E78" s="89">
        <v>-1.5693987823E-6</v>
      </c>
      <c r="F78" s="90">
        <v>1.9307964415999999E-6</v>
      </c>
      <c r="G78" s="77"/>
      <c r="H78" s="91"/>
      <c r="I78" s="98"/>
      <c r="J78" s="93"/>
      <c r="K78" s="93"/>
      <c r="L78" s="93"/>
      <c r="M78" s="93"/>
      <c r="N78" s="77"/>
      <c r="O78" s="91"/>
      <c r="P78" s="98"/>
      <c r="Q78" s="93"/>
      <c r="R78" s="93"/>
      <c r="S78" s="93"/>
      <c r="T78" s="93"/>
      <c r="U78" s="77"/>
      <c r="V78" s="91"/>
      <c r="W78" s="98"/>
      <c r="X78" s="93"/>
      <c r="Y78" s="93"/>
      <c r="Z78" s="93"/>
      <c r="AA78" s="93"/>
      <c r="AB78" s="77"/>
      <c r="AC78" s="91"/>
      <c r="AD78" s="98"/>
      <c r="AE78" s="93"/>
      <c r="AF78" s="93"/>
      <c r="AG78" s="93"/>
      <c r="AH78" s="93"/>
      <c r="AI78" s="77"/>
      <c r="AJ78" s="91"/>
      <c r="AK78" s="98"/>
      <c r="AL78" s="93"/>
      <c r="AM78" s="93"/>
      <c r="AN78" s="93"/>
      <c r="AO78" s="93"/>
      <c r="AP78" s="77"/>
      <c r="AQ78" s="94"/>
      <c r="AR78" s="99"/>
      <c r="AS78" s="96"/>
      <c r="AT78" s="96"/>
      <c r="AU78" s="96"/>
      <c r="AV78" s="96"/>
      <c r="AW78" s="77"/>
      <c r="AX78" s="91"/>
      <c r="AY78" s="98"/>
      <c r="AZ78" s="93"/>
      <c r="BA78" s="93"/>
      <c r="BB78" s="93"/>
      <c r="BC78" s="93"/>
      <c r="BD78" s="77"/>
      <c r="BE78" s="91"/>
      <c r="BF78" s="98"/>
      <c r="BG78" s="93"/>
      <c r="BH78" s="93"/>
      <c r="BI78" s="93"/>
      <c r="BJ78" s="93"/>
      <c r="BK78" s="77"/>
      <c r="BL78" s="91"/>
      <c r="BM78" s="98"/>
      <c r="BN78" s="93"/>
      <c r="BO78" s="93"/>
      <c r="BP78" s="93"/>
      <c r="BQ78" s="93"/>
      <c r="BS78" s="91"/>
      <c r="BT78" s="98"/>
      <c r="BU78" s="93"/>
      <c r="BV78" s="93"/>
      <c r="BW78" s="93"/>
      <c r="BX78" s="93"/>
      <c r="BZ78" s="91"/>
      <c r="CA78" s="98"/>
      <c r="CB78" s="93"/>
      <c r="CC78" s="93"/>
      <c r="CD78" s="93"/>
      <c r="CE78" s="93"/>
      <c r="CG78" s="91"/>
      <c r="CH78" s="98"/>
      <c r="CI78" s="93"/>
      <c r="CJ78" s="93"/>
      <c r="CK78" s="93"/>
      <c r="CL78" s="93"/>
      <c r="CN78" s="91"/>
      <c r="CO78" s="98"/>
      <c r="CP78" s="93"/>
      <c r="CQ78" s="93"/>
      <c r="CR78" s="93"/>
      <c r="CS78" s="93"/>
      <c r="CU78" s="91"/>
      <c r="CV78" s="98"/>
      <c r="CW78" s="93"/>
      <c r="CX78" s="93"/>
      <c r="CY78" s="93"/>
      <c r="CZ78" s="93"/>
      <c r="DB78" s="91"/>
      <c r="DC78" s="98"/>
      <c r="DD78" s="93"/>
      <c r="DE78" s="93"/>
      <c r="DF78" s="93"/>
      <c r="DG78" s="93"/>
      <c r="DI78" s="91"/>
      <c r="DJ78" s="98"/>
      <c r="DK78" s="93"/>
      <c r="DL78" s="93"/>
      <c r="DM78" s="93"/>
      <c r="DN78" s="93"/>
      <c r="DP78" s="91"/>
      <c r="DQ78" s="98"/>
      <c r="DR78" s="93"/>
      <c r="DS78" s="93"/>
      <c r="DT78" s="93"/>
      <c r="DU78" s="93"/>
      <c r="DW78" s="91"/>
      <c r="DX78" s="98"/>
      <c r="DY78" s="93"/>
      <c r="DZ78" s="93"/>
      <c r="EA78" s="93"/>
      <c r="EB78" s="93"/>
      <c r="ED78" s="91"/>
      <c r="EE78" s="98"/>
      <c r="EF78" s="93"/>
      <c r="EG78" s="93"/>
      <c r="EH78" s="93"/>
      <c r="EI78" s="93"/>
      <c r="EK78" s="91"/>
      <c r="EL78" s="98"/>
      <c r="EM78" s="93"/>
      <c r="EN78" s="93"/>
      <c r="EO78" s="93"/>
      <c r="EP78" s="93"/>
      <c r="EQ78" s="77"/>
      <c r="ER78" s="91"/>
      <c r="ES78" s="98"/>
      <c r="ET78" s="93"/>
      <c r="EU78" s="93"/>
      <c r="EV78" s="93"/>
      <c r="EW78" s="93"/>
      <c r="EX78" s="77"/>
      <c r="EY78" s="91"/>
      <c r="EZ78" s="98"/>
      <c r="FA78" s="93"/>
      <c r="FB78" s="93"/>
      <c r="FC78" s="93"/>
      <c r="FD78" s="93"/>
      <c r="FE78" s="77"/>
      <c r="FF78" s="91"/>
      <c r="FG78" s="98"/>
      <c r="FH78" s="93"/>
      <c r="FI78" s="93"/>
      <c r="FJ78" s="93"/>
      <c r="FK78" s="93"/>
      <c r="FL78" s="77"/>
      <c r="FM78" s="91"/>
      <c r="FN78" s="98"/>
      <c r="FO78" s="93"/>
      <c r="FP78" s="93"/>
      <c r="FQ78" s="93"/>
      <c r="FR78" s="93"/>
      <c r="FS78" s="77"/>
      <c r="FT78" s="94"/>
      <c r="FU78" s="99"/>
      <c r="FV78" s="96"/>
      <c r="FW78" s="96"/>
      <c r="FX78" s="96"/>
      <c r="FY78" s="96"/>
      <c r="FZ78" s="77"/>
      <c r="GA78" s="91"/>
      <c r="GB78" s="98"/>
      <c r="GC78" s="93"/>
      <c r="GD78" s="93"/>
      <c r="GE78" s="93"/>
      <c r="GF78" s="93"/>
      <c r="GG78" s="77"/>
      <c r="GH78" s="91"/>
      <c r="GI78" s="98"/>
      <c r="GJ78" s="93"/>
      <c r="GK78" s="93"/>
      <c r="GL78" s="93"/>
      <c r="GM78" s="93"/>
      <c r="GN78" s="77"/>
      <c r="GO78" s="91"/>
      <c r="GP78" s="98"/>
      <c r="GQ78" s="93"/>
      <c r="GR78" s="93"/>
      <c r="GS78" s="93"/>
      <c r="GT78" s="93"/>
      <c r="GV78" s="91"/>
      <c r="GW78" s="98"/>
      <c r="GX78" s="93"/>
      <c r="GY78" s="93"/>
      <c r="GZ78" s="93"/>
      <c r="HA78" s="93"/>
      <c r="HC78" s="91"/>
      <c r="HD78" s="98"/>
      <c r="HE78" s="93"/>
      <c r="HF78" s="93"/>
      <c r="HG78" s="93"/>
      <c r="HH78" s="93"/>
      <c r="HJ78" s="91"/>
      <c r="HK78" s="98"/>
      <c r="HL78" s="93"/>
      <c r="HM78" s="93"/>
      <c r="HN78" s="93"/>
      <c r="HO78" s="93"/>
      <c r="HQ78" s="91"/>
      <c r="HR78" s="98"/>
      <c r="HS78" s="93"/>
      <c r="HT78" s="93"/>
      <c r="HU78" s="93"/>
      <c r="HV78" s="93"/>
      <c r="HX78" s="91"/>
      <c r="HY78" s="98"/>
      <c r="HZ78" s="93"/>
      <c r="IA78" s="93"/>
      <c r="IB78" s="93"/>
      <c r="IC78" s="93"/>
      <c r="IE78" s="91"/>
      <c r="IF78" s="98"/>
      <c r="IG78" s="93"/>
      <c r="IH78" s="93"/>
      <c r="II78" s="93"/>
      <c r="IJ78" s="93"/>
      <c r="IL78" s="91"/>
      <c r="IM78" s="98"/>
      <c r="IN78" s="93"/>
      <c r="IO78" s="93"/>
      <c r="IP78" s="93"/>
      <c r="IQ78" s="93"/>
      <c r="IS78" s="91"/>
      <c r="IT78" s="98"/>
      <c r="IU78" s="93"/>
      <c r="IV78" s="93"/>
      <c r="IW78" s="93"/>
      <c r="IX78" s="93"/>
      <c r="IZ78" s="91"/>
      <c r="JA78" s="98"/>
      <c r="JB78" s="93"/>
      <c r="JC78" s="93"/>
      <c r="JD78" s="93"/>
      <c r="JE78" s="93"/>
      <c r="JG78" s="91"/>
      <c r="JH78" s="98"/>
      <c r="JI78" s="93"/>
      <c r="JJ78" s="93"/>
      <c r="JK78" s="93"/>
      <c r="JL78" s="93"/>
      <c r="JN78" s="91"/>
      <c r="JO78" s="98"/>
      <c r="JP78" s="93"/>
      <c r="JQ78" s="93"/>
      <c r="JR78" s="93"/>
      <c r="JS78" s="93"/>
    </row>
    <row r="79" spans="1:279" s="78" customFormat="1" ht="12" hidden="1">
      <c r="A79" s="87">
        <v>10</v>
      </c>
      <c r="B79" s="97">
        <v>0.67500000000000004</v>
      </c>
      <c r="C79" s="89">
        <v>-1.8211308776797E-3</v>
      </c>
      <c r="D79" s="89">
        <v>1.3590733713544001E-3</v>
      </c>
      <c r="E79" s="89">
        <v>-1.5704048119999999E-6</v>
      </c>
      <c r="F79" s="90">
        <v>1.9323318076E-6</v>
      </c>
      <c r="G79" s="77"/>
      <c r="H79" s="91"/>
      <c r="I79" s="98"/>
      <c r="J79" s="93"/>
      <c r="K79" s="93"/>
      <c r="L79" s="93"/>
      <c r="M79" s="93"/>
      <c r="N79" s="77"/>
      <c r="O79" s="91"/>
      <c r="P79" s="98"/>
      <c r="Q79" s="93"/>
      <c r="R79" s="93"/>
      <c r="S79" s="93"/>
      <c r="T79" s="93"/>
      <c r="U79" s="77"/>
      <c r="V79" s="91"/>
      <c r="W79" s="98"/>
      <c r="X79" s="93"/>
      <c r="Y79" s="93"/>
      <c r="Z79" s="93"/>
      <c r="AA79" s="93"/>
      <c r="AB79" s="77"/>
      <c r="AC79" s="91"/>
      <c r="AD79" s="98"/>
      <c r="AE79" s="93"/>
      <c r="AF79" s="93"/>
      <c r="AG79" s="93"/>
      <c r="AH79" s="93"/>
      <c r="AI79" s="77"/>
      <c r="AJ79" s="91"/>
      <c r="AK79" s="98"/>
      <c r="AL79" s="93"/>
      <c r="AM79" s="93"/>
      <c r="AN79" s="93"/>
      <c r="AO79" s="93"/>
      <c r="AP79" s="77"/>
      <c r="AQ79" s="94"/>
      <c r="AR79" s="99"/>
      <c r="AS79" s="96"/>
      <c r="AT79" s="96"/>
      <c r="AU79" s="96"/>
      <c r="AV79" s="96"/>
      <c r="AW79" s="77"/>
      <c r="AX79" s="91"/>
      <c r="AY79" s="98"/>
      <c r="AZ79" s="93"/>
      <c r="BA79" s="93"/>
      <c r="BB79" s="93"/>
      <c r="BC79" s="93"/>
      <c r="BD79" s="77"/>
      <c r="BE79" s="91"/>
      <c r="BF79" s="98"/>
      <c r="BG79" s="93"/>
      <c r="BH79" s="93"/>
      <c r="BI79" s="93"/>
      <c r="BJ79" s="93"/>
      <c r="BK79" s="77"/>
      <c r="BL79" s="91"/>
      <c r="BM79" s="98"/>
      <c r="BN79" s="93"/>
      <c r="BO79" s="93"/>
      <c r="BP79" s="93"/>
      <c r="BQ79" s="93"/>
      <c r="BS79" s="91"/>
      <c r="BT79" s="98"/>
      <c r="BU79" s="93"/>
      <c r="BV79" s="93"/>
      <c r="BW79" s="93"/>
      <c r="BX79" s="93"/>
      <c r="BZ79" s="91"/>
      <c r="CA79" s="98"/>
      <c r="CB79" s="93"/>
      <c r="CC79" s="93"/>
      <c r="CD79" s="93"/>
      <c r="CE79" s="93"/>
      <c r="CG79" s="91"/>
      <c r="CH79" s="98"/>
      <c r="CI79" s="93"/>
      <c r="CJ79" s="93"/>
      <c r="CK79" s="93"/>
      <c r="CL79" s="93"/>
      <c r="CN79" s="91"/>
      <c r="CO79" s="98"/>
      <c r="CP79" s="93"/>
      <c r="CQ79" s="93"/>
      <c r="CR79" s="93"/>
      <c r="CS79" s="93"/>
      <c r="CU79" s="91"/>
      <c r="CV79" s="98"/>
      <c r="CW79" s="93"/>
      <c r="CX79" s="93"/>
      <c r="CY79" s="93"/>
      <c r="CZ79" s="93"/>
      <c r="DB79" s="91"/>
      <c r="DC79" s="98"/>
      <c r="DD79" s="93"/>
      <c r="DE79" s="93"/>
      <c r="DF79" s="93"/>
      <c r="DG79" s="93"/>
      <c r="DI79" s="91"/>
      <c r="DJ79" s="98"/>
      <c r="DK79" s="93"/>
      <c r="DL79" s="93"/>
      <c r="DM79" s="93"/>
      <c r="DN79" s="93"/>
      <c r="DP79" s="91"/>
      <c r="DQ79" s="98"/>
      <c r="DR79" s="93"/>
      <c r="DS79" s="93"/>
      <c r="DT79" s="93"/>
      <c r="DU79" s="93"/>
      <c r="DW79" s="91"/>
      <c r="DX79" s="98"/>
      <c r="DY79" s="93"/>
      <c r="DZ79" s="93"/>
      <c r="EA79" s="93"/>
      <c r="EB79" s="93"/>
      <c r="ED79" s="91"/>
      <c r="EE79" s="98"/>
      <c r="EF79" s="93"/>
      <c r="EG79" s="93"/>
      <c r="EH79" s="93"/>
      <c r="EI79" s="93"/>
      <c r="EK79" s="91"/>
      <c r="EL79" s="98"/>
      <c r="EM79" s="93"/>
      <c r="EN79" s="93"/>
      <c r="EO79" s="93"/>
      <c r="EP79" s="93"/>
      <c r="EQ79" s="77"/>
      <c r="ER79" s="91"/>
      <c r="ES79" s="98"/>
      <c r="ET79" s="93"/>
      <c r="EU79" s="93"/>
      <c r="EV79" s="93"/>
      <c r="EW79" s="93"/>
      <c r="EX79" s="77"/>
      <c r="EY79" s="91"/>
      <c r="EZ79" s="98"/>
      <c r="FA79" s="93"/>
      <c r="FB79" s="93"/>
      <c r="FC79" s="93"/>
      <c r="FD79" s="93"/>
      <c r="FE79" s="77"/>
      <c r="FF79" s="91"/>
      <c r="FG79" s="98"/>
      <c r="FH79" s="93"/>
      <c r="FI79" s="93"/>
      <c r="FJ79" s="93"/>
      <c r="FK79" s="93"/>
      <c r="FL79" s="77"/>
      <c r="FM79" s="91"/>
      <c r="FN79" s="98"/>
      <c r="FO79" s="93"/>
      <c r="FP79" s="93"/>
      <c r="FQ79" s="93"/>
      <c r="FR79" s="93"/>
      <c r="FS79" s="77"/>
      <c r="FT79" s="94"/>
      <c r="FU79" s="99"/>
      <c r="FV79" s="96"/>
      <c r="FW79" s="96"/>
      <c r="FX79" s="96"/>
      <c r="FY79" s="96"/>
      <c r="FZ79" s="77"/>
      <c r="GA79" s="91"/>
      <c r="GB79" s="98"/>
      <c r="GC79" s="93"/>
      <c r="GD79" s="93"/>
      <c r="GE79" s="93"/>
      <c r="GF79" s="93"/>
      <c r="GG79" s="77"/>
      <c r="GH79" s="91"/>
      <c r="GI79" s="98"/>
      <c r="GJ79" s="93"/>
      <c r="GK79" s="93"/>
      <c r="GL79" s="93"/>
      <c r="GM79" s="93"/>
      <c r="GN79" s="77"/>
      <c r="GO79" s="91"/>
      <c r="GP79" s="98"/>
      <c r="GQ79" s="93"/>
      <c r="GR79" s="93"/>
      <c r="GS79" s="93"/>
      <c r="GT79" s="93"/>
      <c r="GV79" s="91"/>
      <c r="GW79" s="98"/>
      <c r="GX79" s="93"/>
      <c r="GY79" s="93"/>
      <c r="GZ79" s="93"/>
      <c r="HA79" s="93"/>
      <c r="HC79" s="91"/>
      <c r="HD79" s="98"/>
      <c r="HE79" s="93"/>
      <c r="HF79" s="93"/>
      <c r="HG79" s="93"/>
      <c r="HH79" s="93"/>
      <c r="HJ79" s="91"/>
      <c r="HK79" s="98"/>
      <c r="HL79" s="93"/>
      <c r="HM79" s="93"/>
      <c r="HN79" s="93"/>
      <c r="HO79" s="93"/>
      <c r="HQ79" s="91"/>
      <c r="HR79" s="98"/>
      <c r="HS79" s="93"/>
      <c r="HT79" s="93"/>
      <c r="HU79" s="93"/>
      <c r="HV79" s="93"/>
      <c r="HX79" s="91"/>
      <c r="HY79" s="98"/>
      <c r="HZ79" s="93"/>
      <c r="IA79" s="93"/>
      <c r="IB79" s="93"/>
      <c r="IC79" s="93"/>
      <c r="IE79" s="91"/>
      <c r="IF79" s="98"/>
      <c r="IG79" s="93"/>
      <c r="IH79" s="93"/>
      <c r="II79" s="93"/>
      <c r="IJ79" s="93"/>
      <c r="IL79" s="91"/>
      <c r="IM79" s="98"/>
      <c r="IN79" s="93"/>
      <c r="IO79" s="93"/>
      <c r="IP79" s="93"/>
      <c r="IQ79" s="93"/>
      <c r="IS79" s="91"/>
      <c r="IT79" s="98"/>
      <c r="IU79" s="93"/>
      <c r="IV79" s="93"/>
      <c r="IW79" s="93"/>
      <c r="IX79" s="93"/>
      <c r="IZ79" s="91"/>
      <c r="JA79" s="98"/>
      <c r="JB79" s="93"/>
      <c r="JC79" s="93"/>
      <c r="JD79" s="93"/>
      <c r="JE79" s="93"/>
      <c r="JG79" s="91"/>
      <c r="JH79" s="98"/>
      <c r="JI79" s="93"/>
      <c r="JJ79" s="93"/>
      <c r="JK79" s="93"/>
      <c r="JL79" s="93"/>
      <c r="JN79" s="91"/>
      <c r="JO79" s="98"/>
      <c r="JP79" s="93"/>
      <c r="JQ79" s="93"/>
      <c r="JR79" s="93"/>
      <c r="JS79" s="93"/>
    </row>
    <row r="80" spans="1:279" s="78" customFormat="1" ht="12" hidden="1">
      <c r="A80" s="87">
        <v>11</v>
      </c>
      <c r="B80" s="97">
        <v>0.69499999999999995</v>
      </c>
      <c r="C80" s="89">
        <v>-1.7610562127539E-3</v>
      </c>
      <c r="D80" s="89">
        <v>1.2701185634915999E-3</v>
      </c>
      <c r="E80" s="89">
        <v>-1.570923877E-6</v>
      </c>
      <c r="F80" s="90">
        <v>1.9331004067000001E-6</v>
      </c>
      <c r="G80" s="77"/>
      <c r="H80" s="91"/>
      <c r="I80" s="98"/>
      <c r="J80" s="93"/>
      <c r="K80" s="93"/>
      <c r="L80" s="93"/>
      <c r="M80" s="93"/>
      <c r="N80" s="77"/>
      <c r="O80" s="91"/>
      <c r="P80" s="98"/>
      <c r="Q80" s="93"/>
      <c r="R80" s="93"/>
      <c r="S80" s="93"/>
      <c r="T80" s="93"/>
      <c r="U80" s="77"/>
      <c r="V80" s="91"/>
      <c r="W80" s="98"/>
      <c r="X80" s="93"/>
      <c r="Y80" s="93"/>
      <c r="Z80" s="93"/>
      <c r="AA80" s="93"/>
      <c r="AB80" s="77"/>
      <c r="AC80" s="91"/>
      <c r="AD80" s="98"/>
      <c r="AE80" s="93"/>
      <c r="AF80" s="93"/>
      <c r="AG80" s="93"/>
      <c r="AH80" s="93"/>
      <c r="AI80" s="77"/>
      <c r="AJ80" s="91"/>
      <c r="AK80" s="98"/>
      <c r="AL80" s="93"/>
      <c r="AM80" s="93"/>
      <c r="AN80" s="93"/>
      <c r="AO80" s="93"/>
      <c r="AP80" s="77"/>
      <c r="AQ80" s="94"/>
      <c r="AR80" s="99"/>
      <c r="AS80" s="96"/>
      <c r="AT80" s="96"/>
      <c r="AU80" s="96"/>
      <c r="AV80" s="96"/>
      <c r="AW80" s="77"/>
      <c r="AX80" s="91"/>
      <c r="AY80" s="98"/>
      <c r="AZ80" s="93"/>
      <c r="BA80" s="93"/>
      <c r="BB80" s="93"/>
      <c r="BC80" s="93"/>
      <c r="BD80" s="77"/>
      <c r="BE80" s="91"/>
      <c r="BF80" s="98"/>
      <c r="BG80" s="93"/>
      <c r="BH80" s="93"/>
      <c r="BI80" s="93"/>
      <c r="BJ80" s="93"/>
      <c r="BK80" s="77"/>
      <c r="BL80" s="91"/>
      <c r="BM80" s="98"/>
      <c r="BN80" s="93"/>
      <c r="BO80" s="93"/>
      <c r="BP80" s="93"/>
      <c r="BQ80" s="93"/>
      <c r="BS80" s="91"/>
      <c r="BT80" s="98"/>
      <c r="BU80" s="93"/>
      <c r="BV80" s="93"/>
      <c r="BW80" s="93"/>
      <c r="BX80" s="93"/>
      <c r="BZ80" s="91"/>
      <c r="CA80" s="98"/>
      <c r="CB80" s="93"/>
      <c r="CC80" s="93"/>
      <c r="CD80" s="93"/>
      <c r="CE80" s="93"/>
      <c r="CG80" s="91"/>
      <c r="CH80" s="98"/>
      <c r="CI80" s="93"/>
      <c r="CJ80" s="93"/>
      <c r="CK80" s="93"/>
      <c r="CL80" s="93"/>
      <c r="CN80" s="91"/>
      <c r="CO80" s="98"/>
      <c r="CP80" s="93"/>
      <c r="CQ80" s="93"/>
      <c r="CR80" s="93"/>
      <c r="CS80" s="93"/>
      <c r="CU80" s="91"/>
      <c r="CV80" s="98"/>
      <c r="CW80" s="93"/>
      <c r="CX80" s="93"/>
      <c r="CY80" s="93"/>
      <c r="CZ80" s="93"/>
      <c r="DB80" s="91"/>
      <c r="DC80" s="98"/>
      <c r="DD80" s="93"/>
      <c r="DE80" s="93"/>
      <c r="DF80" s="93"/>
      <c r="DG80" s="93"/>
      <c r="DI80" s="91"/>
      <c r="DJ80" s="98"/>
      <c r="DK80" s="93"/>
      <c r="DL80" s="93"/>
      <c r="DM80" s="93"/>
      <c r="DN80" s="93"/>
      <c r="DP80" s="91"/>
      <c r="DQ80" s="98"/>
      <c r="DR80" s="93"/>
      <c r="DS80" s="93"/>
      <c r="DT80" s="93"/>
      <c r="DU80" s="93"/>
      <c r="DW80" s="91"/>
      <c r="DX80" s="98"/>
      <c r="DY80" s="93"/>
      <c r="DZ80" s="93"/>
      <c r="EA80" s="93"/>
      <c r="EB80" s="93"/>
      <c r="ED80" s="91"/>
      <c r="EE80" s="98"/>
      <c r="EF80" s="93"/>
      <c r="EG80" s="93"/>
      <c r="EH80" s="93"/>
      <c r="EI80" s="93"/>
      <c r="EK80" s="91"/>
      <c r="EL80" s="98"/>
      <c r="EM80" s="93"/>
      <c r="EN80" s="93"/>
      <c r="EO80" s="93"/>
      <c r="EP80" s="93"/>
      <c r="EQ80" s="77"/>
      <c r="ER80" s="91"/>
      <c r="ES80" s="98"/>
      <c r="ET80" s="93"/>
      <c r="EU80" s="93"/>
      <c r="EV80" s="93"/>
      <c r="EW80" s="93"/>
      <c r="EX80" s="77"/>
      <c r="EY80" s="91"/>
      <c r="EZ80" s="98"/>
      <c r="FA80" s="93"/>
      <c r="FB80" s="93"/>
      <c r="FC80" s="93"/>
      <c r="FD80" s="93"/>
      <c r="FE80" s="77"/>
      <c r="FF80" s="91"/>
      <c r="FG80" s="98"/>
      <c r="FH80" s="93"/>
      <c r="FI80" s="93"/>
      <c r="FJ80" s="93"/>
      <c r="FK80" s="93"/>
      <c r="FL80" s="77"/>
      <c r="FM80" s="91"/>
      <c r="FN80" s="98"/>
      <c r="FO80" s="93"/>
      <c r="FP80" s="93"/>
      <c r="FQ80" s="93"/>
      <c r="FR80" s="93"/>
      <c r="FS80" s="77"/>
      <c r="FT80" s="94"/>
      <c r="FU80" s="99"/>
      <c r="FV80" s="96"/>
      <c r="FW80" s="96"/>
      <c r="FX80" s="96"/>
      <c r="FY80" s="96"/>
      <c r="FZ80" s="77"/>
      <c r="GA80" s="91"/>
      <c r="GB80" s="98"/>
      <c r="GC80" s="93"/>
      <c r="GD80" s="93"/>
      <c r="GE80" s="93"/>
      <c r="GF80" s="93"/>
      <c r="GG80" s="77"/>
      <c r="GH80" s="91"/>
      <c r="GI80" s="98"/>
      <c r="GJ80" s="93"/>
      <c r="GK80" s="93"/>
      <c r="GL80" s="93"/>
      <c r="GM80" s="93"/>
      <c r="GN80" s="77"/>
      <c r="GO80" s="91"/>
      <c r="GP80" s="98"/>
      <c r="GQ80" s="93"/>
      <c r="GR80" s="93"/>
      <c r="GS80" s="93"/>
      <c r="GT80" s="93"/>
      <c r="GV80" s="91"/>
      <c r="GW80" s="98"/>
      <c r="GX80" s="93"/>
      <c r="GY80" s="93"/>
      <c r="GZ80" s="93"/>
      <c r="HA80" s="93"/>
      <c r="HC80" s="91"/>
      <c r="HD80" s="98"/>
      <c r="HE80" s="93"/>
      <c r="HF80" s="93"/>
      <c r="HG80" s="93"/>
      <c r="HH80" s="93"/>
      <c r="HJ80" s="91"/>
      <c r="HK80" s="98"/>
      <c r="HL80" s="93"/>
      <c r="HM80" s="93"/>
      <c r="HN80" s="93"/>
      <c r="HO80" s="93"/>
      <c r="HQ80" s="91"/>
      <c r="HR80" s="98"/>
      <c r="HS80" s="93"/>
      <c r="HT80" s="93"/>
      <c r="HU80" s="93"/>
      <c r="HV80" s="93"/>
      <c r="HX80" s="91"/>
      <c r="HY80" s="98"/>
      <c r="HZ80" s="93"/>
      <c r="IA80" s="93"/>
      <c r="IB80" s="93"/>
      <c r="IC80" s="93"/>
      <c r="IE80" s="91"/>
      <c r="IF80" s="98"/>
      <c r="IG80" s="93"/>
      <c r="IH80" s="93"/>
      <c r="II80" s="93"/>
      <c r="IJ80" s="93"/>
      <c r="IL80" s="91"/>
      <c r="IM80" s="98"/>
      <c r="IN80" s="93"/>
      <c r="IO80" s="93"/>
      <c r="IP80" s="93"/>
      <c r="IQ80" s="93"/>
      <c r="IS80" s="91"/>
      <c r="IT80" s="98"/>
      <c r="IU80" s="93"/>
      <c r="IV80" s="93"/>
      <c r="IW80" s="93"/>
      <c r="IX80" s="93"/>
      <c r="IZ80" s="91"/>
      <c r="JA80" s="98"/>
      <c r="JB80" s="93"/>
      <c r="JC80" s="93"/>
      <c r="JD80" s="93"/>
      <c r="JE80" s="93"/>
      <c r="JG80" s="91"/>
      <c r="JH80" s="98"/>
      <c r="JI80" s="93"/>
      <c r="JJ80" s="93"/>
      <c r="JK80" s="93"/>
      <c r="JL80" s="93"/>
      <c r="JN80" s="91"/>
      <c r="JO80" s="98"/>
      <c r="JP80" s="93"/>
      <c r="JQ80" s="93"/>
      <c r="JR80" s="93"/>
      <c r="JS80" s="93"/>
    </row>
    <row r="81" spans="1:279" s="78" customFormat="1" ht="12" hidden="1">
      <c r="A81" s="87">
        <v>12</v>
      </c>
      <c r="B81" s="97">
        <v>0.746</v>
      </c>
      <c r="C81" s="89">
        <v>-1.8105498111601001E-3</v>
      </c>
      <c r="D81" s="89">
        <v>1.3412880691687E-3</v>
      </c>
      <c r="E81" s="89">
        <v>-1.5704962359000001E-6</v>
      </c>
      <c r="F81" s="90">
        <v>1.9324854784999999E-6</v>
      </c>
      <c r="G81" s="77"/>
      <c r="H81" s="91"/>
      <c r="I81" s="98"/>
      <c r="J81" s="93"/>
      <c r="K81" s="93"/>
      <c r="L81" s="93"/>
      <c r="M81" s="93"/>
      <c r="N81" s="77"/>
      <c r="O81" s="91"/>
      <c r="P81" s="98"/>
      <c r="Q81" s="93"/>
      <c r="R81" s="93"/>
      <c r="S81" s="93"/>
      <c r="T81" s="93"/>
      <c r="U81" s="77"/>
      <c r="V81" s="91"/>
      <c r="W81" s="98"/>
      <c r="X81" s="93"/>
      <c r="Y81" s="93"/>
      <c r="Z81" s="93"/>
      <c r="AA81" s="93"/>
      <c r="AB81" s="77"/>
      <c r="AC81" s="91"/>
      <c r="AD81" s="98"/>
      <c r="AE81" s="93"/>
      <c r="AF81" s="93"/>
      <c r="AG81" s="93"/>
      <c r="AH81" s="93"/>
      <c r="AI81" s="77"/>
      <c r="AJ81" s="91"/>
      <c r="AK81" s="98"/>
      <c r="AL81" s="93"/>
      <c r="AM81" s="93"/>
      <c r="AN81" s="93"/>
      <c r="AO81" s="93"/>
      <c r="AP81" s="77"/>
      <c r="AQ81" s="94"/>
      <c r="AR81" s="99"/>
      <c r="AS81" s="96"/>
      <c r="AT81" s="96"/>
      <c r="AU81" s="96"/>
      <c r="AV81" s="96"/>
      <c r="AW81" s="77"/>
      <c r="AX81" s="91"/>
      <c r="AY81" s="98"/>
      <c r="AZ81" s="93"/>
      <c r="BA81" s="93"/>
      <c r="BB81" s="93"/>
      <c r="BC81" s="93"/>
      <c r="BD81" s="77"/>
      <c r="BE81" s="91"/>
      <c r="BF81" s="98"/>
      <c r="BG81" s="93"/>
      <c r="BH81" s="93"/>
      <c r="BI81" s="93"/>
      <c r="BJ81" s="93"/>
      <c r="BK81" s="77"/>
      <c r="BL81" s="91"/>
      <c r="BM81" s="98"/>
      <c r="BN81" s="93"/>
      <c r="BO81" s="93"/>
      <c r="BP81" s="93"/>
      <c r="BQ81" s="93"/>
      <c r="BS81" s="91"/>
      <c r="BT81" s="98"/>
      <c r="BU81" s="93"/>
      <c r="BV81" s="93"/>
      <c r="BW81" s="93"/>
      <c r="BX81" s="93"/>
      <c r="BZ81" s="91"/>
      <c r="CA81" s="98"/>
      <c r="CB81" s="93"/>
      <c r="CC81" s="93"/>
      <c r="CD81" s="93"/>
      <c r="CE81" s="93"/>
      <c r="CG81" s="91"/>
      <c r="CH81" s="98"/>
      <c r="CI81" s="93"/>
      <c r="CJ81" s="93"/>
      <c r="CK81" s="93"/>
      <c r="CL81" s="93"/>
      <c r="CN81" s="91"/>
      <c r="CO81" s="98"/>
      <c r="CP81" s="93"/>
      <c r="CQ81" s="93"/>
      <c r="CR81" s="93"/>
      <c r="CS81" s="93"/>
      <c r="CU81" s="91"/>
      <c r="CV81" s="98"/>
      <c r="CW81" s="93"/>
      <c r="CX81" s="93"/>
      <c r="CY81" s="93"/>
      <c r="CZ81" s="93"/>
      <c r="DB81" s="91"/>
      <c r="DC81" s="98"/>
      <c r="DD81" s="93"/>
      <c r="DE81" s="93"/>
      <c r="DF81" s="93"/>
      <c r="DG81" s="93"/>
      <c r="DI81" s="91"/>
      <c r="DJ81" s="98"/>
      <c r="DK81" s="93"/>
      <c r="DL81" s="93"/>
      <c r="DM81" s="93"/>
      <c r="DN81" s="93"/>
      <c r="DP81" s="91"/>
      <c r="DQ81" s="98"/>
      <c r="DR81" s="93"/>
      <c r="DS81" s="93"/>
      <c r="DT81" s="93"/>
      <c r="DU81" s="93"/>
      <c r="DW81" s="91"/>
      <c r="DX81" s="98"/>
      <c r="DY81" s="93"/>
      <c r="DZ81" s="93"/>
      <c r="EA81" s="93"/>
      <c r="EB81" s="93"/>
      <c r="ED81" s="91"/>
      <c r="EE81" s="98"/>
      <c r="EF81" s="93"/>
      <c r="EG81" s="93"/>
      <c r="EH81" s="93"/>
      <c r="EI81" s="93"/>
      <c r="EK81" s="91"/>
      <c r="EL81" s="98"/>
      <c r="EM81" s="93"/>
      <c r="EN81" s="93"/>
      <c r="EO81" s="93"/>
      <c r="EP81" s="93"/>
      <c r="EQ81" s="77"/>
      <c r="ER81" s="91"/>
      <c r="ES81" s="98"/>
      <c r="ET81" s="93"/>
      <c r="EU81" s="93"/>
      <c r="EV81" s="93"/>
      <c r="EW81" s="93"/>
      <c r="EX81" s="77"/>
      <c r="EY81" s="91"/>
      <c r="EZ81" s="98"/>
      <c r="FA81" s="93"/>
      <c r="FB81" s="93"/>
      <c r="FC81" s="93"/>
      <c r="FD81" s="93"/>
      <c r="FE81" s="77"/>
      <c r="FF81" s="91"/>
      <c r="FG81" s="98"/>
      <c r="FH81" s="93"/>
      <c r="FI81" s="93"/>
      <c r="FJ81" s="93"/>
      <c r="FK81" s="93"/>
      <c r="FL81" s="77"/>
      <c r="FM81" s="91"/>
      <c r="FN81" s="98"/>
      <c r="FO81" s="93"/>
      <c r="FP81" s="93"/>
      <c r="FQ81" s="93"/>
      <c r="FR81" s="93"/>
      <c r="FS81" s="77"/>
      <c r="FT81" s="94"/>
      <c r="FU81" s="99"/>
      <c r="FV81" s="96"/>
      <c r="FW81" s="96"/>
      <c r="FX81" s="96"/>
      <c r="FY81" s="96"/>
      <c r="FZ81" s="77"/>
      <c r="GA81" s="91"/>
      <c r="GB81" s="98"/>
      <c r="GC81" s="93"/>
      <c r="GD81" s="93"/>
      <c r="GE81" s="93"/>
      <c r="GF81" s="93"/>
      <c r="GG81" s="77"/>
      <c r="GH81" s="91"/>
      <c r="GI81" s="98"/>
      <c r="GJ81" s="93"/>
      <c r="GK81" s="93"/>
      <c r="GL81" s="93"/>
      <c r="GM81" s="93"/>
      <c r="GN81" s="77"/>
      <c r="GO81" s="91"/>
      <c r="GP81" s="98"/>
      <c r="GQ81" s="93"/>
      <c r="GR81" s="93"/>
      <c r="GS81" s="93"/>
      <c r="GT81" s="93"/>
      <c r="GV81" s="91"/>
      <c r="GW81" s="98"/>
      <c r="GX81" s="93"/>
      <c r="GY81" s="93"/>
      <c r="GZ81" s="93"/>
      <c r="HA81" s="93"/>
      <c r="HC81" s="91"/>
      <c r="HD81" s="98"/>
      <c r="HE81" s="93"/>
      <c r="HF81" s="93"/>
      <c r="HG81" s="93"/>
      <c r="HH81" s="93"/>
      <c r="HJ81" s="91"/>
      <c r="HK81" s="98"/>
      <c r="HL81" s="93"/>
      <c r="HM81" s="93"/>
      <c r="HN81" s="93"/>
      <c r="HO81" s="93"/>
      <c r="HQ81" s="91"/>
      <c r="HR81" s="98"/>
      <c r="HS81" s="93"/>
      <c r="HT81" s="93"/>
      <c r="HU81" s="93"/>
      <c r="HV81" s="93"/>
      <c r="HX81" s="91"/>
      <c r="HY81" s="98"/>
      <c r="HZ81" s="93"/>
      <c r="IA81" s="93"/>
      <c r="IB81" s="93"/>
      <c r="IC81" s="93"/>
      <c r="IE81" s="91"/>
      <c r="IF81" s="98"/>
      <c r="IG81" s="93"/>
      <c r="IH81" s="93"/>
      <c r="II81" s="93"/>
      <c r="IJ81" s="93"/>
      <c r="IL81" s="91"/>
      <c r="IM81" s="98"/>
      <c r="IN81" s="93"/>
      <c r="IO81" s="93"/>
      <c r="IP81" s="93"/>
      <c r="IQ81" s="93"/>
      <c r="IS81" s="91"/>
      <c r="IT81" s="98"/>
      <c r="IU81" s="93"/>
      <c r="IV81" s="93"/>
      <c r="IW81" s="93"/>
      <c r="IX81" s="93"/>
      <c r="IZ81" s="91"/>
      <c r="JA81" s="98"/>
      <c r="JB81" s="93"/>
      <c r="JC81" s="93"/>
      <c r="JD81" s="93"/>
      <c r="JE81" s="93"/>
      <c r="JG81" s="91"/>
      <c r="JH81" s="98"/>
      <c r="JI81" s="93"/>
      <c r="JJ81" s="93"/>
      <c r="JK81" s="93"/>
      <c r="JL81" s="93"/>
      <c r="JN81" s="91"/>
      <c r="JO81" s="98"/>
      <c r="JP81" s="93"/>
      <c r="JQ81" s="93"/>
      <c r="JR81" s="93"/>
      <c r="JS81" s="93"/>
    </row>
    <row r="82" spans="1:279" s="78" customFormat="1" ht="12" hidden="1">
      <c r="A82" s="87">
        <v>13</v>
      </c>
      <c r="B82" s="97">
        <v>0.76600000000000001</v>
      </c>
      <c r="C82" s="89">
        <v>-2.2215907273458999E-3</v>
      </c>
      <c r="D82" s="89">
        <v>1.8913202829245999E-3</v>
      </c>
      <c r="E82" s="89">
        <v>-1.5669447059999999E-6</v>
      </c>
      <c r="F82" s="90">
        <v>1.9277330176999999E-6</v>
      </c>
      <c r="G82" s="77"/>
      <c r="H82" s="91"/>
      <c r="I82" s="98"/>
      <c r="J82" s="93"/>
      <c r="K82" s="93"/>
      <c r="L82" s="93"/>
      <c r="M82" s="93"/>
      <c r="N82" s="77"/>
      <c r="O82" s="91"/>
      <c r="P82" s="98"/>
      <c r="Q82" s="93"/>
      <c r="R82" s="93"/>
      <c r="S82" s="93"/>
      <c r="T82" s="93"/>
      <c r="U82" s="77"/>
      <c r="V82" s="91"/>
      <c r="W82" s="98"/>
      <c r="X82" s="93"/>
      <c r="Y82" s="93"/>
      <c r="Z82" s="93"/>
      <c r="AA82" s="93"/>
      <c r="AB82" s="77"/>
      <c r="AC82" s="91"/>
      <c r="AD82" s="98"/>
      <c r="AE82" s="93"/>
      <c r="AF82" s="93"/>
      <c r="AG82" s="93"/>
      <c r="AH82" s="93"/>
      <c r="AI82" s="77"/>
      <c r="AJ82" s="91"/>
      <c r="AK82" s="98"/>
      <c r="AL82" s="93"/>
      <c r="AM82" s="93"/>
      <c r="AN82" s="93"/>
      <c r="AO82" s="93"/>
      <c r="AP82" s="77"/>
      <c r="AQ82" s="94"/>
      <c r="AR82" s="99"/>
      <c r="AS82" s="96"/>
      <c r="AT82" s="96"/>
      <c r="AU82" s="96"/>
      <c r="AV82" s="96"/>
      <c r="AW82" s="77"/>
      <c r="AX82" s="91"/>
      <c r="AY82" s="98"/>
      <c r="AZ82" s="93"/>
      <c r="BA82" s="93"/>
      <c r="BB82" s="93"/>
      <c r="BC82" s="93"/>
      <c r="BD82" s="77"/>
      <c r="BE82" s="91"/>
      <c r="BF82" s="98"/>
      <c r="BG82" s="93"/>
      <c r="BH82" s="93"/>
      <c r="BI82" s="93"/>
      <c r="BJ82" s="93"/>
      <c r="BK82" s="77"/>
      <c r="BL82" s="91"/>
      <c r="BM82" s="98"/>
      <c r="BN82" s="93"/>
      <c r="BO82" s="93"/>
      <c r="BP82" s="93"/>
      <c r="BQ82" s="93"/>
      <c r="BS82" s="91"/>
      <c r="BT82" s="98"/>
      <c r="BU82" s="93"/>
      <c r="BV82" s="93"/>
      <c r="BW82" s="93"/>
      <c r="BX82" s="93"/>
      <c r="BZ82" s="91"/>
      <c r="CA82" s="98"/>
      <c r="CB82" s="93"/>
      <c r="CC82" s="93"/>
      <c r="CD82" s="93"/>
      <c r="CE82" s="93"/>
      <c r="CG82" s="91"/>
      <c r="CH82" s="98"/>
      <c r="CI82" s="93"/>
      <c r="CJ82" s="93"/>
      <c r="CK82" s="93"/>
      <c r="CL82" s="93"/>
      <c r="CN82" s="91"/>
      <c r="CO82" s="98"/>
      <c r="CP82" s="93"/>
      <c r="CQ82" s="93"/>
      <c r="CR82" s="93"/>
      <c r="CS82" s="93"/>
      <c r="CU82" s="91"/>
      <c r="CV82" s="98"/>
      <c r="CW82" s="93"/>
      <c r="CX82" s="93"/>
      <c r="CY82" s="93"/>
      <c r="CZ82" s="93"/>
      <c r="DB82" s="91"/>
      <c r="DC82" s="98"/>
      <c r="DD82" s="93"/>
      <c r="DE82" s="93"/>
      <c r="DF82" s="93"/>
      <c r="DG82" s="93"/>
      <c r="DI82" s="91"/>
      <c r="DJ82" s="98"/>
      <c r="DK82" s="93"/>
      <c r="DL82" s="93"/>
      <c r="DM82" s="93"/>
      <c r="DN82" s="93"/>
      <c r="DP82" s="91"/>
      <c r="DQ82" s="98"/>
      <c r="DR82" s="93"/>
      <c r="DS82" s="93"/>
      <c r="DT82" s="93"/>
      <c r="DU82" s="93"/>
      <c r="DW82" s="91"/>
      <c r="DX82" s="98"/>
      <c r="DY82" s="93"/>
      <c r="DZ82" s="93"/>
      <c r="EA82" s="93"/>
      <c r="EB82" s="93"/>
      <c r="ED82" s="91"/>
      <c r="EE82" s="98"/>
      <c r="EF82" s="93"/>
      <c r="EG82" s="93"/>
      <c r="EH82" s="93"/>
      <c r="EI82" s="93"/>
      <c r="EK82" s="91"/>
      <c r="EL82" s="98"/>
      <c r="EM82" s="93"/>
      <c r="EN82" s="93"/>
      <c r="EO82" s="93"/>
      <c r="EP82" s="93"/>
      <c r="EQ82" s="77"/>
      <c r="ER82" s="91"/>
      <c r="ES82" s="98"/>
      <c r="ET82" s="93"/>
      <c r="EU82" s="93"/>
      <c r="EV82" s="93"/>
      <c r="EW82" s="93"/>
      <c r="EX82" s="77"/>
      <c r="EY82" s="91"/>
      <c r="EZ82" s="98"/>
      <c r="FA82" s="93"/>
      <c r="FB82" s="93"/>
      <c r="FC82" s="93"/>
      <c r="FD82" s="93"/>
      <c r="FE82" s="77"/>
      <c r="FF82" s="91"/>
      <c r="FG82" s="98"/>
      <c r="FH82" s="93"/>
      <c r="FI82" s="93"/>
      <c r="FJ82" s="93"/>
      <c r="FK82" s="93"/>
      <c r="FL82" s="77"/>
      <c r="FM82" s="91"/>
      <c r="FN82" s="98"/>
      <c r="FO82" s="93"/>
      <c r="FP82" s="93"/>
      <c r="FQ82" s="93"/>
      <c r="FR82" s="93"/>
      <c r="FS82" s="77"/>
      <c r="FT82" s="94"/>
      <c r="FU82" s="99"/>
      <c r="FV82" s="96"/>
      <c r="FW82" s="96"/>
      <c r="FX82" s="96"/>
      <c r="FY82" s="96"/>
      <c r="FZ82" s="77"/>
      <c r="GA82" s="91"/>
      <c r="GB82" s="98"/>
      <c r="GC82" s="93"/>
      <c r="GD82" s="93"/>
      <c r="GE82" s="93"/>
      <c r="GF82" s="93"/>
      <c r="GG82" s="77"/>
      <c r="GH82" s="91"/>
      <c r="GI82" s="98"/>
      <c r="GJ82" s="93"/>
      <c r="GK82" s="93"/>
      <c r="GL82" s="93"/>
      <c r="GM82" s="93"/>
      <c r="GN82" s="77"/>
      <c r="GO82" s="91"/>
      <c r="GP82" s="98"/>
      <c r="GQ82" s="93"/>
      <c r="GR82" s="93"/>
      <c r="GS82" s="93"/>
      <c r="GT82" s="93"/>
      <c r="GV82" s="91"/>
      <c r="GW82" s="98"/>
      <c r="GX82" s="93"/>
      <c r="GY82" s="93"/>
      <c r="GZ82" s="93"/>
      <c r="HA82" s="93"/>
      <c r="HC82" s="91"/>
      <c r="HD82" s="98"/>
      <c r="HE82" s="93"/>
      <c r="HF82" s="93"/>
      <c r="HG82" s="93"/>
      <c r="HH82" s="93"/>
      <c r="HJ82" s="91"/>
      <c r="HK82" s="98"/>
      <c r="HL82" s="93"/>
      <c r="HM82" s="93"/>
      <c r="HN82" s="93"/>
      <c r="HO82" s="93"/>
      <c r="HQ82" s="91"/>
      <c r="HR82" s="98"/>
      <c r="HS82" s="93"/>
      <c r="HT82" s="93"/>
      <c r="HU82" s="93"/>
      <c r="HV82" s="93"/>
      <c r="HX82" s="91"/>
      <c r="HY82" s="98"/>
      <c r="HZ82" s="93"/>
      <c r="IA82" s="93"/>
      <c r="IB82" s="93"/>
      <c r="IC82" s="93"/>
      <c r="IE82" s="91"/>
      <c r="IF82" s="98"/>
      <c r="IG82" s="93"/>
      <c r="IH82" s="93"/>
      <c r="II82" s="93"/>
      <c r="IJ82" s="93"/>
      <c r="IL82" s="91"/>
      <c r="IM82" s="98"/>
      <c r="IN82" s="93"/>
      <c r="IO82" s="93"/>
      <c r="IP82" s="93"/>
      <c r="IQ82" s="93"/>
      <c r="IS82" s="91"/>
      <c r="IT82" s="98"/>
      <c r="IU82" s="93"/>
      <c r="IV82" s="93"/>
      <c r="IW82" s="93"/>
      <c r="IX82" s="93"/>
      <c r="IZ82" s="91"/>
      <c r="JA82" s="98"/>
      <c r="JB82" s="93"/>
      <c r="JC82" s="93"/>
      <c r="JD82" s="93"/>
      <c r="JE82" s="93"/>
      <c r="JG82" s="91"/>
      <c r="JH82" s="98"/>
      <c r="JI82" s="93"/>
      <c r="JJ82" s="93"/>
      <c r="JK82" s="93"/>
      <c r="JL82" s="93"/>
      <c r="JN82" s="91"/>
      <c r="JO82" s="98"/>
      <c r="JP82" s="93"/>
      <c r="JQ82" s="93"/>
      <c r="JR82" s="93"/>
      <c r="JS82" s="93"/>
    </row>
    <row r="83" spans="1:279" s="78" customFormat="1" ht="12" hidden="1">
      <c r="A83" s="87">
        <v>14</v>
      </c>
      <c r="B83" s="97">
        <v>0.78600000000000003</v>
      </c>
      <c r="C83" s="89">
        <v>-1.950066973645E-3</v>
      </c>
      <c r="D83" s="89">
        <v>1.5367709455657999E-3</v>
      </c>
      <c r="E83" s="89">
        <v>-1.5692907613E-6</v>
      </c>
      <c r="F83" s="90">
        <v>1.9307964415999999E-6</v>
      </c>
      <c r="G83" s="77"/>
      <c r="H83" s="91"/>
      <c r="I83" s="98"/>
      <c r="J83" s="93"/>
      <c r="K83" s="93"/>
      <c r="L83" s="93"/>
      <c r="M83" s="93"/>
      <c r="N83" s="77"/>
      <c r="O83" s="91"/>
      <c r="P83" s="98"/>
      <c r="Q83" s="93"/>
      <c r="R83" s="93"/>
      <c r="S83" s="93"/>
      <c r="T83" s="93"/>
      <c r="U83" s="77"/>
      <c r="V83" s="91"/>
      <c r="W83" s="98"/>
      <c r="X83" s="93"/>
      <c r="Y83" s="93"/>
      <c r="Z83" s="93"/>
      <c r="AA83" s="93"/>
      <c r="AB83" s="77"/>
      <c r="AC83" s="91"/>
      <c r="AD83" s="98"/>
      <c r="AE83" s="93"/>
      <c r="AF83" s="93"/>
      <c r="AG83" s="93"/>
      <c r="AH83" s="93"/>
      <c r="AI83" s="77"/>
      <c r="AJ83" s="91"/>
      <c r="AK83" s="98"/>
      <c r="AL83" s="93"/>
      <c r="AM83" s="93"/>
      <c r="AN83" s="93"/>
      <c r="AO83" s="93"/>
      <c r="AP83" s="77"/>
      <c r="AQ83" s="94"/>
      <c r="AR83" s="99"/>
      <c r="AS83" s="96"/>
      <c r="AT83" s="96"/>
      <c r="AU83" s="96"/>
      <c r="AV83" s="96"/>
      <c r="AW83" s="77"/>
      <c r="AX83" s="91"/>
      <c r="AY83" s="98"/>
      <c r="AZ83" s="93"/>
      <c r="BA83" s="93"/>
      <c r="BB83" s="93"/>
      <c r="BC83" s="93"/>
      <c r="BD83" s="77"/>
      <c r="BE83" s="91"/>
      <c r="BF83" s="98"/>
      <c r="BG83" s="93"/>
      <c r="BH83" s="93"/>
      <c r="BI83" s="93"/>
      <c r="BJ83" s="93"/>
      <c r="BK83" s="77"/>
      <c r="BL83" s="91"/>
      <c r="BM83" s="98"/>
      <c r="BN83" s="93"/>
      <c r="BO83" s="93"/>
      <c r="BP83" s="93"/>
      <c r="BQ83" s="93"/>
      <c r="BS83" s="91"/>
      <c r="BT83" s="98"/>
      <c r="BU83" s="93"/>
      <c r="BV83" s="93"/>
      <c r="BW83" s="93"/>
      <c r="BX83" s="93"/>
      <c r="BZ83" s="91"/>
      <c r="CA83" s="98"/>
      <c r="CB83" s="93"/>
      <c r="CC83" s="93"/>
      <c r="CD83" s="93"/>
      <c r="CE83" s="93"/>
      <c r="CG83" s="91"/>
      <c r="CH83" s="98"/>
      <c r="CI83" s="93"/>
      <c r="CJ83" s="93"/>
      <c r="CK83" s="93"/>
      <c r="CL83" s="93"/>
      <c r="CN83" s="91"/>
      <c r="CO83" s="98"/>
      <c r="CP83" s="93"/>
      <c r="CQ83" s="93"/>
      <c r="CR83" s="93"/>
      <c r="CS83" s="93"/>
      <c r="CU83" s="91"/>
      <c r="CV83" s="98"/>
      <c r="CW83" s="93"/>
      <c r="CX83" s="93"/>
      <c r="CY83" s="93"/>
      <c r="CZ83" s="93"/>
      <c r="DB83" s="91"/>
      <c r="DC83" s="98"/>
      <c r="DD83" s="93"/>
      <c r="DE83" s="93"/>
      <c r="DF83" s="93"/>
      <c r="DG83" s="93"/>
      <c r="DI83" s="91"/>
      <c r="DJ83" s="98"/>
      <c r="DK83" s="93"/>
      <c r="DL83" s="93"/>
      <c r="DM83" s="93"/>
      <c r="DN83" s="93"/>
      <c r="DP83" s="91"/>
      <c r="DQ83" s="98"/>
      <c r="DR83" s="93"/>
      <c r="DS83" s="93"/>
      <c r="DT83" s="93"/>
      <c r="DU83" s="93"/>
      <c r="DW83" s="91"/>
      <c r="DX83" s="98"/>
      <c r="DY83" s="93"/>
      <c r="DZ83" s="93"/>
      <c r="EA83" s="93"/>
      <c r="EB83" s="93"/>
      <c r="ED83" s="91"/>
      <c r="EE83" s="98"/>
      <c r="EF83" s="93"/>
      <c r="EG83" s="93"/>
      <c r="EH83" s="93"/>
      <c r="EI83" s="93"/>
      <c r="EK83" s="91"/>
      <c r="EL83" s="98"/>
      <c r="EM83" s="93"/>
      <c r="EN83" s="93"/>
      <c r="EO83" s="93"/>
      <c r="EP83" s="93"/>
      <c r="EQ83" s="77"/>
      <c r="ER83" s="91"/>
      <c r="ES83" s="98"/>
      <c r="ET83" s="93"/>
      <c r="EU83" s="93"/>
      <c r="EV83" s="93"/>
      <c r="EW83" s="93"/>
      <c r="EX83" s="77"/>
      <c r="EY83" s="91"/>
      <c r="EZ83" s="98"/>
      <c r="FA83" s="93"/>
      <c r="FB83" s="93"/>
      <c r="FC83" s="93"/>
      <c r="FD83" s="93"/>
      <c r="FE83" s="77"/>
      <c r="FF83" s="91"/>
      <c r="FG83" s="98"/>
      <c r="FH83" s="93"/>
      <c r="FI83" s="93"/>
      <c r="FJ83" s="93"/>
      <c r="FK83" s="93"/>
      <c r="FL83" s="77"/>
      <c r="FM83" s="91"/>
      <c r="FN83" s="98"/>
      <c r="FO83" s="93"/>
      <c r="FP83" s="93"/>
      <c r="FQ83" s="93"/>
      <c r="FR83" s="93"/>
      <c r="FS83" s="77"/>
      <c r="FT83" s="94"/>
      <c r="FU83" s="99"/>
      <c r="FV83" s="96"/>
      <c r="FW83" s="96"/>
      <c r="FX83" s="96"/>
      <c r="FY83" s="96"/>
      <c r="FZ83" s="77"/>
      <c r="GA83" s="91"/>
      <c r="GB83" s="98"/>
      <c r="GC83" s="93"/>
      <c r="GD83" s="93"/>
      <c r="GE83" s="93"/>
      <c r="GF83" s="93"/>
      <c r="GG83" s="77"/>
      <c r="GH83" s="91"/>
      <c r="GI83" s="98"/>
      <c r="GJ83" s="93"/>
      <c r="GK83" s="93"/>
      <c r="GL83" s="93"/>
      <c r="GM83" s="93"/>
      <c r="GN83" s="77"/>
      <c r="GO83" s="91"/>
      <c r="GP83" s="98"/>
      <c r="GQ83" s="93"/>
      <c r="GR83" s="93"/>
      <c r="GS83" s="93"/>
      <c r="GT83" s="93"/>
      <c r="GV83" s="91"/>
      <c r="GW83" s="98"/>
      <c r="GX83" s="93"/>
      <c r="GY83" s="93"/>
      <c r="GZ83" s="93"/>
      <c r="HA83" s="93"/>
      <c r="HC83" s="91"/>
      <c r="HD83" s="98"/>
      <c r="HE83" s="93"/>
      <c r="HF83" s="93"/>
      <c r="HG83" s="93"/>
      <c r="HH83" s="93"/>
      <c r="HJ83" s="91"/>
      <c r="HK83" s="98"/>
      <c r="HL83" s="93"/>
      <c r="HM83" s="93"/>
      <c r="HN83" s="93"/>
      <c r="HO83" s="93"/>
      <c r="HQ83" s="91"/>
      <c r="HR83" s="98"/>
      <c r="HS83" s="93"/>
      <c r="HT83" s="93"/>
      <c r="HU83" s="93"/>
      <c r="HV83" s="93"/>
      <c r="HX83" s="91"/>
      <c r="HY83" s="98"/>
      <c r="HZ83" s="93"/>
      <c r="IA83" s="93"/>
      <c r="IB83" s="93"/>
      <c r="IC83" s="93"/>
      <c r="IE83" s="91"/>
      <c r="IF83" s="98"/>
      <c r="IG83" s="93"/>
      <c r="IH83" s="93"/>
      <c r="II83" s="93"/>
      <c r="IJ83" s="93"/>
      <c r="IL83" s="91"/>
      <c r="IM83" s="98"/>
      <c r="IN83" s="93"/>
      <c r="IO83" s="93"/>
      <c r="IP83" s="93"/>
      <c r="IQ83" s="93"/>
      <c r="IS83" s="91"/>
      <c r="IT83" s="98"/>
      <c r="IU83" s="93"/>
      <c r="IV83" s="93"/>
      <c r="IW83" s="93"/>
      <c r="IX83" s="93"/>
      <c r="IZ83" s="91"/>
      <c r="JA83" s="98"/>
      <c r="JB83" s="93"/>
      <c r="JC83" s="93"/>
      <c r="JD83" s="93"/>
      <c r="JE83" s="93"/>
      <c r="JG83" s="91"/>
      <c r="JH83" s="98"/>
      <c r="JI83" s="93"/>
      <c r="JJ83" s="93"/>
      <c r="JK83" s="93"/>
      <c r="JL83" s="93"/>
      <c r="JN83" s="91"/>
      <c r="JO83" s="98"/>
      <c r="JP83" s="93"/>
      <c r="JQ83" s="93"/>
      <c r="JR83" s="93"/>
      <c r="JS83" s="93"/>
    </row>
    <row r="84" spans="1:279" s="78" customFormat="1" ht="12" hidden="1">
      <c r="A84" s="87">
        <v>15</v>
      </c>
      <c r="B84" s="97">
        <v>0.80600000000000005</v>
      </c>
      <c r="C84" s="89">
        <v>-1.7395987201258001E-3</v>
      </c>
      <c r="D84" s="89">
        <v>1.2701185634915999E-3</v>
      </c>
      <c r="E84" s="89">
        <v>-1.5711092769000001E-6</v>
      </c>
      <c r="F84" s="90">
        <v>1.9331004067000001E-6</v>
      </c>
      <c r="G84" s="77"/>
      <c r="H84" s="91"/>
      <c r="I84" s="98"/>
      <c r="J84" s="93"/>
      <c r="K84" s="93"/>
      <c r="L84" s="93"/>
      <c r="M84" s="93"/>
      <c r="N84" s="77"/>
      <c r="O84" s="91"/>
      <c r="P84" s="98"/>
      <c r="Q84" s="93"/>
      <c r="R84" s="93"/>
      <c r="S84" s="93"/>
      <c r="T84" s="93"/>
      <c r="U84" s="77"/>
      <c r="V84" s="91"/>
      <c r="W84" s="98"/>
      <c r="X84" s="93"/>
      <c r="Y84" s="93"/>
      <c r="Z84" s="93"/>
      <c r="AA84" s="93"/>
      <c r="AB84" s="77"/>
      <c r="AC84" s="91"/>
      <c r="AD84" s="98"/>
      <c r="AE84" s="93"/>
      <c r="AF84" s="93"/>
      <c r="AG84" s="93"/>
      <c r="AH84" s="93"/>
      <c r="AI84" s="77"/>
      <c r="AJ84" s="91"/>
      <c r="AK84" s="98"/>
      <c r="AL84" s="93"/>
      <c r="AM84" s="93"/>
      <c r="AN84" s="93"/>
      <c r="AO84" s="93"/>
      <c r="AP84" s="77"/>
      <c r="AQ84" s="94"/>
      <c r="AR84" s="99"/>
      <c r="AS84" s="96"/>
      <c r="AT84" s="96"/>
      <c r="AU84" s="96"/>
      <c r="AV84" s="96"/>
      <c r="AW84" s="77"/>
      <c r="AX84" s="91"/>
      <c r="AY84" s="98"/>
      <c r="AZ84" s="93"/>
      <c r="BA84" s="93"/>
      <c r="BB84" s="93"/>
      <c r="BC84" s="93"/>
      <c r="BD84" s="77"/>
      <c r="BE84" s="91"/>
      <c r="BF84" s="98"/>
      <c r="BG84" s="93"/>
      <c r="BH84" s="93"/>
      <c r="BI84" s="93"/>
      <c r="BJ84" s="93"/>
      <c r="BK84" s="77"/>
      <c r="BL84" s="91"/>
      <c r="BM84" s="98"/>
      <c r="BN84" s="93"/>
      <c r="BO84" s="93"/>
      <c r="BP84" s="93"/>
      <c r="BQ84" s="93"/>
      <c r="BS84" s="91"/>
      <c r="BT84" s="98"/>
      <c r="BU84" s="93"/>
      <c r="BV84" s="93"/>
      <c r="BW84" s="93"/>
      <c r="BX84" s="93"/>
      <c r="BZ84" s="91"/>
      <c r="CA84" s="98"/>
      <c r="CB84" s="93"/>
      <c r="CC84" s="93"/>
      <c r="CD84" s="93"/>
      <c r="CE84" s="93"/>
      <c r="CG84" s="91"/>
      <c r="CH84" s="98"/>
      <c r="CI84" s="93"/>
      <c r="CJ84" s="93"/>
      <c r="CK84" s="93"/>
      <c r="CL84" s="93"/>
      <c r="CN84" s="91"/>
      <c r="CO84" s="98"/>
      <c r="CP84" s="93"/>
      <c r="CQ84" s="93"/>
      <c r="CR84" s="93"/>
      <c r="CS84" s="93"/>
      <c r="CU84" s="91"/>
      <c r="CV84" s="98"/>
      <c r="CW84" s="93"/>
      <c r="CX84" s="93"/>
      <c r="CY84" s="93"/>
      <c r="CZ84" s="93"/>
      <c r="DB84" s="91"/>
      <c r="DC84" s="98"/>
      <c r="DD84" s="93"/>
      <c r="DE84" s="93"/>
      <c r="DF84" s="93"/>
      <c r="DG84" s="93"/>
      <c r="DI84" s="91"/>
      <c r="DJ84" s="98"/>
      <c r="DK84" s="93"/>
      <c r="DL84" s="93"/>
      <c r="DM84" s="93"/>
      <c r="DN84" s="93"/>
      <c r="DP84" s="91"/>
      <c r="DQ84" s="98"/>
      <c r="DR84" s="93"/>
      <c r="DS84" s="93"/>
      <c r="DT84" s="93"/>
      <c r="DU84" s="93"/>
      <c r="DW84" s="91"/>
      <c r="DX84" s="98"/>
      <c r="DY84" s="93"/>
      <c r="DZ84" s="93"/>
      <c r="EA84" s="93"/>
      <c r="EB84" s="93"/>
      <c r="ED84" s="91"/>
      <c r="EE84" s="98"/>
      <c r="EF84" s="93"/>
      <c r="EG84" s="93"/>
      <c r="EH84" s="93"/>
      <c r="EI84" s="93"/>
      <c r="EK84" s="91"/>
      <c r="EL84" s="98"/>
      <c r="EM84" s="93"/>
      <c r="EN84" s="93"/>
      <c r="EO84" s="93"/>
      <c r="EP84" s="93"/>
      <c r="EQ84" s="77"/>
      <c r="ER84" s="91"/>
      <c r="ES84" s="98"/>
      <c r="ET84" s="93"/>
      <c r="EU84" s="93"/>
      <c r="EV84" s="93"/>
      <c r="EW84" s="93"/>
      <c r="EX84" s="77"/>
      <c r="EY84" s="91"/>
      <c r="EZ84" s="98"/>
      <c r="FA84" s="93"/>
      <c r="FB84" s="93"/>
      <c r="FC84" s="93"/>
      <c r="FD84" s="93"/>
      <c r="FE84" s="77"/>
      <c r="FF84" s="91"/>
      <c r="FG84" s="98"/>
      <c r="FH84" s="93"/>
      <c r="FI84" s="93"/>
      <c r="FJ84" s="93"/>
      <c r="FK84" s="93"/>
      <c r="FL84" s="77"/>
      <c r="FM84" s="91"/>
      <c r="FN84" s="98"/>
      <c r="FO84" s="93"/>
      <c r="FP84" s="93"/>
      <c r="FQ84" s="93"/>
      <c r="FR84" s="93"/>
      <c r="FS84" s="77"/>
      <c r="FT84" s="94"/>
      <c r="FU84" s="99"/>
      <c r="FV84" s="96"/>
      <c r="FW84" s="96"/>
      <c r="FX84" s="96"/>
      <c r="FY84" s="96"/>
      <c r="FZ84" s="77"/>
      <c r="GA84" s="91"/>
      <c r="GB84" s="98"/>
      <c r="GC84" s="93"/>
      <c r="GD84" s="93"/>
      <c r="GE84" s="93"/>
      <c r="GF84" s="93"/>
      <c r="GG84" s="77"/>
      <c r="GH84" s="91"/>
      <c r="GI84" s="98"/>
      <c r="GJ84" s="93"/>
      <c r="GK84" s="93"/>
      <c r="GL84" s="93"/>
      <c r="GM84" s="93"/>
      <c r="GN84" s="77"/>
      <c r="GO84" s="91"/>
      <c r="GP84" s="98"/>
      <c r="GQ84" s="93"/>
      <c r="GR84" s="93"/>
      <c r="GS84" s="93"/>
      <c r="GT84" s="93"/>
      <c r="GV84" s="91"/>
      <c r="GW84" s="98"/>
      <c r="GX84" s="93"/>
      <c r="GY84" s="93"/>
      <c r="GZ84" s="93"/>
      <c r="HA84" s="93"/>
      <c r="HC84" s="91"/>
      <c r="HD84" s="98"/>
      <c r="HE84" s="93"/>
      <c r="HF84" s="93"/>
      <c r="HG84" s="93"/>
      <c r="HH84" s="93"/>
      <c r="HJ84" s="91"/>
      <c r="HK84" s="98"/>
      <c r="HL84" s="93"/>
      <c r="HM84" s="93"/>
      <c r="HN84" s="93"/>
      <c r="HO84" s="93"/>
      <c r="HQ84" s="91"/>
      <c r="HR84" s="98"/>
      <c r="HS84" s="93"/>
      <c r="HT84" s="93"/>
      <c r="HU84" s="93"/>
      <c r="HV84" s="93"/>
      <c r="HX84" s="91"/>
      <c r="HY84" s="98"/>
      <c r="HZ84" s="93"/>
      <c r="IA84" s="93"/>
      <c r="IB84" s="93"/>
      <c r="IC84" s="93"/>
      <c r="IE84" s="91"/>
      <c r="IF84" s="98"/>
      <c r="IG84" s="93"/>
      <c r="IH84" s="93"/>
      <c r="II84" s="93"/>
      <c r="IJ84" s="93"/>
      <c r="IL84" s="91"/>
      <c r="IM84" s="98"/>
      <c r="IN84" s="93"/>
      <c r="IO84" s="93"/>
      <c r="IP84" s="93"/>
      <c r="IQ84" s="93"/>
      <c r="IS84" s="91"/>
      <c r="IT84" s="98"/>
      <c r="IU84" s="93"/>
      <c r="IV84" s="93"/>
      <c r="IW84" s="93"/>
      <c r="IX84" s="93"/>
      <c r="IZ84" s="91"/>
      <c r="JA84" s="98"/>
      <c r="JB84" s="93"/>
      <c r="JC84" s="93"/>
      <c r="JD84" s="93"/>
      <c r="JE84" s="93"/>
      <c r="JG84" s="91"/>
      <c r="JH84" s="98"/>
      <c r="JI84" s="93"/>
      <c r="JJ84" s="93"/>
      <c r="JK84" s="93"/>
      <c r="JL84" s="93"/>
      <c r="JN84" s="91"/>
      <c r="JO84" s="98"/>
      <c r="JP84" s="93"/>
      <c r="JQ84" s="93"/>
      <c r="JR84" s="93"/>
      <c r="JS84" s="93"/>
    </row>
    <row r="85" spans="1:279" s="78" customFormat="1" ht="12" hidden="1">
      <c r="A85" s="87">
        <v>16</v>
      </c>
      <c r="B85" s="97">
        <v>0.82599999999999996</v>
      </c>
      <c r="C85" s="89">
        <v>-1.5241519231995999E-3</v>
      </c>
      <c r="D85" s="89">
        <v>1.002829043573E-3</v>
      </c>
      <c r="E85" s="89">
        <v>-1.5729708087000001E-6</v>
      </c>
      <c r="F85" s="90">
        <v>1.9354098768000001E-6</v>
      </c>
      <c r="G85" s="77"/>
      <c r="H85" s="91"/>
      <c r="I85" s="98"/>
      <c r="J85" s="93"/>
      <c r="K85" s="93"/>
      <c r="L85" s="93"/>
      <c r="M85" s="93"/>
      <c r="N85" s="77"/>
      <c r="O85" s="91"/>
      <c r="P85" s="98"/>
      <c r="Q85" s="93"/>
      <c r="R85" s="93"/>
      <c r="S85" s="93"/>
      <c r="T85" s="93"/>
      <c r="U85" s="77"/>
      <c r="V85" s="91"/>
      <c r="W85" s="98"/>
      <c r="X85" s="93"/>
      <c r="Y85" s="93"/>
      <c r="Z85" s="93"/>
      <c r="AA85" s="93"/>
      <c r="AB85" s="77"/>
      <c r="AC85" s="91"/>
      <c r="AD85" s="98"/>
      <c r="AE85" s="93"/>
      <c r="AF85" s="93"/>
      <c r="AG85" s="93"/>
      <c r="AH85" s="93"/>
      <c r="AI85" s="77"/>
      <c r="AJ85" s="91"/>
      <c r="AK85" s="98"/>
      <c r="AL85" s="93"/>
      <c r="AM85" s="93"/>
      <c r="AN85" s="93"/>
      <c r="AO85" s="93"/>
      <c r="AP85" s="77"/>
      <c r="AQ85" s="94"/>
      <c r="AR85" s="99"/>
      <c r="AS85" s="96"/>
      <c r="AT85" s="96"/>
      <c r="AU85" s="96"/>
      <c r="AV85" s="96"/>
      <c r="AW85" s="77"/>
      <c r="AX85" s="91"/>
      <c r="AY85" s="98"/>
      <c r="AZ85" s="93"/>
      <c r="BA85" s="93"/>
      <c r="BB85" s="93"/>
      <c r="BC85" s="93"/>
      <c r="BD85" s="77"/>
      <c r="BE85" s="91"/>
      <c r="BF85" s="98"/>
      <c r="BG85" s="93"/>
      <c r="BH85" s="93"/>
      <c r="BI85" s="93"/>
      <c r="BJ85" s="93"/>
      <c r="BK85" s="77"/>
      <c r="BL85" s="91"/>
      <c r="BM85" s="98"/>
      <c r="BN85" s="93"/>
      <c r="BO85" s="93"/>
      <c r="BP85" s="93"/>
      <c r="BQ85" s="93"/>
      <c r="BS85" s="91"/>
      <c r="BT85" s="98"/>
      <c r="BU85" s="93"/>
      <c r="BV85" s="93"/>
      <c r="BW85" s="93"/>
      <c r="BX85" s="93"/>
      <c r="BZ85" s="91"/>
      <c r="CA85" s="98"/>
      <c r="CB85" s="93"/>
      <c r="CC85" s="93"/>
      <c r="CD85" s="93"/>
      <c r="CE85" s="93"/>
      <c r="CG85" s="91"/>
      <c r="CH85" s="98"/>
      <c r="CI85" s="93"/>
      <c r="CJ85" s="93"/>
      <c r="CK85" s="93"/>
      <c r="CL85" s="93"/>
      <c r="CN85" s="91"/>
      <c r="CO85" s="98"/>
      <c r="CP85" s="93"/>
      <c r="CQ85" s="93"/>
      <c r="CR85" s="93"/>
      <c r="CS85" s="93"/>
      <c r="CU85" s="91"/>
      <c r="CV85" s="98"/>
      <c r="CW85" s="93"/>
      <c r="CX85" s="93"/>
      <c r="CY85" s="93"/>
      <c r="CZ85" s="93"/>
      <c r="DB85" s="91"/>
      <c r="DC85" s="98"/>
      <c r="DD85" s="93"/>
      <c r="DE85" s="93"/>
      <c r="DF85" s="93"/>
      <c r="DG85" s="93"/>
      <c r="DI85" s="91"/>
      <c r="DJ85" s="98"/>
      <c r="DK85" s="93"/>
      <c r="DL85" s="93"/>
      <c r="DM85" s="93"/>
      <c r="DN85" s="93"/>
      <c r="DP85" s="91"/>
      <c r="DQ85" s="98"/>
      <c r="DR85" s="93"/>
      <c r="DS85" s="93"/>
      <c r="DT85" s="93"/>
      <c r="DU85" s="93"/>
      <c r="DW85" s="91"/>
      <c r="DX85" s="98"/>
      <c r="DY85" s="93"/>
      <c r="DZ85" s="93"/>
      <c r="EA85" s="93"/>
      <c r="EB85" s="93"/>
      <c r="ED85" s="91"/>
      <c r="EE85" s="98"/>
      <c r="EF85" s="93"/>
      <c r="EG85" s="93"/>
      <c r="EH85" s="93"/>
      <c r="EI85" s="93"/>
      <c r="EK85" s="91"/>
      <c r="EL85" s="98"/>
      <c r="EM85" s="93"/>
      <c r="EN85" s="93"/>
      <c r="EO85" s="93"/>
      <c r="EP85" s="93"/>
      <c r="EQ85" s="77"/>
      <c r="ER85" s="91"/>
      <c r="ES85" s="98"/>
      <c r="ET85" s="93"/>
      <c r="EU85" s="93"/>
      <c r="EV85" s="93"/>
      <c r="EW85" s="93"/>
      <c r="EX85" s="77"/>
      <c r="EY85" s="91"/>
      <c r="EZ85" s="98"/>
      <c r="FA85" s="93"/>
      <c r="FB85" s="93"/>
      <c r="FC85" s="93"/>
      <c r="FD85" s="93"/>
      <c r="FE85" s="77"/>
      <c r="FF85" s="91"/>
      <c r="FG85" s="98"/>
      <c r="FH85" s="93"/>
      <c r="FI85" s="93"/>
      <c r="FJ85" s="93"/>
      <c r="FK85" s="93"/>
      <c r="FL85" s="77"/>
      <c r="FM85" s="91"/>
      <c r="FN85" s="98"/>
      <c r="FO85" s="93"/>
      <c r="FP85" s="93"/>
      <c r="FQ85" s="93"/>
      <c r="FR85" s="93"/>
      <c r="FS85" s="77"/>
      <c r="FT85" s="94"/>
      <c r="FU85" s="99"/>
      <c r="FV85" s="96"/>
      <c r="FW85" s="96"/>
      <c r="FX85" s="96"/>
      <c r="FY85" s="96"/>
      <c r="FZ85" s="77"/>
      <c r="GA85" s="91"/>
      <c r="GB85" s="98"/>
      <c r="GC85" s="93"/>
      <c r="GD85" s="93"/>
      <c r="GE85" s="93"/>
      <c r="GF85" s="93"/>
      <c r="GG85" s="77"/>
      <c r="GH85" s="91"/>
      <c r="GI85" s="98"/>
      <c r="GJ85" s="93"/>
      <c r="GK85" s="93"/>
      <c r="GL85" s="93"/>
      <c r="GM85" s="93"/>
      <c r="GN85" s="77"/>
      <c r="GO85" s="91"/>
      <c r="GP85" s="98"/>
      <c r="GQ85" s="93"/>
      <c r="GR85" s="93"/>
      <c r="GS85" s="93"/>
      <c r="GT85" s="93"/>
      <c r="GV85" s="91"/>
      <c r="GW85" s="98"/>
      <c r="GX85" s="93"/>
      <c r="GY85" s="93"/>
      <c r="GZ85" s="93"/>
      <c r="HA85" s="93"/>
      <c r="HC85" s="91"/>
      <c r="HD85" s="98"/>
      <c r="HE85" s="93"/>
      <c r="HF85" s="93"/>
      <c r="HG85" s="93"/>
      <c r="HH85" s="93"/>
      <c r="HJ85" s="91"/>
      <c r="HK85" s="98"/>
      <c r="HL85" s="93"/>
      <c r="HM85" s="93"/>
      <c r="HN85" s="93"/>
      <c r="HO85" s="93"/>
      <c r="HQ85" s="91"/>
      <c r="HR85" s="98"/>
      <c r="HS85" s="93"/>
      <c r="HT85" s="93"/>
      <c r="HU85" s="93"/>
      <c r="HV85" s="93"/>
      <c r="HX85" s="91"/>
      <c r="HY85" s="98"/>
      <c r="HZ85" s="93"/>
      <c r="IA85" s="93"/>
      <c r="IB85" s="93"/>
      <c r="IC85" s="93"/>
      <c r="IE85" s="91"/>
      <c r="IF85" s="98"/>
      <c r="IG85" s="93"/>
      <c r="IH85" s="93"/>
      <c r="II85" s="93"/>
      <c r="IJ85" s="93"/>
      <c r="IL85" s="91"/>
      <c r="IM85" s="98"/>
      <c r="IN85" s="93"/>
      <c r="IO85" s="93"/>
      <c r="IP85" s="93"/>
      <c r="IQ85" s="93"/>
      <c r="IS85" s="91"/>
      <c r="IT85" s="98"/>
      <c r="IU85" s="93"/>
      <c r="IV85" s="93"/>
      <c r="IW85" s="93"/>
      <c r="IX85" s="93"/>
      <c r="IZ85" s="91"/>
      <c r="JA85" s="98"/>
      <c r="JB85" s="93"/>
      <c r="JC85" s="93"/>
      <c r="JD85" s="93"/>
      <c r="JE85" s="93"/>
      <c r="JG85" s="91"/>
      <c r="JH85" s="98"/>
      <c r="JI85" s="93"/>
      <c r="JJ85" s="93"/>
      <c r="JK85" s="93"/>
      <c r="JL85" s="93"/>
      <c r="JN85" s="91"/>
      <c r="JO85" s="98"/>
      <c r="JP85" s="93"/>
      <c r="JQ85" s="93"/>
      <c r="JR85" s="93"/>
      <c r="JS85" s="93"/>
    </row>
    <row r="86" spans="1:279" s="78" customFormat="1" ht="12" hidden="1">
      <c r="A86" s="87">
        <v>17</v>
      </c>
      <c r="B86" s="97">
        <v>0.84599999999999997</v>
      </c>
      <c r="C86" s="89">
        <v>-1.3028125169481999E-3</v>
      </c>
      <c r="D86" s="89">
        <v>7.3490009951769999E-4</v>
      </c>
      <c r="E86" s="89">
        <v>-1.5748832546E-6</v>
      </c>
      <c r="F86" s="90">
        <v>1.9377248718E-6</v>
      </c>
      <c r="G86" s="77"/>
      <c r="H86" s="91"/>
      <c r="I86" s="98"/>
      <c r="J86" s="93"/>
      <c r="K86" s="93"/>
      <c r="L86" s="93"/>
      <c r="M86" s="93"/>
      <c r="N86" s="77"/>
      <c r="O86" s="91"/>
      <c r="P86" s="98"/>
      <c r="Q86" s="93"/>
      <c r="R86" s="93"/>
      <c r="S86" s="93"/>
      <c r="T86" s="93"/>
      <c r="U86" s="77"/>
      <c r="V86" s="91"/>
      <c r="W86" s="98"/>
      <c r="X86" s="93"/>
      <c r="Y86" s="93"/>
      <c r="Z86" s="93"/>
      <c r="AA86" s="93"/>
      <c r="AB86" s="77"/>
      <c r="AC86" s="91"/>
      <c r="AD86" s="98"/>
      <c r="AE86" s="93"/>
      <c r="AF86" s="93"/>
      <c r="AG86" s="93"/>
      <c r="AH86" s="93"/>
      <c r="AI86" s="77"/>
      <c r="AJ86" s="91"/>
      <c r="AK86" s="98"/>
      <c r="AL86" s="93"/>
      <c r="AM86" s="93"/>
      <c r="AN86" s="93"/>
      <c r="AO86" s="93"/>
      <c r="AP86" s="77"/>
      <c r="AQ86" s="94"/>
      <c r="AR86" s="99"/>
      <c r="AS86" s="96"/>
      <c r="AT86" s="96"/>
      <c r="AU86" s="96"/>
      <c r="AV86" s="96"/>
      <c r="AW86" s="77"/>
      <c r="AX86" s="91"/>
      <c r="AY86" s="98"/>
      <c r="AZ86" s="93"/>
      <c r="BA86" s="93"/>
      <c r="BB86" s="93"/>
      <c r="BC86" s="93"/>
      <c r="BD86" s="77"/>
      <c r="BE86" s="91"/>
      <c r="BF86" s="98"/>
      <c r="BG86" s="93"/>
      <c r="BH86" s="93"/>
      <c r="BI86" s="93"/>
      <c r="BJ86" s="93"/>
      <c r="BK86" s="77"/>
      <c r="BL86" s="91"/>
      <c r="BM86" s="98"/>
      <c r="BN86" s="93"/>
      <c r="BO86" s="93"/>
      <c r="BP86" s="93"/>
      <c r="BQ86" s="93"/>
      <c r="BS86" s="91"/>
      <c r="BT86" s="98"/>
      <c r="BU86" s="93"/>
      <c r="BV86" s="93"/>
      <c r="BW86" s="93"/>
      <c r="BX86" s="93"/>
      <c r="BZ86" s="91"/>
      <c r="CA86" s="98"/>
      <c r="CB86" s="93"/>
      <c r="CC86" s="93"/>
      <c r="CD86" s="93"/>
      <c r="CE86" s="93"/>
      <c r="CG86" s="91"/>
      <c r="CH86" s="98"/>
      <c r="CI86" s="93"/>
      <c r="CJ86" s="93"/>
      <c r="CK86" s="93"/>
      <c r="CL86" s="93"/>
      <c r="CN86" s="91"/>
      <c r="CO86" s="98"/>
      <c r="CP86" s="93"/>
      <c r="CQ86" s="93"/>
      <c r="CR86" s="93"/>
      <c r="CS86" s="93"/>
      <c r="CU86" s="91"/>
      <c r="CV86" s="98"/>
      <c r="CW86" s="93"/>
      <c r="CX86" s="93"/>
      <c r="CY86" s="93"/>
      <c r="CZ86" s="93"/>
      <c r="DB86" s="91"/>
      <c r="DC86" s="98"/>
      <c r="DD86" s="93"/>
      <c r="DE86" s="93"/>
      <c r="DF86" s="93"/>
      <c r="DG86" s="93"/>
      <c r="DI86" s="91"/>
      <c r="DJ86" s="98"/>
      <c r="DK86" s="93"/>
      <c r="DL86" s="93"/>
      <c r="DM86" s="93"/>
      <c r="DN86" s="93"/>
      <c r="DP86" s="91"/>
      <c r="DQ86" s="98"/>
      <c r="DR86" s="93"/>
      <c r="DS86" s="93"/>
      <c r="DT86" s="93"/>
      <c r="DU86" s="93"/>
      <c r="DW86" s="91"/>
      <c r="DX86" s="98"/>
      <c r="DY86" s="93"/>
      <c r="DZ86" s="93"/>
      <c r="EA86" s="93"/>
      <c r="EB86" s="93"/>
      <c r="ED86" s="91"/>
      <c r="EE86" s="98"/>
      <c r="EF86" s="93"/>
      <c r="EG86" s="93"/>
      <c r="EH86" s="93"/>
      <c r="EI86" s="93"/>
      <c r="EK86" s="91"/>
      <c r="EL86" s="98"/>
      <c r="EM86" s="93"/>
      <c r="EN86" s="93"/>
      <c r="EO86" s="93"/>
      <c r="EP86" s="93"/>
      <c r="EQ86" s="77"/>
      <c r="ER86" s="91"/>
      <c r="ES86" s="98"/>
      <c r="ET86" s="93"/>
      <c r="EU86" s="93"/>
      <c r="EV86" s="93"/>
      <c r="EW86" s="93"/>
      <c r="EX86" s="77"/>
      <c r="EY86" s="91"/>
      <c r="EZ86" s="98"/>
      <c r="FA86" s="93"/>
      <c r="FB86" s="93"/>
      <c r="FC86" s="93"/>
      <c r="FD86" s="93"/>
      <c r="FE86" s="77"/>
      <c r="FF86" s="91"/>
      <c r="FG86" s="98"/>
      <c r="FH86" s="93"/>
      <c r="FI86" s="93"/>
      <c r="FJ86" s="93"/>
      <c r="FK86" s="93"/>
      <c r="FL86" s="77"/>
      <c r="FM86" s="91"/>
      <c r="FN86" s="98"/>
      <c r="FO86" s="93"/>
      <c r="FP86" s="93"/>
      <c r="FQ86" s="93"/>
      <c r="FR86" s="93"/>
      <c r="FS86" s="77"/>
      <c r="FT86" s="94"/>
      <c r="FU86" s="99"/>
      <c r="FV86" s="96"/>
      <c r="FW86" s="96"/>
      <c r="FX86" s="96"/>
      <c r="FY86" s="96"/>
      <c r="FZ86" s="77"/>
      <c r="GA86" s="91"/>
      <c r="GB86" s="98"/>
      <c r="GC86" s="93"/>
      <c r="GD86" s="93"/>
      <c r="GE86" s="93"/>
      <c r="GF86" s="93"/>
      <c r="GG86" s="77"/>
      <c r="GH86" s="91"/>
      <c r="GI86" s="98"/>
      <c r="GJ86" s="93"/>
      <c r="GK86" s="93"/>
      <c r="GL86" s="93"/>
      <c r="GM86" s="93"/>
      <c r="GN86" s="77"/>
      <c r="GO86" s="91"/>
      <c r="GP86" s="98"/>
      <c r="GQ86" s="93"/>
      <c r="GR86" s="93"/>
      <c r="GS86" s="93"/>
      <c r="GT86" s="93"/>
      <c r="GV86" s="91"/>
      <c r="GW86" s="98"/>
      <c r="GX86" s="93"/>
      <c r="GY86" s="93"/>
      <c r="GZ86" s="93"/>
      <c r="HA86" s="93"/>
      <c r="HC86" s="91"/>
      <c r="HD86" s="98"/>
      <c r="HE86" s="93"/>
      <c r="HF86" s="93"/>
      <c r="HG86" s="93"/>
      <c r="HH86" s="93"/>
      <c r="HJ86" s="91"/>
      <c r="HK86" s="98"/>
      <c r="HL86" s="93"/>
      <c r="HM86" s="93"/>
      <c r="HN86" s="93"/>
      <c r="HO86" s="93"/>
      <c r="HQ86" s="91"/>
      <c r="HR86" s="98"/>
      <c r="HS86" s="93"/>
      <c r="HT86" s="93"/>
      <c r="HU86" s="93"/>
      <c r="HV86" s="93"/>
      <c r="HX86" s="91"/>
      <c r="HY86" s="98"/>
      <c r="HZ86" s="93"/>
      <c r="IA86" s="93"/>
      <c r="IB86" s="93"/>
      <c r="IC86" s="93"/>
      <c r="IE86" s="91"/>
      <c r="IF86" s="98"/>
      <c r="IG86" s="93"/>
      <c r="IH86" s="93"/>
      <c r="II86" s="93"/>
      <c r="IJ86" s="93"/>
      <c r="IL86" s="91"/>
      <c r="IM86" s="98"/>
      <c r="IN86" s="93"/>
      <c r="IO86" s="93"/>
      <c r="IP86" s="93"/>
      <c r="IQ86" s="93"/>
      <c r="IS86" s="91"/>
      <c r="IT86" s="98"/>
      <c r="IU86" s="93"/>
      <c r="IV86" s="93"/>
      <c r="IW86" s="93"/>
      <c r="IX86" s="93"/>
      <c r="IZ86" s="91"/>
      <c r="JA86" s="98"/>
      <c r="JB86" s="93"/>
      <c r="JC86" s="93"/>
      <c r="JD86" s="93"/>
      <c r="JE86" s="93"/>
      <c r="JG86" s="91"/>
      <c r="JH86" s="98"/>
      <c r="JI86" s="93"/>
      <c r="JJ86" s="93"/>
      <c r="JK86" s="93"/>
      <c r="JL86" s="93"/>
      <c r="JN86" s="91"/>
      <c r="JO86" s="98"/>
      <c r="JP86" s="93"/>
      <c r="JQ86" s="93"/>
      <c r="JR86" s="93"/>
      <c r="JS86" s="93"/>
    </row>
    <row r="87" spans="1:279" s="78" customFormat="1" ht="12" hidden="1">
      <c r="A87" s="87">
        <v>18</v>
      </c>
      <c r="B87" s="97">
        <v>0.871</v>
      </c>
      <c r="C87" s="89">
        <v>-1.1210535017198999E-3</v>
      </c>
      <c r="D87" s="89">
        <v>5.2009501551659998E-4</v>
      </c>
      <c r="E87" s="89">
        <v>-1.5764537128E-6</v>
      </c>
      <c r="F87" s="90">
        <v>1.9395808590000002E-6</v>
      </c>
      <c r="G87" s="77"/>
      <c r="H87" s="91"/>
      <c r="I87" s="98"/>
      <c r="J87" s="93"/>
      <c r="K87" s="93"/>
      <c r="L87" s="93"/>
      <c r="M87" s="93"/>
      <c r="N87" s="77"/>
      <c r="O87" s="91"/>
      <c r="P87" s="98"/>
      <c r="Q87" s="93"/>
      <c r="R87" s="93"/>
      <c r="S87" s="93"/>
      <c r="T87" s="93"/>
      <c r="U87" s="77"/>
      <c r="V87" s="91"/>
      <c r="W87" s="98"/>
      <c r="X87" s="93"/>
      <c r="Y87" s="93"/>
      <c r="Z87" s="93"/>
      <c r="AA87" s="93"/>
      <c r="AB87" s="77"/>
      <c r="AC87" s="91"/>
      <c r="AD87" s="98"/>
      <c r="AE87" s="93"/>
      <c r="AF87" s="93"/>
      <c r="AG87" s="93"/>
      <c r="AH87" s="93"/>
      <c r="AI87" s="77"/>
      <c r="AJ87" s="91"/>
      <c r="AK87" s="98"/>
      <c r="AL87" s="93"/>
      <c r="AM87" s="93"/>
      <c r="AN87" s="93"/>
      <c r="AO87" s="93"/>
      <c r="AP87" s="77"/>
      <c r="AQ87" s="94"/>
      <c r="AR87" s="99"/>
      <c r="AS87" s="96"/>
      <c r="AT87" s="96"/>
      <c r="AU87" s="96"/>
      <c r="AV87" s="96"/>
      <c r="AW87" s="77"/>
      <c r="AX87" s="91"/>
      <c r="AY87" s="98"/>
      <c r="AZ87" s="93"/>
      <c r="BA87" s="93"/>
      <c r="BB87" s="93"/>
      <c r="BC87" s="93"/>
      <c r="BD87" s="77"/>
      <c r="BE87" s="91"/>
      <c r="BF87" s="98"/>
      <c r="BG87" s="93"/>
      <c r="BH87" s="93"/>
      <c r="BI87" s="93"/>
      <c r="BJ87" s="93"/>
      <c r="BK87" s="77"/>
      <c r="BL87" s="91"/>
      <c r="BM87" s="98"/>
      <c r="BN87" s="93"/>
      <c r="BO87" s="93"/>
      <c r="BP87" s="93"/>
      <c r="BQ87" s="93"/>
      <c r="BS87" s="91"/>
      <c r="BT87" s="98"/>
      <c r="BU87" s="93"/>
      <c r="BV87" s="93"/>
      <c r="BW87" s="93"/>
      <c r="BX87" s="93"/>
      <c r="BZ87" s="91"/>
      <c r="CA87" s="98"/>
      <c r="CB87" s="93"/>
      <c r="CC87" s="93"/>
      <c r="CD87" s="93"/>
      <c r="CE87" s="93"/>
      <c r="CG87" s="91"/>
      <c r="CH87" s="98"/>
      <c r="CI87" s="93"/>
      <c r="CJ87" s="93"/>
      <c r="CK87" s="93"/>
      <c r="CL87" s="93"/>
      <c r="CN87" s="91"/>
      <c r="CO87" s="98"/>
      <c r="CP87" s="93"/>
      <c r="CQ87" s="93"/>
      <c r="CR87" s="93"/>
      <c r="CS87" s="93"/>
      <c r="CU87" s="91"/>
      <c r="CV87" s="98"/>
      <c r="CW87" s="93"/>
      <c r="CX87" s="93"/>
      <c r="CY87" s="93"/>
      <c r="CZ87" s="93"/>
      <c r="DB87" s="91"/>
      <c r="DC87" s="98"/>
      <c r="DD87" s="93"/>
      <c r="DE87" s="93"/>
      <c r="DF87" s="93"/>
      <c r="DG87" s="93"/>
      <c r="DI87" s="91"/>
      <c r="DJ87" s="98"/>
      <c r="DK87" s="93"/>
      <c r="DL87" s="93"/>
      <c r="DM87" s="93"/>
      <c r="DN87" s="93"/>
      <c r="DP87" s="91"/>
      <c r="DQ87" s="98"/>
      <c r="DR87" s="93"/>
      <c r="DS87" s="93"/>
      <c r="DT87" s="93"/>
      <c r="DU87" s="93"/>
      <c r="DW87" s="91"/>
      <c r="DX87" s="98"/>
      <c r="DY87" s="93"/>
      <c r="DZ87" s="93"/>
      <c r="EA87" s="93"/>
      <c r="EB87" s="93"/>
      <c r="ED87" s="91"/>
      <c r="EE87" s="98"/>
      <c r="EF87" s="93"/>
      <c r="EG87" s="93"/>
      <c r="EH87" s="93"/>
      <c r="EI87" s="93"/>
      <c r="EK87" s="91"/>
      <c r="EL87" s="98"/>
      <c r="EM87" s="93"/>
      <c r="EN87" s="93"/>
      <c r="EO87" s="93"/>
      <c r="EP87" s="93"/>
      <c r="EQ87" s="77"/>
      <c r="ER87" s="91"/>
      <c r="ES87" s="98"/>
      <c r="ET87" s="93"/>
      <c r="EU87" s="93"/>
      <c r="EV87" s="93"/>
      <c r="EW87" s="93"/>
      <c r="EX87" s="77"/>
      <c r="EY87" s="91"/>
      <c r="EZ87" s="98"/>
      <c r="FA87" s="93"/>
      <c r="FB87" s="93"/>
      <c r="FC87" s="93"/>
      <c r="FD87" s="93"/>
      <c r="FE87" s="77"/>
      <c r="FF87" s="91"/>
      <c r="FG87" s="98"/>
      <c r="FH87" s="93"/>
      <c r="FI87" s="93"/>
      <c r="FJ87" s="93"/>
      <c r="FK87" s="93"/>
      <c r="FL87" s="77"/>
      <c r="FM87" s="91"/>
      <c r="FN87" s="98"/>
      <c r="FO87" s="93"/>
      <c r="FP87" s="93"/>
      <c r="FQ87" s="93"/>
      <c r="FR87" s="93"/>
      <c r="FS87" s="77"/>
      <c r="FT87" s="94"/>
      <c r="FU87" s="99"/>
      <c r="FV87" s="96"/>
      <c r="FW87" s="96"/>
      <c r="FX87" s="96"/>
      <c r="FY87" s="96"/>
      <c r="FZ87" s="77"/>
      <c r="GA87" s="91"/>
      <c r="GB87" s="98"/>
      <c r="GC87" s="93"/>
      <c r="GD87" s="93"/>
      <c r="GE87" s="93"/>
      <c r="GF87" s="93"/>
      <c r="GG87" s="77"/>
      <c r="GH87" s="91"/>
      <c r="GI87" s="98"/>
      <c r="GJ87" s="93"/>
      <c r="GK87" s="93"/>
      <c r="GL87" s="93"/>
      <c r="GM87" s="93"/>
      <c r="GN87" s="77"/>
      <c r="GO87" s="91"/>
      <c r="GP87" s="98"/>
      <c r="GQ87" s="93"/>
      <c r="GR87" s="93"/>
      <c r="GS87" s="93"/>
      <c r="GT87" s="93"/>
      <c r="GV87" s="91"/>
      <c r="GW87" s="98"/>
      <c r="GX87" s="93"/>
      <c r="GY87" s="93"/>
      <c r="GZ87" s="93"/>
      <c r="HA87" s="93"/>
      <c r="HC87" s="91"/>
      <c r="HD87" s="98"/>
      <c r="HE87" s="93"/>
      <c r="HF87" s="93"/>
      <c r="HG87" s="93"/>
      <c r="HH87" s="93"/>
      <c r="HJ87" s="91"/>
      <c r="HK87" s="98"/>
      <c r="HL87" s="93"/>
      <c r="HM87" s="93"/>
      <c r="HN87" s="93"/>
      <c r="HO87" s="93"/>
      <c r="HQ87" s="91"/>
      <c r="HR87" s="98"/>
      <c r="HS87" s="93"/>
      <c r="HT87" s="93"/>
      <c r="HU87" s="93"/>
      <c r="HV87" s="93"/>
      <c r="HX87" s="91"/>
      <c r="HY87" s="98"/>
      <c r="HZ87" s="93"/>
      <c r="IA87" s="93"/>
      <c r="IB87" s="93"/>
      <c r="IC87" s="93"/>
      <c r="IE87" s="91"/>
      <c r="IF87" s="98"/>
      <c r="IG87" s="93"/>
      <c r="IH87" s="93"/>
      <c r="II87" s="93"/>
      <c r="IJ87" s="93"/>
      <c r="IL87" s="91"/>
      <c r="IM87" s="98"/>
      <c r="IN87" s="93"/>
      <c r="IO87" s="93"/>
      <c r="IP87" s="93"/>
      <c r="IQ87" s="93"/>
      <c r="IS87" s="91"/>
      <c r="IT87" s="98"/>
      <c r="IU87" s="93"/>
      <c r="IV87" s="93"/>
      <c r="IW87" s="93"/>
      <c r="IX87" s="93"/>
      <c r="IZ87" s="91"/>
      <c r="JA87" s="98"/>
      <c r="JB87" s="93"/>
      <c r="JC87" s="93"/>
      <c r="JD87" s="93"/>
      <c r="JE87" s="93"/>
      <c r="JG87" s="91"/>
      <c r="JH87" s="98"/>
      <c r="JI87" s="93"/>
      <c r="JJ87" s="93"/>
      <c r="JK87" s="93"/>
      <c r="JL87" s="93"/>
      <c r="JN87" s="91"/>
      <c r="JO87" s="98"/>
      <c r="JP87" s="93"/>
      <c r="JQ87" s="93"/>
      <c r="JR87" s="93"/>
      <c r="JS87" s="93"/>
    </row>
    <row r="88" spans="1:279" s="78" customFormat="1" ht="12" hidden="1">
      <c r="A88" s="87">
        <v>19</v>
      </c>
      <c r="B88" s="97">
        <v>0.89600000000000002</v>
      </c>
      <c r="C88" s="89">
        <v>-9.3355845193169998E-4</v>
      </c>
      <c r="D88" s="89">
        <v>3.048780487805E-4</v>
      </c>
      <c r="E88" s="89">
        <v>-1.5780737321999999E-6</v>
      </c>
      <c r="F88" s="90">
        <v>1.9414404050000001E-6</v>
      </c>
      <c r="G88" s="77"/>
      <c r="H88" s="91"/>
      <c r="I88" s="98"/>
      <c r="J88" s="93"/>
      <c r="K88" s="93"/>
      <c r="L88" s="93"/>
      <c r="M88" s="93"/>
      <c r="N88" s="77"/>
      <c r="O88" s="91"/>
      <c r="P88" s="98"/>
      <c r="Q88" s="93"/>
      <c r="R88" s="93"/>
      <c r="S88" s="93"/>
      <c r="T88" s="93"/>
      <c r="U88" s="77"/>
      <c r="V88" s="91"/>
      <c r="W88" s="98"/>
      <c r="X88" s="93"/>
      <c r="Y88" s="93"/>
      <c r="Z88" s="93"/>
      <c r="AA88" s="93"/>
      <c r="AB88" s="77"/>
      <c r="AC88" s="91"/>
      <c r="AD88" s="98"/>
      <c r="AE88" s="93"/>
      <c r="AF88" s="93"/>
      <c r="AG88" s="93"/>
      <c r="AH88" s="93"/>
      <c r="AI88" s="77"/>
      <c r="AJ88" s="91"/>
      <c r="AK88" s="98"/>
      <c r="AL88" s="93"/>
      <c r="AM88" s="93"/>
      <c r="AN88" s="93"/>
      <c r="AO88" s="93"/>
      <c r="AP88" s="77"/>
      <c r="AQ88" s="94"/>
      <c r="AR88" s="99"/>
      <c r="AS88" s="96"/>
      <c r="AT88" s="96"/>
      <c r="AU88" s="96"/>
      <c r="AV88" s="96"/>
      <c r="AW88" s="77"/>
      <c r="AX88" s="91"/>
      <c r="AY88" s="98"/>
      <c r="AZ88" s="93"/>
      <c r="BA88" s="93"/>
      <c r="BB88" s="93"/>
      <c r="BC88" s="93"/>
      <c r="BD88" s="77"/>
      <c r="BE88" s="91"/>
      <c r="BF88" s="98"/>
      <c r="BG88" s="93"/>
      <c r="BH88" s="93"/>
      <c r="BI88" s="93"/>
      <c r="BJ88" s="93"/>
      <c r="BK88" s="77"/>
      <c r="BL88" s="91"/>
      <c r="BM88" s="98"/>
      <c r="BN88" s="93"/>
      <c r="BO88" s="93"/>
      <c r="BP88" s="93"/>
      <c r="BQ88" s="93"/>
      <c r="BS88" s="91"/>
      <c r="BT88" s="98"/>
      <c r="BU88" s="93"/>
      <c r="BV88" s="93"/>
      <c r="BW88" s="93"/>
      <c r="BX88" s="93"/>
      <c r="BZ88" s="91"/>
      <c r="CA88" s="98"/>
      <c r="CB88" s="93"/>
      <c r="CC88" s="93"/>
      <c r="CD88" s="93"/>
      <c r="CE88" s="93"/>
      <c r="CG88" s="91"/>
      <c r="CH88" s="98"/>
      <c r="CI88" s="93"/>
      <c r="CJ88" s="93"/>
      <c r="CK88" s="93"/>
      <c r="CL88" s="93"/>
      <c r="CN88" s="91"/>
      <c r="CO88" s="98"/>
      <c r="CP88" s="93"/>
      <c r="CQ88" s="93"/>
      <c r="CR88" s="93"/>
      <c r="CS88" s="93"/>
      <c r="CU88" s="91"/>
      <c r="CV88" s="98"/>
      <c r="CW88" s="93"/>
      <c r="CX88" s="93"/>
      <c r="CY88" s="93"/>
      <c r="CZ88" s="93"/>
      <c r="DB88" s="91"/>
      <c r="DC88" s="98"/>
      <c r="DD88" s="93"/>
      <c r="DE88" s="93"/>
      <c r="DF88" s="93"/>
      <c r="DG88" s="93"/>
      <c r="DI88" s="91"/>
      <c r="DJ88" s="98"/>
      <c r="DK88" s="93"/>
      <c r="DL88" s="93"/>
      <c r="DM88" s="93"/>
      <c r="DN88" s="93"/>
      <c r="DP88" s="91"/>
      <c r="DQ88" s="98"/>
      <c r="DR88" s="93"/>
      <c r="DS88" s="93"/>
      <c r="DT88" s="93"/>
      <c r="DU88" s="93"/>
      <c r="DW88" s="91"/>
      <c r="DX88" s="98"/>
      <c r="DY88" s="93"/>
      <c r="DZ88" s="93"/>
      <c r="EA88" s="93"/>
      <c r="EB88" s="93"/>
      <c r="ED88" s="91"/>
      <c r="EE88" s="98"/>
      <c r="EF88" s="93"/>
      <c r="EG88" s="93"/>
      <c r="EH88" s="93"/>
      <c r="EI88" s="93"/>
      <c r="EK88" s="91"/>
      <c r="EL88" s="98"/>
      <c r="EM88" s="93"/>
      <c r="EN88" s="93"/>
      <c r="EO88" s="93"/>
      <c r="EP88" s="93"/>
      <c r="EQ88" s="77"/>
      <c r="ER88" s="91"/>
      <c r="ES88" s="98"/>
      <c r="ET88" s="93"/>
      <c r="EU88" s="93"/>
      <c r="EV88" s="93"/>
      <c r="EW88" s="93"/>
      <c r="EX88" s="77"/>
      <c r="EY88" s="91"/>
      <c r="EZ88" s="98"/>
      <c r="FA88" s="93"/>
      <c r="FB88" s="93"/>
      <c r="FC88" s="93"/>
      <c r="FD88" s="93"/>
      <c r="FE88" s="77"/>
      <c r="FF88" s="91"/>
      <c r="FG88" s="98"/>
      <c r="FH88" s="93"/>
      <c r="FI88" s="93"/>
      <c r="FJ88" s="93"/>
      <c r="FK88" s="93"/>
      <c r="FL88" s="77"/>
      <c r="FM88" s="91"/>
      <c r="FN88" s="98"/>
      <c r="FO88" s="93"/>
      <c r="FP88" s="93"/>
      <c r="FQ88" s="93"/>
      <c r="FR88" s="93"/>
      <c r="FS88" s="77"/>
      <c r="FT88" s="94"/>
      <c r="FU88" s="99"/>
      <c r="FV88" s="96"/>
      <c r="FW88" s="96"/>
      <c r="FX88" s="96"/>
      <c r="FY88" s="96"/>
      <c r="FZ88" s="77"/>
      <c r="GA88" s="91"/>
      <c r="GB88" s="98"/>
      <c r="GC88" s="93"/>
      <c r="GD88" s="93"/>
      <c r="GE88" s="93"/>
      <c r="GF88" s="93"/>
      <c r="GG88" s="77"/>
      <c r="GH88" s="91"/>
      <c r="GI88" s="98"/>
      <c r="GJ88" s="93"/>
      <c r="GK88" s="93"/>
      <c r="GL88" s="93"/>
      <c r="GM88" s="93"/>
      <c r="GN88" s="77"/>
      <c r="GO88" s="91"/>
      <c r="GP88" s="98"/>
      <c r="GQ88" s="93"/>
      <c r="GR88" s="93"/>
      <c r="GS88" s="93"/>
      <c r="GT88" s="93"/>
      <c r="GV88" s="91"/>
      <c r="GW88" s="98"/>
      <c r="GX88" s="93"/>
      <c r="GY88" s="93"/>
      <c r="GZ88" s="93"/>
      <c r="HA88" s="93"/>
      <c r="HC88" s="91"/>
      <c r="HD88" s="98"/>
      <c r="HE88" s="93"/>
      <c r="HF88" s="93"/>
      <c r="HG88" s="93"/>
      <c r="HH88" s="93"/>
      <c r="HJ88" s="91"/>
      <c r="HK88" s="98"/>
      <c r="HL88" s="93"/>
      <c r="HM88" s="93"/>
      <c r="HN88" s="93"/>
      <c r="HO88" s="93"/>
      <c r="HQ88" s="91"/>
      <c r="HR88" s="98"/>
      <c r="HS88" s="93"/>
      <c r="HT88" s="93"/>
      <c r="HU88" s="93"/>
      <c r="HV88" s="93"/>
      <c r="HX88" s="91"/>
      <c r="HY88" s="98"/>
      <c r="HZ88" s="93"/>
      <c r="IA88" s="93"/>
      <c r="IB88" s="93"/>
      <c r="IC88" s="93"/>
      <c r="IE88" s="91"/>
      <c r="IF88" s="98"/>
      <c r="IG88" s="93"/>
      <c r="IH88" s="93"/>
      <c r="II88" s="93"/>
      <c r="IJ88" s="93"/>
      <c r="IL88" s="91"/>
      <c r="IM88" s="98"/>
      <c r="IN88" s="93"/>
      <c r="IO88" s="93"/>
      <c r="IP88" s="93"/>
      <c r="IQ88" s="93"/>
      <c r="IS88" s="91"/>
      <c r="IT88" s="98"/>
      <c r="IU88" s="93"/>
      <c r="IV88" s="93"/>
      <c r="IW88" s="93"/>
      <c r="IX88" s="93"/>
      <c r="IZ88" s="91"/>
      <c r="JA88" s="98"/>
      <c r="JB88" s="93"/>
      <c r="JC88" s="93"/>
      <c r="JD88" s="93"/>
      <c r="JE88" s="93"/>
      <c r="JG88" s="91"/>
      <c r="JH88" s="98"/>
      <c r="JI88" s="93"/>
      <c r="JJ88" s="93"/>
      <c r="JK88" s="93"/>
      <c r="JL88" s="93"/>
      <c r="JN88" s="91"/>
      <c r="JO88" s="98"/>
      <c r="JP88" s="93"/>
      <c r="JQ88" s="93"/>
      <c r="JR88" s="93"/>
      <c r="JS88" s="93"/>
    </row>
    <row r="89" spans="1:279" s="78" customFormat="1" ht="12" hidden="1">
      <c r="A89" s="87">
        <v>20</v>
      </c>
      <c r="B89" s="97">
        <v>0.996</v>
      </c>
      <c r="C89" s="89">
        <v>-7.2383060252839996E-4</v>
      </c>
      <c r="D89" s="89">
        <v>7.1260161171100004E-5</v>
      </c>
      <c r="E89" s="89">
        <v>-1.5798858503999999E-6</v>
      </c>
      <c r="F89" s="90">
        <v>1.9434589410000001E-6</v>
      </c>
      <c r="G89" s="77"/>
      <c r="H89" s="91"/>
      <c r="I89" s="98"/>
      <c r="J89" s="100"/>
      <c r="K89" s="100"/>
      <c r="L89" s="93"/>
      <c r="M89" s="93"/>
      <c r="N89" s="77"/>
      <c r="O89" s="91"/>
      <c r="P89" s="98"/>
      <c r="Q89" s="100"/>
      <c r="R89" s="100"/>
      <c r="S89" s="93"/>
      <c r="T89" s="93"/>
      <c r="U89" s="77"/>
      <c r="V89" s="91"/>
      <c r="W89" s="98"/>
      <c r="X89" s="100"/>
      <c r="Y89" s="100"/>
      <c r="Z89" s="93"/>
      <c r="AA89" s="93"/>
      <c r="AB89" s="77"/>
      <c r="AC89" s="91"/>
      <c r="AD89" s="98"/>
      <c r="AE89" s="100"/>
      <c r="AF89" s="100"/>
      <c r="AG89" s="93"/>
      <c r="AH89" s="93"/>
      <c r="AI89" s="77"/>
      <c r="AJ89" s="91"/>
      <c r="AK89" s="98"/>
      <c r="AL89" s="100"/>
      <c r="AM89" s="100"/>
      <c r="AN89" s="93"/>
      <c r="AO89" s="93"/>
      <c r="AP89" s="77"/>
      <c r="AQ89" s="94"/>
      <c r="AR89" s="99"/>
      <c r="AS89" s="589"/>
      <c r="AT89" s="589"/>
      <c r="AU89" s="96"/>
      <c r="AV89" s="96"/>
      <c r="AW89" s="77"/>
      <c r="AX89" s="91"/>
      <c r="AY89" s="98"/>
      <c r="AZ89" s="100"/>
      <c r="BA89" s="100"/>
      <c r="BB89" s="93"/>
      <c r="BC89" s="93"/>
      <c r="BD89" s="77"/>
      <c r="BE89" s="91"/>
      <c r="BF89" s="98"/>
      <c r="BG89" s="589"/>
      <c r="BH89" s="589"/>
      <c r="BI89" s="93"/>
      <c r="BJ89" s="93"/>
      <c r="BK89" s="77"/>
      <c r="BL89" s="91"/>
      <c r="BM89" s="98"/>
      <c r="BN89" s="589"/>
      <c r="BO89" s="589"/>
      <c r="BP89" s="93"/>
      <c r="BQ89" s="93"/>
      <c r="BS89" s="91"/>
      <c r="BT89" s="98"/>
      <c r="BU89" s="589"/>
      <c r="BV89" s="589"/>
      <c r="BW89" s="93"/>
      <c r="BX89" s="93"/>
      <c r="BZ89" s="91"/>
      <c r="CA89" s="98"/>
      <c r="CB89" s="589"/>
      <c r="CC89" s="589"/>
      <c r="CD89" s="93"/>
      <c r="CE89" s="93"/>
      <c r="CG89" s="91"/>
      <c r="CH89" s="98"/>
      <c r="CI89" s="589"/>
      <c r="CJ89" s="589"/>
      <c r="CK89" s="93"/>
      <c r="CL89" s="93"/>
      <c r="CN89" s="91"/>
      <c r="CO89" s="98"/>
      <c r="CP89" s="589"/>
      <c r="CQ89" s="589"/>
      <c r="CR89" s="93"/>
      <c r="CS89" s="93"/>
      <c r="CU89" s="91"/>
      <c r="CV89" s="98"/>
      <c r="CW89" s="589"/>
      <c r="CX89" s="589"/>
      <c r="CY89" s="93"/>
      <c r="CZ89" s="93"/>
      <c r="DB89" s="91"/>
      <c r="DC89" s="98"/>
      <c r="DD89" s="589"/>
      <c r="DE89" s="589"/>
      <c r="DF89" s="93"/>
      <c r="DG89" s="93"/>
      <c r="DI89" s="91"/>
      <c r="DJ89" s="98"/>
      <c r="DK89" s="589"/>
      <c r="DL89" s="589"/>
      <c r="DM89" s="93"/>
      <c r="DN89" s="93"/>
      <c r="DP89" s="91"/>
      <c r="DQ89" s="98"/>
      <c r="DR89" s="589"/>
      <c r="DS89" s="589"/>
      <c r="DT89" s="93"/>
      <c r="DU89" s="93"/>
      <c r="DW89" s="91"/>
      <c r="DX89" s="98"/>
      <c r="DY89" s="589"/>
      <c r="DZ89" s="589"/>
      <c r="EA89" s="93"/>
      <c r="EB89" s="93"/>
      <c r="ED89" s="91"/>
      <c r="EE89" s="98"/>
      <c r="EF89" s="589"/>
      <c r="EG89" s="589"/>
      <c r="EH89" s="93"/>
      <c r="EI89" s="93"/>
      <c r="EK89" s="91"/>
      <c r="EL89" s="98"/>
      <c r="EM89" s="100"/>
      <c r="EN89" s="100"/>
      <c r="EO89" s="93"/>
      <c r="EP89" s="93"/>
      <c r="EQ89" s="77"/>
      <c r="ER89" s="91"/>
      <c r="ES89" s="98"/>
      <c r="ET89" s="100"/>
      <c r="EU89" s="100"/>
      <c r="EV89" s="93"/>
      <c r="EW89" s="93"/>
      <c r="EX89" s="77"/>
      <c r="EY89" s="91"/>
      <c r="EZ89" s="98"/>
      <c r="FA89" s="100"/>
      <c r="FB89" s="100"/>
      <c r="FC89" s="93"/>
      <c r="FD89" s="93"/>
      <c r="FE89" s="77"/>
      <c r="FF89" s="91"/>
      <c r="FG89" s="98"/>
      <c r="FH89" s="100"/>
      <c r="FI89" s="100"/>
      <c r="FJ89" s="93"/>
      <c r="FK89" s="93"/>
      <c r="FL89" s="77"/>
      <c r="FM89" s="91"/>
      <c r="FN89" s="98"/>
      <c r="FO89" s="100"/>
      <c r="FP89" s="100"/>
      <c r="FQ89" s="93"/>
      <c r="FR89" s="93"/>
      <c r="FS89" s="77"/>
      <c r="FT89" s="94"/>
      <c r="FU89" s="99"/>
      <c r="FV89" s="589"/>
      <c r="FW89" s="589"/>
      <c r="FX89" s="96"/>
      <c r="FY89" s="96"/>
      <c r="FZ89" s="77"/>
      <c r="GA89" s="91"/>
      <c r="GB89" s="98"/>
      <c r="GC89" s="100"/>
      <c r="GD89" s="100"/>
      <c r="GE89" s="93"/>
      <c r="GF89" s="93"/>
      <c r="GG89" s="77"/>
      <c r="GH89" s="91"/>
      <c r="GI89" s="98"/>
      <c r="GJ89" s="589"/>
      <c r="GK89" s="589"/>
      <c r="GL89" s="93"/>
      <c r="GM89" s="93"/>
      <c r="GN89" s="77"/>
      <c r="GO89" s="91"/>
      <c r="GP89" s="98"/>
      <c r="GQ89" s="589"/>
      <c r="GR89" s="589"/>
      <c r="GS89" s="93"/>
      <c r="GT89" s="93"/>
      <c r="GV89" s="91"/>
      <c r="GW89" s="98"/>
      <c r="GX89" s="589"/>
      <c r="GY89" s="589"/>
      <c r="GZ89" s="93"/>
      <c r="HA89" s="93"/>
      <c r="HC89" s="91"/>
      <c r="HD89" s="98"/>
      <c r="HE89" s="589"/>
      <c r="HF89" s="589"/>
      <c r="HG89" s="93"/>
      <c r="HH89" s="93"/>
      <c r="HJ89" s="91"/>
      <c r="HK89" s="98"/>
      <c r="HL89" s="589"/>
      <c r="HM89" s="589"/>
      <c r="HN89" s="93"/>
      <c r="HO89" s="93"/>
      <c r="HQ89" s="91"/>
      <c r="HR89" s="98"/>
      <c r="HS89" s="589"/>
      <c r="HT89" s="589"/>
      <c r="HU89" s="93"/>
      <c r="HV89" s="93"/>
      <c r="HX89" s="91"/>
      <c r="HY89" s="98"/>
      <c r="HZ89" s="589"/>
      <c r="IA89" s="589"/>
      <c r="IB89" s="93"/>
      <c r="IC89" s="93"/>
      <c r="IE89" s="91"/>
      <c r="IF89" s="98"/>
      <c r="IG89" s="589"/>
      <c r="IH89" s="589"/>
      <c r="II89" s="93"/>
      <c r="IJ89" s="93"/>
      <c r="IL89" s="91"/>
      <c r="IM89" s="98"/>
      <c r="IN89" s="589"/>
      <c r="IO89" s="589"/>
      <c r="IP89" s="93"/>
      <c r="IQ89" s="93"/>
      <c r="IS89" s="91"/>
      <c r="IT89" s="98"/>
      <c r="IU89" s="589"/>
      <c r="IV89" s="589"/>
      <c r="IW89" s="93"/>
      <c r="IX89" s="93"/>
      <c r="IZ89" s="91"/>
      <c r="JA89" s="98"/>
      <c r="JB89" s="589"/>
      <c r="JC89" s="589"/>
      <c r="JD89" s="93"/>
      <c r="JE89" s="93"/>
      <c r="JG89" s="91"/>
      <c r="JH89" s="98"/>
      <c r="JI89" s="589"/>
      <c r="JJ89" s="589"/>
      <c r="JK89" s="93"/>
      <c r="JL89" s="93"/>
      <c r="JN89" s="91"/>
      <c r="JO89" s="98"/>
      <c r="JP89" s="589"/>
      <c r="JQ89" s="589"/>
      <c r="JR89" s="93"/>
      <c r="JS89" s="93"/>
    </row>
    <row r="90" spans="1:279" s="78" customFormat="1" ht="12" hidden="1">
      <c r="A90" s="87">
        <v>21</v>
      </c>
      <c r="B90" s="88">
        <v>1.3</v>
      </c>
      <c r="C90" s="89">
        <v>-9.0820623269320005E-4</v>
      </c>
      <c r="D90" s="89">
        <v>2.5635145996889998E-4</v>
      </c>
      <c r="E90" s="89">
        <v>7.4474093761E-6</v>
      </c>
      <c r="F90" s="90">
        <v>-7.1188764479E-6</v>
      </c>
      <c r="G90" s="77"/>
      <c r="H90" s="91"/>
      <c r="I90" s="92"/>
      <c r="J90" s="100"/>
      <c r="K90" s="100"/>
      <c r="L90" s="93"/>
      <c r="M90" s="93"/>
      <c r="N90" s="77"/>
      <c r="O90" s="91"/>
      <c r="P90" s="92"/>
      <c r="Q90" s="100"/>
      <c r="R90" s="100"/>
      <c r="S90" s="93"/>
      <c r="T90" s="93"/>
      <c r="U90" s="77"/>
      <c r="V90" s="91"/>
      <c r="W90" s="92"/>
      <c r="X90" s="100"/>
      <c r="Y90" s="100"/>
      <c r="Z90" s="93"/>
      <c r="AA90" s="93"/>
      <c r="AB90" s="77"/>
      <c r="AC90" s="91"/>
      <c r="AD90" s="92"/>
      <c r="AE90" s="100"/>
      <c r="AF90" s="100"/>
      <c r="AG90" s="93"/>
      <c r="AH90" s="93"/>
      <c r="AI90" s="77"/>
      <c r="AJ90" s="91"/>
      <c r="AK90" s="92"/>
      <c r="AL90" s="100"/>
      <c r="AM90" s="100"/>
      <c r="AN90" s="93"/>
      <c r="AO90" s="93"/>
      <c r="AP90" s="77"/>
      <c r="AQ90" s="94"/>
      <c r="AR90" s="95"/>
      <c r="AS90" s="589"/>
      <c r="AT90" s="589"/>
      <c r="AU90" s="96"/>
      <c r="AV90" s="96"/>
      <c r="AW90" s="77"/>
      <c r="AX90" s="91"/>
      <c r="AY90" s="92"/>
      <c r="AZ90" s="100"/>
      <c r="BA90" s="100"/>
      <c r="BB90" s="93"/>
      <c r="BC90" s="93"/>
      <c r="BD90" s="77"/>
      <c r="BE90" s="91"/>
      <c r="BF90" s="92"/>
      <c r="BG90" s="589"/>
      <c r="BH90" s="589"/>
      <c r="BI90" s="93"/>
      <c r="BJ90" s="93"/>
      <c r="BK90" s="77"/>
      <c r="BL90" s="91"/>
      <c r="BM90" s="92"/>
      <c r="BN90" s="589"/>
      <c r="BO90" s="589"/>
      <c r="BP90" s="93"/>
      <c r="BQ90" s="93"/>
      <c r="BS90" s="91"/>
      <c r="BT90" s="92"/>
      <c r="BU90" s="589"/>
      <c r="BV90" s="589"/>
      <c r="BW90" s="93"/>
      <c r="BX90" s="93"/>
      <c r="BZ90" s="91"/>
      <c r="CA90" s="92"/>
      <c r="CB90" s="589"/>
      <c r="CC90" s="589"/>
      <c r="CD90" s="93"/>
      <c r="CE90" s="93"/>
      <c r="CG90" s="91"/>
      <c r="CH90" s="92"/>
      <c r="CI90" s="589"/>
      <c r="CJ90" s="589"/>
      <c r="CK90" s="93"/>
      <c r="CL90" s="93"/>
      <c r="CN90" s="91"/>
      <c r="CO90" s="92"/>
      <c r="CP90" s="589"/>
      <c r="CQ90" s="589"/>
      <c r="CR90" s="93"/>
      <c r="CS90" s="93"/>
      <c r="CU90" s="91"/>
      <c r="CV90" s="92"/>
      <c r="CW90" s="589"/>
      <c r="CX90" s="589"/>
      <c r="CY90" s="93"/>
      <c r="CZ90" s="93"/>
      <c r="DB90" s="91"/>
      <c r="DC90" s="92"/>
      <c r="DD90" s="589"/>
      <c r="DE90" s="589"/>
      <c r="DF90" s="93"/>
      <c r="DG90" s="93"/>
      <c r="DI90" s="91"/>
      <c r="DJ90" s="92"/>
      <c r="DK90" s="589"/>
      <c r="DL90" s="589"/>
      <c r="DM90" s="93"/>
      <c r="DN90" s="93"/>
      <c r="DP90" s="91"/>
      <c r="DQ90" s="92"/>
      <c r="DR90" s="589"/>
      <c r="DS90" s="589"/>
      <c r="DT90" s="93"/>
      <c r="DU90" s="93"/>
      <c r="DW90" s="91"/>
      <c r="DX90" s="92"/>
      <c r="DY90" s="589"/>
      <c r="DZ90" s="589"/>
      <c r="EA90" s="93"/>
      <c r="EB90" s="93"/>
      <c r="ED90" s="91"/>
      <c r="EE90" s="92"/>
      <c r="EF90" s="589"/>
      <c r="EG90" s="589"/>
      <c r="EH90" s="93"/>
      <c r="EI90" s="93"/>
      <c r="EK90" s="91"/>
      <c r="EL90" s="92"/>
      <c r="EM90" s="100"/>
      <c r="EN90" s="100"/>
      <c r="EO90" s="93"/>
      <c r="EP90" s="93"/>
      <c r="EQ90" s="77"/>
      <c r="ER90" s="91"/>
      <c r="ES90" s="92"/>
      <c r="ET90" s="100"/>
      <c r="EU90" s="100"/>
      <c r="EV90" s="93"/>
      <c r="EW90" s="93"/>
      <c r="EX90" s="77"/>
      <c r="EY90" s="91"/>
      <c r="EZ90" s="92"/>
      <c r="FA90" s="100"/>
      <c r="FB90" s="100"/>
      <c r="FC90" s="93"/>
      <c r="FD90" s="93"/>
      <c r="FE90" s="77"/>
      <c r="FF90" s="91"/>
      <c r="FG90" s="92"/>
      <c r="FH90" s="100"/>
      <c r="FI90" s="100"/>
      <c r="FJ90" s="93"/>
      <c r="FK90" s="93"/>
      <c r="FL90" s="77"/>
      <c r="FM90" s="91"/>
      <c r="FN90" s="92"/>
      <c r="FO90" s="100"/>
      <c r="FP90" s="100"/>
      <c r="FQ90" s="93"/>
      <c r="FR90" s="93"/>
      <c r="FS90" s="77"/>
      <c r="FT90" s="94"/>
      <c r="FU90" s="95"/>
      <c r="FV90" s="589"/>
      <c r="FW90" s="589"/>
      <c r="FX90" s="96"/>
      <c r="FY90" s="96"/>
      <c r="FZ90" s="77"/>
      <c r="GA90" s="91"/>
      <c r="GB90" s="92"/>
      <c r="GC90" s="100"/>
      <c r="GD90" s="100"/>
      <c r="GE90" s="93"/>
      <c r="GF90" s="93"/>
      <c r="GG90" s="77"/>
      <c r="GH90" s="91"/>
      <c r="GI90" s="92"/>
      <c r="GJ90" s="589"/>
      <c r="GK90" s="589"/>
      <c r="GL90" s="93"/>
      <c r="GM90" s="93"/>
      <c r="GN90" s="77"/>
      <c r="GO90" s="91"/>
      <c r="GP90" s="92"/>
      <c r="GQ90" s="589"/>
      <c r="GR90" s="589"/>
      <c r="GS90" s="93"/>
      <c r="GT90" s="93"/>
      <c r="GV90" s="91"/>
      <c r="GW90" s="92"/>
      <c r="GX90" s="589"/>
      <c r="GY90" s="589"/>
      <c r="GZ90" s="93"/>
      <c r="HA90" s="93"/>
      <c r="HC90" s="91"/>
      <c r="HD90" s="92"/>
      <c r="HE90" s="589"/>
      <c r="HF90" s="589"/>
      <c r="HG90" s="93"/>
      <c r="HH90" s="93"/>
      <c r="HJ90" s="91"/>
      <c r="HK90" s="92"/>
      <c r="HL90" s="589"/>
      <c r="HM90" s="589"/>
      <c r="HN90" s="93"/>
      <c r="HO90" s="93"/>
      <c r="HQ90" s="91"/>
      <c r="HR90" s="92"/>
      <c r="HS90" s="589"/>
      <c r="HT90" s="589"/>
      <c r="HU90" s="93"/>
      <c r="HV90" s="93"/>
      <c r="HX90" s="91"/>
      <c r="HY90" s="92"/>
      <c r="HZ90" s="589"/>
      <c r="IA90" s="589"/>
      <c r="IB90" s="93"/>
      <c r="IC90" s="93"/>
      <c r="IE90" s="91"/>
      <c r="IF90" s="92"/>
      <c r="IG90" s="589"/>
      <c r="IH90" s="589"/>
      <c r="II90" s="93"/>
      <c r="IJ90" s="93"/>
      <c r="IL90" s="91"/>
      <c r="IM90" s="92"/>
      <c r="IN90" s="589"/>
      <c r="IO90" s="589"/>
      <c r="IP90" s="93"/>
      <c r="IQ90" s="93"/>
      <c r="IS90" s="91"/>
      <c r="IT90" s="92"/>
      <c r="IU90" s="589"/>
      <c r="IV90" s="589"/>
      <c r="IW90" s="93"/>
      <c r="IX90" s="93"/>
      <c r="IZ90" s="91"/>
      <c r="JA90" s="92"/>
      <c r="JB90" s="589"/>
      <c r="JC90" s="589"/>
      <c r="JD90" s="93"/>
      <c r="JE90" s="93"/>
      <c r="JG90" s="91"/>
      <c r="JH90" s="92"/>
      <c r="JI90" s="589"/>
      <c r="JJ90" s="589"/>
      <c r="JK90" s="93"/>
      <c r="JL90" s="93"/>
      <c r="JN90" s="91"/>
      <c r="JO90" s="92"/>
      <c r="JP90" s="589"/>
      <c r="JQ90" s="589"/>
      <c r="JR90" s="93"/>
      <c r="JS90" s="93"/>
    </row>
    <row r="91" spans="1:279" s="78" customFormat="1" ht="12" hidden="1">
      <c r="A91" s="101">
        <v>22</v>
      </c>
      <c r="B91" s="102">
        <v>1.5</v>
      </c>
      <c r="C91" s="103">
        <v>-9.0820623269320005E-4</v>
      </c>
      <c r="D91" s="103">
        <v>2.5635145996889998E-4</v>
      </c>
      <c r="E91" s="103">
        <v>7.4474093761E-6</v>
      </c>
      <c r="F91" s="104">
        <v>-7.1188764479E-6</v>
      </c>
      <c r="G91" s="77"/>
      <c r="H91" s="91"/>
      <c r="I91" s="92"/>
      <c r="J91" s="100"/>
      <c r="K91" s="100"/>
      <c r="L91" s="93"/>
      <c r="M91" s="93"/>
      <c r="N91" s="77"/>
      <c r="O91" s="91"/>
      <c r="P91" s="92"/>
      <c r="Q91" s="100"/>
      <c r="R91" s="100"/>
      <c r="S91" s="93"/>
      <c r="T91" s="93"/>
      <c r="U91" s="77"/>
      <c r="V91" s="91"/>
      <c r="W91" s="92"/>
      <c r="X91" s="100"/>
      <c r="Y91" s="100"/>
      <c r="Z91" s="93"/>
      <c r="AA91" s="93"/>
      <c r="AB91" s="77"/>
      <c r="AC91" s="91"/>
      <c r="AD91" s="92"/>
      <c r="AE91" s="100"/>
      <c r="AF91" s="100"/>
      <c r="AG91" s="93"/>
      <c r="AH91" s="93"/>
      <c r="AI91" s="77"/>
      <c r="AJ91" s="91"/>
      <c r="AK91" s="92"/>
      <c r="AL91" s="100"/>
      <c r="AM91" s="100"/>
      <c r="AN91" s="93"/>
      <c r="AO91" s="93"/>
      <c r="AP91" s="77"/>
      <c r="AQ91" s="94"/>
      <c r="AR91" s="95"/>
      <c r="AS91" s="589"/>
      <c r="AT91" s="589"/>
      <c r="AU91" s="96"/>
      <c r="AV91" s="96"/>
      <c r="AW91" s="77"/>
      <c r="AX91" s="91"/>
      <c r="AY91" s="92"/>
      <c r="AZ91" s="100"/>
      <c r="BA91" s="100"/>
      <c r="BB91" s="93"/>
      <c r="BC91" s="93"/>
      <c r="BD91" s="77"/>
      <c r="BE91" s="91"/>
      <c r="BF91" s="92"/>
      <c r="BG91" s="589"/>
      <c r="BH91" s="589"/>
      <c r="BI91" s="93"/>
      <c r="BJ91" s="93"/>
      <c r="BK91" s="77"/>
      <c r="BL91" s="91"/>
      <c r="BM91" s="92"/>
      <c r="BN91" s="589"/>
      <c r="BO91" s="589"/>
      <c r="BP91" s="93"/>
      <c r="BQ91" s="93"/>
      <c r="BS91" s="91"/>
      <c r="BT91" s="92"/>
      <c r="BU91" s="589"/>
      <c r="BV91" s="589"/>
      <c r="BW91" s="93"/>
      <c r="BX91" s="93"/>
      <c r="BZ91" s="91"/>
      <c r="CA91" s="92"/>
      <c r="CB91" s="589"/>
      <c r="CC91" s="589"/>
      <c r="CD91" s="93"/>
      <c r="CE91" s="93"/>
      <c r="CG91" s="91"/>
      <c r="CH91" s="92"/>
      <c r="CI91" s="589"/>
      <c r="CJ91" s="589"/>
      <c r="CK91" s="93"/>
      <c r="CL91" s="93"/>
      <c r="CN91" s="91"/>
      <c r="CO91" s="92"/>
      <c r="CP91" s="589"/>
      <c r="CQ91" s="589"/>
      <c r="CR91" s="93"/>
      <c r="CS91" s="93"/>
      <c r="CU91" s="91"/>
      <c r="CV91" s="92"/>
      <c r="CW91" s="589"/>
      <c r="CX91" s="589"/>
      <c r="CY91" s="93"/>
      <c r="CZ91" s="93"/>
      <c r="DB91" s="91"/>
      <c r="DC91" s="92"/>
      <c r="DD91" s="589"/>
      <c r="DE91" s="589"/>
      <c r="DF91" s="93"/>
      <c r="DG91" s="93"/>
      <c r="DI91" s="91"/>
      <c r="DJ91" s="92"/>
      <c r="DK91" s="589"/>
      <c r="DL91" s="589"/>
      <c r="DM91" s="93"/>
      <c r="DN91" s="93"/>
      <c r="DP91" s="91"/>
      <c r="DQ91" s="92"/>
      <c r="DR91" s="589"/>
      <c r="DS91" s="589"/>
      <c r="DT91" s="93"/>
      <c r="DU91" s="93"/>
      <c r="DW91" s="91"/>
      <c r="DX91" s="92"/>
      <c r="DY91" s="589"/>
      <c r="DZ91" s="589"/>
      <c r="EA91" s="93"/>
      <c r="EB91" s="93"/>
      <c r="ED91" s="91"/>
      <c r="EE91" s="92"/>
      <c r="EF91" s="589"/>
      <c r="EG91" s="589"/>
      <c r="EH91" s="93"/>
      <c r="EI91" s="93"/>
      <c r="EK91" s="91"/>
      <c r="EL91" s="92"/>
      <c r="EM91" s="100"/>
      <c r="EN91" s="100"/>
      <c r="EO91" s="93"/>
      <c r="EP91" s="93"/>
      <c r="EQ91" s="77"/>
      <c r="ER91" s="91"/>
      <c r="ES91" s="92"/>
      <c r="ET91" s="100"/>
      <c r="EU91" s="100"/>
      <c r="EV91" s="93"/>
      <c r="EW91" s="93"/>
      <c r="EX91" s="77"/>
      <c r="EY91" s="91"/>
      <c r="EZ91" s="92"/>
      <c r="FA91" s="100"/>
      <c r="FB91" s="100"/>
      <c r="FC91" s="93"/>
      <c r="FD91" s="93"/>
      <c r="FE91" s="77"/>
      <c r="FF91" s="91"/>
      <c r="FG91" s="92"/>
      <c r="FH91" s="100"/>
      <c r="FI91" s="100"/>
      <c r="FJ91" s="93"/>
      <c r="FK91" s="93"/>
      <c r="FL91" s="77"/>
      <c r="FM91" s="91"/>
      <c r="FN91" s="92"/>
      <c r="FO91" s="100"/>
      <c r="FP91" s="100"/>
      <c r="FQ91" s="93"/>
      <c r="FR91" s="93"/>
      <c r="FS91" s="77"/>
      <c r="FT91" s="94"/>
      <c r="FU91" s="95"/>
      <c r="FV91" s="589"/>
      <c r="FW91" s="589"/>
      <c r="FX91" s="96"/>
      <c r="FY91" s="96"/>
      <c r="FZ91" s="77"/>
      <c r="GA91" s="91"/>
      <c r="GB91" s="92"/>
      <c r="GC91" s="100"/>
      <c r="GD91" s="100"/>
      <c r="GE91" s="93"/>
      <c r="GF91" s="93"/>
      <c r="GG91" s="77"/>
      <c r="GH91" s="91"/>
      <c r="GI91" s="92"/>
      <c r="GJ91" s="589"/>
      <c r="GK91" s="589"/>
      <c r="GL91" s="93"/>
      <c r="GM91" s="93"/>
      <c r="GN91" s="77"/>
      <c r="GO91" s="91"/>
      <c r="GP91" s="92"/>
      <c r="GQ91" s="589"/>
      <c r="GR91" s="589"/>
      <c r="GS91" s="93"/>
      <c r="GT91" s="93"/>
      <c r="GV91" s="91"/>
      <c r="GW91" s="92"/>
      <c r="GX91" s="589"/>
      <c r="GY91" s="589"/>
      <c r="GZ91" s="93"/>
      <c r="HA91" s="93"/>
      <c r="HC91" s="91"/>
      <c r="HD91" s="92"/>
      <c r="HE91" s="589"/>
      <c r="HF91" s="589"/>
      <c r="HG91" s="93"/>
      <c r="HH91" s="93"/>
      <c r="HJ91" s="91"/>
      <c r="HK91" s="92"/>
      <c r="HL91" s="589"/>
      <c r="HM91" s="589"/>
      <c r="HN91" s="93"/>
      <c r="HO91" s="93"/>
      <c r="HQ91" s="91"/>
      <c r="HR91" s="92"/>
      <c r="HS91" s="589"/>
      <c r="HT91" s="589"/>
      <c r="HU91" s="93"/>
      <c r="HV91" s="93"/>
      <c r="HX91" s="91"/>
      <c r="HY91" s="92"/>
      <c r="HZ91" s="589"/>
      <c r="IA91" s="589"/>
      <c r="IB91" s="93"/>
      <c r="IC91" s="93"/>
      <c r="IE91" s="91"/>
      <c r="IF91" s="92"/>
      <c r="IG91" s="589"/>
      <c r="IH91" s="589"/>
      <c r="II91" s="93"/>
      <c r="IJ91" s="93"/>
      <c r="IL91" s="91"/>
      <c r="IM91" s="92"/>
      <c r="IN91" s="589"/>
      <c r="IO91" s="589"/>
      <c r="IP91" s="93"/>
      <c r="IQ91" s="93"/>
      <c r="IS91" s="91"/>
      <c r="IT91" s="92"/>
      <c r="IU91" s="589"/>
      <c r="IV91" s="589"/>
      <c r="IW91" s="93"/>
      <c r="IX91" s="93"/>
      <c r="IZ91" s="91"/>
      <c r="JA91" s="92"/>
      <c r="JB91" s="589"/>
      <c r="JC91" s="589"/>
      <c r="JD91" s="93"/>
      <c r="JE91" s="93"/>
      <c r="JG91" s="91"/>
      <c r="JH91" s="92"/>
      <c r="JI91" s="589"/>
      <c r="JJ91" s="589"/>
      <c r="JK91" s="93"/>
      <c r="JL91" s="93"/>
      <c r="JN91" s="91"/>
      <c r="JO91" s="92"/>
      <c r="JP91" s="589"/>
      <c r="JQ91" s="589"/>
      <c r="JR91" s="93"/>
      <c r="JS91" s="93"/>
    </row>
    <row r="92" spans="1:279" s="78" customFormat="1" ht="12" hidden="1">
      <c r="A92" s="590" t="s">
        <v>84</v>
      </c>
      <c r="B92" s="591"/>
      <c r="C92" s="591"/>
      <c r="D92" s="591" t="str">
        <f>A92</f>
        <v>DENSIDADE A 20/4</v>
      </c>
      <c r="E92" s="591"/>
      <c r="F92" s="592"/>
      <c r="G92" s="77"/>
      <c r="H92" s="590" t="s">
        <v>84</v>
      </c>
      <c r="I92" s="591"/>
      <c r="J92" s="593"/>
      <c r="K92" s="593" t="str">
        <f>H92</f>
        <v>DENSIDADE A 20/4</v>
      </c>
      <c r="L92" s="591"/>
      <c r="M92" s="592"/>
      <c r="N92" s="77"/>
      <c r="O92" s="590" t="s">
        <v>84</v>
      </c>
      <c r="P92" s="591"/>
      <c r="Q92" s="593"/>
      <c r="R92" s="593" t="str">
        <f>O92</f>
        <v>DENSIDADE A 20/4</v>
      </c>
      <c r="S92" s="591"/>
      <c r="T92" s="592"/>
      <c r="U92" s="77"/>
      <c r="V92" s="590" t="s">
        <v>84</v>
      </c>
      <c r="W92" s="591"/>
      <c r="X92" s="593"/>
      <c r="Y92" s="593" t="str">
        <f>V92</f>
        <v>DENSIDADE A 20/4</v>
      </c>
      <c r="Z92" s="591"/>
      <c r="AA92" s="592"/>
      <c r="AB92" s="77"/>
      <c r="AC92" s="590" t="s">
        <v>84</v>
      </c>
      <c r="AD92" s="591"/>
      <c r="AE92" s="593"/>
      <c r="AF92" s="593" t="str">
        <f>AC92</f>
        <v>DENSIDADE A 20/4</v>
      </c>
      <c r="AG92" s="591"/>
      <c r="AH92" s="592"/>
      <c r="AI92" s="77"/>
      <c r="AJ92" s="590" t="s">
        <v>84</v>
      </c>
      <c r="AK92" s="591"/>
      <c r="AL92" s="593"/>
      <c r="AM92" s="593" t="str">
        <f>AJ92</f>
        <v>DENSIDADE A 20/4</v>
      </c>
      <c r="AN92" s="591"/>
      <c r="AO92" s="592"/>
      <c r="AP92" s="77"/>
      <c r="AQ92" s="590" t="s">
        <v>84</v>
      </c>
      <c r="AR92" s="591"/>
      <c r="AS92" s="593"/>
      <c r="AT92" s="593" t="str">
        <f>AQ92</f>
        <v>DENSIDADE A 20/4</v>
      </c>
      <c r="AU92" s="591"/>
      <c r="AV92" s="592"/>
      <c r="AW92" s="77"/>
      <c r="AX92" s="590" t="s">
        <v>84</v>
      </c>
      <c r="AY92" s="591"/>
      <c r="AZ92" s="593"/>
      <c r="BA92" s="593" t="str">
        <f>AX92</f>
        <v>DENSIDADE A 20/4</v>
      </c>
      <c r="BB92" s="591"/>
      <c r="BC92" s="592"/>
      <c r="BD92" s="77"/>
      <c r="BE92" s="590" t="s">
        <v>84</v>
      </c>
      <c r="BF92" s="591"/>
      <c r="BG92" s="593"/>
      <c r="BH92" s="593" t="str">
        <f>BE92</f>
        <v>DENSIDADE A 20/4</v>
      </c>
      <c r="BI92" s="591"/>
      <c r="BJ92" s="592"/>
      <c r="BK92" s="77"/>
      <c r="BL92" s="590" t="s">
        <v>84</v>
      </c>
      <c r="BM92" s="591"/>
      <c r="BN92" s="593"/>
      <c r="BO92" s="593" t="str">
        <f>BL92</f>
        <v>DENSIDADE A 20/4</v>
      </c>
      <c r="BP92" s="591"/>
      <c r="BQ92" s="592"/>
      <c r="BS92" s="590" t="s">
        <v>84</v>
      </c>
      <c r="BT92" s="591"/>
      <c r="BU92" s="593"/>
      <c r="BV92" s="593" t="str">
        <f>BS92</f>
        <v>DENSIDADE A 20/4</v>
      </c>
      <c r="BW92" s="591"/>
      <c r="BX92" s="592"/>
      <c r="BZ92" s="590" t="s">
        <v>84</v>
      </c>
      <c r="CA92" s="591"/>
      <c r="CB92" s="593"/>
      <c r="CC92" s="593" t="str">
        <f>BZ92</f>
        <v>DENSIDADE A 20/4</v>
      </c>
      <c r="CD92" s="591"/>
      <c r="CE92" s="592"/>
      <c r="CG92" s="590" t="s">
        <v>84</v>
      </c>
      <c r="CH92" s="591"/>
      <c r="CI92" s="593"/>
      <c r="CJ92" s="593" t="str">
        <f>CG92</f>
        <v>DENSIDADE A 20/4</v>
      </c>
      <c r="CK92" s="591"/>
      <c r="CL92" s="592"/>
      <c r="CN92" s="590" t="s">
        <v>84</v>
      </c>
      <c r="CO92" s="591"/>
      <c r="CP92" s="593"/>
      <c r="CQ92" s="593" t="str">
        <f>CN92</f>
        <v>DENSIDADE A 20/4</v>
      </c>
      <c r="CR92" s="591"/>
      <c r="CS92" s="592"/>
      <c r="CU92" s="590" t="s">
        <v>84</v>
      </c>
      <c r="CV92" s="591"/>
      <c r="CW92" s="593"/>
      <c r="CX92" s="593" t="str">
        <f>CU92</f>
        <v>DENSIDADE A 20/4</v>
      </c>
      <c r="CY92" s="591"/>
      <c r="CZ92" s="592"/>
      <c r="DB92" s="590" t="s">
        <v>84</v>
      </c>
      <c r="DC92" s="591"/>
      <c r="DD92" s="593"/>
      <c r="DE92" s="593" t="str">
        <f>DB92</f>
        <v>DENSIDADE A 20/4</v>
      </c>
      <c r="DF92" s="591"/>
      <c r="DG92" s="592"/>
      <c r="DI92" s="590" t="s">
        <v>84</v>
      </c>
      <c r="DJ92" s="591"/>
      <c r="DK92" s="593"/>
      <c r="DL92" s="593" t="str">
        <f>DI92</f>
        <v>DENSIDADE A 20/4</v>
      </c>
      <c r="DM92" s="591"/>
      <c r="DN92" s="592"/>
      <c r="DP92" s="590" t="s">
        <v>84</v>
      </c>
      <c r="DQ92" s="591"/>
      <c r="DR92" s="593"/>
      <c r="DS92" s="593" t="str">
        <f>DP92</f>
        <v>DENSIDADE A 20/4</v>
      </c>
      <c r="DT92" s="591"/>
      <c r="DU92" s="592"/>
      <c r="DW92" s="590" t="s">
        <v>84</v>
      </c>
      <c r="DX92" s="591"/>
      <c r="DY92" s="593"/>
      <c r="DZ92" s="593" t="str">
        <f>DW92</f>
        <v>DENSIDADE A 20/4</v>
      </c>
      <c r="EA92" s="591"/>
      <c r="EB92" s="592"/>
      <c r="ED92" s="590" t="s">
        <v>84</v>
      </c>
      <c r="EE92" s="591"/>
      <c r="EF92" s="593"/>
      <c r="EG92" s="593" t="str">
        <f>ED92</f>
        <v>DENSIDADE A 20/4</v>
      </c>
      <c r="EH92" s="591"/>
      <c r="EI92" s="592"/>
      <c r="EK92" s="590" t="s">
        <v>84</v>
      </c>
      <c r="EL92" s="591"/>
      <c r="EM92" s="593"/>
      <c r="EN92" s="593" t="str">
        <f>EK92</f>
        <v>DENSIDADE A 20/4</v>
      </c>
      <c r="EO92" s="591"/>
      <c r="EP92" s="592"/>
      <c r="EQ92" s="77"/>
      <c r="ER92" s="590" t="s">
        <v>84</v>
      </c>
      <c r="ES92" s="591"/>
      <c r="ET92" s="593"/>
      <c r="EU92" s="593" t="str">
        <f>ER92</f>
        <v>DENSIDADE A 20/4</v>
      </c>
      <c r="EV92" s="591"/>
      <c r="EW92" s="592"/>
      <c r="EX92" s="77"/>
      <c r="EY92" s="590" t="s">
        <v>84</v>
      </c>
      <c r="EZ92" s="591"/>
      <c r="FA92" s="593"/>
      <c r="FB92" s="593" t="str">
        <f>EY92</f>
        <v>DENSIDADE A 20/4</v>
      </c>
      <c r="FC92" s="591"/>
      <c r="FD92" s="592"/>
      <c r="FE92" s="77"/>
      <c r="FF92" s="590" t="s">
        <v>84</v>
      </c>
      <c r="FG92" s="591"/>
      <c r="FH92" s="593"/>
      <c r="FI92" s="593" t="str">
        <f>FF92</f>
        <v>DENSIDADE A 20/4</v>
      </c>
      <c r="FJ92" s="591"/>
      <c r="FK92" s="592"/>
      <c r="FL92" s="77"/>
      <c r="FM92" s="590" t="s">
        <v>84</v>
      </c>
      <c r="FN92" s="591"/>
      <c r="FO92" s="593"/>
      <c r="FP92" s="593" t="str">
        <f>FM92</f>
        <v>DENSIDADE A 20/4</v>
      </c>
      <c r="FQ92" s="591"/>
      <c r="FR92" s="592"/>
      <c r="FS92" s="77"/>
      <c r="FT92" s="590" t="s">
        <v>84</v>
      </c>
      <c r="FU92" s="591"/>
      <c r="FV92" s="593"/>
      <c r="FW92" s="593" t="str">
        <f>FT92</f>
        <v>DENSIDADE A 20/4</v>
      </c>
      <c r="FX92" s="591"/>
      <c r="FY92" s="592"/>
      <c r="FZ92" s="77"/>
      <c r="GA92" s="590" t="s">
        <v>84</v>
      </c>
      <c r="GB92" s="591"/>
      <c r="GC92" s="593"/>
      <c r="GD92" s="593" t="str">
        <f>GA92</f>
        <v>DENSIDADE A 20/4</v>
      </c>
      <c r="GE92" s="591"/>
      <c r="GF92" s="592"/>
      <c r="GG92" s="77"/>
      <c r="GH92" s="590" t="s">
        <v>84</v>
      </c>
      <c r="GI92" s="591"/>
      <c r="GJ92" s="593"/>
      <c r="GK92" s="593" t="str">
        <f>GH92</f>
        <v>DENSIDADE A 20/4</v>
      </c>
      <c r="GL92" s="591"/>
      <c r="GM92" s="592"/>
      <c r="GN92" s="77"/>
      <c r="GO92" s="590" t="s">
        <v>84</v>
      </c>
      <c r="GP92" s="591"/>
      <c r="GQ92" s="593"/>
      <c r="GR92" s="593" t="str">
        <f>GO92</f>
        <v>DENSIDADE A 20/4</v>
      </c>
      <c r="GS92" s="591"/>
      <c r="GT92" s="592"/>
      <c r="GV92" s="590" t="s">
        <v>84</v>
      </c>
      <c r="GW92" s="591"/>
      <c r="GX92" s="593"/>
      <c r="GY92" s="593" t="str">
        <f>GV92</f>
        <v>DENSIDADE A 20/4</v>
      </c>
      <c r="GZ92" s="591"/>
      <c r="HA92" s="592"/>
      <c r="HC92" s="590" t="s">
        <v>84</v>
      </c>
      <c r="HD92" s="591"/>
      <c r="HE92" s="593"/>
      <c r="HF92" s="593" t="str">
        <f>HC92</f>
        <v>DENSIDADE A 20/4</v>
      </c>
      <c r="HG92" s="591"/>
      <c r="HH92" s="592"/>
      <c r="HJ92" s="590" t="s">
        <v>84</v>
      </c>
      <c r="HK92" s="591"/>
      <c r="HL92" s="593"/>
      <c r="HM92" s="593" t="str">
        <f>HJ92</f>
        <v>DENSIDADE A 20/4</v>
      </c>
      <c r="HN92" s="591"/>
      <c r="HO92" s="592"/>
      <c r="HQ92" s="590" t="s">
        <v>84</v>
      </c>
      <c r="HR92" s="591"/>
      <c r="HS92" s="593"/>
      <c r="HT92" s="593" t="str">
        <f>HQ92</f>
        <v>DENSIDADE A 20/4</v>
      </c>
      <c r="HU92" s="591"/>
      <c r="HV92" s="592"/>
      <c r="HX92" s="590" t="s">
        <v>84</v>
      </c>
      <c r="HY92" s="591"/>
      <c r="HZ92" s="593"/>
      <c r="IA92" s="593" t="str">
        <f>HX92</f>
        <v>DENSIDADE A 20/4</v>
      </c>
      <c r="IB92" s="591"/>
      <c r="IC92" s="592"/>
      <c r="IE92" s="590" t="s">
        <v>84</v>
      </c>
      <c r="IF92" s="591"/>
      <c r="IG92" s="593"/>
      <c r="IH92" s="593" t="str">
        <f>IE92</f>
        <v>DENSIDADE A 20/4</v>
      </c>
      <c r="II92" s="591"/>
      <c r="IJ92" s="592"/>
      <c r="IL92" s="590" t="s">
        <v>84</v>
      </c>
      <c r="IM92" s="591"/>
      <c r="IN92" s="593"/>
      <c r="IO92" s="593" t="str">
        <f>IL92</f>
        <v>DENSIDADE A 20/4</v>
      </c>
      <c r="IP92" s="591"/>
      <c r="IQ92" s="592"/>
      <c r="IS92" s="590" t="s">
        <v>84</v>
      </c>
      <c r="IT92" s="591"/>
      <c r="IU92" s="593"/>
      <c r="IV92" s="593" t="str">
        <f>IS92</f>
        <v>DENSIDADE A 20/4</v>
      </c>
      <c r="IW92" s="591"/>
      <c r="IX92" s="592"/>
      <c r="IZ92" s="590" t="s">
        <v>84</v>
      </c>
      <c r="JA92" s="591"/>
      <c r="JB92" s="593"/>
      <c r="JC92" s="593" t="str">
        <f>IZ92</f>
        <v>DENSIDADE A 20/4</v>
      </c>
      <c r="JD92" s="591"/>
      <c r="JE92" s="592"/>
      <c r="JG92" s="590" t="s">
        <v>84</v>
      </c>
      <c r="JH92" s="591"/>
      <c r="JI92" s="593"/>
      <c r="JJ92" s="593" t="str">
        <f>JG92</f>
        <v>DENSIDADE A 20/4</v>
      </c>
      <c r="JK92" s="591"/>
      <c r="JL92" s="592"/>
      <c r="JN92" s="590" t="s">
        <v>84</v>
      </c>
      <c r="JO92" s="591"/>
      <c r="JP92" s="593"/>
      <c r="JQ92" s="593" t="str">
        <f>JN92</f>
        <v>DENSIDADE A 20/4</v>
      </c>
      <c r="JR92" s="591"/>
      <c r="JS92" s="592"/>
    </row>
    <row r="93" spans="1:279" s="78" customFormat="1" ht="12" hidden="1">
      <c r="A93" s="596" t="s">
        <v>85</v>
      </c>
      <c r="B93" s="594"/>
      <c r="C93" s="594"/>
      <c r="D93" s="594" t="s">
        <v>86</v>
      </c>
      <c r="E93" s="594"/>
      <c r="F93" s="595"/>
      <c r="G93" s="77"/>
      <c r="H93" s="596" t="s">
        <v>85</v>
      </c>
      <c r="I93" s="594"/>
      <c r="J93" s="594"/>
      <c r="K93" s="594" t="s">
        <v>86</v>
      </c>
      <c r="L93" s="594"/>
      <c r="M93" s="595"/>
      <c r="N93" s="77"/>
      <c r="O93" s="596" t="s">
        <v>85</v>
      </c>
      <c r="P93" s="594"/>
      <c r="Q93" s="594"/>
      <c r="R93" s="594" t="s">
        <v>86</v>
      </c>
      <c r="S93" s="594"/>
      <c r="T93" s="595"/>
      <c r="U93" s="77"/>
      <c r="V93" s="596" t="s">
        <v>85</v>
      </c>
      <c r="W93" s="594"/>
      <c r="X93" s="594"/>
      <c r="Y93" s="594" t="s">
        <v>86</v>
      </c>
      <c r="Z93" s="594"/>
      <c r="AA93" s="595"/>
      <c r="AB93" s="77"/>
      <c r="AC93" s="596" t="s">
        <v>85</v>
      </c>
      <c r="AD93" s="594"/>
      <c r="AE93" s="594"/>
      <c r="AF93" s="594" t="s">
        <v>86</v>
      </c>
      <c r="AG93" s="594"/>
      <c r="AH93" s="595"/>
      <c r="AI93" s="77"/>
      <c r="AJ93" s="596" t="s">
        <v>85</v>
      </c>
      <c r="AK93" s="594"/>
      <c r="AL93" s="594"/>
      <c r="AM93" s="594" t="s">
        <v>86</v>
      </c>
      <c r="AN93" s="594"/>
      <c r="AO93" s="595"/>
      <c r="AP93" s="77"/>
      <c r="AQ93" s="596" t="s">
        <v>85</v>
      </c>
      <c r="AR93" s="594"/>
      <c r="AS93" s="594"/>
      <c r="AT93" s="594" t="s">
        <v>86</v>
      </c>
      <c r="AU93" s="594"/>
      <c r="AV93" s="595"/>
      <c r="AW93" s="77"/>
      <c r="AX93" s="596" t="s">
        <v>85</v>
      </c>
      <c r="AY93" s="594"/>
      <c r="AZ93" s="594"/>
      <c r="BA93" s="594" t="s">
        <v>86</v>
      </c>
      <c r="BB93" s="594"/>
      <c r="BC93" s="595"/>
      <c r="BD93" s="77"/>
      <c r="BE93" s="596" t="s">
        <v>85</v>
      </c>
      <c r="BF93" s="594"/>
      <c r="BG93" s="594"/>
      <c r="BH93" s="594" t="s">
        <v>86</v>
      </c>
      <c r="BI93" s="594"/>
      <c r="BJ93" s="595"/>
      <c r="BK93" s="77"/>
      <c r="BL93" s="596" t="s">
        <v>85</v>
      </c>
      <c r="BM93" s="594"/>
      <c r="BN93" s="594"/>
      <c r="BO93" s="594" t="s">
        <v>86</v>
      </c>
      <c r="BP93" s="594"/>
      <c r="BQ93" s="595"/>
      <c r="BS93" s="596" t="s">
        <v>85</v>
      </c>
      <c r="BT93" s="594"/>
      <c r="BU93" s="594"/>
      <c r="BV93" s="594" t="s">
        <v>86</v>
      </c>
      <c r="BW93" s="594"/>
      <c r="BX93" s="595"/>
      <c r="BZ93" s="596" t="s">
        <v>85</v>
      </c>
      <c r="CA93" s="594"/>
      <c r="CB93" s="594"/>
      <c r="CC93" s="594" t="s">
        <v>86</v>
      </c>
      <c r="CD93" s="594"/>
      <c r="CE93" s="595"/>
      <c r="CG93" s="596" t="s">
        <v>85</v>
      </c>
      <c r="CH93" s="594"/>
      <c r="CI93" s="594"/>
      <c r="CJ93" s="594" t="s">
        <v>86</v>
      </c>
      <c r="CK93" s="594"/>
      <c r="CL93" s="595"/>
      <c r="CN93" s="596" t="s">
        <v>85</v>
      </c>
      <c r="CO93" s="594"/>
      <c r="CP93" s="594"/>
      <c r="CQ93" s="594" t="s">
        <v>86</v>
      </c>
      <c r="CR93" s="594"/>
      <c r="CS93" s="595"/>
      <c r="CU93" s="596" t="s">
        <v>85</v>
      </c>
      <c r="CV93" s="594"/>
      <c r="CW93" s="594"/>
      <c r="CX93" s="594" t="s">
        <v>86</v>
      </c>
      <c r="CY93" s="594"/>
      <c r="CZ93" s="595"/>
      <c r="DB93" s="596" t="s">
        <v>85</v>
      </c>
      <c r="DC93" s="594"/>
      <c r="DD93" s="594"/>
      <c r="DE93" s="594" t="s">
        <v>86</v>
      </c>
      <c r="DF93" s="594"/>
      <c r="DG93" s="595"/>
      <c r="DI93" s="596" t="s">
        <v>85</v>
      </c>
      <c r="DJ93" s="594"/>
      <c r="DK93" s="594"/>
      <c r="DL93" s="594" t="s">
        <v>86</v>
      </c>
      <c r="DM93" s="594"/>
      <c r="DN93" s="595"/>
      <c r="DP93" s="596" t="s">
        <v>85</v>
      </c>
      <c r="DQ93" s="594"/>
      <c r="DR93" s="594"/>
      <c r="DS93" s="594" t="s">
        <v>86</v>
      </c>
      <c r="DT93" s="594"/>
      <c r="DU93" s="595"/>
      <c r="DW93" s="596" t="s">
        <v>85</v>
      </c>
      <c r="DX93" s="594"/>
      <c r="DY93" s="594"/>
      <c r="DZ93" s="594" t="s">
        <v>86</v>
      </c>
      <c r="EA93" s="594"/>
      <c r="EB93" s="595"/>
      <c r="ED93" s="596" t="s">
        <v>85</v>
      </c>
      <c r="EE93" s="594"/>
      <c r="EF93" s="594"/>
      <c r="EG93" s="594" t="s">
        <v>86</v>
      </c>
      <c r="EH93" s="594"/>
      <c r="EI93" s="595"/>
      <c r="EK93" s="596" t="s">
        <v>85</v>
      </c>
      <c r="EL93" s="594"/>
      <c r="EM93" s="594"/>
      <c r="EN93" s="594" t="s">
        <v>86</v>
      </c>
      <c r="EO93" s="594"/>
      <c r="EP93" s="595"/>
      <c r="EQ93" s="77"/>
      <c r="ER93" s="596" t="s">
        <v>85</v>
      </c>
      <c r="ES93" s="594"/>
      <c r="ET93" s="594"/>
      <c r="EU93" s="594" t="s">
        <v>86</v>
      </c>
      <c r="EV93" s="594"/>
      <c r="EW93" s="595"/>
      <c r="EX93" s="77"/>
      <c r="EY93" s="596" t="s">
        <v>85</v>
      </c>
      <c r="EZ93" s="594"/>
      <c r="FA93" s="594"/>
      <c r="FB93" s="594" t="s">
        <v>86</v>
      </c>
      <c r="FC93" s="594"/>
      <c r="FD93" s="595"/>
      <c r="FE93" s="77"/>
      <c r="FF93" s="596" t="s">
        <v>85</v>
      </c>
      <c r="FG93" s="594"/>
      <c r="FH93" s="594"/>
      <c r="FI93" s="594" t="s">
        <v>86</v>
      </c>
      <c r="FJ93" s="594"/>
      <c r="FK93" s="595"/>
      <c r="FL93" s="77"/>
      <c r="FM93" s="596" t="s">
        <v>85</v>
      </c>
      <c r="FN93" s="594"/>
      <c r="FO93" s="594"/>
      <c r="FP93" s="594" t="s">
        <v>86</v>
      </c>
      <c r="FQ93" s="594"/>
      <c r="FR93" s="595"/>
      <c r="FS93" s="77"/>
      <c r="FT93" s="596" t="s">
        <v>85</v>
      </c>
      <c r="FU93" s="594"/>
      <c r="FV93" s="594"/>
      <c r="FW93" s="594" t="s">
        <v>86</v>
      </c>
      <c r="FX93" s="594"/>
      <c r="FY93" s="595"/>
      <c r="FZ93" s="77"/>
      <c r="GA93" s="596" t="s">
        <v>85</v>
      </c>
      <c r="GB93" s="594"/>
      <c r="GC93" s="594"/>
      <c r="GD93" s="594" t="s">
        <v>86</v>
      </c>
      <c r="GE93" s="594"/>
      <c r="GF93" s="595"/>
      <c r="GG93" s="77"/>
      <c r="GH93" s="596" t="s">
        <v>85</v>
      </c>
      <c r="GI93" s="594"/>
      <c r="GJ93" s="594"/>
      <c r="GK93" s="594" t="s">
        <v>86</v>
      </c>
      <c r="GL93" s="594"/>
      <c r="GM93" s="595"/>
      <c r="GN93" s="77"/>
      <c r="GO93" s="596" t="s">
        <v>85</v>
      </c>
      <c r="GP93" s="594"/>
      <c r="GQ93" s="594"/>
      <c r="GR93" s="594" t="s">
        <v>86</v>
      </c>
      <c r="GS93" s="594"/>
      <c r="GT93" s="595"/>
      <c r="GV93" s="596" t="s">
        <v>85</v>
      </c>
      <c r="GW93" s="594"/>
      <c r="GX93" s="594"/>
      <c r="GY93" s="594" t="s">
        <v>86</v>
      </c>
      <c r="GZ93" s="594"/>
      <c r="HA93" s="595"/>
      <c r="HC93" s="596" t="s">
        <v>85</v>
      </c>
      <c r="HD93" s="594"/>
      <c r="HE93" s="594"/>
      <c r="HF93" s="594" t="s">
        <v>86</v>
      </c>
      <c r="HG93" s="594"/>
      <c r="HH93" s="595"/>
      <c r="HJ93" s="596" t="s">
        <v>85</v>
      </c>
      <c r="HK93" s="594"/>
      <c r="HL93" s="594"/>
      <c r="HM93" s="594" t="s">
        <v>86</v>
      </c>
      <c r="HN93" s="594"/>
      <c r="HO93" s="595"/>
      <c r="HQ93" s="596" t="s">
        <v>85</v>
      </c>
      <c r="HR93" s="594"/>
      <c r="HS93" s="594"/>
      <c r="HT93" s="594" t="s">
        <v>86</v>
      </c>
      <c r="HU93" s="594"/>
      <c r="HV93" s="595"/>
      <c r="HX93" s="596" t="s">
        <v>85</v>
      </c>
      <c r="HY93" s="594"/>
      <c r="HZ93" s="594"/>
      <c r="IA93" s="594" t="s">
        <v>86</v>
      </c>
      <c r="IB93" s="594"/>
      <c r="IC93" s="595"/>
      <c r="IE93" s="596" t="s">
        <v>85</v>
      </c>
      <c r="IF93" s="594"/>
      <c r="IG93" s="594"/>
      <c r="IH93" s="594" t="s">
        <v>86</v>
      </c>
      <c r="II93" s="594"/>
      <c r="IJ93" s="595"/>
      <c r="IL93" s="596" t="s">
        <v>85</v>
      </c>
      <c r="IM93" s="594"/>
      <c r="IN93" s="594"/>
      <c r="IO93" s="594" t="s">
        <v>86</v>
      </c>
      <c r="IP93" s="594"/>
      <c r="IQ93" s="595"/>
      <c r="IS93" s="596" t="s">
        <v>85</v>
      </c>
      <c r="IT93" s="594"/>
      <c r="IU93" s="594"/>
      <c r="IV93" s="594" t="s">
        <v>86</v>
      </c>
      <c r="IW93" s="594"/>
      <c r="IX93" s="595"/>
      <c r="IZ93" s="596" t="s">
        <v>85</v>
      </c>
      <c r="JA93" s="594"/>
      <c r="JB93" s="594"/>
      <c r="JC93" s="594" t="s">
        <v>86</v>
      </c>
      <c r="JD93" s="594"/>
      <c r="JE93" s="595"/>
      <c r="JG93" s="596" t="s">
        <v>85</v>
      </c>
      <c r="JH93" s="594"/>
      <c r="JI93" s="594"/>
      <c r="JJ93" s="594" t="s">
        <v>86</v>
      </c>
      <c r="JK93" s="594"/>
      <c r="JL93" s="595"/>
      <c r="JN93" s="596" t="s">
        <v>85</v>
      </c>
      <c r="JO93" s="594"/>
      <c r="JP93" s="594"/>
      <c r="JQ93" s="594" t="s">
        <v>86</v>
      </c>
      <c r="JR93" s="594"/>
      <c r="JS93" s="595"/>
    </row>
    <row r="94" spans="1:279" s="78" customFormat="1" ht="12" hidden="1">
      <c r="A94" s="105" t="s">
        <v>87</v>
      </c>
      <c r="B94" s="106" t="s">
        <v>88</v>
      </c>
      <c r="C94" s="106" t="s">
        <v>89</v>
      </c>
      <c r="D94" s="81" t="s">
        <v>87</v>
      </c>
      <c r="E94" s="106" t="s">
        <v>88</v>
      </c>
      <c r="F94" s="107" t="s">
        <v>89</v>
      </c>
      <c r="G94" s="77"/>
      <c r="H94" s="105" t="s">
        <v>87</v>
      </c>
      <c r="I94" s="106" t="s">
        <v>88</v>
      </c>
      <c r="J94" s="106" t="s">
        <v>89</v>
      </c>
      <c r="K94" s="81" t="s">
        <v>87</v>
      </c>
      <c r="L94" s="106" t="s">
        <v>88</v>
      </c>
      <c r="M94" s="107" t="s">
        <v>89</v>
      </c>
      <c r="N94" s="77"/>
      <c r="O94" s="105" t="s">
        <v>87</v>
      </c>
      <c r="P94" s="106" t="s">
        <v>88</v>
      </c>
      <c r="Q94" s="106" t="s">
        <v>89</v>
      </c>
      <c r="R94" s="81" t="s">
        <v>87</v>
      </c>
      <c r="S94" s="106" t="s">
        <v>88</v>
      </c>
      <c r="T94" s="107" t="s">
        <v>89</v>
      </c>
      <c r="U94" s="77"/>
      <c r="V94" s="105" t="s">
        <v>87</v>
      </c>
      <c r="W94" s="106" t="s">
        <v>88</v>
      </c>
      <c r="X94" s="106" t="s">
        <v>89</v>
      </c>
      <c r="Y94" s="81" t="s">
        <v>87</v>
      </c>
      <c r="Z94" s="106" t="s">
        <v>88</v>
      </c>
      <c r="AA94" s="107" t="s">
        <v>89</v>
      </c>
      <c r="AB94" s="77"/>
      <c r="AC94" s="105" t="s">
        <v>87</v>
      </c>
      <c r="AD94" s="106" t="s">
        <v>88</v>
      </c>
      <c r="AE94" s="106" t="s">
        <v>89</v>
      </c>
      <c r="AF94" s="81" t="s">
        <v>87</v>
      </c>
      <c r="AG94" s="106" t="s">
        <v>88</v>
      </c>
      <c r="AH94" s="107" t="s">
        <v>89</v>
      </c>
      <c r="AI94" s="77"/>
      <c r="AJ94" s="105" t="s">
        <v>87</v>
      </c>
      <c r="AK94" s="106" t="s">
        <v>88</v>
      </c>
      <c r="AL94" s="106" t="s">
        <v>89</v>
      </c>
      <c r="AM94" s="81" t="s">
        <v>87</v>
      </c>
      <c r="AN94" s="106" t="s">
        <v>88</v>
      </c>
      <c r="AO94" s="107" t="s">
        <v>89</v>
      </c>
      <c r="AP94" s="77"/>
      <c r="AQ94" s="105" t="s">
        <v>87</v>
      </c>
      <c r="AR94" s="106" t="s">
        <v>88</v>
      </c>
      <c r="AS94" s="106" t="s">
        <v>89</v>
      </c>
      <c r="AT94" s="81" t="s">
        <v>87</v>
      </c>
      <c r="AU94" s="106" t="s">
        <v>88</v>
      </c>
      <c r="AV94" s="107" t="s">
        <v>89</v>
      </c>
      <c r="AW94" s="77"/>
      <c r="AX94" s="105" t="s">
        <v>87</v>
      </c>
      <c r="AY94" s="106" t="s">
        <v>88</v>
      </c>
      <c r="AZ94" s="106" t="s">
        <v>89</v>
      </c>
      <c r="BA94" s="81" t="s">
        <v>87</v>
      </c>
      <c r="BB94" s="106" t="s">
        <v>88</v>
      </c>
      <c r="BC94" s="107" t="s">
        <v>89</v>
      </c>
      <c r="BD94" s="77"/>
      <c r="BE94" s="105" t="s">
        <v>87</v>
      </c>
      <c r="BF94" s="106" t="s">
        <v>88</v>
      </c>
      <c r="BG94" s="106" t="s">
        <v>89</v>
      </c>
      <c r="BH94" s="81" t="s">
        <v>87</v>
      </c>
      <c r="BI94" s="106" t="s">
        <v>88</v>
      </c>
      <c r="BJ94" s="107" t="s">
        <v>89</v>
      </c>
      <c r="BK94" s="77"/>
      <c r="BL94" s="105" t="s">
        <v>87</v>
      </c>
      <c r="BM94" s="106" t="s">
        <v>88</v>
      </c>
      <c r="BN94" s="106" t="s">
        <v>89</v>
      </c>
      <c r="BO94" s="81" t="s">
        <v>87</v>
      </c>
      <c r="BP94" s="106" t="s">
        <v>88</v>
      </c>
      <c r="BQ94" s="107" t="s">
        <v>89</v>
      </c>
      <c r="BS94" s="105" t="s">
        <v>87</v>
      </c>
      <c r="BT94" s="106" t="s">
        <v>88</v>
      </c>
      <c r="BU94" s="106" t="s">
        <v>89</v>
      </c>
      <c r="BV94" s="81" t="s">
        <v>87</v>
      </c>
      <c r="BW94" s="106" t="s">
        <v>88</v>
      </c>
      <c r="BX94" s="107" t="s">
        <v>89</v>
      </c>
      <c r="BZ94" s="105" t="s">
        <v>87</v>
      </c>
      <c r="CA94" s="106" t="s">
        <v>88</v>
      </c>
      <c r="CB94" s="106" t="s">
        <v>89</v>
      </c>
      <c r="CC94" s="81" t="s">
        <v>87</v>
      </c>
      <c r="CD94" s="106" t="s">
        <v>88</v>
      </c>
      <c r="CE94" s="107" t="s">
        <v>89</v>
      </c>
      <c r="CG94" s="105" t="s">
        <v>87</v>
      </c>
      <c r="CH94" s="106" t="s">
        <v>88</v>
      </c>
      <c r="CI94" s="106" t="s">
        <v>89</v>
      </c>
      <c r="CJ94" s="81" t="s">
        <v>87</v>
      </c>
      <c r="CK94" s="106" t="s">
        <v>88</v>
      </c>
      <c r="CL94" s="107" t="s">
        <v>89</v>
      </c>
      <c r="CN94" s="105" t="s">
        <v>87</v>
      </c>
      <c r="CO94" s="106" t="s">
        <v>88</v>
      </c>
      <c r="CP94" s="106" t="s">
        <v>89</v>
      </c>
      <c r="CQ94" s="81" t="s">
        <v>87</v>
      </c>
      <c r="CR94" s="106" t="s">
        <v>88</v>
      </c>
      <c r="CS94" s="107" t="s">
        <v>89</v>
      </c>
      <c r="CU94" s="105" t="s">
        <v>87</v>
      </c>
      <c r="CV94" s="106" t="s">
        <v>88</v>
      </c>
      <c r="CW94" s="106" t="s">
        <v>89</v>
      </c>
      <c r="CX94" s="81" t="s">
        <v>87</v>
      </c>
      <c r="CY94" s="106" t="s">
        <v>88</v>
      </c>
      <c r="CZ94" s="107" t="s">
        <v>89</v>
      </c>
      <c r="DB94" s="105" t="s">
        <v>87</v>
      </c>
      <c r="DC94" s="106" t="s">
        <v>88</v>
      </c>
      <c r="DD94" s="106" t="s">
        <v>89</v>
      </c>
      <c r="DE94" s="81" t="s">
        <v>87</v>
      </c>
      <c r="DF94" s="106" t="s">
        <v>88</v>
      </c>
      <c r="DG94" s="107" t="s">
        <v>89</v>
      </c>
      <c r="DI94" s="105" t="s">
        <v>87</v>
      </c>
      <c r="DJ94" s="106" t="s">
        <v>88</v>
      </c>
      <c r="DK94" s="106" t="s">
        <v>89</v>
      </c>
      <c r="DL94" s="81" t="s">
        <v>87</v>
      </c>
      <c r="DM94" s="106" t="s">
        <v>88</v>
      </c>
      <c r="DN94" s="107" t="s">
        <v>89</v>
      </c>
      <c r="DP94" s="105" t="s">
        <v>87</v>
      </c>
      <c r="DQ94" s="106" t="s">
        <v>88</v>
      </c>
      <c r="DR94" s="106" t="s">
        <v>89</v>
      </c>
      <c r="DS94" s="81" t="s">
        <v>87</v>
      </c>
      <c r="DT94" s="106" t="s">
        <v>88</v>
      </c>
      <c r="DU94" s="107" t="s">
        <v>89</v>
      </c>
      <c r="DW94" s="105" t="s">
        <v>87</v>
      </c>
      <c r="DX94" s="106" t="s">
        <v>88</v>
      </c>
      <c r="DY94" s="106" t="s">
        <v>89</v>
      </c>
      <c r="DZ94" s="81" t="s">
        <v>87</v>
      </c>
      <c r="EA94" s="106" t="s">
        <v>88</v>
      </c>
      <c r="EB94" s="107" t="s">
        <v>89</v>
      </c>
      <c r="ED94" s="105" t="s">
        <v>87</v>
      </c>
      <c r="EE94" s="106" t="s">
        <v>88</v>
      </c>
      <c r="EF94" s="106" t="s">
        <v>89</v>
      </c>
      <c r="EG94" s="81" t="s">
        <v>87</v>
      </c>
      <c r="EH94" s="106" t="s">
        <v>88</v>
      </c>
      <c r="EI94" s="107" t="s">
        <v>89</v>
      </c>
      <c r="EK94" s="105" t="s">
        <v>87</v>
      </c>
      <c r="EL94" s="106" t="s">
        <v>88</v>
      </c>
      <c r="EM94" s="106" t="s">
        <v>89</v>
      </c>
      <c r="EN94" s="81" t="s">
        <v>87</v>
      </c>
      <c r="EO94" s="106" t="s">
        <v>88</v>
      </c>
      <c r="EP94" s="107" t="s">
        <v>89</v>
      </c>
      <c r="EQ94" s="77"/>
      <c r="ER94" s="105" t="s">
        <v>87</v>
      </c>
      <c r="ES94" s="106" t="s">
        <v>88</v>
      </c>
      <c r="ET94" s="106" t="s">
        <v>89</v>
      </c>
      <c r="EU94" s="81" t="s">
        <v>87</v>
      </c>
      <c r="EV94" s="106" t="s">
        <v>88</v>
      </c>
      <c r="EW94" s="107" t="s">
        <v>89</v>
      </c>
      <c r="EX94" s="77"/>
      <c r="EY94" s="105" t="s">
        <v>87</v>
      </c>
      <c r="EZ94" s="106" t="s">
        <v>88</v>
      </c>
      <c r="FA94" s="106" t="s">
        <v>89</v>
      </c>
      <c r="FB94" s="81" t="s">
        <v>87</v>
      </c>
      <c r="FC94" s="106" t="s">
        <v>88</v>
      </c>
      <c r="FD94" s="107" t="s">
        <v>89</v>
      </c>
      <c r="FE94" s="77"/>
      <c r="FF94" s="105" t="s">
        <v>87</v>
      </c>
      <c r="FG94" s="106" t="s">
        <v>88</v>
      </c>
      <c r="FH94" s="106" t="s">
        <v>89</v>
      </c>
      <c r="FI94" s="81" t="s">
        <v>87</v>
      </c>
      <c r="FJ94" s="106" t="s">
        <v>88</v>
      </c>
      <c r="FK94" s="107" t="s">
        <v>89</v>
      </c>
      <c r="FL94" s="77"/>
      <c r="FM94" s="105" t="s">
        <v>87</v>
      </c>
      <c r="FN94" s="106" t="s">
        <v>88</v>
      </c>
      <c r="FO94" s="106" t="s">
        <v>89</v>
      </c>
      <c r="FP94" s="81" t="s">
        <v>87</v>
      </c>
      <c r="FQ94" s="106" t="s">
        <v>88</v>
      </c>
      <c r="FR94" s="107" t="s">
        <v>89</v>
      </c>
      <c r="FS94" s="77"/>
      <c r="FT94" s="105" t="s">
        <v>87</v>
      </c>
      <c r="FU94" s="106" t="s">
        <v>88</v>
      </c>
      <c r="FV94" s="106" t="s">
        <v>89</v>
      </c>
      <c r="FW94" s="81" t="s">
        <v>87</v>
      </c>
      <c r="FX94" s="106" t="s">
        <v>88</v>
      </c>
      <c r="FY94" s="107" t="s">
        <v>89</v>
      </c>
      <c r="FZ94" s="77"/>
      <c r="GA94" s="105" t="s">
        <v>87</v>
      </c>
      <c r="GB94" s="106" t="s">
        <v>88</v>
      </c>
      <c r="GC94" s="106" t="s">
        <v>89</v>
      </c>
      <c r="GD94" s="81" t="s">
        <v>87</v>
      </c>
      <c r="GE94" s="106" t="s">
        <v>88</v>
      </c>
      <c r="GF94" s="107" t="s">
        <v>89</v>
      </c>
      <c r="GG94" s="77"/>
      <c r="GH94" s="105" t="s">
        <v>87</v>
      </c>
      <c r="GI94" s="106" t="s">
        <v>88</v>
      </c>
      <c r="GJ94" s="106" t="s">
        <v>89</v>
      </c>
      <c r="GK94" s="81" t="s">
        <v>87</v>
      </c>
      <c r="GL94" s="106" t="s">
        <v>88</v>
      </c>
      <c r="GM94" s="107" t="s">
        <v>89</v>
      </c>
      <c r="GN94" s="77"/>
      <c r="GO94" s="105" t="s">
        <v>87</v>
      </c>
      <c r="GP94" s="106" t="s">
        <v>88</v>
      </c>
      <c r="GQ94" s="106" t="s">
        <v>89</v>
      </c>
      <c r="GR94" s="81" t="s">
        <v>87</v>
      </c>
      <c r="GS94" s="106" t="s">
        <v>88</v>
      </c>
      <c r="GT94" s="107" t="s">
        <v>89</v>
      </c>
      <c r="GV94" s="105" t="s">
        <v>87</v>
      </c>
      <c r="GW94" s="106" t="s">
        <v>88</v>
      </c>
      <c r="GX94" s="106" t="s">
        <v>89</v>
      </c>
      <c r="GY94" s="81" t="s">
        <v>87</v>
      </c>
      <c r="GZ94" s="106" t="s">
        <v>88</v>
      </c>
      <c r="HA94" s="107" t="s">
        <v>89</v>
      </c>
      <c r="HC94" s="105" t="s">
        <v>87</v>
      </c>
      <c r="HD94" s="106" t="s">
        <v>88</v>
      </c>
      <c r="HE94" s="106" t="s">
        <v>89</v>
      </c>
      <c r="HF94" s="81" t="s">
        <v>87</v>
      </c>
      <c r="HG94" s="106" t="s">
        <v>88</v>
      </c>
      <c r="HH94" s="107" t="s">
        <v>89</v>
      </c>
      <c r="HJ94" s="105" t="s">
        <v>87</v>
      </c>
      <c r="HK94" s="106" t="s">
        <v>88</v>
      </c>
      <c r="HL94" s="106" t="s">
        <v>89</v>
      </c>
      <c r="HM94" s="81" t="s">
        <v>87</v>
      </c>
      <c r="HN94" s="106" t="s">
        <v>88</v>
      </c>
      <c r="HO94" s="107" t="s">
        <v>89</v>
      </c>
      <c r="HQ94" s="105" t="s">
        <v>87</v>
      </c>
      <c r="HR94" s="106" t="s">
        <v>88</v>
      </c>
      <c r="HS94" s="106" t="s">
        <v>89</v>
      </c>
      <c r="HT94" s="81" t="s">
        <v>87</v>
      </c>
      <c r="HU94" s="106" t="s">
        <v>88</v>
      </c>
      <c r="HV94" s="107" t="s">
        <v>89</v>
      </c>
      <c r="HX94" s="105" t="s">
        <v>87</v>
      </c>
      <c r="HY94" s="106" t="s">
        <v>88</v>
      </c>
      <c r="HZ94" s="106" t="s">
        <v>89</v>
      </c>
      <c r="IA94" s="81" t="s">
        <v>87</v>
      </c>
      <c r="IB94" s="106" t="s">
        <v>88</v>
      </c>
      <c r="IC94" s="107" t="s">
        <v>89</v>
      </c>
      <c r="IE94" s="105" t="s">
        <v>87</v>
      </c>
      <c r="IF94" s="106" t="s">
        <v>88</v>
      </c>
      <c r="IG94" s="106" t="s">
        <v>89</v>
      </c>
      <c r="IH94" s="81" t="s">
        <v>87</v>
      </c>
      <c r="II94" s="106" t="s">
        <v>88</v>
      </c>
      <c r="IJ94" s="107" t="s">
        <v>89</v>
      </c>
      <c r="IL94" s="105" t="s">
        <v>87</v>
      </c>
      <c r="IM94" s="106" t="s">
        <v>88</v>
      </c>
      <c r="IN94" s="106" t="s">
        <v>89</v>
      </c>
      <c r="IO94" s="81" t="s">
        <v>87</v>
      </c>
      <c r="IP94" s="106" t="s">
        <v>88</v>
      </c>
      <c r="IQ94" s="107" t="s">
        <v>89</v>
      </c>
      <c r="IS94" s="105" t="s">
        <v>87</v>
      </c>
      <c r="IT94" s="106" t="s">
        <v>88</v>
      </c>
      <c r="IU94" s="106" t="s">
        <v>89</v>
      </c>
      <c r="IV94" s="81" t="s">
        <v>87</v>
      </c>
      <c r="IW94" s="106" t="s">
        <v>88</v>
      </c>
      <c r="IX94" s="107" t="s">
        <v>89</v>
      </c>
      <c r="IZ94" s="105" t="s">
        <v>87</v>
      </c>
      <c r="JA94" s="106" t="s">
        <v>88</v>
      </c>
      <c r="JB94" s="106" t="s">
        <v>89</v>
      </c>
      <c r="JC94" s="81" t="s">
        <v>87</v>
      </c>
      <c r="JD94" s="106" t="s">
        <v>88</v>
      </c>
      <c r="JE94" s="107" t="s">
        <v>89</v>
      </c>
      <c r="JG94" s="105" t="s">
        <v>87</v>
      </c>
      <c r="JH94" s="106" t="s">
        <v>88</v>
      </c>
      <c r="JI94" s="106" t="s">
        <v>89</v>
      </c>
      <c r="JJ94" s="81" t="s">
        <v>87</v>
      </c>
      <c r="JK94" s="106" t="s">
        <v>88</v>
      </c>
      <c r="JL94" s="107" t="s">
        <v>89</v>
      </c>
      <c r="JN94" s="105" t="s">
        <v>87</v>
      </c>
      <c r="JO94" s="106" t="s">
        <v>88</v>
      </c>
      <c r="JP94" s="106" t="s">
        <v>89</v>
      </c>
      <c r="JQ94" s="81" t="s">
        <v>87</v>
      </c>
      <c r="JR94" s="106" t="s">
        <v>88</v>
      </c>
      <c r="JS94" s="107" t="s">
        <v>89</v>
      </c>
    </row>
    <row r="95" spans="1:279" s="78" customFormat="1" ht="12" hidden="1">
      <c r="A95" s="105" t="s">
        <v>90</v>
      </c>
      <c r="B95" s="108">
        <f>B125</f>
        <v>0</v>
      </c>
      <c r="C95" s="108">
        <f>B125</f>
        <v>0</v>
      </c>
      <c r="D95" s="81" t="s">
        <v>90</v>
      </c>
      <c r="E95" s="108">
        <f>B95</f>
        <v>0</v>
      </c>
      <c r="F95" s="109">
        <f>C95</f>
        <v>0</v>
      </c>
      <c r="G95" s="77"/>
      <c r="H95" s="105" t="s">
        <v>90</v>
      </c>
      <c r="I95" s="108">
        <f>I125</f>
        <v>0</v>
      </c>
      <c r="J95" s="108">
        <f>I125</f>
        <v>0</v>
      </c>
      <c r="K95" s="81" t="s">
        <v>90</v>
      </c>
      <c r="L95" s="108">
        <f>I95</f>
        <v>0</v>
      </c>
      <c r="M95" s="109">
        <f>J95</f>
        <v>0</v>
      </c>
      <c r="N95" s="77"/>
      <c r="O95" s="105" t="s">
        <v>90</v>
      </c>
      <c r="P95" s="108">
        <f>P125</f>
        <v>0</v>
      </c>
      <c r="Q95" s="108">
        <f>P125</f>
        <v>0</v>
      </c>
      <c r="R95" s="81" t="s">
        <v>90</v>
      </c>
      <c r="S95" s="108">
        <f>P95</f>
        <v>0</v>
      </c>
      <c r="T95" s="109">
        <f>Q95</f>
        <v>0</v>
      </c>
      <c r="U95" s="77"/>
      <c r="V95" s="105" t="s">
        <v>90</v>
      </c>
      <c r="W95" s="108">
        <f>W125</f>
        <v>0</v>
      </c>
      <c r="X95" s="108">
        <f>W125</f>
        <v>0</v>
      </c>
      <c r="Y95" s="81" t="s">
        <v>90</v>
      </c>
      <c r="Z95" s="108">
        <f>W95</f>
        <v>0</v>
      </c>
      <c r="AA95" s="109">
        <f>X95</f>
        <v>0</v>
      </c>
      <c r="AB95" s="77"/>
      <c r="AC95" s="105" t="s">
        <v>90</v>
      </c>
      <c r="AD95" s="108">
        <f>AD125</f>
        <v>0</v>
      </c>
      <c r="AE95" s="108">
        <f>AD125</f>
        <v>0</v>
      </c>
      <c r="AF95" s="81" t="s">
        <v>90</v>
      </c>
      <c r="AG95" s="108">
        <f>AD95</f>
        <v>0</v>
      </c>
      <c r="AH95" s="109">
        <f>AE95</f>
        <v>0</v>
      </c>
      <c r="AI95" s="77"/>
      <c r="AJ95" s="105" t="s">
        <v>90</v>
      </c>
      <c r="AK95" s="108">
        <f>AK125</f>
        <v>0</v>
      </c>
      <c r="AL95" s="108">
        <f>AK125</f>
        <v>0</v>
      </c>
      <c r="AM95" s="81" t="s">
        <v>90</v>
      </c>
      <c r="AN95" s="108">
        <f>AK95</f>
        <v>0</v>
      </c>
      <c r="AO95" s="109">
        <f>AL95</f>
        <v>0</v>
      </c>
      <c r="AP95" s="77"/>
      <c r="AQ95" s="105" t="s">
        <v>90</v>
      </c>
      <c r="AR95" s="108">
        <f>AR125</f>
        <v>0</v>
      </c>
      <c r="AS95" s="108">
        <f>AR125</f>
        <v>0</v>
      </c>
      <c r="AT95" s="81" t="s">
        <v>90</v>
      </c>
      <c r="AU95" s="108">
        <f>AR95</f>
        <v>0</v>
      </c>
      <c r="AV95" s="109">
        <f>AS95</f>
        <v>0</v>
      </c>
      <c r="AW95" s="77"/>
      <c r="AX95" s="105" t="s">
        <v>90</v>
      </c>
      <c r="AY95" s="108">
        <f>AY125</f>
        <v>0</v>
      </c>
      <c r="AZ95" s="108">
        <f>AY125</f>
        <v>0</v>
      </c>
      <c r="BA95" s="81" t="s">
        <v>90</v>
      </c>
      <c r="BB95" s="108">
        <f>AY95</f>
        <v>0</v>
      </c>
      <c r="BC95" s="109">
        <f>AZ95</f>
        <v>0</v>
      </c>
      <c r="BD95" s="77"/>
      <c r="BE95" s="105" t="s">
        <v>90</v>
      </c>
      <c r="BF95" s="108">
        <f>BF125</f>
        <v>0</v>
      </c>
      <c r="BG95" s="108">
        <f>BF125</f>
        <v>0</v>
      </c>
      <c r="BH95" s="81" t="s">
        <v>90</v>
      </c>
      <c r="BI95" s="108">
        <f>BF95</f>
        <v>0</v>
      </c>
      <c r="BJ95" s="109">
        <f>BG95</f>
        <v>0</v>
      </c>
      <c r="BK95" s="77"/>
      <c r="BL95" s="105" t="s">
        <v>90</v>
      </c>
      <c r="BM95" s="108">
        <f>BM125</f>
        <v>0</v>
      </c>
      <c r="BN95" s="108">
        <f>BM125</f>
        <v>0</v>
      </c>
      <c r="BO95" s="81" t="s">
        <v>90</v>
      </c>
      <c r="BP95" s="108">
        <f>BM95</f>
        <v>0</v>
      </c>
      <c r="BQ95" s="109">
        <f>BN95</f>
        <v>0</v>
      </c>
      <c r="BS95" s="105" t="s">
        <v>90</v>
      </c>
      <c r="BT95" s="108">
        <f>BT125</f>
        <v>0</v>
      </c>
      <c r="BU95" s="108">
        <f>BT125</f>
        <v>0</v>
      </c>
      <c r="BV95" s="81" t="s">
        <v>90</v>
      </c>
      <c r="BW95" s="108">
        <f>BT95</f>
        <v>0</v>
      </c>
      <c r="BX95" s="109">
        <f>BU95</f>
        <v>0</v>
      </c>
      <c r="BZ95" s="105" t="s">
        <v>90</v>
      </c>
      <c r="CA95" s="108">
        <f>CA125</f>
        <v>0</v>
      </c>
      <c r="CB95" s="108">
        <f>CA125</f>
        <v>0</v>
      </c>
      <c r="CC95" s="81" t="s">
        <v>90</v>
      </c>
      <c r="CD95" s="108">
        <f>CA95</f>
        <v>0</v>
      </c>
      <c r="CE95" s="109">
        <f>CB95</f>
        <v>0</v>
      </c>
      <c r="CG95" s="105" t="s">
        <v>90</v>
      </c>
      <c r="CH95" s="108">
        <f>CH125</f>
        <v>0</v>
      </c>
      <c r="CI95" s="108">
        <f>CH125</f>
        <v>0</v>
      </c>
      <c r="CJ95" s="81" t="s">
        <v>90</v>
      </c>
      <c r="CK95" s="108">
        <f>CH95</f>
        <v>0</v>
      </c>
      <c r="CL95" s="109">
        <f>CI95</f>
        <v>0</v>
      </c>
      <c r="CN95" s="105" t="s">
        <v>90</v>
      </c>
      <c r="CO95" s="108">
        <f>CO125</f>
        <v>0</v>
      </c>
      <c r="CP95" s="108">
        <f>CO125</f>
        <v>0</v>
      </c>
      <c r="CQ95" s="81" t="s">
        <v>90</v>
      </c>
      <c r="CR95" s="108">
        <f>CO95</f>
        <v>0</v>
      </c>
      <c r="CS95" s="109">
        <f>CP95</f>
        <v>0</v>
      </c>
      <c r="CU95" s="105" t="s">
        <v>90</v>
      </c>
      <c r="CV95" s="108">
        <f>CV125</f>
        <v>0</v>
      </c>
      <c r="CW95" s="108">
        <f>CV125</f>
        <v>0</v>
      </c>
      <c r="CX95" s="81" t="s">
        <v>90</v>
      </c>
      <c r="CY95" s="108">
        <f>CV95</f>
        <v>0</v>
      </c>
      <c r="CZ95" s="109">
        <f>CW95</f>
        <v>0</v>
      </c>
      <c r="DB95" s="105" t="s">
        <v>90</v>
      </c>
      <c r="DC95" s="108">
        <f>DC125</f>
        <v>0</v>
      </c>
      <c r="DD95" s="108">
        <f>DC125</f>
        <v>0</v>
      </c>
      <c r="DE95" s="81" t="s">
        <v>90</v>
      </c>
      <c r="DF95" s="108">
        <f>DC95</f>
        <v>0</v>
      </c>
      <c r="DG95" s="109">
        <f>DD95</f>
        <v>0</v>
      </c>
      <c r="DI95" s="105" t="s">
        <v>90</v>
      </c>
      <c r="DJ95" s="108">
        <f>DJ125</f>
        <v>0</v>
      </c>
      <c r="DK95" s="108">
        <f>DJ125</f>
        <v>0</v>
      </c>
      <c r="DL95" s="81" t="s">
        <v>90</v>
      </c>
      <c r="DM95" s="108">
        <f>DJ95</f>
        <v>0</v>
      </c>
      <c r="DN95" s="109">
        <f>DK95</f>
        <v>0</v>
      </c>
      <c r="DP95" s="105" t="s">
        <v>90</v>
      </c>
      <c r="DQ95" s="108">
        <f>DQ125</f>
        <v>0</v>
      </c>
      <c r="DR95" s="108">
        <f>DQ125</f>
        <v>0</v>
      </c>
      <c r="DS95" s="81" t="s">
        <v>90</v>
      </c>
      <c r="DT95" s="108">
        <f>DQ95</f>
        <v>0</v>
      </c>
      <c r="DU95" s="109">
        <f>DR95</f>
        <v>0</v>
      </c>
      <c r="DW95" s="105" t="s">
        <v>90</v>
      </c>
      <c r="DX95" s="108">
        <f>DX125</f>
        <v>0</v>
      </c>
      <c r="DY95" s="108">
        <f>DX125</f>
        <v>0</v>
      </c>
      <c r="DZ95" s="81" t="s">
        <v>90</v>
      </c>
      <c r="EA95" s="108">
        <f>DX95</f>
        <v>0</v>
      </c>
      <c r="EB95" s="109">
        <f>DY95</f>
        <v>0</v>
      </c>
      <c r="ED95" s="105" t="s">
        <v>90</v>
      </c>
      <c r="EE95" s="108">
        <f>EE125</f>
        <v>0</v>
      </c>
      <c r="EF95" s="108">
        <f>EE125</f>
        <v>0</v>
      </c>
      <c r="EG95" s="81" t="s">
        <v>90</v>
      </c>
      <c r="EH95" s="108">
        <f>EE95</f>
        <v>0</v>
      </c>
      <c r="EI95" s="109">
        <f>EF95</f>
        <v>0</v>
      </c>
      <c r="EK95" s="105" t="s">
        <v>90</v>
      </c>
      <c r="EL95" s="108">
        <f>EL125</f>
        <v>0</v>
      </c>
      <c r="EM95" s="108">
        <f>EL125</f>
        <v>0</v>
      </c>
      <c r="EN95" s="81" t="s">
        <v>90</v>
      </c>
      <c r="EO95" s="108">
        <f>EL95</f>
        <v>0</v>
      </c>
      <c r="EP95" s="109">
        <f>EM95</f>
        <v>0</v>
      </c>
      <c r="EQ95" s="77"/>
      <c r="ER95" s="105" t="s">
        <v>90</v>
      </c>
      <c r="ES95" s="108">
        <f>ES125</f>
        <v>0</v>
      </c>
      <c r="ET95" s="108">
        <f>ES125</f>
        <v>0</v>
      </c>
      <c r="EU95" s="81" t="s">
        <v>90</v>
      </c>
      <c r="EV95" s="108">
        <f>ES95</f>
        <v>0</v>
      </c>
      <c r="EW95" s="109">
        <f>ET95</f>
        <v>0</v>
      </c>
      <c r="EX95" s="77"/>
      <c r="EY95" s="105" t="s">
        <v>90</v>
      </c>
      <c r="EZ95" s="108">
        <f>EZ125</f>
        <v>0</v>
      </c>
      <c r="FA95" s="108">
        <f>EZ125</f>
        <v>0</v>
      </c>
      <c r="FB95" s="81" t="s">
        <v>90</v>
      </c>
      <c r="FC95" s="108">
        <f>EZ95</f>
        <v>0</v>
      </c>
      <c r="FD95" s="109">
        <f>FA95</f>
        <v>0</v>
      </c>
      <c r="FE95" s="77"/>
      <c r="FF95" s="105" t="s">
        <v>90</v>
      </c>
      <c r="FG95" s="108">
        <f>FG125</f>
        <v>0</v>
      </c>
      <c r="FH95" s="108">
        <f>FG125</f>
        <v>0</v>
      </c>
      <c r="FI95" s="81" t="s">
        <v>90</v>
      </c>
      <c r="FJ95" s="108">
        <f>FG95</f>
        <v>0</v>
      </c>
      <c r="FK95" s="109">
        <f>FH95</f>
        <v>0</v>
      </c>
      <c r="FL95" s="77"/>
      <c r="FM95" s="105" t="s">
        <v>90</v>
      </c>
      <c r="FN95" s="108">
        <f>FN125</f>
        <v>0</v>
      </c>
      <c r="FO95" s="108">
        <f>FN125</f>
        <v>0</v>
      </c>
      <c r="FP95" s="81" t="s">
        <v>90</v>
      </c>
      <c r="FQ95" s="108">
        <f>FN95</f>
        <v>0</v>
      </c>
      <c r="FR95" s="109">
        <f>FO95</f>
        <v>0</v>
      </c>
      <c r="FS95" s="77"/>
      <c r="FT95" s="105" t="s">
        <v>90</v>
      </c>
      <c r="FU95" s="108">
        <f>FU125</f>
        <v>0</v>
      </c>
      <c r="FV95" s="108">
        <f>FU125</f>
        <v>0</v>
      </c>
      <c r="FW95" s="81" t="s">
        <v>90</v>
      </c>
      <c r="FX95" s="108">
        <f>FU95</f>
        <v>0</v>
      </c>
      <c r="FY95" s="109">
        <f>FV95</f>
        <v>0</v>
      </c>
      <c r="FZ95" s="77"/>
      <c r="GA95" s="105" t="s">
        <v>90</v>
      </c>
      <c r="GB95" s="108">
        <f>GB125</f>
        <v>0</v>
      </c>
      <c r="GC95" s="108">
        <f>GB125</f>
        <v>0</v>
      </c>
      <c r="GD95" s="81" t="s">
        <v>90</v>
      </c>
      <c r="GE95" s="108">
        <f>GB95</f>
        <v>0</v>
      </c>
      <c r="GF95" s="109">
        <f>GC95</f>
        <v>0</v>
      </c>
      <c r="GG95" s="77"/>
      <c r="GH95" s="105" t="s">
        <v>90</v>
      </c>
      <c r="GI95" s="108">
        <f>GI125</f>
        <v>0</v>
      </c>
      <c r="GJ95" s="108">
        <f>GI125</f>
        <v>0</v>
      </c>
      <c r="GK95" s="81" t="s">
        <v>90</v>
      </c>
      <c r="GL95" s="108">
        <f>GI95</f>
        <v>0</v>
      </c>
      <c r="GM95" s="109">
        <f>GJ95</f>
        <v>0</v>
      </c>
      <c r="GN95" s="77"/>
      <c r="GO95" s="105" t="s">
        <v>90</v>
      </c>
      <c r="GP95" s="108">
        <f>GP125</f>
        <v>0</v>
      </c>
      <c r="GQ95" s="108">
        <f>GP125</f>
        <v>0</v>
      </c>
      <c r="GR95" s="81" t="s">
        <v>90</v>
      </c>
      <c r="GS95" s="108">
        <f>GP95</f>
        <v>0</v>
      </c>
      <c r="GT95" s="109">
        <f>GQ95</f>
        <v>0</v>
      </c>
      <c r="GV95" s="105" t="s">
        <v>90</v>
      </c>
      <c r="GW95" s="108">
        <f>GW125</f>
        <v>0</v>
      </c>
      <c r="GX95" s="108">
        <f>GW125</f>
        <v>0</v>
      </c>
      <c r="GY95" s="81" t="s">
        <v>90</v>
      </c>
      <c r="GZ95" s="108">
        <f>GW95</f>
        <v>0</v>
      </c>
      <c r="HA95" s="109">
        <f>GX95</f>
        <v>0</v>
      </c>
      <c r="HC95" s="105" t="s">
        <v>90</v>
      </c>
      <c r="HD95" s="108">
        <f>HD125</f>
        <v>0</v>
      </c>
      <c r="HE95" s="108">
        <f>HD125</f>
        <v>0</v>
      </c>
      <c r="HF95" s="81" t="s">
        <v>90</v>
      </c>
      <c r="HG95" s="108">
        <f>HD95</f>
        <v>0</v>
      </c>
      <c r="HH95" s="109">
        <f>HE95</f>
        <v>0</v>
      </c>
      <c r="HJ95" s="105" t="s">
        <v>90</v>
      </c>
      <c r="HK95" s="108">
        <f>HK125</f>
        <v>0</v>
      </c>
      <c r="HL95" s="108">
        <f>HK125</f>
        <v>0</v>
      </c>
      <c r="HM95" s="81" t="s">
        <v>90</v>
      </c>
      <c r="HN95" s="108">
        <f>HK95</f>
        <v>0</v>
      </c>
      <c r="HO95" s="109">
        <f>HL95</f>
        <v>0</v>
      </c>
      <c r="HQ95" s="105" t="s">
        <v>90</v>
      </c>
      <c r="HR95" s="108">
        <f>HR125</f>
        <v>0</v>
      </c>
      <c r="HS95" s="108">
        <f>HR125</f>
        <v>0</v>
      </c>
      <c r="HT95" s="81" t="s">
        <v>90</v>
      </c>
      <c r="HU95" s="108">
        <f>HR95</f>
        <v>0</v>
      </c>
      <c r="HV95" s="109">
        <f>HS95</f>
        <v>0</v>
      </c>
      <c r="HX95" s="105" t="s">
        <v>90</v>
      </c>
      <c r="HY95" s="108">
        <f>HY125</f>
        <v>0</v>
      </c>
      <c r="HZ95" s="108">
        <f>HY125</f>
        <v>0</v>
      </c>
      <c r="IA95" s="81" t="s">
        <v>90</v>
      </c>
      <c r="IB95" s="108">
        <f>HY95</f>
        <v>0</v>
      </c>
      <c r="IC95" s="109">
        <f>HZ95</f>
        <v>0</v>
      </c>
      <c r="IE95" s="105" t="s">
        <v>90</v>
      </c>
      <c r="IF95" s="108">
        <f>IF125</f>
        <v>0</v>
      </c>
      <c r="IG95" s="108">
        <f>IF125</f>
        <v>0</v>
      </c>
      <c r="IH95" s="81" t="s">
        <v>90</v>
      </c>
      <c r="II95" s="108">
        <f>IF95</f>
        <v>0</v>
      </c>
      <c r="IJ95" s="109">
        <f>IG95</f>
        <v>0</v>
      </c>
      <c r="IL95" s="105" t="s">
        <v>90</v>
      </c>
      <c r="IM95" s="108">
        <f>IM125</f>
        <v>0</v>
      </c>
      <c r="IN95" s="108">
        <f>IM125</f>
        <v>0</v>
      </c>
      <c r="IO95" s="81" t="s">
        <v>90</v>
      </c>
      <c r="IP95" s="108">
        <f>IM95</f>
        <v>0</v>
      </c>
      <c r="IQ95" s="109">
        <f>IN95</f>
        <v>0</v>
      </c>
      <c r="IS95" s="105" t="s">
        <v>90</v>
      </c>
      <c r="IT95" s="108">
        <f>IT125</f>
        <v>0</v>
      </c>
      <c r="IU95" s="108">
        <f>IT125</f>
        <v>0</v>
      </c>
      <c r="IV95" s="81" t="s">
        <v>90</v>
      </c>
      <c r="IW95" s="108">
        <f>IT95</f>
        <v>0</v>
      </c>
      <c r="IX95" s="109">
        <f>IU95</f>
        <v>0</v>
      </c>
      <c r="IZ95" s="105" t="s">
        <v>90</v>
      </c>
      <c r="JA95" s="108">
        <f>JA125</f>
        <v>0</v>
      </c>
      <c r="JB95" s="108">
        <f>JA125</f>
        <v>0</v>
      </c>
      <c r="JC95" s="81" t="s">
        <v>90</v>
      </c>
      <c r="JD95" s="108">
        <f>JA95</f>
        <v>0</v>
      </c>
      <c r="JE95" s="109">
        <f>JB95</f>
        <v>0</v>
      </c>
      <c r="JG95" s="105" t="s">
        <v>90</v>
      </c>
      <c r="JH95" s="108">
        <f>JH125</f>
        <v>0</v>
      </c>
      <c r="JI95" s="108">
        <f>JH125</f>
        <v>0</v>
      </c>
      <c r="JJ95" s="81" t="s">
        <v>90</v>
      </c>
      <c r="JK95" s="108">
        <f>JH95</f>
        <v>0</v>
      </c>
      <c r="JL95" s="109">
        <f>JI95</f>
        <v>0</v>
      </c>
      <c r="JN95" s="105" t="s">
        <v>90</v>
      </c>
      <c r="JO95" s="108">
        <f>JO125</f>
        <v>0</v>
      </c>
      <c r="JP95" s="108">
        <f>JO125</f>
        <v>0</v>
      </c>
      <c r="JQ95" s="81" t="s">
        <v>90</v>
      </c>
      <c r="JR95" s="108">
        <f>JO95</f>
        <v>0</v>
      </c>
      <c r="JS95" s="109">
        <f>JP95</f>
        <v>0</v>
      </c>
    </row>
    <row r="96" spans="1:279" s="78" customFormat="1" ht="12" hidden="1">
      <c r="A96" s="105" t="s">
        <v>91</v>
      </c>
      <c r="B96" s="110">
        <f>B126</f>
        <v>0</v>
      </c>
      <c r="C96" s="110">
        <f>B126</f>
        <v>0</v>
      </c>
      <c r="D96" s="81" t="s">
        <v>91</v>
      </c>
      <c r="E96" s="110">
        <f>B96</f>
        <v>0</v>
      </c>
      <c r="F96" s="111">
        <f>C96</f>
        <v>0</v>
      </c>
      <c r="G96" s="77"/>
      <c r="H96" s="105" t="s">
        <v>91</v>
      </c>
      <c r="I96" s="110">
        <f>I126</f>
        <v>0</v>
      </c>
      <c r="J96" s="110">
        <f>I126</f>
        <v>0</v>
      </c>
      <c r="K96" s="81" t="s">
        <v>91</v>
      </c>
      <c r="L96" s="110">
        <f>I96</f>
        <v>0</v>
      </c>
      <c r="M96" s="111">
        <f>J96</f>
        <v>0</v>
      </c>
      <c r="N96" s="77"/>
      <c r="O96" s="105" t="s">
        <v>91</v>
      </c>
      <c r="P96" s="110">
        <f>P126</f>
        <v>0</v>
      </c>
      <c r="Q96" s="110">
        <f>P126</f>
        <v>0</v>
      </c>
      <c r="R96" s="81" t="s">
        <v>91</v>
      </c>
      <c r="S96" s="110">
        <f>P96</f>
        <v>0</v>
      </c>
      <c r="T96" s="111">
        <f>Q96</f>
        <v>0</v>
      </c>
      <c r="U96" s="77"/>
      <c r="V96" s="105" t="s">
        <v>91</v>
      </c>
      <c r="W96" s="110">
        <f>W126</f>
        <v>0</v>
      </c>
      <c r="X96" s="110">
        <f>W126</f>
        <v>0</v>
      </c>
      <c r="Y96" s="81" t="s">
        <v>91</v>
      </c>
      <c r="Z96" s="110">
        <f>W96</f>
        <v>0</v>
      </c>
      <c r="AA96" s="111">
        <f>X96</f>
        <v>0</v>
      </c>
      <c r="AB96" s="77"/>
      <c r="AC96" s="105" t="s">
        <v>91</v>
      </c>
      <c r="AD96" s="110">
        <f>AD126</f>
        <v>0</v>
      </c>
      <c r="AE96" s="110">
        <f>AD126</f>
        <v>0</v>
      </c>
      <c r="AF96" s="81" t="s">
        <v>91</v>
      </c>
      <c r="AG96" s="110">
        <f>AD96</f>
        <v>0</v>
      </c>
      <c r="AH96" s="111">
        <f>AE96</f>
        <v>0</v>
      </c>
      <c r="AI96" s="77"/>
      <c r="AJ96" s="105" t="s">
        <v>91</v>
      </c>
      <c r="AK96" s="110">
        <f>AK126</f>
        <v>0</v>
      </c>
      <c r="AL96" s="110">
        <f>AK126</f>
        <v>0</v>
      </c>
      <c r="AM96" s="81" t="s">
        <v>91</v>
      </c>
      <c r="AN96" s="110">
        <f>AK96</f>
        <v>0</v>
      </c>
      <c r="AO96" s="111">
        <f>AL96</f>
        <v>0</v>
      </c>
      <c r="AP96" s="77"/>
      <c r="AQ96" s="105" t="s">
        <v>91</v>
      </c>
      <c r="AR96" s="110">
        <f>AR126</f>
        <v>0</v>
      </c>
      <c r="AS96" s="110">
        <f>AR126</f>
        <v>0</v>
      </c>
      <c r="AT96" s="81" t="s">
        <v>91</v>
      </c>
      <c r="AU96" s="110">
        <f>AR96</f>
        <v>0</v>
      </c>
      <c r="AV96" s="111">
        <f>AS96</f>
        <v>0</v>
      </c>
      <c r="AW96" s="77"/>
      <c r="AX96" s="105" t="s">
        <v>91</v>
      </c>
      <c r="AY96" s="110">
        <f>AY126</f>
        <v>0</v>
      </c>
      <c r="AZ96" s="110">
        <f>AY126</f>
        <v>0</v>
      </c>
      <c r="BA96" s="81" t="s">
        <v>91</v>
      </c>
      <c r="BB96" s="110">
        <f>AY96</f>
        <v>0</v>
      </c>
      <c r="BC96" s="111">
        <f>AZ96</f>
        <v>0</v>
      </c>
      <c r="BD96" s="77"/>
      <c r="BE96" s="105" t="s">
        <v>91</v>
      </c>
      <c r="BF96" s="110">
        <f>BF126</f>
        <v>0</v>
      </c>
      <c r="BG96" s="110">
        <f>BF126</f>
        <v>0</v>
      </c>
      <c r="BH96" s="81" t="s">
        <v>91</v>
      </c>
      <c r="BI96" s="110">
        <f>BF96</f>
        <v>0</v>
      </c>
      <c r="BJ96" s="111">
        <f>BG96</f>
        <v>0</v>
      </c>
      <c r="BK96" s="77"/>
      <c r="BL96" s="105" t="s">
        <v>91</v>
      </c>
      <c r="BM96" s="110">
        <f>BM126</f>
        <v>0</v>
      </c>
      <c r="BN96" s="110">
        <f>BM126</f>
        <v>0</v>
      </c>
      <c r="BO96" s="81" t="s">
        <v>91</v>
      </c>
      <c r="BP96" s="110">
        <f>BM96</f>
        <v>0</v>
      </c>
      <c r="BQ96" s="111">
        <f>BN96</f>
        <v>0</v>
      </c>
      <c r="BS96" s="105" t="s">
        <v>91</v>
      </c>
      <c r="BT96" s="110">
        <f>BT126</f>
        <v>0</v>
      </c>
      <c r="BU96" s="110">
        <f>BT126</f>
        <v>0</v>
      </c>
      <c r="BV96" s="81" t="s">
        <v>91</v>
      </c>
      <c r="BW96" s="110">
        <f>BT96</f>
        <v>0</v>
      </c>
      <c r="BX96" s="111">
        <f>BU96</f>
        <v>0</v>
      </c>
      <c r="BZ96" s="105" t="s">
        <v>91</v>
      </c>
      <c r="CA96" s="110">
        <f>CA126</f>
        <v>0</v>
      </c>
      <c r="CB96" s="110">
        <f>CA126</f>
        <v>0</v>
      </c>
      <c r="CC96" s="81" t="s">
        <v>91</v>
      </c>
      <c r="CD96" s="110">
        <f>CA96</f>
        <v>0</v>
      </c>
      <c r="CE96" s="111">
        <f>CB96</f>
        <v>0</v>
      </c>
      <c r="CG96" s="105" t="s">
        <v>91</v>
      </c>
      <c r="CH96" s="110">
        <f>CH126</f>
        <v>0</v>
      </c>
      <c r="CI96" s="110">
        <f>CH126</f>
        <v>0</v>
      </c>
      <c r="CJ96" s="81" t="s">
        <v>91</v>
      </c>
      <c r="CK96" s="110">
        <f>CH96</f>
        <v>0</v>
      </c>
      <c r="CL96" s="111">
        <f>CI96</f>
        <v>0</v>
      </c>
      <c r="CN96" s="105" t="s">
        <v>91</v>
      </c>
      <c r="CO96" s="110">
        <f>CO126</f>
        <v>0</v>
      </c>
      <c r="CP96" s="110">
        <f>CO126</f>
        <v>0</v>
      </c>
      <c r="CQ96" s="81" t="s">
        <v>91</v>
      </c>
      <c r="CR96" s="110">
        <f>CO96</f>
        <v>0</v>
      </c>
      <c r="CS96" s="111">
        <f>CP96</f>
        <v>0</v>
      </c>
      <c r="CU96" s="105" t="s">
        <v>91</v>
      </c>
      <c r="CV96" s="110">
        <f>CV126</f>
        <v>0</v>
      </c>
      <c r="CW96" s="110">
        <f>CV126</f>
        <v>0</v>
      </c>
      <c r="CX96" s="81" t="s">
        <v>91</v>
      </c>
      <c r="CY96" s="110">
        <f>CV96</f>
        <v>0</v>
      </c>
      <c r="CZ96" s="111">
        <f>CW96</f>
        <v>0</v>
      </c>
      <c r="DB96" s="105" t="s">
        <v>91</v>
      </c>
      <c r="DC96" s="110">
        <f>DC126</f>
        <v>0</v>
      </c>
      <c r="DD96" s="110">
        <f>DC126</f>
        <v>0</v>
      </c>
      <c r="DE96" s="81" t="s">
        <v>91</v>
      </c>
      <c r="DF96" s="110">
        <f>DC96</f>
        <v>0</v>
      </c>
      <c r="DG96" s="111">
        <f>DD96</f>
        <v>0</v>
      </c>
      <c r="DI96" s="105" t="s">
        <v>91</v>
      </c>
      <c r="DJ96" s="110">
        <f>DJ126</f>
        <v>0</v>
      </c>
      <c r="DK96" s="110">
        <f>DJ126</f>
        <v>0</v>
      </c>
      <c r="DL96" s="81" t="s">
        <v>91</v>
      </c>
      <c r="DM96" s="110">
        <f>DJ96</f>
        <v>0</v>
      </c>
      <c r="DN96" s="111">
        <f>DK96</f>
        <v>0</v>
      </c>
      <c r="DP96" s="105" t="s">
        <v>91</v>
      </c>
      <c r="DQ96" s="110">
        <f>DQ126</f>
        <v>0</v>
      </c>
      <c r="DR96" s="110">
        <f>DQ126</f>
        <v>0</v>
      </c>
      <c r="DS96" s="81" t="s">
        <v>91</v>
      </c>
      <c r="DT96" s="110">
        <f>DQ96</f>
        <v>0</v>
      </c>
      <c r="DU96" s="111">
        <f>DR96</f>
        <v>0</v>
      </c>
      <c r="DW96" s="105" t="s">
        <v>91</v>
      </c>
      <c r="DX96" s="110">
        <f>DX126</f>
        <v>0</v>
      </c>
      <c r="DY96" s="110">
        <f>DX126</f>
        <v>0</v>
      </c>
      <c r="DZ96" s="81" t="s">
        <v>91</v>
      </c>
      <c r="EA96" s="110">
        <f>DX96</f>
        <v>0</v>
      </c>
      <c r="EB96" s="111">
        <f>DY96</f>
        <v>0</v>
      </c>
      <c r="ED96" s="105" t="s">
        <v>91</v>
      </c>
      <c r="EE96" s="110">
        <f>EE126</f>
        <v>0</v>
      </c>
      <c r="EF96" s="110">
        <f>EE126</f>
        <v>0</v>
      </c>
      <c r="EG96" s="81" t="s">
        <v>91</v>
      </c>
      <c r="EH96" s="110">
        <f>EE96</f>
        <v>0</v>
      </c>
      <c r="EI96" s="111">
        <f>EF96</f>
        <v>0</v>
      </c>
      <c r="EK96" s="105" t="s">
        <v>91</v>
      </c>
      <c r="EL96" s="110">
        <f>EL126</f>
        <v>0</v>
      </c>
      <c r="EM96" s="110">
        <f>EL126</f>
        <v>0</v>
      </c>
      <c r="EN96" s="81" t="s">
        <v>91</v>
      </c>
      <c r="EO96" s="110">
        <f>EL96</f>
        <v>0</v>
      </c>
      <c r="EP96" s="111">
        <f>EM96</f>
        <v>0</v>
      </c>
      <c r="EQ96" s="77"/>
      <c r="ER96" s="105" t="s">
        <v>91</v>
      </c>
      <c r="ES96" s="110">
        <f>ES126</f>
        <v>0</v>
      </c>
      <c r="ET96" s="110">
        <f>ES126</f>
        <v>0</v>
      </c>
      <c r="EU96" s="81" t="s">
        <v>91</v>
      </c>
      <c r="EV96" s="110">
        <f>ES96</f>
        <v>0</v>
      </c>
      <c r="EW96" s="111">
        <f>ET96</f>
        <v>0</v>
      </c>
      <c r="EX96" s="77"/>
      <c r="EY96" s="105" t="s">
        <v>91</v>
      </c>
      <c r="EZ96" s="110">
        <f>EZ126</f>
        <v>0</v>
      </c>
      <c r="FA96" s="110">
        <f>EZ126</f>
        <v>0</v>
      </c>
      <c r="FB96" s="81" t="s">
        <v>91</v>
      </c>
      <c r="FC96" s="110">
        <f>EZ96</f>
        <v>0</v>
      </c>
      <c r="FD96" s="111">
        <f>FA96</f>
        <v>0</v>
      </c>
      <c r="FE96" s="77"/>
      <c r="FF96" s="105" t="s">
        <v>91</v>
      </c>
      <c r="FG96" s="110">
        <f>FG126</f>
        <v>0</v>
      </c>
      <c r="FH96" s="110">
        <f>FG126</f>
        <v>0</v>
      </c>
      <c r="FI96" s="81" t="s">
        <v>91</v>
      </c>
      <c r="FJ96" s="110">
        <f>FG96</f>
        <v>0</v>
      </c>
      <c r="FK96" s="111">
        <f>FH96</f>
        <v>0</v>
      </c>
      <c r="FL96" s="77"/>
      <c r="FM96" s="105" t="s">
        <v>91</v>
      </c>
      <c r="FN96" s="110">
        <f>FN126</f>
        <v>0</v>
      </c>
      <c r="FO96" s="110">
        <f>FN126</f>
        <v>0</v>
      </c>
      <c r="FP96" s="81" t="s">
        <v>91</v>
      </c>
      <c r="FQ96" s="110">
        <f>FN96</f>
        <v>0</v>
      </c>
      <c r="FR96" s="111">
        <f>FO96</f>
        <v>0</v>
      </c>
      <c r="FS96" s="77"/>
      <c r="FT96" s="105" t="s">
        <v>91</v>
      </c>
      <c r="FU96" s="110">
        <f>FU126</f>
        <v>0</v>
      </c>
      <c r="FV96" s="110">
        <f>FU126</f>
        <v>0</v>
      </c>
      <c r="FW96" s="81" t="s">
        <v>91</v>
      </c>
      <c r="FX96" s="110">
        <f>FU96</f>
        <v>0</v>
      </c>
      <c r="FY96" s="111">
        <f>FV96</f>
        <v>0</v>
      </c>
      <c r="FZ96" s="77"/>
      <c r="GA96" s="105" t="s">
        <v>91</v>
      </c>
      <c r="GB96" s="110">
        <f>GB126</f>
        <v>0</v>
      </c>
      <c r="GC96" s="110">
        <f>GB126</f>
        <v>0</v>
      </c>
      <c r="GD96" s="81" t="s">
        <v>91</v>
      </c>
      <c r="GE96" s="110">
        <f>GB96</f>
        <v>0</v>
      </c>
      <c r="GF96" s="111">
        <f>GC96</f>
        <v>0</v>
      </c>
      <c r="GG96" s="77"/>
      <c r="GH96" s="105" t="s">
        <v>91</v>
      </c>
      <c r="GI96" s="110">
        <f>GI126</f>
        <v>0</v>
      </c>
      <c r="GJ96" s="110">
        <f>GI126</f>
        <v>0</v>
      </c>
      <c r="GK96" s="81" t="s">
        <v>91</v>
      </c>
      <c r="GL96" s="110">
        <f>GI96</f>
        <v>0</v>
      </c>
      <c r="GM96" s="111">
        <f>GJ96</f>
        <v>0</v>
      </c>
      <c r="GN96" s="77"/>
      <c r="GO96" s="105" t="s">
        <v>91</v>
      </c>
      <c r="GP96" s="110">
        <f>GP126</f>
        <v>0</v>
      </c>
      <c r="GQ96" s="110">
        <f>GP126</f>
        <v>0</v>
      </c>
      <c r="GR96" s="81" t="s">
        <v>91</v>
      </c>
      <c r="GS96" s="110">
        <f>GP96</f>
        <v>0</v>
      </c>
      <c r="GT96" s="111">
        <f>GQ96</f>
        <v>0</v>
      </c>
      <c r="GV96" s="105" t="s">
        <v>91</v>
      </c>
      <c r="GW96" s="110">
        <f>GW126</f>
        <v>0</v>
      </c>
      <c r="GX96" s="110">
        <f>GW126</f>
        <v>0</v>
      </c>
      <c r="GY96" s="81" t="s">
        <v>91</v>
      </c>
      <c r="GZ96" s="110">
        <f>GW96</f>
        <v>0</v>
      </c>
      <c r="HA96" s="111">
        <f>GX96</f>
        <v>0</v>
      </c>
      <c r="HC96" s="105" t="s">
        <v>91</v>
      </c>
      <c r="HD96" s="110">
        <f>HD126</f>
        <v>0</v>
      </c>
      <c r="HE96" s="110">
        <f>HD126</f>
        <v>0</v>
      </c>
      <c r="HF96" s="81" t="s">
        <v>91</v>
      </c>
      <c r="HG96" s="110">
        <f>HD96</f>
        <v>0</v>
      </c>
      <c r="HH96" s="111">
        <f>HE96</f>
        <v>0</v>
      </c>
      <c r="HJ96" s="105" t="s">
        <v>91</v>
      </c>
      <c r="HK96" s="110">
        <f>HK126</f>
        <v>0</v>
      </c>
      <c r="HL96" s="110">
        <f>HK126</f>
        <v>0</v>
      </c>
      <c r="HM96" s="81" t="s">
        <v>91</v>
      </c>
      <c r="HN96" s="110">
        <f>HK96</f>
        <v>0</v>
      </c>
      <c r="HO96" s="111">
        <f>HL96</f>
        <v>0</v>
      </c>
      <c r="HQ96" s="105" t="s">
        <v>91</v>
      </c>
      <c r="HR96" s="110">
        <f>HR126</f>
        <v>0</v>
      </c>
      <c r="HS96" s="110">
        <f>HR126</f>
        <v>0</v>
      </c>
      <c r="HT96" s="81" t="s">
        <v>91</v>
      </c>
      <c r="HU96" s="110">
        <f>HR96</f>
        <v>0</v>
      </c>
      <c r="HV96" s="111">
        <f>HS96</f>
        <v>0</v>
      </c>
      <c r="HX96" s="105" t="s">
        <v>91</v>
      </c>
      <c r="HY96" s="110">
        <f>HY126</f>
        <v>0</v>
      </c>
      <c r="HZ96" s="110">
        <f>HY126</f>
        <v>0</v>
      </c>
      <c r="IA96" s="81" t="s">
        <v>91</v>
      </c>
      <c r="IB96" s="110">
        <f>HY96</f>
        <v>0</v>
      </c>
      <c r="IC96" s="111">
        <f>HZ96</f>
        <v>0</v>
      </c>
      <c r="IE96" s="105" t="s">
        <v>91</v>
      </c>
      <c r="IF96" s="110">
        <f>IF126</f>
        <v>0</v>
      </c>
      <c r="IG96" s="110">
        <f>IF126</f>
        <v>0</v>
      </c>
      <c r="IH96" s="81" t="s">
        <v>91</v>
      </c>
      <c r="II96" s="110">
        <f>IF96</f>
        <v>0</v>
      </c>
      <c r="IJ96" s="111">
        <f>IG96</f>
        <v>0</v>
      </c>
      <c r="IL96" s="105" t="s">
        <v>91</v>
      </c>
      <c r="IM96" s="110">
        <f>IM126</f>
        <v>0</v>
      </c>
      <c r="IN96" s="110">
        <f>IM126</f>
        <v>0</v>
      </c>
      <c r="IO96" s="81" t="s">
        <v>91</v>
      </c>
      <c r="IP96" s="110">
        <f>IM96</f>
        <v>0</v>
      </c>
      <c r="IQ96" s="111">
        <f>IN96</f>
        <v>0</v>
      </c>
      <c r="IS96" s="105" t="s">
        <v>91</v>
      </c>
      <c r="IT96" s="110">
        <f>IT126</f>
        <v>0</v>
      </c>
      <c r="IU96" s="110">
        <f>IT126</f>
        <v>0</v>
      </c>
      <c r="IV96" s="81" t="s">
        <v>91</v>
      </c>
      <c r="IW96" s="110">
        <f>IT96</f>
        <v>0</v>
      </c>
      <c r="IX96" s="111">
        <f>IU96</f>
        <v>0</v>
      </c>
      <c r="IZ96" s="105" t="s">
        <v>91</v>
      </c>
      <c r="JA96" s="110">
        <f>JA126</f>
        <v>0</v>
      </c>
      <c r="JB96" s="110">
        <f>JA126</f>
        <v>0</v>
      </c>
      <c r="JC96" s="81" t="s">
        <v>91</v>
      </c>
      <c r="JD96" s="110">
        <f>JA96</f>
        <v>0</v>
      </c>
      <c r="JE96" s="111">
        <f>JB96</f>
        <v>0</v>
      </c>
      <c r="JG96" s="105" t="s">
        <v>91</v>
      </c>
      <c r="JH96" s="110">
        <f>JH126</f>
        <v>0</v>
      </c>
      <c r="JI96" s="110">
        <f>JH126</f>
        <v>0</v>
      </c>
      <c r="JJ96" s="81" t="s">
        <v>91</v>
      </c>
      <c r="JK96" s="110">
        <f>JH96</f>
        <v>0</v>
      </c>
      <c r="JL96" s="111">
        <f>JI96</f>
        <v>0</v>
      </c>
      <c r="JN96" s="105" t="s">
        <v>91</v>
      </c>
      <c r="JO96" s="110">
        <f>JO126</f>
        <v>0</v>
      </c>
      <c r="JP96" s="110">
        <f>JO126</f>
        <v>0</v>
      </c>
      <c r="JQ96" s="81" t="s">
        <v>91</v>
      </c>
      <c r="JR96" s="110">
        <f>JO96</f>
        <v>0</v>
      </c>
      <c r="JS96" s="111">
        <f>JP96</f>
        <v>0</v>
      </c>
    </row>
    <row r="97" spans="1:279" s="78" customFormat="1" ht="12" hidden="1">
      <c r="A97" s="105" t="s">
        <v>80</v>
      </c>
      <c r="B97" s="112" t="str">
        <f>IFERROR(C110,"")</f>
        <v/>
      </c>
      <c r="C97" s="112" t="str">
        <f>IFERROR(C112,"")</f>
        <v/>
      </c>
      <c r="D97" s="81" t="s">
        <v>80</v>
      </c>
      <c r="E97" s="112" t="str">
        <f>IFERROR(C114,"")</f>
        <v/>
      </c>
      <c r="F97" s="113" t="str">
        <f>IFERROR(C116,"")</f>
        <v/>
      </c>
      <c r="G97" s="77"/>
      <c r="H97" s="105" t="s">
        <v>80</v>
      </c>
      <c r="I97" s="112" t="str">
        <f>IFERROR(J110,"")</f>
        <v/>
      </c>
      <c r="J97" s="112" t="str">
        <f>IFERROR(J112,"")</f>
        <v/>
      </c>
      <c r="K97" s="81" t="s">
        <v>80</v>
      </c>
      <c r="L97" s="112" t="str">
        <f>IFERROR(J114,"")</f>
        <v/>
      </c>
      <c r="M97" s="113" t="str">
        <f>IFERROR(J116,"")</f>
        <v/>
      </c>
      <c r="N97" s="77"/>
      <c r="O97" s="105" t="s">
        <v>80</v>
      </c>
      <c r="P97" s="112" t="str">
        <f>IFERROR(Q110,"")</f>
        <v/>
      </c>
      <c r="Q97" s="112" t="str">
        <f>IFERROR(Q112,"")</f>
        <v/>
      </c>
      <c r="R97" s="81" t="s">
        <v>80</v>
      </c>
      <c r="S97" s="112" t="str">
        <f>IFERROR(Q114,"")</f>
        <v/>
      </c>
      <c r="T97" s="113" t="str">
        <f>IFERROR(Q116,"")</f>
        <v/>
      </c>
      <c r="U97" s="77"/>
      <c r="V97" s="105" t="s">
        <v>80</v>
      </c>
      <c r="W97" s="112" t="str">
        <f>IFERROR(X110,"")</f>
        <v/>
      </c>
      <c r="X97" s="112" t="str">
        <f>IFERROR(X112,"")</f>
        <v/>
      </c>
      <c r="Y97" s="81" t="s">
        <v>80</v>
      </c>
      <c r="Z97" s="112" t="str">
        <f>IFERROR(X114,"")</f>
        <v/>
      </c>
      <c r="AA97" s="113" t="str">
        <f>IFERROR(X116,"")</f>
        <v/>
      </c>
      <c r="AB97" s="77"/>
      <c r="AC97" s="105" t="s">
        <v>80</v>
      </c>
      <c r="AD97" s="112" t="str">
        <f>IFERROR(AE110,"")</f>
        <v/>
      </c>
      <c r="AE97" s="112" t="str">
        <f>IFERROR(AE112,"")</f>
        <v/>
      </c>
      <c r="AF97" s="81" t="s">
        <v>80</v>
      </c>
      <c r="AG97" s="112" t="str">
        <f>IFERROR(AE114,"")</f>
        <v/>
      </c>
      <c r="AH97" s="113" t="str">
        <f>IFERROR(AE116,"")</f>
        <v/>
      </c>
      <c r="AI97" s="77"/>
      <c r="AJ97" s="105" t="s">
        <v>80</v>
      </c>
      <c r="AK97" s="112" t="str">
        <f>IFERROR(AL110,"")</f>
        <v/>
      </c>
      <c r="AL97" s="112" t="str">
        <f>IFERROR(AL112,"")</f>
        <v/>
      </c>
      <c r="AM97" s="81" t="s">
        <v>80</v>
      </c>
      <c r="AN97" s="112" t="str">
        <f>IFERROR(AL114,"")</f>
        <v/>
      </c>
      <c r="AO97" s="113" t="str">
        <f>IFERROR(AL116,"")</f>
        <v/>
      </c>
      <c r="AP97" s="77"/>
      <c r="AQ97" s="105" t="s">
        <v>80</v>
      </c>
      <c r="AR97" s="112" t="str">
        <f>IFERROR(AS110,"")</f>
        <v/>
      </c>
      <c r="AS97" s="112" t="str">
        <f>IFERROR(AS112,"")</f>
        <v/>
      </c>
      <c r="AT97" s="81" t="s">
        <v>80</v>
      </c>
      <c r="AU97" s="112" t="str">
        <f>IFERROR(AS114,"")</f>
        <v/>
      </c>
      <c r="AV97" s="113" t="str">
        <f>IFERROR(AS116,"")</f>
        <v/>
      </c>
      <c r="AW97" s="77"/>
      <c r="AX97" s="105" t="s">
        <v>80</v>
      </c>
      <c r="AY97" s="112" t="str">
        <f>IFERROR(AZ110,"")</f>
        <v/>
      </c>
      <c r="AZ97" s="112" t="str">
        <f>IFERROR(AZ112,"")</f>
        <v/>
      </c>
      <c r="BA97" s="81" t="s">
        <v>80</v>
      </c>
      <c r="BB97" s="112" t="str">
        <f>IFERROR(AZ114,"")</f>
        <v/>
      </c>
      <c r="BC97" s="113" t="str">
        <f>IFERROR(AZ116,"")</f>
        <v/>
      </c>
      <c r="BD97" s="77"/>
      <c r="BE97" s="105" t="s">
        <v>80</v>
      </c>
      <c r="BF97" s="112" t="str">
        <f>IFERROR(BG110,"")</f>
        <v/>
      </c>
      <c r="BG97" s="112" t="str">
        <f>IFERROR(BG112,"")</f>
        <v/>
      </c>
      <c r="BH97" s="81" t="s">
        <v>80</v>
      </c>
      <c r="BI97" s="112" t="str">
        <f>IFERROR(BG114,"")</f>
        <v/>
      </c>
      <c r="BJ97" s="113" t="str">
        <f>IFERROR(BG116,"")</f>
        <v/>
      </c>
      <c r="BK97" s="77"/>
      <c r="BL97" s="105" t="s">
        <v>80</v>
      </c>
      <c r="BM97" s="112" t="str">
        <f>IFERROR(BN110,"")</f>
        <v/>
      </c>
      <c r="BN97" s="112" t="str">
        <f>IFERROR(BN112,"")</f>
        <v/>
      </c>
      <c r="BO97" s="81" t="s">
        <v>80</v>
      </c>
      <c r="BP97" s="112" t="str">
        <f>IFERROR(BN114,"")</f>
        <v/>
      </c>
      <c r="BQ97" s="113" t="str">
        <f>IFERROR(BN116,"")</f>
        <v/>
      </c>
      <c r="BS97" s="105" t="s">
        <v>80</v>
      </c>
      <c r="BT97" s="112" t="str">
        <f>IFERROR(BU110,"")</f>
        <v/>
      </c>
      <c r="BU97" s="112" t="str">
        <f>IFERROR(BU112,"")</f>
        <v/>
      </c>
      <c r="BV97" s="81" t="s">
        <v>80</v>
      </c>
      <c r="BW97" s="112" t="str">
        <f>IFERROR(BU114,"")</f>
        <v/>
      </c>
      <c r="BX97" s="113" t="str">
        <f>IFERROR(BU116,"")</f>
        <v/>
      </c>
      <c r="BZ97" s="105" t="s">
        <v>80</v>
      </c>
      <c r="CA97" s="112" t="str">
        <f>IFERROR(CB110,"")</f>
        <v/>
      </c>
      <c r="CB97" s="112" t="str">
        <f>IFERROR(CB112,"")</f>
        <v/>
      </c>
      <c r="CC97" s="81" t="s">
        <v>80</v>
      </c>
      <c r="CD97" s="112" t="str">
        <f>IFERROR(CB114,"")</f>
        <v/>
      </c>
      <c r="CE97" s="113" t="str">
        <f>IFERROR(CB116,"")</f>
        <v/>
      </c>
      <c r="CG97" s="105" t="s">
        <v>80</v>
      </c>
      <c r="CH97" s="112" t="str">
        <f>IFERROR(CI110,"")</f>
        <v/>
      </c>
      <c r="CI97" s="112" t="str">
        <f>IFERROR(CI112,"")</f>
        <v/>
      </c>
      <c r="CJ97" s="81" t="s">
        <v>80</v>
      </c>
      <c r="CK97" s="112" t="str">
        <f>IFERROR(CI114,"")</f>
        <v/>
      </c>
      <c r="CL97" s="113" t="str">
        <f>IFERROR(CI116,"")</f>
        <v/>
      </c>
      <c r="CN97" s="105" t="s">
        <v>80</v>
      </c>
      <c r="CO97" s="112" t="str">
        <f>IFERROR(CP110,"")</f>
        <v/>
      </c>
      <c r="CP97" s="112" t="str">
        <f>IFERROR(CP112,"")</f>
        <v/>
      </c>
      <c r="CQ97" s="81" t="s">
        <v>80</v>
      </c>
      <c r="CR97" s="112" t="str">
        <f>IFERROR(CP114,"")</f>
        <v/>
      </c>
      <c r="CS97" s="113" t="str">
        <f>IFERROR(CP116,"")</f>
        <v/>
      </c>
      <c r="CU97" s="105" t="s">
        <v>80</v>
      </c>
      <c r="CV97" s="112" t="str">
        <f>IFERROR(CW110,"")</f>
        <v/>
      </c>
      <c r="CW97" s="112" t="str">
        <f>IFERROR(CW112,"")</f>
        <v/>
      </c>
      <c r="CX97" s="81" t="s">
        <v>80</v>
      </c>
      <c r="CY97" s="112" t="str">
        <f>IFERROR(CW114,"")</f>
        <v/>
      </c>
      <c r="CZ97" s="113" t="str">
        <f>IFERROR(CW116,"")</f>
        <v/>
      </c>
      <c r="DB97" s="105" t="s">
        <v>80</v>
      </c>
      <c r="DC97" s="112" t="str">
        <f>IFERROR(DD110,"")</f>
        <v/>
      </c>
      <c r="DD97" s="112" t="str">
        <f>IFERROR(DD112,"")</f>
        <v/>
      </c>
      <c r="DE97" s="81" t="s">
        <v>80</v>
      </c>
      <c r="DF97" s="112" t="str">
        <f>IFERROR(DD114,"")</f>
        <v/>
      </c>
      <c r="DG97" s="113" t="str">
        <f>IFERROR(DD116,"")</f>
        <v/>
      </c>
      <c r="DI97" s="105" t="s">
        <v>80</v>
      </c>
      <c r="DJ97" s="112" t="str">
        <f>IFERROR(DK110,"")</f>
        <v/>
      </c>
      <c r="DK97" s="112" t="str">
        <f>IFERROR(DK112,"")</f>
        <v/>
      </c>
      <c r="DL97" s="81" t="s">
        <v>80</v>
      </c>
      <c r="DM97" s="112" t="str">
        <f>IFERROR(DK114,"")</f>
        <v/>
      </c>
      <c r="DN97" s="113" t="str">
        <f>IFERROR(DK116,"")</f>
        <v/>
      </c>
      <c r="DP97" s="105" t="s">
        <v>80</v>
      </c>
      <c r="DQ97" s="112" t="str">
        <f>IFERROR(DR110,"")</f>
        <v/>
      </c>
      <c r="DR97" s="112" t="str">
        <f>IFERROR(DR112,"")</f>
        <v/>
      </c>
      <c r="DS97" s="81" t="s">
        <v>80</v>
      </c>
      <c r="DT97" s="112" t="str">
        <f>IFERROR(DR114,"")</f>
        <v/>
      </c>
      <c r="DU97" s="113" t="str">
        <f>IFERROR(DR116,"")</f>
        <v/>
      </c>
      <c r="DW97" s="105" t="s">
        <v>80</v>
      </c>
      <c r="DX97" s="112" t="str">
        <f>IFERROR(DY110,"")</f>
        <v/>
      </c>
      <c r="DY97" s="112" t="str">
        <f>IFERROR(DY112,"")</f>
        <v/>
      </c>
      <c r="DZ97" s="81" t="s">
        <v>80</v>
      </c>
      <c r="EA97" s="112" t="str">
        <f>IFERROR(DY114,"")</f>
        <v/>
      </c>
      <c r="EB97" s="113" t="str">
        <f>IFERROR(DY116,"")</f>
        <v/>
      </c>
      <c r="ED97" s="105" t="s">
        <v>80</v>
      </c>
      <c r="EE97" s="112" t="str">
        <f>IFERROR(EF110,"")</f>
        <v/>
      </c>
      <c r="EF97" s="112" t="str">
        <f>IFERROR(EF112,"")</f>
        <v/>
      </c>
      <c r="EG97" s="81" t="s">
        <v>80</v>
      </c>
      <c r="EH97" s="112" t="str">
        <f>IFERROR(EF114,"")</f>
        <v/>
      </c>
      <c r="EI97" s="113" t="str">
        <f>IFERROR(EF116,"")</f>
        <v/>
      </c>
      <c r="EK97" s="105" t="s">
        <v>80</v>
      </c>
      <c r="EL97" s="112" t="str">
        <f>IFERROR(EM110,"")</f>
        <v/>
      </c>
      <c r="EM97" s="112" t="str">
        <f>IFERROR(EM112,"")</f>
        <v/>
      </c>
      <c r="EN97" s="81" t="s">
        <v>80</v>
      </c>
      <c r="EO97" s="112" t="str">
        <f>IFERROR(EM114,"")</f>
        <v/>
      </c>
      <c r="EP97" s="113" t="str">
        <f>IFERROR(EM116,"")</f>
        <v/>
      </c>
      <c r="EQ97" s="77"/>
      <c r="ER97" s="105" t="s">
        <v>80</v>
      </c>
      <c r="ES97" s="112" t="str">
        <f>IFERROR(ET110,"")</f>
        <v/>
      </c>
      <c r="ET97" s="112" t="str">
        <f>IFERROR(ET112,"")</f>
        <v/>
      </c>
      <c r="EU97" s="81" t="s">
        <v>80</v>
      </c>
      <c r="EV97" s="112" t="str">
        <f>IFERROR(ET114,"")</f>
        <v/>
      </c>
      <c r="EW97" s="113" t="str">
        <f>IFERROR(ET116,"")</f>
        <v/>
      </c>
      <c r="EX97" s="77"/>
      <c r="EY97" s="105" t="s">
        <v>80</v>
      </c>
      <c r="EZ97" s="112" t="str">
        <f>IFERROR(FA110,"")</f>
        <v/>
      </c>
      <c r="FA97" s="112" t="str">
        <f>IFERROR(FA112,"")</f>
        <v/>
      </c>
      <c r="FB97" s="81" t="s">
        <v>80</v>
      </c>
      <c r="FC97" s="112" t="str">
        <f>IFERROR(FA114,"")</f>
        <v/>
      </c>
      <c r="FD97" s="113" t="str">
        <f>IFERROR(FA116,"")</f>
        <v/>
      </c>
      <c r="FE97" s="77"/>
      <c r="FF97" s="105" t="s">
        <v>80</v>
      </c>
      <c r="FG97" s="112" t="str">
        <f>IFERROR(FH110,"")</f>
        <v/>
      </c>
      <c r="FH97" s="112" t="str">
        <f>IFERROR(FH112,"")</f>
        <v/>
      </c>
      <c r="FI97" s="81" t="s">
        <v>80</v>
      </c>
      <c r="FJ97" s="112" t="str">
        <f>IFERROR(FH114,"")</f>
        <v/>
      </c>
      <c r="FK97" s="113" t="str">
        <f>IFERROR(FH116,"")</f>
        <v/>
      </c>
      <c r="FL97" s="77"/>
      <c r="FM97" s="105" t="s">
        <v>80</v>
      </c>
      <c r="FN97" s="112" t="str">
        <f>IFERROR(FO110,"")</f>
        <v/>
      </c>
      <c r="FO97" s="112" t="str">
        <f>IFERROR(FO112,"")</f>
        <v/>
      </c>
      <c r="FP97" s="81" t="s">
        <v>80</v>
      </c>
      <c r="FQ97" s="112" t="str">
        <f>IFERROR(FO114,"")</f>
        <v/>
      </c>
      <c r="FR97" s="113" t="str">
        <f>IFERROR(FO116,"")</f>
        <v/>
      </c>
      <c r="FS97" s="77"/>
      <c r="FT97" s="105" t="s">
        <v>80</v>
      </c>
      <c r="FU97" s="112" t="str">
        <f>IFERROR(FV110,"")</f>
        <v/>
      </c>
      <c r="FV97" s="112" t="str">
        <f>IFERROR(FV112,"")</f>
        <v/>
      </c>
      <c r="FW97" s="81" t="s">
        <v>80</v>
      </c>
      <c r="FX97" s="112" t="str">
        <f>IFERROR(FV114,"")</f>
        <v/>
      </c>
      <c r="FY97" s="113" t="str">
        <f>IFERROR(FV116,"")</f>
        <v/>
      </c>
      <c r="FZ97" s="77"/>
      <c r="GA97" s="105" t="s">
        <v>80</v>
      </c>
      <c r="GB97" s="112" t="str">
        <f>IFERROR(GC110,"")</f>
        <v/>
      </c>
      <c r="GC97" s="112" t="str">
        <f>IFERROR(GC112,"")</f>
        <v/>
      </c>
      <c r="GD97" s="81" t="s">
        <v>80</v>
      </c>
      <c r="GE97" s="112" t="str">
        <f>IFERROR(GC114,"")</f>
        <v/>
      </c>
      <c r="GF97" s="113" t="str">
        <f>IFERROR(GC116,"")</f>
        <v/>
      </c>
      <c r="GG97" s="77"/>
      <c r="GH97" s="105" t="s">
        <v>80</v>
      </c>
      <c r="GI97" s="112" t="str">
        <f>IFERROR(GJ110,"")</f>
        <v/>
      </c>
      <c r="GJ97" s="112" t="str">
        <f>IFERROR(GJ112,"")</f>
        <v/>
      </c>
      <c r="GK97" s="81" t="s">
        <v>80</v>
      </c>
      <c r="GL97" s="112" t="str">
        <f>IFERROR(GJ114,"")</f>
        <v/>
      </c>
      <c r="GM97" s="113" t="str">
        <f>IFERROR(GJ116,"")</f>
        <v/>
      </c>
      <c r="GN97" s="77"/>
      <c r="GO97" s="105" t="s">
        <v>80</v>
      </c>
      <c r="GP97" s="112" t="str">
        <f>IFERROR(GQ110,"")</f>
        <v/>
      </c>
      <c r="GQ97" s="112" t="str">
        <f>IFERROR(GQ112,"")</f>
        <v/>
      </c>
      <c r="GR97" s="81" t="s">
        <v>80</v>
      </c>
      <c r="GS97" s="112" t="str">
        <f>IFERROR(GQ114,"")</f>
        <v/>
      </c>
      <c r="GT97" s="113" t="str">
        <f>IFERROR(GQ116,"")</f>
        <v/>
      </c>
      <c r="GV97" s="105" t="s">
        <v>80</v>
      </c>
      <c r="GW97" s="112" t="str">
        <f>IFERROR(GX110,"")</f>
        <v/>
      </c>
      <c r="GX97" s="112" t="str">
        <f>IFERROR(GX112,"")</f>
        <v/>
      </c>
      <c r="GY97" s="81" t="s">
        <v>80</v>
      </c>
      <c r="GZ97" s="112" t="str">
        <f>IFERROR(GX114,"")</f>
        <v/>
      </c>
      <c r="HA97" s="113" t="str">
        <f>IFERROR(GX116,"")</f>
        <v/>
      </c>
      <c r="HC97" s="105" t="s">
        <v>80</v>
      </c>
      <c r="HD97" s="112" t="str">
        <f>IFERROR(HE110,"")</f>
        <v/>
      </c>
      <c r="HE97" s="112" t="str">
        <f>IFERROR(HE112,"")</f>
        <v/>
      </c>
      <c r="HF97" s="81" t="s">
        <v>80</v>
      </c>
      <c r="HG97" s="112" t="str">
        <f>IFERROR(HE114,"")</f>
        <v/>
      </c>
      <c r="HH97" s="113" t="str">
        <f>IFERROR(HE116,"")</f>
        <v/>
      </c>
      <c r="HJ97" s="105" t="s">
        <v>80</v>
      </c>
      <c r="HK97" s="112" t="str">
        <f>IFERROR(HL110,"")</f>
        <v/>
      </c>
      <c r="HL97" s="112" t="str">
        <f>IFERROR(HL112,"")</f>
        <v/>
      </c>
      <c r="HM97" s="81" t="s">
        <v>80</v>
      </c>
      <c r="HN97" s="112" t="str">
        <f>IFERROR(HL114,"")</f>
        <v/>
      </c>
      <c r="HO97" s="113" t="str">
        <f>IFERROR(HL116,"")</f>
        <v/>
      </c>
      <c r="HQ97" s="105" t="s">
        <v>80</v>
      </c>
      <c r="HR97" s="112" t="str">
        <f>IFERROR(HS110,"")</f>
        <v/>
      </c>
      <c r="HS97" s="112" t="str">
        <f>IFERROR(HS112,"")</f>
        <v/>
      </c>
      <c r="HT97" s="81" t="s">
        <v>80</v>
      </c>
      <c r="HU97" s="112" t="str">
        <f>IFERROR(HS114,"")</f>
        <v/>
      </c>
      <c r="HV97" s="113" t="str">
        <f>IFERROR(HS116,"")</f>
        <v/>
      </c>
      <c r="HX97" s="105" t="s">
        <v>80</v>
      </c>
      <c r="HY97" s="112" t="str">
        <f>IFERROR(HZ110,"")</f>
        <v/>
      </c>
      <c r="HZ97" s="112" t="str">
        <f>IFERROR(HZ112,"")</f>
        <v/>
      </c>
      <c r="IA97" s="81" t="s">
        <v>80</v>
      </c>
      <c r="IB97" s="112" t="str">
        <f>IFERROR(HZ114,"")</f>
        <v/>
      </c>
      <c r="IC97" s="113" t="str">
        <f>IFERROR(HZ116,"")</f>
        <v/>
      </c>
      <c r="IE97" s="105" t="s">
        <v>80</v>
      </c>
      <c r="IF97" s="112" t="str">
        <f>IFERROR(IG110,"")</f>
        <v/>
      </c>
      <c r="IG97" s="112" t="str">
        <f>IFERROR(IG112,"")</f>
        <v/>
      </c>
      <c r="IH97" s="81" t="s">
        <v>80</v>
      </c>
      <c r="II97" s="112" t="str">
        <f>IFERROR(IG114,"")</f>
        <v/>
      </c>
      <c r="IJ97" s="113" t="str">
        <f>IFERROR(IG116,"")</f>
        <v/>
      </c>
      <c r="IL97" s="105" t="s">
        <v>80</v>
      </c>
      <c r="IM97" s="112" t="str">
        <f>IFERROR(IN110,"")</f>
        <v/>
      </c>
      <c r="IN97" s="112" t="str">
        <f>IFERROR(IN112,"")</f>
        <v/>
      </c>
      <c r="IO97" s="81" t="s">
        <v>80</v>
      </c>
      <c r="IP97" s="112" t="str">
        <f>IFERROR(IN114,"")</f>
        <v/>
      </c>
      <c r="IQ97" s="113" t="str">
        <f>IFERROR(IN116,"")</f>
        <v/>
      </c>
      <c r="IS97" s="105" t="s">
        <v>80</v>
      </c>
      <c r="IT97" s="112" t="str">
        <f>IFERROR(IU110,"")</f>
        <v/>
      </c>
      <c r="IU97" s="112" t="str">
        <f>IFERROR(IU112,"")</f>
        <v/>
      </c>
      <c r="IV97" s="81" t="s">
        <v>80</v>
      </c>
      <c r="IW97" s="112" t="str">
        <f>IFERROR(IU114,"")</f>
        <v/>
      </c>
      <c r="IX97" s="113" t="str">
        <f>IFERROR(IU116,"")</f>
        <v/>
      </c>
      <c r="IZ97" s="105" t="s">
        <v>80</v>
      </c>
      <c r="JA97" s="112" t="str">
        <f>IFERROR(JB110,"")</f>
        <v/>
      </c>
      <c r="JB97" s="112" t="str">
        <f>IFERROR(JB112,"")</f>
        <v/>
      </c>
      <c r="JC97" s="81" t="s">
        <v>80</v>
      </c>
      <c r="JD97" s="112" t="str">
        <f>IFERROR(JB114,"")</f>
        <v/>
      </c>
      <c r="JE97" s="113" t="str">
        <f>IFERROR(JB116,"")</f>
        <v/>
      </c>
      <c r="JG97" s="105" t="s">
        <v>80</v>
      </c>
      <c r="JH97" s="112" t="str">
        <f>IFERROR(JI110,"")</f>
        <v/>
      </c>
      <c r="JI97" s="112" t="str">
        <f>IFERROR(JI112,"")</f>
        <v/>
      </c>
      <c r="JJ97" s="81" t="s">
        <v>80</v>
      </c>
      <c r="JK97" s="112" t="str">
        <f>IFERROR(JI114,"")</f>
        <v/>
      </c>
      <c r="JL97" s="113" t="str">
        <f>IFERROR(JI116,"")</f>
        <v/>
      </c>
      <c r="JN97" s="105" t="s">
        <v>80</v>
      </c>
      <c r="JO97" s="112" t="str">
        <f>IFERROR(JP110,"")</f>
        <v/>
      </c>
      <c r="JP97" s="112" t="str">
        <f>IFERROR(JP112,"")</f>
        <v/>
      </c>
      <c r="JQ97" s="81" t="s">
        <v>80</v>
      </c>
      <c r="JR97" s="112" t="str">
        <f>IFERROR(JP114,"")</f>
        <v/>
      </c>
      <c r="JS97" s="113" t="str">
        <f>IFERROR(JP116,"")</f>
        <v/>
      </c>
    </row>
    <row r="98" spans="1:279" s="78" customFormat="1" ht="12" hidden="1">
      <c r="A98" s="105" t="s">
        <v>81</v>
      </c>
      <c r="B98" s="112" t="str">
        <f>IFERROR(D110,"")</f>
        <v/>
      </c>
      <c r="C98" s="112" t="str">
        <f>IFERROR(D112,"")</f>
        <v/>
      </c>
      <c r="D98" s="81" t="s">
        <v>81</v>
      </c>
      <c r="E98" s="112" t="str">
        <f>IFERROR(D114,"")</f>
        <v/>
      </c>
      <c r="F98" s="113" t="str">
        <f>IFERROR(D116,"")</f>
        <v/>
      </c>
      <c r="G98" s="77"/>
      <c r="H98" s="105" t="s">
        <v>81</v>
      </c>
      <c r="I98" s="112" t="str">
        <f>IFERROR(K110,"")</f>
        <v/>
      </c>
      <c r="J98" s="112" t="str">
        <f>IFERROR(K112,"")</f>
        <v/>
      </c>
      <c r="K98" s="81" t="s">
        <v>81</v>
      </c>
      <c r="L98" s="112" t="str">
        <f>IFERROR(K114,"")</f>
        <v/>
      </c>
      <c r="M98" s="113" t="str">
        <f>IFERROR(K116,"")</f>
        <v/>
      </c>
      <c r="N98" s="77"/>
      <c r="O98" s="105" t="s">
        <v>81</v>
      </c>
      <c r="P98" s="112" t="str">
        <f>IFERROR(R110,"")</f>
        <v/>
      </c>
      <c r="Q98" s="112" t="str">
        <f>IFERROR(R112,"")</f>
        <v/>
      </c>
      <c r="R98" s="81" t="s">
        <v>81</v>
      </c>
      <c r="S98" s="112" t="str">
        <f>IFERROR(R114,"")</f>
        <v/>
      </c>
      <c r="T98" s="113" t="str">
        <f>IFERROR(R116,"")</f>
        <v/>
      </c>
      <c r="U98" s="77"/>
      <c r="V98" s="105" t="s">
        <v>81</v>
      </c>
      <c r="W98" s="112" t="str">
        <f>IFERROR(Y110,"")</f>
        <v/>
      </c>
      <c r="X98" s="112" t="str">
        <f>IFERROR(Y112,"")</f>
        <v/>
      </c>
      <c r="Y98" s="81" t="s">
        <v>81</v>
      </c>
      <c r="Z98" s="112" t="str">
        <f>IFERROR(Y114,"")</f>
        <v/>
      </c>
      <c r="AA98" s="113" t="str">
        <f>IFERROR(Y116,"")</f>
        <v/>
      </c>
      <c r="AB98" s="77"/>
      <c r="AC98" s="105" t="s">
        <v>81</v>
      </c>
      <c r="AD98" s="112" t="str">
        <f>IFERROR(AF110,"")</f>
        <v/>
      </c>
      <c r="AE98" s="112" t="str">
        <f>IFERROR(AF112,"")</f>
        <v/>
      </c>
      <c r="AF98" s="81" t="s">
        <v>81</v>
      </c>
      <c r="AG98" s="112" t="str">
        <f>IFERROR(AF114,"")</f>
        <v/>
      </c>
      <c r="AH98" s="113" t="str">
        <f>IFERROR(AF116,"")</f>
        <v/>
      </c>
      <c r="AI98" s="77"/>
      <c r="AJ98" s="105" t="s">
        <v>81</v>
      </c>
      <c r="AK98" s="112" t="str">
        <f>IFERROR(AM110,"")</f>
        <v/>
      </c>
      <c r="AL98" s="112" t="str">
        <f>IFERROR(AM112,"")</f>
        <v/>
      </c>
      <c r="AM98" s="81" t="s">
        <v>81</v>
      </c>
      <c r="AN98" s="112" t="str">
        <f>IFERROR(AM114,"")</f>
        <v/>
      </c>
      <c r="AO98" s="113" t="str">
        <f>IFERROR(AM116,"")</f>
        <v/>
      </c>
      <c r="AP98" s="77"/>
      <c r="AQ98" s="105" t="s">
        <v>81</v>
      </c>
      <c r="AR98" s="112" t="str">
        <f>IFERROR(AT110,"")</f>
        <v/>
      </c>
      <c r="AS98" s="112" t="str">
        <f>IFERROR(AT112,"")</f>
        <v/>
      </c>
      <c r="AT98" s="81" t="s">
        <v>81</v>
      </c>
      <c r="AU98" s="112" t="str">
        <f>IFERROR(AT114,"")</f>
        <v/>
      </c>
      <c r="AV98" s="113" t="str">
        <f>IFERROR(AT116,"")</f>
        <v/>
      </c>
      <c r="AW98" s="77"/>
      <c r="AX98" s="105" t="s">
        <v>81</v>
      </c>
      <c r="AY98" s="112" t="str">
        <f>IFERROR(BA110,"")</f>
        <v/>
      </c>
      <c r="AZ98" s="112" t="str">
        <f>IFERROR(BA112,"")</f>
        <v/>
      </c>
      <c r="BA98" s="81" t="s">
        <v>81</v>
      </c>
      <c r="BB98" s="112" t="str">
        <f>IFERROR(BA114,"")</f>
        <v/>
      </c>
      <c r="BC98" s="113" t="str">
        <f>IFERROR(BA116,"")</f>
        <v/>
      </c>
      <c r="BD98" s="77"/>
      <c r="BE98" s="105" t="s">
        <v>81</v>
      </c>
      <c r="BF98" s="112" t="str">
        <f>IFERROR(BH110,"")</f>
        <v/>
      </c>
      <c r="BG98" s="112" t="str">
        <f>IFERROR(BH112,"")</f>
        <v/>
      </c>
      <c r="BH98" s="81" t="s">
        <v>81</v>
      </c>
      <c r="BI98" s="112" t="str">
        <f>IFERROR(BH114,"")</f>
        <v/>
      </c>
      <c r="BJ98" s="113" t="str">
        <f>IFERROR(BH116,"")</f>
        <v/>
      </c>
      <c r="BK98" s="77"/>
      <c r="BL98" s="105" t="s">
        <v>81</v>
      </c>
      <c r="BM98" s="112" t="str">
        <f>IFERROR(BO110,"")</f>
        <v/>
      </c>
      <c r="BN98" s="112" t="str">
        <f>IFERROR(BO112,"")</f>
        <v/>
      </c>
      <c r="BO98" s="81" t="s">
        <v>81</v>
      </c>
      <c r="BP98" s="112" t="str">
        <f>IFERROR(BO114,"")</f>
        <v/>
      </c>
      <c r="BQ98" s="113" t="str">
        <f>IFERROR(BO116,"")</f>
        <v/>
      </c>
      <c r="BS98" s="105" t="s">
        <v>81</v>
      </c>
      <c r="BT98" s="112" t="str">
        <f>IFERROR(BV110,"")</f>
        <v/>
      </c>
      <c r="BU98" s="112" t="str">
        <f>IFERROR(BV112,"")</f>
        <v/>
      </c>
      <c r="BV98" s="81" t="s">
        <v>81</v>
      </c>
      <c r="BW98" s="112" t="str">
        <f>IFERROR(BV114,"")</f>
        <v/>
      </c>
      <c r="BX98" s="113" t="str">
        <f>IFERROR(BV116,"")</f>
        <v/>
      </c>
      <c r="BZ98" s="105" t="s">
        <v>81</v>
      </c>
      <c r="CA98" s="112" t="str">
        <f>IFERROR(CC110,"")</f>
        <v/>
      </c>
      <c r="CB98" s="112" t="str">
        <f>IFERROR(CC112,"")</f>
        <v/>
      </c>
      <c r="CC98" s="81" t="s">
        <v>81</v>
      </c>
      <c r="CD98" s="112" t="str">
        <f>IFERROR(CC114,"")</f>
        <v/>
      </c>
      <c r="CE98" s="113" t="str">
        <f>IFERROR(CC116,"")</f>
        <v/>
      </c>
      <c r="CG98" s="105" t="s">
        <v>81</v>
      </c>
      <c r="CH98" s="112" t="str">
        <f>IFERROR(CJ110,"")</f>
        <v/>
      </c>
      <c r="CI98" s="112" t="str">
        <f>IFERROR(CJ112,"")</f>
        <v/>
      </c>
      <c r="CJ98" s="81" t="s">
        <v>81</v>
      </c>
      <c r="CK98" s="112" t="str">
        <f>IFERROR(CJ114,"")</f>
        <v/>
      </c>
      <c r="CL98" s="113" t="str">
        <f>IFERROR(CJ116,"")</f>
        <v/>
      </c>
      <c r="CN98" s="105" t="s">
        <v>81</v>
      </c>
      <c r="CO98" s="112" t="str">
        <f>IFERROR(CQ110,"")</f>
        <v/>
      </c>
      <c r="CP98" s="112" t="str">
        <f>IFERROR(CQ112,"")</f>
        <v/>
      </c>
      <c r="CQ98" s="81" t="s">
        <v>81</v>
      </c>
      <c r="CR98" s="112" t="str">
        <f>IFERROR(CQ114,"")</f>
        <v/>
      </c>
      <c r="CS98" s="113" t="str">
        <f>IFERROR(CQ116,"")</f>
        <v/>
      </c>
      <c r="CU98" s="105" t="s">
        <v>81</v>
      </c>
      <c r="CV98" s="112" t="str">
        <f>IFERROR(CX110,"")</f>
        <v/>
      </c>
      <c r="CW98" s="112" t="str">
        <f>IFERROR(CX112,"")</f>
        <v/>
      </c>
      <c r="CX98" s="81" t="s">
        <v>81</v>
      </c>
      <c r="CY98" s="112" t="str">
        <f>IFERROR(CX114,"")</f>
        <v/>
      </c>
      <c r="CZ98" s="113" t="str">
        <f>IFERROR(CX116,"")</f>
        <v/>
      </c>
      <c r="DB98" s="105" t="s">
        <v>81</v>
      </c>
      <c r="DC98" s="112" t="str">
        <f>IFERROR(DE110,"")</f>
        <v/>
      </c>
      <c r="DD98" s="112" t="str">
        <f>IFERROR(DE112,"")</f>
        <v/>
      </c>
      <c r="DE98" s="81" t="s">
        <v>81</v>
      </c>
      <c r="DF98" s="112" t="str">
        <f>IFERROR(DE114,"")</f>
        <v/>
      </c>
      <c r="DG98" s="113" t="str">
        <f>IFERROR(DE116,"")</f>
        <v/>
      </c>
      <c r="DI98" s="105" t="s">
        <v>81</v>
      </c>
      <c r="DJ98" s="112" t="str">
        <f>IFERROR(DL110,"")</f>
        <v/>
      </c>
      <c r="DK98" s="112" t="str">
        <f>IFERROR(DL112,"")</f>
        <v/>
      </c>
      <c r="DL98" s="81" t="s">
        <v>81</v>
      </c>
      <c r="DM98" s="112" t="str">
        <f>IFERROR(DL114,"")</f>
        <v/>
      </c>
      <c r="DN98" s="113" t="str">
        <f>IFERROR(DL116,"")</f>
        <v/>
      </c>
      <c r="DP98" s="105" t="s">
        <v>81</v>
      </c>
      <c r="DQ98" s="112" t="str">
        <f>IFERROR(DS110,"")</f>
        <v/>
      </c>
      <c r="DR98" s="112" t="str">
        <f>IFERROR(DS112,"")</f>
        <v/>
      </c>
      <c r="DS98" s="81" t="s">
        <v>81</v>
      </c>
      <c r="DT98" s="112" t="str">
        <f>IFERROR(DS114,"")</f>
        <v/>
      </c>
      <c r="DU98" s="113" t="str">
        <f>IFERROR(DS116,"")</f>
        <v/>
      </c>
      <c r="DW98" s="105" t="s">
        <v>81</v>
      </c>
      <c r="DX98" s="112" t="str">
        <f>IFERROR(DZ110,"")</f>
        <v/>
      </c>
      <c r="DY98" s="112" t="str">
        <f>IFERROR(DZ112,"")</f>
        <v/>
      </c>
      <c r="DZ98" s="81" t="s">
        <v>81</v>
      </c>
      <c r="EA98" s="112" t="str">
        <f>IFERROR(DZ114,"")</f>
        <v/>
      </c>
      <c r="EB98" s="113" t="str">
        <f>IFERROR(DZ116,"")</f>
        <v/>
      </c>
      <c r="ED98" s="105" t="s">
        <v>81</v>
      </c>
      <c r="EE98" s="112" t="str">
        <f>IFERROR(EG110,"")</f>
        <v/>
      </c>
      <c r="EF98" s="112" t="str">
        <f>IFERROR(EG112,"")</f>
        <v/>
      </c>
      <c r="EG98" s="81" t="s">
        <v>81</v>
      </c>
      <c r="EH98" s="112" t="str">
        <f>IFERROR(EG114,"")</f>
        <v/>
      </c>
      <c r="EI98" s="113" t="str">
        <f>IFERROR(EG116,"")</f>
        <v/>
      </c>
      <c r="EK98" s="105" t="s">
        <v>81</v>
      </c>
      <c r="EL98" s="112" t="str">
        <f>IFERROR(EN110,"")</f>
        <v/>
      </c>
      <c r="EM98" s="112" t="str">
        <f>IFERROR(EN112,"")</f>
        <v/>
      </c>
      <c r="EN98" s="81" t="s">
        <v>81</v>
      </c>
      <c r="EO98" s="112" t="str">
        <f>IFERROR(EN114,"")</f>
        <v/>
      </c>
      <c r="EP98" s="113" t="str">
        <f>IFERROR(EN116,"")</f>
        <v/>
      </c>
      <c r="EQ98" s="77"/>
      <c r="ER98" s="105" t="s">
        <v>81</v>
      </c>
      <c r="ES98" s="112" t="str">
        <f>IFERROR(EU110,"")</f>
        <v/>
      </c>
      <c r="ET98" s="112" t="str">
        <f>IFERROR(EU112,"")</f>
        <v/>
      </c>
      <c r="EU98" s="81" t="s">
        <v>81</v>
      </c>
      <c r="EV98" s="112" t="str">
        <f>IFERROR(EU114,"")</f>
        <v/>
      </c>
      <c r="EW98" s="113" t="str">
        <f>IFERROR(EU116,"")</f>
        <v/>
      </c>
      <c r="EX98" s="77"/>
      <c r="EY98" s="105" t="s">
        <v>81</v>
      </c>
      <c r="EZ98" s="112" t="str">
        <f>IFERROR(FB110,"")</f>
        <v/>
      </c>
      <c r="FA98" s="112" t="str">
        <f>IFERROR(FB112,"")</f>
        <v/>
      </c>
      <c r="FB98" s="81" t="s">
        <v>81</v>
      </c>
      <c r="FC98" s="112" t="str">
        <f>IFERROR(FB114,"")</f>
        <v/>
      </c>
      <c r="FD98" s="113" t="str">
        <f>IFERROR(FB116,"")</f>
        <v/>
      </c>
      <c r="FE98" s="77"/>
      <c r="FF98" s="105" t="s">
        <v>81</v>
      </c>
      <c r="FG98" s="112" t="str">
        <f>IFERROR(FI110,"")</f>
        <v/>
      </c>
      <c r="FH98" s="112" t="str">
        <f>IFERROR(FI112,"")</f>
        <v/>
      </c>
      <c r="FI98" s="81" t="s">
        <v>81</v>
      </c>
      <c r="FJ98" s="112" t="str">
        <f>IFERROR(FI114,"")</f>
        <v/>
      </c>
      <c r="FK98" s="113" t="str">
        <f>IFERROR(FI116,"")</f>
        <v/>
      </c>
      <c r="FL98" s="77"/>
      <c r="FM98" s="105" t="s">
        <v>81</v>
      </c>
      <c r="FN98" s="112" t="str">
        <f>IFERROR(FP110,"")</f>
        <v/>
      </c>
      <c r="FO98" s="112" t="str">
        <f>IFERROR(FP112,"")</f>
        <v/>
      </c>
      <c r="FP98" s="81" t="s">
        <v>81</v>
      </c>
      <c r="FQ98" s="112" t="str">
        <f>IFERROR(FP114,"")</f>
        <v/>
      </c>
      <c r="FR98" s="113" t="str">
        <f>IFERROR(FP116,"")</f>
        <v/>
      </c>
      <c r="FS98" s="77"/>
      <c r="FT98" s="105" t="s">
        <v>81</v>
      </c>
      <c r="FU98" s="112" t="str">
        <f>IFERROR(FW110,"")</f>
        <v/>
      </c>
      <c r="FV98" s="112" t="str">
        <f>IFERROR(FW112,"")</f>
        <v/>
      </c>
      <c r="FW98" s="81" t="s">
        <v>81</v>
      </c>
      <c r="FX98" s="112" t="str">
        <f>IFERROR(FW114,"")</f>
        <v/>
      </c>
      <c r="FY98" s="113" t="str">
        <f>IFERROR(FW116,"")</f>
        <v/>
      </c>
      <c r="FZ98" s="77"/>
      <c r="GA98" s="105" t="s">
        <v>81</v>
      </c>
      <c r="GB98" s="112" t="str">
        <f>IFERROR(GD110,"")</f>
        <v/>
      </c>
      <c r="GC98" s="112" t="str">
        <f>IFERROR(GD112,"")</f>
        <v/>
      </c>
      <c r="GD98" s="81" t="s">
        <v>81</v>
      </c>
      <c r="GE98" s="112" t="str">
        <f>IFERROR(GD114,"")</f>
        <v/>
      </c>
      <c r="GF98" s="113" t="str">
        <f>IFERROR(GD116,"")</f>
        <v/>
      </c>
      <c r="GG98" s="77"/>
      <c r="GH98" s="105" t="s">
        <v>81</v>
      </c>
      <c r="GI98" s="112" t="str">
        <f>IFERROR(GK110,"")</f>
        <v/>
      </c>
      <c r="GJ98" s="112" t="str">
        <f>IFERROR(GK112,"")</f>
        <v/>
      </c>
      <c r="GK98" s="81" t="s">
        <v>81</v>
      </c>
      <c r="GL98" s="112" t="str">
        <f>IFERROR(GK114,"")</f>
        <v/>
      </c>
      <c r="GM98" s="113" t="str">
        <f>IFERROR(GK116,"")</f>
        <v/>
      </c>
      <c r="GN98" s="77"/>
      <c r="GO98" s="105" t="s">
        <v>81</v>
      </c>
      <c r="GP98" s="112" t="str">
        <f>IFERROR(GR110,"")</f>
        <v/>
      </c>
      <c r="GQ98" s="112" t="str">
        <f>IFERROR(GR112,"")</f>
        <v/>
      </c>
      <c r="GR98" s="81" t="s">
        <v>81</v>
      </c>
      <c r="GS98" s="112" t="str">
        <f>IFERROR(GR114,"")</f>
        <v/>
      </c>
      <c r="GT98" s="113" t="str">
        <f>IFERROR(GR116,"")</f>
        <v/>
      </c>
      <c r="GV98" s="105" t="s">
        <v>81</v>
      </c>
      <c r="GW98" s="112" t="str">
        <f>IFERROR(GY110,"")</f>
        <v/>
      </c>
      <c r="GX98" s="112" t="str">
        <f>IFERROR(GY112,"")</f>
        <v/>
      </c>
      <c r="GY98" s="81" t="s">
        <v>81</v>
      </c>
      <c r="GZ98" s="112" t="str">
        <f>IFERROR(GY114,"")</f>
        <v/>
      </c>
      <c r="HA98" s="113" t="str">
        <f>IFERROR(GY116,"")</f>
        <v/>
      </c>
      <c r="HC98" s="105" t="s">
        <v>81</v>
      </c>
      <c r="HD98" s="112" t="str">
        <f>IFERROR(HF110,"")</f>
        <v/>
      </c>
      <c r="HE98" s="112" t="str">
        <f>IFERROR(HF112,"")</f>
        <v/>
      </c>
      <c r="HF98" s="81" t="s">
        <v>81</v>
      </c>
      <c r="HG98" s="112" t="str">
        <f>IFERROR(HF114,"")</f>
        <v/>
      </c>
      <c r="HH98" s="113" t="str">
        <f>IFERROR(HF116,"")</f>
        <v/>
      </c>
      <c r="HJ98" s="105" t="s">
        <v>81</v>
      </c>
      <c r="HK98" s="112" t="str">
        <f>IFERROR(HM110,"")</f>
        <v/>
      </c>
      <c r="HL98" s="112" t="str">
        <f>IFERROR(HM112,"")</f>
        <v/>
      </c>
      <c r="HM98" s="81" t="s">
        <v>81</v>
      </c>
      <c r="HN98" s="112" t="str">
        <f>IFERROR(HM114,"")</f>
        <v/>
      </c>
      <c r="HO98" s="113" t="str">
        <f>IFERROR(HM116,"")</f>
        <v/>
      </c>
      <c r="HQ98" s="105" t="s">
        <v>81</v>
      </c>
      <c r="HR98" s="112" t="str">
        <f>IFERROR(HT110,"")</f>
        <v/>
      </c>
      <c r="HS98" s="112" t="str">
        <f>IFERROR(HT112,"")</f>
        <v/>
      </c>
      <c r="HT98" s="81" t="s">
        <v>81</v>
      </c>
      <c r="HU98" s="112" t="str">
        <f>IFERROR(HT114,"")</f>
        <v/>
      </c>
      <c r="HV98" s="113" t="str">
        <f>IFERROR(HT116,"")</f>
        <v/>
      </c>
      <c r="HX98" s="105" t="s">
        <v>81</v>
      </c>
      <c r="HY98" s="112" t="str">
        <f>IFERROR(IA110,"")</f>
        <v/>
      </c>
      <c r="HZ98" s="112" t="str">
        <f>IFERROR(IA112,"")</f>
        <v/>
      </c>
      <c r="IA98" s="81" t="s">
        <v>81</v>
      </c>
      <c r="IB98" s="112" t="str">
        <f>IFERROR(IA114,"")</f>
        <v/>
      </c>
      <c r="IC98" s="113" t="str">
        <f>IFERROR(IA116,"")</f>
        <v/>
      </c>
      <c r="IE98" s="105" t="s">
        <v>81</v>
      </c>
      <c r="IF98" s="112" t="str">
        <f>IFERROR(IH110,"")</f>
        <v/>
      </c>
      <c r="IG98" s="112" t="str">
        <f>IFERROR(IH112,"")</f>
        <v/>
      </c>
      <c r="IH98" s="81" t="s">
        <v>81</v>
      </c>
      <c r="II98" s="112" t="str">
        <f>IFERROR(IH114,"")</f>
        <v/>
      </c>
      <c r="IJ98" s="113" t="str">
        <f>IFERROR(IH116,"")</f>
        <v/>
      </c>
      <c r="IL98" s="105" t="s">
        <v>81</v>
      </c>
      <c r="IM98" s="112" t="str">
        <f>IFERROR(IO110,"")</f>
        <v/>
      </c>
      <c r="IN98" s="112" t="str">
        <f>IFERROR(IO112,"")</f>
        <v/>
      </c>
      <c r="IO98" s="81" t="s">
        <v>81</v>
      </c>
      <c r="IP98" s="112" t="str">
        <f>IFERROR(IO114,"")</f>
        <v/>
      </c>
      <c r="IQ98" s="113" t="str">
        <f>IFERROR(IO116,"")</f>
        <v/>
      </c>
      <c r="IS98" s="105" t="s">
        <v>81</v>
      </c>
      <c r="IT98" s="112" t="str">
        <f>IFERROR(IV110,"")</f>
        <v/>
      </c>
      <c r="IU98" s="112" t="str">
        <f>IFERROR(IV112,"")</f>
        <v/>
      </c>
      <c r="IV98" s="81" t="s">
        <v>81</v>
      </c>
      <c r="IW98" s="112" t="str">
        <f>IFERROR(IV114,"")</f>
        <v/>
      </c>
      <c r="IX98" s="113" t="str">
        <f>IFERROR(IV116,"")</f>
        <v/>
      </c>
      <c r="IZ98" s="105" t="s">
        <v>81</v>
      </c>
      <c r="JA98" s="112" t="str">
        <f>IFERROR(JC110,"")</f>
        <v/>
      </c>
      <c r="JB98" s="112" t="str">
        <f>IFERROR(JC112,"")</f>
        <v/>
      </c>
      <c r="JC98" s="81" t="s">
        <v>81</v>
      </c>
      <c r="JD98" s="112" t="str">
        <f>IFERROR(JC114,"")</f>
        <v/>
      </c>
      <c r="JE98" s="113" t="str">
        <f>IFERROR(JC116,"")</f>
        <v/>
      </c>
      <c r="JG98" s="105" t="s">
        <v>81</v>
      </c>
      <c r="JH98" s="112" t="str">
        <f>IFERROR(JJ110,"")</f>
        <v/>
      </c>
      <c r="JI98" s="112" t="str">
        <f>IFERROR(JJ112,"")</f>
        <v/>
      </c>
      <c r="JJ98" s="81" t="s">
        <v>81</v>
      </c>
      <c r="JK98" s="112" t="str">
        <f>IFERROR(JJ114,"")</f>
        <v/>
      </c>
      <c r="JL98" s="113" t="str">
        <f>IFERROR(JJ116,"")</f>
        <v/>
      </c>
      <c r="JN98" s="105" t="s">
        <v>81</v>
      </c>
      <c r="JO98" s="112" t="str">
        <f>IFERROR(JQ110,"")</f>
        <v/>
      </c>
      <c r="JP98" s="112" t="str">
        <f>IFERROR(JQ112,"")</f>
        <v/>
      </c>
      <c r="JQ98" s="81" t="s">
        <v>81</v>
      </c>
      <c r="JR98" s="112" t="str">
        <f>IFERROR(JQ114,"")</f>
        <v/>
      </c>
      <c r="JS98" s="113" t="str">
        <f>IFERROR(JQ116,"")</f>
        <v/>
      </c>
    </row>
    <row r="99" spans="1:279" s="78" customFormat="1" ht="12" hidden="1">
      <c r="A99" s="105" t="s">
        <v>82</v>
      </c>
      <c r="B99" s="112" t="str">
        <f>IFERROR(E110,"")</f>
        <v/>
      </c>
      <c r="C99" s="112" t="str">
        <f>IFERROR(E112,"")</f>
        <v/>
      </c>
      <c r="D99" s="81" t="s">
        <v>82</v>
      </c>
      <c r="E99" s="112" t="str">
        <f>IFERROR(E114,"")</f>
        <v/>
      </c>
      <c r="F99" s="113" t="str">
        <f>IFERROR(E116,"")</f>
        <v/>
      </c>
      <c r="G99" s="77"/>
      <c r="H99" s="105" t="s">
        <v>82</v>
      </c>
      <c r="I99" s="112" t="str">
        <f>IFERROR(L110,"")</f>
        <v/>
      </c>
      <c r="J99" s="112" t="str">
        <f>IFERROR(L112,"")</f>
        <v/>
      </c>
      <c r="K99" s="81" t="s">
        <v>82</v>
      </c>
      <c r="L99" s="112" t="str">
        <f>IFERROR(L114,"")</f>
        <v/>
      </c>
      <c r="M99" s="113" t="str">
        <f>IFERROR(L116,"")</f>
        <v/>
      </c>
      <c r="N99" s="77"/>
      <c r="O99" s="105" t="s">
        <v>82</v>
      </c>
      <c r="P99" s="112" t="str">
        <f>IFERROR(S110,"")</f>
        <v/>
      </c>
      <c r="Q99" s="112" t="str">
        <f>IFERROR(S112,"")</f>
        <v/>
      </c>
      <c r="R99" s="81" t="s">
        <v>82</v>
      </c>
      <c r="S99" s="112" t="str">
        <f>IFERROR(S114,"")</f>
        <v/>
      </c>
      <c r="T99" s="113" t="str">
        <f>IFERROR(S116,"")</f>
        <v/>
      </c>
      <c r="U99" s="77"/>
      <c r="V99" s="105" t="s">
        <v>82</v>
      </c>
      <c r="W99" s="112" t="str">
        <f>IFERROR(Z110,"")</f>
        <v/>
      </c>
      <c r="X99" s="112" t="str">
        <f>IFERROR(Z112,"")</f>
        <v/>
      </c>
      <c r="Y99" s="81" t="s">
        <v>82</v>
      </c>
      <c r="Z99" s="112" t="str">
        <f>IFERROR(Z114,"")</f>
        <v/>
      </c>
      <c r="AA99" s="113" t="str">
        <f>IFERROR(Z116,"")</f>
        <v/>
      </c>
      <c r="AB99" s="77"/>
      <c r="AC99" s="105" t="s">
        <v>82</v>
      </c>
      <c r="AD99" s="112" t="str">
        <f>IFERROR(AG110,"")</f>
        <v/>
      </c>
      <c r="AE99" s="112" t="str">
        <f>IFERROR(AG112,"")</f>
        <v/>
      </c>
      <c r="AF99" s="81" t="s">
        <v>82</v>
      </c>
      <c r="AG99" s="112" t="str">
        <f>IFERROR(AG114,"")</f>
        <v/>
      </c>
      <c r="AH99" s="113" t="str">
        <f>IFERROR(AG116,"")</f>
        <v/>
      </c>
      <c r="AI99" s="77"/>
      <c r="AJ99" s="105" t="s">
        <v>82</v>
      </c>
      <c r="AK99" s="112" t="str">
        <f>IFERROR(AN110,"")</f>
        <v/>
      </c>
      <c r="AL99" s="112" t="str">
        <f>IFERROR(AN112,"")</f>
        <v/>
      </c>
      <c r="AM99" s="81" t="s">
        <v>82</v>
      </c>
      <c r="AN99" s="112" t="str">
        <f>IFERROR(AN114,"")</f>
        <v/>
      </c>
      <c r="AO99" s="113" t="str">
        <f>IFERROR(AN116,"")</f>
        <v/>
      </c>
      <c r="AP99" s="77"/>
      <c r="AQ99" s="105" t="s">
        <v>82</v>
      </c>
      <c r="AR99" s="112" t="str">
        <f>IFERROR(AU110,"")</f>
        <v/>
      </c>
      <c r="AS99" s="112" t="str">
        <f>IFERROR(AU112,"")</f>
        <v/>
      </c>
      <c r="AT99" s="81" t="s">
        <v>82</v>
      </c>
      <c r="AU99" s="112" t="str">
        <f>IFERROR(AU114,"")</f>
        <v/>
      </c>
      <c r="AV99" s="113" t="str">
        <f>IFERROR(AU116,"")</f>
        <v/>
      </c>
      <c r="AW99" s="77"/>
      <c r="AX99" s="105" t="s">
        <v>82</v>
      </c>
      <c r="AY99" s="112" t="str">
        <f>IFERROR(BB110,"")</f>
        <v/>
      </c>
      <c r="AZ99" s="112" t="str">
        <f>IFERROR(BB112,"")</f>
        <v/>
      </c>
      <c r="BA99" s="81" t="s">
        <v>82</v>
      </c>
      <c r="BB99" s="112" t="str">
        <f>IFERROR(BB114,"")</f>
        <v/>
      </c>
      <c r="BC99" s="113" t="str">
        <f>IFERROR(BB116,"")</f>
        <v/>
      </c>
      <c r="BD99" s="77"/>
      <c r="BE99" s="105" t="s">
        <v>82</v>
      </c>
      <c r="BF99" s="112" t="str">
        <f>IFERROR(BI110,"")</f>
        <v/>
      </c>
      <c r="BG99" s="112" t="str">
        <f>IFERROR(BI112,"")</f>
        <v/>
      </c>
      <c r="BH99" s="81" t="s">
        <v>82</v>
      </c>
      <c r="BI99" s="112" t="str">
        <f>IFERROR(BI114,"")</f>
        <v/>
      </c>
      <c r="BJ99" s="113" t="str">
        <f>IFERROR(BI116,"")</f>
        <v/>
      </c>
      <c r="BK99" s="77"/>
      <c r="BL99" s="105" t="s">
        <v>82</v>
      </c>
      <c r="BM99" s="112" t="str">
        <f>IFERROR(BP110,"")</f>
        <v/>
      </c>
      <c r="BN99" s="112" t="str">
        <f>IFERROR(BP112,"")</f>
        <v/>
      </c>
      <c r="BO99" s="81" t="s">
        <v>82</v>
      </c>
      <c r="BP99" s="112" t="str">
        <f>IFERROR(BP114,"")</f>
        <v/>
      </c>
      <c r="BQ99" s="113" t="str">
        <f>IFERROR(BP116,"")</f>
        <v/>
      </c>
      <c r="BS99" s="105" t="s">
        <v>82</v>
      </c>
      <c r="BT99" s="112" t="str">
        <f>IFERROR(BW110,"")</f>
        <v/>
      </c>
      <c r="BU99" s="112" t="str">
        <f>IFERROR(BW112,"")</f>
        <v/>
      </c>
      <c r="BV99" s="81" t="s">
        <v>82</v>
      </c>
      <c r="BW99" s="112" t="str">
        <f>IFERROR(BW114,"")</f>
        <v/>
      </c>
      <c r="BX99" s="113" t="str">
        <f>IFERROR(BW116,"")</f>
        <v/>
      </c>
      <c r="BZ99" s="105" t="s">
        <v>82</v>
      </c>
      <c r="CA99" s="112" t="str">
        <f>IFERROR(CD110,"")</f>
        <v/>
      </c>
      <c r="CB99" s="112" t="str">
        <f>IFERROR(CD112,"")</f>
        <v/>
      </c>
      <c r="CC99" s="81" t="s">
        <v>82</v>
      </c>
      <c r="CD99" s="112" t="str">
        <f>IFERROR(CD114,"")</f>
        <v/>
      </c>
      <c r="CE99" s="113" t="str">
        <f>IFERROR(CD116,"")</f>
        <v/>
      </c>
      <c r="CG99" s="105" t="s">
        <v>82</v>
      </c>
      <c r="CH99" s="112" t="str">
        <f>IFERROR(CK110,"")</f>
        <v/>
      </c>
      <c r="CI99" s="112" t="str">
        <f>IFERROR(CK112,"")</f>
        <v/>
      </c>
      <c r="CJ99" s="81" t="s">
        <v>82</v>
      </c>
      <c r="CK99" s="112" t="str">
        <f>IFERROR(CK114,"")</f>
        <v/>
      </c>
      <c r="CL99" s="113" t="str">
        <f>IFERROR(CK116,"")</f>
        <v/>
      </c>
      <c r="CN99" s="105" t="s">
        <v>82</v>
      </c>
      <c r="CO99" s="112" t="str">
        <f>IFERROR(CR110,"")</f>
        <v/>
      </c>
      <c r="CP99" s="112" t="str">
        <f>IFERROR(CR112,"")</f>
        <v/>
      </c>
      <c r="CQ99" s="81" t="s">
        <v>82</v>
      </c>
      <c r="CR99" s="112" t="str">
        <f>IFERROR(CR114,"")</f>
        <v/>
      </c>
      <c r="CS99" s="113" t="str">
        <f>IFERROR(CR116,"")</f>
        <v/>
      </c>
      <c r="CU99" s="105" t="s">
        <v>82</v>
      </c>
      <c r="CV99" s="112" t="str">
        <f>IFERROR(CY110,"")</f>
        <v/>
      </c>
      <c r="CW99" s="112" t="str">
        <f>IFERROR(CY112,"")</f>
        <v/>
      </c>
      <c r="CX99" s="81" t="s">
        <v>82</v>
      </c>
      <c r="CY99" s="112" t="str">
        <f>IFERROR(CY114,"")</f>
        <v/>
      </c>
      <c r="CZ99" s="113" t="str">
        <f>IFERROR(CY116,"")</f>
        <v/>
      </c>
      <c r="DB99" s="105" t="s">
        <v>82</v>
      </c>
      <c r="DC99" s="112" t="str">
        <f>IFERROR(DF110,"")</f>
        <v/>
      </c>
      <c r="DD99" s="112" t="str">
        <f>IFERROR(DF112,"")</f>
        <v/>
      </c>
      <c r="DE99" s="81" t="s">
        <v>82</v>
      </c>
      <c r="DF99" s="112" t="str">
        <f>IFERROR(DF114,"")</f>
        <v/>
      </c>
      <c r="DG99" s="113" t="str">
        <f>IFERROR(DF116,"")</f>
        <v/>
      </c>
      <c r="DI99" s="105" t="s">
        <v>82</v>
      </c>
      <c r="DJ99" s="112" t="str">
        <f>IFERROR(DM110,"")</f>
        <v/>
      </c>
      <c r="DK99" s="112" t="str">
        <f>IFERROR(DM112,"")</f>
        <v/>
      </c>
      <c r="DL99" s="81" t="s">
        <v>82</v>
      </c>
      <c r="DM99" s="112" t="str">
        <f>IFERROR(DM114,"")</f>
        <v/>
      </c>
      <c r="DN99" s="113" t="str">
        <f>IFERROR(DM116,"")</f>
        <v/>
      </c>
      <c r="DP99" s="105" t="s">
        <v>82</v>
      </c>
      <c r="DQ99" s="112" t="str">
        <f>IFERROR(DT110,"")</f>
        <v/>
      </c>
      <c r="DR99" s="112" t="str">
        <f>IFERROR(DT112,"")</f>
        <v/>
      </c>
      <c r="DS99" s="81" t="s">
        <v>82</v>
      </c>
      <c r="DT99" s="112" t="str">
        <f>IFERROR(DT114,"")</f>
        <v/>
      </c>
      <c r="DU99" s="113" t="str">
        <f>IFERROR(DT116,"")</f>
        <v/>
      </c>
      <c r="DW99" s="105" t="s">
        <v>82</v>
      </c>
      <c r="DX99" s="112" t="str">
        <f>IFERROR(EA110,"")</f>
        <v/>
      </c>
      <c r="DY99" s="112" t="str">
        <f>IFERROR(EA112,"")</f>
        <v/>
      </c>
      <c r="DZ99" s="81" t="s">
        <v>82</v>
      </c>
      <c r="EA99" s="112" t="str">
        <f>IFERROR(EA114,"")</f>
        <v/>
      </c>
      <c r="EB99" s="113" t="str">
        <f>IFERROR(EA116,"")</f>
        <v/>
      </c>
      <c r="ED99" s="105" t="s">
        <v>82</v>
      </c>
      <c r="EE99" s="112" t="str">
        <f>IFERROR(EH110,"")</f>
        <v/>
      </c>
      <c r="EF99" s="112" t="str">
        <f>IFERROR(EH112,"")</f>
        <v/>
      </c>
      <c r="EG99" s="81" t="s">
        <v>82</v>
      </c>
      <c r="EH99" s="112" t="str">
        <f>IFERROR(EH114,"")</f>
        <v/>
      </c>
      <c r="EI99" s="113" t="str">
        <f>IFERROR(EH116,"")</f>
        <v/>
      </c>
      <c r="EK99" s="105" t="s">
        <v>82</v>
      </c>
      <c r="EL99" s="112" t="str">
        <f>IFERROR(EO110,"")</f>
        <v/>
      </c>
      <c r="EM99" s="112" t="str">
        <f>IFERROR(EO112,"")</f>
        <v/>
      </c>
      <c r="EN99" s="81" t="s">
        <v>82</v>
      </c>
      <c r="EO99" s="112" t="str">
        <f>IFERROR(EO114,"")</f>
        <v/>
      </c>
      <c r="EP99" s="113" t="str">
        <f>IFERROR(EO116,"")</f>
        <v/>
      </c>
      <c r="EQ99" s="77"/>
      <c r="ER99" s="105" t="s">
        <v>82</v>
      </c>
      <c r="ES99" s="112" t="str">
        <f>IFERROR(EV110,"")</f>
        <v/>
      </c>
      <c r="ET99" s="112" t="str">
        <f>IFERROR(EV112,"")</f>
        <v/>
      </c>
      <c r="EU99" s="81" t="s">
        <v>82</v>
      </c>
      <c r="EV99" s="112" t="str">
        <f>IFERROR(EV114,"")</f>
        <v/>
      </c>
      <c r="EW99" s="113" t="str">
        <f>IFERROR(EV116,"")</f>
        <v/>
      </c>
      <c r="EX99" s="77"/>
      <c r="EY99" s="105" t="s">
        <v>82</v>
      </c>
      <c r="EZ99" s="112" t="str">
        <f>IFERROR(FC110,"")</f>
        <v/>
      </c>
      <c r="FA99" s="112" t="str">
        <f>IFERROR(FC112,"")</f>
        <v/>
      </c>
      <c r="FB99" s="81" t="s">
        <v>82</v>
      </c>
      <c r="FC99" s="112" t="str">
        <f>IFERROR(FC114,"")</f>
        <v/>
      </c>
      <c r="FD99" s="113" t="str">
        <f>IFERROR(FC116,"")</f>
        <v/>
      </c>
      <c r="FE99" s="77"/>
      <c r="FF99" s="105" t="s">
        <v>82</v>
      </c>
      <c r="FG99" s="112" t="str">
        <f>IFERROR(FJ110,"")</f>
        <v/>
      </c>
      <c r="FH99" s="112" t="str">
        <f>IFERROR(FJ112,"")</f>
        <v/>
      </c>
      <c r="FI99" s="81" t="s">
        <v>82</v>
      </c>
      <c r="FJ99" s="112" t="str">
        <f>IFERROR(FJ114,"")</f>
        <v/>
      </c>
      <c r="FK99" s="113" t="str">
        <f>IFERROR(FJ116,"")</f>
        <v/>
      </c>
      <c r="FL99" s="77"/>
      <c r="FM99" s="105" t="s">
        <v>82</v>
      </c>
      <c r="FN99" s="112" t="str">
        <f>IFERROR(FQ110,"")</f>
        <v/>
      </c>
      <c r="FO99" s="112" t="str">
        <f>IFERROR(FQ112,"")</f>
        <v/>
      </c>
      <c r="FP99" s="81" t="s">
        <v>82</v>
      </c>
      <c r="FQ99" s="112" t="str">
        <f>IFERROR(FQ114,"")</f>
        <v/>
      </c>
      <c r="FR99" s="113" t="str">
        <f>IFERROR(FQ116,"")</f>
        <v/>
      </c>
      <c r="FS99" s="77"/>
      <c r="FT99" s="105" t="s">
        <v>82</v>
      </c>
      <c r="FU99" s="112" t="str">
        <f>IFERROR(FX110,"")</f>
        <v/>
      </c>
      <c r="FV99" s="112" t="str">
        <f>IFERROR(FX112,"")</f>
        <v/>
      </c>
      <c r="FW99" s="81" t="s">
        <v>82</v>
      </c>
      <c r="FX99" s="112" t="str">
        <f>IFERROR(FX114,"")</f>
        <v/>
      </c>
      <c r="FY99" s="113" t="str">
        <f>IFERROR(FX116,"")</f>
        <v/>
      </c>
      <c r="FZ99" s="77"/>
      <c r="GA99" s="105" t="s">
        <v>82</v>
      </c>
      <c r="GB99" s="112" t="str">
        <f>IFERROR(GE110,"")</f>
        <v/>
      </c>
      <c r="GC99" s="112" t="str">
        <f>IFERROR(GE112,"")</f>
        <v/>
      </c>
      <c r="GD99" s="81" t="s">
        <v>82</v>
      </c>
      <c r="GE99" s="112" t="str">
        <f>IFERROR(GE114,"")</f>
        <v/>
      </c>
      <c r="GF99" s="113" t="str">
        <f>IFERROR(GE116,"")</f>
        <v/>
      </c>
      <c r="GG99" s="77"/>
      <c r="GH99" s="105" t="s">
        <v>82</v>
      </c>
      <c r="GI99" s="112" t="str">
        <f>IFERROR(GL110,"")</f>
        <v/>
      </c>
      <c r="GJ99" s="112" t="str">
        <f>IFERROR(GL112,"")</f>
        <v/>
      </c>
      <c r="GK99" s="81" t="s">
        <v>82</v>
      </c>
      <c r="GL99" s="112" t="str">
        <f>IFERROR(GL114,"")</f>
        <v/>
      </c>
      <c r="GM99" s="113" t="str">
        <f>IFERROR(GL116,"")</f>
        <v/>
      </c>
      <c r="GN99" s="77"/>
      <c r="GO99" s="105" t="s">
        <v>82</v>
      </c>
      <c r="GP99" s="112" t="str">
        <f>IFERROR(GS110,"")</f>
        <v/>
      </c>
      <c r="GQ99" s="112" t="str">
        <f>IFERROR(GS112,"")</f>
        <v/>
      </c>
      <c r="GR99" s="81" t="s">
        <v>82</v>
      </c>
      <c r="GS99" s="112" t="str">
        <f>IFERROR(GS114,"")</f>
        <v/>
      </c>
      <c r="GT99" s="113" t="str">
        <f>IFERROR(GS116,"")</f>
        <v/>
      </c>
      <c r="GV99" s="105" t="s">
        <v>82</v>
      </c>
      <c r="GW99" s="112" t="str">
        <f>IFERROR(GZ110,"")</f>
        <v/>
      </c>
      <c r="GX99" s="112" t="str">
        <f>IFERROR(GZ112,"")</f>
        <v/>
      </c>
      <c r="GY99" s="81" t="s">
        <v>82</v>
      </c>
      <c r="GZ99" s="112" t="str">
        <f>IFERROR(GZ114,"")</f>
        <v/>
      </c>
      <c r="HA99" s="113" t="str">
        <f>IFERROR(GZ116,"")</f>
        <v/>
      </c>
      <c r="HC99" s="105" t="s">
        <v>82</v>
      </c>
      <c r="HD99" s="112" t="str">
        <f>IFERROR(HG110,"")</f>
        <v/>
      </c>
      <c r="HE99" s="112" t="str">
        <f>IFERROR(HG112,"")</f>
        <v/>
      </c>
      <c r="HF99" s="81" t="s">
        <v>82</v>
      </c>
      <c r="HG99" s="112" t="str">
        <f>IFERROR(HG114,"")</f>
        <v/>
      </c>
      <c r="HH99" s="113" t="str">
        <f>IFERROR(HG116,"")</f>
        <v/>
      </c>
      <c r="HJ99" s="105" t="s">
        <v>82</v>
      </c>
      <c r="HK99" s="112" t="str">
        <f>IFERROR(HN110,"")</f>
        <v/>
      </c>
      <c r="HL99" s="112" t="str">
        <f>IFERROR(HN112,"")</f>
        <v/>
      </c>
      <c r="HM99" s="81" t="s">
        <v>82</v>
      </c>
      <c r="HN99" s="112" t="str">
        <f>IFERROR(HN114,"")</f>
        <v/>
      </c>
      <c r="HO99" s="113" t="str">
        <f>IFERROR(HN116,"")</f>
        <v/>
      </c>
      <c r="HQ99" s="105" t="s">
        <v>82</v>
      </c>
      <c r="HR99" s="112" t="str">
        <f>IFERROR(HU110,"")</f>
        <v/>
      </c>
      <c r="HS99" s="112" t="str">
        <f>IFERROR(HU112,"")</f>
        <v/>
      </c>
      <c r="HT99" s="81" t="s">
        <v>82</v>
      </c>
      <c r="HU99" s="112" t="str">
        <f>IFERROR(HU114,"")</f>
        <v/>
      </c>
      <c r="HV99" s="113" t="str">
        <f>IFERROR(HU116,"")</f>
        <v/>
      </c>
      <c r="HX99" s="105" t="s">
        <v>82</v>
      </c>
      <c r="HY99" s="112" t="str">
        <f>IFERROR(IB110,"")</f>
        <v/>
      </c>
      <c r="HZ99" s="112" t="str">
        <f>IFERROR(IB112,"")</f>
        <v/>
      </c>
      <c r="IA99" s="81" t="s">
        <v>82</v>
      </c>
      <c r="IB99" s="112" t="str">
        <f>IFERROR(IB114,"")</f>
        <v/>
      </c>
      <c r="IC99" s="113" t="str">
        <f>IFERROR(IB116,"")</f>
        <v/>
      </c>
      <c r="IE99" s="105" t="s">
        <v>82</v>
      </c>
      <c r="IF99" s="112" t="str">
        <f>IFERROR(II110,"")</f>
        <v/>
      </c>
      <c r="IG99" s="112" t="str">
        <f>IFERROR(II112,"")</f>
        <v/>
      </c>
      <c r="IH99" s="81" t="s">
        <v>82</v>
      </c>
      <c r="II99" s="112" t="str">
        <f>IFERROR(II114,"")</f>
        <v/>
      </c>
      <c r="IJ99" s="113" t="str">
        <f>IFERROR(II116,"")</f>
        <v/>
      </c>
      <c r="IL99" s="105" t="s">
        <v>82</v>
      </c>
      <c r="IM99" s="112" t="str">
        <f>IFERROR(IP110,"")</f>
        <v/>
      </c>
      <c r="IN99" s="112" t="str">
        <f>IFERROR(IP112,"")</f>
        <v/>
      </c>
      <c r="IO99" s="81" t="s">
        <v>82</v>
      </c>
      <c r="IP99" s="112" t="str">
        <f>IFERROR(IP114,"")</f>
        <v/>
      </c>
      <c r="IQ99" s="113" t="str">
        <f>IFERROR(IP116,"")</f>
        <v/>
      </c>
      <c r="IS99" s="105" t="s">
        <v>82</v>
      </c>
      <c r="IT99" s="112" t="str">
        <f>IFERROR(IW110,"")</f>
        <v/>
      </c>
      <c r="IU99" s="112" t="str">
        <f>IFERROR(IW112,"")</f>
        <v/>
      </c>
      <c r="IV99" s="81" t="s">
        <v>82</v>
      </c>
      <c r="IW99" s="112" t="str">
        <f>IFERROR(IW114,"")</f>
        <v/>
      </c>
      <c r="IX99" s="113" t="str">
        <f>IFERROR(IW116,"")</f>
        <v/>
      </c>
      <c r="IZ99" s="105" t="s">
        <v>82</v>
      </c>
      <c r="JA99" s="112" t="str">
        <f>IFERROR(JD110,"")</f>
        <v/>
      </c>
      <c r="JB99" s="112" t="str">
        <f>IFERROR(JD112,"")</f>
        <v/>
      </c>
      <c r="JC99" s="81" t="s">
        <v>82</v>
      </c>
      <c r="JD99" s="112" t="str">
        <f>IFERROR(JD114,"")</f>
        <v/>
      </c>
      <c r="JE99" s="113" t="str">
        <f>IFERROR(JD116,"")</f>
        <v/>
      </c>
      <c r="JG99" s="105" t="s">
        <v>82</v>
      </c>
      <c r="JH99" s="112" t="str">
        <f>IFERROR(JK110,"")</f>
        <v/>
      </c>
      <c r="JI99" s="112" t="str">
        <f>IFERROR(JK112,"")</f>
        <v/>
      </c>
      <c r="JJ99" s="81" t="s">
        <v>82</v>
      </c>
      <c r="JK99" s="112" t="str">
        <f>IFERROR(JK114,"")</f>
        <v/>
      </c>
      <c r="JL99" s="113" t="str">
        <f>IFERROR(JK116,"")</f>
        <v/>
      </c>
      <c r="JN99" s="105" t="s">
        <v>82</v>
      </c>
      <c r="JO99" s="112" t="str">
        <f>IFERROR(JR110,"")</f>
        <v/>
      </c>
      <c r="JP99" s="112" t="str">
        <f>IFERROR(JR112,"")</f>
        <v/>
      </c>
      <c r="JQ99" s="81" t="s">
        <v>82</v>
      </c>
      <c r="JR99" s="112" t="str">
        <f>IFERROR(JR114,"")</f>
        <v/>
      </c>
      <c r="JS99" s="113" t="str">
        <f>IFERROR(JR116,"")</f>
        <v/>
      </c>
    </row>
    <row r="100" spans="1:279" s="78" customFormat="1" ht="12" hidden="1">
      <c r="A100" s="105" t="s">
        <v>83</v>
      </c>
      <c r="B100" s="112" t="str">
        <f>IFERROR(F110,"")</f>
        <v/>
      </c>
      <c r="C100" s="112" t="str">
        <f>IFERROR(F112,"")</f>
        <v/>
      </c>
      <c r="D100" s="81" t="s">
        <v>83</v>
      </c>
      <c r="E100" s="112" t="str">
        <f>IFERROR(F114,"")</f>
        <v/>
      </c>
      <c r="F100" s="113" t="str">
        <f>IFERROR(F116,"")</f>
        <v/>
      </c>
      <c r="G100" s="77"/>
      <c r="H100" s="105" t="s">
        <v>83</v>
      </c>
      <c r="I100" s="112" t="str">
        <f>IFERROR(M110,"")</f>
        <v/>
      </c>
      <c r="J100" s="112" t="str">
        <f>IFERROR(M112,"")</f>
        <v/>
      </c>
      <c r="K100" s="81" t="s">
        <v>83</v>
      </c>
      <c r="L100" s="112" t="str">
        <f>IFERROR(M114,"")</f>
        <v/>
      </c>
      <c r="M100" s="113" t="str">
        <f>IFERROR(M116,"")</f>
        <v/>
      </c>
      <c r="N100" s="77"/>
      <c r="O100" s="105" t="s">
        <v>83</v>
      </c>
      <c r="P100" s="112" t="str">
        <f>IFERROR(T110,"")</f>
        <v/>
      </c>
      <c r="Q100" s="112" t="str">
        <f>IFERROR(T112,"")</f>
        <v/>
      </c>
      <c r="R100" s="81" t="s">
        <v>83</v>
      </c>
      <c r="S100" s="112" t="str">
        <f>IFERROR(T114,"")</f>
        <v/>
      </c>
      <c r="T100" s="113" t="str">
        <f>IFERROR(T116,"")</f>
        <v/>
      </c>
      <c r="U100" s="77"/>
      <c r="V100" s="105" t="s">
        <v>83</v>
      </c>
      <c r="W100" s="112" t="str">
        <f>IFERROR(AA110,"")</f>
        <v/>
      </c>
      <c r="X100" s="112" t="str">
        <f>IFERROR(AA112,"")</f>
        <v/>
      </c>
      <c r="Y100" s="81" t="s">
        <v>83</v>
      </c>
      <c r="Z100" s="112" t="str">
        <f>IFERROR(AA114,"")</f>
        <v/>
      </c>
      <c r="AA100" s="113" t="str">
        <f>IFERROR(AA116,"")</f>
        <v/>
      </c>
      <c r="AB100" s="77"/>
      <c r="AC100" s="105" t="s">
        <v>83</v>
      </c>
      <c r="AD100" s="112" t="str">
        <f>IFERROR(AH110,"")</f>
        <v/>
      </c>
      <c r="AE100" s="112" t="str">
        <f>IFERROR(AH112,"")</f>
        <v/>
      </c>
      <c r="AF100" s="81" t="s">
        <v>83</v>
      </c>
      <c r="AG100" s="112" t="str">
        <f>IFERROR(AH114,"")</f>
        <v/>
      </c>
      <c r="AH100" s="113" t="str">
        <f>IFERROR(AH116,"")</f>
        <v/>
      </c>
      <c r="AI100" s="77"/>
      <c r="AJ100" s="105" t="s">
        <v>83</v>
      </c>
      <c r="AK100" s="112" t="str">
        <f>IFERROR(AO110,"")</f>
        <v/>
      </c>
      <c r="AL100" s="112" t="str">
        <f>IFERROR(AO112,"")</f>
        <v/>
      </c>
      <c r="AM100" s="81" t="s">
        <v>83</v>
      </c>
      <c r="AN100" s="112" t="str">
        <f>IFERROR(AO114,"")</f>
        <v/>
      </c>
      <c r="AO100" s="113" t="str">
        <f>IFERROR(AO116,"")</f>
        <v/>
      </c>
      <c r="AP100" s="77"/>
      <c r="AQ100" s="105" t="s">
        <v>83</v>
      </c>
      <c r="AR100" s="112" t="str">
        <f>IFERROR(AV110,"")</f>
        <v/>
      </c>
      <c r="AS100" s="112" t="str">
        <f>IFERROR(AV112,"")</f>
        <v/>
      </c>
      <c r="AT100" s="81" t="s">
        <v>83</v>
      </c>
      <c r="AU100" s="112" t="str">
        <f>IFERROR(AV114,"")</f>
        <v/>
      </c>
      <c r="AV100" s="113" t="str">
        <f>IFERROR(AV116,"")</f>
        <v/>
      </c>
      <c r="AW100" s="77"/>
      <c r="AX100" s="105" t="s">
        <v>83</v>
      </c>
      <c r="AY100" s="112" t="str">
        <f>IFERROR(BC110,"")</f>
        <v/>
      </c>
      <c r="AZ100" s="112" t="str">
        <f>IFERROR(BC112,"")</f>
        <v/>
      </c>
      <c r="BA100" s="81" t="s">
        <v>83</v>
      </c>
      <c r="BB100" s="112" t="str">
        <f>IFERROR(BC114,"")</f>
        <v/>
      </c>
      <c r="BC100" s="113" t="str">
        <f>IFERROR(BC116,"")</f>
        <v/>
      </c>
      <c r="BD100" s="77"/>
      <c r="BE100" s="105" t="s">
        <v>83</v>
      </c>
      <c r="BF100" s="112" t="str">
        <f>IFERROR(BJ110,"")</f>
        <v/>
      </c>
      <c r="BG100" s="112" t="str">
        <f>IFERROR(BJ112,"")</f>
        <v/>
      </c>
      <c r="BH100" s="81" t="s">
        <v>83</v>
      </c>
      <c r="BI100" s="112" t="str">
        <f>IFERROR(BJ114,"")</f>
        <v/>
      </c>
      <c r="BJ100" s="113" t="str">
        <f>IFERROR(BJ116,"")</f>
        <v/>
      </c>
      <c r="BK100" s="77"/>
      <c r="BL100" s="105" t="s">
        <v>83</v>
      </c>
      <c r="BM100" s="112" t="str">
        <f>IFERROR(BQ110,"")</f>
        <v/>
      </c>
      <c r="BN100" s="112" t="str">
        <f>IFERROR(BQ112,"")</f>
        <v/>
      </c>
      <c r="BO100" s="81" t="s">
        <v>83</v>
      </c>
      <c r="BP100" s="112" t="str">
        <f>IFERROR(BQ114,"")</f>
        <v/>
      </c>
      <c r="BQ100" s="113" t="str">
        <f>IFERROR(BQ116,"")</f>
        <v/>
      </c>
      <c r="BS100" s="105" t="s">
        <v>83</v>
      </c>
      <c r="BT100" s="112" t="str">
        <f>IFERROR(BX110,"")</f>
        <v/>
      </c>
      <c r="BU100" s="112" t="str">
        <f>IFERROR(BX112,"")</f>
        <v/>
      </c>
      <c r="BV100" s="81" t="s">
        <v>83</v>
      </c>
      <c r="BW100" s="112" t="str">
        <f>IFERROR(BX114,"")</f>
        <v/>
      </c>
      <c r="BX100" s="113" t="str">
        <f>IFERROR(BX116,"")</f>
        <v/>
      </c>
      <c r="BZ100" s="105" t="s">
        <v>83</v>
      </c>
      <c r="CA100" s="112" t="str">
        <f>IFERROR(CE110,"")</f>
        <v/>
      </c>
      <c r="CB100" s="112" t="str">
        <f>IFERROR(CE112,"")</f>
        <v/>
      </c>
      <c r="CC100" s="81" t="s">
        <v>83</v>
      </c>
      <c r="CD100" s="112" t="str">
        <f>IFERROR(CE114,"")</f>
        <v/>
      </c>
      <c r="CE100" s="113" t="str">
        <f>IFERROR(CE116,"")</f>
        <v/>
      </c>
      <c r="CG100" s="105" t="s">
        <v>83</v>
      </c>
      <c r="CH100" s="112" t="str">
        <f>IFERROR(CL110,"")</f>
        <v/>
      </c>
      <c r="CI100" s="112" t="str">
        <f>IFERROR(CL112,"")</f>
        <v/>
      </c>
      <c r="CJ100" s="81" t="s">
        <v>83</v>
      </c>
      <c r="CK100" s="112" t="str">
        <f>IFERROR(CL114,"")</f>
        <v/>
      </c>
      <c r="CL100" s="113" t="str">
        <f>IFERROR(CL116,"")</f>
        <v/>
      </c>
      <c r="CN100" s="105" t="s">
        <v>83</v>
      </c>
      <c r="CO100" s="112" t="str">
        <f>IFERROR(CS110,"")</f>
        <v/>
      </c>
      <c r="CP100" s="112" t="str">
        <f>IFERROR(CS112,"")</f>
        <v/>
      </c>
      <c r="CQ100" s="81" t="s">
        <v>83</v>
      </c>
      <c r="CR100" s="112" t="str">
        <f>IFERROR(CS114,"")</f>
        <v/>
      </c>
      <c r="CS100" s="113" t="str">
        <f>IFERROR(CS116,"")</f>
        <v/>
      </c>
      <c r="CU100" s="105" t="s">
        <v>83</v>
      </c>
      <c r="CV100" s="112" t="str">
        <f>IFERROR(CZ110,"")</f>
        <v/>
      </c>
      <c r="CW100" s="112" t="str">
        <f>IFERROR(CZ112,"")</f>
        <v/>
      </c>
      <c r="CX100" s="81" t="s">
        <v>83</v>
      </c>
      <c r="CY100" s="112" t="str">
        <f>IFERROR(CZ114,"")</f>
        <v/>
      </c>
      <c r="CZ100" s="113" t="str">
        <f>IFERROR(CZ116,"")</f>
        <v/>
      </c>
      <c r="DB100" s="105" t="s">
        <v>83</v>
      </c>
      <c r="DC100" s="112" t="str">
        <f>IFERROR(DG110,"")</f>
        <v/>
      </c>
      <c r="DD100" s="112" t="str">
        <f>IFERROR(DG112,"")</f>
        <v/>
      </c>
      <c r="DE100" s="81" t="s">
        <v>83</v>
      </c>
      <c r="DF100" s="112" t="str">
        <f>IFERROR(DG114,"")</f>
        <v/>
      </c>
      <c r="DG100" s="113" t="str">
        <f>IFERROR(DG116,"")</f>
        <v/>
      </c>
      <c r="DI100" s="105" t="s">
        <v>83</v>
      </c>
      <c r="DJ100" s="112" t="str">
        <f>IFERROR(DN110,"")</f>
        <v/>
      </c>
      <c r="DK100" s="112" t="str">
        <f>IFERROR(DN112,"")</f>
        <v/>
      </c>
      <c r="DL100" s="81" t="s">
        <v>83</v>
      </c>
      <c r="DM100" s="112" t="str">
        <f>IFERROR(DN114,"")</f>
        <v/>
      </c>
      <c r="DN100" s="113" t="str">
        <f>IFERROR(DN116,"")</f>
        <v/>
      </c>
      <c r="DP100" s="105" t="s">
        <v>83</v>
      </c>
      <c r="DQ100" s="112" t="str">
        <f>IFERROR(DU110,"")</f>
        <v/>
      </c>
      <c r="DR100" s="112" t="str">
        <f>IFERROR(DU112,"")</f>
        <v/>
      </c>
      <c r="DS100" s="81" t="s">
        <v>83</v>
      </c>
      <c r="DT100" s="112" t="str">
        <f>IFERROR(DU114,"")</f>
        <v/>
      </c>
      <c r="DU100" s="113" t="str">
        <f>IFERROR(DU116,"")</f>
        <v/>
      </c>
      <c r="DW100" s="105" t="s">
        <v>83</v>
      </c>
      <c r="DX100" s="112" t="str">
        <f>IFERROR(EB110,"")</f>
        <v/>
      </c>
      <c r="DY100" s="112" t="str">
        <f>IFERROR(EB112,"")</f>
        <v/>
      </c>
      <c r="DZ100" s="81" t="s">
        <v>83</v>
      </c>
      <c r="EA100" s="112" t="str">
        <f>IFERROR(EB114,"")</f>
        <v/>
      </c>
      <c r="EB100" s="113" t="str">
        <f>IFERROR(EB116,"")</f>
        <v/>
      </c>
      <c r="ED100" s="105" t="s">
        <v>83</v>
      </c>
      <c r="EE100" s="112" t="str">
        <f>IFERROR(EI110,"")</f>
        <v/>
      </c>
      <c r="EF100" s="112" t="str">
        <f>IFERROR(EI112,"")</f>
        <v/>
      </c>
      <c r="EG100" s="81" t="s">
        <v>83</v>
      </c>
      <c r="EH100" s="112" t="str">
        <f>IFERROR(EI114,"")</f>
        <v/>
      </c>
      <c r="EI100" s="113" t="str">
        <f>IFERROR(EI116,"")</f>
        <v/>
      </c>
      <c r="EK100" s="105" t="s">
        <v>83</v>
      </c>
      <c r="EL100" s="112" t="str">
        <f>IFERROR(EP110,"")</f>
        <v/>
      </c>
      <c r="EM100" s="112" t="str">
        <f>IFERROR(EP112,"")</f>
        <v/>
      </c>
      <c r="EN100" s="81" t="s">
        <v>83</v>
      </c>
      <c r="EO100" s="112" t="str">
        <f>IFERROR(EP114,"")</f>
        <v/>
      </c>
      <c r="EP100" s="113" t="str">
        <f>IFERROR(EP116,"")</f>
        <v/>
      </c>
      <c r="EQ100" s="77"/>
      <c r="ER100" s="105" t="s">
        <v>83</v>
      </c>
      <c r="ES100" s="112" t="str">
        <f>IFERROR(EW110,"")</f>
        <v/>
      </c>
      <c r="ET100" s="112" t="str">
        <f>IFERROR(EW112,"")</f>
        <v/>
      </c>
      <c r="EU100" s="81" t="s">
        <v>83</v>
      </c>
      <c r="EV100" s="112" t="str">
        <f>IFERROR(EW114,"")</f>
        <v/>
      </c>
      <c r="EW100" s="113" t="str">
        <f>IFERROR(EW116,"")</f>
        <v/>
      </c>
      <c r="EX100" s="77"/>
      <c r="EY100" s="105" t="s">
        <v>83</v>
      </c>
      <c r="EZ100" s="112" t="str">
        <f>IFERROR(FD110,"")</f>
        <v/>
      </c>
      <c r="FA100" s="112" t="str">
        <f>IFERROR(FD112,"")</f>
        <v/>
      </c>
      <c r="FB100" s="81" t="s">
        <v>83</v>
      </c>
      <c r="FC100" s="112" t="str">
        <f>IFERROR(FD114,"")</f>
        <v/>
      </c>
      <c r="FD100" s="113" t="str">
        <f>IFERROR(FD116,"")</f>
        <v/>
      </c>
      <c r="FE100" s="77"/>
      <c r="FF100" s="105" t="s">
        <v>83</v>
      </c>
      <c r="FG100" s="112" t="str">
        <f>IFERROR(FK110,"")</f>
        <v/>
      </c>
      <c r="FH100" s="112" t="str">
        <f>IFERROR(FK112,"")</f>
        <v/>
      </c>
      <c r="FI100" s="81" t="s">
        <v>83</v>
      </c>
      <c r="FJ100" s="112" t="str">
        <f>IFERROR(FK114,"")</f>
        <v/>
      </c>
      <c r="FK100" s="113" t="str">
        <f>IFERROR(FK116,"")</f>
        <v/>
      </c>
      <c r="FL100" s="77"/>
      <c r="FM100" s="105" t="s">
        <v>83</v>
      </c>
      <c r="FN100" s="112" t="str">
        <f>IFERROR(FR110,"")</f>
        <v/>
      </c>
      <c r="FO100" s="112" t="str">
        <f>IFERROR(FR112,"")</f>
        <v/>
      </c>
      <c r="FP100" s="81" t="s">
        <v>83</v>
      </c>
      <c r="FQ100" s="112" t="str">
        <f>IFERROR(FR114,"")</f>
        <v/>
      </c>
      <c r="FR100" s="113" t="str">
        <f>IFERROR(FR116,"")</f>
        <v/>
      </c>
      <c r="FS100" s="77"/>
      <c r="FT100" s="105" t="s">
        <v>83</v>
      </c>
      <c r="FU100" s="112" t="str">
        <f>IFERROR(FY110,"")</f>
        <v/>
      </c>
      <c r="FV100" s="112" t="str">
        <f>IFERROR(FY112,"")</f>
        <v/>
      </c>
      <c r="FW100" s="81" t="s">
        <v>83</v>
      </c>
      <c r="FX100" s="112" t="str">
        <f>IFERROR(FY114,"")</f>
        <v/>
      </c>
      <c r="FY100" s="113" t="str">
        <f>IFERROR(FY116,"")</f>
        <v/>
      </c>
      <c r="FZ100" s="77"/>
      <c r="GA100" s="105" t="s">
        <v>83</v>
      </c>
      <c r="GB100" s="112" t="str">
        <f>IFERROR(GF110,"")</f>
        <v/>
      </c>
      <c r="GC100" s="112" t="str">
        <f>IFERROR(GF112,"")</f>
        <v/>
      </c>
      <c r="GD100" s="81" t="s">
        <v>83</v>
      </c>
      <c r="GE100" s="112" t="str">
        <f>IFERROR(GF114,"")</f>
        <v/>
      </c>
      <c r="GF100" s="113" t="str">
        <f>IFERROR(GF116,"")</f>
        <v/>
      </c>
      <c r="GG100" s="77"/>
      <c r="GH100" s="105" t="s">
        <v>83</v>
      </c>
      <c r="GI100" s="112" t="str">
        <f>IFERROR(GM110,"")</f>
        <v/>
      </c>
      <c r="GJ100" s="112" t="str">
        <f>IFERROR(GM112,"")</f>
        <v/>
      </c>
      <c r="GK100" s="81" t="s">
        <v>83</v>
      </c>
      <c r="GL100" s="112" t="str">
        <f>IFERROR(GM114,"")</f>
        <v/>
      </c>
      <c r="GM100" s="113" t="str">
        <f>IFERROR(GM116,"")</f>
        <v/>
      </c>
      <c r="GN100" s="77"/>
      <c r="GO100" s="105" t="s">
        <v>83</v>
      </c>
      <c r="GP100" s="112" t="str">
        <f>IFERROR(GT110,"")</f>
        <v/>
      </c>
      <c r="GQ100" s="112" t="str">
        <f>IFERROR(GT112,"")</f>
        <v/>
      </c>
      <c r="GR100" s="81" t="s">
        <v>83</v>
      </c>
      <c r="GS100" s="112" t="str">
        <f>IFERROR(GT114,"")</f>
        <v/>
      </c>
      <c r="GT100" s="113" t="str">
        <f>IFERROR(GT116,"")</f>
        <v/>
      </c>
      <c r="GV100" s="105" t="s">
        <v>83</v>
      </c>
      <c r="GW100" s="112" t="str">
        <f>IFERROR(HA110,"")</f>
        <v/>
      </c>
      <c r="GX100" s="112" t="str">
        <f>IFERROR(HA112,"")</f>
        <v/>
      </c>
      <c r="GY100" s="81" t="s">
        <v>83</v>
      </c>
      <c r="GZ100" s="112" t="str">
        <f>IFERROR(HA114,"")</f>
        <v/>
      </c>
      <c r="HA100" s="113" t="str">
        <f>IFERROR(HA116,"")</f>
        <v/>
      </c>
      <c r="HC100" s="105" t="s">
        <v>83</v>
      </c>
      <c r="HD100" s="112" t="str">
        <f>IFERROR(HH110,"")</f>
        <v/>
      </c>
      <c r="HE100" s="112" t="str">
        <f>IFERROR(HH112,"")</f>
        <v/>
      </c>
      <c r="HF100" s="81" t="s">
        <v>83</v>
      </c>
      <c r="HG100" s="112" t="str">
        <f>IFERROR(HH114,"")</f>
        <v/>
      </c>
      <c r="HH100" s="113" t="str">
        <f>IFERROR(HH116,"")</f>
        <v/>
      </c>
      <c r="HJ100" s="105" t="s">
        <v>83</v>
      </c>
      <c r="HK100" s="112" t="str">
        <f>IFERROR(HO110,"")</f>
        <v/>
      </c>
      <c r="HL100" s="112" t="str">
        <f>IFERROR(HO112,"")</f>
        <v/>
      </c>
      <c r="HM100" s="81" t="s">
        <v>83</v>
      </c>
      <c r="HN100" s="112" t="str">
        <f>IFERROR(HO114,"")</f>
        <v/>
      </c>
      <c r="HO100" s="113" t="str">
        <f>IFERROR(HO116,"")</f>
        <v/>
      </c>
      <c r="HQ100" s="105" t="s">
        <v>83</v>
      </c>
      <c r="HR100" s="112" t="str">
        <f>IFERROR(HV110,"")</f>
        <v/>
      </c>
      <c r="HS100" s="112" t="str">
        <f>IFERROR(HV112,"")</f>
        <v/>
      </c>
      <c r="HT100" s="81" t="s">
        <v>83</v>
      </c>
      <c r="HU100" s="112" t="str">
        <f>IFERROR(HV114,"")</f>
        <v/>
      </c>
      <c r="HV100" s="113" t="str">
        <f>IFERROR(HV116,"")</f>
        <v/>
      </c>
      <c r="HX100" s="105" t="s">
        <v>83</v>
      </c>
      <c r="HY100" s="112" t="str">
        <f>IFERROR(IC110,"")</f>
        <v/>
      </c>
      <c r="HZ100" s="112" t="str">
        <f>IFERROR(IC112,"")</f>
        <v/>
      </c>
      <c r="IA100" s="81" t="s">
        <v>83</v>
      </c>
      <c r="IB100" s="112" t="str">
        <f>IFERROR(IC114,"")</f>
        <v/>
      </c>
      <c r="IC100" s="113" t="str">
        <f>IFERROR(IC116,"")</f>
        <v/>
      </c>
      <c r="IE100" s="105" t="s">
        <v>83</v>
      </c>
      <c r="IF100" s="112" t="str">
        <f>IFERROR(IJ110,"")</f>
        <v/>
      </c>
      <c r="IG100" s="112" t="str">
        <f>IFERROR(IJ112,"")</f>
        <v/>
      </c>
      <c r="IH100" s="81" t="s">
        <v>83</v>
      </c>
      <c r="II100" s="112" t="str">
        <f>IFERROR(IJ114,"")</f>
        <v/>
      </c>
      <c r="IJ100" s="113" t="str">
        <f>IFERROR(IJ116,"")</f>
        <v/>
      </c>
      <c r="IL100" s="105" t="s">
        <v>83</v>
      </c>
      <c r="IM100" s="112" t="str">
        <f>IFERROR(IQ110,"")</f>
        <v/>
      </c>
      <c r="IN100" s="112" t="str">
        <f>IFERROR(IQ112,"")</f>
        <v/>
      </c>
      <c r="IO100" s="81" t="s">
        <v>83</v>
      </c>
      <c r="IP100" s="112" t="str">
        <f>IFERROR(IQ114,"")</f>
        <v/>
      </c>
      <c r="IQ100" s="113" t="str">
        <f>IFERROR(IQ116,"")</f>
        <v/>
      </c>
      <c r="IS100" s="105" t="s">
        <v>83</v>
      </c>
      <c r="IT100" s="112" t="str">
        <f>IFERROR(IX110,"")</f>
        <v/>
      </c>
      <c r="IU100" s="112" t="str">
        <f>IFERROR(IX112,"")</f>
        <v/>
      </c>
      <c r="IV100" s="81" t="s">
        <v>83</v>
      </c>
      <c r="IW100" s="112" t="str">
        <f>IFERROR(IX114,"")</f>
        <v/>
      </c>
      <c r="IX100" s="113" t="str">
        <f>IFERROR(IX116,"")</f>
        <v/>
      </c>
      <c r="IZ100" s="105" t="s">
        <v>83</v>
      </c>
      <c r="JA100" s="112" t="str">
        <f>IFERROR(JE110,"")</f>
        <v/>
      </c>
      <c r="JB100" s="112" t="str">
        <f>IFERROR(JE112,"")</f>
        <v/>
      </c>
      <c r="JC100" s="81" t="s">
        <v>83</v>
      </c>
      <c r="JD100" s="112" t="str">
        <f>IFERROR(JE114,"")</f>
        <v/>
      </c>
      <c r="JE100" s="113" t="str">
        <f>IFERROR(JE116,"")</f>
        <v/>
      </c>
      <c r="JG100" s="105" t="s">
        <v>83</v>
      </c>
      <c r="JH100" s="112" t="str">
        <f>IFERROR(JL110,"")</f>
        <v/>
      </c>
      <c r="JI100" s="112" t="str">
        <f>IFERROR(JL112,"")</f>
        <v/>
      </c>
      <c r="JJ100" s="81" t="s">
        <v>83</v>
      </c>
      <c r="JK100" s="112" t="str">
        <f>IFERROR(JL114,"")</f>
        <v/>
      </c>
      <c r="JL100" s="113" t="str">
        <f>IFERROR(JL116,"")</f>
        <v/>
      </c>
      <c r="JN100" s="105" t="s">
        <v>83</v>
      </c>
      <c r="JO100" s="112" t="str">
        <f>IFERROR(JS110,"")</f>
        <v/>
      </c>
      <c r="JP100" s="112" t="str">
        <f>IFERROR(JS112,"")</f>
        <v/>
      </c>
      <c r="JQ100" s="81" t="s">
        <v>83</v>
      </c>
      <c r="JR100" s="112" t="str">
        <f>IFERROR(JS114,"")</f>
        <v/>
      </c>
      <c r="JS100" s="113" t="str">
        <f>IFERROR(JS116,"")</f>
        <v/>
      </c>
    </row>
    <row r="101" spans="1:279" s="78" customFormat="1" ht="18" hidden="1">
      <c r="A101" s="105" t="s">
        <v>92</v>
      </c>
      <c r="B101" s="114" t="str">
        <f>IFERROR(B104/B105*B107,"")</f>
        <v/>
      </c>
      <c r="C101" s="114" t="str">
        <f>IFERROR(C104/C105*C107,"")</f>
        <v/>
      </c>
      <c r="D101" s="81" t="s">
        <v>92</v>
      </c>
      <c r="E101" s="114" t="str">
        <f>IFERROR(E104/E105*E107,"")</f>
        <v/>
      </c>
      <c r="F101" s="115" t="str">
        <f>IFERROR(F104/F105*F107,"")</f>
        <v/>
      </c>
      <c r="G101" s="77"/>
      <c r="H101" s="105" t="s">
        <v>92</v>
      </c>
      <c r="I101" s="114" t="str">
        <f>IFERROR(I104/I105*I107,"")</f>
        <v/>
      </c>
      <c r="J101" s="114" t="str">
        <f>IFERROR(J104/J105*J107,"")</f>
        <v/>
      </c>
      <c r="K101" s="81" t="s">
        <v>92</v>
      </c>
      <c r="L101" s="114" t="str">
        <f>IFERROR(L104/L105*L107,"")</f>
        <v/>
      </c>
      <c r="M101" s="115" t="str">
        <f>IFERROR(M104/M105*M107,"")</f>
        <v/>
      </c>
      <c r="N101" s="77"/>
      <c r="O101" s="105" t="s">
        <v>92</v>
      </c>
      <c r="P101" s="114" t="str">
        <f>IFERROR(P104/P105*P107,"")</f>
        <v/>
      </c>
      <c r="Q101" s="114" t="str">
        <f>IFERROR(Q104/Q105*Q107,"")</f>
        <v/>
      </c>
      <c r="R101" s="81" t="s">
        <v>92</v>
      </c>
      <c r="S101" s="114" t="str">
        <f>IFERROR(S104/S105*S107,"")</f>
        <v/>
      </c>
      <c r="T101" s="115" t="str">
        <f>IFERROR(T104/T105*T107,"")</f>
        <v/>
      </c>
      <c r="U101" s="77"/>
      <c r="V101" s="105" t="s">
        <v>92</v>
      </c>
      <c r="W101" s="114" t="str">
        <f>IFERROR(W104/W105*W107,"")</f>
        <v/>
      </c>
      <c r="X101" s="114" t="str">
        <f>IFERROR(X104/X105*X107,"")</f>
        <v/>
      </c>
      <c r="Y101" s="81" t="s">
        <v>92</v>
      </c>
      <c r="Z101" s="114" t="str">
        <f>IFERROR(Z104/Z105*Z107,"")</f>
        <v/>
      </c>
      <c r="AA101" s="115" t="str">
        <f>IFERROR(AA104/AA105*AA107,"")</f>
        <v/>
      </c>
      <c r="AB101" s="77"/>
      <c r="AC101" s="105" t="s">
        <v>92</v>
      </c>
      <c r="AD101" s="114" t="str">
        <f>IFERROR(AD104/AD105*AD107,"")</f>
        <v/>
      </c>
      <c r="AE101" s="114" t="str">
        <f>IFERROR(AE104/AE105*AE107,"")</f>
        <v/>
      </c>
      <c r="AF101" s="81" t="s">
        <v>92</v>
      </c>
      <c r="AG101" s="114" t="str">
        <f>IFERROR(AG104/AG105*AG107,"")</f>
        <v/>
      </c>
      <c r="AH101" s="115" t="str">
        <f>IFERROR(AH104/AH105*AH107,"")</f>
        <v/>
      </c>
      <c r="AI101" s="77"/>
      <c r="AJ101" s="105" t="s">
        <v>92</v>
      </c>
      <c r="AK101" s="114" t="str">
        <f>IFERROR(AK104/AK105*AK107,"")</f>
        <v/>
      </c>
      <c r="AL101" s="114" t="str">
        <f>IFERROR(AL104/AL105*AL107,"")</f>
        <v/>
      </c>
      <c r="AM101" s="81" t="s">
        <v>92</v>
      </c>
      <c r="AN101" s="114" t="str">
        <f>IFERROR(AN104/AN105*AN107,"")</f>
        <v/>
      </c>
      <c r="AO101" s="115" t="str">
        <f>IFERROR(AO104/AO105*AO107,"")</f>
        <v/>
      </c>
      <c r="AP101" s="77"/>
      <c r="AQ101" s="105" t="s">
        <v>92</v>
      </c>
      <c r="AR101" s="114" t="str">
        <f>IFERROR(AR104/AR105*AR107,"")</f>
        <v/>
      </c>
      <c r="AS101" s="114" t="str">
        <f>IFERROR(AS104/AS105*AS107,"")</f>
        <v/>
      </c>
      <c r="AT101" s="81" t="s">
        <v>92</v>
      </c>
      <c r="AU101" s="114" t="str">
        <f>IFERROR(AU104/AU105*AU107,"")</f>
        <v/>
      </c>
      <c r="AV101" s="115" t="str">
        <f>IFERROR(AV104/AV105*AV107,"")</f>
        <v/>
      </c>
      <c r="AW101" s="77"/>
      <c r="AX101" s="105" t="s">
        <v>92</v>
      </c>
      <c r="AY101" s="114" t="str">
        <f>IFERROR(AY104/AY105*AY107,"")</f>
        <v/>
      </c>
      <c r="AZ101" s="114" t="str">
        <f>IFERROR(AZ104/AZ105*AZ107,"")</f>
        <v/>
      </c>
      <c r="BA101" s="81" t="s">
        <v>92</v>
      </c>
      <c r="BB101" s="114" t="str">
        <f>IFERROR(BB104/BB105*BB107,"")</f>
        <v/>
      </c>
      <c r="BC101" s="115" t="str">
        <f>IFERROR(BC104/BC105*BC107,"")</f>
        <v/>
      </c>
      <c r="BD101" s="77"/>
      <c r="BE101" s="105" t="s">
        <v>92</v>
      </c>
      <c r="BF101" s="114" t="str">
        <f>IFERROR(BF104/BF105*BF107,"")</f>
        <v/>
      </c>
      <c r="BG101" s="114" t="str">
        <f>IFERROR(BG104/BG105*BG107,"")</f>
        <v/>
      </c>
      <c r="BH101" s="81" t="s">
        <v>92</v>
      </c>
      <c r="BI101" s="114" t="str">
        <f>IFERROR(BI104/BI105*BI107,"")</f>
        <v/>
      </c>
      <c r="BJ101" s="115" t="str">
        <f>IFERROR(BJ104/BJ105*BJ107,"")</f>
        <v/>
      </c>
      <c r="BK101" s="77"/>
      <c r="BL101" s="105" t="s">
        <v>92</v>
      </c>
      <c r="BM101" s="114" t="str">
        <f>IFERROR(BM104/BM105*BM107,"")</f>
        <v/>
      </c>
      <c r="BN101" s="114" t="str">
        <f>IFERROR(BN104/BN105*BN107,"")</f>
        <v/>
      </c>
      <c r="BO101" s="81" t="s">
        <v>92</v>
      </c>
      <c r="BP101" s="114" t="str">
        <f>IFERROR(BP104/BP105*BP107,"")</f>
        <v/>
      </c>
      <c r="BQ101" s="115" t="str">
        <f>IFERROR(BQ104/BQ105*BQ107,"")</f>
        <v/>
      </c>
      <c r="BS101" s="105" t="s">
        <v>92</v>
      </c>
      <c r="BT101" s="114" t="str">
        <f>IFERROR(BT104/BT105*BT107,"")</f>
        <v/>
      </c>
      <c r="BU101" s="114" t="str">
        <f>IFERROR(BU104/BU105*BU107,"")</f>
        <v/>
      </c>
      <c r="BV101" s="81" t="s">
        <v>92</v>
      </c>
      <c r="BW101" s="114" t="str">
        <f>IFERROR(BW104/BW105*BW107,"")</f>
        <v/>
      </c>
      <c r="BX101" s="115" t="str">
        <f>IFERROR(BX104/BX105*BX107,"")</f>
        <v/>
      </c>
      <c r="BZ101" s="105" t="s">
        <v>92</v>
      </c>
      <c r="CA101" s="114" t="str">
        <f>IFERROR(CA104/CA105*CA107,"")</f>
        <v/>
      </c>
      <c r="CB101" s="114" t="str">
        <f>IFERROR(CB104/CB105*CB107,"")</f>
        <v/>
      </c>
      <c r="CC101" s="81" t="s">
        <v>92</v>
      </c>
      <c r="CD101" s="114" t="str">
        <f>IFERROR(CD104/CD105*CD107,"")</f>
        <v/>
      </c>
      <c r="CE101" s="115" t="str">
        <f>IFERROR(CE104/CE105*CE107,"")</f>
        <v/>
      </c>
      <c r="CG101" s="105" t="s">
        <v>92</v>
      </c>
      <c r="CH101" s="114" t="str">
        <f>IFERROR(CH104/CH105*CH107,"")</f>
        <v/>
      </c>
      <c r="CI101" s="114" t="str">
        <f>IFERROR(CI104/CI105*CI107,"")</f>
        <v/>
      </c>
      <c r="CJ101" s="81" t="s">
        <v>92</v>
      </c>
      <c r="CK101" s="114" t="str">
        <f>IFERROR(CK104/CK105*CK107,"")</f>
        <v/>
      </c>
      <c r="CL101" s="115" t="str">
        <f>IFERROR(CL104/CL105*CL107,"")</f>
        <v/>
      </c>
      <c r="CN101" s="105" t="s">
        <v>92</v>
      </c>
      <c r="CO101" s="114" t="str">
        <f>IFERROR(CO104/CO105*CO107,"")</f>
        <v/>
      </c>
      <c r="CP101" s="114" t="str">
        <f>IFERROR(CP104/CP105*CP107,"")</f>
        <v/>
      </c>
      <c r="CQ101" s="81" t="s">
        <v>92</v>
      </c>
      <c r="CR101" s="114" t="str">
        <f>IFERROR(CR104/CR105*CR107,"")</f>
        <v/>
      </c>
      <c r="CS101" s="115" t="str">
        <f>IFERROR(CS104/CS105*CS107,"")</f>
        <v/>
      </c>
      <c r="CU101" s="105" t="s">
        <v>92</v>
      </c>
      <c r="CV101" s="114" t="str">
        <f>IFERROR(CV104/CV105*CV107,"")</f>
        <v/>
      </c>
      <c r="CW101" s="114" t="str">
        <f>IFERROR(CW104/CW105*CW107,"")</f>
        <v/>
      </c>
      <c r="CX101" s="81" t="s">
        <v>92</v>
      </c>
      <c r="CY101" s="114" t="str">
        <f>IFERROR(CY104/CY105*CY107,"")</f>
        <v/>
      </c>
      <c r="CZ101" s="115" t="str">
        <f>IFERROR(CZ104/CZ105*CZ107,"")</f>
        <v/>
      </c>
      <c r="DB101" s="105" t="s">
        <v>92</v>
      </c>
      <c r="DC101" s="114" t="str">
        <f>IFERROR(DC104/DC105*DC107,"")</f>
        <v/>
      </c>
      <c r="DD101" s="114" t="str">
        <f>IFERROR(DD104/DD105*DD107,"")</f>
        <v/>
      </c>
      <c r="DE101" s="81" t="s">
        <v>92</v>
      </c>
      <c r="DF101" s="114" t="str">
        <f>IFERROR(DF104/DF105*DF107,"")</f>
        <v/>
      </c>
      <c r="DG101" s="115" t="str">
        <f>IFERROR(DG104/DG105*DG107,"")</f>
        <v/>
      </c>
      <c r="DI101" s="105" t="s">
        <v>92</v>
      </c>
      <c r="DJ101" s="114" t="str">
        <f>IFERROR(DJ104/DJ105*DJ107,"")</f>
        <v/>
      </c>
      <c r="DK101" s="114" t="str">
        <f>IFERROR(DK104/DK105*DK107,"")</f>
        <v/>
      </c>
      <c r="DL101" s="81" t="s">
        <v>92</v>
      </c>
      <c r="DM101" s="114" t="str">
        <f>IFERROR(DM104/DM105*DM107,"")</f>
        <v/>
      </c>
      <c r="DN101" s="115" t="str">
        <f>IFERROR(DN104/DN105*DN107,"")</f>
        <v/>
      </c>
      <c r="DP101" s="105" t="s">
        <v>92</v>
      </c>
      <c r="DQ101" s="114" t="str">
        <f>IFERROR(DQ104/DQ105*DQ107,"")</f>
        <v/>
      </c>
      <c r="DR101" s="114" t="str">
        <f>IFERROR(DR104/DR105*DR107,"")</f>
        <v/>
      </c>
      <c r="DS101" s="81" t="s">
        <v>92</v>
      </c>
      <c r="DT101" s="114" t="str">
        <f>IFERROR(DT104/DT105*DT107,"")</f>
        <v/>
      </c>
      <c r="DU101" s="115" t="str">
        <f>IFERROR(DU104/DU105*DU107,"")</f>
        <v/>
      </c>
      <c r="DW101" s="105" t="s">
        <v>92</v>
      </c>
      <c r="DX101" s="114" t="str">
        <f>IFERROR(DX104/DX105*DX107,"")</f>
        <v/>
      </c>
      <c r="DY101" s="114" t="str">
        <f>IFERROR(DY104/DY105*DY107,"")</f>
        <v/>
      </c>
      <c r="DZ101" s="81" t="s">
        <v>92</v>
      </c>
      <c r="EA101" s="114" t="str">
        <f>IFERROR(EA104/EA105*EA107,"")</f>
        <v/>
      </c>
      <c r="EB101" s="115" t="str">
        <f>IFERROR(EB104/EB105*EB107,"")</f>
        <v/>
      </c>
      <c r="ED101" s="105" t="s">
        <v>92</v>
      </c>
      <c r="EE101" s="114" t="str">
        <f>IFERROR(EE104/EE105*EE107,"")</f>
        <v/>
      </c>
      <c r="EF101" s="114" t="str">
        <f>IFERROR(EF104/EF105*EF107,"")</f>
        <v/>
      </c>
      <c r="EG101" s="81" t="s">
        <v>92</v>
      </c>
      <c r="EH101" s="114" t="str">
        <f>IFERROR(EH104/EH105*EH107,"")</f>
        <v/>
      </c>
      <c r="EI101" s="115" t="str">
        <f>IFERROR(EI104/EI105*EI107,"")</f>
        <v/>
      </c>
      <c r="EK101" s="105" t="s">
        <v>92</v>
      </c>
      <c r="EL101" s="114" t="str">
        <f>IFERROR(EL104/EL105*EL107,"")</f>
        <v/>
      </c>
      <c r="EM101" s="114" t="str">
        <f>IFERROR(EM104/EM105*EM107,"")</f>
        <v/>
      </c>
      <c r="EN101" s="81" t="s">
        <v>92</v>
      </c>
      <c r="EO101" s="114" t="str">
        <f>IFERROR(EO104/EO105*EO107,"")</f>
        <v/>
      </c>
      <c r="EP101" s="115" t="str">
        <f>IFERROR(EP104/EP105*EP107,"")</f>
        <v/>
      </c>
      <c r="EQ101" s="77"/>
      <c r="ER101" s="105" t="s">
        <v>92</v>
      </c>
      <c r="ES101" s="114" t="str">
        <f>IFERROR(ES104/ES105*ES107,"")</f>
        <v/>
      </c>
      <c r="ET101" s="114" t="str">
        <f>IFERROR(ET104/ET105*ET107,"")</f>
        <v/>
      </c>
      <c r="EU101" s="81" t="s">
        <v>92</v>
      </c>
      <c r="EV101" s="114" t="str">
        <f>IFERROR(EV104/EV105*EV107,"")</f>
        <v/>
      </c>
      <c r="EW101" s="115" t="str">
        <f>IFERROR(EW104/EW105*EW107,"")</f>
        <v/>
      </c>
      <c r="EX101" s="77"/>
      <c r="EY101" s="105" t="s">
        <v>92</v>
      </c>
      <c r="EZ101" s="114" t="str">
        <f>IFERROR(EZ104/EZ105*EZ107,"")</f>
        <v/>
      </c>
      <c r="FA101" s="114" t="str">
        <f>IFERROR(FA104/FA105*FA107,"")</f>
        <v/>
      </c>
      <c r="FB101" s="81" t="s">
        <v>92</v>
      </c>
      <c r="FC101" s="114" t="str">
        <f>IFERROR(FC104/FC105*FC107,"")</f>
        <v/>
      </c>
      <c r="FD101" s="115" t="str">
        <f>IFERROR(FD104/FD105*FD107,"")</f>
        <v/>
      </c>
      <c r="FE101" s="77"/>
      <c r="FF101" s="105" t="s">
        <v>92</v>
      </c>
      <c r="FG101" s="114" t="str">
        <f>IFERROR(FG104/FG105*FG107,"")</f>
        <v/>
      </c>
      <c r="FH101" s="114" t="str">
        <f>IFERROR(FH104/FH105*FH107,"")</f>
        <v/>
      </c>
      <c r="FI101" s="81" t="s">
        <v>92</v>
      </c>
      <c r="FJ101" s="114" t="str">
        <f>IFERROR(FJ104/FJ105*FJ107,"")</f>
        <v/>
      </c>
      <c r="FK101" s="115" t="str">
        <f>IFERROR(FK104/FK105*FK107,"")</f>
        <v/>
      </c>
      <c r="FL101" s="77"/>
      <c r="FM101" s="105" t="s">
        <v>92</v>
      </c>
      <c r="FN101" s="114" t="str">
        <f>IFERROR(FN104/FN105*FN107,"")</f>
        <v/>
      </c>
      <c r="FO101" s="114" t="str">
        <f>IFERROR(FO104/FO105*FO107,"")</f>
        <v/>
      </c>
      <c r="FP101" s="81" t="s">
        <v>92</v>
      </c>
      <c r="FQ101" s="114" t="str">
        <f>IFERROR(FQ104/FQ105*FQ107,"")</f>
        <v/>
      </c>
      <c r="FR101" s="115" t="str">
        <f>IFERROR(FR104/FR105*FR107,"")</f>
        <v/>
      </c>
      <c r="FS101" s="77"/>
      <c r="FT101" s="105" t="s">
        <v>92</v>
      </c>
      <c r="FU101" s="114" t="str">
        <f>IFERROR(FU104/FU105*FU107,"")</f>
        <v/>
      </c>
      <c r="FV101" s="114" t="str">
        <f>IFERROR(FV104/FV105*FV107,"")</f>
        <v/>
      </c>
      <c r="FW101" s="81" t="s">
        <v>92</v>
      </c>
      <c r="FX101" s="114" t="str">
        <f>IFERROR(FX104/FX105*FX107,"")</f>
        <v/>
      </c>
      <c r="FY101" s="115" t="str">
        <f>IFERROR(FY104/FY105*FY107,"")</f>
        <v/>
      </c>
      <c r="FZ101" s="77"/>
      <c r="GA101" s="105" t="s">
        <v>92</v>
      </c>
      <c r="GB101" s="114" t="str">
        <f>IFERROR(GB104/GB105*GB107,"")</f>
        <v/>
      </c>
      <c r="GC101" s="114" t="str">
        <f>IFERROR(GC104/GC105*GC107,"")</f>
        <v/>
      </c>
      <c r="GD101" s="81" t="s">
        <v>92</v>
      </c>
      <c r="GE101" s="114" t="str">
        <f>IFERROR(GE104/GE105*GE107,"")</f>
        <v/>
      </c>
      <c r="GF101" s="115" t="str">
        <f>IFERROR(GF104/GF105*GF107,"")</f>
        <v/>
      </c>
      <c r="GG101" s="77"/>
      <c r="GH101" s="105" t="s">
        <v>92</v>
      </c>
      <c r="GI101" s="114" t="str">
        <f>IFERROR(GI104/GI105*GI107,"")</f>
        <v/>
      </c>
      <c r="GJ101" s="114" t="str">
        <f>IFERROR(GJ104/GJ105*GJ107,"")</f>
        <v/>
      </c>
      <c r="GK101" s="81" t="s">
        <v>92</v>
      </c>
      <c r="GL101" s="114" t="str">
        <f>IFERROR(GL104/GL105*GL107,"")</f>
        <v/>
      </c>
      <c r="GM101" s="115" t="str">
        <f>IFERROR(GM104/GM105*GM107,"")</f>
        <v/>
      </c>
      <c r="GN101" s="77"/>
      <c r="GO101" s="105" t="s">
        <v>92</v>
      </c>
      <c r="GP101" s="114" t="str">
        <f>IFERROR(GP104/GP105*GP107,"")</f>
        <v/>
      </c>
      <c r="GQ101" s="114" t="str">
        <f>IFERROR(GQ104/GQ105*GQ107,"")</f>
        <v/>
      </c>
      <c r="GR101" s="81" t="s">
        <v>92</v>
      </c>
      <c r="GS101" s="114" t="str">
        <f>IFERROR(GS104/GS105*GS107,"")</f>
        <v/>
      </c>
      <c r="GT101" s="115" t="str">
        <f>IFERROR(GT104/GT105*GT107,"")</f>
        <v/>
      </c>
      <c r="GV101" s="105" t="s">
        <v>92</v>
      </c>
      <c r="GW101" s="114" t="str">
        <f>IFERROR(GW104/GW105*GW107,"")</f>
        <v/>
      </c>
      <c r="GX101" s="114" t="str">
        <f>IFERROR(GX104/GX105*GX107,"")</f>
        <v/>
      </c>
      <c r="GY101" s="81" t="s">
        <v>92</v>
      </c>
      <c r="GZ101" s="114" t="str">
        <f>IFERROR(GZ104/GZ105*GZ107,"")</f>
        <v/>
      </c>
      <c r="HA101" s="115" t="str">
        <f>IFERROR(HA104/HA105*HA107,"")</f>
        <v/>
      </c>
      <c r="HC101" s="105" t="s">
        <v>92</v>
      </c>
      <c r="HD101" s="114" t="str">
        <f>IFERROR(HD104/HD105*HD107,"")</f>
        <v/>
      </c>
      <c r="HE101" s="114" t="str">
        <f>IFERROR(HE104/HE105*HE107,"")</f>
        <v/>
      </c>
      <c r="HF101" s="81" t="s">
        <v>92</v>
      </c>
      <c r="HG101" s="114" t="str">
        <f>IFERROR(HG104/HG105*HG107,"")</f>
        <v/>
      </c>
      <c r="HH101" s="115" t="str">
        <f>IFERROR(HH104/HH105*HH107,"")</f>
        <v/>
      </c>
      <c r="HJ101" s="105" t="s">
        <v>92</v>
      </c>
      <c r="HK101" s="114" t="str">
        <f>IFERROR(HK104/HK105*HK107,"")</f>
        <v/>
      </c>
      <c r="HL101" s="114" t="str">
        <f>IFERROR(HL104/HL105*HL107,"")</f>
        <v/>
      </c>
      <c r="HM101" s="81" t="s">
        <v>92</v>
      </c>
      <c r="HN101" s="114" t="str">
        <f>IFERROR(HN104/HN105*HN107,"")</f>
        <v/>
      </c>
      <c r="HO101" s="115" t="str">
        <f>IFERROR(HO104/HO105*HO107,"")</f>
        <v/>
      </c>
      <c r="HQ101" s="105" t="s">
        <v>92</v>
      </c>
      <c r="HR101" s="114" t="str">
        <f>IFERROR(HR104/HR105*HR107,"")</f>
        <v/>
      </c>
      <c r="HS101" s="114" t="str">
        <f>IFERROR(HS104/HS105*HS107,"")</f>
        <v/>
      </c>
      <c r="HT101" s="81" t="s">
        <v>92</v>
      </c>
      <c r="HU101" s="114" t="str">
        <f>IFERROR(HU104/HU105*HU107,"")</f>
        <v/>
      </c>
      <c r="HV101" s="115" t="str">
        <f>IFERROR(HV104/HV105*HV107,"")</f>
        <v/>
      </c>
      <c r="HX101" s="105" t="s">
        <v>92</v>
      </c>
      <c r="HY101" s="114" t="str">
        <f>IFERROR(HY104/HY105*HY107,"")</f>
        <v/>
      </c>
      <c r="HZ101" s="114" t="str">
        <f>IFERROR(HZ104/HZ105*HZ107,"")</f>
        <v/>
      </c>
      <c r="IA101" s="81" t="s">
        <v>92</v>
      </c>
      <c r="IB101" s="114" t="str">
        <f>IFERROR(IB104/IB105*IB107,"")</f>
        <v/>
      </c>
      <c r="IC101" s="115" t="str">
        <f>IFERROR(IC104/IC105*IC107,"")</f>
        <v/>
      </c>
      <c r="IE101" s="105" t="s">
        <v>92</v>
      </c>
      <c r="IF101" s="114" t="str">
        <f>IFERROR(IF104/IF105*IF107,"")</f>
        <v/>
      </c>
      <c r="IG101" s="114" t="str">
        <f>IFERROR(IG104/IG105*IG107,"")</f>
        <v/>
      </c>
      <c r="IH101" s="81" t="s">
        <v>92</v>
      </c>
      <c r="II101" s="114" t="str">
        <f>IFERROR(II104/II105*II107,"")</f>
        <v/>
      </c>
      <c r="IJ101" s="115" t="str">
        <f>IFERROR(IJ104/IJ105*IJ107,"")</f>
        <v/>
      </c>
      <c r="IL101" s="105" t="s">
        <v>92</v>
      </c>
      <c r="IM101" s="114" t="str">
        <f>IFERROR(IM104/IM105*IM107,"")</f>
        <v/>
      </c>
      <c r="IN101" s="114" t="str">
        <f>IFERROR(IN104/IN105*IN107,"")</f>
        <v/>
      </c>
      <c r="IO101" s="81" t="s">
        <v>92</v>
      </c>
      <c r="IP101" s="114" t="str">
        <f>IFERROR(IP104/IP105*IP107,"")</f>
        <v/>
      </c>
      <c r="IQ101" s="115" t="str">
        <f>IFERROR(IQ104/IQ105*IQ107,"")</f>
        <v/>
      </c>
      <c r="IS101" s="105" t="s">
        <v>92</v>
      </c>
      <c r="IT101" s="114" t="str">
        <f>IFERROR(IT104/IT105*IT107,"")</f>
        <v/>
      </c>
      <c r="IU101" s="114" t="str">
        <f>IFERROR(IU104/IU105*IU107,"")</f>
        <v/>
      </c>
      <c r="IV101" s="81" t="s">
        <v>92</v>
      </c>
      <c r="IW101" s="114" t="str">
        <f>IFERROR(IW104/IW105*IW107,"")</f>
        <v/>
      </c>
      <c r="IX101" s="115" t="str">
        <f>IFERROR(IX104/IX105*IX107,"")</f>
        <v/>
      </c>
      <c r="IZ101" s="105" t="s">
        <v>92</v>
      </c>
      <c r="JA101" s="114" t="str">
        <f>IFERROR(JA104/JA105*JA107,"")</f>
        <v/>
      </c>
      <c r="JB101" s="114" t="str">
        <f>IFERROR(JB104/JB105*JB107,"")</f>
        <v/>
      </c>
      <c r="JC101" s="81" t="s">
        <v>92</v>
      </c>
      <c r="JD101" s="114" t="str">
        <f>IFERROR(JD104/JD105*JD107,"")</f>
        <v/>
      </c>
      <c r="JE101" s="115" t="str">
        <f>IFERROR(JE104/JE105*JE107,"")</f>
        <v/>
      </c>
      <c r="JG101" s="105" t="s">
        <v>92</v>
      </c>
      <c r="JH101" s="114" t="str">
        <f>IFERROR(JH104/JH105*JH107,"")</f>
        <v/>
      </c>
      <c r="JI101" s="114" t="str">
        <f>IFERROR(JI104/JI105*JI107,"")</f>
        <v/>
      </c>
      <c r="JJ101" s="81" t="s">
        <v>92</v>
      </c>
      <c r="JK101" s="114" t="str">
        <f>IFERROR(JK104/JK105*JK107,"")</f>
        <v/>
      </c>
      <c r="JL101" s="115" t="str">
        <f>IFERROR(JL104/JL105*JL107,"")</f>
        <v/>
      </c>
      <c r="JN101" s="105" t="s">
        <v>92</v>
      </c>
      <c r="JO101" s="114" t="str">
        <f>IFERROR(JO104/JO105*JO107,"")</f>
        <v/>
      </c>
      <c r="JP101" s="114" t="str">
        <f>IFERROR(JP104/JP105*JP107,"")</f>
        <v/>
      </c>
      <c r="JQ101" s="81" t="s">
        <v>92</v>
      </c>
      <c r="JR101" s="114" t="str">
        <f>IFERROR(JR104/JR105*JR107,"")</f>
        <v/>
      </c>
      <c r="JS101" s="115" t="str">
        <f>IFERROR(JS104/JS105*JS107,"")</f>
        <v/>
      </c>
    </row>
    <row r="102" spans="1:279" s="78" customFormat="1" ht="12" hidden="1">
      <c r="A102" s="116" t="s">
        <v>93</v>
      </c>
      <c r="B102" s="110">
        <f>B96-20</f>
        <v>-20</v>
      </c>
      <c r="C102" s="110">
        <f>C96-20</f>
        <v>-20</v>
      </c>
      <c r="D102" s="117" t="s">
        <v>93</v>
      </c>
      <c r="E102" s="110">
        <f>E96-20</f>
        <v>-20</v>
      </c>
      <c r="F102" s="111">
        <f>F96-20</f>
        <v>-20</v>
      </c>
      <c r="G102" s="77"/>
      <c r="H102" s="116" t="s">
        <v>93</v>
      </c>
      <c r="I102" s="110">
        <f>I96-20</f>
        <v>-20</v>
      </c>
      <c r="J102" s="110">
        <f>J96-20</f>
        <v>-20</v>
      </c>
      <c r="K102" s="117" t="s">
        <v>93</v>
      </c>
      <c r="L102" s="110">
        <f>L96-20</f>
        <v>-20</v>
      </c>
      <c r="M102" s="111">
        <f>M96-20</f>
        <v>-20</v>
      </c>
      <c r="N102" s="77"/>
      <c r="O102" s="116" t="s">
        <v>93</v>
      </c>
      <c r="P102" s="110">
        <f>P96-20</f>
        <v>-20</v>
      </c>
      <c r="Q102" s="110">
        <f>Q96-20</f>
        <v>-20</v>
      </c>
      <c r="R102" s="117" t="s">
        <v>93</v>
      </c>
      <c r="S102" s="110">
        <f>S96-20</f>
        <v>-20</v>
      </c>
      <c r="T102" s="111">
        <f>T96-20</f>
        <v>-20</v>
      </c>
      <c r="U102" s="77"/>
      <c r="V102" s="116" t="s">
        <v>93</v>
      </c>
      <c r="W102" s="110">
        <f>W96-20</f>
        <v>-20</v>
      </c>
      <c r="X102" s="110">
        <f>X96-20</f>
        <v>-20</v>
      </c>
      <c r="Y102" s="117" t="s">
        <v>93</v>
      </c>
      <c r="Z102" s="110">
        <f>Z96-20</f>
        <v>-20</v>
      </c>
      <c r="AA102" s="111">
        <f>AA96-20</f>
        <v>-20</v>
      </c>
      <c r="AB102" s="77"/>
      <c r="AC102" s="116" t="s">
        <v>93</v>
      </c>
      <c r="AD102" s="110">
        <f>AD96-20</f>
        <v>-20</v>
      </c>
      <c r="AE102" s="110">
        <f>AE96-20</f>
        <v>-20</v>
      </c>
      <c r="AF102" s="117" t="s">
        <v>93</v>
      </c>
      <c r="AG102" s="110">
        <f>AG96-20</f>
        <v>-20</v>
      </c>
      <c r="AH102" s="111">
        <f>AH96-20</f>
        <v>-20</v>
      </c>
      <c r="AI102" s="77"/>
      <c r="AJ102" s="116" t="s">
        <v>93</v>
      </c>
      <c r="AK102" s="110">
        <f>AK96-20</f>
        <v>-20</v>
      </c>
      <c r="AL102" s="110">
        <f>AL96-20</f>
        <v>-20</v>
      </c>
      <c r="AM102" s="117" t="s">
        <v>93</v>
      </c>
      <c r="AN102" s="110">
        <f>AN96-20</f>
        <v>-20</v>
      </c>
      <c r="AO102" s="111">
        <f>AO96-20</f>
        <v>-20</v>
      </c>
      <c r="AP102" s="77"/>
      <c r="AQ102" s="116" t="s">
        <v>93</v>
      </c>
      <c r="AR102" s="110">
        <f>AR96-20</f>
        <v>-20</v>
      </c>
      <c r="AS102" s="110">
        <f>AS96-20</f>
        <v>-20</v>
      </c>
      <c r="AT102" s="117" t="s">
        <v>93</v>
      </c>
      <c r="AU102" s="110">
        <f>AU96-20</f>
        <v>-20</v>
      </c>
      <c r="AV102" s="111">
        <f>AV96-20</f>
        <v>-20</v>
      </c>
      <c r="AW102" s="77"/>
      <c r="AX102" s="116" t="s">
        <v>93</v>
      </c>
      <c r="AY102" s="110">
        <f>AY96-20</f>
        <v>-20</v>
      </c>
      <c r="AZ102" s="110">
        <f>AZ96-20</f>
        <v>-20</v>
      </c>
      <c r="BA102" s="117" t="s">
        <v>93</v>
      </c>
      <c r="BB102" s="110">
        <f>BB96-20</f>
        <v>-20</v>
      </c>
      <c r="BC102" s="111">
        <f>BC96-20</f>
        <v>-20</v>
      </c>
      <c r="BD102" s="77"/>
      <c r="BE102" s="116" t="s">
        <v>93</v>
      </c>
      <c r="BF102" s="110">
        <f>BF96-20</f>
        <v>-20</v>
      </c>
      <c r="BG102" s="110">
        <f>BG96-20</f>
        <v>-20</v>
      </c>
      <c r="BH102" s="117" t="s">
        <v>93</v>
      </c>
      <c r="BI102" s="110">
        <f>BI96-20</f>
        <v>-20</v>
      </c>
      <c r="BJ102" s="111">
        <f>BJ96-20</f>
        <v>-20</v>
      </c>
      <c r="BK102" s="77"/>
      <c r="BL102" s="116" t="s">
        <v>93</v>
      </c>
      <c r="BM102" s="110">
        <f>BM96-20</f>
        <v>-20</v>
      </c>
      <c r="BN102" s="110">
        <f>BN96-20</f>
        <v>-20</v>
      </c>
      <c r="BO102" s="117" t="s">
        <v>93</v>
      </c>
      <c r="BP102" s="110">
        <f>BP96-20</f>
        <v>-20</v>
      </c>
      <c r="BQ102" s="111">
        <f>BQ96-20</f>
        <v>-20</v>
      </c>
      <c r="BS102" s="116" t="s">
        <v>93</v>
      </c>
      <c r="BT102" s="110">
        <f>BT96-20</f>
        <v>-20</v>
      </c>
      <c r="BU102" s="110">
        <f>BU96-20</f>
        <v>-20</v>
      </c>
      <c r="BV102" s="117" t="s">
        <v>93</v>
      </c>
      <c r="BW102" s="110">
        <f>BW96-20</f>
        <v>-20</v>
      </c>
      <c r="BX102" s="111">
        <f>BX96-20</f>
        <v>-20</v>
      </c>
      <c r="BZ102" s="116" t="s">
        <v>93</v>
      </c>
      <c r="CA102" s="110">
        <f>CA96-20</f>
        <v>-20</v>
      </c>
      <c r="CB102" s="110">
        <f>CB96-20</f>
        <v>-20</v>
      </c>
      <c r="CC102" s="117" t="s">
        <v>93</v>
      </c>
      <c r="CD102" s="110">
        <f>CD96-20</f>
        <v>-20</v>
      </c>
      <c r="CE102" s="111">
        <f>CE96-20</f>
        <v>-20</v>
      </c>
      <c r="CG102" s="116" t="s">
        <v>93</v>
      </c>
      <c r="CH102" s="110">
        <f>CH96-20</f>
        <v>-20</v>
      </c>
      <c r="CI102" s="110">
        <f>CI96-20</f>
        <v>-20</v>
      </c>
      <c r="CJ102" s="117" t="s">
        <v>93</v>
      </c>
      <c r="CK102" s="110">
        <f>CK96-20</f>
        <v>-20</v>
      </c>
      <c r="CL102" s="111">
        <f>CL96-20</f>
        <v>-20</v>
      </c>
      <c r="CN102" s="116" t="s">
        <v>93</v>
      </c>
      <c r="CO102" s="110">
        <f>CO96-20</f>
        <v>-20</v>
      </c>
      <c r="CP102" s="110">
        <f>CP96-20</f>
        <v>-20</v>
      </c>
      <c r="CQ102" s="117" t="s">
        <v>93</v>
      </c>
      <c r="CR102" s="110">
        <f>CR96-20</f>
        <v>-20</v>
      </c>
      <c r="CS102" s="111">
        <f>CS96-20</f>
        <v>-20</v>
      </c>
      <c r="CU102" s="116" t="s">
        <v>93</v>
      </c>
      <c r="CV102" s="110">
        <f>CV96-20</f>
        <v>-20</v>
      </c>
      <c r="CW102" s="110">
        <f>CW96-20</f>
        <v>-20</v>
      </c>
      <c r="CX102" s="117" t="s">
        <v>93</v>
      </c>
      <c r="CY102" s="110">
        <f>CY96-20</f>
        <v>-20</v>
      </c>
      <c r="CZ102" s="111">
        <f>CZ96-20</f>
        <v>-20</v>
      </c>
      <c r="DB102" s="116" t="s">
        <v>93</v>
      </c>
      <c r="DC102" s="110">
        <f>DC96-20</f>
        <v>-20</v>
      </c>
      <c r="DD102" s="110">
        <f>DD96-20</f>
        <v>-20</v>
      </c>
      <c r="DE102" s="117" t="s">
        <v>93</v>
      </c>
      <c r="DF102" s="110">
        <f>DF96-20</f>
        <v>-20</v>
      </c>
      <c r="DG102" s="111">
        <f>DG96-20</f>
        <v>-20</v>
      </c>
      <c r="DI102" s="116" t="s">
        <v>93</v>
      </c>
      <c r="DJ102" s="110">
        <f>DJ96-20</f>
        <v>-20</v>
      </c>
      <c r="DK102" s="110">
        <f>DK96-20</f>
        <v>-20</v>
      </c>
      <c r="DL102" s="117" t="s">
        <v>93</v>
      </c>
      <c r="DM102" s="110">
        <f>DM96-20</f>
        <v>-20</v>
      </c>
      <c r="DN102" s="111">
        <f>DN96-20</f>
        <v>-20</v>
      </c>
      <c r="DP102" s="116" t="s">
        <v>93</v>
      </c>
      <c r="DQ102" s="110">
        <f>DQ96-20</f>
        <v>-20</v>
      </c>
      <c r="DR102" s="110">
        <f>DR96-20</f>
        <v>-20</v>
      </c>
      <c r="DS102" s="117" t="s">
        <v>93</v>
      </c>
      <c r="DT102" s="110">
        <f>DT96-20</f>
        <v>-20</v>
      </c>
      <c r="DU102" s="111">
        <f>DU96-20</f>
        <v>-20</v>
      </c>
      <c r="DW102" s="116" t="s">
        <v>93</v>
      </c>
      <c r="DX102" s="110">
        <f>DX96-20</f>
        <v>-20</v>
      </c>
      <c r="DY102" s="110">
        <f>DY96-20</f>
        <v>-20</v>
      </c>
      <c r="DZ102" s="117" t="s">
        <v>93</v>
      </c>
      <c r="EA102" s="110">
        <f>EA96-20</f>
        <v>-20</v>
      </c>
      <c r="EB102" s="111">
        <f>EB96-20</f>
        <v>-20</v>
      </c>
      <c r="ED102" s="116" t="s">
        <v>93</v>
      </c>
      <c r="EE102" s="110">
        <f>EE96-20</f>
        <v>-20</v>
      </c>
      <c r="EF102" s="110">
        <f>EF96-20</f>
        <v>-20</v>
      </c>
      <c r="EG102" s="117" t="s">
        <v>93</v>
      </c>
      <c r="EH102" s="110">
        <f>EH96-20</f>
        <v>-20</v>
      </c>
      <c r="EI102" s="111">
        <f>EI96-20</f>
        <v>-20</v>
      </c>
      <c r="EK102" s="116" t="s">
        <v>93</v>
      </c>
      <c r="EL102" s="110">
        <f>EL96-20</f>
        <v>-20</v>
      </c>
      <c r="EM102" s="110">
        <f>EM96-20</f>
        <v>-20</v>
      </c>
      <c r="EN102" s="117" t="s">
        <v>93</v>
      </c>
      <c r="EO102" s="110">
        <f>EO96-20</f>
        <v>-20</v>
      </c>
      <c r="EP102" s="111">
        <f>EP96-20</f>
        <v>-20</v>
      </c>
      <c r="EQ102" s="77"/>
      <c r="ER102" s="116" t="s">
        <v>93</v>
      </c>
      <c r="ES102" s="110">
        <f>ES96-20</f>
        <v>-20</v>
      </c>
      <c r="ET102" s="110">
        <f>ET96-20</f>
        <v>-20</v>
      </c>
      <c r="EU102" s="117" t="s">
        <v>93</v>
      </c>
      <c r="EV102" s="110">
        <f>EV96-20</f>
        <v>-20</v>
      </c>
      <c r="EW102" s="111">
        <f>EW96-20</f>
        <v>-20</v>
      </c>
      <c r="EX102" s="77"/>
      <c r="EY102" s="116" t="s">
        <v>93</v>
      </c>
      <c r="EZ102" s="110">
        <f>EZ96-20</f>
        <v>-20</v>
      </c>
      <c r="FA102" s="110">
        <f>FA96-20</f>
        <v>-20</v>
      </c>
      <c r="FB102" s="117" t="s">
        <v>93</v>
      </c>
      <c r="FC102" s="110">
        <f>FC96-20</f>
        <v>-20</v>
      </c>
      <c r="FD102" s="111">
        <f>FD96-20</f>
        <v>-20</v>
      </c>
      <c r="FE102" s="77"/>
      <c r="FF102" s="116" t="s">
        <v>93</v>
      </c>
      <c r="FG102" s="110">
        <f>FG96-20</f>
        <v>-20</v>
      </c>
      <c r="FH102" s="110">
        <f>FH96-20</f>
        <v>-20</v>
      </c>
      <c r="FI102" s="117" t="s">
        <v>93</v>
      </c>
      <c r="FJ102" s="110">
        <f>FJ96-20</f>
        <v>-20</v>
      </c>
      <c r="FK102" s="111">
        <f>FK96-20</f>
        <v>-20</v>
      </c>
      <c r="FL102" s="77"/>
      <c r="FM102" s="116" t="s">
        <v>93</v>
      </c>
      <c r="FN102" s="110">
        <f>FN96-20</f>
        <v>-20</v>
      </c>
      <c r="FO102" s="110">
        <f>FO96-20</f>
        <v>-20</v>
      </c>
      <c r="FP102" s="117" t="s">
        <v>93</v>
      </c>
      <c r="FQ102" s="110">
        <f>FQ96-20</f>
        <v>-20</v>
      </c>
      <c r="FR102" s="111">
        <f>FR96-20</f>
        <v>-20</v>
      </c>
      <c r="FS102" s="77"/>
      <c r="FT102" s="116" t="s">
        <v>93</v>
      </c>
      <c r="FU102" s="110">
        <f>FU96-20</f>
        <v>-20</v>
      </c>
      <c r="FV102" s="110">
        <f>FV96-20</f>
        <v>-20</v>
      </c>
      <c r="FW102" s="117" t="s">
        <v>93</v>
      </c>
      <c r="FX102" s="110">
        <f>FX96-20</f>
        <v>-20</v>
      </c>
      <c r="FY102" s="111">
        <f>FY96-20</f>
        <v>-20</v>
      </c>
      <c r="FZ102" s="77"/>
      <c r="GA102" s="116" t="s">
        <v>93</v>
      </c>
      <c r="GB102" s="110">
        <f>GB96-20</f>
        <v>-20</v>
      </c>
      <c r="GC102" s="110">
        <f>GC96-20</f>
        <v>-20</v>
      </c>
      <c r="GD102" s="117" t="s">
        <v>93</v>
      </c>
      <c r="GE102" s="110">
        <f>GE96-20</f>
        <v>-20</v>
      </c>
      <c r="GF102" s="111">
        <f>GF96-20</f>
        <v>-20</v>
      </c>
      <c r="GG102" s="77"/>
      <c r="GH102" s="116" t="s">
        <v>93</v>
      </c>
      <c r="GI102" s="110">
        <f>GI96-20</f>
        <v>-20</v>
      </c>
      <c r="GJ102" s="110">
        <f>GJ96-20</f>
        <v>-20</v>
      </c>
      <c r="GK102" s="117" t="s">
        <v>93</v>
      </c>
      <c r="GL102" s="110">
        <f>GL96-20</f>
        <v>-20</v>
      </c>
      <c r="GM102" s="111">
        <f>GM96-20</f>
        <v>-20</v>
      </c>
      <c r="GN102" s="77"/>
      <c r="GO102" s="116" t="s">
        <v>93</v>
      </c>
      <c r="GP102" s="110">
        <f>GP96-20</f>
        <v>-20</v>
      </c>
      <c r="GQ102" s="110">
        <f>GQ96-20</f>
        <v>-20</v>
      </c>
      <c r="GR102" s="117" t="s">
        <v>93</v>
      </c>
      <c r="GS102" s="110">
        <f>GS96-20</f>
        <v>-20</v>
      </c>
      <c r="GT102" s="111">
        <f>GT96-20</f>
        <v>-20</v>
      </c>
      <c r="GV102" s="116" t="s">
        <v>93</v>
      </c>
      <c r="GW102" s="110">
        <f>GW96-20</f>
        <v>-20</v>
      </c>
      <c r="GX102" s="110">
        <f>GX96-20</f>
        <v>-20</v>
      </c>
      <c r="GY102" s="117" t="s">
        <v>93</v>
      </c>
      <c r="GZ102" s="110">
        <f>GZ96-20</f>
        <v>-20</v>
      </c>
      <c r="HA102" s="111">
        <f>HA96-20</f>
        <v>-20</v>
      </c>
      <c r="HC102" s="116" t="s">
        <v>93</v>
      </c>
      <c r="HD102" s="110">
        <f>HD96-20</f>
        <v>-20</v>
      </c>
      <c r="HE102" s="110">
        <f>HE96-20</f>
        <v>-20</v>
      </c>
      <c r="HF102" s="117" t="s">
        <v>93</v>
      </c>
      <c r="HG102" s="110">
        <f>HG96-20</f>
        <v>-20</v>
      </c>
      <c r="HH102" s="111">
        <f>HH96-20</f>
        <v>-20</v>
      </c>
      <c r="HJ102" s="116" t="s">
        <v>93</v>
      </c>
      <c r="HK102" s="110">
        <f>HK96-20</f>
        <v>-20</v>
      </c>
      <c r="HL102" s="110">
        <f>HL96-20</f>
        <v>-20</v>
      </c>
      <c r="HM102" s="117" t="s">
        <v>93</v>
      </c>
      <c r="HN102" s="110">
        <f>HN96-20</f>
        <v>-20</v>
      </c>
      <c r="HO102" s="111">
        <f>HO96-20</f>
        <v>-20</v>
      </c>
      <c r="HQ102" s="116" t="s">
        <v>93</v>
      </c>
      <c r="HR102" s="110">
        <f>HR96-20</f>
        <v>-20</v>
      </c>
      <c r="HS102" s="110">
        <f>HS96-20</f>
        <v>-20</v>
      </c>
      <c r="HT102" s="117" t="s">
        <v>93</v>
      </c>
      <c r="HU102" s="110">
        <f>HU96-20</f>
        <v>-20</v>
      </c>
      <c r="HV102" s="111">
        <f>HV96-20</f>
        <v>-20</v>
      </c>
      <c r="HX102" s="116" t="s">
        <v>93</v>
      </c>
      <c r="HY102" s="110">
        <f>HY96-20</f>
        <v>-20</v>
      </c>
      <c r="HZ102" s="110">
        <f>HZ96-20</f>
        <v>-20</v>
      </c>
      <c r="IA102" s="117" t="s">
        <v>93</v>
      </c>
      <c r="IB102" s="110">
        <f>IB96-20</f>
        <v>-20</v>
      </c>
      <c r="IC102" s="111">
        <f>IC96-20</f>
        <v>-20</v>
      </c>
      <c r="IE102" s="116" t="s">
        <v>93</v>
      </c>
      <c r="IF102" s="110">
        <f>IF96-20</f>
        <v>-20</v>
      </c>
      <c r="IG102" s="110">
        <f>IG96-20</f>
        <v>-20</v>
      </c>
      <c r="IH102" s="117" t="s">
        <v>93</v>
      </c>
      <c r="II102" s="110">
        <f>II96-20</f>
        <v>-20</v>
      </c>
      <c r="IJ102" s="111">
        <f>IJ96-20</f>
        <v>-20</v>
      </c>
      <c r="IL102" s="116" t="s">
        <v>93</v>
      </c>
      <c r="IM102" s="110">
        <f>IM96-20</f>
        <v>-20</v>
      </c>
      <c r="IN102" s="110">
        <f>IN96-20</f>
        <v>-20</v>
      </c>
      <c r="IO102" s="117" t="s">
        <v>93</v>
      </c>
      <c r="IP102" s="110">
        <f>IP96-20</f>
        <v>-20</v>
      </c>
      <c r="IQ102" s="111">
        <f>IQ96-20</f>
        <v>-20</v>
      </c>
      <c r="IS102" s="116" t="s">
        <v>93</v>
      </c>
      <c r="IT102" s="110">
        <f>IT96-20</f>
        <v>-20</v>
      </c>
      <c r="IU102" s="110">
        <f>IU96-20</f>
        <v>-20</v>
      </c>
      <c r="IV102" s="117" t="s">
        <v>93</v>
      </c>
      <c r="IW102" s="110">
        <f>IW96-20</f>
        <v>-20</v>
      </c>
      <c r="IX102" s="111">
        <f>IX96-20</f>
        <v>-20</v>
      </c>
      <c r="IZ102" s="116" t="s">
        <v>93</v>
      </c>
      <c r="JA102" s="110">
        <f>JA96-20</f>
        <v>-20</v>
      </c>
      <c r="JB102" s="110">
        <f>JB96-20</f>
        <v>-20</v>
      </c>
      <c r="JC102" s="117" t="s">
        <v>93</v>
      </c>
      <c r="JD102" s="110">
        <f>JD96-20</f>
        <v>-20</v>
      </c>
      <c r="JE102" s="111">
        <f>JE96-20</f>
        <v>-20</v>
      </c>
      <c r="JG102" s="116" t="s">
        <v>93</v>
      </c>
      <c r="JH102" s="110">
        <f>JH96-20</f>
        <v>-20</v>
      </c>
      <c r="JI102" s="110">
        <f>JI96-20</f>
        <v>-20</v>
      </c>
      <c r="JJ102" s="117" t="s">
        <v>93</v>
      </c>
      <c r="JK102" s="110">
        <f>JK96-20</f>
        <v>-20</v>
      </c>
      <c r="JL102" s="111">
        <f>JL96-20</f>
        <v>-20</v>
      </c>
      <c r="JN102" s="116" t="s">
        <v>93</v>
      </c>
      <c r="JO102" s="110">
        <f>JO96-20</f>
        <v>-20</v>
      </c>
      <c r="JP102" s="110">
        <f>JP96-20</f>
        <v>-20</v>
      </c>
      <c r="JQ102" s="117" t="s">
        <v>93</v>
      </c>
      <c r="JR102" s="110">
        <f>JR96-20</f>
        <v>-20</v>
      </c>
      <c r="JS102" s="111">
        <f>JS96-20</f>
        <v>-20</v>
      </c>
    </row>
    <row r="103" spans="1:279" s="78" customFormat="1" ht="12" hidden="1">
      <c r="A103" s="116" t="s">
        <v>94</v>
      </c>
      <c r="B103" s="118">
        <f>(B96-20)^2</f>
        <v>400</v>
      </c>
      <c r="C103" s="118">
        <f>(C96-20)^2</f>
        <v>400</v>
      </c>
      <c r="D103" s="117" t="s">
        <v>94</v>
      </c>
      <c r="E103" s="118">
        <f>(E96-20)^2</f>
        <v>400</v>
      </c>
      <c r="F103" s="119">
        <f>(F96-20)^2</f>
        <v>400</v>
      </c>
      <c r="G103" s="77"/>
      <c r="H103" s="116" t="s">
        <v>94</v>
      </c>
      <c r="I103" s="118">
        <f>(I96-20)^2</f>
        <v>400</v>
      </c>
      <c r="J103" s="118">
        <f>(J96-20)^2</f>
        <v>400</v>
      </c>
      <c r="K103" s="117" t="s">
        <v>94</v>
      </c>
      <c r="L103" s="118">
        <f>(L96-20)^2</f>
        <v>400</v>
      </c>
      <c r="M103" s="119">
        <f>(M96-20)^2</f>
        <v>400</v>
      </c>
      <c r="N103" s="77"/>
      <c r="O103" s="116" t="s">
        <v>94</v>
      </c>
      <c r="P103" s="118">
        <f>(P96-20)^2</f>
        <v>400</v>
      </c>
      <c r="Q103" s="118">
        <f>(Q96-20)^2</f>
        <v>400</v>
      </c>
      <c r="R103" s="117" t="s">
        <v>94</v>
      </c>
      <c r="S103" s="118">
        <f>(S96-20)^2</f>
        <v>400</v>
      </c>
      <c r="T103" s="119">
        <f>(T96-20)^2</f>
        <v>400</v>
      </c>
      <c r="U103" s="77"/>
      <c r="V103" s="116" t="s">
        <v>94</v>
      </c>
      <c r="W103" s="118">
        <f>(W96-20)^2</f>
        <v>400</v>
      </c>
      <c r="X103" s="118">
        <f>(X96-20)^2</f>
        <v>400</v>
      </c>
      <c r="Y103" s="117" t="s">
        <v>94</v>
      </c>
      <c r="Z103" s="118">
        <f>(Z96-20)^2</f>
        <v>400</v>
      </c>
      <c r="AA103" s="119">
        <f>(AA96-20)^2</f>
        <v>400</v>
      </c>
      <c r="AB103" s="77"/>
      <c r="AC103" s="116" t="s">
        <v>94</v>
      </c>
      <c r="AD103" s="118">
        <f>(AD96-20)^2</f>
        <v>400</v>
      </c>
      <c r="AE103" s="118">
        <f>(AE96-20)^2</f>
        <v>400</v>
      </c>
      <c r="AF103" s="117" t="s">
        <v>94</v>
      </c>
      <c r="AG103" s="118">
        <f>(AG96-20)^2</f>
        <v>400</v>
      </c>
      <c r="AH103" s="119">
        <f>(AH96-20)^2</f>
        <v>400</v>
      </c>
      <c r="AI103" s="77"/>
      <c r="AJ103" s="116" t="s">
        <v>94</v>
      </c>
      <c r="AK103" s="118">
        <f>(AK96-20)^2</f>
        <v>400</v>
      </c>
      <c r="AL103" s="118">
        <f>(AL96-20)^2</f>
        <v>400</v>
      </c>
      <c r="AM103" s="117" t="s">
        <v>94</v>
      </c>
      <c r="AN103" s="118">
        <f>(AN96-20)^2</f>
        <v>400</v>
      </c>
      <c r="AO103" s="119">
        <f>(AO96-20)^2</f>
        <v>400</v>
      </c>
      <c r="AP103" s="77"/>
      <c r="AQ103" s="116" t="s">
        <v>94</v>
      </c>
      <c r="AR103" s="118">
        <f>(AR96-20)^2</f>
        <v>400</v>
      </c>
      <c r="AS103" s="118">
        <f>(AS96-20)^2</f>
        <v>400</v>
      </c>
      <c r="AT103" s="117" t="s">
        <v>94</v>
      </c>
      <c r="AU103" s="118">
        <f>(AU96-20)^2</f>
        <v>400</v>
      </c>
      <c r="AV103" s="119">
        <f>(AV96-20)^2</f>
        <v>400</v>
      </c>
      <c r="AW103" s="77"/>
      <c r="AX103" s="116" t="s">
        <v>94</v>
      </c>
      <c r="AY103" s="118">
        <f>(AY96-20)^2</f>
        <v>400</v>
      </c>
      <c r="AZ103" s="118">
        <f>(AZ96-20)^2</f>
        <v>400</v>
      </c>
      <c r="BA103" s="117" t="s">
        <v>94</v>
      </c>
      <c r="BB103" s="118">
        <f>(BB96-20)^2</f>
        <v>400</v>
      </c>
      <c r="BC103" s="119">
        <f>(BC96-20)^2</f>
        <v>400</v>
      </c>
      <c r="BD103" s="77"/>
      <c r="BE103" s="116" t="s">
        <v>94</v>
      </c>
      <c r="BF103" s="118">
        <f>(BF96-20)^2</f>
        <v>400</v>
      </c>
      <c r="BG103" s="118">
        <f>(BG96-20)^2</f>
        <v>400</v>
      </c>
      <c r="BH103" s="117" t="s">
        <v>94</v>
      </c>
      <c r="BI103" s="118">
        <f>(BI96-20)^2</f>
        <v>400</v>
      </c>
      <c r="BJ103" s="119">
        <f>(BJ96-20)^2</f>
        <v>400</v>
      </c>
      <c r="BK103" s="77"/>
      <c r="BL103" s="116" t="s">
        <v>94</v>
      </c>
      <c r="BM103" s="118">
        <f>(BM96-20)^2</f>
        <v>400</v>
      </c>
      <c r="BN103" s="118">
        <f>(BN96-20)^2</f>
        <v>400</v>
      </c>
      <c r="BO103" s="117" t="s">
        <v>94</v>
      </c>
      <c r="BP103" s="118">
        <f>(BP96-20)^2</f>
        <v>400</v>
      </c>
      <c r="BQ103" s="119">
        <f>(BQ96-20)^2</f>
        <v>400</v>
      </c>
      <c r="BS103" s="116" t="s">
        <v>94</v>
      </c>
      <c r="BT103" s="118">
        <f>(BT96-20)^2</f>
        <v>400</v>
      </c>
      <c r="BU103" s="118">
        <f>(BU96-20)^2</f>
        <v>400</v>
      </c>
      <c r="BV103" s="117" t="s">
        <v>94</v>
      </c>
      <c r="BW103" s="118">
        <f>(BW96-20)^2</f>
        <v>400</v>
      </c>
      <c r="BX103" s="119">
        <f>(BX96-20)^2</f>
        <v>400</v>
      </c>
      <c r="BZ103" s="116" t="s">
        <v>94</v>
      </c>
      <c r="CA103" s="118">
        <f>(CA96-20)^2</f>
        <v>400</v>
      </c>
      <c r="CB103" s="118">
        <f>(CB96-20)^2</f>
        <v>400</v>
      </c>
      <c r="CC103" s="117" t="s">
        <v>94</v>
      </c>
      <c r="CD103" s="118">
        <f>(CD96-20)^2</f>
        <v>400</v>
      </c>
      <c r="CE103" s="119">
        <f>(CE96-20)^2</f>
        <v>400</v>
      </c>
      <c r="CG103" s="116" t="s">
        <v>94</v>
      </c>
      <c r="CH103" s="118">
        <f>(CH96-20)^2</f>
        <v>400</v>
      </c>
      <c r="CI103" s="118">
        <f>(CI96-20)^2</f>
        <v>400</v>
      </c>
      <c r="CJ103" s="117" t="s">
        <v>94</v>
      </c>
      <c r="CK103" s="118">
        <f>(CK96-20)^2</f>
        <v>400</v>
      </c>
      <c r="CL103" s="119">
        <f>(CL96-20)^2</f>
        <v>400</v>
      </c>
      <c r="CN103" s="116" t="s">
        <v>94</v>
      </c>
      <c r="CO103" s="118">
        <f>(CO96-20)^2</f>
        <v>400</v>
      </c>
      <c r="CP103" s="118">
        <f>(CP96-20)^2</f>
        <v>400</v>
      </c>
      <c r="CQ103" s="117" t="s">
        <v>94</v>
      </c>
      <c r="CR103" s="118">
        <f>(CR96-20)^2</f>
        <v>400</v>
      </c>
      <c r="CS103" s="119">
        <f>(CS96-20)^2</f>
        <v>400</v>
      </c>
      <c r="CU103" s="116" t="s">
        <v>94</v>
      </c>
      <c r="CV103" s="118">
        <f>(CV96-20)^2</f>
        <v>400</v>
      </c>
      <c r="CW103" s="118">
        <f>(CW96-20)^2</f>
        <v>400</v>
      </c>
      <c r="CX103" s="117" t="s">
        <v>94</v>
      </c>
      <c r="CY103" s="118">
        <f>(CY96-20)^2</f>
        <v>400</v>
      </c>
      <c r="CZ103" s="119">
        <f>(CZ96-20)^2</f>
        <v>400</v>
      </c>
      <c r="DB103" s="116" t="s">
        <v>94</v>
      </c>
      <c r="DC103" s="118">
        <f>(DC96-20)^2</f>
        <v>400</v>
      </c>
      <c r="DD103" s="118">
        <f>(DD96-20)^2</f>
        <v>400</v>
      </c>
      <c r="DE103" s="117" t="s">
        <v>94</v>
      </c>
      <c r="DF103" s="118">
        <f>(DF96-20)^2</f>
        <v>400</v>
      </c>
      <c r="DG103" s="119">
        <f>(DG96-20)^2</f>
        <v>400</v>
      </c>
      <c r="DI103" s="116" t="s">
        <v>94</v>
      </c>
      <c r="DJ103" s="118">
        <f>(DJ96-20)^2</f>
        <v>400</v>
      </c>
      <c r="DK103" s="118">
        <f>(DK96-20)^2</f>
        <v>400</v>
      </c>
      <c r="DL103" s="117" t="s">
        <v>94</v>
      </c>
      <c r="DM103" s="118">
        <f>(DM96-20)^2</f>
        <v>400</v>
      </c>
      <c r="DN103" s="119">
        <f>(DN96-20)^2</f>
        <v>400</v>
      </c>
      <c r="DP103" s="116" t="s">
        <v>94</v>
      </c>
      <c r="DQ103" s="118">
        <f>(DQ96-20)^2</f>
        <v>400</v>
      </c>
      <c r="DR103" s="118">
        <f>(DR96-20)^2</f>
        <v>400</v>
      </c>
      <c r="DS103" s="117" t="s">
        <v>94</v>
      </c>
      <c r="DT103" s="118">
        <f>(DT96-20)^2</f>
        <v>400</v>
      </c>
      <c r="DU103" s="119">
        <f>(DU96-20)^2</f>
        <v>400</v>
      </c>
      <c r="DW103" s="116" t="s">
        <v>94</v>
      </c>
      <c r="DX103" s="118">
        <f>(DX96-20)^2</f>
        <v>400</v>
      </c>
      <c r="DY103" s="118">
        <f>(DY96-20)^2</f>
        <v>400</v>
      </c>
      <c r="DZ103" s="117" t="s">
        <v>94</v>
      </c>
      <c r="EA103" s="118">
        <f>(EA96-20)^2</f>
        <v>400</v>
      </c>
      <c r="EB103" s="119">
        <f>(EB96-20)^2</f>
        <v>400</v>
      </c>
      <c r="ED103" s="116" t="s">
        <v>94</v>
      </c>
      <c r="EE103" s="118">
        <f>(EE96-20)^2</f>
        <v>400</v>
      </c>
      <c r="EF103" s="118">
        <f>(EF96-20)^2</f>
        <v>400</v>
      </c>
      <c r="EG103" s="117" t="s">
        <v>94</v>
      </c>
      <c r="EH103" s="118">
        <f>(EH96-20)^2</f>
        <v>400</v>
      </c>
      <c r="EI103" s="119">
        <f>(EI96-20)^2</f>
        <v>400</v>
      </c>
      <c r="EK103" s="116" t="s">
        <v>94</v>
      </c>
      <c r="EL103" s="118">
        <f>(EL96-20)^2</f>
        <v>400</v>
      </c>
      <c r="EM103" s="118">
        <f>(EM96-20)^2</f>
        <v>400</v>
      </c>
      <c r="EN103" s="117" t="s">
        <v>94</v>
      </c>
      <c r="EO103" s="118">
        <f>(EO96-20)^2</f>
        <v>400</v>
      </c>
      <c r="EP103" s="119">
        <f>(EP96-20)^2</f>
        <v>400</v>
      </c>
      <c r="EQ103" s="77"/>
      <c r="ER103" s="116" t="s">
        <v>94</v>
      </c>
      <c r="ES103" s="118">
        <f>(ES96-20)^2</f>
        <v>400</v>
      </c>
      <c r="ET103" s="118">
        <f>(ET96-20)^2</f>
        <v>400</v>
      </c>
      <c r="EU103" s="117" t="s">
        <v>94</v>
      </c>
      <c r="EV103" s="118">
        <f>(EV96-20)^2</f>
        <v>400</v>
      </c>
      <c r="EW103" s="119">
        <f>(EW96-20)^2</f>
        <v>400</v>
      </c>
      <c r="EX103" s="77"/>
      <c r="EY103" s="116" t="s">
        <v>94</v>
      </c>
      <c r="EZ103" s="118">
        <f>(EZ96-20)^2</f>
        <v>400</v>
      </c>
      <c r="FA103" s="118">
        <f>(FA96-20)^2</f>
        <v>400</v>
      </c>
      <c r="FB103" s="117" t="s">
        <v>94</v>
      </c>
      <c r="FC103" s="118">
        <f>(FC96-20)^2</f>
        <v>400</v>
      </c>
      <c r="FD103" s="119">
        <f>(FD96-20)^2</f>
        <v>400</v>
      </c>
      <c r="FE103" s="77"/>
      <c r="FF103" s="116" t="s">
        <v>94</v>
      </c>
      <c r="FG103" s="118">
        <f>(FG96-20)^2</f>
        <v>400</v>
      </c>
      <c r="FH103" s="118">
        <f>(FH96-20)^2</f>
        <v>400</v>
      </c>
      <c r="FI103" s="117" t="s">
        <v>94</v>
      </c>
      <c r="FJ103" s="118">
        <f>(FJ96-20)^2</f>
        <v>400</v>
      </c>
      <c r="FK103" s="119">
        <f>(FK96-20)^2</f>
        <v>400</v>
      </c>
      <c r="FL103" s="77"/>
      <c r="FM103" s="116" t="s">
        <v>94</v>
      </c>
      <c r="FN103" s="118">
        <f>(FN96-20)^2</f>
        <v>400</v>
      </c>
      <c r="FO103" s="118">
        <f>(FO96-20)^2</f>
        <v>400</v>
      </c>
      <c r="FP103" s="117" t="s">
        <v>94</v>
      </c>
      <c r="FQ103" s="118">
        <f>(FQ96-20)^2</f>
        <v>400</v>
      </c>
      <c r="FR103" s="119">
        <f>(FR96-20)^2</f>
        <v>400</v>
      </c>
      <c r="FS103" s="77"/>
      <c r="FT103" s="116" t="s">
        <v>94</v>
      </c>
      <c r="FU103" s="118">
        <f>(FU96-20)^2</f>
        <v>400</v>
      </c>
      <c r="FV103" s="118">
        <f>(FV96-20)^2</f>
        <v>400</v>
      </c>
      <c r="FW103" s="117" t="s">
        <v>94</v>
      </c>
      <c r="FX103" s="118">
        <f>(FX96-20)^2</f>
        <v>400</v>
      </c>
      <c r="FY103" s="119">
        <f>(FY96-20)^2</f>
        <v>400</v>
      </c>
      <c r="FZ103" s="77"/>
      <c r="GA103" s="116" t="s">
        <v>94</v>
      </c>
      <c r="GB103" s="118">
        <f>(GB96-20)^2</f>
        <v>400</v>
      </c>
      <c r="GC103" s="118">
        <f>(GC96-20)^2</f>
        <v>400</v>
      </c>
      <c r="GD103" s="117" t="s">
        <v>94</v>
      </c>
      <c r="GE103" s="118">
        <f>(GE96-20)^2</f>
        <v>400</v>
      </c>
      <c r="GF103" s="119">
        <f>(GF96-20)^2</f>
        <v>400</v>
      </c>
      <c r="GG103" s="77"/>
      <c r="GH103" s="116" t="s">
        <v>94</v>
      </c>
      <c r="GI103" s="118">
        <f>(GI96-20)^2</f>
        <v>400</v>
      </c>
      <c r="GJ103" s="118">
        <f>(GJ96-20)^2</f>
        <v>400</v>
      </c>
      <c r="GK103" s="117" t="s">
        <v>94</v>
      </c>
      <c r="GL103" s="118">
        <f>(GL96-20)^2</f>
        <v>400</v>
      </c>
      <c r="GM103" s="119">
        <f>(GM96-20)^2</f>
        <v>400</v>
      </c>
      <c r="GN103" s="77"/>
      <c r="GO103" s="116" t="s">
        <v>94</v>
      </c>
      <c r="GP103" s="118">
        <f>(GP96-20)^2</f>
        <v>400</v>
      </c>
      <c r="GQ103" s="118">
        <f>(GQ96-20)^2</f>
        <v>400</v>
      </c>
      <c r="GR103" s="117" t="s">
        <v>94</v>
      </c>
      <c r="GS103" s="118">
        <f>(GS96-20)^2</f>
        <v>400</v>
      </c>
      <c r="GT103" s="119">
        <f>(GT96-20)^2</f>
        <v>400</v>
      </c>
      <c r="GV103" s="116" t="s">
        <v>94</v>
      </c>
      <c r="GW103" s="118">
        <f>(GW96-20)^2</f>
        <v>400</v>
      </c>
      <c r="GX103" s="118">
        <f>(GX96-20)^2</f>
        <v>400</v>
      </c>
      <c r="GY103" s="117" t="s">
        <v>94</v>
      </c>
      <c r="GZ103" s="118">
        <f>(GZ96-20)^2</f>
        <v>400</v>
      </c>
      <c r="HA103" s="119">
        <f>(HA96-20)^2</f>
        <v>400</v>
      </c>
      <c r="HC103" s="116" t="s">
        <v>94</v>
      </c>
      <c r="HD103" s="118">
        <f>(HD96-20)^2</f>
        <v>400</v>
      </c>
      <c r="HE103" s="118">
        <f>(HE96-20)^2</f>
        <v>400</v>
      </c>
      <c r="HF103" s="117" t="s">
        <v>94</v>
      </c>
      <c r="HG103" s="118">
        <f>(HG96-20)^2</f>
        <v>400</v>
      </c>
      <c r="HH103" s="119">
        <f>(HH96-20)^2</f>
        <v>400</v>
      </c>
      <c r="HJ103" s="116" t="s">
        <v>94</v>
      </c>
      <c r="HK103" s="118">
        <f>(HK96-20)^2</f>
        <v>400</v>
      </c>
      <c r="HL103" s="118">
        <f>(HL96-20)^2</f>
        <v>400</v>
      </c>
      <c r="HM103" s="117" t="s">
        <v>94</v>
      </c>
      <c r="HN103" s="118">
        <f>(HN96-20)^2</f>
        <v>400</v>
      </c>
      <c r="HO103" s="119">
        <f>(HO96-20)^2</f>
        <v>400</v>
      </c>
      <c r="HQ103" s="116" t="s">
        <v>94</v>
      </c>
      <c r="HR103" s="118">
        <f>(HR96-20)^2</f>
        <v>400</v>
      </c>
      <c r="HS103" s="118">
        <f>(HS96-20)^2</f>
        <v>400</v>
      </c>
      <c r="HT103" s="117" t="s">
        <v>94</v>
      </c>
      <c r="HU103" s="118">
        <f>(HU96-20)^2</f>
        <v>400</v>
      </c>
      <c r="HV103" s="119">
        <f>(HV96-20)^2</f>
        <v>400</v>
      </c>
      <c r="HX103" s="116" t="s">
        <v>94</v>
      </c>
      <c r="HY103" s="118">
        <f>(HY96-20)^2</f>
        <v>400</v>
      </c>
      <c r="HZ103" s="118">
        <f>(HZ96-20)^2</f>
        <v>400</v>
      </c>
      <c r="IA103" s="117" t="s">
        <v>94</v>
      </c>
      <c r="IB103" s="118">
        <f>(IB96-20)^2</f>
        <v>400</v>
      </c>
      <c r="IC103" s="119">
        <f>(IC96-20)^2</f>
        <v>400</v>
      </c>
      <c r="IE103" s="116" t="s">
        <v>94</v>
      </c>
      <c r="IF103" s="118">
        <f>(IF96-20)^2</f>
        <v>400</v>
      </c>
      <c r="IG103" s="118">
        <f>(IG96-20)^2</f>
        <v>400</v>
      </c>
      <c r="IH103" s="117" t="s">
        <v>94</v>
      </c>
      <c r="II103" s="118">
        <f>(II96-20)^2</f>
        <v>400</v>
      </c>
      <c r="IJ103" s="119">
        <f>(IJ96-20)^2</f>
        <v>400</v>
      </c>
      <c r="IL103" s="116" t="s">
        <v>94</v>
      </c>
      <c r="IM103" s="118">
        <f>(IM96-20)^2</f>
        <v>400</v>
      </c>
      <c r="IN103" s="118">
        <f>(IN96-20)^2</f>
        <v>400</v>
      </c>
      <c r="IO103" s="117" t="s">
        <v>94</v>
      </c>
      <c r="IP103" s="118">
        <f>(IP96-20)^2</f>
        <v>400</v>
      </c>
      <c r="IQ103" s="119">
        <f>(IQ96-20)^2</f>
        <v>400</v>
      </c>
      <c r="IS103" s="116" t="s">
        <v>94</v>
      </c>
      <c r="IT103" s="118">
        <f>(IT96-20)^2</f>
        <v>400</v>
      </c>
      <c r="IU103" s="118">
        <f>(IU96-20)^2</f>
        <v>400</v>
      </c>
      <c r="IV103" s="117" t="s">
        <v>94</v>
      </c>
      <c r="IW103" s="118">
        <f>(IW96-20)^2</f>
        <v>400</v>
      </c>
      <c r="IX103" s="119">
        <f>(IX96-20)^2</f>
        <v>400</v>
      </c>
      <c r="IZ103" s="116" t="s">
        <v>94</v>
      </c>
      <c r="JA103" s="118">
        <f>(JA96-20)^2</f>
        <v>400</v>
      </c>
      <c r="JB103" s="118">
        <f>(JB96-20)^2</f>
        <v>400</v>
      </c>
      <c r="JC103" s="117" t="s">
        <v>94</v>
      </c>
      <c r="JD103" s="118">
        <f>(JD96-20)^2</f>
        <v>400</v>
      </c>
      <c r="JE103" s="119">
        <f>(JE96-20)^2</f>
        <v>400</v>
      </c>
      <c r="JG103" s="116" t="s">
        <v>94</v>
      </c>
      <c r="JH103" s="118">
        <f>(JH96-20)^2</f>
        <v>400</v>
      </c>
      <c r="JI103" s="118">
        <f>(JI96-20)^2</f>
        <v>400</v>
      </c>
      <c r="JJ103" s="117" t="s">
        <v>94</v>
      </c>
      <c r="JK103" s="118">
        <f>(JK96-20)^2</f>
        <v>400</v>
      </c>
      <c r="JL103" s="119">
        <f>(JL96-20)^2</f>
        <v>400</v>
      </c>
      <c r="JN103" s="116" t="s">
        <v>94</v>
      </c>
      <c r="JO103" s="118">
        <f>(JO96-20)^2</f>
        <v>400</v>
      </c>
      <c r="JP103" s="118">
        <f>(JP96-20)^2</f>
        <v>400</v>
      </c>
      <c r="JQ103" s="117" t="s">
        <v>94</v>
      </c>
      <c r="JR103" s="118">
        <f>(JR96-20)^2</f>
        <v>400</v>
      </c>
      <c r="JS103" s="119">
        <f>(JS96-20)^2</f>
        <v>400</v>
      </c>
    </row>
    <row r="104" spans="1:279" s="78" customFormat="1" ht="12" hidden="1">
      <c r="A104" s="116" t="s">
        <v>95</v>
      </c>
      <c r="B104" s="120" t="str">
        <f>IFERROR(B95-B97*B102-B99*B103,"")</f>
        <v/>
      </c>
      <c r="C104" s="120" t="str">
        <f>IFERROR(C95-C97*C102-C99*C103,"")</f>
        <v/>
      </c>
      <c r="D104" s="117" t="s">
        <v>95</v>
      </c>
      <c r="E104" s="120" t="str">
        <f>IFERROR(E95-E97*E102-E99*E103,"")</f>
        <v/>
      </c>
      <c r="F104" s="121" t="str">
        <f>IFERROR(F95-F97*F102-F99*F103,"")</f>
        <v/>
      </c>
      <c r="G104" s="77"/>
      <c r="H104" s="116" t="s">
        <v>95</v>
      </c>
      <c r="I104" s="120" t="str">
        <f>IFERROR(I95-I97*I102-I99*I103,"")</f>
        <v/>
      </c>
      <c r="J104" s="120" t="str">
        <f>IFERROR(J95-J97*J102-J99*J103,"")</f>
        <v/>
      </c>
      <c r="K104" s="117" t="s">
        <v>95</v>
      </c>
      <c r="L104" s="120" t="str">
        <f>IFERROR(L95-L97*L102-L99*L103,"")</f>
        <v/>
      </c>
      <c r="M104" s="121" t="str">
        <f>IFERROR(M95-M97*M102-M99*M103,"")</f>
        <v/>
      </c>
      <c r="N104" s="77"/>
      <c r="O104" s="116" t="s">
        <v>95</v>
      </c>
      <c r="P104" s="120" t="str">
        <f>IFERROR(P95-P97*P102-P99*P103,"")</f>
        <v/>
      </c>
      <c r="Q104" s="120" t="str">
        <f>IFERROR(Q95-Q97*Q102-Q99*Q103,"")</f>
        <v/>
      </c>
      <c r="R104" s="117" t="s">
        <v>95</v>
      </c>
      <c r="S104" s="120" t="str">
        <f>IFERROR(S95-S97*S102-S99*S103,"")</f>
        <v/>
      </c>
      <c r="T104" s="121" t="str">
        <f>IFERROR(T95-T97*T102-T99*T103,"")</f>
        <v/>
      </c>
      <c r="U104" s="77"/>
      <c r="V104" s="116" t="s">
        <v>95</v>
      </c>
      <c r="W104" s="120" t="str">
        <f>IFERROR(W95-W97*W102-W99*W103,"")</f>
        <v/>
      </c>
      <c r="X104" s="120" t="str">
        <f>IFERROR(X95-X97*X102-X99*X103,"")</f>
        <v/>
      </c>
      <c r="Y104" s="117" t="s">
        <v>95</v>
      </c>
      <c r="Z104" s="120" t="str">
        <f>IFERROR(Z95-Z97*Z102-Z99*Z103,"")</f>
        <v/>
      </c>
      <c r="AA104" s="121" t="str">
        <f>IFERROR(AA95-AA97*AA102-AA99*AA103,"")</f>
        <v/>
      </c>
      <c r="AB104" s="77"/>
      <c r="AC104" s="116" t="s">
        <v>95</v>
      </c>
      <c r="AD104" s="120" t="str">
        <f>IFERROR(AD95-AD97*AD102-AD99*AD103,"")</f>
        <v/>
      </c>
      <c r="AE104" s="120" t="str">
        <f>IFERROR(AE95-AE97*AE102-AE99*AE103,"")</f>
        <v/>
      </c>
      <c r="AF104" s="117" t="s">
        <v>95</v>
      </c>
      <c r="AG104" s="120" t="str">
        <f>IFERROR(AG95-AG97*AG102-AG99*AG103,"")</f>
        <v/>
      </c>
      <c r="AH104" s="121" t="str">
        <f>IFERROR(AH95-AH97*AH102-AH99*AH103,"")</f>
        <v/>
      </c>
      <c r="AI104" s="77"/>
      <c r="AJ104" s="116" t="s">
        <v>95</v>
      </c>
      <c r="AK104" s="120" t="str">
        <f>IFERROR(AK95-AK97*AK102-AK99*AK103,"")</f>
        <v/>
      </c>
      <c r="AL104" s="120" t="str">
        <f>IFERROR(AL95-AL97*AL102-AL99*AL103,"")</f>
        <v/>
      </c>
      <c r="AM104" s="117" t="s">
        <v>95</v>
      </c>
      <c r="AN104" s="120" t="str">
        <f>IFERROR(AN95-AN97*AN102-AN99*AN103,"")</f>
        <v/>
      </c>
      <c r="AO104" s="121" t="str">
        <f>IFERROR(AO95-AO97*AO102-AO99*AO103,"")</f>
        <v/>
      </c>
      <c r="AP104" s="77"/>
      <c r="AQ104" s="116" t="s">
        <v>95</v>
      </c>
      <c r="AR104" s="120" t="str">
        <f>IFERROR(AR95-AR97*AR102-AR99*AR103,"")</f>
        <v/>
      </c>
      <c r="AS104" s="120" t="str">
        <f>IFERROR(AS95-AS97*AS102-AS99*AS103,"")</f>
        <v/>
      </c>
      <c r="AT104" s="117" t="s">
        <v>95</v>
      </c>
      <c r="AU104" s="120" t="str">
        <f>IFERROR(AU95-AU97*AU102-AU99*AU103,"")</f>
        <v/>
      </c>
      <c r="AV104" s="121" t="str">
        <f>IFERROR(AV95-AV97*AV102-AV99*AV103,"")</f>
        <v/>
      </c>
      <c r="AW104" s="77"/>
      <c r="AX104" s="116" t="s">
        <v>95</v>
      </c>
      <c r="AY104" s="120" t="str">
        <f>IFERROR(AY95-AY97*AY102-AY99*AY103,"")</f>
        <v/>
      </c>
      <c r="AZ104" s="120" t="str">
        <f>IFERROR(AZ95-AZ97*AZ102-AZ99*AZ103,"")</f>
        <v/>
      </c>
      <c r="BA104" s="117" t="s">
        <v>95</v>
      </c>
      <c r="BB104" s="120" t="str">
        <f>IFERROR(BB95-BB97*BB102-BB99*BB103,"")</f>
        <v/>
      </c>
      <c r="BC104" s="121" t="str">
        <f>IFERROR(BC95-BC97*BC102-BC99*BC103,"")</f>
        <v/>
      </c>
      <c r="BD104" s="77"/>
      <c r="BE104" s="116" t="s">
        <v>95</v>
      </c>
      <c r="BF104" s="120" t="str">
        <f>IFERROR(BF95-BF97*BF102-BF99*BF103,"")</f>
        <v/>
      </c>
      <c r="BG104" s="120" t="str">
        <f>IFERROR(BG95-BG97*BG102-BG99*BG103,"")</f>
        <v/>
      </c>
      <c r="BH104" s="117" t="s">
        <v>95</v>
      </c>
      <c r="BI104" s="120" t="str">
        <f>IFERROR(BI95-BI97*BI102-BI99*BI103,"")</f>
        <v/>
      </c>
      <c r="BJ104" s="121" t="str">
        <f>IFERROR(BJ95-BJ97*BJ102-BJ99*BJ103,"")</f>
        <v/>
      </c>
      <c r="BK104" s="77"/>
      <c r="BL104" s="116" t="s">
        <v>95</v>
      </c>
      <c r="BM104" s="120" t="str">
        <f>IFERROR(BM95-BM97*BM102-BM99*BM103,"")</f>
        <v/>
      </c>
      <c r="BN104" s="120" t="str">
        <f>IFERROR(BN95-BN97*BN102-BN99*BN103,"")</f>
        <v/>
      </c>
      <c r="BO104" s="117" t="s">
        <v>95</v>
      </c>
      <c r="BP104" s="120" t="str">
        <f>IFERROR(BP95-BP97*BP102-BP99*BP103,"")</f>
        <v/>
      </c>
      <c r="BQ104" s="121" t="str">
        <f>IFERROR(BQ95-BQ97*BQ102-BQ99*BQ103,"")</f>
        <v/>
      </c>
      <c r="BS104" s="116" t="s">
        <v>95</v>
      </c>
      <c r="BT104" s="120" t="str">
        <f>IFERROR(BT95-BT97*BT102-BT99*BT103,"")</f>
        <v/>
      </c>
      <c r="BU104" s="120" t="str">
        <f>IFERROR(BU95-BU97*BU102-BU99*BU103,"")</f>
        <v/>
      </c>
      <c r="BV104" s="117" t="s">
        <v>95</v>
      </c>
      <c r="BW104" s="120" t="str">
        <f>IFERROR(BW95-BW97*BW102-BW99*BW103,"")</f>
        <v/>
      </c>
      <c r="BX104" s="121" t="str">
        <f>IFERROR(BX95-BX97*BX102-BX99*BX103,"")</f>
        <v/>
      </c>
      <c r="BZ104" s="116" t="s">
        <v>95</v>
      </c>
      <c r="CA104" s="120" t="str">
        <f>IFERROR(CA95-CA97*CA102-CA99*CA103,"")</f>
        <v/>
      </c>
      <c r="CB104" s="120" t="str">
        <f>IFERROR(CB95-CB97*CB102-CB99*CB103,"")</f>
        <v/>
      </c>
      <c r="CC104" s="117" t="s">
        <v>95</v>
      </c>
      <c r="CD104" s="120" t="str">
        <f>IFERROR(CD95-CD97*CD102-CD99*CD103,"")</f>
        <v/>
      </c>
      <c r="CE104" s="121" t="str">
        <f>IFERROR(CE95-CE97*CE102-CE99*CE103,"")</f>
        <v/>
      </c>
      <c r="CG104" s="116" t="s">
        <v>95</v>
      </c>
      <c r="CH104" s="120" t="str">
        <f>IFERROR(CH95-CH97*CH102-CH99*CH103,"")</f>
        <v/>
      </c>
      <c r="CI104" s="120" t="str">
        <f>IFERROR(CI95-CI97*CI102-CI99*CI103,"")</f>
        <v/>
      </c>
      <c r="CJ104" s="117" t="s">
        <v>95</v>
      </c>
      <c r="CK104" s="120" t="str">
        <f>IFERROR(CK95-CK97*CK102-CK99*CK103,"")</f>
        <v/>
      </c>
      <c r="CL104" s="121" t="str">
        <f>IFERROR(CL95-CL97*CL102-CL99*CL103,"")</f>
        <v/>
      </c>
      <c r="CN104" s="116" t="s">
        <v>95</v>
      </c>
      <c r="CO104" s="120" t="str">
        <f>IFERROR(CO95-CO97*CO102-CO99*CO103,"")</f>
        <v/>
      </c>
      <c r="CP104" s="120" t="str">
        <f>IFERROR(CP95-CP97*CP102-CP99*CP103,"")</f>
        <v/>
      </c>
      <c r="CQ104" s="117" t="s">
        <v>95</v>
      </c>
      <c r="CR104" s="120" t="str">
        <f>IFERROR(CR95-CR97*CR102-CR99*CR103,"")</f>
        <v/>
      </c>
      <c r="CS104" s="121" t="str">
        <f>IFERROR(CS95-CS97*CS102-CS99*CS103,"")</f>
        <v/>
      </c>
      <c r="CU104" s="116" t="s">
        <v>95</v>
      </c>
      <c r="CV104" s="120" t="str">
        <f>IFERROR(CV95-CV97*CV102-CV99*CV103,"")</f>
        <v/>
      </c>
      <c r="CW104" s="120" t="str">
        <f>IFERROR(CW95-CW97*CW102-CW99*CW103,"")</f>
        <v/>
      </c>
      <c r="CX104" s="117" t="s">
        <v>95</v>
      </c>
      <c r="CY104" s="120" t="str">
        <f>IFERROR(CY95-CY97*CY102-CY99*CY103,"")</f>
        <v/>
      </c>
      <c r="CZ104" s="121" t="str">
        <f>IFERROR(CZ95-CZ97*CZ102-CZ99*CZ103,"")</f>
        <v/>
      </c>
      <c r="DB104" s="116" t="s">
        <v>95</v>
      </c>
      <c r="DC104" s="120" t="str">
        <f>IFERROR(DC95-DC97*DC102-DC99*DC103,"")</f>
        <v/>
      </c>
      <c r="DD104" s="120" t="str">
        <f>IFERROR(DD95-DD97*DD102-DD99*DD103,"")</f>
        <v/>
      </c>
      <c r="DE104" s="117" t="s">
        <v>95</v>
      </c>
      <c r="DF104" s="120" t="str">
        <f>IFERROR(DF95-DF97*DF102-DF99*DF103,"")</f>
        <v/>
      </c>
      <c r="DG104" s="121" t="str">
        <f>IFERROR(DG95-DG97*DG102-DG99*DG103,"")</f>
        <v/>
      </c>
      <c r="DI104" s="116" t="s">
        <v>95</v>
      </c>
      <c r="DJ104" s="120" t="str">
        <f>IFERROR(DJ95-DJ97*DJ102-DJ99*DJ103,"")</f>
        <v/>
      </c>
      <c r="DK104" s="120" t="str">
        <f>IFERROR(DK95-DK97*DK102-DK99*DK103,"")</f>
        <v/>
      </c>
      <c r="DL104" s="117" t="s">
        <v>95</v>
      </c>
      <c r="DM104" s="120" t="str">
        <f>IFERROR(DM95-DM97*DM102-DM99*DM103,"")</f>
        <v/>
      </c>
      <c r="DN104" s="121" t="str">
        <f>IFERROR(DN95-DN97*DN102-DN99*DN103,"")</f>
        <v/>
      </c>
      <c r="DP104" s="116" t="s">
        <v>95</v>
      </c>
      <c r="DQ104" s="120" t="str">
        <f>IFERROR(DQ95-DQ97*DQ102-DQ99*DQ103,"")</f>
        <v/>
      </c>
      <c r="DR104" s="120" t="str">
        <f>IFERROR(DR95-DR97*DR102-DR99*DR103,"")</f>
        <v/>
      </c>
      <c r="DS104" s="117" t="s">
        <v>95</v>
      </c>
      <c r="DT104" s="120" t="str">
        <f>IFERROR(DT95-DT97*DT102-DT99*DT103,"")</f>
        <v/>
      </c>
      <c r="DU104" s="121" t="str">
        <f>IFERROR(DU95-DU97*DU102-DU99*DU103,"")</f>
        <v/>
      </c>
      <c r="DW104" s="116" t="s">
        <v>95</v>
      </c>
      <c r="DX104" s="120" t="str">
        <f>IFERROR(DX95-DX97*DX102-DX99*DX103,"")</f>
        <v/>
      </c>
      <c r="DY104" s="120" t="str">
        <f>IFERROR(DY95-DY97*DY102-DY99*DY103,"")</f>
        <v/>
      </c>
      <c r="DZ104" s="117" t="s">
        <v>95</v>
      </c>
      <c r="EA104" s="120" t="str">
        <f>IFERROR(EA95-EA97*EA102-EA99*EA103,"")</f>
        <v/>
      </c>
      <c r="EB104" s="121" t="str">
        <f>IFERROR(EB95-EB97*EB102-EB99*EB103,"")</f>
        <v/>
      </c>
      <c r="ED104" s="116" t="s">
        <v>95</v>
      </c>
      <c r="EE104" s="120" t="str">
        <f>IFERROR(EE95-EE97*EE102-EE99*EE103,"")</f>
        <v/>
      </c>
      <c r="EF104" s="120" t="str">
        <f>IFERROR(EF95-EF97*EF102-EF99*EF103,"")</f>
        <v/>
      </c>
      <c r="EG104" s="117" t="s">
        <v>95</v>
      </c>
      <c r="EH104" s="120" t="str">
        <f>IFERROR(EH95-EH97*EH102-EH99*EH103,"")</f>
        <v/>
      </c>
      <c r="EI104" s="121" t="str">
        <f>IFERROR(EI95-EI97*EI102-EI99*EI103,"")</f>
        <v/>
      </c>
      <c r="EK104" s="116" t="s">
        <v>95</v>
      </c>
      <c r="EL104" s="120" t="str">
        <f>IFERROR(EL95-EL97*EL102-EL99*EL103,"")</f>
        <v/>
      </c>
      <c r="EM104" s="120" t="str">
        <f>IFERROR(EM95-EM97*EM102-EM99*EM103,"")</f>
        <v/>
      </c>
      <c r="EN104" s="117" t="s">
        <v>95</v>
      </c>
      <c r="EO104" s="120" t="str">
        <f>IFERROR(EO95-EO97*EO102-EO99*EO103,"")</f>
        <v/>
      </c>
      <c r="EP104" s="121" t="str">
        <f>IFERROR(EP95-EP97*EP102-EP99*EP103,"")</f>
        <v/>
      </c>
      <c r="EQ104" s="77"/>
      <c r="ER104" s="116" t="s">
        <v>95</v>
      </c>
      <c r="ES104" s="120" t="str">
        <f>IFERROR(ES95-ES97*ES102-ES99*ES103,"")</f>
        <v/>
      </c>
      <c r="ET104" s="120" t="str">
        <f>IFERROR(ET95-ET97*ET102-ET99*ET103,"")</f>
        <v/>
      </c>
      <c r="EU104" s="117" t="s">
        <v>95</v>
      </c>
      <c r="EV104" s="120" t="str">
        <f>IFERROR(EV95-EV97*EV102-EV99*EV103,"")</f>
        <v/>
      </c>
      <c r="EW104" s="121" t="str">
        <f>IFERROR(EW95-EW97*EW102-EW99*EW103,"")</f>
        <v/>
      </c>
      <c r="EX104" s="77"/>
      <c r="EY104" s="116" t="s">
        <v>95</v>
      </c>
      <c r="EZ104" s="120" t="str">
        <f>IFERROR(EZ95-EZ97*EZ102-EZ99*EZ103,"")</f>
        <v/>
      </c>
      <c r="FA104" s="120" t="str">
        <f>IFERROR(FA95-FA97*FA102-FA99*FA103,"")</f>
        <v/>
      </c>
      <c r="FB104" s="117" t="s">
        <v>95</v>
      </c>
      <c r="FC104" s="120" t="str">
        <f>IFERROR(FC95-FC97*FC102-FC99*FC103,"")</f>
        <v/>
      </c>
      <c r="FD104" s="121" t="str">
        <f>IFERROR(FD95-FD97*FD102-FD99*FD103,"")</f>
        <v/>
      </c>
      <c r="FE104" s="77"/>
      <c r="FF104" s="116" t="s">
        <v>95</v>
      </c>
      <c r="FG104" s="120" t="str">
        <f>IFERROR(FG95-FG97*FG102-FG99*FG103,"")</f>
        <v/>
      </c>
      <c r="FH104" s="120" t="str">
        <f>IFERROR(FH95-FH97*FH102-FH99*FH103,"")</f>
        <v/>
      </c>
      <c r="FI104" s="117" t="s">
        <v>95</v>
      </c>
      <c r="FJ104" s="120" t="str">
        <f>IFERROR(FJ95-FJ97*FJ102-FJ99*FJ103,"")</f>
        <v/>
      </c>
      <c r="FK104" s="121" t="str">
        <f>IFERROR(FK95-FK97*FK102-FK99*FK103,"")</f>
        <v/>
      </c>
      <c r="FL104" s="77"/>
      <c r="FM104" s="116" t="s">
        <v>95</v>
      </c>
      <c r="FN104" s="120" t="str">
        <f>IFERROR(FN95-FN97*FN102-FN99*FN103,"")</f>
        <v/>
      </c>
      <c r="FO104" s="120" t="str">
        <f>IFERROR(FO95-FO97*FO102-FO99*FO103,"")</f>
        <v/>
      </c>
      <c r="FP104" s="117" t="s">
        <v>95</v>
      </c>
      <c r="FQ104" s="120" t="str">
        <f>IFERROR(FQ95-FQ97*FQ102-FQ99*FQ103,"")</f>
        <v/>
      </c>
      <c r="FR104" s="121" t="str">
        <f>IFERROR(FR95-FR97*FR102-FR99*FR103,"")</f>
        <v/>
      </c>
      <c r="FS104" s="77"/>
      <c r="FT104" s="116" t="s">
        <v>95</v>
      </c>
      <c r="FU104" s="120" t="str">
        <f>IFERROR(FU95-FU97*FU102-FU99*FU103,"")</f>
        <v/>
      </c>
      <c r="FV104" s="120" t="str">
        <f>IFERROR(FV95-FV97*FV102-FV99*FV103,"")</f>
        <v/>
      </c>
      <c r="FW104" s="117" t="s">
        <v>95</v>
      </c>
      <c r="FX104" s="120" t="str">
        <f>IFERROR(FX95-FX97*FX102-FX99*FX103,"")</f>
        <v/>
      </c>
      <c r="FY104" s="121" t="str">
        <f>IFERROR(FY95-FY97*FY102-FY99*FY103,"")</f>
        <v/>
      </c>
      <c r="FZ104" s="77"/>
      <c r="GA104" s="116" t="s">
        <v>95</v>
      </c>
      <c r="GB104" s="120" t="str">
        <f>IFERROR(GB95-GB97*GB102-GB99*GB103,"")</f>
        <v/>
      </c>
      <c r="GC104" s="120" t="str">
        <f>IFERROR(GC95-GC97*GC102-GC99*GC103,"")</f>
        <v/>
      </c>
      <c r="GD104" s="117" t="s">
        <v>95</v>
      </c>
      <c r="GE104" s="120" t="str">
        <f>IFERROR(GE95-GE97*GE102-GE99*GE103,"")</f>
        <v/>
      </c>
      <c r="GF104" s="121" t="str">
        <f>IFERROR(GF95-GF97*GF102-GF99*GF103,"")</f>
        <v/>
      </c>
      <c r="GG104" s="77"/>
      <c r="GH104" s="116" t="s">
        <v>95</v>
      </c>
      <c r="GI104" s="120" t="str">
        <f>IFERROR(GI95-GI97*GI102-GI99*GI103,"")</f>
        <v/>
      </c>
      <c r="GJ104" s="120" t="str">
        <f>IFERROR(GJ95-GJ97*GJ102-GJ99*GJ103,"")</f>
        <v/>
      </c>
      <c r="GK104" s="117" t="s">
        <v>95</v>
      </c>
      <c r="GL104" s="120" t="str">
        <f>IFERROR(GL95-GL97*GL102-GL99*GL103,"")</f>
        <v/>
      </c>
      <c r="GM104" s="121" t="str">
        <f>IFERROR(GM95-GM97*GM102-GM99*GM103,"")</f>
        <v/>
      </c>
      <c r="GN104" s="77"/>
      <c r="GO104" s="116" t="s">
        <v>95</v>
      </c>
      <c r="GP104" s="120" t="str">
        <f>IFERROR(GP95-GP97*GP102-GP99*GP103,"")</f>
        <v/>
      </c>
      <c r="GQ104" s="120" t="str">
        <f>IFERROR(GQ95-GQ97*GQ102-GQ99*GQ103,"")</f>
        <v/>
      </c>
      <c r="GR104" s="117" t="s">
        <v>95</v>
      </c>
      <c r="GS104" s="120" t="str">
        <f>IFERROR(GS95-GS97*GS102-GS99*GS103,"")</f>
        <v/>
      </c>
      <c r="GT104" s="121" t="str">
        <f>IFERROR(GT95-GT97*GT102-GT99*GT103,"")</f>
        <v/>
      </c>
      <c r="GV104" s="116" t="s">
        <v>95</v>
      </c>
      <c r="GW104" s="120" t="str">
        <f>IFERROR(GW95-GW97*GW102-GW99*GW103,"")</f>
        <v/>
      </c>
      <c r="GX104" s="120" t="str">
        <f>IFERROR(GX95-GX97*GX102-GX99*GX103,"")</f>
        <v/>
      </c>
      <c r="GY104" s="117" t="s">
        <v>95</v>
      </c>
      <c r="GZ104" s="120" t="str">
        <f>IFERROR(GZ95-GZ97*GZ102-GZ99*GZ103,"")</f>
        <v/>
      </c>
      <c r="HA104" s="121" t="str">
        <f>IFERROR(HA95-HA97*HA102-HA99*HA103,"")</f>
        <v/>
      </c>
      <c r="HC104" s="116" t="s">
        <v>95</v>
      </c>
      <c r="HD104" s="120" t="str">
        <f>IFERROR(HD95-HD97*HD102-HD99*HD103,"")</f>
        <v/>
      </c>
      <c r="HE104" s="120" t="str">
        <f>IFERROR(HE95-HE97*HE102-HE99*HE103,"")</f>
        <v/>
      </c>
      <c r="HF104" s="117" t="s">
        <v>95</v>
      </c>
      <c r="HG104" s="120" t="str">
        <f>IFERROR(HG95-HG97*HG102-HG99*HG103,"")</f>
        <v/>
      </c>
      <c r="HH104" s="121" t="str">
        <f>IFERROR(HH95-HH97*HH102-HH99*HH103,"")</f>
        <v/>
      </c>
      <c r="HJ104" s="116" t="s">
        <v>95</v>
      </c>
      <c r="HK104" s="120" t="str">
        <f>IFERROR(HK95-HK97*HK102-HK99*HK103,"")</f>
        <v/>
      </c>
      <c r="HL104" s="120" t="str">
        <f>IFERROR(HL95-HL97*HL102-HL99*HL103,"")</f>
        <v/>
      </c>
      <c r="HM104" s="117" t="s">
        <v>95</v>
      </c>
      <c r="HN104" s="120" t="str">
        <f>IFERROR(HN95-HN97*HN102-HN99*HN103,"")</f>
        <v/>
      </c>
      <c r="HO104" s="121" t="str">
        <f>IFERROR(HO95-HO97*HO102-HO99*HO103,"")</f>
        <v/>
      </c>
      <c r="HQ104" s="116" t="s">
        <v>95</v>
      </c>
      <c r="HR104" s="120" t="str">
        <f>IFERROR(HR95-HR97*HR102-HR99*HR103,"")</f>
        <v/>
      </c>
      <c r="HS104" s="120" t="str">
        <f>IFERROR(HS95-HS97*HS102-HS99*HS103,"")</f>
        <v/>
      </c>
      <c r="HT104" s="117" t="s">
        <v>95</v>
      </c>
      <c r="HU104" s="120" t="str">
        <f>IFERROR(HU95-HU97*HU102-HU99*HU103,"")</f>
        <v/>
      </c>
      <c r="HV104" s="121" t="str">
        <f>IFERROR(HV95-HV97*HV102-HV99*HV103,"")</f>
        <v/>
      </c>
      <c r="HX104" s="116" t="s">
        <v>95</v>
      </c>
      <c r="HY104" s="120" t="str">
        <f>IFERROR(HY95-HY97*HY102-HY99*HY103,"")</f>
        <v/>
      </c>
      <c r="HZ104" s="120" t="str">
        <f>IFERROR(HZ95-HZ97*HZ102-HZ99*HZ103,"")</f>
        <v/>
      </c>
      <c r="IA104" s="117" t="s">
        <v>95</v>
      </c>
      <c r="IB104" s="120" t="str">
        <f>IFERROR(IB95-IB97*IB102-IB99*IB103,"")</f>
        <v/>
      </c>
      <c r="IC104" s="121" t="str">
        <f>IFERROR(IC95-IC97*IC102-IC99*IC103,"")</f>
        <v/>
      </c>
      <c r="IE104" s="116" t="s">
        <v>95</v>
      </c>
      <c r="IF104" s="120" t="str">
        <f>IFERROR(IF95-IF97*IF102-IF99*IF103,"")</f>
        <v/>
      </c>
      <c r="IG104" s="120" t="str">
        <f>IFERROR(IG95-IG97*IG102-IG99*IG103,"")</f>
        <v/>
      </c>
      <c r="IH104" s="117" t="s">
        <v>95</v>
      </c>
      <c r="II104" s="120" t="str">
        <f>IFERROR(II95-II97*II102-II99*II103,"")</f>
        <v/>
      </c>
      <c r="IJ104" s="121" t="str">
        <f>IFERROR(IJ95-IJ97*IJ102-IJ99*IJ103,"")</f>
        <v/>
      </c>
      <c r="IL104" s="116" t="s">
        <v>95</v>
      </c>
      <c r="IM104" s="120" t="str">
        <f>IFERROR(IM95-IM97*IM102-IM99*IM103,"")</f>
        <v/>
      </c>
      <c r="IN104" s="120" t="str">
        <f>IFERROR(IN95-IN97*IN102-IN99*IN103,"")</f>
        <v/>
      </c>
      <c r="IO104" s="117" t="s">
        <v>95</v>
      </c>
      <c r="IP104" s="120" t="str">
        <f>IFERROR(IP95-IP97*IP102-IP99*IP103,"")</f>
        <v/>
      </c>
      <c r="IQ104" s="121" t="str">
        <f>IFERROR(IQ95-IQ97*IQ102-IQ99*IQ103,"")</f>
        <v/>
      </c>
      <c r="IS104" s="116" t="s">
        <v>95</v>
      </c>
      <c r="IT104" s="120" t="str">
        <f>IFERROR(IT95-IT97*IT102-IT99*IT103,"")</f>
        <v/>
      </c>
      <c r="IU104" s="120" t="str">
        <f>IFERROR(IU95-IU97*IU102-IU99*IU103,"")</f>
        <v/>
      </c>
      <c r="IV104" s="117" t="s">
        <v>95</v>
      </c>
      <c r="IW104" s="120" t="str">
        <f>IFERROR(IW95-IW97*IW102-IW99*IW103,"")</f>
        <v/>
      </c>
      <c r="IX104" s="121" t="str">
        <f>IFERROR(IX95-IX97*IX102-IX99*IX103,"")</f>
        <v/>
      </c>
      <c r="IZ104" s="116" t="s">
        <v>95</v>
      </c>
      <c r="JA104" s="120" t="str">
        <f>IFERROR(JA95-JA97*JA102-JA99*JA103,"")</f>
        <v/>
      </c>
      <c r="JB104" s="120" t="str">
        <f>IFERROR(JB95-JB97*JB102-JB99*JB103,"")</f>
        <v/>
      </c>
      <c r="JC104" s="117" t="s">
        <v>95</v>
      </c>
      <c r="JD104" s="120" t="str">
        <f>IFERROR(JD95-JD97*JD102-JD99*JD103,"")</f>
        <v/>
      </c>
      <c r="JE104" s="121" t="str">
        <f>IFERROR(JE95-JE97*JE102-JE99*JE103,"")</f>
        <v/>
      </c>
      <c r="JG104" s="116" t="s">
        <v>95</v>
      </c>
      <c r="JH104" s="120" t="str">
        <f>IFERROR(JH95-JH97*JH102-JH99*JH103,"")</f>
        <v/>
      </c>
      <c r="JI104" s="120" t="str">
        <f>IFERROR(JI95-JI97*JI102-JI99*JI103,"")</f>
        <v/>
      </c>
      <c r="JJ104" s="117" t="s">
        <v>95</v>
      </c>
      <c r="JK104" s="120" t="str">
        <f>IFERROR(JK95-JK97*JK102-JK99*JK103,"")</f>
        <v/>
      </c>
      <c r="JL104" s="121" t="str">
        <f>IFERROR(JL95-JL97*JL102-JL99*JL103,"")</f>
        <v/>
      </c>
      <c r="JN104" s="116" t="s">
        <v>95</v>
      </c>
      <c r="JO104" s="120" t="str">
        <f>IFERROR(JO95-JO97*JO102-JO99*JO103,"")</f>
        <v/>
      </c>
      <c r="JP104" s="120" t="str">
        <f>IFERROR(JP95-JP97*JP102-JP99*JP103,"")</f>
        <v/>
      </c>
      <c r="JQ104" s="117" t="s">
        <v>95</v>
      </c>
      <c r="JR104" s="120" t="str">
        <f>IFERROR(JR95-JR97*JR102-JR99*JR103,"")</f>
        <v/>
      </c>
      <c r="JS104" s="121" t="str">
        <f>IFERROR(JS95-JS97*JS102-JS99*JS103,"")</f>
        <v/>
      </c>
    </row>
    <row r="105" spans="1:279" s="78" customFormat="1" ht="12" hidden="1">
      <c r="A105" s="116" t="s">
        <v>96</v>
      </c>
      <c r="B105" s="120" t="str">
        <f>IFERROR(1+B98*B102+B100*B103,"")</f>
        <v/>
      </c>
      <c r="C105" s="120" t="str">
        <f>IFERROR(1+C98*C102+C100*C103,"")</f>
        <v/>
      </c>
      <c r="D105" s="117" t="s">
        <v>96</v>
      </c>
      <c r="E105" s="120" t="str">
        <f>IFERROR(1+E98*E102+E100*E103,"")</f>
        <v/>
      </c>
      <c r="F105" s="121" t="str">
        <f>IFERROR(1+F98*F102+F100*F103,"")</f>
        <v/>
      </c>
      <c r="G105" s="77"/>
      <c r="H105" s="116" t="s">
        <v>96</v>
      </c>
      <c r="I105" s="120" t="str">
        <f>IFERROR(1+I98*I102+I100*I103,"")</f>
        <v/>
      </c>
      <c r="J105" s="120" t="str">
        <f>IFERROR(1+J98*J102+J100*J103,"")</f>
        <v/>
      </c>
      <c r="K105" s="117" t="s">
        <v>96</v>
      </c>
      <c r="L105" s="120" t="str">
        <f>IFERROR(1+L98*L102+L100*L103,"")</f>
        <v/>
      </c>
      <c r="M105" s="121" t="str">
        <f>IFERROR(1+M98*M102+M100*M103,"")</f>
        <v/>
      </c>
      <c r="N105" s="77"/>
      <c r="O105" s="116" t="s">
        <v>96</v>
      </c>
      <c r="P105" s="120" t="str">
        <f>IFERROR(1+P98*P102+P100*P103,"")</f>
        <v/>
      </c>
      <c r="Q105" s="120" t="str">
        <f>IFERROR(1+Q98*Q102+Q100*Q103,"")</f>
        <v/>
      </c>
      <c r="R105" s="117" t="s">
        <v>96</v>
      </c>
      <c r="S105" s="120" t="str">
        <f>IFERROR(1+S98*S102+S100*S103,"")</f>
        <v/>
      </c>
      <c r="T105" s="121" t="str">
        <f>IFERROR(1+T98*T102+T100*T103,"")</f>
        <v/>
      </c>
      <c r="U105" s="77"/>
      <c r="V105" s="116" t="s">
        <v>96</v>
      </c>
      <c r="W105" s="120" t="str">
        <f>IFERROR(1+W98*W102+W100*W103,"")</f>
        <v/>
      </c>
      <c r="X105" s="120" t="str">
        <f>IFERROR(1+X98*X102+X100*X103,"")</f>
        <v/>
      </c>
      <c r="Y105" s="117" t="s">
        <v>96</v>
      </c>
      <c r="Z105" s="120" t="str">
        <f>IFERROR(1+Z98*Z102+Z100*Z103,"")</f>
        <v/>
      </c>
      <c r="AA105" s="121" t="str">
        <f>IFERROR(1+AA98*AA102+AA100*AA103,"")</f>
        <v/>
      </c>
      <c r="AB105" s="77"/>
      <c r="AC105" s="116" t="s">
        <v>96</v>
      </c>
      <c r="AD105" s="120" t="str">
        <f>IFERROR(1+AD98*AD102+AD100*AD103,"")</f>
        <v/>
      </c>
      <c r="AE105" s="120" t="str">
        <f>IFERROR(1+AE98*AE102+AE100*AE103,"")</f>
        <v/>
      </c>
      <c r="AF105" s="117" t="s">
        <v>96</v>
      </c>
      <c r="AG105" s="120" t="str">
        <f>IFERROR(1+AG98*AG102+AG100*AG103,"")</f>
        <v/>
      </c>
      <c r="AH105" s="121" t="str">
        <f>IFERROR(1+AH98*AH102+AH100*AH103,"")</f>
        <v/>
      </c>
      <c r="AI105" s="77"/>
      <c r="AJ105" s="116" t="s">
        <v>96</v>
      </c>
      <c r="AK105" s="120" t="str">
        <f>IFERROR(1+AK98*AK102+AK100*AK103,"")</f>
        <v/>
      </c>
      <c r="AL105" s="120" t="str">
        <f>IFERROR(1+AL98*AL102+AL100*AL103,"")</f>
        <v/>
      </c>
      <c r="AM105" s="117" t="s">
        <v>96</v>
      </c>
      <c r="AN105" s="120" t="str">
        <f>IFERROR(1+AN98*AN102+AN100*AN103,"")</f>
        <v/>
      </c>
      <c r="AO105" s="121" t="str">
        <f>IFERROR(1+AO98*AO102+AO100*AO103,"")</f>
        <v/>
      </c>
      <c r="AP105" s="77"/>
      <c r="AQ105" s="116" t="s">
        <v>96</v>
      </c>
      <c r="AR105" s="120" t="str">
        <f>IFERROR(1+AR98*AR102+AR100*AR103,"")</f>
        <v/>
      </c>
      <c r="AS105" s="120" t="str">
        <f>IFERROR(1+AS98*AS102+AS100*AS103,"")</f>
        <v/>
      </c>
      <c r="AT105" s="117" t="s">
        <v>96</v>
      </c>
      <c r="AU105" s="120" t="str">
        <f>IFERROR(1+AU98*AU102+AU100*AU103,"")</f>
        <v/>
      </c>
      <c r="AV105" s="121" t="str">
        <f>IFERROR(1+AV98*AV102+AV100*AV103,"")</f>
        <v/>
      </c>
      <c r="AW105" s="77"/>
      <c r="AX105" s="116" t="s">
        <v>96</v>
      </c>
      <c r="AY105" s="120" t="str">
        <f>IFERROR(1+AY98*AY102+AY100*AY103,"")</f>
        <v/>
      </c>
      <c r="AZ105" s="120" t="str">
        <f>IFERROR(1+AZ98*AZ102+AZ100*AZ103,"")</f>
        <v/>
      </c>
      <c r="BA105" s="117" t="s">
        <v>96</v>
      </c>
      <c r="BB105" s="120" t="str">
        <f>IFERROR(1+BB98*BB102+BB100*BB103,"")</f>
        <v/>
      </c>
      <c r="BC105" s="121" t="str">
        <f>IFERROR(1+BC98*BC102+BC100*BC103,"")</f>
        <v/>
      </c>
      <c r="BD105" s="77"/>
      <c r="BE105" s="116" t="s">
        <v>96</v>
      </c>
      <c r="BF105" s="120" t="str">
        <f>IFERROR(1+BF98*BF102+BF100*BF103,"")</f>
        <v/>
      </c>
      <c r="BG105" s="120" t="str">
        <f>IFERROR(1+BG98*BG102+BG100*BG103,"")</f>
        <v/>
      </c>
      <c r="BH105" s="117" t="s">
        <v>96</v>
      </c>
      <c r="BI105" s="120" t="str">
        <f>IFERROR(1+BI98*BI102+BI100*BI103,"")</f>
        <v/>
      </c>
      <c r="BJ105" s="121" t="str">
        <f>IFERROR(1+BJ98*BJ102+BJ100*BJ103,"")</f>
        <v/>
      </c>
      <c r="BK105" s="77"/>
      <c r="BL105" s="116" t="s">
        <v>96</v>
      </c>
      <c r="BM105" s="120" t="str">
        <f>IFERROR(1+BM98*BM102+BM100*BM103,"")</f>
        <v/>
      </c>
      <c r="BN105" s="120" t="str">
        <f>IFERROR(1+BN98*BN102+BN100*BN103,"")</f>
        <v/>
      </c>
      <c r="BO105" s="117" t="s">
        <v>96</v>
      </c>
      <c r="BP105" s="120" t="str">
        <f>IFERROR(1+BP98*BP102+BP100*BP103,"")</f>
        <v/>
      </c>
      <c r="BQ105" s="121" t="str">
        <f>IFERROR(1+BQ98*BQ102+BQ100*BQ103,"")</f>
        <v/>
      </c>
      <c r="BS105" s="116" t="s">
        <v>96</v>
      </c>
      <c r="BT105" s="120" t="str">
        <f>IFERROR(1+BT98*BT102+BT100*BT103,"")</f>
        <v/>
      </c>
      <c r="BU105" s="120" t="str">
        <f>IFERROR(1+BU98*BU102+BU100*BU103,"")</f>
        <v/>
      </c>
      <c r="BV105" s="117" t="s">
        <v>96</v>
      </c>
      <c r="BW105" s="120" t="str">
        <f>IFERROR(1+BW98*BW102+BW100*BW103,"")</f>
        <v/>
      </c>
      <c r="BX105" s="121" t="str">
        <f>IFERROR(1+BX98*BX102+BX100*BX103,"")</f>
        <v/>
      </c>
      <c r="BZ105" s="116" t="s">
        <v>96</v>
      </c>
      <c r="CA105" s="120" t="str">
        <f>IFERROR(1+CA98*CA102+CA100*CA103,"")</f>
        <v/>
      </c>
      <c r="CB105" s="120" t="str">
        <f>IFERROR(1+CB98*CB102+CB100*CB103,"")</f>
        <v/>
      </c>
      <c r="CC105" s="117" t="s">
        <v>96</v>
      </c>
      <c r="CD105" s="120" t="str">
        <f>IFERROR(1+CD98*CD102+CD100*CD103,"")</f>
        <v/>
      </c>
      <c r="CE105" s="121" t="str">
        <f>IFERROR(1+CE98*CE102+CE100*CE103,"")</f>
        <v/>
      </c>
      <c r="CG105" s="116" t="s">
        <v>96</v>
      </c>
      <c r="CH105" s="120" t="str">
        <f>IFERROR(1+CH98*CH102+CH100*CH103,"")</f>
        <v/>
      </c>
      <c r="CI105" s="120" t="str">
        <f>IFERROR(1+CI98*CI102+CI100*CI103,"")</f>
        <v/>
      </c>
      <c r="CJ105" s="117" t="s">
        <v>96</v>
      </c>
      <c r="CK105" s="120" t="str">
        <f>IFERROR(1+CK98*CK102+CK100*CK103,"")</f>
        <v/>
      </c>
      <c r="CL105" s="121" t="str">
        <f>IFERROR(1+CL98*CL102+CL100*CL103,"")</f>
        <v/>
      </c>
      <c r="CN105" s="116" t="s">
        <v>96</v>
      </c>
      <c r="CO105" s="120" t="str">
        <f>IFERROR(1+CO98*CO102+CO100*CO103,"")</f>
        <v/>
      </c>
      <c r="CP105" s="120" t="str">
        <f>IFERROR(1+CP98*CP102+CP100*CP103,"")</f>
        <v/>
      </c>
      <c r="CQ105" s="117" t="s">
        <v>96</v>
      </c>
      <c r="CR105" s="120" t="str">
        <f>IFERROR(1+CR98*CR102+CR100*CR103,"")</f>
        <v/>
      </c>
      <c r="CS105" s="121" t="str">
        <f>IFERROR(1+CS98*CS102+CS100*CS103,"")</f>
        <v/>
      </c>
      <c r="CU105" s="116" t="s">
        <v>96</v>
      </c>
      <c r="CV105" s="120" t="str">
        <f>IFERROR(1+CV98*CV102+CV100*CV103,"")</f>
        <v/>
      </c>
      <c r="CW105" s="120" t="str">
        <f>IFERROR(1+CW98*CW102+CW100*CW103,"")</f>
        <v/>
      </c>
      <c r="CX105" s="117" t="s">
        <v>96</v>
      </c>
      <c r="CY105" s="120" t="str">
        <f>IFERROR(1+CY98*CY102+CY100*CY103,"")</f>
        <v/>
      </c>
      <c r="CZ105" s="121" t="str">
        <f>IFERROR(1+CZ98*CZ102+CZ100*CZ103,"")</f>
        <v/>
      </c>
      <c r="DB105" s="116" t="s">
        <v>96</v>
      </c>
      <c r="DC105" s="120" t="str">
        <f>IFERROR(1+DC98*DC102+DC100*DC103,"")</f>
        <v/>
      </c>
      <c r="DD105" s="120" t="str">
        <f>IFERROR(1+DD98*DD102+DD100*DD103,"")</f>
        <v/>
      </c>
      <c r="DE105" s="117" t="s">
        <v>96</v>
      </c>
      <c r="DF105" s="120" t="str">
        <f>IFERROR(1+DF98*DF102+DF100*DF103,"")</f>
        <v/>
      </c>
      <c r="DG105" s="121" t="str">
        <f>IFERROR(1+DG98*DG102+DG100*DG103,"")</f>
        <v/>
      </c>
      <c r="DI105" s="116" t="s">
        <v>96</v>
      </c>
      <c r="DJ105" s="120" t="str">
        <f>IFERROR(1+DJ98*DJ102+DJ100*DJ103,"")</f>
        <v/>
      </c>
      <c r="DK105" s="120" t="str">
        <f>IFERROR(1+DK98*DK102+DK100*DK103,"")</f>
        <v/>
      </c>
      <c r="DL105" s="117" t="s">
        <v>96</v>
      </c>
      <c r="DM105" s="120" t="str">
        <f>IFERROR(1+DM98*DM102+DM100*DM103,"")</f>
        <v/>
      </c>
      <c r="DN105" s="121" t="str">
        <f>IFERROR(1+DN98*DN102+DN100*DN103,"")</f>
        <v/>
      </c>
      <c r="DP105" s="116" t="s">
        <v>96</v>
      </c>
      <c r="DQ105" s="120" t="str">
        <f>IFERROR(1+DQ98*DQ102+DQ100*DQ103,"")</f>
        <v/>
      </c>
      <c r="DR105" s="120" t="str">
        <f>IFERROR(1+DR98*DR102+DR100*DR103,"")</f>
        <v/>
      </c>
      <c r="DS105" s="117" t="s">
        <v>96</v>
      </c>
      <c r="DT105" s="120" t="str">
        <f>IFERROR(1+DT98*DT102+DT100*DT103,"")</f>
        <v/>
      </c>
      <c r="DU105" s="121" t="str">
        <f>IFERROR(1+DU98*DU102+DU100*DU103,"")</f>
        <v/>
      </c>
      <c r="DW105" s="116" t="s">
        <v>96</v>
      </c>
      <c r="DX105" s="120" t="str">
        <f>IFERROR(1+DX98*DX102+DX100*DX103,"")</f>
        <v/>
      </c>
      <c r="DY105" s="120" t="str">
        <f>IFERROR(1+DY98*DY102+DY100*DY103,"")</f>
        <v/>
      </c>
      <c r="DZ105" s="117" t="s">
        <v>96</v>
      </c>
      <c r="EA105" s="120" t="str">
        <f>IFERROR(1+EA98*EA102+EA100*EA103,"")</f>
        <v/>
      </c>
      <c r="EB105" s="121" t="str">
        <f>IFERROR(1+EB98*EB102+EB100*EB103,"")</f>
        <v/>
      </c>
      <c r="ED105" s="116" t="s">
        <v>96</v>
      </c>
      <c r="EE105" s="120" t="str">
        <f>IFERROR(1+EE98*EE102+EE100*EE103,"")</f>
        <v/>
      </c>
      <c r="EF105" s="120" t="str">
        <f>IFERROR(1+EF98*EF102+EF100*EF103,"")</f>
        <v/>
      </c>
      <c r="EG105" s="117" t="s">
        <v>96</v>
      </c>
      <c r="EH105" s="120" t="str">
        <f>IFERROR(1+EH98*EH102+EH100*EH103,"")</f>
        <v/>
      </c>
      <c r="EI105" s="121" t="str">
        <f>IFERROR(1+EI98*EI102+EI100*EI103,"")</f>
        <v/>
      </c>
      <c r="EK105" s="116" t="s">
        <v>96</v>
      </c>
      <c r="EL105" s="120" t="str">
        <f>IFERROR(1+EL98*EL102+EL100*EL103,"")</f>
        <v/>
      </c>
      <c r="EM105" s="120" t="str">
        <f>IFERROR(1+EM98*EM102+EM100*EM103,"")</f>
        <v/>
      </c>
      <c r="EN105" s="117" t="s">
        <v>96</v>
      </c>
      <c r="EO105" s="120" t="str">
        <f>IFERROR(1+EO98*EO102+EO100*EO103,"")</f>
        <v/>
      </c>
      <c r="EP105" s="121" t="str">
        <f>IFERROR(1+EP98*EP102+EP100*EP103,"")</f>
        <v/>
      </c>
      <c r="EQ105" s="77"/>
      <c r="ER105" s="116" t="s">
        <v>96</v>
      </c>
      <c r="ES105" s="120" t="str">
        <f>IFERROR(1+ES98*ES102+ES100*ES103,"")</f>
        <v/>
      </c>
      <c r="ET105" s="120" t="str">
        <f>IFERROR(1+ET98*ET102+ET100*ET103,"")</f>
        <v/>
      </c>
      <c r="EU105" s="117" t="s">
        <v>96</v>
      </c>
      <c r="EV105" s="120" t="str">
        <f>IFERROR(1+EV98*EV102+EV100*EV103,"")</f>
        <v/>
      </c>
      <c r="EW105" s="121" t="str">
        <f>IFERROR(1+EW98*EW102+EW100*EW103,"")</f>
        <v/>
      </c>
      <c r="EX105" s="77"/>
      <c r="EY105" s="116" t="s">
        <v>96</v>
      </c>
      <c r="EZ105" s="120" t="str">
        <f>IFERROR(1+EZ98*EZ102+EZ100*EZ103,"")</f>
        <v/>
      </c>
      <c r="FA105" s="120" t="str">
        <f>IFERROR(1+FA98*FA102+FA100*FA103,"")</f>
        <v/>
      </c>
      <c r="FB105" s="117" t="s">
        <v>96</v>
      </c>
      <c r="FC105" s="120" t="str">
        <f>IFERROR(1+FC98*FC102+FC100*FC103,"")</f>
        <v/>
      </c>
      <c r="FD105" s="121" t="str">
        <f>IFERROR(1+FD98*FD102+FD100*FD103,"")</f>
        <v/>
      </c>
      <c r="FE105" s="77"/>
      <c r="FF105" s="116" t="s">
        <v>96</v>
      </c>
      <c r="FG105" s="120" t="str">
        <f>IFERROR(1+FG98*FG102+FG100*FG103,"")</f>
        <v/>
      </c>
      <c r="FH105" s="120" t="str">
        <f>IFERROR(1+FH98*FH102+FH100*FH103,"")</f>
        <v/>
      </c>
      <c r="FI105" s="117" t="s">
        <v>96</v>
      </c>
      <c r="FJ105" s="120" t="str">
        <f>IFERROR(1+FJ98*FJ102+FJ100*FJ103,"")</f>
        <v/>
      </c>
      <c r="FK105" s="121" t="str">
        <f>IFERROR(1+FK98*FK102+FK100*FK103,"")</f>
        <v/>
      </c>
      <c r="FL105" s="77"/>
      <c r="FM105" s="116" t="s">
        <v>96</v>
      </c>
      <c r="FN105" s="120" t="str">
        <f>IFERROR(1+FN98*FN102+FN100*FN103,"")</f>
        <v/>
      </c>
      <c r="FO105" s="120" t="str">
        <f>IFERROR(1+FO98*FO102+FO100*FO103,"")</f>
        <v/>
      </c>
      <c r="FP105" s="117" t="s">
        <v>96</v>
      </c>
      <c r="FQ105" s="120" t="str">
        <f>IFERROR(1+FQ98*FQ102+FQ100*FQ103,"")</f>
        <v/>
      </c>
      <c r="FR105" s="121" t="str">
        <f>IFERROR(1+FR98*FR102+FR100*FR103,"")</f>
        <v/>
      </c>
      <c r="FS105" s="77"/>
      <c r="FT105" s="116" t="s">
        <v>96</v>
      </c>
      <c r="FU105" s="120" t="str">
        <f>IFERROR(1+FU98*FU102+FU100*FU103,"")</f>
        <v/>
      </c>
      <c r="FV105" s="120" t="str">
        <f>IFERROR(1+FV98*FV102+FV100*FV103,"")</f>
        <v/>
      </c>
      <c r="FW105" s="117" t="s">
        <v>96</v>
      </c>
      <c r="FX105" s="120" t="str">
        <f>IFERROR(1+FX98*FX102+FX100*FX103,"")</f>
        <v/>
      </c>
      <c r="FY105" s="121" t="str">
        <f>IFERROR(1+FY98*FY102+FY100*FY103,"")</f>
        <v/>
      </c>
      <c r="FZ105" s="77"/>
      <c r="GA105" s="116" t="s">
        <v>96</v>
      </c>
      <c r="GB105" s="120" t="str">
        <f>IFERROR(1+GB98*GB102+GB100*GB103,"")</f>
        <v/>
      </c>
      <c r="GC105" s="120" t="str">
        <f>IFERROR(1+GC98*GC102+GC100*GC103,"")</f>
        <v/>
      </c>
      <c r="GD105" s="117" t="s">
        <v>96</v>
      </c>
      <c r="GE105" s="120" t="str">
        <f>IFERROR(1+GE98*GE102+GE100*GE103,"")</f>
        <v/>
      </c>
      <c r="GF105" s="121" t="str">
        <f>IFERROR(1+GF98*GF102+GF100*GF103,"")</f>
        <v/>
      </c>
      <c r="GG105" s="77"/>
      <c r="GH105" s="116" t="s">
        <v>96</v>
      </c>
      <c r="GI105" s="120" t="str">
        <f>IFERROR(1+GI98*GI102+GI100*GI103,"")</f>
        <v/>
      </c>
      <c r="GJ105" s="120" t="str">
        <f>IFERROR(1+GJ98*GJ102+GJ100*GJ103,"")</f>
        <v/>
      </c>
      <c r="GK105" s="117" t="s">
        <v>96</v>
      </c>
      <c r="GL105" s="120" t="str">
        <f>IFERROR(1+GL98*GL102+GL100*GL103,"")</f>
        <v/>
      </c>
      <c r="GM105" s="121" t="str">
        <f>IFERROR(1+GM98*GM102+GM100*GM103,"")</f>
        <v/>
      </c>
      <c r="GN105" s="77"/>
      <c r="GO105" s="116" t="s">
        <v>96</v>
      </c>
      <c r="GP105" s="120" t="str">
        <f>IFERROR(1+GP98*GP102+GP100*GP103,"")</f>
        <v/>
      </c>
      <c r="GQ105" s="120" t="str">
        <f>IFERROR(1+GQ98*GQ102+GQ100*GQ103,"")</f>
        <v/>
      </c>
      <c r="GR105" s="117" t="s">
        <v>96</v>
      </c>
      <c r="GS105" s="120" t="str">
        <f>IFERROR(1+GS98*GS102+GS100*GS103,"")</f>
        <v/>
      </c>
      <c r="GT105" s="121" t="str">
        <f>IFERROR(1+GT98*GT102+GT100*GT103,"")</f>
        <v/>
      </c>
      <c r="GV105" s="116" t="s">
        <v>96</v>
      </c>
      <c r="GW105" s="120" t="str">
        <f>IFERROR(1+GW98*GW102+GW100*GW103,"")</f>
        <v/>
      </c>
      <c r="GX105" s="120" t="str">
        <f>IFERROR(1+GX98*GX102+GX100*GX103,"")</f>
        <v/>
      </c>
      <c r="GY105" s="117" t="s">
        <v>96</v>
      </c>
      <c r="GZ105" s="120" t="str">
        <f>IFERROR(1+GZ98*GZ102+GZ100*GZ103,"")</f>
        <v/>
      </c>
      <c r="HA105" s="121" t="str">
        <f>IFERROR(1+HA98*HA102+HA100*HA103,"")</f>
        <v/>
      </c>
      <c r="HC105" s="116" t="s">
        <v>96</v>
      </c>
      <c r="HD105" s="120" t="str">
        <f>IFERROR(1+HD98*HD102+HD100*HD103,"")</f>
        <v/>
      </c>
      <c r="HE105" s="120" t="str">
        <f>IFERROR(1+HE98*HE102+HE100*HE103,"")</f>
        <v/>
      </c>
      <c r="HF105" s="117" t="s">
        <v>96</v>
      </c>
      <c r="HG105" s="120" t="str">
        <f>IFERROR(1+HG98*HG102+HG100*HG103,"")</f>
        <v/>
      </c>
      <c r="HH105" s="121" t="str">
        <f>IFERROR(1+HH98*HH102+HH100*HH103,"")</f>
        <v/>
      </c>
      <c r="HJ105" s="116" t="s">
        <v>96</v>
      </c>
      <c r="HK105" s="120" t="str">
        <f>IFERROR(1+HK98*HK102+HK100*HK103,"")</f>
        <v/>
      </c>
      <c r="HL105" s="120" t="str">
        <f>IFERROR(1+HL98*HL102+HL100*HL103,"")</f>
        <v/>
      </c>
      <c r="HM105" s="117" t="s">
        <v>96</v>
      </c>
      <c r="HN105" s="120" t="str">
        <f>IFERROR(1+HN98*HN102+HN100*HN103,"")</f>
        <v/>
      </c>
      <c r="HO105" s="121" t="str">
        <f>IFERROR(1+HO98*HO102+HO100*HO103,"")</f>
        <v/>
      </c>
      <c r="HQ105" s="116" t="s">
        <v>96</v>
      </c>
      <c r="HR105" s="120" t="str">
        <f>IFERROR(1+HR98*HR102+HR100*HR103,"")</f>
        <v/>
      </c>
      <c r="HS105" s="120" t="str">
        <f>IFERROR(1+HS98*HS102+HS100*HS103,"")</f>
        <v/>
      </c>
      <c r="HT105" s="117" t="s">
        <v>96</v>
      </c>
      <c r="HU105" s="120" t="str">
        <f>IFERROR(1+HU98*HU102+HU100*HU103,"")</f>
        <v/>
      </c>
      <c r="HV105" s="121" t="str">
        <f>IFERROR(1+HV98*HV102+HV100*HV103,"")</f>
        <v/>
      </c>
      <c r="HX105" s="116" t="s">
        <v>96</v>
      </c>
      <c r="HY105" s="120" t="str">
        <f>IFERROR(1+HY98*HY102+HY100*HY103,"")</f>
        <v/>
      </c>
      <c r="HZ105" s="120" t="str">
        <f>IFERROR(1+HZ98*HZ102+HZ100*HZ103,"")</f>
        <v/>
      </c>
      <c r="IA105" s="117" t="s">
        <v>96</v>
      </c>
      <c r="IB105" s="120" t="str">
        <f>IFERROR(1+IB98*IB102+IB100*IB103,"")</f>
        <v/>
      </c>
      <c r="IC105" s="121" t="str">
        <f>IFERROR(1+IC98*IC102+IC100*IC103,"")</f>
        <v/>
      </c>
      <c r="IE105" s="116" t="s">
        <v>96</v>
      </c>
      <c r="IF105" s="120" t="str">
        <f>IFERROR(1+IF98*IF102+IF100*IF103,"")</f>
        <v/>
      </c>
      <c r="IG105" s="120" t="str">
        <f>IFERROR(1+IG98*IG102+IG100*IG103,"")</f>
        <v/>
      </c>
      <c r="IH105" s="117" t="s">
        <v>96</v>
      </c>
      <c r="II105" s="120" t="str">
        <f>IFERROR(1+II98*II102+II100*II103,"")</f>
        <v/>
      </c>
      <c r="IJ105" s="121" t="str">
        <f>IFERROR(1+IJ98*IJ102+IJ100*IJ103,"")</f>
        <v/>
      </c>
      <c r="IL105" s="116" t="s">
        <v>96</v>
      </c>
      <c r="IM105" s="120" t="str">
        <f>IFERROR(1+IM98*IM102+IM100*IM103,"")</f>
        <v/>
      </c>
      <c r="IN105" s="120" t="str">
        <f>IFERROR(1+IN98*IN102+IN100*IN103,"")</f>
        <v/>
      </c>
      <c r="IO105" s="117" t="s">
        <v>96</v>
      </c>
      <c r="IP105" s="120" t="str">
        <f>IFERROR(1+IP98*IP102+IP100*IP103,"")</f>
        <v/>
      </c>
      <c r="IQ105" s="121" t="str">
        <f>IFERROR(1+IQ98*IQ102+IQ100*IQ103,"")</f>
        <v/>
      </c>
      <c r="IS105" s="116" t="s">
        <v>96</v>
      </c>
      <c r="IT105" s="120" t="str">
        <f>IFERROR(1+IT98*IT102+IT100*IT103,"")</f>
        <v/>
      </c>
      <c r="IU105" s="120" t="str">
        <f>IFERROR(1+IU98*IU102+IU100*IU103,"")</f>
        <v/>
      </c>
      <c r="IV105" s="117" t="s">
        <v>96</v>
      </c>
      <c r="IW105" s="120" t="str">
        <f>IFERROR(1+IW98*IW102+IW100*IW103,"")</f>
        <v/>
      </c>
      <c r="IX105" s="121" t="str">
        <f>IFERROR(1+IX98*IX102+IX100*IX103,"")</f>
        <v/>
      </c>
      <c r="IZ105" s="116" t="s">
        <v>96</v>
      </c>
      <c r="JA105" s="120" t="str">
        <f>IFERROR(1+JA98*JA102+JA100*JA103,"")</f>
        <v/>
      </c>
      <c r="JB105" s="120" t="str">
        <f>IFERROR(1+JB98*JB102+JB100*JB103,"")</f>
        <v/>
      </c>
      <c r="JC105" s="117" t="s">
        <v>96</v>
      </c>
      <c r="JD105" s="120" t="str">
        <f>IFERROR(1+JD98*JD102+JD100*JD103,"")</f>
        <v/>
      </c>
      <c r="JE105" s="121" t="str">
        <f>IFERROR(1+JE98*JE102+JE100*JE103,"")</f>
        <v/>
      </c>
      <c r="JG105" s="116" t="s">
        <v>96</v>
      </c>
      <c r="JH105" s="120" t="str">
        <f>IFERROR(1+JH98*JH102+JH100*JH103,"")</f>
        <v/>
      </c>
      <c r="JI105" s="120" t="str">
        <f>IFERROR(1+JI98*JI102+JI100*JI103,"")</f>
        <v/>
      </c>
      <c r="JJ105" s="117" t="s">
        <v>96</v>
      </c>
      <c r="JK105" s="120" t="str">
        <f>IFERROR(1+JK98*JK102+JK100*JK103,"")</f>
        <v/>
      </c>
      <c r="JL105" s="121" t="str">
        <f>IFERROR(1+JL98*JL102+JL100*JL103,"")</f>
        <v/>
      </c>
      <c r="JN105" s="116" t="s">
        <v>96</v>
      </c>
      <c r="JO105" s="120" t="str">
        <f>IFERROR(1+JO98*JO102+JO100*JO103,"")</f>
        <v/>
      </c>
      <c r="JP105" s="120" t="str">
        <f>IFERROR(1+JP98*JP102+JP100*JP103,"")</f>
        <v/>
      </c>
      <c r="JQ105" s="117" t="s">
        <v>96</v>
      </c>
      <c r="JR105" s="120" t="str">
        <f>IFERROR(1+JR98*JR102+JR100*JR103,"")</f>
        <v/>
      </c>
      <c r="JS105" s="121" t="str">
        <f>IFERROR(1+JS98*JS102+JS100*JS103,"")</f>
        <v/>
      </c>
    </row>
    <row r="106" spans="1:279" s="78" customFormat="1" ht="12" hidden="1">
      <c r="A106" s="116" t="s">
        <v>97</v>
      </c>
      <c r="B106" s="108" t="str">
        <f>IFERROR(B104/B105,"")</f>
        <v/>
      </c>
      <c r="C106" s="108" t="str">
        <f>IFERROR(C104/C105,"")</f>
        <v/>
      </c>
      <c r="D106" s="117" t="s">
        <v>97</v>
      </c>
      <c r="E106" s="108" t="str">
        <f>IFERROR(E104/E105,"")</f>
        <v/>
      </c>
      <c r="F106" s="109" t="str">
        <f>IFERROR(F104/F105,"")</f>
        <v/>
      </c>
      <c r="G106" s="77"/>
      <c r="H106" s="116" t="s">
        <v>97</v>
      </c>
      <c r="I106" s="108" t="str">
        <f>IFERROR(I104/I105,"")</f>
        <v/>
      </c>
      <c r="J106" s="108" t="str">
        <f>IFERROR(J104/J105,"")</f>
        <v/>
      </c>
      <c r="K106" s="117" t="s">
        <v>97</v>
      </c>
      <c r="L106" s="108" t="str">
        <f>IFERROR(L104/L105,"")</f>
        <v/>
      </c>
      <c r="M106" s="109" t="str">
        <f>IFERROR(M104/M105,"")</f>
        <v/>
      </c>
      <c r="N106" s="77"/>
      <c r="O106" s="116" t="s">
        <v>97</v>
      </c>
      <c r="P106" s="108" t="str">
        <f>IFERROR(P104/P105,"")</f>
        <v/>
      </c>
      <c r="Q106" s="108" t="str">
        <f>IFERROR(Q104/Q105,"")</f>
        <v/>
      </c>
      <c r="R106" s="117" t="s">
        <v>97</v>
      </c>
      <c r="S106" s="108" t="str">
        <f>IFERROR(S104/S105,"")</f>
        <v/>
      </c>
      <c r="T106" s="109" t="str">
        <f>IFERROR(T104/T105,"")</f>
        <v/>
      </c>
      <c r="U106" s="77"/>
      <c r="V106" s="116" t="s">
        <v>97</v>
      </c>
      <c r="W106" s="108" t="str">
        <f>IFERROR(W104/W105,"")</f>
        <v/>
      </c>
      <c r="X106" s="108" t="str">
        <f>IFERROR(X104/X105,"")</f>
        <v/>
      </c>
      <c r="Y106" s="117" t="s">
        <v>97</v>
      </c>
      <c r="Z106" s="108" t="str">
        <f>IFERROR(Z104/Z105,"")</f>
        <v/>
      </c>
      <c r="AA106" s="109" t="str">
        <f>IFERROR(AA104/AA105,"")</f>
        <v/>
      </c>
      <c r="AB106" s="77"/>
      <c r="AC106" s="116" t="s">
        <v>97</v>
      </c>
      <c r="AD106" s="108" t="str">
        <f>IFERROR(AD104/AD105,"")</f>
        <v/>
      </c>
      <c r="AE106" s="108" t="str">
        <f>IFERROR(AE104/AE105,"")</f>
        <v/>
      </c>
      <c r="AF106" s="117" t="s">
        <v>97</v>
      </c>
      <c r="AG106" s="108" t="str">
        <f>IFERROR(AG104/AG105,"")</f>
        <v/>
      </c>
      <c r="AH106" s="109" t="str">
        <f>IFERROR(AH104/AH105,"")</f>
        <v/>
      </c>
      <c r="AI106" s="77"/>
      <c r="AJ106" s="116" t="s">
        <v>97</v>
      </c>
      <c r="AK106" s="108" t="str">
        <f>IFERROR(AK104/AK105,"")</f>
        <v/>
      </c>
      <c r="AL106" s="108" t="str">
        <f>IFERROR(AL104/AL105,"")</f>
        <v/>
      </c>
      <c r="AM106" s="117" t="s">
        <v>97</v>
      </c>
      <c r="AN106" s="108" t="str">
        <f>IFERROR(AN104/AN105,"")</f>
        <v/>
      </c>
      <c r="AO106" s="109" t="str">
        <f>IFERROR(AO104/AO105,"")</f>
        <v/>
      </c>
      <c r="AP106" s="77"/>
      <c r="AQ106" s="116" t="s">
        <v>97</v>
      </c>
      <c r="AR106" s="108" t="str">
        <f>IFERROR(AR104/AR105,"")</f>
        <v/>
      </c>
      <c r="AS106" s="108" t="str">
        <f>IFERROR(AS104/AS105,"")</f>
        <v/>
      </c>
      <c r="AT106" s="117" t="s">
        <v>97</v>
      </c>
      <c r="AU106" s="108" t="str">
        <f>IFERROR(AU104/AU105,"")</f>
        <v/>
      </c>
      <c r="AV106" s="109" t="str">
        <f>IFERROR(AV104/AV105,"")</f>
        <v/>
      </c>
      <c r="AW106" s="77"/>
      <c r="AX106" s="116" t="s">
        <v>97</v>
      </c>
      <c r="AY106" s="108" t="str">
        <f>IFERROR(AY104/AY105,"")</f>
        <v/>
      </c>
      <c r="AZ106" s="108" t="str">
        <f>IFERROR(AZ104/AZ105,"")</f>
        <v/>
      </c>
      <c r="BA106" s="117" t="s">
        <v>97</v>
      </c>
      <c r="BB106" s="108" t="str">
        <f>IFERROR(BB104/BB105,"")</f>
        <v/>
      </c>
      <c r="BC106" s="109" t="str">
        <f>IFERROR(BC104/BC105,"")</f>
        <v/>
      </c>
      <c r="BD106" s="77"/>
      <c r="BE106" s="116" t="s">
        <v>97</v>
      </c>
      <c r="BF106" s="108" t="str">
        <f>IFERROR(BF104/BF105,"")</f>
        <v/>
      </c>
      <c r="BG106" s="108" t="str">
        <f>IFERROR(BG104/BG105,"")</f>
        <v/>
      </c>
      <c r="BH106" s="117" t="s">
        <v>97</v>
      </c>
      <c r="BI106" s="108" t="str">
        <f>IFERROR(BI104/BI105,"")</f>
        <v/>
      </c>
      <c r="BJ106" s="109" t="str">
        <f>IFERROR(BJ104/BJ105,"")</f>
        <v/>
      </c>
      <c r="BK106" s="77"/>
      <c r="BL106" s="116" t="s">
        <v>97</v>
      </c>
      <c r="BM106" s="108" t="str">
        <f>IFERROR(BM104/BM105,"")</f>
        <v/>
      </c>
      <c r="BN106" s="108" t="str">
        <f>IFERROR(BN104/BN105,"")</f>
        <v/>
      </c>
      <c r="BO106" s="117" t="s">
        <v>97</v>
      </c>
      <c r="BP106" s="108" t="str">
        <f>IFERROR(BP104/BP105,"")</f>
        <v/>
      </c>
      <c r="BQ106" s="109" t="str">
        <f>IFERROR(BQ104/BQ105,"")</f>
        <v/>
      </c>
      <c r="BS106" s="116" t="s">
        <v>97</v>
      </c>
      <c r="BT106" s="108" t="str">
        <f>IFERROR(BT104/BT105,"")</f>
        <v/>
      </c>
      <c r="BU106" s="108" t="str">
        <f>IFERROR(BU104/BU105,"")</f>
        <v/>
      </c>
      <c r="BV106" s="117" t="s">
        <v>97</v>
      </c>
      <c r="BW106" s="108" t="str">
        <f>IFERROR(BW104/BW105,"")</f>
        <v/>
      </c>
      <c r="BX106" s="109" t="str">
        <f>IFERROR(BX104/BX105,"")</f>
        <v/>
      </c>
      <c r="BZ106" s="116" t="s">
        <v>97</v>
      </c>
      <c r="CA106" s="108" t="str">
        <f>IFERROR(CA104/CA105,"")</f>
        <v/>
      </c>
      <c r="CB106" s="108" t="str">
        <f>IFERROR(CB104/CB105,"")</f>
        <v/>
      </c>
      <c r="CC106" s="117" t="s">
        <v>97</v>
      </c>
      <c r="CD106" s="108" t="str">
        <f>IFERROR(CD104/CD105,"")</f>
        <v/>
      </c>
      <c r="CE106" s="109" t="str">
        <f>IFERROR(CE104/CE105,"")</f>
        <v/>
      </c>
      <c r="CG106" s="116" t="s">
        <v>97</v>
      </c>
      <c r="CH106" s="108" t="str">
        <f>IFERROR(CH104/CH105,"")</f>
        <v/>
      </c>
      <c r="CI106" s="108" t="str">
        <f>IFERROR(CI104/CI105,"")</f>
        <v/>
      </c>
      <c r="CJ106" s="117" t="s">
        <v>97</v>
      </c>
      <c r="CK106" s="108" t="str">
        <f>IFERROR(CK104/CK105,"")</f>
        <v/>
      </c>
      <c r="CL106" s="109" t="str">
        <f>IFERROR(CL104/CL105,"")</f>
        <v/>
      </c>
      <c r="CN106" s="116" t="s">
        <v>97</v>
      </c>
      <c r="CO106" s="108" t="str">
        <f>IFERROR(CO104/CO105,"")</f>
        <v/>
      </c>
      <c r="CP106" s="108" t="str">
        <f>IFERROR(CP104/CP105,"")</f>
        <v/>
      </c>
      <c r="CQ106" s="117" t="s">
        <v>97</v>
      </c>
      <c r="CR106" s="108" t="str">
        <f>IFERROR(CR104/CR105,"")</f>
        <v/>
      </c>
      <c r="CS106" s="109" t="str">
        <f>IFERROR(CS104/CS105,"")</f>
        <v/>
      </c>
      <c r="CU106" s="116" t="s">
        <v>97</v>
      </c>
      <c r="CV106" s="108" t="str">
        <f>IFERROR(CV104/CV105,"")</f>
        <v/>
      </c>
      <c r="CW106" s="108" t="str">
        <f>IFERROR(CW104/CW105,"")</f>
        <v/>
      </c>
      <c r="CX106" s="117" t="s">
        <v>97</v>
      </c>
      <c r="CY106" s="108" t="str">
        <f>IFERROR(CY104/CY105,"")</f>
        <v/>
      </c>
      <c r="CZ106" s="109" t="str">
        <f>IFERROR(CZ104/CZ105,"")</f>
        <v/>
      </c>
      <c r="DB106" s="116" t="s">
        <v>97</v>
      </c>
      <c r="DC106" s="108" t="str">
        <f>IFERROR(DC104/DC105,"")</f>
        <v/>
      </c>
      <c r="DD106" s="108" t="str">
        <f>IFERROR(DD104/DD105,"")</f>
        <v/>
      </c>
      <c r="DE106" s="117" t="s">
        <v>97</v>
      </c>
      <c r="DF106" s="108" t="str">
        <f>IFERROR(DF104/DF105,"")</f>
        <v/>
      </c>
      <c r="DG106" s="109" t="str">
        <f>IFERROR(DG104/DG105,"")</f>
        <v/>
      </c>
      <c r="DI106" s="116" t="s">
        <v>97</v>
      </c>
      <c r="DJ106" s="108" t="str">
        <f>IFERROR(DJ104/DJ105,"")</f>
        <v/>
      </c>
      <c r="DK106" s="108" t="str">
        <f>IFERROR(DK104/DK105,"")</f>
        <v/>
      </c>
      <c r="DL106" s="117" t="s">
        <v>97</v>
      </c>
      <c r="DM106" s="108" t="str">
        <f>IFERROR(DM104/DM105,"")</f>
        <v/>
      </c>
      <c r="DN106" s="109" t="str">
        <f>IFERROR(DN104/DN105,"")</f>
        <v/>
      </c>
      <c r="DP106" s="116" t="s">
        <v>97</v>
      </c>
      <c r="DQ106" s="108" t="str">
        <f>IFERROR(DQ104/DQ105,"")</f>
        <v/>
      </c>
      <c r="DR106" s="108" t="str">
        <f>IFERROR(DR104/DR105,"")</f>
        <v/>
      </c>
      <c r="DS106" s="117" t="s">
        <v>97</v>
      </c>
      <c r="DT106" s="108" t="str">
        <f>IFERROR(DT104/DT105,"")</f>
        <v/>
      </c>
      <c r="DU106" s="109" t="str">
        <f>IFERROR(DU104/DU105,"")</f>
        <v/>
      </c>
      <c r="DW106" s="116" t="s">
        <v>97</v>
      </c>
      <c r="DX106" s="108" t="str">
        <f>IFERROR(DX104/DX105,"")</f>
        <v/>
      </c>
      <c r="DY106" s="108" t="str">
        <f>IFERROR(DY104/DY105,"")</f>
        <v/>
      </c>
      <c r="DZ106" s="117" t="s">
        <v>97</v>
      </c>
      <c r="EA106" s="108" t="str">
        <f>IFERROR(EA104/EA105,"")</f>
        <v/>
      </c>
      <c r="EB106" s="109" t="str">
        <f>IFERROR(EB104/EB105,"")</f>
        <v/>
      </c>
      <c r="ED106" s="116" t="s">
        <v>97</v>
      </c>
      <c r="EE106" s="108" t="str">
        <f>IFERROR(EE104/EE105,"")</f>
        <v/>
      </c>
      <c r="EF106" s="108" t="str">
        <f>IFERROR(EF104/EF105,"")</f>
        <v/>
      </c>
      <c r="EG106" s="117" t="s">
        <v>97</v>
      </c>
      <c r="EH106" s="108" t="str">
        <f>IFERROR(EH104/EH105,"")</f>
        <v/>
      </c>
      <c r="EI106" s="109" t="str">
        <f>IFERROR(EI104/EI105,"")</f>
        <v/>
      </c>
      <c r="EK106" s="116" t="s">
        <v>97</v>
      </c>
      <c r="EL106" s="108" t="str">
        <f>IFERROR(EL104/EL105,"")</f>
        <v/>
      </c>
      <c r="EM106" s="108" t="str">
        <f>IFERROR(EM104/EM105,"")</f>
        <v/>
      </c>
      <c r="EN106" s="117" t="s">
        <v>97</v>
      </c>
      <c r="EO106" s="108" t="str">
        <f>IFERROR(EO104/EO105,"")</f>
        <v/>
      </c>
      <c r="EP106" s="109" t="str">
        <f>IFERROR(EP104/EP105,"")</f>
        <v/>
      </c>
      <c r="EQ106" s="77"/>
      <c r="ER106" s="116" t="s">
        <v>97</v>
      </c>
      <c r="ES106" s="108" t="str">
        <f>IFERROR(ES104/ES105,"")</f>
        <v/>
      </c>
      <c r="ET106" s="108" t="str">
        <f>IFERROR(ET104/ET105,"")</f>
        <v/>
      </c>
      <c r="EU106" s="117" t="s">
        <v>97</v>
      </c>
      <c r="EV106" s="108" t="str">
        <f>IFERROR(EV104/EV105,"")</f>
        <v/>
      </c>
      <c r="EW106" s="109" t="str">
        <f>IFERROR(EW104/EW105,"")</f>
        <v/>
      </c>
      <c r="EX106" s="77"/>
      <c r="EY106" s="116" t="s">
        <v>97</v>
      </c>
      <c r="EZ106" s="108" t="str">
        <f>IFERROR(EZ104/EZ105,"")</f>
        <v/>
      </c>
      <c r="FA106" s="108" t="str">
        <f>IFERROR(FA104/FA105,"")</f>
        <v/>
      </c>
      <c r="FB106" s="117" t="s">
        <v>97</v>
      </c>
      <c r="FC106" s="108" t="str">
        <f>IFERROR(FC104/FC105,"")</f>
        <v/>
      </c>
      <c r="FD106" s="109" t="str">
        <f>IFERROR(FD104/FD105,"")</f>
        <v/>
      </c>
      <c r="FE106" s="77"/>
      <c r="FF106" s="116" t="s">
        <v>97</v>
      </c>
      <c r="FG106" s="108" t="str">
        <f>IFERROR(FG104/FG105,"")</f>
        <v/>
      </c>
      <c r="FH106" s="108" t="str">
        <f>IFERROR(FH104/FH105,"")</f>
        <v/>
      </c>
      <c r="FI106" s="117" t="s">
        <v>97</v>
      </c>
      <c r="FJ106" s="108" t="str">
        <f>IFERROR(FJ104/FJ105,"")</f>
        <v/>
      </c>
      <c r="FK106" s="109" t="str">
        <f>IFERROR(FK104/FK105,"")</f>
        <v/>
      </c>
      <c r="FL106" s="77"/>
      <c r="FM106" s="116" t="s">
        <v>97</v>
      </c>
      <c r="FN106" s="108" t="str">
        <f>IFERROR(FN104/FN105,"")</f>
        <v/>
      </c>
      <c r="FO106" s="108" t="str">
        <f>IFERROR(FO104/FO105,"")</f>
        <v/>
      </c>
      <c r="FP106" s="117" t="s">
        <v>97</v>
      </c>
      <c r="FQ106" s="108" t="str">
        <f>IFERROR(FQ104/FQ105,"")</f>
        <v/>
      </c>
      <c r="FR106" s="109" t="str">
        <f>IFERROR(FR104/FR105,"")</f>
        <v/>
      </c>
      <c r="FS106" s="77"/>
      <c r="FT106" s="116" t="s">
        <v>97</v>
      </c>
      <c r="FU106" s="108" t="str">
        <f>IFERROR(FU104/FU105,"")</f>
        <v/>
      </c>
      <c r="FV106" s="108" t="str">
        <f>IFERROR(FV104/FV105,"")</f>
        <v/>
      </c>
      <c r="FW106" s="117" t="s">
        <v>97</v>
      </c>
      <c r="FX106" s="108" t="str">
        <f>IFERROR(FX104/FX105,"")</f>
        <v/>
      </c>
      <c r="FY106" s="109" t="str">
        <f>IFERROR(FY104/FY105,"")</f>
        <v/>
      </c>
      <c r="FZ106" s="77"/>
      <c r="GA106" s="116" t="s">
        <v>97</v>
      </c>
      <c r="GB106" s="108" t="str">
        <f>IFERROR(GB104/GB105,"")</f>
        <v/>
      </c>
      <c r="GC106" s="108" t="str">
        <f>IFERROR(GC104/GC105,"")</f>
        <v/>
      </c>
      <c r="GD106" s="117" t="s">
        <v>97</v>
      </c>
      <c r="GE106" s="108" t="str">
        <f>IFERROR(GE104/GE105,"")</f>
        <v/>
      </c>
      <c r="GF106" s="109" t="str">
        <f>IFERROR(GF104/GF105,"")</f>
        <v/>
      </c>
      <c r="GG106" s="77"/>
      <c r="GH106" s="116" t="s">
        <v>97</v>
      </c>
      <c r="GI106" s="108" t="str">
        <f>IFERROR(GI104/GI105,"")</f>
        <v/>
      </c>
      <c r="GJ106" s="108" t="str">
        <f>IFERROR(GJ104/GJ105,"")</f>
        <v/>
      </c>
      <c r="GK106" s="117" t="s">
        <v>97</v>
      </c>
      <c r="GL106" s="108" t="str">
        <f>IFERROR(GL104/GL105,"")</f>
        <v/>
      </c>
      <c r="GM106" s="109" t="str">
        <f>IFERROR(GM104/GM105,"")</f>
        <v/>
      </c>
      <c r="GN106" s="77"/>
      <c r="GO106" s="116" t="s">
        <v>97</v>
      </c>
      <c r="GP106" s="108" t="str">
        <f>IFERROR(GP104/GP105,"")</f>
        <v/>
      </c>
      <c r="GQ106" s="108" t="str">
        <f>IFERROR(GQ104/GQ105,"")</f>
        <v/>
      </c>
      <c r="GR106" s="117" t="s">
        <v>97</v>
      </c>
      <c r="GS106" s="108" t="str">
        <f>IFERROR(GS104/GS105,"")</f>
        <v/>
      </c>
      <c r="GT106" s="109" t="str">
        <f>IFERROR(GT104/GT105,"")</f>
        <v/>
      </c>
      <c r="GV106" s="116" t="s">
        <v>97</v>
      </c>
      <c r="GW106" s="108" t="str">
        <f>IFERROR(GW104/GW105,"")</f>
        <v/>
      </c>
      <c r="GX106" s="108" t="str">
        <f>IFERROR(GX104/GX105,"")</f>
        <v/>
      </c>
      <c r="GY106" s="117" t="s">
        <v>97</v>
      </c>
      <c r="GZ106" s="108" t="str">
        <f>IFERROR(GZ104/GZ105,"")</f>
        <v/>
      </c>
      <c r="HA106" s="109" t="str">
        <f>IFERROR(HA104/HA105,"")</f>
        <v/>
      </c>
      <c r="HC106" s="116" t="s">
        <v>97</v>
      </c>
      <c r="HD106" s="108" t="str">
        <f>IFERROR(HD104/HD105,"")</f>
        <v/>
      </c>
      <c r="HE106" s="108" t="str">
        <f>IFERROR(HE104/HE105,"")</f>
        <v/>
      </c>
      <c r="HF106" s="117" t="s">
        <v>97</v>
      </c>
      <c r="HG106" s="108" t="str">
        <f>IFERROR(HG104/HG105,"")</f>
        <v/>
      </c>
      <c r="HH106" s="109" t="str">
        <f>IFERROR(HH104/HH105,"")</f>
        <v/>
      </c>
      <c r="HJ106" s="116" t="s">
        <v>97</v>
      </c>
      <c r="HK106" s="108" t="str">
        <f>IFERROR(HK104/HK105,"")</f>
        <v/>
      </c>
      <c r="HL106" s="108" t="str">
        <f>IFERROR(HL104/HL105,"")</f>
        <v/>
      </c>
      <c r="HM106" s="117" t="s">
        <v>97</v>
      </c>
      <c r="HN106" s="108" t="str">
        <f>IFERROR(HN104/HN105,"")</f>
        <v/>
      </c>
      <c r="HO106" s="109" t="str">
        <f>IFERROR(HO104/HO105,"")</f>
        <v/>
      </c>
      <c r="HQ106" s="116" t="s">
        <v>97</v>
      </c>
      <c r="HR106" s="108" t="str">
        <f>IFERROR(HR104/HR105,"")</f>
        <v/>
      </c>
      <c r="HS106" s="108" t="str">
        <f>IFERROR(HS104/HS105,"")</f>
        <v/>
      </c>
      <c r="HT106" s="117" t="s">
        <v>97</v>
      </c>
      <c r="HU106" s="108" t="str">
        <f>IFERROR(HU104/HU105,"")</f>
        <v/>
      </c>
      <c r="HV106" s="109" t="str">
        <f>IFERROR(HV104/HV105,"")</f>
        <v/>
      </c>
      <c r="HX106" s="116" t="s">
        <v>97</v>
      </c>
      <c r="HY106" s="108" t="str">
        <f>IFERROR(HY104/HY105,"")</f>
        <v/>
      </c>
      <c r="HZ106" s="108" t="str">
        <f>IFERROR(HZ104/HZ105,"")</f>
        <v/>
      </c>
      <c r="IA106" s="117" t="s">
        <v>97</v>
      </c>
      <c r="IB106" s="108" t="str">
        <f>IFERROR(IB104/IB105,"")</f>
        <v/>
      </c>
      <c r="IC106" s="109" t="str">
        <f>IFERROR(IC104/IC105,"")</f>
        <v/>
      </c>
      <c r="IE106" s="116" t="s">
        <v>97</v>
      </c>
      <c r="IF106" s="108" t="str">
        <f>IFERROR(IF104/IF105,"")</f>
        <v/>
      </c>
      <c r="IG106" s="108" t="str">
        <f>IFERROR(IG104/IG105,"")</f>
        <v/>
      </c>
      <c r="IH106" s="117" t="s">
        <v>97</v>
      </c>
      <c r="II106" s="108" t="str">
        <f>IFERROR(II104/II105,"")</f>
        <v/>
      </c>
      <c r="IJ106" s="109" t="str">
        <f>IFERROR(IJ104/IJ105,"")</f>
        <v/>
      </c>
      <c r="IL106" s="116" t="s">
        <v>97</v>
      </c>
      <c r="IM106" s="108" t="str">
        <f>IFERROR(IM104/IM105,"")</f>
        <v/>
      </c>
      <c r="IN106" s="108" t="str">
        <f>IFERROR(IN104/IN105,"")</f>
        <v/>
      </c>
      <c r="IO106" s="117" t="s">
        <v>97</v>
      </c>
      <c r="IP106" s="108" t="str">
        <f>IFERROR(IP104/IP105,"")</f>
        <v/>
      </c>
      <c r="IQ106" s="109" t="str">
        <f>IFERROR(IQ104/IQ105,"")</f>
        <v/>
      </c>
      <c r="IS106" s="116" t="s">
        <v>97</v>
      </c>
      <c r="IT106" s="108" t="str">
        <f>IFERROR(IT104/IT105,"")</f>
        <v/>
      </c>
      <c r="IU106" s="108" t="str">
        <f>IFERROR(IU104/IU105,"")</f>
        <v/>
      </c>
      <c r="IV106" s="117" t="s">
        <v>97</v>
      </c>
      <c r="IW106" s="108" t="str">
        <f>IFERROR(IW104/IW105,"")</f>
        <v/>
      </c>
      <c r="IX106" s="109" t="str">
        <f>IFERROR(IX104/IX105,"")</f>
        <v/>
      </c>
      <c r="IZ106" s="116" t="s">
        <v>97</v>
      </c>
      <c r="JA106" s="108" t="str">
        <f>IFERROR(JA104/JA105,"")</f>
        <v/>
      </c>
      <c r="JB106" s="108" t="str">
        <f>IFERROR(JB104/JB105,"")</f>
        <v/>
      </c>
      <c r="JC106" s="117" t="s">
        <v>97</v>
      </c>
      <c r="JD106" s="108" t="str">
        <f>IFERROR(JD104/JD105,"")</f>
        <v/>
      </c>
      <c r="JE106" s="109" t="str">
        <f>IFERROR(JE104/JE105,"")</f>
        <v/>
      </c>
      <c r="JG106" s="116" t="s">
        <v>97</v>
      </c>
      <c r="JH106" s="108" t="str">
        <f>IFERROR(JH104/JH105,"")</f>
        <v/>
      </c>
      <c r="JI106" s="108" t="str">
        <f>IFERROR(JI104/JI105,"")</f>
        <v/>
      </c>
      <c r="JJ106" s="117" t="s">
        <v>97</v>
      </c>
      <c r="JK106" s="108" t="str">
        <f>IFERROR(JK104/JK105,"")</f>
        <v/>
      </c>
      <c r="JL106" s="109" t="str">
        <f>IFERROR(JL104/JL105,"")</f>
        <v/>
      </c>
      <c r="JN106" s="116" t="s">
        <v>97</v>
      </c>
      <c r="JO106" s="108" t="str">
        <f>IFERROR(JO104/JO105,"")</f>
        <v/>
      </c>
      <c r="JP106" s="108" t="str">
        <f>IFERROR(JP104/JP105,"")</f>
        <v/>
      </c>
      <c r="JQ106" s="117" t="s">
        <v>97</v>
      </c>
      <c r="JR106" s="108" t="str">
        <f>IFERROR(JR104/JR105,"")</f>
        <v/>
      </c>
      <c r="JS106" s="109" t="str">
        <f>IFERROR(JS104/JS105,"")</f>
        <v/>
      </c>
    </row>
    <row r="107" spans="1:279" s="78" customFormat="1" ht="12.75" hidden="1" thickBot="1">
      <c r="A107" s="122" t="s">
        <v>98</v>
      </c>
      <c r="B107" s="123">
        <f>1-0.000023*B102-0.00000002*B103</f>
        <v>1.0004519999999999</v>
      </c>
      <c r="C107" s="123">
        <f>1-0.000023*C102-0.00000002*C103</f>
        <v>1.0004519999999999</v>
      </c>
      <c r="D107" s="124" t="s">
        <v>99</v>
      </c>
      <c r="E107" s="123">
        <f>1-0.000023*E102-0.00000002*E103</f>
        <v>1.0004519999999999</v>
      </c>
      <c r="F107" s="125">
        <f>1-0.000023*F102-0.00000002*F103</f>
        <v>1.0004519999999999</v>
      </c>
      <c r="G107" s="77"/>
      <c r="H107" s="122" t="s">
        <v>98</v>
      </c>
      <c r="I107" s="123">
        <f>1-0.000023*I102-0.00000002*I103</f>
        <v>1.0004519999999999</v>
      </c>
      <c r="J107" s="123">
        <f>1-0.000023*J102-0.00000002*J103</f>
        <v>1.0004519999999999</v>
      </c>
      <c r="K107" s="124" t="s">
        <v>99</v>
      </c>
      <c r="L107" s="123">
        <f>1-0.000023*L102-0.00000002*L103</f>
        <v>1.0004519999999999</v>
      </c>
      <c r="M107" s="125">
        <f>1-0.000023*M102-0.00000002*M103</f>
        <v>1.0004519999999999</v>
      </c>
      <c r="N107" s="77"/>
      <c r="O107" s="122" t="s">
        <v>98</v>
      </c>
      <c r="P107" s="123">
        <f>1-0.000023*P102-0.00000002*P103</f>
        <v>1.0004519999999999</v>
      </c>
      <c r="Q107" s="123">
        <f>1-0.000023*Q102-0.00000002*Q103</f>
        <v>1.0004519999999999</v>
      </c>
      <c r="R107" s="124" t="s">
        <v>99</v>
      </c>
      <c r="S107" s="123">
        <f>1-0.000023*S102-0.00000002*S103</f>
        <v>1.0004519999999999</v>
      </c>
      <c r="T107" s="125">
        <f>1-0.000023*T102-0.00000002*T103</f>
        <v>1.0004519999999999</v>
      </c>
      <c r="U107" s="77"/>
      <c r="V107" s="122" t="s">
        <v>98</v>
      </c>
      <c r="W107" s="123">
        <f>1-0.000023*W102-0.00000002*W103</f>
        <v>1.0004519999999999</v>
      </c>
      <c r="X107" s="123">
        <f>1-0.000023*X102-0.00000002*X103</f>
        <v>1.0004519999999999</v>
      </c>
      <c r="Y107" s="124" t="s">
        <v>99</v>
      </c>
      <c r="Z107" s="123">
        <f>1-0.000023*Z102-0.00000002*Z103</f>
        <v>1.0004519999999999</v>
      </c>
      <c r="AA107" s="125">
        <f>1-0.000023*AA102-0.00000002*AA103</f>
        <v>1.0004519999999999</v>
      </c>
      <c r="AB107" s="77"/>
      <c r="AC107" s="122" t="s">
        <v>98</v>
      </c>
      <c r="AD107" s="123">
        <f>1-0.000023*AD102-0.00000002*AD103</f>
        <v>1.0004519999999999</v>
      </c>
      <c r="AE107" s="123">
        <f>1-0.000023*AE102-0.00000002*AE103</f>
        <v>1.0004519999999999</v>
      </c>
      <c r="AF107" s="124" t="s">
        <v>99</v>
      </c>
      <c r="AG107" s="123">
        <f>1-0.000023*AG102-0.00000002*AG103</f>
        <v>1.0004519999999999</v>
      </c>
      <c r="AH107" s="125">
        <f>1-0.000023*AH102-0.00000002*AH103</f>
        <v>1.0004519999999999</v>
      </c>
      <c r="AI107" s="77"/>
      <c r="AJ107" s="122" t="s">
        <v>98</v>
      </c>
      <c r="AK107" s="123">
        <f>1-0.000023*AK102-0.00000002*AK103</f>
        <v>1.0004519999999999</v>
      </c>
      <c r="AL107" s="123">
        <f>1-0.000023*AL102-0.00000002*AL103</f>
        <v>1.0004519999999999</v>
      </c>
      <c r="AM107" s="124" t="s">
        <v>99</v>
      </c>
      <c r="AN107" s="123">
        <f>1-0.000023*AN102-0.00000002*AN103</f>
        <v>1.0004519999999999</v>
      </c>
      <c r="AO107" s="125">
        <f>1-0.000023*AO102-0.00000002*AO103</f>
        <v>1.0004519999999999</v>
      </c>
      <c r="AP107" s="77"/>
      <c r="AQ107" s="122" t="s">
        <v>98</v>
      </c>
      <c r="AR107" s="123">
        <f>1-0.000023*AR102-0.00000002*AR103</f>
        <v>1.0004519999999999</v>
      </c>
      <c r="AS107" s="123">
        <f>1-0.000023*AS102-0.00000002*AS103</f>
        <v>1.0004519999999999</v>
      </c>
      <c r="AT107" s="124" t="s">
        <v>99</v>
      </c>
      <c r="AU107" s="123">
        <f>1-0.000023*AU102-0.00000002*AU103</f>
        <v>1.0004519999999999</v>
      </c>
      <c r="AV107" s="125">
        <f>1-0.000023*AV102-0.00000002*AV103</f>
        <v>1.0004519999999999</v>
      </c>
      <c r="AW107" s="77"/>
      <c r="AX107" s="122" t="s">
        <v>98</v>
      </c>
      <c r="AY107" s="123">
        <f>1-0.000023*AY102-0.00000002*AY103</f>
        <v>1.0004519999999999</v>
      </c>
      <c r="AZ107" s="123">
        <f>1-0.000023*AZ102-0.00000002*AZ103</f>
        <v>1.0004519999999999</v>
      </c>
      <c r="BA107" s="124" t="s">
        <v>99</v>
      </c>
      <c r="BB107" s="123">
        <f>1-0.000023*BB102-0.00000002*BB103</f>
        <v>1.0004519999999999</v>
      </c>
      <c r="BC107" s="125">
        <f>1-0.000023*BC102-0.00000002*BC103</f>
        <v>1.0004519999999999</v>
      </c>
      <c r="BD107" s="77"/>
      <c r="BE107" s="122" t="s">
        <v>98</v>
      </c>
      <c r="BF107" s="123">
        <f>1-0.000023*BF102-0.00000002*BF103</f>
        <v>1.0004519999999999</v>
      </c>
      <c r="BG107" s="123">
        <f>1-0.000023*BG102-0.00000002*BG103</f>
        <v>1.0004519999999999</v>
      </c>
      <c r="BH107" s="124" t="s">
        <v>99</v>
      </c>
      <c r="BI107" s="123">
        <f>1-0.000023*BI102-0.00000002*BI103</f>
        <v>1.0004519999999999</v>
      </c>
      <c r="BJ107" s="125">
        <f>1-0.000023*BJ102-0.00000002*BJ103</f>
        <v>1.0004519999999999</v>
      </c>
      <c r="BK107" s="77"/>
      <c r="BL107" s="122" t="s">
        <v>98</v>
      </c>
      <c r="BM107" s="123">
        <f>1-0.000023*BM102-0.00000002*BM103</f>
        <v>1.0004519999999999</v>
      </c>
      <c r="BN107" s="123">
        <f>1-0.000023*BN102-0.00000002*BN103</f>
        <v>1.0004519999999999</v>
      </c>
      <c r="BO107" s="124" t="s">
        <v>99</v>
      </c>
      <c r="BP107" s="123">
        <f>1-0.000023*BP102-0.00000002*BP103</f>
        <v>1.0004519999999999</v>
      </c>
      <c r="BQ107" s="125">
        <f>1-0.000023*BQ102-0.00000002*BQ103</f>
        <v>1.0004519999999999</v>
      </c>
      <c r="BS107" s="122" t="s">
        <v>98</v>
      </c>
      <c r="BT107" s="123">
        <f>1-0.000023*BT102-0.00000002*BT103</f>
        <v>1.0004519999999999</v>
      </c>
      <c r="BU107" s="123">
        <f>1-0.000023*BU102-0.00000002*BU103</f>
        <v>1.0004519999999999</v>
      </c>
      <c r="BV107" s="124" t="s">
        <v>99</v>
      </c>
      <c r="BW107" s="123">
        <f>1-0.000023*BW102-0.00000002*BW103</f>
        <v>1.0004519999999999</v>
      </c>
      <c r="BX107" s="125">
        <f>1-0.000023*BX102-0.00000002*BX103</f>
        <v>1.0004519999999999</v>
      </c>
      <c r="BZ107" s="122" t="s">
        <v>98</v>
      </c>
      <c r="CA107" s="123">
        <f>1-0.000023*CA102-0.00000002*CA103</f>
        <v>1.0004519999999999</v>
      </c>
      <c r="CB107" s="123">
        <f>1-0.000023*CB102-0.00000002*CB103</f>
        <v>1.0004519999999999</v>
      </c>
      <c r="CC107" s="124" t="s">
        <v>99</v>
      </c>
      <c r="CD107" s="123">
        <f>1-0.000023*CD102-0.00000002*CD103</f>
        <v>1.0004519999999999</v>
      </c>
      <c r="CE107" s="125">
        <f>1-0.000023*CE102-0.00000002*CE103</f>
        <v>1.0004519999999999</v>
      </c>
      <c r="CG107" s="122" t="s">
        <v>98</v>
      </c>
      <c r="CH107" s="123">
        <f>1-0.000023*CH102-0.00000002*CH103</f>
        <v>1.0004519999999999</v>
      </c>
      <c r="CI107" s="123">
        <f>1-0.000023*CI102-0.00000002*CI103</f>
        <v>1.0004519999999999</v>
      </c>
      <c r="CJ107" s="124" t="s">
        <v>99</v>
      </c>
      <c r="CK107" s="123">
        <f>1-0.000023*CK102-0.00000002*CK103</f>
        <v>1.0004519999999999</v>
      </c>
      <c r="CL107" s="125">
        <f>1-0.000023*CL102-0.00000002*CL103</f>
        <v>1.0004519999999999</v>
      </c>
      <c r="CN107" s="122" t="s">
        <v>98</v>
      </c>
      <c r="CO107" s="123">
        <f>1-0.000023*CO102-0.00000002*CO103</f>
        <v>1.0004519999999999</v>
      </c>
      <c r="CP107" s="123">
        <f>1-0.000023*CP102-0.00000002*CP103</f>
        <v>1.0004519999999999</v>
      </c>
      <c r="CQ107" s="124" t="s">
        <v>99</v>
      </c>
      <c r="CR107" s="123">
        <f>1-0.000023*CR102-0.00000002*CR103</f>
        <v>1.0004519999999999</v>
      </c>
      <c r="CS107" s="125">
        <f>1-0.000023*CS102-0.00000002*CS103</f>
        <v>1.0004519999999999</v>
      </c>
      <c r="CU107" s="122" t="s">
        <v>98</v>
      </c>
      <c r="CV107" s="123">
        <f>1-0.000023*CV102-0.00000002*CV103</f>
        <v>1.0004519999999999</v>
      </c>
      <c r="CW107" s="123">
        <f>1-0.000023*CW102-0.00000002*CW103</f>
        <v>1.0004519999999999</v>
      </c>
      <c r="CX107" s="124" t="s">
        <v>99</v>
      </c>
      <c r="CY107" s="123">
        <f>1-0.000023*CY102-0.00000002*CY103</f>
        <v>1.0004519999999999</v>
      </c>
      <c r="CZ107" s="125">
        <f>1-0.000023*CZ102-0.00000002*CZ103</f>
        <v>1.0004519999999999</v>
      </c>
      <c r="DB107" s="122" t="s">
        <v>98</v>
      </c>
      <c r="DC107" s="123">
        <f>1-0.000023*DC102-0.00000002*DC103</f>
        <v>1.0004519999999999</v>
      </c>
      <c r="DD107" s="123">
        <f>1-0.000023*DD102-0.00000002*DD103</f>
        <v>1.0004519999999999</v>
      </c>
      <c r="DE107" s="124" t="s">
        <v>99</v>
      </c>
      <c r="DF107" s="123">
        <f>1-0.000023*DF102-0.00000002*DF103</f>
        <v>1.0004519999999999</v>
      </c>
      <c r="DG107" s="125">
        <f>1-0.000023*DG102-0.00000002*DG103</f>
        <v>1.0004519999999999</v>
      </c>
      <c r="DI107" s="122" t="s">
        <v>98</v>
      </c>
      <c r="DJ107" s="123">
        <f>1-0.000023*DJ102-0.00000002*DJ103</f>
        <v>1.0004519999999999</v>
      </c>
      <c r="DK107" s="123">
        <f>1-0.000023*DK102-0.00000002*DK103</f>
        <v>1.0004519999999999</v>
      </c>
      <c r="DL107" s="124" t="s">
        <v>99</v>
      </c>
      <c r="DM107" s="123">
        <f>1-0.000023*DM102-0.00000002*DM103</f>
        <v>1.0004519999999999</v>
      </c>
      <c r="DN107" s="125">
        <f>1-0.000023*DN102-0.00000002*DN103</f>
        <v>1.0004519999999999</v>
      </c>
      <c r="DP107" s="122" t="s">
        <v>98</v>
      </c>
      <c r="DQ107" s="123">
        <f>1-0.000023*DQ102-0.00000002*DQ103</f>
        <v>1.0004519999999999</v>
      </c>
      <c r="DR107" s="123">
        <f>1-0.000023*DR102-0.00000002*DR103</f>
        <v>1.0004519999999999</v>
      </c>
      <c r="DS107" s="124" t="s">
        <v>99</v>
      </c>
      <c r="DT107" s="123">
        <f>1-0.000023*DT102-0.00000002*DT103</f>
        <v>1.0004519999999999</v>
      </c>
      <c r="DU107" s="125">
        <f>1-0.000023*DU102-0.00000002*DU103</f>
        <v>1.0004519999999999</v>
      </c>
      <c r="DW107" s="122" t="s">
        <v>98</v>
      </c>
      <c r="DX107" s="123">
        <f>1-0.000023*DX102-0.00000002*DX103</f>
        <v>1.0004519999999999</v>
      </c>
      <c r="DY107" s="123">
        <f>1-0.000023*DY102-0.00000002*DY103</f>
        <v>1.0004519999999999</v>
      </c>
      <c r="DZ107" s="124" t="s">
        <v>99</v>
      </c>
      <c r="EA107" s="123">
        <f>1-0.000023*EA102-0.00000002*EA103</f>
        <v>1.0004519999999999</v>
      </c>
      <c r="EB107" s="125">
        <f>1-0.000023*EB102-0.00000002*EB103</f>
        <v>1.0004519999999999</v>
      </c>
      <c r="ED107" s="122" t="s">
        <v>98</v>
      </c>
      <c r="EE107" s="123">
        <f>1-0.000023*EE102-0.00000002*EE103</f>
        <v>1.0004519999999999</v>
      </c>
      <c r="EF107" s="123">
        <f>1-0.000023*EF102-0.00000002*EF103</f>
        <v>1.0004519999999999</v>
      </c>
      <c r="EG107" s="124" t="s">
        <v>99</v>
      </c>
      <c r="EH107" s="123">
        <f>1-0.000023*EH102-0.00000002*EH103</f>
        <v>1.0004519999999999</v>
      </c>
      <c r="EI107" s="125">
        <f>1-0.000023*EI102-0.00000002*EI103</f>
        <v>1.0004519999999999</v>
      </c>
      <c r="EK107" s="122" t="s">
        <v>98</v>
      </c>
      <c r="EL107" s="123">
        <f>1-0.000023*EL102-0.00000002*EL103</f>
        <v>1.0004519999999999</v>
      </c>
      <c r="EM107" s="123">
        <f>1-0.000023*EM102-0.00000002*EM103</f>
        <v>1.0004519999999999</v>
      </c>
      <c r="EN107" s="124" t="s">
        <v>99</v>
      </c>
      <c r="EO107" s="123">
        <f>1-0.000023*EO102-0.00000002*EO103</f>
        <v>1.0004519999999999</v>
      </c>
      <c r="EP107" s="125">
        <f>1-0.000023*EP102-0.00000002*EP103</f>
        <v>1.0004519999999999</v>
      </c>
      <c r="EQ107" s="77"/>
      <c r="ER107" s="122" t="s">
        <v>98</v>
      </c>
      <c r="ES107" s="123">
        <f>1-0.000023*ES102-0.00000002*ES103</f>
        <v>1.0004519999999999</v>
      </c>
      <c r="ET107" s="123">
        <f>1-0.000023*ET102-0.00000002*ET103</f>
        <v>1.0004519999999999</v>
      </c>
      <c r="EU107" s="124" t="s">
        <v>99</v>
      </c>
      <c r="EV107" s="123">
        <f>1-0.000023*EV102-0.00000002*EV103</f>
        <v>1.0004519999999999</v>
      </c>
      <c r="EW107" s="125">
        <f>1-0.000023*EW102-0.00000002*EW103</f>
        <v>1.0004519999999999</v>
      </c>
      <c r="EX107" s="77"/>
      <c r="EY107" s="122" t="s">
        <v>98</v>
      </c>
      <c r="EZ107" s="123">
        <f>1-0.000023*EZ102-0.00000002*EZ103</f>
        <v>1.0004519999999999</v>
      </c>
      <c r="FA107" s="123">
        <f>1-0.000023*FA102-0.00000002*FA103</f>
        <v>1.0004519999999999</v>
      </c>
      <c r="FB107" s="124" t="s">
        <v>99</v>
      </c>
      <c r="FC107" s="123">
        <f>1-0.000023*FC102-0.00000002*FC103</f>
        <v>1.0004519999999999</v>
      </c>
      <c r="FD107" s="125">
        <f>1-0.000023*FD102-0.00000002*FD103</f>
        <v>1.0004519999999999</v>
      </c>
      <c r="FE107" s="77"/>
      <c r="FF107" s="122" t="s">
        <v>98</v>
      </c>
      <c r="FG107" s="123">
        <f>1-0.000023*FG102-0.00000002*FG103</f>
        <v>1.0004519999999999</v>
      </c>
      <c r="FH107" s="123">
        <f>1-0.000023*FH102-0.00000002*FH103</f>
        <v>1.0004519999999999</v>
      </c>
      <c r="FI107" s="124" t="s">
        <v>99</v>
      </c>
      <c r="FJ107" s="123">
        <f>1-0.000023*FJ102-0.00000002*FJ103</f>
        <v>1.0004519999999999</v>
      </c>
      <c r="FK107" s="125">
        <f>1-0.000023*FK102-0.00000002*FK103</f>
        <v>1.0004519999999999</v>
      </c>
      <c r="FL107" s="77"/>
      <c r="FM107" s="122" t="s">
        <v>98</v>
      </c>
      <c r="FN107" s="123">
        <f>1-0.000023*FN102-0.00000002*FN103</f>
        <v>1.0004519999999999</v>
      </c>
      <c r="FO107" s="123">
        <f>1-0.000023*FO102-0.00000002*FO103</f>
        <v>1.0004519999999999</v>
      </c>
      <c r="FP107" s="124" t="s">
        <v>99</v>
      </c>
      <c r="FQ107" s="123">
        <f>1-0.000023*FQ102-0.00000002*FQ103</f>
        <v>1.0004519999999999</v>
      </c>
      <c r="FR107" s="125">
        <f>1-0.000023*FR102-0.00000002*FR103</f>
        <v>1.0004519999999999</v>
      </c>
      <c r="FS107" s="77"/>
      <c r="FT107" s="122" t="s">
        <v>98</v>
      </c>
      <c r="FU107" s="123">
        <f>1-0.000023*FU102-0.00000002*FU103</f>
        <v>1.0004519999999999</v>
      </c>
      <c r="FV107" s="123">
        <f>1-0.000023*FV102-0.00000002*FV103</f>
        <v>1.0004519999999999</v>
      </c>
      <c r="FW107" s="124" t="s">
        <v>99</v>
      </c>
      <c r="FX107" s="123">
        <f>1-0.000023*FX102-0.00000002*FX103</f>
        <v>1.0004519999999999</v>
      </c>
      <c r="FY107" s="125">
        <f>1-0.000023*FY102-0.00000002*FY103</f>
        <v>1.0004519999999999</v>
      </c>
      <c r="FZ107" s="77"/>
      <c r="GA107" s="122" t="s">
        <v>98</v>
      </c>
      <c r="GB107" s="123">
        <f>1-0.000023*GB102-0.00000002*GB103</f>
        <v>1.0004519999999999</v>
      </c>
      <c r="GC107" s="123">
        <f>1-0.000023*GC102-0.00000002*GC103</f>
        <v>1.0004519999999999</v>
      </c>
      <c r="GD107" s="124" t="s">
        <v>99</v>
      </c>
      <c r="GE107" s="123">
        <f>1-0.000023*GE102-0.00000002*GE103</f>
        <v>1.0004519999999999</v>
      </c>
      <c r="GF107" s="125">
        <f>1-0.000023*GF102-0.00000002*GF103</f>
        <v>1.0004519999999999</v>
      </c>
      <c r="GG107" s="77"/>
      <c r="GH107" s="122" t="s">
        <v>98</v>
      </c>
      <c r="GI107" s="123">
        <f>1-0.000023*GI102-0.00000002*GI103</f>
        <v>1.0004519999999999</v>
      </c>
      <c r="GJ107" s="123">
        <f>1-0.000023*GJ102-0.00000002*GJ103</f>
        <v>1.0004519999999999</v>
      </c>
      <c r="GK107" s="124" t="s">
        <v>99</v>
      </c>
      <c r="GL107" s="123">
        <f>1-0.000023*GL102-0.00000002*GL103</f>
        <v>1.0004519999999999</v>
      </c>
      <c r="GM107" s="125">
        <f>1-0.000023*GM102-0.00000002*GM103</f>
        <v>1.0004519999999999</v>
      </c>
      <c r="GN107" s="77"/>
      <c r="GO107" s="122" t="s">
        <v>98</v>
      </c>
      <c r="GP107" s="123">
        <f>1-0.000023*GP102-0.00000002*GP103</f>
        <v>1.0004519999999999</v>
      </c>
      <c r="GQ107" s="123">
        <f>1-0.000023*GQ102-0.00000002*GQ103</f>
        <v>1.0004519999999999</v>
      </c>
      <c r="GR107" s="124" t="s">
        <v>99</v>
      </c>
      <c r="GS107" s="123">
        <f>1-0.000023*GS102-0.00000002*GS103</f>
        <v>1.0004519999999999</v>
      </c>
      <c r="GT107" s="125">
        <f>1-0.000023*GT102-0.00000002*GT103</f>
        <v>1.0004519999999999</v>
      </c>
      <c r="GV107" s="122" t="s">
        <v>98</v>
      </c>
      <c r="GW107" s="123">
        <f>1-0.000023*GW102-0.00000002*GW103</f>
        <v>1.0004519999999999</v>
      </c>
      <c r="GX107" s="123">
        <f>1-0.000023*GX102-0.00000002*GX103</f>
        <v>1.0004519999999999</v>
      </c>
      <c r="GY107" s="124" t="s">
        <v>99</v>
      </c>
      <c r="GZ107" s="123">
        <f>1-0.000023*GZ102-0.00000002*GZ103</f>
        <v>1.0004519999999999</v>
      </c>
      <c r="HA107" s="125">
        <f>1-0.000023*HA102-0.00000002*HA103</f>
        <v>1.0004519999999999</v>
      </c>
      <c r="HC107" s="122" t="s">
        <v>98</v>
      </c>
      <c r="HD107" s="123">
        <f>1-0.000023*HD102-0.00000002*HD103</f>
        <v>1.0004519999999999</v>
      </c>
      <c r="HE107" s="123">
        <f>1-0.000023*HE102-0.00000002*HE103</f>
        <v>1.0004519999999999</v>
      </c>
      <c r="HF107" s="124" t="s">
        <v>99</v>
      </c>
      <c r="HG107" s="123">
        <f>1-0.000023*HG102-0.00000002*HG103</f>
        <v>1.0004519999999999</v>
      </c>
      <c r="HH107" s="125">
        <f>1-0.000023*HH102-0.00000002*HH103</f>
        <v>1.0004519999999999</v>
      </c>
      <c r="HJ107" s="122" t="s">
        <v>98</v>
      </c>
      <c r="HK107" s="123">
        <f>1-0.000023*HK102-0.00000002*HK103</f>
        <v>1.0004519999999999</v>
      </c>
      <c r="HL107" s="123">
        <f>1-0.000023*HL102-0.00000002*HL103</f>
        <v>1.0004519999999999</v>
      </c>
      <c r="HM107" s="124" t="s">
        <v>99</v>
      </c>
      <c r="HN107" s="123">
        <f>1-0.000023*HN102-0.00000002*HN103</f>
        <v>1.0004519999999999</v>
      </c>
      <c r="HO107" s="125">
        <f>1-0.000023*HO102-0.00000002*HO103</f>
        <v>1.0004519999999999</v>
      </c>
      <c r="HQ107" s="122" t="s">
        <v>98</v>
      </c>
      <c r="HR107" s="123">
        <f>1-0.000023*HR102-0.00000002*HR103</f>
        <v>1.0004519999999999</v>
      </c>
      <c r="HS107" s="123">
        <f>1-0.000023*HS102-0.00000002*HS103</f>
        <v>1.0004519999999999</v>
      </c>
      <c r="HT107" s="124" t="s">
        <v>99</v>
      </c>
      <c r="HU107" s="123">
        <f>1-0.000023*HU102-0.00000002*HU103</f>
        <v>1.0004519999999999</v>
      </c>
      <c r="HV107" s="125">
        <f>1-0.000023*HV102-0.00000002*HV103</f>
        <v>1.0004519999999999</v>
      </c>
      <c r="HX107" s="122" t="s">
        <v>98</v>
      </c>
      <c r="HY107" s="123">
        <f>1-0.000023*HY102-0.00000002*HY103</f>
        <v>1.0004519999999999</v>
      </c>
      <c r="HZ107" s="123">
        <f>1-0.000023*HZ102-0.00000002*HZ103</f>
        <v>1.0004519999999999</v>
      </c>
      <c r="IA107" s="124" t="s">
        <v>99</v>
      </c>
      <c r="IB107" s="123">
        <f>1-0.000023*IB102-0.00000002*IB103</f>
        <v>1.0004519999999999</v>
      </c>
      <c r="IC107" s="125">
        <f>1-0.000023*IC102-0.00000002*IC103</f>
        <v>1.0004519999999999</v>
      </c>
      <c r="IE107" s="122" t="s">
        <v>98</v>
      </c>
      <c r="IF107" s="123">
        <f>1-0.000023*IF102-0.00000002*IF103</f>
        <v>1.0004519999999999</v>
      </c>
      <c r="IG107" s="123">
        <f>1-0.000023*IG102-0.00000002*IG103</f>
        <v>1.0004519999999999</v>
      </c>
      <c r="IH107" s="124" t="s">
        <v>99</v>
      </c>
      <c r="II107" s="123">
        <f>1-0.000023*II102-0.00000002*II103</f>
        <v>1.0004519999999999</v>
      </c>
      <c r="IJ107" s="125">
        <f>1-0.000023*IJ102-0.00000002*IJ103</f>
        <v>1.0004519999999999</v>
      </c>
      <c r="IL107" s="122" t="s">
        <v>98</v>
      </c>
      <c r="IM107" s="123">
        <f>1-0.000023*IM102-0.00000002*IM103</f>
        <v>1.0004519999999999</v>
      </c>
      <c r="IN107" s="123">
        <f>1-0.000023*IN102-0.00000002*IN103</f>
        <v>1.0004519999999999</v>
      </c>
      <c r="IO107" s="124" t="s">
        <v>99</v>
      </c>
      <c r="IP107" s="123">
        <f>1-0.000023*IP102-0.00000002*IP103</f>
        <v>1.0004519999999999</v>
      </c>
      <c r="IQ107" s="125">
        <f>1-0.000023*IQ102-0.00000002*IQ103</f>
        <v>1.0004519999999999</v>
      </c>
      <c r="IS107" s="122" t="s">
        <v>98</v>
      </c>
      <c r="IT107" s="123">
        <f>1-0.000023*IT102-0.00000002*IT103</f>
        <v>1.0004519999999999</v>
      </c>
      <c r="IU107" s="123">
        <f>1-0.000023*IU102-0.00000002*IU103</f>
        <v>1.0004519999999999</v>
      </c>
      <c r="IV107" s="124" t="s">
        <v>99</v>
      </c>
      <c r="IW107" s="123">
        <f>1-0.000023*IW102-0.00000002*IW103</f>
        <v>1.0004519999999999</v>
      </c>
      <c r="IX107" s="125">
        <f>1-0.000023*IX102-0.00000002*IX103</f>
        <v>1.0004519999999999</v>
      </c>
      <c r="IZ107" s="122" t="s">
        <v>98</v>
      </c>
      <c r="JA107" s="123">
        <f>1-0.000023*JA102-0.00000002*JA103</f>
        <v>1.0004519999999999</v>
      </c>
      <c r="JB107" s="123">
        <f>1-0.000023*JB102-0.00000002*JB103</f>
        <v>1.0004519999999999</v>
      </c>
      <c r="JC107" s="124" t="s">
        <v>99</v>
      </c>
      <c r="JD107" s="123">
        <f>1-0.000023*JD102-0.00000002*JD103</f>
        <v>1.0004519999999999</v>
      </c>
      <c r="JE107" s="125">
        <f>1-0.000023*JE102-0.00000002*JE103</f>
        <v>1.0004519999999999</v>
      </c>
      <c r="JG107" s="122" t="s">
        <v>98</v>
      </c>
      <c r="JH107" s="123">
        <f>1-0.000023*JH102-0.00000002*JH103</f>
        <v>1.0004519999999999</v>
      </c>
      <c r="JI107" s="123">
        <f>1-0.000023*JI102-0.00000002*JI103</f>
        <v>1.0004519999999999</v>
      </c>
      <c r="JJ107" s="124" t="s">
        <v>99</v>
      </c>
      <c r="JK107" s="123">
        <f>1-0.000023*JK102-0.00000002*JK103</f>
        <v>1.0004519999999999</v>
      </c>
      <c r="JL107" s="125">
        <f>1-0.000023*JL102-0.00000002*JL103</f>
        <v>1.0004519999999999</v>
      </c>
      <c r="JN107" s="122" t="s">
        <v>98</v>
      </c>
      <c r="JO107" s="123">
        <f>1-0.000023*JO102-0.00000002*JO103</f>
        <v>1.0004519999999999</v>
      </c>
      <c r="JP107" s="123">
        <f>1-0.000023*JP102-0.00000002*JP103</f>
        <v>1.0004519999999999</v>
      </c>
      <c r="JQ107" s="124" t="s">
        <v>99</v>
      </c>
      <c r="JR107" s="123">
        <f>1-0.000023*JR102-0.00000002*JR103</f>
        <v>1.0004519999999999</v>
      </c>
      <c r="JS107" s="125">
        <f>1-0.000023*JS102-0.00000002*JS103</f>
        <v>1.0004519999999999</v>
      </c>
    </row>
    <row r="108" spans="1:279" s="78" customFormat="1" ht="12.75" hidden="1" thickBot="1">
      <c r="A108" s="126" t="s">
        <v>84</v>
      </c>
      <c r="B108" s="127" t="str">
        <f>IFERROR(B106*B107,"")</f>
        <v/>
      </c>
      <c r="C108" s="127" t="str">
        <f>IFERROR(C106*C107,"")</f>
        <v/>
      </c>
      <c r="D108" s="128" t="s">
        <v>84</v>
      </c>
      <c r="E108" s="129" t="str">
        <f>IFERROR(E106*E107,"")</f>
        <v/>
      </c>
      <c r="F108" s="130" t="str">
        <f>IFERROR(F106*F107,"")</f>
        <v/>
      </c>
      <c r="G108" s="77"/>
      <c r="H108" s="126" t="s">
        <v>84</v>
      </c>
      <c r="I108" s="127" t="str">
        <f>IFERROR(I106*I107,"")</f>
        <v/>
      </c>
      <c r="J108" s="127" t="str">
        <f>IFERROR(J106*J107,"")</f>
        <v/>
      </c>
      <c r="K108" s="128" t="s">
        <v>84</v>
      </c>
      <c r="L108" s="129" t="str">
        <f>IFERROR(L106*L107,"")</f>
        <v/>
      </c>
      <c r="M108" s="130" t="str">
        <f>IFERROR(M106*M107,"")</f>
        <v/>
      </c>
      <c r="N108" s="77"/>
      <c r="O108" s="126" t="s">
        <v>84</v>
      </c>
      <c r="P108" s="127" t="str">
        <f>IFERROR(P106*P107,"")</f>
        <v/>
      </c>
      <c r="Q108" s="127" t="str">
        <f>IFERROR(Q106*Q107,"")</f>
        <v/>
      </c>
      <c r="R108" s="128" t="s">
        <v>84</v>
      </c>
      <c r="S108" s="129" t="str">
        <f>IFERROR(S106*S107,"")</f>
        <v/>
      </c>
      <c r="T108" s="130" t="str">
        <f>IFERROR(T106*T107,"")</f>
        <v/>
      </c>
      <c r="U108" s="77"/>
      <c r="V108" s="126" t="s">
        <v>84</v>
      </c>
      <c r="W108" s="127" t="str">
        <f>IFERROR(W106*W107,"")</f>
        <v/>
      </c>
      <c r="X108" s="127" t="str">
        <f>IFERROR(X106*X107,"")</f>
        <v/>
      </c>
      <c r="Y108" s="128" t="s">
        <v>84</v>
      </c>
      <c r="Z108" s="129" t="str">
        <f>IFERROR(Z106*Z107,"")</f>
        <v/>
      </c>
      <c r="AA108" s="130" t="str">
        <f>IFERROR(AA106*AA107,"")</f>
        <v/>
      </c>
      <c r="AB108" s="77"/>
      <c r="AC108" s="126" t="s">
        <v>84</v>
      </c>
      <c r="AD108" s="127" t="str">
        <f>IFERROR(AD106*AD107,"")</f>
        <v/>
      </c>
      <c r="AE108" s="127" t="str">
        <f>IFERROR(AE106*AE107,"")</f>
        <v/>
      </c>
      <c r="AF108" s="128" t="s">
        <v>84</v>
      </c>
      <c r="AG108" s="129" t="str">
        <f>IFERROR(AG106*AG107,"")</f>
        <v/>
      </c>
      <c r="AH108" s="130" t="str">
        <f>IFERROR(AH106*AH107,"")</f>
        <v/>
      </c>
      <c r="AI108" s="77"/>
      <c r="AJ108" s="126" t="s">
        <v>84</v>
      </c>
      <c r="AK108" s="127" t="str">
        <f>IFERROR(AK106*AK107,"")</f>
        <v/>
      </c>
      <c r="AL108" s="127" t="str">
        <f>IFERROR(AL106*AL107,"")</f>
        <v/>
      </c>
      <c r="AM108" s="128" t="s">
        <v>84</v>
      </c>
      <c r="AN108" s="129" t="str">
        <f>IFERROR(AN106*AN107,"")</f>
        <v/>
      </c>
      <c r="AO108" s="130" t="str">
        <f>IFERROR(AO106*AO107,"")</f>
        <v/>
      </c>
      <c r="AP108" s="77"/>
      <c r="AQ108" s="126" t="s">
        <v>84</v>
      </c>
      <c r="AR108" s="127" t="str">
        <f>IFERROR(AR106*AR107,"")</f>
        <v/>
      </c>
      <c r="AS108" s="127" t="str">
        <f>IFERROR(AS106*AS107,"")</f>
        <v/>
      </c>
      <c r="AT108" s="128" t="s">
        <v>84</v>
      </c>
      <c r="AU108" s="129" t="str">
        <f>IFERROR(AU106*AU107,"")</f>
        <v/>
      </c>
      <c r="AV108" s="130" t="str">
        <f>IFERROR(AV106*AV107,"")</f>
        <v/>
      </c>
      <c r="AW108" s="77"/>
      <c r="AX108" s="126" t="s">
        <v>84</v>
      </c>
      <c r="AY108" s="127" t="str">
        <f>IFERROR(AY106*AY107,"")</f>
        <v/>
      </c>
      <c r="AZ108" s="127" t="str">
        <f>IFERROR(AZ106*AZ107,"")</f>
        <v/>
      </c>
      <c r="BA108" s="128" t="s">
        <v>84</v>
      </c>
      <c r="BB108" s="129" t="str">
        <f>IFERROR(BB106*BB107,"")</f>
        <v/>
      </c>
      <c r="BC108" s="130" t="str">
        <f>IFERROR(BC106*BC107,"")</f>
        <v/>
      </c>
      <c r="BD108" s="77"/>
      <c r="BE108" s="126" t="s">
        <v>84</v>
      </c>
      <c r="BF108" s="127" t="str">
        <f>IFERROR(BF106*BF107,"")</f>
        <v/>
      </c>
      <c r="BG108" s="127" t="str">
        <f>IFERROR(BG106*BG107,"")</f>
        <v/>
      </c>
      <c r="BH108" s="128" t="s">
        <v>84</v>
      </c>
      <c r="BI108" s="129" t="str">
        <f>IFERROR(BI106*BI107,"")</f>
        <v/>
      </c>
      <c r="BJ108" s="130" t="str">
        <f>IFERROR(BJ106*BJ107,"")</f>
        <v/>
      </c>
      <c r="BK108" s="77"/>
      <c r="BL108" s="126" t="s">
        <v>84</v>
      </c>
      <c r="BM108" s="127" t="str">
        <f>IFERROR(BM106*BM107,"")</f>
        <v/>
      </c>
      <c r="BN108" s="127" t="str">
        <f>IFERROR(BN106*BN107,"")</f>
        <v/>
      </c>
      <c r="BO108" s="128" t="s">
        <v>84</v>
      </c>
      <c r="BP108" s="129" t="str">
        <f>IFERROR(BP106*BP107,"")</f>
        <v/>
      </c>
      <c r="BQ108" s="130" t="str">
        <f>IFERROR(BQ106*BQ107,"")</f>
        <v/>
      </c>
      <c r="BS108" s="126" t="s">
        <v>84</v>
      </c>
      <c r="BT108" s="127" t="str">
        <f>IFERROR(BT106*BT107,"")</f>
        <v/>
      </c>
      <c r="BU108" s="127" t="str">
        <f>IFERROR(BU106*BU107,"")</f>
        <v/>
      </c>
      <c r="BV108" s="128" t="s">
        <v>84</v>
      </c>
      <c r="BW108" s="129" t="str">
        <f>IFERROR(BW106*BW107,"")</f>
        <v/>
      </c>
      <c r="BX108" s="130" t="str">
        <f>IFERROR(BX106*BX107,"")</f>
        <v/>
      </c>
      <c r="BZ108" s="126" t="s">
        <v>84</v>
      </c>
      <c r="CA108" s="127" t="str">
        <f>IFERROR(CA106*CA107,"")</f>
        <v/>
      </c>
      <c r="CB108" s="127" t="str">
        <f>IFERROR(CB106*CB107,"")</f>
        <v/>
      </c>
      <c r="CC108" s="128" t="s">
        <v>84</v>
      </c>
      <c r="CD108" s="129" t="str">
        <f>IFERROR(CD106*CD107,"")</f>
        <v/>
      </c>
      <c r="CE108" s="130" t="str">
        <f>IFERROR(CE106*CE107,"")</f>
        <v/>
      </c>
      <c r="CG108" s="126" t="s">
        <v>84</v>
      </c>
      <c r="CH108" s="127" t="str">
        <f>IFERROR(CH106*CH107,"")</f>
        <v/>
      </c>
      <c r="CI108" s="127" t="str">
        <f>IFERROR(CI106*CI107,"")</f>
        <v/>
      </c>
      <c r="CJ108" s="128" t="s">
        <v>84</v>
      </c>
      <c r="CK108" s="129" t="str">
        <f>IFERROR(CK106*CK107,"")</f>
        <v/>
      </c>
      <c r="CL108" s="130" t="str">
        <f>IFERROR(CL106*CL107,"")</f>
        <v/>
      </c>
      <c r="CN108" s="126" t="s">
        <v>84</v>
      </c>
      <c r="CO108" s="127" t="str">
        <f>IFERROR(CO106*CO107,"")</f>
        <v/>
      </c>
      <c r="CP108" s="127" t="str">
        <f>IFERROR(CP106*CP107,"")</f>
        <v/>
      </c>
      <c r="CQ108" s="128" t="s">
        <v>84</v>
      </c>
      <c r="CR108" s="129" t="str">
        <f>IFERROR(CR106*CR107,"")</f>
        <v/>
      </c>
      <c r="CS108" s="130" t="str">
        <f>IFERROR(CS106*CS107,"")</f>
        <v/>
      </c>
      <c r="CU108" s="126" t="s">
        <v>84</v>
      </c>
      <c r="CV108" s="127" t="str">
        <f>IFERROR(CV106*CV107,"")</f>
        <v/>
      </c>
      <c r="CW108" s="127" t="str">
        <f>IFERROR(CW106*CW107,"")</f>
        <v/>
      </c>
      <c r="CX108" s="128" t="s">
        <v>84</v>
      </c>
      <c r="CY108" s="129" t="str">
        <f>IFERROR(CY106*CY107,"")</f>
        <v/>
      </c>
      <c r="CZ108" s="130" t="str">
        <f>IFERROR(CZ106*CZ107,"")</f>
        <v/>
      </c>
      <c r="DB108" s="126" t="s">
        <v>84</v>
      </c>
      <c r="DC108" s="127" t="str">
        <f>IFERROR(DC106*DC107,"")</f>
        <v/>
      </c>
      <c r="DD108" s="127" t="str">
        <f>IFERROR(DD106*DD107,"")</f>
        <v/>
      </c>
      <c r="DE108" s="128" t="s">
        <v>84</v>
      </c>
      <c r="DF108" s="129" t="str">
        <f>IFERROR(DF106*DF107,"")</f>
        <v/>
      </c>
      <c r="DG108" s="130" t="str">
        <f>IFERROR(DG106*DG107,"")</f>
        <v/>
      </c>
      <c r="DI108" s="126" t="s">
        <v>84</v>
      </c>
      <c r="DJ108" s="127" t="str">
        <f>IFERROR(DJ106*DJ107,"")</f>
        <v/>
      </c>
      <c r="DK108" s="127" t="str">
        <f>IFERROR(DK106*DK107,"")</f>
        <v/>
      </c>
      <c r="DL108" s="128" t="s">
        <v>84</v>
      </c>
      <c r="DM108" s="129" t="str">
        <f>IFERROR(DM106*DM107,"")</f>
        <v/>
      </c>
      <c r="DN108" s="130" t="str">
        <f>IFERROR(DN106*DN107,"")</f>
        <v/>
      </c>
      <c r="DP108" s="126" t="s">
        <v>84</v>
      </c>
      <c r="DQ108" s="127" t="str">
        <f>IFERROR(DQ106*DQ107,"")</f>
        <v/>
      </c>
      <c r="DR108" s="127" t="str">
        <f>IFERROR(DR106*DR107,"")</f>
        <v/>
      </c>
      <c r="DS108" s="128" t="s">
        <v>84</v>
      </c>
      <c r="DT108" s="129" t="str">
        <f>IFERROR(DT106*DT107,"")</f>
        <v/>
      </c>
      <c r="DU108" s="130" t="str">
        <f>IFERROR(DU106*DU107,"")</f>
        <v/>
      </c>
      <c r="DW108" s="126" t="s">
        <v>84</v>
      </c>
      <c r="DX108" s="127" t="str">
        <f>IFERROR(DX106*DX107,"")</f>
        <v/>
      </c>
      <c r="DY108" s="127" t="str">
        <f>IFERROR(DY106*DY107,"")</f>
        <v/>
      </c>
      <c r="DZ108" s="128" t="s">
        <v>84</v>
      </c>
      <c r="EA108" s="129" t="str">
        <f>IFERROR(EA106*EA107,"")</f>
        <v/>
      </c>
      <c r="EB108" s="130" t="str">
        <f>IFERROR(EB106*EB107,"")</f>
        <v/>
      </c>
      <c r="ED108" s="126" t="s">
        <v>84</v>
      </c>
      <c r="EE108" s="127" t="str">
        <f>IFERROR(EE106*EE107,"")</f>
        <v/>
      </c>
      <c r="EF108" s="127" t="str">
        <f>IFERROR(EF106*EF107,"")</f>
        <v/>
      </c>
      <c r="EG108" s="128" t="s">
        <v>84</v>
      </c>
      <c r="EH108" s="129" t="str">
        <f>IFERROR(EH106*EH107,"")</f>
        <v/>
      </c>
      <c r="EI108" s="130" t="str">
        <f>IFERROR(EI106*EI107,"")</f>
        <v/>
      </c>
      <c r="EK108" s="126" t="s">
        <v>84</v>
      </c>
      <c r="EL108" s="127" t="str">
        <f>IFERROR(EL106*EL107,"")</f>
        <v/>
      </c>
      <c r="EM108" s="127" t="str">
        <f>IFERROR(EM106*EM107,"")</f>
        <v/>
      </c>
      <c r="EN108" s="128" t="s">
        <v>84</v>
      </c>
      <c r="EO108" s="129" t="str">
        <f>IFERROR(EO106*EO107,"")</f>
        <v/>
      </c>
      <c r="EP108" s="130" t="str">
        <f>IFERROR(EP106*EP107,"")</f>
        <v/>
      </c>
      <c r="EQ108" s="77"/>
      <c r="ER108" s="126" t="s">
        <v>84</v>
      </c>
      <c r="ES108" s="127" t="str">
        <f>IFERROR(ES106*ES107,"")</f>
        <v/>
      </c>
      <c r="ET108" s="127" t="str">
        <f>IFERROR(ET106*ET107,"")</f>
        <v/>
      </c>
      <c r="EU108" s="128" t="s">
        <v>84</v>
      </c>
      <c r="EV108" s="129" t="str">
        <f>IFERROR(EV106*EV107,"")</f>
        <v/>
      </c>
      <c r="EW108" s="130" t="str">
        <f>IFERROR(EW106*EW107,"")</f>
        <v/>
      </c>
      <c r="EX108" s="77"/>
      <c r="EY108" s="126" t="s">
        <v>84</v>
      </c>
      <c r="EZ108" s="127" t="str">
        <f>IFERROR(EZ106*EZ107,"")</f>
        <v/>
      </c>
      <c r="FA108" s="127" t="str">
        <f>IFERROR(FA106*FA107,"")</f>
        <v/>
      </c>
      <c r="FB108" s="128" t="s">
        <v>84</v>
      </c>
      <c r="FC108" s="129" t="str">
        <f>IFERROR(FC106*FC107,"")</f>
        <v/>
      </c>
      <c r="FD108" s="130" t="str">
        <f>IFERROR(FD106*FD107,"")</f>
        <v/>
      </c>
      <c r="FE108" s="77"/>
      <c r="FF108" s="126" t="s">
        <v>84</v>
      </c>
      <c r="FG108" s="127" t="str">
        <f>IFERROR(FG106*FG107,"")</f>
        <v/>
      </c>
      <c r="FH108" s="127" t="str">
        <f>IFERROR(FH106*FH107,"")</f>
        <v/>
      </c>
      <c r="FI108" s="128" t="s">
        <v>84</v>
      </c>
      <c r="FJ108" s="129" t="str">
        <f>IFERROR(FJ106*FJ107,"")</f>
        <v/>
      </c>
      <c r="FK108" s="130" t="str">
        <f>IFERROR(FK106*FK107,"")</f>
        <v/>
      </c>
      <c r="FL108" s="77"/>
      <c r="FM108" s="126" t="s">
        <v>84</v>
      </c>
      <c r="FN108" s="127" t="str">
        <f>IFERROR(FN106*FN107,"")</f>
        <v/>
      </c>
      <c r="FO108" s="127" t="str">
        <f>IFERROR(FO106*FO107,"")</f>
        <v/>
      </c>
      <c r="FP108" s="128" t="s">
        <v>84</v>
      </c>
      <c r="FQ108" s="129" t="str">
        <f>IFERROR(FQ106*FQ107,"")</f>
        <v/>
      </c>
      <c r="FR108" s="130" t="str">
        <f>IFERROR(FR106*FR107,"")</f>
        <v/>
      </c>
      <c r="FS108" s="77"/>
      <c r="FT108" s="126" t="s">
        <v>84</v>
      </c>
      <c r="FU108" s="127" t="str">
        <f>IFERROR(FU106*FU107,"")</f>
        <v/>
      </c>
      <c r="FV108" s="127" t="str">
        <f>IFERROR(FV106*FV107,"")</f>
        <v/>
      </c>
      <c r="FW108" s="128" t="s">
        <v>84</v>
      </c>
      <c r="FX108" s="129" t="str">
        <f>IFERROR(FX106*FX107,"")</f>
        <v/>
      </c>
      <c r="FY108" s="130" t="str">
        <f>IFERROR(FY106*FY107,"")</f>
        <v/>
      </c>
      <c r="FZ108" s="77"/>
      <c r="GA108" s="126" t="s">
        <v>84</v>
      </c>
      <c r="GB108" s="127" t="str">
        <f>IFERROR(GB106*GB107,"")</f>
        <v/>
      </c>
      <c r="GC108" s="127" t="str">
        <f>IFERROR(GC106*GC107,"")</f>
        <v/>
      </c>
      <c r="GD108" s="128" t="s">
        <v>84</v>
      </c>
      <c r="GE108" s="129" t="str">
        <f>IFERROR(GE106*GE107,"")</f>
        <v/>
      </c>
      <c r="GF108" s="130" t="str">
        <f>IFERROR(GF106*GF107,"")</f>
        <v/>
      </c>
      <c r="GG108" s="77"/>
      <c r="GH108" s="126" t="s">
        <v>84</v>
      </c>
      <c r="GI108" s="127" t="str">
        <f>IFERROR(GI106*GI107,"")</f>
        <v/>
      </c>
      <c r="GJ108" s="127" t="str">
        <f>IFERROR(GJ106*GJ107,"")</f>
        <v/>
      </c>
      <c r="GK108" s="128" t="s">
        <v>84</v>
      </c>
      <c r="GL108" s="129" t="str">
        <f>IFERROR(GL106*GL107,"")</f>
        <v/>
      </c>
      <c r="GM108" s="130" t="str">
        <f>IFERROR(GM106*GM107,"")</f>
        <v/>
      </c>
      <c r="GN108" s="77"/>
      <c r="GO108" s="126" t="s">
        <v>84</v>
      </c>
      <c r="GP108" s="127" t="str">
        <f>IFERROR(GP106*GP107,"")</f>
        <v/>
      </c>
      <c r="GQ108" s="127" t="str">
        <f>IFERROR(GQ106*GQ107,"")</f>
        <v/>
      </c>
      <c r="GR108" s="128" t="s">
        <v>84</v>
      </c>
      <c r="GS108" s="129" t="str">
        <f>IFERROR(GS106*GS107,"")</f>
        <v/>
      </c>
      <c r="GT108" s="130" t="str">
        <f>IFERROR(GT106*GT107,"")</f>
        <v/>
      </c>
      <c r="GV108" s="126" t="s">
        <v>84</v>
      </c>
      <c r="GW108" s="127" t="str">
        <f>IFERROR(GW106*GW107,"")</f>
        <v/>
      </c>
      <c r="GX108" s="127" t="str">
        <f>IFERROR(GX106*GX107,"")</f>
        <v/>
      </c>
      <c r="GY108" s="128" t="s">
        <v>84</v>
      </c>
      <c r="GZ108" s="129" t="str">
        <f>IFERROR(GZ106*GZ107,"")</f>
        <v/>
      </c>
      <c r="HA108" s="130" t="str">
        <f>IFERROR(HA106*HA107,"")</f>
        <v/>
      </c>
      <c r="HC108" s="126" t="s">
        <v>84</v>
      </c>
      <c r="HD108" s="127" t="str">
        <f>IFERROR(HD106*HD107,"")</f>
        <v/>
      </c>
      <c r="HE108" s="127" t="str">
        <f>IFERROR(HE106*HE107,"")</f>
        <v/>
      </c>
      <c r="HF108" s="128" t="s">
        <v>84</v>
      </c>
      <c r="HG108" s="129" t="str">
        <f>IFERROR(HG106*HG107,"")</f>
        <v/>
      </c>
      <c r="HH108" s="130" t="str">
        <f>IFERROR(HH106*HH107,"")</f>
        <v/>
      </c>
      <c r="HJ108" s="126" t="s">
        <v>84</v>
      </c>
      <c r="HK108" s="127" t="str">
        <f>IFERROR(HK106*HK107,"")</f>
        <v/>
      </c>
      <c r="HL108" s="127" t="str">
        <f>IFERROR(HL106*HL107,"")</f>
        <v/>
      </c>
      <c r="HM108" s="128" t="s">
        <v>84</v>
      </c>
      <c r="HN108" s="129" t="str">
        <f>IFERROR(HN106*HN107,"")</f>
        <v/>
      </c>
      <c r="HO108" s="130" t="str">
        <f>IFERROR(HO106*HO107,"")</f>
        <v/>
      </c>
      <c r="HQ108" s="126" t="s">
        <v>84</v>
      </c>
      <c r="HR108" s="127" t="str">
        <f>IFERROR(HR106*HR107,"")</f>
        <v/>
      </c>
      <c r="HS108" s="127" t="str">
        <f>IFERROR(HS106*HS107,"")</f>
        <v/>
      </c>
      <c r="HT108" s="128" t="s">
        <v>84</v>
      </c>
      <c r="HU108" s="129" t="str">
        <f>IFERROR(HU106*HU107,"")</f>
        <v/>
      </c>
      <c r="HV108" s="130" t="str">
        <f>IFERROR(HV106*HV107,"")</f>
        <v/>
      </c>
      <c r="HX108" s="126" t="s">
        <v>84</v>
      </c>
      <c r="HY108" s="127" t="str">
        <f>IFERROR(HY106*HY107,"")</f>
        <v/>
      </c>
      <c r="HZ108" s="127" t="str">
        <f>IFERROR(HZ106*HZ107,"")</f>
        <v/>
      </c>
      <c r="IA108" s="128" t="s">
        <v>84</v>
      </c>
      <c r="IB108" s="129" t="str">
        <f>IFERROR(IB106*IB107,"")</f>
        <v/>
      </c>
      <c r="IC108" s="130" t="str">
        <f>IFERROR(IC106*IC107,"")</f>
        <v/>
      </c>
      <c r="IE108" s="126" t="s">
        <v>84</v>
      </c>
      <c r="IF108" s="127" t="str">
        <f>IFERROR(IF106*IF107,"")</f>
        <v/>
      </c>
      <c r="IG108" s="127" t="str">
        <f>IFERROR(IG106*IG107,"")</f>
        <v/>
      </c>
      <c r="IH108" s="128" t="s">
        <v>84</v>
      </c>
      <c r="II108" s="129" t="str">
        <f>IFERROR(II106*II107,"")</f>
        <v/>
      </c>
      <c r="IJ108" s="130" t="str">
        <f>IFERROR(IJ106*IJ107,"")</f>
        <v/>
      </c>
      <c r="IL108" s="126" t="s">
        <v>84</v>
      </c>
      <c r="IM108" s="127" t="str">
        <f>IFERROR(IM106*IM107,"")</f>
        <v/>
      </c>
      <c r="IN108" s="127" t="str">
        <f>IFERROR(IN106*IN107,"")</f>
        <v/>
      </c>
      <c r="IO108" s="128" t="s">
        <v>84</v>
      </c>
      <c r="IP108" s="129" t="str">
        <f>IFERROR(IP106*IP107,"")</f>
        <v/>
      </c>
      <c r="IQ108" s="130" t="str">
        <f>IFERROR(IQ106*IQ107,"")</f>
        <v/>
      </c>
      <c r="IS108" s="126" t="s">
        <v>84</v>
      </c>
      <c r="IT108" s="127" t="str">
        <f>IFERROR(IT106*IT107,"")</f>
        <v/>
      </c>
      <c r="IU108" s="127" t="str">
        <f>IFERROR(IU106*IU107,"")</f>
        <v/>
      </c>
      <c r="IV108" s="128" t="s">
        <v>84</v>
      </c>
      <c r="IW108" s="129" t="str">
        <f>IFERROR(IW106*IW107,"")</f>
        <v/>
      </c>
      <c r="IX108" s="130" t="str">
        <f>IFERROR(IX106*IX107,"")</f>
        <v/>
      </c>
      <c r="IZ108" s="126" t="s">
        <v>84</v>
      </c>
      <c r="JA108" s="127" t="str">
        <f>IFERROR(JA106*JA107,"")</f>
        <v/>
      </c>
      <c r="JB108" s="127" t="str">
        <f>IFERROR(JB106*JB107,"")</f>
        <v/>
      </c>
      <c r="JC108" s="128" t="s">
        <v>84</v>
      </c>
      <c r="JD108" s="129" t="str">
        <f>IFERROR(JD106*JD107,"")</f>
        <v/>
      </c>
      <c r="JE108" s="130" t="str">
        <f>IFERROR(JE106*JE107,"")</f>
        <v/>
      </c>
      <c r="JG108" s="126" t="s">
        <v>84</v>
      </c>
      <c r="JH108" s="127" t="str">
        <f>IFERROR(JH106*JH107,"")</f>
        <v/>
      </c>
      <c r="JI108" s="127" t="str">
        <f>IFERROR(JI106*JI107,"")</f>
        <v/>
      </c>
      <c r="JJ108" s="128" t="s">
        <v>84</v>
      </c>
      <c r="JK108" s="129" t="str">
        <f>IFERROR(JK106*JK107,"")</f>
        <v/>
      </c>
      <c r="JL108" s="130" t="str">
        <f>IFERROR(JL106*JL107,"")</f>
        <v/>
      </c>
      <c r="JN108" s="126" t="s">
        <v>84</v>
      </c>
      <c r="JO108" s="127" t="str">
        <f>IFERROR(JO106*JO107,"")</f>
        <v/>
      </c>
      <c r="JP108" s="127" t="str">
        <f>IFERROR(JP106*JP107,"")</f>
        <v/>
      </c>
      <c r="JQ108" s="128" t="s">
        <v>84</v>
      </c>
      <c r="JR108" s="129" t="str">
        <f>IFERROR(JR106*JR107,"")</f>
        <v/>
      </c>
      <c r="JS108" s="130" t="str">
        <f>IFERROR(JS106*JS107,"")</f>
        <v/>
      </c>
    </row>
    <row r="109" spans="1:279" s="78" customFormat="1" ht="12" hidden="1">
      <c r="A109" s="131" t="str">
        <f>IFERROR(LOOKUP(B109,$B$69:$B$91,$A$69:$A$91),"")</f>
        <v/>
      </c>
      <c r="B109" s="132">
        <f>B95</f>
        <v>0</v>
      </c>
      <c r="C109" s="133" t="str">
        <f>IFERROR(LOOKUP(A109,$A$69:$A$91,$C$69:$C$91),"")</f>
        <v/>
      </c>
      <c r="D109" s="133" t="str">
        <f t="shared" ref="D109:D116" si="156">IFERROR(LOOKUP(A109,$A$69:$A$91,$D$69:$D$91),"")</f>
        <v/>
      </c>
      <c r="E109" s="133" t="str">
        <f t="shared" ref="E109:E116" si="157">IFERROR(LOOKUP(A109,$A$69:$A$91,$E$69:$E$91),"")</f>
        <v/>
      </c>
      <c r="F109" s="134" t="str">
        <f t="shared" ref="F109:F116" si="158">IFERROR(LOOKUP(A109,$A$69:$A$91,$F$69:$F$91),"")</f>
        <v/>
      </c>
      <c r="G109" s="77"/>
      <c r="H109" s="131" t="str">
        <f>IFERROR(LOOKUP(I109,$B$69:$B$91,$A$69:$A$91),"")</f>
        <v/>
      </c>
      <c r="I109" s="132">
        <f>I95</f>
        <v>0</v>
      </c>
      <c r="J109" s="133" t="str">
        <f>IFERROR(LOOKUP($H$109,$A$69:$A$91,$C$69:$C$91),"")</f>
        <v/>
      </c>
      <c r="K109" s="133" t="str">
        <f>IFERROR(LOOKUP($H$109,$A$69:$A$91,$D$69:$D$91),"")</f>
        <v/>
      </c>
      <c r="L109" s="133" t="str">
        <f>IFERROR(LOOKUP($H$109,$A$69:$A$91,$E$69:$E$91),"")</f>
        <v/>
      </c>
      <c r="M109" s="134" t="str">
        <f>IFERROR(LOOKUP($H$109,$A$69:$A$91,$F$69:$F$91),"")</f>
        <v/>
      </c>
      <c r="N109" s="77"/>
      <c r="O109" s="131" t="str">
        <f>IFERROR(LOOKUP(P109,$B$69:$B$91,$A$69:$A$91),"")</f>
        <v/>
      </c>
      <c r="P109" s="132">
        <f>P95</f>
        <v>0</v>
      </c>
      <c r="Q109" s="133" t="str">
        <f t="shared" ref="Q109:Q116" si="159">IFERROR(LOOKUP(O109,$A$69:$A$91,$C$69:$C$91),"")</f>
        <v/>
      </c>
      <c r="R109" s="133" t="str">
        <f t="shared" ref="R109:R116" si="160">IFERROR(LOOKUP(O109,$A$69:$A$91,$D$69:$D$91),"")</f>
        <v/>
      </c>
      <c r="S109" s="133" t="str">
        <f t="shared" ref="S109:S116" si="161">IFERROR(LOOKUP(O109,$A$69:$A$91,$E$69:$E$91),"")</f>
        <v/>
      </c>
      <c r="T109" s="134" t="str">
        <f t="shared" ref="T109:T116" si="162">IFERROR(LOOKUP(O109,$A$69:$A$91,$F$69:$F$91),"")</f>
        <v/>
      </c>
      <c r="U109" s="77"/>
      <c r="V109" s="131" t="str">
        <f>IFERROR(LOOKUP(W109,$B$69:$B$91,$A$69:$A$91),"")</f>
        <v/>
      </c>
      <c r="W109" s="132">
        <f>W95</f>
        <v>0</v>
      </c>
      <c r="X109" s="133" t="str">
        <f t="shared" ref="X109:X116" si="163">IFERROR(LOOKUP(V109,$A$69:$A$91,$C$69:$C$91),"")</f>
        <v/>
      </c>
      <c r="Y109" s="133" t="str">
        <f t="shared" ref="Y109:Y116" si="164">IFERROR(LOOKUP(V109,$A$69:$A$91,$D$69:$D$91),"")</f>
        <v/>
      </c>
      <c r="Z109" s="133" t="str">
        <f t="shared" ref="Z109:Z116" si="165">IFERROR(LOOKUP(V109,$A$69:$A$91,$E$69:$E$91),"")</f>
        <v/>
      </c>
      <c r="AA109" s="134" t="str">
        <f t="shared" ref="AA109:AA116" si="166">IFERROR(LOOKUP(V109,$A$69:$A$91,$F$69:$F$91),"")</f>
        <v/>
      </c>
      <c r="AB109" s="77"/>
      <c r="AC109" s="131" t="str">
        <f>IFERROR(LOOKUP(AD109,$B$69:$B$91,$A$69:$A$91),"")</f>
        <v/>
      </c>
      <c r="AD109" s="132">
        <f>AD95</f>
        <v>0</v>
      </c>
      <c r="AE109" s="133" t="str">
        <f t="shared" ref="AE109:AE116" si="167">IFERROR(LOOKUP(AC109,$A$69:$A$91,$C$69:$C$91),"")</f>
        <v/>
      </c>
      <c r="AF109" s="133" t="str">
        <f t="shared" ref="AF109:AF116" si="168">IFERROR(LOOKUP(AC109,$A$69:$A$91,$D$69:$D$91),"")</f>
        <v/>
      </c>
      <c r="AG109" s="133" t="str">
        <f t="shared" ref="AG109:AG116" si="169">IFERROR(LOOKUP(AC109,$A$69:$A$91,$E$69:$E$91),"")</f>
        <v/>
      </c>
      <c r="AH109" s="134" t="str">
        <f t="shared" ref="AH109:AH116" si="170">IFERROR(LOOKUP(AC109,$A$69:$A$91,$F$69:$F$91),"")</f>
        <v/>
      </c>
      <c r="AI109" s="77"/>
      <c r="AJ109" s="131" t="str">
        <f>IFERROR(LOOKUP(AK109,$B$69:$B$91,$A$69:$A$91),"")</f>
        <v/>
      </c>
      <c r="AK109" s="132">
        <f>AK95</f>
        <v>0</v>
      </c>
      <c r="AL109" s="133" t="str">
        <f t="shared" ref="AL109:AL116" si="171">IFERROR(LOOKUP(AJ109,$A$69:$A$91,$C$69:$C$91),"")</f>
        <v/>
      </c>
      <c r="AM109" s="133" t="str">
        <f t="shared" ref="AM109:AM116" si="172">IFERROR(LOOKUP(AJ109,$A$69:$A$91,$D$69:$D$91),"")</f>
        <v/>
      </c>
      <c r="AN109" s="133" t="str">
        <f t="shared" ref="AN109:AN116" si="173">IFERROR(LOOKUP(AJ109,$A$69:$A$91,$E$69:$E$91),"")</f>
        <v/>
      </c>
      <c r="AO109" s="134" t="str">
        <f t="shared" ref="AO109:AO116" si="174">IFERROR(LOOKUP(AJ109,$A$69:$A$91,$F$69:$F$91),"")</f>
        <v/>
      </c>
      <c r="AP109" s="77"/>
      <c r="AQ109" s="131" t="str">
        <f>IFERROR(LOOKUP(AR109,$B$69:$B$91,$A$69:$A$91),"")</f>
        <v/>
      </c>
      <c r="AR109" s="132">
        <f>AR95</f>
        <v>0</v>
      </c>
      <c r="AS109" s="133" t="str">
        <f t="shared" ref="AS109:AS116" si="175">IFERROR(LOOKUP(AQ109,$A$69:$A$91,$C$69:$C$91),"")</f>
        <v/>
      </c>
      <c r="AT109" s="133" t="str">
        <f t="shared" ref="AT109:AT116" si="176">IFERROR(LOOKUP(AQ109,$A$69:$A$91,$D$69:$D$91),"")</f>
        <v/>
      </c>
      <c r="AU109" s="133" t="str">
        <f t="shared" ref="AU109:AU116" si="177">IFERROR(LOOKUP(AQ109,$A$69:$A$91,$E$69:$E$91),"")</f>
        <v/>
      </c>
      <c r="AV109" s="134" t="str">
        <f t="shared" ref="AV109:AV116" si="178">IFERROR(LOOKUP(AQ109,$A$69:$A$91,$F$69:$F$91),"")</f>
        <v/>
      </c>
      <c r="AW109" s="77"/>
      <c r="AX109" s="131" t="str">
        <f>IFERROR(LOOKUP(AY109,$B$69:$B$91,$A$69:$A$91),"")</f>
        <v/>
      </c>
      <c r="AY109" s="132">
        <f>AY95</f>
        <v>0</v>
      </c>
      <c r="AZ109" s="133" t="str">
        <f t="shared" ref="AZ109:AZ116" si="179">IFERROR(LOOKUP(AX109,$A$69:$A$91,$C$69:$C$91),"")</f>
        <v/>
      </c>
      <c r="BA109" s="133" t="str">
        <f t="shared" ref="BA109:BA116" si="180">IFERROR(LOOKUP(AX109,$A$69:$A$91,$D$69:$D$91),"")</f>
        <v/>
      </c>
      <c r="BB109" s="133" t="str">
        <f t="shared" ref="BB109:BB116" si="181">IFERROR(LOOKUP(AX109,$A$69:$A$91,$E$69:$E$91),"")</f>
        <v/>
      </c>
      <c r="BC109" s="134" t="str">
        <f t="shared" ref="BC109:BC116" si="182">IFERROR(LOOKUP(AX109,$A$69:$A$91,$F$69:$F$91),"")</f>
        <v/>
      </c>
      <c r="BD109" s="77"/>
      <c r="BE109" s="131" t="str">
        <f>IFERROR(LOOKUP(BF109,$B$69:$B$91,$A$69:$A$91),"")</f>
        <v/>
      </c>
      <c r="BF109" s="132">
        <f>BF95</f>
        <v>0</v>
      </c>
      <c r="BG109" s="133" t="str">
        <f t="shared" ref="BG109:BG116" si="183">IFERROR(LOOKUP(BE109,$A$69:$A$91,$C$69:$C$91),"")</f>
        <v/>
      </c>
      <c r="BH109" s="133" t="str">
        <f t="shared" ref="BH109:BH116" si="184">IFERROR(LOOKUP(BE109,$A$69:$A$91,$D$69:$D$91),"")</f>
        <v/>
      </c>
      <c r="BI109" s="133" t="str">
        <f t="shared" ref="BI109:BI116" si="185">IFERROR(LOOKUP(BE109,$A$69:$A$91,$E$69:$E$91),"")</f>
        <v/>
      </c>
      <c r="BJ109" s="134" t="str">
        <f t="shared" ref="BJ109:BJ116" si="186">IFERROR(LOOKUP(BE109,$A$69:$A$91,$F$69:$F$91),"")</f>
        <v/>
      </c>
      <c r="BK109" s="77"/>
      <c r="BL109" s="131" t="str">
        <f>IFERROR(LOOKUP(BM109,$B$69:$B$91,$A$69:$A$91),"")</f>
        <v/>
      </c>
      <c r="BM109" s="132">
        <f>BM95</f>
        <v>0</v>
      </c>
      <c r="BN109" s="133" t="str">
        <f t="shared" ref="BN109:BN116" si="187">IFERROR(LOOKUP(BL109,$A$69:$A$91,$C$69:$C$91),"")</f>
        <v/>
      </c>
      <c r="BO109" s="133" t="str">
        <f t="shared" ref="BO109:BO116" si="188">IFERROR(LOOKUP(BL109,$A$69:$A$91,$D$69:$D$91),"")</f>
        <v/>
      </c>
      <c r="BP109" s="133" t="str">
        <f t="shared" ref="BP109:BP116" si="189">IFERROR(LOOKUP(BL109,$A$69:$A$91,$E$69:$E$91),"")</f>
        <v/>
      </c>
      <c r="BQ109" s="134" t="str">
        <f t="shared" ref="BQ109:BQ116" si="190">IFERROR(LOOKUP(BL109,$A$69:$A$91,$F$69:$F$91),"")</f>
        <v/>
      </c>
      <c r="BS109" s="131" t="str">
        <f>IFERROR(LOOKUP(BT109,$B$69:$B$91,$A$69:$A$91),"")</f>
        <v/>
      </c>
      <c r="BT109" s="132">
        <f>BT95</f>
        <v>0</v>
      </c>
      <c r="BU109" s="133" t="str">
        <f t="shared" ref="BU109:BU116" si="191">IFERROR(LOOKUP(BS109,$A$69:$A$91,$C$69:$C$91),"")</f>
        <v/>
      </c>
      <c r="BV109" s="133" t="str">
        <f t="shared" ref="BV109:BV116" si="192">IFERROR(LOOKUP(BS109,$A$69:$A$91,$D$69:$D$91),"")</f>
        <v/>
      </c>
      <c r="BW109" s="133" t="str">
        <f t="shared" ref="BW109:BW116" si="193">IFERROR(LOOKUP(BS109,$A$69:$A$91,$E$69:$E$91),"")</f>
        <v/>
      </c>
      <c r="BX109" s="134" t="str">
        <f t="shared" ref="BX109:BX116" si="194">IFERROR(LOOKUP(BS109,$A$69:$A$91,$F$69:$F$91),"")</f>
        <v/>
      </c>
      <c r="BZ109" s="131" t="str">
        <f>IFERROR(LOOKUP(CA109,$B$69:$B$91,$A$69:$A$91),"")</f>
        <v/>
      </c>
      <c r="CA109" s="132">
        <f>CA95</f>
        <v>0</v>
      </c>
      <c r="CB109" s="133" t="str">
        <f t="shared" ref="CB109:CB116" si="195">IFERROR(LOOKUP(BZ109,$A$69:$A$91,$C$69:$C$91),"")</f>
        <v/>
      </c>
      <c r="CC109" s="133" t="str">
        <f t="shared" ref="CC109:CC116" si="196">IFERROR(LOOKUP(BZ109,$A$69:$A$91,$D$69:$D$91),"")</f>
        <v/>
      </c>
      <c r="CD109" s="133" t="str">
        <f t="shared" ref="CD109:CD116" si="197">IFERROR(LOOKUP(BZ109,$A$69:$A$91,$E$69:$E$91),"")</f>
        <v/>
      </c>
      <c r="CE109" s="134" t="str">
        <f t="shared" ref="CE109:CE116" si="198">IFERROR(LOOKUP(BZ109,$A$69:$A$91,$F$69:$F$91),"")</f>
        <v/>
      </c>
      <c r="CG109" s="131" t="str">
        <f>IFERROR(LOOKUP(CH109,$B$69:$B$91,$A$69:$A$91),"")</f>
        <v/>
      </c>
      <c r="CH109" s="132">
        <f>CH95</f>
        <v>0</v>
      </c>
      <c r="CI109" s="133" t="str">
        <f t="shared" ref="CI109:CI116" si="199">IFERROR(LOOKUP(CG109,$A$69:$A$91,$C$69:$C$91),"")</f>
        <v/>
      </c>
      <c r="CJ109" s="133" t="str">
        <f t="shared" ref="CJ109:CJ116" si="200">IFERROR(LOOKUP(CG109,$A$69:$A$91,$D$69:$D$91),"")</f>
        <v/>
      </c>
      <c r="CK109" s="133" t="str">
        <f t="shared" ref="CK109:CK116" si="201">IFERROR(LOOKUP(CG109,$A$69:$A$91,$E$69:$E$91),"")</f>
        <v/>
      </c>
      <c r="CL109" s="134" t="str">
        <f t="shared" ref="CL109:CL116" si="202">IFERROR(LOOKUP(CG109,$A$69:$A$91,$F$69:$F$91),"")</f>
        <v/>
      </c>
      <c r="CN109" s="131" t="str">
        <f>IFERROR(LOOKUP(CO109,$B$69:$B$91,$A$69:$A$91),"")</f>
        <v/>
      </c>
      <c r="CO109" s="132">
        <f>CO95</f>
        <v>0</v>
      </c>
      <c r="CP109" s="133" t="str">
        <f t="shared" ref="CP109:CP116" si="203">IFERROR(LOOKUP(CN109,$A$69:$A$91,$C$69:$C$91),"")</f>
        <v/>
      </c>
      <c r="CQ109" s="133" t="str">
        <f t="shared" ref="CQ109:CQ116" si="204">IFERROR(LOOKUP(CN109,$A$69:$A$91,$D$69:$D$91),"")</f>
        <v/>
      </c>
      <c r="CR109" s="133" t="str">
        <f t="shared" ref="CR109:CR116" si="205">IFERROR(LOOKUP(CN109,$A$69:$A$91,$E$69:$E$91),"")</f>
        <v/>
      </c>
      <c r="CS109" s="134" t="str">
        <f t="shared" ref="CS109:CS116" si="206">IFERROR(LOOKUP(CN109,$A$69:$A$91,$F$69:$F$91),"")</f>
        <v/>
      </c>
      <c r="CU109" s="131" t="str">
        <f>IFERROR(LOOKUP(CV109,$B$69:$B$91,$A$69:$A$91),"")</f>
        <v/>
      </c>
      <c r="CV109" s="132">
        <f>CV95</f>
        <v>0</v>
      </c>
      <c r="CW109" s="133" t="str">
        <f t="shared" ref="CW109:CW116" si="207">IFERROR(LOOKUP(CU109,$A$69:$A$91,$C$69:$C$91),"")</f>
        <v/>
      </c>
      <c r="CX109" s="133" t="str">
        <f t="shared" ref="CX109:CX116" si="208">IFERROR(LOOKUP(CU109,$A$69:$A$91,$D$69:$D$91),"")</f>
        <v/>
      </c>
      <c r="CY109" s="133" t="str">
        <f t="shared" ref="CY109:CY116" si="209">IFERROR(LOOKUP(CU109,$A$69:$A$91,$E$69:$E$91),"")</f>
        <v/>
      </c>
      <c r="CZ109" s="134" t="str">
        <f t="shared" ref="CZ109:CZ116" si="210">IFERROR(LOOKUP(CU109,$A$69:$A$91,$F$69:$F$91),"")</f>
        <v/>
      </c>
      <c r="DB109" s="131" t="str">
        <f>IFERROR(LOOKUP(DC109,$B$69:$B$91,$A$69:$A$91),"")</f>
        <v/>
      </c>
      <c r="DC109" s="132">
        <f>DC95</f>
        <v>0</v>
      </c>
      <c r="DD109" s="133" t="str">
        <f t="shared" ref="DD109:DD116" si="211">IFERROR(LOOKUP(DB109,$A$69:$A$91,$C$69:$C$91),"")</f>
        <v/>
      </c>
      <c r="DE109" s="133" t="str">
        <f t="shared" ref="DE109:DE116" si="212">IFERROR(LOOKUP(DB109,$A$69:$A$91,$D$69:$D$91),"")</f>
        <v/>
      </c>
      <c r="DF109" s="133" t="str">
        <f t="shared" ref="DF109:DF116" si="213">IFERROR(LOOKUP(DB109,$A$69:$A$91,$E$69:$E$91),"")</f>
        <v/>
      </c>
      <c r="DG109" s="134" t="str">
        <f t="shared" ref="DG109:DG116" si="214">IFERROR(LOOKUP(DB109,$A$69:$A$91,$F$69:$F$91),"")</f>
        <v/>
      </c>
      <c r="DI109" s="131" t="str">
        <f>IFERROR(LOOKUP(DJ109,$B$69:$B$91,$A$69:$A$91),"")</f>
        <v/>
      </c>
      <c r="DJ109" s="132">
        <f>DJ95</f>
        <v>0</v>
      </c>
      <c r="DK109" s="133" t="str">
        <f t="shared" ref="DK109:DK116" si="215">IFERROR(LOOKUP(DI109,$A$69:$A$91,$C$69:$C$91),"")</f>
        <v/>
      </c>
      <c r="DL109" s="133" t="str">
        <f t="shared" ref="DL109:DL116" si="216">IFERROR(LOOKUP(DI109,$A$69:$A$91,$D$69:$D$91),"")</f>
        <v/>
      </c>
      <c r="DM109" s="133" t="str">
        <f t="shared" ref="DM109:DM116" si="217">IFERROR(LOOKUP(DI109,$A$69:$A$91,$E$69:$E$91),"")</f>
        <v/>
      </c>
      <c r="DN109" s="134" t="str">
        <f t="shared" ref="DN109:DN116" si="218">IFERROR(LOOKUP(DI109,$A$69:$A$91,$F$69:$F$91),"")</f>
        <v/>
      </c>
      <c r="DP109" s="131" t="str">
        <f>IFERROR(LOOKUP(DQ109,$B$69:$B$91,$A$69:$A$91),"")</f>
        <v/>
      </c>
      <c r="DQ109" s="132">
        <f>DQ95</f>
        <v>0</v>
      </c>
      <c r="DR109" s="133" t="str">
        <f t="shared" ref="DR109:DR116" si="219">IFERROR(LOOKUP(DP109,$A$69:$A$91,$C$69:$C$91),"")</f>
        <v/>
      </c>
      <c r="DS109" s="133" t="str">
        <f t="shared" ref="DS109:DS116" si="220">IFERROR(LOOKUP(DP109,$A$69:$A$91,$D$69:$D$91),"")</f>
        <v/>
      </c>
      <c r="DT109" s="133" t="str">
        <f t="shared" ref="DT109:DT116" si="221">IFERROR(LOOKUP(DP109,$A$69:$A$91,$E$69:$E$91),"")</f>
        <v/>
      </c>
      <c r="DU109" s="134" t="str">
        <f t="shared" ref="DU109:DU116" si="222">IFERROR(LOOKUP(DP109,$A$69:$A$91,$F$69:$F$91),"")</f>
        <v/>
      </c>
      <c r="DW109" s="131" t="str">
        <f>IFERROR(LOOKUP(DX109,$B$69:$B$91,$A$69:$A$91),"")</f>
        <v/>
      </c>
      <c r="DX109" s="132">
        <f>DX95</f>
        <v>0</v>
      </c>
      <c r="DY109" s="133" t="str">
        <f t="shared" ref="DY109:DY116" si="223">IFERROR(LOOKUP(DW109,$A$69:$A$91,$C$69:$C$91),"")</f>
        <v/>
      </c>
      <c r="DZ109" s="133" t="str">
        <f t="shared" ref="DZ109:DZ116" si="224">IFERROR(LOOKUP(DW109,$A$69:$A$91,$D$69:$D$91),"")</f>
        <v/>
      </c>
      <c r="EA109" s="133" t="str">
        <f t="shared" ref="EA109:EA116" si="225">IFERROR(LOOKUP(DW109,$A$69:$A$91,$E$69:$E$91),"")</f>
        <v/>
      </c>
      <c r="EB109" s="134" t="str">
        <f t="shared" ref="EB109:EB116" si="226">IFERROR(LOOKUP(DW109,$A$69:$A$91,$F$69:$F$91),"")</f>
        <v/>
      </c>
      <c r="ED109" s="131" t="str">
        <f>IFERROR(LOOKUP(EE109,$B$69:$B$91,$A$69:$A$91),"")</f>
        <v/>
      </c>
      <c r="EE109" s="132">
        <f>EE95</f>
        <v>0</v>
      </c>
      <c r="EF109" s="133" t="str">
        <f t="shared" ref="EF109:EF116" si="227">IFERROR(LOOKUP(ED109,$A$69:$A$91,$C$69:$C$91),"")</f>
        <v/>
      </c>
      <c r="EG109" s="133" t="str">
        <f t="shared" ref="EG109:EG116" si="228">IFERROR(LOOKUP(ED109,$A$69:$A$91,$D$69:$D$91),"")</f>
        <v/>
      </c>
      <c r="EH109" s="133" t="str">
        <f t="shared" ref="EH109:EH116" si="229">IFERROR(LOOKUP(ED109,$A$69:$A$91,$E$69:$E$91),"")</f>
        <v/>
      </c>
      <c r="EI109" s="134" t="str">
        <f t="shared" ref="EI109:EI116" si="230">IFERROR(LOOKUP(ED109,$A$69:$A$91,$F$69:$F$91),"")</f>
        <v/>
      </c>
      <c r="EK109" s="131" t="str">
        <f>IFERROR(LOOKUP(EL109,$B$69:$B$91,$A$69:$A$91),"")</f>
        <v/>
      </c>
      <c r="EL109" s="132">
        <f>EL95</f>
        <v>0</v>
      </c>
      <c r="EM109" s="133" t="str">
        <f t="shared" ref="EM109:EM116" si="231">IFERROR(LOOKUP(EK109,$A$69:$A$91,$C$69:$C$91),"")</f>
        <v/>
      </c>
      <c r="EN109" s="133" t="str">
        <f t="shared" ref="EN109:EN116" si="232">IFERROR(LOOKUP(EK109,$A$69:$A$91,$D$69:$D$91),"")</f>
        <v/>
      </c>
      <c r="EO109" s="133" t="str">
        <f t="shared" ref="EO109:EO116" si="233">IFERROR(LOOKUP(EK109,$A$69:$A$91,$E$69:$E$91),"")</f>
        <v/>
      </c>
      <c r="EP109" s="134" t="str">
        <f t="shared" ref="EP109:EP116" si="234">IFERROR(LOOKUP(EK109,$A$69:$A$91,$F$69:$F$91),"")</f>
        <v/>
      </c>
      <c r="EQ109" s="77"/>
      <c r="ER109" s="131" t="str">
        <f>IFERROR(LOOKUP(ES109,$B$69:$B$91,$A$69:$A$91),"")</f>
        <v/>
      </c>
      <c r="ES109" s="132">
        <f>ES95</f>
        <v>0</v>
      </c>
      <c r="ET109" s="133" t="str">
        <f t="shared" ref="ET109:ET116" si="235">IFERROR(LOOKUP(ER109,$A$69:$A$91,$C$69:$C$91),"")</f>
        <v/>
      </c>
      <c r="EU109" s="133" t="str">
        <f t="shared" ref="EU109:EU116" si="236">IFERROR(LOOKUP(ER109,$A$69:$A$91,$D$69:$D$91),"")</f>
        <v/>
      </c>
      <c r="EV109" s="133" t="str">
        <f t="shared" ref="EV109:EV116" si="237">IFERROR(LOOKUP(ER109,$A$69:$A$91,$E$69:$E$91),"")</f>
        <v/>
      </c>
      <c r="EW109" s="134" t="str">
        <f t="shared" ref="EW109:EW116" si="238">IFERROR(LOOKUP(ER109,$A$69:$A$91,$F$69:$F$91),"")</f>
        <v/>
      </c>
      <c r="EX109" s="77"/>
      <c r="EY109" s="131" t="str">
        <f>IFERROR(LOOKUP(EZ109,$B$69:$B$91,$A$69:$A$91),"")</f>
        <v/>
      </c>
      <c r="EZ109" s="132">
        <f>EZ95</f>
        <v>0</v>
      </c>
      <c r="FA109" s="133" t="str">
        <f t="shared" ref="FA109:FA116" si="239">IFERROR(LOOKUP(EY109,$A$69:$A$91,$C$69:$C$91),"")</f>
        <v/>
      </c>
      <c r="FB109" s="133" t="str">
        <f t="shared" ref="FB109:FB116" si="240">IFERROR(LOOKUP(EY109,$A$69:$A$91,$D$69:$D$91),"")</f>
        <v/>
      </c>
      <c r="FC109" s="133" t="str">
        <f t="shared" ref="FC109:FC116" si="241">IFERROR(LOOKUP(EY109,$A$69:$A$91,$E$69:$E$91),"")</f>
        <v/>
      </c>
      <c r="FD109" s="134" t="str">
        <f t="shared" ref="FD109:FD116" si="242">IFERROR(LOOKUP(EY109,$A$69:$A$91,$F$69:$F$91),"")</f>
        <v/>
      </c>
      <c r="FE109" s="77"/>
      <c r="FF109" s="131" t="str">
        <f>IFERROR(LOOKUP(FG109,$B$69:$B$91,$A$69:$A$91),"")</f>
        <v/>
      </c>
      <c r="FG109" s="132">
        <f>FG95</f>
        <v>0</v>
      </c>
      <c r="FH109" s="133" t="str">
        <f t="shared" ref="FH109:FH116" si="243">IFERROR(LOOKUP(FF109,$A$69:$A$91,$C$69:$C$91),"")</f>
        <v/>
      </c>
      <c r="FI109" s="133" t="str">
        <f t="shared" ref="FI109:FI116" si="244">IFERROR(LOOKUP(FF109,$A$69:$A$91,$D$69:$D$91),"")</f>
        <v/>
      </c>
      <c r="FJ109" s="133" t="str">
        <f t="shared" ref="FJ109:FJ116" si="245">IFERROR(LOOKUP(FF109,$A$69:$A$91,$E$69:$E$91),"")</f>
        <v/>
      </c>
      <c r="FK109" s="134" t="str">
        <f t="shared" ref="FK109:FK116" si="246">IFERROR(LOOKUP(FF109,$A$69:$A$91,$F$69:$F$91),"")</f>
        <v/>
      </c>
      <c r="FL109" s="77"/>
      <c r="FM109" s="131" t="str">
        <f>IFERROR(LOOKUP(FN109,$B$69:$B$91,$A$69:$A$91),"")</f>
        <v/>
      </c>
      <c r="FN109" s="132">
        <f>FN95</f>
        <v>0</v>
      </c>
      <c r="FO109" s="133" t="str">
        <f t="shared" ref="FO109:FO116" si="247">IFERROR(LOOKUP(FM109,$A$69:$A$91,$C$69:$C$91),"")</f>
        <v/>
      </c>
      <c r="FP109" s="133" t="str">
        <f t="shared" ref="FP109:FP116" si="248">IFERROR(LOOKUP(FM109,$A$69:$A$91,$D$69:$D$91),"")</f>
        <v/>
      </c>
      <c r="FQ109" s="133" t="str">
        <f t="shared" ref="FQ109:FQ116" si="249">IFERROR(LOOKUP(FM109,$A$69:$A$91,$E$69:$E$91),"")</f>
        <v/>
      </c>
      <c r="FR109" s="134" t="str">
        <f t="shared" ref="FR109:FR116" si="250">IFERROR(LOOKUP(FM109,$A$69:$A$91,$F$69:$F$91),"")</f>
        <v/>
      </c>
      <c r="FS109" s="77"/>
      <c r="FT109" s="131" t="str">
        <f>IFERROR(LOOKUP(FU109,$B$69:$B$91,$A$69:$A$91),"")</f>
        <v/>
      </c>
      <c r="FU109" s="132">
        <f>FU95</f>
        <v>0</v>
      </c>
      <c r="FV109" s="133" t="str">
        <f t="shared" ref="FV109:FV116" si="251">IFERROR(LOOKUP(FT109,$A$69:$A$91,$C$69:$C$91),"")</f>
        <v/>
      </c>
      <c r="FW109" s="133" t="str">
        <f t="shared" ref="FW109:FW116" si="252">IFERROR(LOOKUP(FT109,$A$69:$A$91,$D$69:$D$91),"")</f>
        <v/>
      </c>
      <c r="FX109" s="133" t="str">
        <f t="shared" ref="FX109:FX116" si="253">IFERROR(LOOKUP(FT109,$A$69:$A$91,$E$69:$E$91),"")</f>
        <v/>
      </c>
      <c r="FY109" s="134" t="str">
        <f t="shared" ref="FY109:FY116" si="254">IFERROR(LOOKUP(FT109,$A$69:$A$91,$F$69:$F$91),"")</f>
        <v/>
      </c>
      <c r="FZ109" s="77"/>
      <c r="GA109" s="131" t="str">
        <f>IFERROR(LOOKUP(GB109,$B$69:$B$91,$A$69:$A$91),"")</f>
        <v/>
      </c>
      <c r="GB109" s="132">
        <f>GB95</f>
        <v>0</v>
      </c>
      <c r="GC109" s="133" t="str">
        <f t="shared" ref="GC109:GC116" si="255">IFERROR(LOOKUP(GA109,$A$69:$A$91,$C$69:$C$91),"")</f>
        <v/>
      </c>
      <c r="GD109" s="133" t="str">
        <f t="shared" ref="GD109:GD116" si="256">IFERROR(LOOKUP(GA109,$A$69:$A$91,$D$69:$D$91),"")</f>
        <v/>
      </c>
      <c r="GE109" s="133" t="str">
        <f t="shared" ref="GE109:GE116" si="257">IFERROR(LOOKUP(GA109,$A$69:$A$91,$E$69:$E$91),"")</f>
        <v/>
      </c>
      <c r="GF109" s="134" t="str">
        <f t="shared" ref="GF109:GF116" si="258">IFERROR(LOOKUP(GA109,$A$69:$A$91,$F$69:$F$91),"")</f>
        <v/>
      </c>
      <c r="GG109" s="77"/>
      <c r="GH109" s="131" t="str">
        <f>IFERROR(LOOKUP(GI109,$B$69:$B$91,$A$69:$A$91),"")</f>
        <v/>
      </c>
      <c r="GI109" s="132">
        <f>GI95</f>
        <v>0</v>
      </c>
      <c r="GJ109" s="133" t="str">
        <f t="shared" ref="GJ109:GJ116" si="259">IFERROR(LOOKUP(GH109,$A$69:$A$91,$C$69:$C$91),"")</f>
        <v/>
      </c>
      <c r="GK109" s="133" t="str">
        <f t="shared" ref="GK109:GK116" si="260">IFERROR(LOOKUP(GH109,$A$69:$A$91,$D$69:$D$91),"")</f>
        <v/>
      </c>
      <c r="GL109" s="133" t="str">
        <f t="shared" ref="GL109:GL116" si="261">IFERROR(LOOKUP(GH109,$A$69:$A$91,$E$69:$E$91),"")</f>
        <v/>
      </c>
      <c r="GM109" s="134" t="str">
        <f t="shared" ref="GM109:GM116" si="262">IFERROR(LOOKUP(GH109,$A$69:$A$91,$F$69:$F$91),"")</f>
        <v/>
      </c>
      <c r="GN109" s="77"/>
      <c r="GO109" s="131" t="str">
        <f>IFERROR(LOOKUP(GP109,$B$69:$B$91,$A$69:$A$91),"")</f>
        <v/>
      </c>
      <c r="GP109" s="132">
        <f>GP95</f>
        <v>0</v>
      </c>
      <c r="GQ109" s="133" t="str">
        <f t="shared" ref="GQ109:GQ116" si="263">IFERROR(LOOKUP(GO109,$A$69:$A$91,$C$69:$C$91),"")</f>
        <v/>
      </c>
      <c r="GR109" s="133" t="str">
        <f t="shared" ref="GR109:GR116" si="264">IFERROR(LOOKUP(GO109,$A$69:$A$91,$D$69:$D$91),"")</f>
        <v/>
      </c>
      <c r="GS109" s="133" t="str">
        <f t="shared" ref="GS109:GS116" si="265">IFERROR(LOOKUP(GO109,$A$69:$A$91,$E$69:$E$91),"")</f>
        <v/>
      </c>
      <c r="GT109" s="134" t="str">
        <f t="shared" ref="GT109:GT116" si="266">IFERROR(LOOKUP(GO109,$A$69:$A$91,$F$69:$F$91),"")</f>
        <v/>
      </c>
      <c r="GV109" s="131" t="str">
        <f>IFERROR(LOOKUP(GW109,$B$69:$B$91,$A$69:$A$91),"")</f>
        <v/>
      </c>
      <c r="GW109" s="132">
        <f>GW95</f>
        <v>0</v>
      </c>
      <c r="GX109" s="133" t="str">
        <f t="shared" ref="GX109:GX116" si="267">IFERROR(LOOKUP(GV109,$A$69:$A$91,$C$69:$C$91),"")</f>
        <v/>
      </c>
      <c r="GY109" s="133" t="str">
        <f t="shared" ref="GY109:GY116" si="268">IFERROR(LOOKUP(GV109,$A$69:$A$91,$D$69:$D$91),"")</f>
        <v/>
      </c>
      <c r="GZ109" s="133" t="str">
        <f t="shared" ref="GZ109:GZ116" si="269">IFERROR(LOOKUP(GV109,$A$69:$A$91,$E$69:$E$91),"")</f>
        <v/>
      </c>
      <c r="HA109" s="134" t="str">
        <f t="shared" ref="HA109:HA116" si="270">IFERROR(LOOKUP(GV109,$A$69:$A$91,$F$69:$F$91),"")</f>
        <v/>
      </c>
      <c r="HC109" s="131" t="str">
        <f>IFERROR(LOOKUP(HD109,$B$69:$B$91,$A$69:$A$91),"")</f>
        <v/>
      </c>
      <c r="HD109" s="132">
        <f>HD95</f>
        <v>0</v>
      </c>
      <c r="HE109" s="133" t="str">
        <f t="shared" ref="HE109:HE116" si="271">IFERROR(LOOKUP(HC109,$A$69:$A$91,$C$69:$C$91),"")</f>
        <v/>
      </c>
      <c r="HF109" s="133" t="str">
        <f t="shared" ref="HF109:HF116" si="272">IFERROR(LOOKUP(HC109,$A$69:$A$91,$D$69:$D$91),"")</f>
        <v/>
      </c>
      <c r="HG109" s="133" t="str">
        <f t="shared" ref="HG109:HG116" si="273">IFERROR(LOOKUP(HC109,$A$69:$A$91,$E$69:$E$91),"")</f>
        <v/>
      </c>
      <c r="HH109" s="134" t="str">
        <f t="shared" ref="HH109:HH116" si="274">IFERROR(LOOKUP(HC109,$A$69:$A$91,$F$69:$F$91),"")</f>
        <v/>
      </c>
      <c r="HJ109" s="131" t="str">
        <f>IFERROR(LOOKUP(HK109,$B$69:$B$91,$A$69:$A$91),"")</f>
        <v/>
      </c>
      <c r="HK109" s="132">
        <f>HK95</f>
        <v>0</v>
      </c>
      <c r="HL109" s="133" t="str">
        <f t="shared" ref="HL109:HL116" si="275">IFERROR(LOOKUP(HJ109,$A$69:$A$91,$C$69:$C$91),"")</f>
        <v/>
      </c>
      <c r="HM109" s="133" t="str">
        <f t="shared" ref="HM109:HM116" si="276">IFERROR(LOOKUP(HJ109,$A$69:$A$91,$D$69:$D$91),"")</f>
        <v/>
      </c>
      <c r="HN109" s="133" t="str">
        <f t="shared" ref="HN109:HN116" si="277">IFERROR(LOOKUP(HJ109,$A$69:$A$91,$E$69:$E$91),"")</f>
        <v/>
      </c>
      <c r="HO109" s="134" t="str">
        <f t="shared" ref="HO109:HO116" si="278">IFERROR(LOOKUP(HJ109,$A$69:$A$91,$F$69:$F$91),"")</f>
        <v/>
      </c>
      <c r="HQ109" s="131" t="str">
        <f>IFERROR(LOOKUP(HR109,$B$69:$B$91,$A$69:$A$91),"")</f>
        <v/>
      </c>
      <c r="HR109" s="132">
        <f>HR95</f>
        <v>0</v>
      </c>
      <c r="HS109" s="133" t="str">
        <f t="shared" ref="HS109:HS116" si="279">IFERROR(LOOKUP(HQ109,$A$69:$A$91,$C$69:$C$91),"")</f>
        <v/>
      </c>
      <c r="HT109" s="133" t="str">
        <f t="shared" ref="HT109:HT116" si="280">IFERROR(LOOKUP(HQ109,$A$69:$A$91,$D$69:$D$91),"")</f>
        <v/>
      </c>
      <c r="HU109" s="133" t="str">
        <f t="shared" ref="HU109:HU116" si="281">IFERROR(LOOKUP(HQ109,$A$69:$A$91,$E$69:$E$91),"")</f>
        <v/>
      </c>
      <c r="HV109" s="134" t="str">
        <f t="shared" ref="HV109:HV116" si="282">IFERROR(LOOKUP(HQ109,$A$69:$A$91,$F$69:$F$91),"")</f>
        <v/>
      </c>
      <c r="HX109" s="131" t="str">
        <f>IFERROR(LOOKUP(HY109,$B$69:$B$91,$A$69:$A$91),"")</f>
        <v/>
      </c>
      <c r="HY109" s="132">
        <f>HY95</f>
        <v>0</v>
      </c>
      <c r="HZ109" s="133" t="str">
        <f t="shared" ref="HZ109:HZ116" si="283">IFERROR(LOOKUP(HX109,$A$69:$A$91,$C$69:$C$91),"")</f>
        <v/>
      </c>
      <c r="IA109" s="133" t="str">
        <f t="shared" ref="IA109:IA116" si="284">IFERROR(LOOKUP(HX109,$A$69:$A$91,$D$69:$D$91),"")</f>
        <v/>
      </c>
      <c r="IB109" s="133" t="str">
        <f t="shared" ref="IB109:IB116" si="285">IFERROR(LOOKUP(HX109,$A$69:$A$91,$E$69:$E$91),"")</f>
        <v/>
      </c>
      <c r="IC109" s="134" t="str">
        <f t="shared" ref="IC109:IC116" si="286">IFERROR(LOOKUP(HX109,$A$69:$A$91,$F$69:$F$91),"")</f>
        <v/>
      </c>
      <c r="IE109" s="131" t="str">
        <f>IFERROR(LOOKUP(IF109,$B$69:$B$91,$A$69:$A$91),"")</f>
        <v/>
      </c>
      <c r="IF109" s="132">
        <f>IF95</f>
        <v>0</v>
      </c>
      <c r="IG109" s="133" t="str">
        <f t="shared" ref="IG109:IG116" si="287">IFERROR(LOOKUP(IE109,$A$69:$A$91,$C$69:$C$91),"")</f>
        <v/>
      </c>
      <c r="IH109" s="133" t="str">
        <f t="shared" ref="IH109:IH116" si="288">IFERROR(LOOKUP(IE109,$A$69:$A$91,$D$69:$D$91),"")</f>
        <v/>
      </c>
      <c r="II109" s="133" t="str">
        <f t="shared" ref="II109:II116" si="289">IFERROR(LOOKUP(IE109,$A$69:$A$91,$E$69:$E$91),"")</f>
        <v/>
      </c>
      <c r="IJ109" s="134" t="str">
        <f t="shared" ref="IJ109:IJ116" si="290">IFERROR(LOOKUP(IE109,$A$69:$A$91,$F$69:$F$91),"")</f>
        <v/>
      </c>
      <c r="IL109" s="131" t="str">
        <f>IFERROR(LOOKUP(IM109,$B$69:$B$91,$A$69:$A$91),"")</f>
        <v/>
      </c>
      <c r="IM109" s="132">
        <f>IM95</f>
        <v>0</v>
      </c>
      <c r="IN109" s="133" t="str">
        <f t="shared" ref="IN109:IN116" si="291">IFERROR(LOOKUP(IL109,$A$69:$A$91,$C$69:$C$91),"")</f>
        <v/>
      </c>
      <c r="IO109" s="133" t="str">
        <f t="shared" ref="IO109:IO116" si="292">IFERROR(LOOKUP(IL109,$A$69:$A$91,$D$69:$D$91),"")</f>
        <v/>
      </c>
      <c r="IP109" s="133" t="str">
        <f t="shared" ref="IP109:IP116" si="293">IFERROR(LOOKUP(IL109,$A$69:$A$91,$E$69:$E$91),"")</f>
        <v/>
      </c>
      <c r="IQ109" s="134" t="str">
        <f t="shared" ref="IQ109:IQ116" si="294">IFERROR(LOOKUP(IL109,$A$69:$A$91,$F$69:$F$91),"")</f>
        <v/>
      </c>
      <c r="IS109" s="131" t="str">
        <f>IFERROR(LOOKUP(IT109,$B$69:$B$91,$A$69:$A$91),"")</f>
        <v/>
      </c>
      <c r="IT109" s="132">
        <f>IT95</f>
        <v>0</v>
      </c>
      <c r="IU109" s="133" t="str">
        <f t="shared" ref="IU109:IU116" si="295">IFERROR(LOOKUP(IS109,$A$69:$A$91,$C$69:$C$91),"")</f>
        <v/>
      </c>
      <c r="IV109" s="133" t="str">
        <f t="shared" ref="IV109:IV116" si="296">IFERROR(LOOKUP(IS109,$A$69:$A$91,$D$69:$D$91),"")</f>
        <v/>
      </c>
      <c r="IW109" s="133" t="str">
        <f t="shared" ref="IW109:IW116" si="297">IFERROR(LOOKUP(IS109,$A$69:$A$91,$E$69:$E$91),"")</f>
        <v/>
      </c>
      <c r="IX109" s="134" t="str">
        <f t="shared" ref="IX109:IX116" si="298">IFERROR(LOOKUP(IS109,$A$69:$A$91,$F$69:$F$91),"")</f>
        <v/>
      </c>
      <c r="IZ109" s="131" t="str">
        <f>IFERROR(LOOKUP(JA109,$B$69:$B$91,$A$69:$A$91),"")</f>
        <v/>
      </c>
      <c r="JA109" s="132">
        <f>JA95</f>
        <v>0</v>
      </c>
      <c r="JB109" s="133" t="str">
        <f t="shared" ref="JB109:JB116" si="299">IFERROR(LOOKUP(IZ109,$A$69:$A$91,$C$69:$C$91),"")</f>
        <v/>
      </c>
      <c r="JC109" s="133" t="str">
        <f t="shared" ref="JC109:JC116" si="300">IFERROR(LOOKUP(IZ109,$A$69:$A$91,$D$69:$D$91),"")</f>
        <v/>
      </c>
      <c r="JD109" s="133" t="str">
        <f t="shared" ref="JD109:JD116" si="301">IFERROR(LOOKUP(IZ109,$A$69:$A$91,$E$69:$E$91),"")</f>
        <v/>
      </c>
      <c r="JE109" s="134" t="str">
        <f t="shared" ref="JE109:JE116" si="302">IFERROR(LOOKUP(IZ109,$A$69:$A$91,$F$69:$F$91),"")</f>
        <v/>
      </c>
      <c r="JG109" s="131" t="str">
        <f>IFERROR(LOOKUP(JH109,$B$69:$B$91,$A$69:$A$91),"")</f>
        <v/>
      </c>
      <c r="JH109" s="132">
        <f>JH95</f>
        <v>0</v>
      </c>
      <c r="JI109" s="133" t="str">
        <f t="shared" ref="JI109:JI116" si="303">IFERROR(LOOKUP(JG109,$A$69:$A$91,$C$69:$C$91),"")</f>
        <v/>
      </c>
      <c r="JJ109" s="133" t="str">
        <f t="shared" ref="JJ109:JJ116" si="304">IFERROR(LOOKUP(JG109,$A$69:$A$91,$D$69:$D$91),"")</f>
        <v/>
      </c>
      <c r="JK109" s="133" t="str">
        <f t="shared" ref="JK109:JK116" si="305">IFERROR(LOOKUP(JG109,$A$69:$A$91,$E$69:$E$91),"")</f>
        <v/>
      </c>
      <c r="JL109" s="134" t="str">
        <f t="shared" ref="JL109:JL116" si="306">IFERROR(LOOKUP(JG109,$A$69:$A$91,$F$69:$F$91),"")</f>
        <v/>
      </c>
      <c r="JN109" s="131" t="str">
        <f>IFERROR(LOOKUP(JO109,$B$69:$B$91,$A$69:$A$91),"")</f>
        <v/>
      </c>
      <c r="JO109" s="132">
        <f>JO95</f>
        <v>0</v>
      </c>
      <c r="JP109" s="133" t="str">
        <f t="shared" ref="JP109:JP116" si="307">IFERROR(LOOKUP(JN109,$A$69:$A$91,$C$69:$C$91),"")</f>
        <v/>
      </c>
      <c r="JQ109" s="133" t="str">
        <f t="shared" ref="JQ109:JQ116" si="308">IFERROR(LOOKUP(JN109,$A$69:$A$91,$D$69:$D$91),"")</f>
        <v/>
      </c>
      <c r="JR109" s="133" t="str">
        <f t="shared" ref="JR109:JR116" si="309">IFERROR(LOOKUP(JN109,$A$69:$A$91,$E$69:$E$91),"")</f>
        <v/>
      </c>
      <c r="JS109" s="134" t="str">
        <f t="shared" ref="JS109:JS116" si="310">IFERROR(LOOKUP(JN109,$A$69:$A$91,$F$69:$F$91),"")</f>
        <v/>
      </c>
    </row>
    <row r="110" spans="1:279" s="78" customFormat="1" ht="12" hidden="1">
      <c r="A110" s="80" t="str">
        <f>IFERROR(A109+1,"")</f>
        <v/>
      </c>
      <c r="B110" s="135">
        <f>B109</f>
        <v>0</v>
      </c>
      <c r="C110" s="136" t="str">
        <f t="shared" ref="C110:C116" si="311">IFERROR(LOOKUP(A110,$A$69:$A$91,$C$69:$C$91),"")</f>
        <v/>
      </c>
      <c r="D110" s="136" t="str">
        <f t="shared" si="156"/>
        <v/>
      </c>
      <c r="E110" s="136" t="str">
        <f t="shared" si="157"/>
        <v/>
      </c>
      <c r="F110" s="137" t="str">
        <f t="shared" si="158"/>
        <v/>
      </c>
      <c r="G110" s="77"/>
      <c r="H110" s="80" t="str">
        <f>IFERROR(H109+1,"")</f>
        <v/>
      </c>
      <c r="I110" s="135">
        <f>I109</f>
        <v>0</v>
      </c>
      <c r="J110" s="136" t="str">
        <f>IFERROR(LOOKUP($H$110,$A$69:$A$91,$C$69:$C$91),"")</f>
        <v/>
      </c>
      <c r="K110" s="136" t="str">
        <f>IFERROR(LOOKUP($H$110,$A$69:$A$91,$D$69:$D$91),"")</f>
        <v/>
      </c>
      <c r="L110" s="136" t="str">
        <f>IFERROR(LOOKUP($H$110,$A$69:$A$91,$E$69:$E$91),"")</f>
        <v/>
      </c>
      <c r="M110" s="137" t="str">
        <f>IFERROR(LOOKUP($H$110,$A$69:$A$91,$F$69:$F$91),"")</f>
        <v/>
      </c>
      <c r="N110" s="77"/>
      <c r="O110" s="80" t="str">
        <f>IFERROR(O109+1,"")</f>
        <v/>
      </c>
      <c r="P110" s="135">
        <f>P109</f>
        <v>0</v>
      </c>
      <c r="Q110" s="136" t="str">
        <f t="shared" si="159"/>
        <v/>
      </c>
      <c r="R110" s="136" t="str">
        <f t="shared" si="160"/>
        <v/>
      </c>
      <c r="S110" s="136" t="str">
        <f t="shared" si="161"/>
        <v/>
      </c>
      <c r="T110" s="137" t="str">
        <f t="shared" si="162"/>
        <v/>
      </c>
      <c r="U110" s="77"/>
      <c r="V110" s="80" t="str">
        <f>IFERROR(V109+1,"")</f>
        <v/>
      </c>
      <c r="W110" s="135">
        <f>W109</f>
        <v>0</v>
      </c>
      <c r="X110" s="136" t="str">
        <f t="shared" si="163"/>
        <v/>
      </c>
      <c r="Y110" s="136" t="str">
        <f t="shared" si="164"/>
        <v/>
      </c>
      <c r="Z110" s="136" t="str">
        <f t="shared" si="165"/>
        <v/>
      </c>
      <c r="AA110" s="137" t="str">
        <f t="shared" si="166"/>
        <v/>
      </c>
      <c r="AB110" s="77"/>
      <c r="AC110" s="80" t="str">
        <f>IFERROR(AC109+1,"")</f>
        <v/>
      </c>
      <c r="AD110" s="135">
        <f>AD109</f>
        <v>0</v>
      </c>
      <c r="AE110" s="136" t="str">
        <f t="shared" si="167"/>
        <v/>
      </c>
      <c r="AF110" s="136" t="str">
        <f t="shared" si="168"/>
        <v/>
      </c>
      <c r="AG110" s="136" t="str">
        <f t="shared" si="169"/>
        <v/>
      </c>
      <c r="AH110" s="137" t="str">
        <f t="shared" si="170"/>
        <v/>
      </c>
      <c r="AI110" s="77"/>
      <c r="AJ110" s="80" t="str">
        <f>IFERROR(AJ109+1,"")</f>
        <v/>
      </c>
      <c r="AK110" s="135">
        <f>AK109</f>
        <v>0</v>
      </c>
      <c r="AL110" s="136" t="str">
        <f t="shared" si="171"/>
        <v/>
      </c>
      <c r="AM110" s="136" t="str">
        <f t="shared" si="172"/>
        <v/>
      </c>
      <c r="AN110" s="136" t="str">
        <f t="shared" si="173"/>
        <v/>
      </c>
      <c r="AO110" s="137" t="str">
        <f t="shared" si="174"/>
        <v/>
      </c>
      <c r="AP110" s="77"/>
      <c r="AQ110" s="80" t="str">
        <f>IFERROR(AQ109+1,"")</f>
        <v/>
      </c>
      <c r="AR110" s="135">
        <f>AR109</f>
        <v>0</v>
      </c>
      <c r="AS110" s="136" t="str">
        <f t="shared" si="175"/>
        <v/>
      </c>
      <c r="AT110" s="136" t="str">
        <f t="shared" si="176"/>
        <v/>
      </c>
      <c r="AU110" s="136" t="str">
        <f t="shared" si="177"/>
        <v/>
      </c>
      <c r="AV110" s="137" t="str">
        <f t="shared" si="178"/>
        <v/>
      </c>
      <c r="AW110" s="77"/>
      <c r="AX110" s="80" t="str">
        <f>IFERROR(AX109+1,"")</f>
        <v/>
      </c>
      <c r="AY110" s="135">
        <f>AY109</f>
        <v>0</v>
      </c>
      <c r="AZ110" s="136" t="str">
        <f t="shared" si="179"/>
        <v/>
      </c>
      <c r="BA110" s="136" t="str">
        <f t="shared" si="180"/>
        <v/>
      </c>
      <c r="BB110" s="136" t="str">
        <f t="shared" si="181"/>
        <v/>
      </c>
      <c r="BC110" s="137" t="str">
        <f t="shared" si="182"/>
        <v/>
      </c>
      <c r="BD110" s="77"/>
      <c r="BE110" s="80" t="str">
        <f>IFERROR(BE109+1,"")</f>
        <v/>
      </c>
      <c r="BF110" s="135">
        <f>BF109</f>
        <v>0</v>
      </c>
      <c r="BG110" s="136" t="str">
        <f t="shared" si="183"/>
        <v/>
      </c>
      <c r="BH110" s="136" t="str">
        <f t="shared" si="184"/>
        <v/>
      </c>
      <c r="BI110" s="136" t="str">
        <f t="shared" si="185"/>
        <v/>
      </c>
      <c r="BJ110" s="137" t="str">
        <f t="shared" si="186"/>
        <v/>
      </c>
      <c r="BK110" s="77"/>
      <c r="BL110" s="80" t="str">
        <f>IFERROR(BL109+1,"")</f>
        <v/>
      </c>
      <c r="BM110" s="135">
        <f>BM109</f>
        <v>0</v>
      </c>
      <c r="BN110" s="136" t="str">
        <f t="shared" si="187"/>
        <v/>
      </c>
      <c r="BO110" s="136" t="str">
        <f t="shared" si="188"/>
        <v/>
      </c>
      <c r="BP110" s="136" t="str">
        <f t="shared" si="189"/>
        <v/>
      </c>
      <c r="BQ110" s="137" t="str">
        <f t="shared" si="190"/>
        <v/>
      </c>
      <c r="BS110" s="80" t="str">
        <f>IFERROR(BS109+1,"")</f>
        <v/>
      </c>
      <c r="BT110" s="135">
        <f>BT109</f>
        <v>0</v>
      </c>
      <c r="BU110" s="136" t="str">
        <f t="shared" si="191"/>
        <v/>
      </c>
      <c r="BV110" s="136" t="str">
        <f t="shared" si="192"/>
        <v/>
      </c>
      <c r="BW110" s="136" t="str">
        <f t="shared" si="193"/>
        <v/>
      </c>
      <c r="BX110" s="137" t="str">
        <f t="shared" si="194"/>
        <v/>
      </c>
      <c r="BZ110" s="80" t="str">
        <f>IFERROR(BZ109+1,"")</f>
        <v/>
      </c>
      <c r="CA110" s="135">
        <f>CA109</f>
        <v>0</v>
      </c>
      <c r="CB110" s="136" t="str">
        <f t="shared" si="195"/>
        <v/>
      </c>
      <c r="CC110" s="136" t="str">
        <f t="shared" si="196"/>
        <v/>
      </c>
      <c r="CD110" s="136" t="str">
        <f t="shared" si="197"/>
        <v/>
      </c>
      <c r="CE110" s="137" t="str">
        <f t="shared" si="198"/>
        <v/>
      </c>
      <c r="CG110" s="80" t="str">
        <f>IFERROR(CG109+1,"")</f>
        <v/>
      </c>
      <c r="CH110" s="135">
        <f>CH109</f>
        <v>0</v>
      </c>
      <c r="CI110" s="136" t="str">
        <f t="shared" si="199"/>
        <v/>
      </c>
      <c r="CJ110" s="136" t="str">
        <f t="shared" si="200"/>
        <v/>
      </c>
      <c r="CK110" s="136" t="str">
        <f t="shared" si="201"/>
        <v/>
      </c>
      <c r="CL110" s="137" t="str">
        <f t="shared" si="202"/>
        <v/>
      </c>
      <c r="CN110" s="80" t="str">
        <f>IFERROR(CN109+1,"")</f>
        <v/>
      </c>
      <c r="CO110" s="135">
        <f>CO109</f>
        <v>0</v>
      </c>
      <c r="CP110" s="136" t="str">
        <f t="shared" si="203"/>
        <v/>
      </c>
      <c r="CQ110" s="136" t="str">
        <f t="shared" si="204"/>
        <v/>
      </c>
      <c r="CR110" s="136" t="str">
        <f t="shared" si="205"/>
        <v/>
      </c>
      <c r="CS110" s="137" t="str">
        <f t="shared" si="206"/>
        <v/>
      </c>
      <c r="CU110" s="80" t="str">
        <f>IFERROR(CU109+1,"")</f>
        <v/>
      </c>
      <c r="CV110" s="135">
        <f>CV109</f>
        <v>0</v>
      </c>
      <c r="CW110" s="136" t="str">
        <f t="shared" si="207"/>
        <v/>
      </c>
      <c r="CX110" s="136" t="str">
        <f t="shared" si="208"/>
        <v/>
      </c>
      <c r="CY110" s="136" t="str">
        <f t="shared" si="209"/>
        <v/>
      </c>
      <c r="CZ110" s="137" t="str">
        <f t="shared" si="210"/>
        <v/>
      </c>
      <c r="DB110" s="80" t="str">
        <f>IFERROR(DB109+1,"")</f>
        <v/>
      </c>
      <c r="DC110" s="135">
        <f>DC109</f>
        <v>0</v>
      </c>
      <c r="DD110" s="136" t="str">
        <f t="shared" si="211"/>
        <v/>
      </c>
      <c r="DE110" s="136" t="str">
        <f t="shared" si="212"/>
        <v/>
      </c>
      <c r="DF110" s="136" t="str">
        <f t="shared" si="213"/>
        <v/>
      </c>
      <c r="DG110" s="137" t="str">
        <f t="shared" si="214"/>
        <v/>
      </c>
      <c r="DI110" s="80" t="str">
        <f>IFERROR(DI109+1,"")</f>
        <v/>
      </c>
      <c r="DJ110" s="135">
        <f>DJ109</f>
        <v>0</v>
      </c>
      <c r="DK110" s="136" t="str">
        <f t="shared" si="215"/>
        <v/>
      </c>
      <c r="DL110" s="136" t="str">
        <f t="shared" si="216"/>
        <v/>
      </c>
      <c r="DM110" s="136" t="str">
        <f t="shared" si="217"/>
        <v/>
      </c>
      <c r="DN110" s="137" t="str">
        <f t="shared" si="218"/>
        <v/>
      </c>
      <c r="DP110" s="80" t="str">
        <f>IFERROR(DP109+1,"")</f>
        <v/>
      </c>
      <c r="DQ110" s="135">
        <f>DQ109</f>
        <v>0</v>
      </c>
      <c r="DR110" s="136" t="str">
        <f t="shared" si="219"/>
        <v/>
      </c>
      <c r="DS110" s="136" t="str">
        <f t="shared" si="220"/>
        <v/>
      </c>
      <c r="DT110" s="136" t="str">
        <f t="shared" si="221"/>
        <v/>
      </c>
      <c r="DU110" s="137" t="str">
        <f t="shared" si="222"/>
        <v/>
      </c>
      <c r="DW110" s="80" t="str">
        <f>IFERROR(DW109+1,"")</f>
        <v/>
      </c>
      <c r="DX110" s="135">
        <f>DX109</f>
        <v>0</v>
      </c>
      <c r="DY110" s="136" t="str">
        <f t="shared" si="223"/>
        <v/>
      </c>
      <c r="DZ110" s="136" t="str">
        <f t="shared" si="224"/>
        <v/>
      </c>
      <c r="EA110" s="136" t="str">
        <f t="shared" si="225"/>
        <v/>
      </c>
      <c r="EB110" s="137" t="str">
        <f t="shared" si="226"/>
        <v/>
      </c>
      <c r="ED110" s="80" t="str">
        <f>IFERROR(ED109+1,"")</f>
        <v/>
      </c>
      <c r="EE110" s="135">
        <f>EE109</f>
        <v>0</v>
      </c>
      <c r="EF110" s="136" t="str">
        <f t="shared" si="227"/>
        <v/>
      </c>
      <c r="EG110" s="136" t="str">
        <f t="shared" si="228"/>
        <v/>
      </c>
      <c r="EH110" s="136" t="str">
        <f t="shared" si="229"/>
        <v/>
      </c>
      <c r="EI110" s="137" t="str">
        <f t="shared" si="230"/>
        <v/>
      </c>
      <c r="EK110" s="80" t="str">
        <f>IFERROR(EK109+1,"")</f>
        <v/>
      </c>
      <c r="EL110" s="135">
        <f>EL109</f>
        <v>0</v>
      </c>
      <c r="EM110" s="136" t="str">
        <f t="shared" si="231"/>
        <v/>
      </c>
      <c r="EN110" s="136" t="str">
        <f t="shared" si="232"/>
        <v/>
      </c>
      <c r="EO110" s="136" t="str">
        <f t="shared" si="233"/>
        <v/>
      </c>
      <c r="EP110" s="137" t="str">
        <f t="shared" si="234"/>
        <v/>
      </c>
      <c r="EQ110" s="77"/>
      <c r="ER110" s="80" t="str">
        <f>IFERROR(ER109+1,"")</f>
        <v/>
      </c>
      <c r="ES110" s="135">
        <f>ES109</f>
        <v>0</v>
      </c>
      <c r="ET110" s="136" t="str">
        <f t="shared" si="235"/>
        <v/>
      </c>
      <c r="EU110" s="136" t="str">
        <f t="shared" si="236"/>
        <v/>
      </c>
      <c r="EV110" s="136" t="str">
        <f t="shared" si="237"/>
        <v/>
      </c>
      <c r="EW110" s="137" t="str">
        <f t="shared" si="238"/>
        <v/>
      </c>
      <c r="EX110" s="77"/>
      <c r="EY110" s="80" t="str">
        <f>IFERROR(EY109+1,"")</f>
        <v/>
      </c>
      <c r="EZ110" s="135">
        <f>EZ109</f>
        <v>0</v>
      </c>
      <c r="FA110" s="136" t="str">
        <f t="shared" si="239"/>
        <v/>
      </c>
      <c r="FB110" s="136" t="str">
        <f t="shared" si="240"/>
        <v/>
      </c>
      <c r="FC110" s="136" t="str">
        <f t="shared" si="241"/>
        <v/>
      </c>
      <c r="FD110" s="137" t="str">
        <f t="shared" si="242"/>
        <v/>
      </c>
      <c r="FE110" s="77"/>
      <c r="FF110" s="80" t="str">
        <f>IFERROR(FF109+1,"")</f>
        <v/>
      </c>
      <c r="FG110" s="135">
        <f>FG109</f>
        <v>0</v>
      </c>
      <c r="FH110" s="136" t="str">
        <f t="shared" si="243"/>
        <v/>
      </c>
      <c r="FI110" s="136" t="str">
        <f t="shared" si="244"/>
        <v/>
      </c>
      <c r="FJ110" s="136" t="str">
        <f t="shared" si="245"/>
        <v/>
      </c>
      <c r="FK110" s="137" t="str">
        <f t="shared" si="246"/>
        <v/>
      </c>
      <c r="FL110" s="77"/>
      <c r="FM110" s="80" t="str">
        <f>IFERROR(FM109+1,"")</f>
        <v/>
      </c>
      <c r="FN110" s="135">
        <f>FN109</f>
        <v>0</v>
      </c>
      <c r="FO110" s="136" t="str">
        <f t="shared" si="247"/>
        <v/>
      </c>
      <c r="FP110" s="136" t="str">
        <f t="shared" si="248"/>
        <v/>
      </c>
      <c r="FQ110" s="136" t="str">
        <f t="shared" si="249"/>
        <v/>
      </c>
      <c r="FR110" s="137" t="str">
        <f t="shared" si="250"/>
        <v/>
      </c>
      <c r="FS110" s="77"/>
      <c r="FT110" s="80" t="str">
        <f>IFERROR(FT109+1,"")</f>
        <v/>
      </c>
      <c r="FU110" s="135">
        <f>FU109</f>
        <v>0</v>
      </c>
      <c r="FV110" s="136" t="str">
        <f t="shared" si="251"/>
        <v/>
      </c>
      <c r="FW110" s="136" t="str">
        <f t="shared" si="252"/>
        <v/>
      </c>
      <c r="FX110" s="136" t="str">
        <f t="shared" si="253"/>
        <v/>
      </c>
      <c r="FY110" s="137" t="str">
        <f t="shared" si="254"/>
        <v/>
      </c>
      <c r="FZ110" s="77"/>
      <c r="GA110" s="80" t="str">
        <f>IFERROR(GA109+1,"")</f>
        <v/>
      </c>
      <c r="GB110" s="135">
        <f>GB109</f>
        <v>0</v>
      </c>
      <c r="GC110" s="136" t="str">
        <f t="shared" si="255"/>
        <v/>
      </c>
      <c r="GD110" s="136" t="str">
        <f t="shared" si="256"/>
        <v/>
      </c>
      <c r="GE110" s="136" t="str">
        <f t="shared" si="257"/>
        <v/>
      </c>
      <c r="GF110" s="137" t="str">
        <f t="shared" si="258"/>
        <v/>
      </c>
      <c r="GG110" s="77"/>
      <c r="GH110" s="80" t="str">
        <f>IFERROR(GH109+1,"")</f>
        <v/>
      </c>
      <c r="GI110" s="135">
        <f>GI109</f>
        <v>0</v>
      </c>
      <c r="GJ110" s="136" t="str">
        <f t="shared" si="259"/>
        <v/>
      </c>
      <c r="GK110" s="136" t="str">
        <f t="shared" si="260"/>
        <v/>
      </c>
      <c r="GL110" s="136" t="str">
        <f t="shared" si="261"/>
        <v/>
      </c>
      <c r="GM110" s="137" t="str">
        <f t="shared" si="262"/>
        <v/>
      </c>
      <c r="GN110" s="77"/>
      <c r="GO110" s="80" t="str">
        <f>IFERROR(GO109+1,"")</f>
        <v/>
      </c>
      <c r="GP110" s="135">
        <f>GP109</f>
        <v>0</v>
      </c>
      <c r="GQ110" s="136" t="str">
        <f t="shared" si="263"/>
        <v/>
      </c>
      <c r="GR110" s="136" t="str">
        <f t="shared" si="264"/>
        <v/>
      </c>
      <c r="GS110" s="136" t="str">
        <f t="shared" si="265"/>
        <v/>
      </c>
      <c r="GT110" s="137" t="str">
        <f t="shared" si="266"/>
        <v/>
      </c>
      <c r="GV110" s="80" t="str">
        <f>IFERROR(GV109+1,"")</f>
        <v/>
      </c>
      <c r="GW110" s="135">
        <f>GW109</f>
        <v>0</v>
      </c>
      <c r="GX110" s="136" t="str">
        <f t="shared" si="267"/>
        <v/>
      </c>
      <c r="GY110" s="136" t="str">
        <f t="shared" si="268"/>
        <v/>
      </c>
      <c r="GZ110" s="136" t="str">
        <f t="shared" si="269"/>
        <v/>
      </c>
      <c r="HA110" s="137" t="str">
        <f t="shared" si="270"/>
        <v/>
      </c>
      <c r="HC110" s="80" t="str">
        <f>IFERROR(HC109+1,"")</f>
        <v/>
      </c>
      <c r="HD110" s="135">
        <f>HD109</f>
        <v>0</v>
      </c>
      <c r="HE110" s="136" t="str">
        <f t="shared" si="271"/>
        <v/>
      </c>
      <c r="HF110" s="136" t="str">
        <f t="shared" si="272"/>
        <v/>
      </c>
      <c r="HG110" s="136" t="str">
        <f t="shared" si="273"/>
        <v/>
      </c>
      <c r="HH110" s="137" t="str">
        <f t="shared" si="274"/>
        <v/>
      </c>
      <c r="HJ110" s="80" t="str">
        <f>IFERROR(HJ109+1,"")</f>
        <v/>
      </c>
      <c r="HK110" s="135">
        <f>HK109</f>
        <v>0</v>
      </c>
      <c r="HL110" s="136" t="str">
        <f t="shared" si="275"/>
        <v/>
      </c>
      <c r="HM110" s="136" t="str">
        <f t="shared" si="276"/>
        <v/>
      </c>
      <c r="HN110" s="136" t="str">
        <f t="shared" si="277"/>
        <v/>
      </c>
      <c r="HO110" s="137" t="str">
        <f t="shared" si="278"/>
        <v/>
      </c>
      <c r="HQ110" s="80" t="str">
        <f>IFERROR(HQ109+1,"")</f>
        <v/>
      </c>
      <c r="HR110" s="135">
        <f>HR109</f>
        <v>0</v>
      </c>
      <c r="HS110" s="136" t="str">
        <f t="shared" si="279"/>
        <v/>
      </c>
      <c r="HT110" s="136" t="str">
        <f t="shared" si="280"/>
        <v/>
      </c>
      <c r="HU110" s="136" t="str">
        <f t="shared" si="281"/>
        <v/>
      </c>
      <c r="HV110" s="137" t="str">
        <f t="shared" si="282"/>
        <v/>
      </c>
      <c r="HX110" s="80" t="str">
        <f>IFERROR(HX109+1,"")</f>
        <v/>
      </c>
      <c r="HY110" s="135">
        <f>HY109</f>
        <v>0</v>
      </c>
      <c r="HZ110" s="136" t="str">
        <f t="shared" si="283"/>
        <v/>
      </c>
      <c r="IA110" s="136" t="str">
        <f t="shared" si="284"/>
        <v/>
      </c>
      <c r="IB110" s="136" t="str">
        <f t="shared" si="285"/>
        <v/>
      </c>
      <c r="IC110" s="137" t="str">
        <f t="shared" si="286"/>
        <v/>
      </c>
      <c r="IE110" s="80" t="str">
        <f>IFERROR(IE109+1,"")</f>
        <v/>
      </c>
      <c r="IF110" s="135">
        <f>IF109</f>
        <v>0</v>
      </c>
      <c r="IG110" s="136" t="str">
        <f t="shared" si="287"/>
        <v/>
      </c>
      <c r="IH110" s="136" t="str">
        <f t="shared" si="288"/>
        <v/>
      </c>
      <c r="II110" s="136" t="str">
        <f t="shared" si="289"/>
        <v/>
      </c>
      <c r="IJ110" s="137" t="str">
        <f t="shared" si="290"/>
        <v/>
      </c>
      <c r="IL110" s="80" t="str">
        <f>IFERROR(IL109+1,"")</f>
        <v/>
      </c>
      <c r="IM110" s="135">
        <f>IM109</f>
        <v>0</v>
      </c>
      <c r="IN110" s="136" t="str">
        <f t="shared" si="291"/>
        <v/>
      </c>
      <c r="IO110" s="136" t="str">
        <f t="shared" si="292"/>
        <v/>
      </c>
      <c r="IP110" s="136" t="str">
        <f t="shared" si="293"/>
        <v/>
      </c>
      <c r="IQ110" s="137" t="str">
        <f t="shared" si="294"/>
        <v/>
      </c>
      <c r="IS110" s="80" t="str">
        <f>IFERROR(IS109+1,"")</f>
        <v/>
      </c>
      <c r="IT110" s="135">
        <f>IT109</f>
        <v>0</v>
      </c>
      <c r="IU110" s="136" t="str">
        <f t="shared" si="295"/>
        <v/>
      </c>
      <c r="IV110" s="136" t="str">
        <f t="shared" si="296"/>
        <v/>
      </c>
      <c r="IW110" s="136" t="str">
        <f t="shared" si="297"/>
        <v/>
      </c>
      <c r="IX110" s="137" t="str">
        <f t="shared" si="298"/>
        <v/>
      </c>
      <c r="IZ110" s="80" t="str">
        <f>IFERROR(IZ109+1,"")</f>
        <v/>
      </c>
      <c r="JA110" s="135">
        <f>JA109</f>
        <v>0</v>
      </c>
      <c r="JB110" s="136" t="str">
        <f t="shared" si="299"/>
        <v/>
      </c>
      <c r="JC110" s="136" t="str">
        <f t="shared" si="300"/>
        <v/>
      </c>
      <c r="JD110" s="136" t="str">
        <f t="shared" si="301"/>
        <v/>
      </c>
      <c r="JE110" s="137" t="str">
        <f t="shared" si="302"/>
        <v/>
      </c>
      <c r="JG110" s="80" t="str">
        <f>IFERROR(JG109+1,"")</f>
        <v/>
      </c>
      <c r="JH110" s="135">
        <f>JH109</f>
        <v>0</v>
      </c>
      <c r="JI110" s="136" t="str">
        <f t="shared" si="303"/>
        <v/>
      </c>
      <c r="JJ110" s="136" t="str">
        <f t="shared" si="304"/>
        <v/>
      </c>
      <c r="JK110" s="136" t="str">
        <f t="shared" si="305"/>
        <v/>
      </c>
      <c r="JL110" s="137" t="str">
        <f t="shared" si="306"/>
        <v/>
      </c>
      <c r="JN110" s="80" t="str">
        <f>IFERROR(JN109+1,"")</f>
        <v/>
      </c>
      <c r="JO110" s="135">
        <f>JO109</f>
        <v>0</v>
      </c>
      <c r="JP110" s="136" t="str">
        <f t="shared" si="307"/>
        <v/>
      </c>
      <c r="JQ110" s="136" t="str">
        <f t="shared" si="308"/>
        <v/>
      </c>
      <c r="JR110" s="136" t="str">
        <f t="shared" si="309"/>
        <v/>
      </c>
      <c r="JS110" s="137" t="str">
        <f t="shared" si="310"/>
        <v/>
      </c>
    </row>
    <row r="111" spans="1:279" s="78" customFormat="1" ht="12" hidden="1">
      <c r="A111" s="80" t="str">
        <f>IFERROR(LOOKUP(B111,$B$69:$B$91,$A$69:$A$91),"")</f>
        <v/>
      </c>
      <c r="B111" s="138">
        <f>C95</f>
        <v>0</v>
      </c>
      <c r="C111" s="136" t="str">
        <f t="shared" si="311"/>
        <v/>
      </c>
      <c r="D111" s="136" t="str">
        <f t="shared" si="156"/>
        <v/>
      </c>
      <c r="E111" s="136" t="str">
        <f t="shared" si="157"/>
        <v/>
      </c>
      <c r="F111" s="137" t="str">
        <f t="shared" si="158"/>
        <v/>
      </c>
      <c r="G111" s="77"/>
      <c r="H111" s="80" t="str">
        <f>IFERROR(LOOKUP(I111,$B$69:$B$91,$A$69:$A$91),"")</f>
        <v/>
      </c>
      <c r="I111" s="138">
        <f>J95</f>
        <v>0</v>
      </c>
      <c r="J111" s="136" t="str">
        <f>IFERROR(LOOKUP($H$111,$A$69:$A$91,$C$69:$C$91),"")</f>
        <v/>
      </c>
      <c r="K111" s="136" t="str">
        <f>IFERROR(LOOKUP($H$111,$A$69:$A$91,$D$69:$D$91),"")</f>
        <v/>
      </c>
      <c r="L111" s="136" t="str">
        <f>IFERROR(LOOKUP($H$111,$A$69:$A$91,$E$69:$E$91),"")</f>
        <v/>
      </c>
      <c r="M111" s="137" t="str">
        <f>IFERROR(LOOKUP($H$111,$A$69:$A$91,$F$69:$F$91),"")</f>
        <v/>
      </c>
      <c r="N111" s="77"/>
      <c r="O111" s="80" t="str">
        <f>IFERROR(LOOKUP(P111,$B$69:$B$91,$A$69:$A$91),"")</f>
        <v/>
      </c>
      <c r="P111" s="138">
        <f>Q95</f>
        <v>0</v>
      </c>
      <c r="Q111" s="136" t="str">
        <f t="shared" si="159"/>
        <v/>
      </c>
      <c r="R111" s="136" t="str">
        <f t="shared" si="160"/>
        <v/>
      </c>
      <c r="S111" s="136" t="str">
        <f t="shared" si="161"/>
        <v/>
      </c>
      <c r="T111" s="137" t="str">
        <f t="shared" si="162"/>
        <v/>
      </c>
      <c r="U111" s="77"/>
      <c r="V111" s="80" t="str">
        <f>IFERROR(LOOKUP(W111,$B$69:$B$91,$A$69:$A$91),"")</f>
        <v/>
      </c>
      <c r="W111" s="138">
        <f>X95</f>
        <v>0</v>
      </c>
      <c r="X111" s="136" t="str">
        <f t="shared" si="163"/>
        <v/>
      </c>
      <c r="Y111" s="136" t="str">
        <f t="shared" si="164"/>
        <v/>
      </c>
      <c r="Z111" s="136" t="str">
        <f t="shared" si="165"/>
        <v/>
      </c>
      <c r="AA111" s="137" t="str">
        <f t="shared" si="166"/>
        <v/>
      </c>
      <c r="AB111" s="77"/>
      <c r="AC111" s="80" t="str">
        <f>IFERROR(LOOKUP(AD111,$B$69:$B$91,$A$69:$A$91),"")</f>
        <v/>
      </c>
      <c r="AD111" s="138">
        <f>AE95</f>
        <v>0</v>
      </c>
      <c r="AE111" s="136" t="str">
        <f t="shared" si="167"/>
        <v/>
      </c>
      <c r="AF111" s="136" t="str">
        <f t="shared" si="168"/>
        <v/>
      </c>
      <c r="AG111" s="136" t="str">
        <f t="shared" si="169"/>
        <v/>
      </c>
      <c r="AH111" s="137" t="str">
        <f t="shared" si="170"/>
        <v/>
      </c>
      <c r="AI111" s="77"/>
      <c r="AJ111" s="80" t="str">
        <f>IFERROR(LOOKUP(AK111,$B$69:$B$91,$A$69:$A$91),"")</f>
        <v/>
      </c>
      <c r="AK111" s="138">
        <f>AL95</f>
        <v>0</v>
      </c>
      <c r="AL111" s="136" t="str">
        <f t="shared" si="171"/>
        <v/>
      </c>
      <c r="AM111" s="136" t="str">
        <f t="shared" si="172"/>
        <v/>
      </c>
      <c r="AN111" s="136" t="str">
        <f t="shared" si="173"/>
        <v/>
      </c>
      <c r="AO111" s="137" t="str">
        <f t="shared" si="174"/>
        <v/>
      </c>
      <c r="AP111" s="77"/>
      <c r="AQ111" s="80" t="str">
        <f>IFERROR(LOOKUP(AR111,$B$69:$B$91,$A$69:$A$91),"")</f>
        <v/>
      </c>
      <c r="AR111" s="138">
        <f>AS95</f>
        <v>0</v>
      </c>
      <c r="AS111" s="136" t="str">
        <f t="shared" si="175"/>
        <v/>
      </c>
      <c r="AT111" s="136" t="str">
        <f t="shared" si="176"/>
        <v/>
      </c>
      <c r="AU111" s="136" t="str">
        <f t="shared" si="177"/>
        <v/>
      </c>
      <c r="AV111" s="137" t="str">
        <f t="shared" si="178"/>
        <v/>
      </c>
      <c r="AW111" s="77"/>
      <c r="AX111" s="80" t="str">
        <f>IFERROR(LOOKUP(AY111,$B$69:$B$91,$A$69:$A$91),"")</f>
        <v/>
      </c>
      <c r="AY111" s="138">
        <f>AZ95</f>
        <v>0</v>
      </c>
      <c r="AZ111" s="136" t="str">
        <f t="shared" si="179"/>
        <v/>
      </c>
      <c r="BA111" s="136" t="str">
        <f t="shared" si="180"/>
        <v/>
      </c>
      <c r="BB111" s="136" t="str">
        <f t="shared" si="181"/>
        <v/>
      </c>
      <c r="BC111" s="137" t="str">
        <f t="shared" si="182"/>
        <v/>
      </c>
      <c r="BD111" s="77"/>
      <c r="BE111" s="80" t="str">
        <f>IFERROR(LOOKUP(BF111,$B$69:$B$91,$A$69:$A$91),"")</f>
        <v/>
      </c>
      <c r="BF111" s="138">
        <f>BG95</f>
        <v>0</v>
      </c>
      <c r="BG111" s="136" t="str">
        <f t="shared" si="183"/>
        <v/>
      </c>
      <c r="BH111" s="136" t="str">
        <f t="shared" si="184"/>
        <v/>
      </c>
      <c r="BI111" s="136" t="str">
        <f t="shared" si="185"/>
        <v/>
      </c>
      <c r="BJ111" s="137" t="str">
        <f t="shared" si="186"/>
        <v/>
      </c>
      <c r="BK111" s="77"/>
      <c r="BL111" s="80" t="str">
        <f>IFERROR(LOOKUP(BM111,$B$69:$B$91,$A$69:$A$91),"")</f>
        <v/>
      </c>
      <c r="BM111" s="138">
        <f>BN95</f>
        <v>0</v>
      </c>
      <c r="BN111" s="136" t="str">
        <f t="shared" si="187"/>
        <v/>
      </c>
      <c r="BO111" s="136" t="str">
        <f t="shared" si="188"/>
        <v/>
      </c>
      <c r="BP111" s="136" t="str">
        <f t="shared" si="189"/>
        <v/>
      </c>
      <c r="BQ111" s="137" t="str">
        <f t="shared" si="190"/>
        <v/>
      </c>
      <c r="BS111" s="80" t="str">
        <f>IFERROR(LOOKUP(BT111,$B$69:$B$91,$A$69:$A$91),"")</f>
        <v/>
      </c>
      <c r="BT111" s="138">
        <f>BU95</f>
        <v>0</v>
      </c>
      <c r="BU111" s="136" t="str">
        <f t="shared" si="191"/>
        <v/>
      </c>
      <c r="BV111" s="136" t="str">
        <f t="shared" si="192"/>
        <v/>
      </c>
      <c r="BW111" s="136" t="str">
        <f t="shared" si="193"/>
        <v/>
      </c>
      <c r="BX111" s="137" t="str">
        <f t="shared" si="194"/>
        <v/>
      </c>
      <c r="BZ111" s="80" t="str">
        <f>IFERROR(LOOKUP(CA111,$B$69:$B$91,$A$69:$A$91),"")</f>
        <v/>
      </c>
      <c r="CA111" s="138">
        <f>CB95</f>
        <v>0</v>
      </c>
      <c r="CB111" s="136" t="str">
        <f t="shared" si="195"/>
        <v/>
      </c>
      <c r="CC111" s="136" t="str">
        <f t="shared" si="196"/>
        <v/>
      </c>
      <c r="CD111" s="136" t="str">
        <f t="shared" si="197"/>
        <v/>
      </c>
      <c r="CE111" s="137" t="str">
        <f t="shared" si="198"/>
        <v/>
      </c>
      <c r="CG111" s="80" t="str">
        <f>IFERROR(LOOKUP(CH111,$B$69:$B$91,$A$69:$A$91),"")</f>
        <v/>
      </c>
      <c r="CH111" s="138">
        <f>CI95</f>
        <v>0</v>
      </c>
      <c r="CI111" s="136" t="str">
        <f t="shared" si="199"/>
        <v/>
      </c>
      <c r="CJ111" s="136" t="str">
        <f t="shared" si="200"/>
        <v/>
      </c>
      <c r="CK111" s="136" t="str">
        <f t="shared" si="201"/>
        <v/>
      </c>
      <c r="CL111" s="137" t="str">
        <f t="shared" si="202"/>
        <v/>
      </c>
      <c r="CN111" s="80" t="str">
        <f>IFERROR(LOOKUP(CO111,$B$69:$B$91,$A$69:$A$91),"")</f>
        <v/>
      </c>
      <c r="CO111" s="138">
        <f>CP95</f>
        <v>0</v>
      </c>
      <c r="CP111" s="136" t="str">
        <f t="shared" si="203"/>
        <v/>
      </c>
      <c r="CQ111" s="136" t="str">
        <f t="shared" si="204"/>
        <v/>
      </c>
      <c r="CR111" s="136" t="str">
        <f t="shared" si="205"/>
        <v/>
      </c>
      <c r="CS111" s="137" t="str">
        <f t="shared" si="206"/>
        <v/>
      </c>
      <c r="CU111" s="80" t="str">
        <f>IFERROR(LOOKUP(CV111,$B$69:$B$91,$A$69:$A$91),"")</f>
        <v/>
      </c>
      <c r="CV111" s="138">
        <f>CW95</f>
        <v>0</v>
      </c>
      <c r="CW111" s="136" t="str">
        <f t="shared" si="207"/>
        <v/>
      </c>
      <c r="CX111" s="136" t="str">
        <f t="shared" si="208"/>
        <v/>
      </c>
      <c r="CY111" s="136" t="str">
        <f t="shared" si="209"/>
        <v/>
      </c>
      <c r="CZ111" s="137" t="str">
        <f t="shared" si="210"/>
        <v/>
      </c>
      <c r="DB111" s="80" t="str">
        <f>IFERROR(LOOKUP(DC111,$B$69:$B$91,$A$69:$A$91),"")</f>
        <v/>
      </c>
      <c r="DC111" s="138">
        <f>DD95</f>
        <v>0</v>
      </c>
      <c r="DD111" s="136" t="str">
        <f t="shared" si="211"/>
        <v/>
      </c>
      <c r="DE111" s="136" t="str">
        <f t="shared" si="212"/>
        <v/>
      </c>
      <c r="DF111" s="136" t="str">
        <f t="shared" si="213"/>
        <v/>
      </c>
      <c r="DG111" s="137" t="str">
        <f t="shared" si="214"/>
        <v/>
      </c>
      <c r="DI111" s="80" t="str">
        <f>IFERROR(LOOKUP(DJ111,$B$69:$B$91,$A$69:$A$91),"")</f>
        <v/>
      </c>
      <c r="DJ111" s="138">
        <f>DK95</f>
        <v>0</v>
      </c>
      <c r="DK111" s="136" t="str">
        <f t="shared" si="215"/>
        <v/>
      </c>
      <c r="DL111" s="136" t="str">
        <f t="shared" si="216"/>
        <v/>
      </c>
      <c r="DM111" s="136" t="str">
        <f t="shared" si="217"/>
        <v/>
      </c>
      <c r="DN111" s="137" t="str">
        <f t="shared" si="218"/>
        <v/>
      </c>
      <c r="DP111" s="80" t="str">
        <f>IFERROR(LOOKUP(DQ111,$B$69:$B$91,$A$69:$A$91),"")</f>
        <v/>
      </c>
      <c r="DQ111" s="138">
        <f>DR95</f>
        <v>0</v>
      </c>
      <c r="DR111" s="136" t="str">
        <f t="shared" si="219"/>
        <v/>
      </c>
      <c r="DS111" s="136" t="str">
        <f t="shared" si="220"/>
        <v/>
      </c>
      <c r="DT111" s="136" t="str">
        <f t="shared" si="221"/>
        <v/>
      </c>
      <c r="DU111" s="137" t="str">
        <f t="shared" si="222"/>
        <v/>
      </c>
      <c r="DW111" s="80" t="str">
        <f>IFERROR(LOOKUP(DX111,$B$69:$B$91,$A$69:$A$91),"")</f>
        <v/>
      </c>
      <c r="DX111" s="138">
        <f>DY95</f>
        <v>0</v>
      </c>
      <c r="DY111" s="136" t="str">
        <f t="shared" si="223"/>
        <v/>
      </c>
      <c r="DZ111" s="136" t="str">
        <f t="shared" si="224"/>
        <v/>
      </c>
      <c r="EA111" s="136" t="str">
        <f t="shared" si="225"/>
        <v/>
      </c>
      <c r="EB111" s="137" t="str">
        <f t="shared" si="226"/>
        <v/>
      </c>
      <c r="ED111" s="80" t="str">
        <f>IFERROR(LOOKUP(EE111,$B$69:$B$91,$A$69:$A$91),"")</f>
        <v/>
      </c>
      <c r="EE111" s="138">
        <f>EF95</f>
        <v>0</v>
      </c>
      <c r="EF111" s="136" t="str">
        <f t="shared" si="227"/>
        <v/>
      </c>
      <c r="EG111" s="136" t="str">
        <f t="shared" si="228"/>
        <v/>
      </c>
      <c r="EH111" s="136" t="str">
        <f t="shared" si="229"/>
        <v/>
      </c>
      <c r="EI111" s="137" t="str">
        <f t="shared" si="230"/>
        <v/>
      </c>
      <c r="EK111" s="80" t="str">
        <f>IFERROR(LOOKUP(EL111,$B$69:$B$91,$A$69:$A$91),"")</f>
        <v/>
      </c>
      <c r="EL111" s="138">
        <f>EM95</f>
        <v>0</v>
      </c>
      <c r="EM111" s="136" t="str">
        <f t="shared" si="231"/>
        <v/>
      </c>
      <c r="EN111" s="136" t="str">
        <f t="shared" si="232"/>
        <v/>
      </c>
      <c r="EO111" s="136" t="str">
        <f t="shared" si="233"/>
        <v/>
      </c>
      <c r="EP111" s="137" t="str">
        <f t="shared" si="234"/>
        <v/>
      </c>
      <c r="EQ111" s="77"/>
      <c r="ER111" s="80" t="str">
        <f>IFERROR(LOOKUP(ES111,$B$69:$B$91,$A$69:$A$91),"")</f>
        <v/>
      </c>
      <c r="ES111" s="138">
        <f>ET95</f>
        <v>0</v>
      </c>
      <c r="ET111" s="136" t="str">
        <f t="shared" si="235"/>
        <v/>
      </c>
      <c r="EU111" s="136" t="str">
        <f t="shared" si="236"/>
        <v/>
      </c>
      <c r="EV111" s="136" t="str">
        <f t="shared" si="237"/>
        <v/>
      </c>
      <c r="EW111" s="137" t="str">
        <f t="shared" si="238"/>
        <v/>
      </c>
      <c r="EX111" s="77"/>
      <c r="EY111" s="80" t="str">
        <f>IFERROR(LOOKUP(EZ111,$B$69:$B$91,$A$69:$A$91),"")</f>
        <v/>
      </c>
      <c r="EZ111" s="138">
        <f>FA95</f>
        <v>0</v>
      </c>
      <c r="FA111" s="136" t="str">
        <f t="shared" si="239"/>
        <v/>
      </c>
      <c r="FB111" s="136" t="str">
        <f t="shared" si="240"/>
        <v/>
      </c>
      <c r="FC111" s="136" t="str">
        <f t="shared" si="241"/>
        <v/>
      </c>
      <c r="FD111" s="137" t="str">
        <f t="shared" si="242"/>
        <v/>
      </c>
      <c r="FE111" s="77"/>
      <c r="FF111" s="80" t="str">
        <f>IFERROR(LOOKUP(FG111,$B$69:$B$91,$A$69:$A$91),"")</f>
        <v/>
      </c>
      <c r="FG111" s="138">
        <f>FH95</f>
        <v>0</v>
      </c>
      <c r="FH111" s="136" t="str">
        <f t="shared" si="243"/>
        <v/>
      </c>
      <c r="FI111" s="136" t="str">
        <f t="shared" si="244"/>
        <v/>
      </c>
      <c r="FJ111" s="136" t="str">
        <f t="shared" si="245"/>
        <v/>
      </c>
      <c r="FK111" s="137" t="str">
        <f t="shared" si="246"/>
        <v/>
      </c>
      <c r="FL111" s="77"/>
      <c r="FM111" s="80" t="str">
        <f>IFERROR(LOOKUP(FN111,$B$69:$B$91,$A$69:$A$91),"")</f>
        <v/>
      </c>
      <c r="FN111" s="138">
        <f>FO95</f>
        <v>0</v>
      </c>
      <c r="FO111" s="136" t="str">
        <f t="shared" si="247"/>
        <v/>
      </c>
      <c r="FP111" s="136" t="str">
        <f t="shared" si="248"/>
        <v/>
      </c>
      <c r="FQ111" s="136" t="str">
        <f t="shared" si="249"/>
        <v/>
      </c>
      <c r="FR111" s="137" t="str">
        <f t="shared" si="250"/>
        <v/>
      </c>
      <c r="FS111" s="77"/>
      <c r="FT111" s="80" t="str">
        <f>IFERROR(LOOKUP(FU111,$B$69:$B$91,$A$69:$A$91),"")</f>
        <v/>
      </c>
      <c r="FU111" s="138">
        <f>FV95</f>
        <v>0</v>
      </c>
      <c r="FV111" s="136" t="str">
        <f t="shared" si="251"/>
        <v/>
      </c>
      <c r="FW111" s="136" t="str">
        <f t="shared" si="252"/>
        <v/>
      </c>
      <c r="FX111" s="136" t="str">
        <f t="shared" si="253"/>
        <v/>
      </c>
      <c r="FY111" s="137" t="str">
        <f t="shared" si="254"/>
        <v/>
      </c>
      <c r="FZ111" s="77"/>
      <c r="GA111" s="80" t="str">
        <f>IFERROR(LOOKUP(GB111,$B$69:$B$91,$A$69:$A$91),"")</f>
        <v/>
      </c>
      <c r="GB111" s="138">
        <f>GC95</f>
        <v>0</v>
      </c>
      <c r="GC111" s="136" t="str">
        <f t="shared" si="255"/>
        <v/>
      </c>
      <c r="GD111" s="136" t="str">
        <f t="shared" si="256"/>
        <v/>
      </c>
      <c r="GE111" s="136" t="str">
        <f t="shared" si="257"/>
        <v/>
      </c>
      <c r="GF111" s="137" t="str">
        <f t="shared" si="258"/>
        <v/>
      </c>
      <c r="GG111" s="77"/>
      <c r="GH111" s="80" t="str">
        <f>IFERROR(LOOKUP(GI111,$B$69:$B$91,$A$69:$A$91),"")</f>
        <v/>
      </c>
      <c r="GI111" s="138">
        <f>GJ95</f>
        <v>0</v>
      </c>
      <c r="GJ111" s="136" t="str">
        <f t="shared" si="259"/>
        <v/>
      </c>
      <c r="GK111" s="136" t="str">
        <f t="shared" si="260"/>
        <v/>
      </c>
      <c r="GL111" s="136" t="str">
        <f t="shared" si="261"/>
        <v/>
      </c>
      <c r="GM111" s="137" t="str">
        <f t="shared" si="262"/>
        <v/>
      </c>
      <c r="GN111" s="77"/>
      <c r="GO111" s="80" t="str">
        <f>IFERROR(LOOKUP(GP111,$B$69:$B$91,$A$69:$A$91),"")</f>
        <v/>
      </c>
      <c r="GP111" s="138">
        <f>GQ95</f>
        <v>0</v>
      </c>
      <c r="GQ111" s="136" t="str">
        <f t="shared" si="263"/>
        <v/>
      </c>
      <c r="GR111" s="136" t="str">
        <f t="shared" si="264"/>
        <v/>
      </c>
      <c r="GS111" s="136" t="str">
        <f t="shared" si="265"/>
        <v/>
      </c>
      <c r="GT111" s="137" t="str">
        <f t="shared" si="266"/>
        <v/>
      </c>
      <c r="GV111" s="80" t="str">
        <f>IFERROR(LOOKUP(GW111,$B$69:$B$91,$A$69:$A$91),"")</f>
        <v/>
      </c>
      <c r="GW111" s="138">
        <f>GX95</f>
        <v>0</v>
      </c>
      <c r="GX111" s="136" t="str">
        <f t="shared" si="267"/>
        <v/>
      </c>
      <c r="GY111" s="136" t="str">
        <f t="shared" si="268"/>
        <v/>
      </c>
      <c r="GZ111" s="136" t="str">
        <f t="shared" si="269"/>
        <v/>
      </c>
      <c r="HA111" s="137" t="str">
        <f t="shared" si="270"/>
        <v/>
      </c>
      <c r="HC111" s="80" t="str">
        <f>IFERROR(LOOKUP(HD111,$B$69:$B$91,$A$69:$A$91),"")</f>
        <v/>
      </c>
      <c r="HD111" s="138">
        <f>HE95</f>
        <v>0</v>
      </c>
      <c r="HE111" s="136" t="str">
        <f t="shared" si="271"/>
        <v/>
      </c>
      <c r="HF111" s="136" t="str">
        <f t="shared" si="272"/>
        <v/>
      </c>
      <c r="HG111" s="136" t="str">
        <f t="shared" si="273"/>
        <v/>
      </c>
      <c r="HH111" s="137" t="str">
        <f t="shared" si="274"/>
        <v/>
      </c>
      <c r="HJ111" s="80" t="str">
        <f>IFERROR(LOOKUP(HK111,$B$69:$B$91,$A$69:$A$91),"")</f>
        <v/>
      </c>
      <c r="HK111" s="138">
        <f>HL95</f>
        <v>0</v>
      </c>
      <c r="HL111" s="136" t="str">
        <f t="shared" si="275"/>
        <v/>
      </c>
      <c r="HM111" s="136" t="str">
        <f t="shared" si="276"/>
        <v/>
      </c>
      <c r="HN111" s="136" t="str">
        <f t="shared" si="277"/>
        <v/>
      </c>
      <c r="HO111" s="137" t="str">
        <f t="shared" si="278"/>
        <v/>
      </c>
      <c r="HQ111" s="80" t="str">
        <f>IFERROR(LOOKUP(HR111,$B$69:$B$91,$A$69:$A$91),"")</f>
        <v/>
      </c>
      <c r="HR111" s="138">
        <f>HS95</f>
        <v>0</v>
      </c>
      <c r="HS111" s="136" t="str">
        <f t="shared" si="279"/>
        <v/>
      </c>
      <c r="HT111" s="136" t="str">
        <f t="shared" si="280"/>
        <v/>
      </c>
      <c r="HU111" s="136" t="str">
        <f t="shared" si="281"/>
        <v/>
      </c>
      <c r="HV111" s="137" t="str">
        <f t="shared" si="282"/>
        <v/>
      </c>
      <c r="HX111" s="80" t="str">
        <f>IFERROR(LOOKUP(HY111,$B$69:$B$91,$A$69:$A$91),"")</f>
        <v/>
      </c>
      <c r="HY111" s="138">
        <f>HZ95</f>
        <v>0</v>
      </c>
      <c r="HZ111" s="136" t="str">
        <f t="shared" si="283"/>
        <v/>
      </c>
      <c r="IA111" s="136" t="str">
        <f t="shared" si="284"/>
        <v/>
      </c>
      <c r="IB111" s="136" t="str">
        <f t="shared" si="285"/>
        <v/>
      </c>
      <c r="IC111" s="137" t="str">
        <f t="shared" si="286"/>
        <v/>
      </c>
      <c r="IE111" s="80" t="str">
        <f>IFERROR(LOOKUP(IF111,$B$69:$B$91,$A$69:$A$91),"")</f>
        <v/>
      </c>
      <c r="IF111" s="138">
        <f>IG95</f>
        <v>0</v>
      </c>
      <c r="IG111" s="136" t="str">
        <f t="shared" si="287"/>
        <v/>
      </c>
      <c r="IH111" s="136" t="str">
        <f t="shared" si="288"/>
        <v/>
      </c>
      <c r="II111" s="136" t="str">
        <f t="shared" si="289"/>
        <v/>
      </c>
      <c r="IJ111" s="137" t="str">
        <f t="shared" si="290"/>
        <v/>
      </c>
      <c r="IL111" s="80" t="str">
        <f>IFERROR(LOOKUP(IM111,$B$69:$B$91,$A$69:$A$91),"")</f>
        <v/>
      </c>
      <c r="IM111" s="138">
        <f>IN95</f>
        <v>0</v>
      </c>
      <c r="IN111" s="136" t="str">
        <f t="shared" si="291"/>
        <v/>
      </c>
      <c r="IO111" s="136" t="str">
        <f t="shared" si="292"/>
        <v/>
      </c>
      <c r="IP111" s="136" t="str">
        <f t="shared" si="293"/>
        <v/>
      </c>
      <c r="IQ111" s="137" t="str">
        <f t="shared" si="294"/>
        <v/>
      </c>
      <c r="IS111" s="80" t="str">
        <f>IFERROR(LOOKUP(IT111,$B$69:$B$91,$A$69:$A$91),"")</f>
        <v/>
      </c>
      <c r="IT111" s="138">
        <f>IU95</f>
        <v>0</v>
      </c>
      <c r="IU111" s="136" t="str">
        <f t="shared" si="295"/>
        <v/>
      </c>
      <c r="IV111" s="136" t="str">
        <f t="shared" si="296"/>
        <v/>
      </c>
      <c r="IW111" s="136" t="str">
        <f t="shared" si="297"/>
        <v/>
      </c>
      <c r="IX111" s="137" t="str">
        <f t="shared" si="298"/>
        <v/>
      </c>
      <c r="IZ111" s="80" t="str">
        <f>IFERROR(LOOKUP(JA111,$B$69:$B$91,$A$69:$A$91),"")</f>
        <v/>
      </c>
      <c r="JA111" s="138">
        <f>JB95</f>
        <v>0</v>
      </c>
      <c r="JB111" s="136" t="str">
        <f t="shared" si="299"/>
        <v/>
      </c>
      <c r="JC111" s="136" t="str">
        <f t="shared" si="300"/>
        <v/>
      </c>
      <c r="JD111" s="136" t="str">
        <f t="shared" si="301"/>
        <v/>
      </c>
      <c r="JE111" s="137" t="str">
        <f t="shared" si="302"/>
        <v/>
      </c>
      <c r="JG111" s="80" t="str">
        <f>IFERROR(LOOKUP(JH111,$B$69:$B$91,$A$69:$A$91),"")</f>
        <v/>
      </c>
      <c r="JH111" s="138">
        <f>JI95</f>
        <v>0</v>
      </c>
      <c r="JI111" s="136" t="str">
        <f t="shared" si="303"/>
        <v/>
      </c>
      <c r="JJ111" s="136" t="str">
        <f t="shared" si="304"/>
        <v/>
      </c>
      <c r="JK111" s="136" t="str">
        <f t="shared" si="305"/>
        <v/>
      </c>
      <c r="JL111" s="137" t="str">
        <f t="shared" si="306"/>
        <v/>
      </c>
      <c r="JN111" s="80" t="str">
        <f>IFERROR(LOOKUP(JO111,$B$69:$B$91,$A$69:$A$91),"")</f>
        <v/>
      </c>
      <c r="JO111" s="138">
        <f>JP95</f>
        <v>0</v>
      </c>
      <c r="JP111" s="136" t="str">
        <f t="shared" si="307"/>
        <v/>
      </c>
      <c r="JQ111" s="136" t="str">
        <f t="shared" si="308"/>
        <v/>
      </c>
      <c r="JR111" s="136" t="str">
        <f t="shared" si="309"/>
        <v/>
      </c>
      <c r="JS111" s="137" t="str">
        <f t="shared" si="310"/>
        <v/>
      </c>
    </row>
    <row r="112" spans="1:279" s="78" customFormat="1" ht="12" hidden="1">
      <c r="A112" s="80" t="str">
        <f>IFERROR(A111+1,"")</f>
        <v/>
      </c>
      <c r="B112" s="138">
        <f>B111</f>
        <v>0</v>
      </c>
      <c r="C112" s="136" t="str">
        <f t="shared" si="311"/>
        <v/>
      </c>
      <c r="D112" s="136" t="str">
        <f t="shared" si="156"/>
        <v/>
      </c>
      <c r="E112" s="136" t="str">
        <f t="shared" si="157"/>
        <v/>
      </c>
      <c r="F112" s="137" t="str">
        <f t="shared" si="158"/>
        <v/>
      </c>
      <c r="G112" s="77"/>
      <c r="H112" s="80" t="str">
        <f>IFERROR(H111+1,"")</f>
        <v/>
      </c>
      <c r="I112" s="138">
        <f>I111</f>
        <v>0</v>
      </c>
      <c r="J112" s="136" t="str">
        <f>IFERROR(LOOKUP($H$112,$A$69:$A$91,$C$69:$C$91),"")</f>
        <v/>
      </c>
      <c r="K112" s="136" t="str">
        <f>IFERROR(LOOKUP($H$112,$A$69:$A$91,$D$69:$D$91),"")</f>
        <v/>
      </c>
      <c r="L112" s="136" t="str">
        <f>IFERROR(LOOKUP($H$112,$A$69:$A$91,$E$69:$E$91),"")</f>
        <v/>
      </c>
      <c r="M112" s="137" t="str">
        <f>IFERROR(LOOKUP($H$112,$A$69:$A$91,$F$69:$F$91),"")</f>
        <v/>
      </c>
      <c r="N112" s="77"/>
      <c r="O112" s="80" t="str">
        <f>IFERROR(O111+1,"")</f>
        <v/>
      </c>
      <c r="P112" s="138">
        <f>P111</f>
        <v>0</v>
      </c>
      <c r="Q112" s="136" t="str">
        <f t="shared" si="159"/>
        <v/>
      </c>
      <c r="R112" s="136" t="str">
        <f t="shared" si="160"/>
        <v/>
      </c>
      <c r="S112" s="136" t="str">
        <f t="shared" si="161"/>
        <v/>
      </c>
      <c r="T112" s="137" t="str">
        <f t="shared" si="162"/>
        <v/>
      </c>
      <c r="U112" s="77"/>
      <c r="V112" s="80" t="str">
        <f>IFERROR(V111+1,"")</f>
        <v/>
      </c>
      <c r="W112" s="138">
        <f>W111</f>
        <v>0</v>
      </c>
      <c r="X112" s="136" t="str">
        <f t="shared" si="163"/>
        <v/>
      </c>
      <c r="Y112" s="136" t="str">
        <f t="shared" si="164"/>
        <v/>
      </c>
      <c r="Z112" s="136" t="str">
        <f t="shared" si="165"/>
        <v/>
      </c>
      <c r="AA112" s="137" t="str">
        <f t="shared" si="166"/>
        <v/>
      </c>
      <c r="AB112" s="77"/>
      <c r="AC112" s="80" t="str">
        <f>IFERROR(AC111+1,"")</f>
        <v/>
      </c>
      <c r="AD112" s="138">
        <f>AD111</f>
        <v>0</v>
      </c>
      <c r="AE112" s="136" t="str">
        <f t="shared" si="167"/>
        <v/>
      </c>
      <c r="AF112" s="136" t="str">
        <f t="shared" si="168"/>
        <v/>
      </c>
      <c r="AG112" s="136" t="str">
        <f t="shared" si="169"/>
        <v/>
      </c>
      <c r="AH112" s="137" t="str">
        <f t="shared" si="170"/>
        <v/>
      </c>
      <c r="AI112" s="77"/>
      <c r="AJ112" s="80" t="str">
        <f>IFERROR(AJ111+1,"")</f>
        <v/>
      </c>
      <c r="AK112" s="138">
        <f>AK111</f>
        <v>0</v>
      </c>
      <c r="AL112" s="136" t="str">
        <f t="shared" si="171"/>
        <v/>
      </c>
      <c r="AM112" s="136" t="str">
        <f t="shared" si="172"/>
        <v/>
      </c>
      <c r="AN112" s="136" t="str">
        <f t="shared" si="173"/>
        <v/>
      </c>
      <c r="AO112" s="137" t="str">
        <f t="shared" si="174"/>
        <v/>
      </c>
      <c r="AP112" s="77"/>
      <c r="AQ112" s="80" t="str">
        <f>IFERROR(AQ111+1,"")</f>
        <v/>
      </c>
      <c r="AR112" s="138">
        <f>AR111</f>
        <v>0</v>
      </c>
      <c r="AS112" s="136" t="str">
        <f t="shared" si="175"/>
        <v/>
      </c>
      <c r="AT112" s="136" t="str">
        <f t="shared" si="176"/>
        <v/>
      </c>
      <c r="AU112" s="136" t="str">
        <f t="shared" si="177"/>
        <v/>
      </c>
      <c r="AV112" s="137" t="str">
        <f t="shared" si="178"/>
        <v/>
      </c>
      <c r="AW112" s="77"/>
      <c r="AX112" s="80" t="str">
        <f>IFERROR(AX111+1,"")</f>
        <v/>
      </c>
      <c r="AY112" s="138">
        <f>AY111</f>
        <v>0</v>
      </c>
      <c r="AZ112" s="136" t="str">
        <f t="shared" si="179"/>
        <v/>
      </c>
      <c r="BA112" s="136" t="str">
        <f t="shared" si="180"/>
        <v/>
      </c>
      <c r="BB112" s="136" t="str">
        <f t="shared" si="181"/>
        <v/>
      </c>
      <c r="BC112" s="137" t="str">
        <f t="shared" si="182"/>
        <v/>
      </c>
      <c r="BD112" s="77"/>
      <c r="BE112" s="80" t="str">
        <f>IFERROR(BE111+1,"")</f>
        <v/>
      </c>
      <c r="BF112" s="138">
        <f>BF111</f>
        <v>0</v>
      </c>
      <c r="BG112" s="136" t="str">
        <f t="shared" si="183"/>
        <v/>
      </c>
      <c r="BH112" s="136" t="str">
        <f t="shared" si="184"/>
        <v/>
      </c>
      <c r="BI112" s="136" t="str">
        <f t="shared" si="185"/>
        <v/>
      </c>
      <c r="BJ112" s="137" t="str">
        <f t="shared" si="186"/>
        <v/>
      </c>
      <c r="BK112" s="77"/>
      <c r="BL112" s="80" t="str">
        <f>IFERROR(BL111+1,"")</f>
        <v/>
      </c>
      <c r="BM112" s="138">
        <f>BM111</f>
        <v>0</v>
      </c>
      <c r="BN112" s="136" t="str">
        <f t="shared" si="187"/>
        <v/>
      </c>
      <c r="BO112" s="136" t="str">
        <f t="shared" si="188"/>
        <v/>
      </c>
      <c r="BP112" s="136" t="str">
        <f t="shared" si="189"/>
        <v/>
      </c>
      <c r="BQ112" s="137" t="str">
        <f t="shared" si="190"/>
        <v/>
      </c>
      <c r="BS112" s="80" t="str">
        <f>IFERROR(BS111+1,"")</f>
        <v/>
      </c>
      <c r="BT112" s="138">
        <f>BT111</f>
        <v>0</v>
      </c>
      <c r="BU112" s="136" t="str">
        <f t="shared" si="191"/>
        <v/>
      </c>
      <c r="BV112" s="136" t="str">
        <f t="shared" si="192"/>
        <v/>
      </c>
      <c r="BW112" s="136" t="str">
        <f t="shared" si="193"/>
        <v/>
      </c>
      <c r="BX112" s="137" t="str">
        <f t="shared" si="194"/>
        <v/>
      </c>
      <c r="BZ112" s="80" t="str">
        <f>IFERROR(BZ111+1,"")</f>
        <v/>
      </c>
      <c r="CA112" s="138">
        <f>CA111</f>
        <v>0</v>
      </c>
      <c r="CB112" s="136" t="str">
        <f t="shared" si="195"/>
        <v/>
      </c>
      <c r="CC112" s="136" t="str">
        <f t="shared" si="196"/>
        <v/>
      </c>
      <c r="CD112" s="136" t="str">
        <f t="shared" si="197"/>
        <v/>
      </c>
      <c r="CE112" s="137" t="str">
        <f t="shared" si="198"/>
        <v/>
      </c>
      <c r="CG112" s="80" t="str">
        <f>IFERROR(CG111+1,"")</f>
        <v/>
      </c>
      <c r="CH112" s="138">
        <f>CH111</f>
        <v>0</v>
      </c>
      <c r="CI112" s="136" t="str">
        <f t="shared" si="199"/>
        <v/>
      </c>
      <c r="CJ112" s="136" t="str">
        <f t="shared" si="200"/>
        <v/>
      </c>
      <c r="CK112" s="136" t="str">
        <f t="shared" si="201"/>
        <v/>
      </c>
      <c r="CL112" s="137" t="str">
        <f t="shared" si="202"/>
        <v/>
      </c>
      <c r="CN112" s="80" t="str">
        <f>IFERROR(CN111+1,"")</f>
        <v/>
      </c>
      <c r="CO112" s="138">
        <f>CO111</f>
        <v>0</v>
      </c>
      <c r="CP112" s="136" t="str">
        <f t="shared" si="203"/>
        <v/>
      </c>
      <c r="CQ112" s="136" t="str">
        <f t="shared" si="204"/>
        <v/>
      </c>
      <c r="CR112" s="136" t="str">
        <f t="shared" si="205"/>
        <v/>
      </c>
      <c r="CS112" s="137" t="str">
        <f t="shared" si="206"/>
        <v/>
      </c>
      <c r="CU112" s="80" t="str">
        <f>IFERROR(CU111+1,"")</f>
        <v/>
      </c>
      <c r="CV112" s="138">
        <f>CV111</f>
        <v>0</v>
      </c>
      <c r="CW112" s="136" t="str">
        <f t="shared" si="207"/>
        <v/>
      </c>
      <c r="CX112" s="136" t="str">
        <f t="shared" si="208"/>
        <v/>
      </c>
      <c r="CY112" s="136" t="str">
        <f t="shared" si="209"/>
        <v/>
      </c>
      <c r="CZ112" s="137" t="str">
        <f t="shared" si="210"/>
        <v/>
      </c>
      <c r="DB112" s="80" t="str">
        <f>IFERROR(DB111+1,"")</f>
        <v/>
      </c>
      <c r="DC112" s="138">
        <f>DC111</f>
        <v>0</v>
      </c>
      <c r="DD112" s="136" t="str">
        <f t="shared" si="211"/>
        <v/>
      </c>
      <c r="DE112" s="136" t="str">
        <f t="shared" si="212"/>
        <v/>
      </c>
      <c r="DF112" s="136" t="str">
        <f t="shared" si="213"/>
        <v/>
      </c>
      <c r="DG112" s="137" t="str">
        <f t="shared" si="214"/>
        <v/>
      </c>
      <c r="DI112" s="80" t="str">
        <f>IFERROR(DI111+1,"")</f>
        <v/>
      </c>
      <c r="DJ112" s="138">
        <f>DJ111</f>
        <v>0</v>
      </c>
      <c r="DK112" s="136" t="str">
        <f t="shared" si="215"/>
        <v/>
      </c>
      <c r="DL112" s="136" t="str">
        <f t="shared" si="216"/>
        <v/>
      </c>
      <c r="DM112" s="136" t="str">
        <f t="shared" si="217"/>
        <v/>
      </c>
      <c r="DN112" s="137" t="str">
        <f t="shared" si="218"/>
        <v/>
      </c>
      <c r="DP112" s="80" t="str">
        <f>IFERROR(DP111+1,"")</f>
        <v/>
      </c>
      <c r="DQ112" s="138">
        <f>DQ111</f>
        <v>0</v>
      </c>
      <c r="DR112" s="136" t="str">
        <f t="shared" si="219"/>
        <v/>
      </c>
      <c r="DS112" s="136" t="str">
        <f t="shared" si="220"/>
        <v/>
      </c>
      <c r="DT112" s="136" t="str">
        <f t="shared" si="221"/>
        <v/>
      </c>
      <c r="DU112" s="137" t="str">
        <f t="shared" si="222"/>
        <v/>
      </c>
      <c r="DW112" s="80" t="str">
        <f>IFERROR(DW111+1,"")</f>
        <v/>
      </c>
      <c r="DX112" s="138">
        <f>DX111</f>
        <v>0</v>
      </c>
      <c r="DY112" s="136" t="str">
        <f t="shared" si="223"/>
        <v/>
      </c>
      <c r="DZ112" s="136" t="str">
        <f t="shared" si="224"/>
        <v/>
      </c>
      <c r="EA112" s="136" t="str">
        <f t="shared" si="225"/>
        <v/>
      </c>
      <c r="EB112" s="137" t="str">
        <f t="shared" si="226"/>
        <v/>
      </c>
      <c r="ED112" s="80" t="str">
        <f>IFERROR(ED111+1,"")</f>
        <v/>
      </c>
      <c r="EE112" s="138">
        <f>EE111</f>
        <v>0</v>
      </c>
      <c r="EF112" s="136" t="str">
        <f t="shared" si="227"/>
        <v/>
      </c>
      <c r="EG112" s="136" t="str">
        <f t="shared" si="228"/>
        <v/>
      </c>
      <c r="EH112" s="136" t="str">
        <f t="shared" si="229"/>
        <v/>
      </c>
      <c r="EI112" s="137" t="str">
        <f t="shared" si="230"/>
        <v/>
      </c>
      <c r="EK112" s="80" t="str">
        <f>IFERROR(EK111+1,"")</f>
        <v/>
      </c>
      <c r="EL112" s="138">
        <f>EL111</f>
        <v>0</v>
      </c>
      <c r="EM112" s="136" t="str">
        <f t="shared" si="231"/>
        <v/>
      </c>
      <c r="EN112" s="136" t="str">
        <f t="shared" si="232"/>
        <v/>
      </c>
      <c r="EO112" s="136" t="str">
        <f t="shared" si="233"/>
        <v/>
      </c>
      <c r="EP112" s="137" t="str">
        <f t="shared" si="234"/>
        <v/>
      </c>
      <c r="EQ112" s="77"/>
      <c r="ER112" s="80" t="str">
        <f>IFERROR(ER111+1,"")</f>
        <v/>
      </c>
      <c r="ES112" s="138">
        <f>ES111</f>
        <v>0</v>
      </c>
      <c r="ET112" s="136" t="str">
        <f t="shared" si="235"/>
        <v/>
      </c>
      <c r="EU112" s="136" t="str">
        <f t="shared" si="236"/>
        <v/>
      </c>
      <c r="EV112" s="136" t="str">
        <f t="shared" si="237"/>
        <v/>
      </c>
      <c r="EW112" s="137" t="str">
        <f t="shared" si="238"/>
        <v/>
      </c>
      <c r="EX112" s="77"/>
      <c r="EY112" s="80" t="str">
        <f>IFERROR(EY111+1,"")</f>
        <v/>
      </c>
      <c r="EZ112" s="138">
        <f>EZ111</f>
        <v>0</v>
      </c>
      <c r="FA112" s="136" t="str">
        <f t="shared" si="239"/>
        <v/>
      </c>
      <c r="FB112" s="136" t="str">
        <f t="shared" si="240"/>
        <v/>
      </c>
      <c r="FC112" s="136" t="str">
        <f t="shared" si="241"/>
        <v/>
      </c>
      <c r="FD112" s="137" t="str">
        <f t="shared" si="242"/>
        <v/>
      </c>
      <c r="FE112" s="77"/>
      <c r="FF112" s="80" t="str">
        <f>IFERROR(FF111+1,"")</f>
        <v/>
      </c>
      <c r="FG112" s="138">
        <f>FG111</f>
        <v>0</v>
      </c>
      <c r="FH112" s="136" t="str">
        <f t="shared" si="243"/>
        <v/>
      </c>
      <c r="FI112" s="136" t="str">
        <f t="shared" si="244"/>
        <v/>
      </c>
      <c r="FJ112" s="136" t="str">
        <f t="shared" si="245"/>
        <v/>
      </c>
      <c r="FK112" s="137" t="str">
        <f t="shared" si="246"/>
        <v/>
      </c>
      <c r="FL112" s="77"/>
      <c r="FM112" s="80" t="str">
        <f>IFERROR(FM111+1,"")</f>
        <v/>
      </c>
      <c r="FN112" s="138">
        <f>FN111</f>
        <v>0</v>
      </c>
      <c r="FO112" s="136" t="str">
        <f t="shared" si="247"/>
        <v/>
      </c>
      <c r="FP112" s="136" t="str">
        <f t="shared" si="248"/>
        <v/>
      </c>
      <c r="FQ112" s="136" t="str">
        <f t="shared" si="249"/>
        <v/>
      </c>
      <c r="FR112" s="137" t="str">
        <f t="shared" si="250"/>
        <v/>
      </c>
      <c r="FS112" s="77"/>
      <c r="FT112" s="80" t="str">
        <f>IFERROR(FT111+1,"")</f>
        <v/>
      </c>
      <c r="FU112" s="138">
        <f>FU111</f>
        <v>0</v>
      </c>
      <c r="FV112" s="136" t="str">
        <f t="shared" si="251"/>
        <v/>
      </c>
      <c r="FW112" s="136" t="str">
        <f t="shared" si="252"/>
        <v/>
      </c>
      <c r="FX112" s="136" t="str">
        <f t="shared" si="253"/>
        <v/>
      </c>
      <c r="FY112" s="137" t="str">
        <f t="shared" si="254"/>
        <v/>
      </c>
      <c r="FZ112" s="77"/>
      <c r="GA112" s="80" t="str">
        <f>IFERROR(GA111+1,"")</f>
        <v/>
      </c>
      <c r="GB112" s="138">
        <f>GB111</f>
        <v>0</v>
      </c>
      <c r="GC112" s="136" t="str">
        <f t="shared" si="255"/>
        <v/>
      </c>
      <c r="GD112" s="136" t="str">
        <f t="shared" si="256"/>
        <v/>
      </c>
      <c r="GE112" s="136" t="str">
        <f t="shared" si="257"/>
        <v/>
      </c>
      <c r="GF112" s="137" t="str">
        <f t="shared" si="258"/>
        <v/>
      </c>
      <c r="GG112" s="77"/>
      <c r="GH112" s="80" t="str">
        <f>IFERROR(GH111+1,"")</f>
        <v/>
      </c>
      <c r="GI112" s="138">
        <f>GI111</f>
        <v>0</v>
      </c>
      <c r="GJ112" s="136" t="str">
        <f t="shared" si="259"/>
        <v/>
      </c>
      <c r="GK112" s="136" t="str">
        <f t="shared" si="260"/>
        <v/>
      </c>
      <c r="GL112" s="136" t="str">
        <f t="shared" si="261"/>
        <v/>
      </c>
      <c r="GM112" s="137" t="str">
        <f t="shared" si="262"/>
        <v/>
      </c>
      <c r="GN112" s="77"/>
      <c r="GO112" s="80" t="str">
        <f>IFERROR(GO111+1,"")</f>
        <v/>
      </c>
      <c r="GP112" s="138">
        <f>GP111</f>
        <v>0</v>
      </c>
      <c r="GQ112" s="136" t="str">
        <f t="shared" si="263"/>
        <v/>
      </c>
      <c r="GR112" s="136" t="str">
        <f t="shared" si="264"/>
        <v/>
      </c>
      <c r="GS112" s="136" t="str">
        <f t="shared" si="265"/>
        <v/>
      </c>
      <c r="GT112" s="137" t="str">
        <f t="shared" si="266"/>
        <v/>
      </c>
      <c r="GV112" s="80" t="str">
        <f>IFERROR(GV111+1,"")</f>
        <v/>
      </c>
      <c r="GW112" s="138">
        <f>GW111</f>
        <v>0</v>
      </c>
      <c r="GX112" s="136" t="str">
        <f t="shared" si="267"/>
        <v/>
      </c>
      <c r="GY112" s="136" t="str">
        <f t="shared" si="268"/>
        <v/>
      </c>
      <c r="GZ112" s="136" t="str">
        <f t="shared" si="269"/>
        <v/>
      </c>
      <c r="HA112" s="137" t="str">
        <f t="shared" si="270"/>
        <v/>
      </c>
      <c r="HC112" s="80" t="str">
        <f>IFERROR(HC111+1,"")</f>
        <v/>
      </c>
      <c r="HD112" s="138">
        <f>HD111</f>
        <v>0</v>
      </c>
      <c r="HE112" s="136" t="str">
        <f t="shared" si="271"/>
        <v/>
      </c>
      <c r="HF112" s="136" t="str">
        <f t="shared" si="272"/>
        <v/>
      </c>
      <c r="HG112" s="136" t="str">
        <f t="shared" si="273"/>
        <v/>
      </c>
      <c r="HH112" s="137" t="str">
        <f t="shared" si="274"/>
        <v/>
      </c>
      <c r="HJ112" s="80" t="str">
        <f>IFERROR(HJ111+1,"")</f>
        <v/>
      </c>
      <c r="HK112" s="138">
        <f>HK111</f>
        <v>0</v>
      </c>
      <c r="HL112" s="136" t="str">
        <f t="shared" si="275"/>
        <v/>
      </c>
      <c r="HM112" s="136" t="str">
        <f t="shared" si="276"/>
        <v/>
      </c>
      <c r="HN112" s="136" t="str">
        <f t="shared" si="277"/>
        <v/>
      </c>
      <c r="HO112" s="137" t="str">
        <f t="shared" si="278"/>
        <v/>
      </c>
      <c r="HQ112" s="80" t="str">
        <f>IFERROR(HQ111+1,"")</f>
        <v/>
      </c>
      <c r="HR112" s="138">
        <f>HR111</f>
        <v>0</v>
      </c>
      <c r="HS112" s="136" t="str">
        <f t="shared" si="279"/>
        <v/>
      </c>
      <c r="HT112" s="136" t="str">
        <f t="shared" si="280"/>
        <v/>
      </c>
      <c r="HU112" s="136" t="str">
        <f t="shared" si="281"/>
        <v/>
      </c>
      <c r="HV112" s="137" t="str">
        <f t="shared" si="282"/>
        <v/>
      </c>
      <c r="HX112" s="80" t="str">
        <f>IFERROR(HX111+1,"")</f>
        <v/>
      </c>
      <c r="HY112" s="138">
        <f>HY111</f>
        <v>0</v>
      </c>
      <c r="HZ112" s="136" t="str">
        <f t="shared" si="283"/>
        <v/>
      </c>
      <c r="IA112" s="136" t="str">
        <f t="shared" si="284"/>
        <v/>
      </c>
      <c r="IB112" s="136" t="str">
        <f t="shared" si="285"/>
        <v/>
      </c>
      <c r="IC112" s="137" t="str">
        <f t="shared" si="286"/>
        <v/>
      </c>
      <c r="IE112" s="80" t="str">
        <f>IFERROR(IE111+1,"")</f>
        <v/>
      </c>
      <c r="IF112" s="138">
        <f>IF111</f>
        <v>0</v>
      </c>
      <c r="IG112" s="136" t="str">
        <f t="shared" si="287"/>
        <v/>
      </c>
      <c r="IH112" s="136" t="str">
        <f t="shared" si="288"/>
        <v/>
      </c>
      <c r="II112" s="136" t="str">
        <f t="shared" si="289"/>
        <v/>
      </c>
      <c r="IJ112" s="137" t="str">
        <f t="shared" si="290"/>
        <v/>
      </c>
      <c r="IL112" s="80" t="str">
        <f>IFERROR(IL111+1,"")</f>
        <v/>
      </c>
      <c r="IM112" s="138">
        <f>IM111</f>
        <v>0</v>
      </c>
      <c r="IN112" s="136" t="str">
        <f t="shared" si="291"/>
        <v/>
      </c>
      <c r="IO112" s="136" t="str">
        <f t="shared" si="292"/>
        <v/>
      </c>
      <c r="IP112" s="136" t="str">
        <f t="shared" si="293"/>
        <v/>
      </c>
      <c r="IQ112" s="137" t="str">
        <f t="shared" si="294"/>
        <v/>
      </c>
      <c r="IS112" s="80" t="str">
        <f>IFERROR(IS111+1,"")</f>
        <v/>
      </c>
      <c r="IT112" s="138">
        <f>IT111</f>
        <v>0</v>
      </c>
      <c r="IU112" s="136" t="str">
        <f t="shared" si="295"/>
        <v/>
      </c>
      <c r="IV112" s="136" t="str">
        <f t="shared" si="296"/>
        <v/>
      </c>
      <c r="IW112" s="136" t="str">
        <f t="shared" si="297"/>
        <v/>
      </c>
      <c r="IX112" s="137" t="str">
        <f t="shared" si="298"/>
        <v/>
      </c>
      <c r="IZ112" s="80" t="str">
        <f>IFERROR(IZ111+1,"")</f>
        <v/>
      </c>
      <c r="JA112" s="138">
        <f>JA111</f>
        <v>0</v>
      </c>
      <c r="JB112" s="136" t="str">
        <f t="shared" si="299"/>
        <v/>
      </c>
      <c r="JC112" s="136" t="str">
        <f t="shared" si="300"/>
        <v/>
      </c>
      <c r="JD112" s="136" t="str">
        <f t="shared" si="301"/>
        <v/>
      </c>
      <c r="JE112" s="137" t="str">
        <f t="shared" si="302"/>
        <v/>
      </c>
      <c r="JG112" s="80" t="str">
        <f>IFERROR(JG111+1,"")</f>
        <v/>
      </c>
      <c r="JH112" s="138">
        <f>JH111</f>
        <v>0</v>
      </c>
      <c r="JI112" s="136" t="str">
        <f t="shared" si="303"/>
        <v/>
      </c>
      <c r="JJ112" s="136" t="str">
        <f t="shared" si="304"/>
        <v/>
      </c>
      <c r="JK112" s="136" t="str">
        <f t="shared" si="305"/>
        <v/>
      </c>
      <c r="JL112" s="137" t="str">
        <f t="shared" si="306"/>
        <v/>
      </c>
      <c r="JN112" s="80" t="str">
        <f>IFERROR(JN111+1,"")</f>
        <v/>
      </c>
      <c r="JO112" s="138">
        <f>JO111</f>
        <v>0</v>
      </c>
      <c r="JP112" s="136" t="str">
        <f t="shared" si="307"/>
        <v/>
      </c>
      <c r="JQ112" s="136" t="str">
        <f t="shared" si="308"/>
        <v/>
      </c>
      <c r="JR112" s="136" t="str">
        <f t="shared" si="309"/>
        <v/>
      </c>
      <c r="JS112" s="137" t="str">
        <f t="shared" si="310"/>
        <v/>
      </c>
    </row>
    <row r="113" spans="1:279" s="78" customFormat="1" ht="12" hidden="1">
      <c r="A113" s="80" t="str">
        <f>IFERROR(LOOKUP(B113,$B$69:$B$91,$A$69:$A$91),"")</f>
        <v/>
      </c>
      <c r="B113" s="138" t="str">
        <f>B106</f>
        <v/>
      </c>
      <c r="C113" s="136" t="str">
        <f t="shared" si="311"/>
        <v/>
      </c>
      <c r="D113" s="136" t="str">
        <f t="shared" si="156"/>
        <v/>
      </c>
      <c r="E113" s="136" t="str">
        <f t="shared" si="157"/>
        <v/>
      </c>
      <c r="F113" s="137" t="str">
        <f t="shared" si="158"/>
        <v/>
      </c>
      <c r="G113" s="77"/>
      <c r="H113" s="80" t="str">
        <f>IFERROR(LOOKUP(I113,$B$69:$B$91,$A$69:$A$91),"")</f>
        <v/>
      </c>
      <c r="I113" s="138" t="str">
        <f>I106</f>
        <v/>
      </c>
      <c r="J113" s="136" t="str">
        <f>IFERROR(LOOKUP($H$113,$A$69:$A$91,$C$69:$C$91),"")</f>
        <v/>
      </c>
      <c r="K113" s="136" t="str">
        <f>IFERROR(LOOKUP($H$113,$A$69:$A$91,$D$69:$D$91),"")</f>
        <v/>
      </c>
      <c r="L113" s="136" t="str">
        <f>IFERROR(LOOKUP($H$113,$A$69:$A$91,$E$69:$E$91),"")</f>
        <v/>
      </c>
      <c r="M113" s="137" t="str">
        <f>IFERROR(LOOKUP($H$113,$A$69:$A$91,$F$69:$F$91),"")</f>
        <v/>
      </c>
      <c r="N113" s="77"/>
      <c r="O113" s="80" t="str">
        <f>IFERROR(LOOKUP(P113,$B$69:$B$91,$A$69:$A$91),"")</f>
        <v/>
      </c>
      <c r="P113" s="138" t="str">
        <f>P106</f>
        <v/>
      </c>
      <c r="Q113" s="136" t="str">
        <f t="shared" si="159"/>
        <v/>
      </c>
      <c r="R113" s="136" t="str">
        <f t="shared" si="160"/>
        <v/>
      </c>
      <c r="S113" s="136" t="str">
        <f t="shared" si="161"/>
        <v/>
      </c>
      <c r="T113" s="137" t="str">
        <f t="shared" si="162"/>
        <v/>
      </c>
      <c r="U113" s="77"/>
      <c r="V113" s="80" t="str">
        <f>IFERROR(LOOKUP(W113,$B$69:$B$91,$A$69:$A$91),"")</f>
        <v/>
      </c>
      <c r="W113" s="138" t="str">
        <f>W106</f>
        <v/>
      </c>
      <c r="X113" s="136" t="str">
        <f t="shared" si="163"/>
        <v/>
      </c>
      <c r="Y113" s="136" t="str">
        <f t="shared" si="164"/>
        <v/>
      </c>
      <c r="Z113" s="136" t="str">
        <f t="shared" si="165"/>
        <v/>
      </c>
      <c r="AA113" s="137" t="str">
        <f t="shared" si="166"/>
        <v/>
      </c>
      <c r="AB113" s="77"/>
      <c r="AC113" s="80" t="str">
        <f>IFERROR(LOOKUP(AD113,$B$69:$B$91,$A$69:$A$91),"")</f>
        <v/>
      </c>
      <c r="AD113" s="138" t="str">
        <f>IFERROR(AD106,"")</f>
        <v/>
      </c>
      <c r="AE113" s="136" t="str">
        <f t="shared" si="167"/>
        <v/>
      </c>
      <c r="AF113" s="136" t="str">
        <f t="shared" si="168"/>
        <v/>
      </c>
      <c r="AG113" s="136" t="str">
        <f t="shared" si="169"/>
        <v/>
      </c>
      <c r="AH113" s="137" t="str">
        <f t="shared" si="170"/>
        <v/>
      </c>
      <c r="AI113" s="77"/>
      <c r="AJ113" s="80" t="str">
        <f>IFERROR(LOOKUP(AK113,$B$69:$B$91,$A$69:$A$91),"")</f>
        <v/>
      </c>
      <c r="AK113" s="138" t="str">
        <f>IFERROR(AK106,"")</f>
        <v/>
      </c>
      <c r="AL113" s="136" t="str">
        <f t="shared" si="171"/>
        <v/>
      </c>
      <c r="AM113" s="136" t="str">
        <f t="shared" si="172"/>
        <v/>
      </c>
      <c r="AN113" s="136" t="str">
        <f t="shared" si="173"/>
        <v/>
      </c>
      <c r="AO113" s="137" t="str">
        <f t="shared" si="174"/>
        <v/>
      </c>
      <c r="AP113" s="77"/>
      <c r="AQ113" s="80" t="str">
        <f>IFERROR(LOOKUP(AR113,$B$69:$B$91,$A$69:$A$91),"")</f>
        <v/>
      </c>
      <c r="AR113" s="138" t="str">
        <f>IFERROR(AR106,"")</f>
        <v/>
      </c>
      <c r="AS113" s="136" t="str">
        <f t="shared" si="175"/>
        <v/>
      </c>
      <c r="AT113" s="136" t="str">
        <f t="shared" si="176"/>
        <v/>
      </c>
      <c r="AU113" s="136" t="str">
        <f t="shared" si="177"/>
        <v/>
      </c>
      <c r="AV113" s="137" t="str">
        <f t="shared" si="178"/>
        <v/>
      </c>
      <c r="AW113" s="77"/>
      <c r="AX113" s="80" t="str">
        <f>IFERROR(LOOKUP(AY113,$B$69:$B$91,$A$69:$A$91),"")</f>
        <v/>
      </c>
      <c r="AY113" s="138" t="str">
        <f>IFERROR(AY106,"")</f>
        <v/>
      </c>
      <c r="AZ113" s="136" t="str">
        <f t="shared" si="179"/>
        <v/>
      </c>
      <c r="BA113" s="136" t="str">
        <f t="shared" si="180"/>
        <v/>
      </c>
      <c r="BB113" s="136" t="str">
        <f t="shared" si="181"/>
        <v/>
      </c>
      <c r="BC113" s="137" t="str">
        <f t="shared" si="182"/>
        <v/>
      </c>
      <c r="BD113" s="77"/>
      <c r="BE113" s="80" t="str">
        <f>IFERROR(LOOKUP(BF113,$B$69:$B$91,$A$69:$A$91),"")</f>
        <v/>
      </c>
      <c r="BF113" s="138" t="str">
        <f>IFERROR(BF106,"")</f>
        <v/>
      </c>
      <c r="BG113" s="136" t="str">
        <f t="shared" si="183"/>
        <v/>
      </c>
      <c r="BH113" s="136" t="str">
        <f t="shared" si="184"/>
        <v/>
      </c>
      <c r="BI113" s="136" t="str">
        <f t="shared" si="185"/>
        <v/>
      </c>
      <c r="BJ113" s="137" t="str">
        <f t="shared" si="186"/>
        <v/>
      </c>
      <c r="BK113" s="77"/>
      <c r="BL113" s="80" t="str">
        <f>IFERROR(LOOKUP(BM113,$B$69:$B$91,$A$69:$A$91),"")</f>
        <v/>
      </c>
      <c r="BM113" s="138" t="str">
        <f>IFERROR(BM106,"")</f>
        <v/>
      </c>
      <c r="BN113" s="136" t="str">
        <f t="shared" si="187"/>
        <v/>
      </c>
      <c r="BO113" s="136" t="str">
        <f t="shared" si="188"/>
        <v/>
      </c>
      <c r="BP113" s="136" t="str">
        <f t="shared" si="189"/>
        <v/>
      </c>
      <c r="BQ113" s="137" t="str">
        <f t="shared" si="190"/>
        <v/>
      </c>
      <c r="BS113" s="80" t="str">
        <f>IFERROR(LOOKUP(BT113,$B$69:$B$91,$A$69:$A$91),"")</f>
        <v/>
      </c>
      <c r="BT113" s="138" t="str">
        <f>IFERROR(BT106,"")</f>
        <v/>
      </c>
      <c r="BU113" s="136" t="str">
        <f t="shared" si="191"/>
        <v/>
      </c>
      <c r="BV113" s="136" t="str">
        <f t="shared" si="192"/>
        <v/>
      </c>
      <c r="BW113" s="136" t="str">
        <f t="shared" si="193"/>
        <v/>
      </c>
      <c r="BX113" s="137" t="str">
        <f t="shared" si="194"/>
        <v/>
      </c>
      <c r="BZ113" s="80" t="str">
        <f>IFERROR(LOOKUP(CA113,$B$69:$B$91,$A$69:$A$91),"")</f>
        <v/>
      </c>
      <c r="CA113" s="138" t="str">
        <f>IFERROR(CA106,"")</f>
        <v/>
      </c>
      <c r="CB113" s="136" t="str">
        <f t="shared" si="195"/>
        <v/>
      </c>
      <c r="CC113" s="136" t="str">
        <f t="shared" si="196"/>
        <v/>
      </c>
      <c r="CD113" s="136" t="str">
        <f t="shared" si="197"/>
        <v/>
      </c>
      <c r="CE113" s="137" t="str">
        <f t="shared" si="198"/>
        <v/>
      </c>
      <c r="CG113" s="80" t="str">
        <f>IFERROR(LOOKUP(CH113,$B$69:$B$91,$A$69:$A$91),"")</f>
        <v/>
      </c>
      <c r="CH113" s="138" t="str">
        <f>IFERROR(CH106,"")</f>
        <v/>
      </c>
      <c r="CI113" s="136" t="str">
        <f t="shared" si="199"/>
        <v/>
      </c>
      <c r="CJ113" s="136" t="str">
        <f t="shared" si="200"/>
        <v/>
      </c>
      <c r="CK113" s="136" t="str">
        <f t="shared" si="201"/>
        <v/>
      </c>
      <c r="CL113" s="137" t="str">
        <f t="shared" si="202"/>
        <v/>
      </c>
      <c r="CN113" s="80" t="str">
        <f>IFERROR(LOOKUP(CO113,$B$69:$B$91,$A$69:$A$91),"")</f>
        <v/>
      </c>
      <c r="CO113" s="138" t="str">
        <f>IFERROR(CO106,"")</f>
        <v/>
      </c>
      <c r="CP113" s="136" t="str">
        <f t="shared" si="203"/>
        <v/>
      </c>
      <c r="CQ113" s="136" t="str">
        <f t="shared" si="204"/>
        <v/>
      </c>
      <c r="CR113" s="136" t="str">
        <f t="shared" si="205"/>
        <v/>
      </c>
      <c r="CS113" s="137" t="str">
        <f t="shared" si="206"/>
        <v/>
      </c>
      <c r="CU113" s="80" t="str">
        <f>IFERROR(LOOKUP(CV113,$B$69:$B$91,$A$69:$A$91),"")</f>
        <v/>
      </c>
      <c r="CV113" s="138" t="str">
        <f>IFERROR(CV106,"")</f>
        <v/>
      </c>
      <c r="CW113" s="136" t="str">
        <f t="shared" si="207"/>
        <v/>
      </c>
      <c r="CX113" s="136" t="str">
        <f t="shared" si="208"/>
        <v/>
      </c>
      <c r="CY113" s="136" t="str">
        <f t="shared" si="209"/>
        <v/>
      </c>
      <c r="CZ113" s="137" t="str">
        <f t="shared" si="210"/>
        <v/>
      </c>
      <c r="DB113" s="80" t="str">
        <f>IFERROR(LOOKUP(DC113,$B$69:$B$91,$A$69:$A$91),"")</f>
        <v/>
      </c>
      <c r="DC113" s="138" t="str">
        <f>IFERROR(DC106,"")</f>
        <v/>
      </c>
      <c r="DD113" s="136" t="str">
        <f t="shared" si="211"/>
        <v/>
      </c>
      <c r="DE113" s="136" t="str">
        <f t="shared" si="212"/>
        <v/>
      </c>
      <c r="DF113" s="136" t="str">
        <f t="shared" si="213"/>
        <v/>
      </c>
      <c r="DG113" s="137" t="str">
        <f t="shared" si="214"/>
        <v/>
      </c>
      <c r="DI113" s="80" t="str">
        <f>IFERROR(LOOKUP(DJ113,$B$69:$B$91,$A$69:$A$91),"")</f>
        <v/>
      </c>
      <c r="DJ113" s="138" t="str">
        <f>IFERROR(DJ106,"")</f>
        <v/>
      </c>
      <c r="DK113" s="136" t="str">
        <f t="shared" si="215"/>
        <v/>
      </c>
      <c r="DL113" s="136" t="str">
        <f t="shared" si="216"/>
        <v/>
      </c>
      <c r="DM113" s="136" t="str">
        <f t="shared" si="217"/>
        <v/>
      </c>
      <c r="DN113" s="137" t="str">
        <f t="shared" si="218"/>
        <v/>
      </c>
      <c r="DP113" s="80" t="str">
        <f>IFERROR(LOOKUP(DQ113,$B$69:$B$91,$A$69:$A$91),"")</f>
        <v/>
      </c>
      <c r="DQ113" s="138" t="str">
        <f>IFERROR(DQ106,"")</f>
        <v/>
      </c>
      <c r="DR113" s="136" t="str">
        <f t="shared" si="219"/>
        <v/>
      </c>
      <c r="DS113" s="136" t="str">
        <f t="shared" si="220"/>
        <v/>
      </c>
      <c r="DT113" s="136" t="str">
        <f t="shared" si="221"/>
        <v/>
      </c>
      <c r="DU113" s="137" t="str">
        <f t="shared" si="222"/>
        <v/>
      </c>
      <c r="DW113" s="80" t="str">
        <f>IFERROR(LOOKUP(DX113,$B$69:$B$91,$A$69:$A$91),"")</f>
        <v/>
      </c>
      <c r="DX113" s="138" t="str">
        <f>IFERROR(DX106,"")</f>
        <v/>
      </c>
      <c r="DY113" s="136" t="str">
        <f t="shared" si="223"/>
        <v/>
      </c>
      <c r="DZ113" s="136" t="str">
        <f t="shared" si="224"/>
        <v/>
      </c>
      <c r="EA113" s="136" t="str">
        <f t="shared" si="225"/>
        <v/>
      </c>
      <c r="EB113" s="137" t="str">
        <f t="shared" si="226"/>
        <v/>
      </c>
      <c r="ED113" s="80" t="str">
        <f>IFERROR(LOOKUP(EE113,$B$69:$B$91,$A$69:$A$91),"")</f>
        <v/>
      </c>
      <c r="EE113" s="138" t="str">
        <f>IFERROR(EE106,"")</f>
        <v/>
      </c>
      <c r="EF113" s="136" t="str">
        <f t="shared" si="227"/>
        <v/>
      </c>
      <c r="EG113" s="136" t="str">
        <f t="shared" si="228"/>
        <v/>
      </c>
      <c r="EH113" s="136" t="str">
        <f t="shared" si="229"/>
        <v/>
      </c>
      <c r="EI113" s="137" t="str">
        <f t="shared" si="230"/>
        <v/>
      </c>
      <c r="EK113" s="80" t="str">
        <f>IFERROR(LOOKUP(EL113,$B$69:$B$91,$A$69:$A$91),"")</f>
        <v/>
      </c>
      <c r="EL113" s="138" t="str">
        <f>IFERROR(EL106,"")</f>
        <v/>
      </c>
      <c r="EM113" s="136" t="str">
        <f t="shared" si="231"/>
        <v/>
      </c>
      <c r="EN113" s="136" t="str">
        <f t="shared" si="232"/>
        <v/>
      </c>
      <c r="EO113" s="136" t="str">
        <f t="shared" si="233"/>
        <v/>
      </c>
      <c r="EP113" s="137" t="str">
        <f t="shared" si="234"/>
        <v/>
      </c>
      <c r="EQ113" s="77"/>
      <c r="ER113" s="80" t="str">
        <f>IFERROR(LOOKUP(ES113,$B$69:$B$91,$A$69:$A$91),"")</f>
        <v/>
      </c>
      <c r="ES113" s="138" t="str">
        <f>ES106</f>
        <v/>
      </c>
      <c r="ET113" s="136" t="str">
        <f t="shared" si="235"/>
        <v/>
      </c>
      <c r="EU113" s="136" t="str">
        <f t="shared" si="236"/>
        <v/>
      </c>
      <c r="EV113" s="136" t="str">
        <f t="shared" si="237"/>
        <v/>
      </c>
      <c r="EW113" s="137" t="str">
        <f t="shared" si="238"/>
        <v/>
      </c>
      <c r="EX113" s="77"/>
      <c r="EY113" s="80" t="str">
        <f>IFERROR(LOOKUP(EZ113,$B$69:$B$91,$A$69:$A$91),"")</f>
        <v/>
      </c>
      <c r="EZ113" s="138" t="str">
        <f>EZ106</f>
        <v/>
      </c>
      <c r="FA113" s="136" t="str">
        <f t="shared" si="239"/>
        <v/>
      </c>
      <c r="FB113" s="136" t="str">
        <f t="shared" si="240"/>
        <v/>
      </c>
      <c r="FC113" s="136" t="str">
        <f t="shared" si="241"/>
        <v/>
      </c>
      <c r="FD113" s="137" t="str">
        <f t="shared" si="242"/>
        <v/>
      </c>
      <c r="FE113" s="77"/>
      <c r="FF113" s="80" t="str">
        <f>IFERROR(LOOKUP(FG113,$B$69:$B$91,$A$69:$A$91),"")</f>
        <v/>
      </c>
      <c r="FG113" s="138" t="str">
        <f>IFERROR(FG106,"")</f>
        <v/>
      </c>
      <c r="FH113" s="136" t="str">
        <f t="shared" si="243"/>
        <v/>
      </c>
      <c r="FI113" s="136" t="str">
        <f t="shared" si="244"/>
        <v/>
      </c>
      <c r="FJ113" s="136" t="str">
        <f t="shared" si="245"/>
        <v/>
      </c>
      <c r="FK113" s="137" t="str">
        <f t="shared" si="246"/>
        <v/>
      </c>
      <c r="FL113" s="77"/>
      <c r="FM113" s="80" t="str">
        <f>IFERROR(LOOKUP(FN113,$B$69:$B$91,$A$69:$A$91),"")</f>
        <v/>
      </c>
      <c r="FN113" s="138" t="str">
        <f>IFERROR(FN106,"")</f>
        <v/>
      </c>
      <c r="FO113" s="136" t="str">
        <f t="shared" si="247"/>
        <v/>
      </c>
      <c r="FP113" s="136" t="str">
        <f t="shared" si="248"/>
        <v/>
      </c>
      <c r="FQ113" s="136" t="str">
        <f t="shared" si="249"/>
        <v/>
      </c>
      <c r="FR113" s="137" t="str">
        <f t="shared" si="250"/>
        <v/>
      </c>
      <c r="FS113" s="77"/>
      <c r="FT113" s="80" t="str">
        <f>IFERROR(LOOKUP(FU113,$B$69:$B$91,$A$69:$A$91),"")</f>
        <v/>
      </c>
      <c r="FU113" s="138" t="str">
        <f>IFERROR(FU106,"")</f>
        <v/>
      </c>
      <c r="FV113" s="136" t="str">
        <f t="shared" si="251"/>
        <v/>
      </c>
      <c r="FW113" s="136" t="str">
        <f t="shared" si="252"/>
        <v/>
      </c>
      <c r="FX113" s="136" t="str">
        <f t="shared" si="253"/>
        <v/>
      </c>
      <c r="FY113" s="137" t="str">
        <f t="shared" si="254"/>
        <v/>
      </c>
      <c r="FZ113" s="77"/>
      <c r="GA113" s="80" t="str">
        <f>IFERROR(LOOKUP(GB113,$B$69:$B$91,$A$69:$A$91),"")</f>
        <v/>
      </c>
      <c r="GB113" s="138" t="str">
        <f>IFERROR(GB106,"")</f>
        <v/>
      </c>
      <c r="GC113" s="136" t="str">
        <f t="shared" si="255"/>
        <v/>
      </c>
      <c r="GD113" s="136" t="str">
        <f t="shared" si="256"/>
        <v/>
      </c>
      <c r="GE113" s="136" t="str">
        <f t="shared" si="257"/>
        <v/>
      </c>
      <c r="GF113" s="137" t="str">
        <f t="shared" si="258"/>
        <v/>
      </c>
      <c r="GG113" s="77"/>
      <c r="GH113" s="80" t="str">
        <f>IFERROR(LOOKUP(GI113,$B$69:$B$91,$A$69:$A$91),"")</f>
        <v/>
      </c>
      <c r="GI113" s="138" t="str">
        <f>IFERROR(GI106,"")</f>
        <v/>
      </c>
      <c r="GJ113" s="136" t="str">
        <f t="shared" si="259"/>
        <v/>
      </c>
      <c r="GK113" s="136" t="str">
        <f t="shared" si="260"/>
        <v/>
      </c>
      <c r="GL113" s="136" t="str">
        <f t="shared" si="261"/>
        <v/>
      </c>
      <c r="GM113" s="137" t="str">
        <f t="shared" si="262"/>
        <v/>
      </c>
      <c r="GN113" s="77"/>
      <c r="GO113" s="80" t="str">
        <f>IFERROR(LOOKUP(GP113,$B$69:$B$91,$A$69:$A$91),"")</f>
        <v/>
      </c>
      <c r="GP113" s="138" t="str">
        <f>IFERROR(GP106,"")</f>
        <v/>
      </c>
      <c r="GQ113" s="136" t="str">
        <f t="shared" si="263"/>
        <v/>
      </c>
      <c r="GR113" s="136" t="str">
        <f t="shared" si="264"/>
        <v/>
      </c>
      <c r="GS113" s="136" t="str">
        <f t="shared" si="265"/>
        <v/>
      </c>
      <c r="GT113" s="137" t="str">
        <f t="shared" si="266"/>
        <v/>
      </c>
      <c r="GV113" s="80" t="str">
        <f>IFERROR(LOOKUP(GW113,$B$69:$B$91,$A$69:$A$91),"")</f>
        <v/>
      </c>
      <c r="GW113" s="138" t="str">
        <f>IFERROR(GW106,"")</f>
        <v/>
      </c>
      <c r="GX113" s="136" t="str">
        <f t="shared" si="267"/>
        <v/>
      </c>
      <c r="GY113" s="136" t="str">
        <f t="shared" si="268"/>
        <v/>
      </c>
      <c r="GZ113" s="136" t="str">
        <f t="shared" si="269"/>
        <v/>
      </c>
      <c r="HA113" s="137" t="str">
        <f t="shared" si="270"/>
        <v/>
      </c>
      <c r="HC113" s="80" t="str">
        <f>IFERROR(LOOKUP(HD113,$B$69:$B$91,$A$69:$A$91),"")</f>
        <v/>
      </c>
      <c r="HD113" s="138" t="str">
        <f>IFERROR(HD106,"")</f>
        <v/>
      </c>
      <c r="HE113" s="136" t="str">
        <f t="shared" si="271"/>
        <v/>
      </c>
      <c r="HF113" s="136" t="str">
        <f t="shared" si="272"/>
        <v/>
      </c>
      <c r="HG113" s="136" t="str">
        <f t="shared" si="273"/>
        <v/>
      </c>
      <c r="HH113" s="137" t="str">
        <f t="shared" si="274"/>
        <v/>
      </c>
      <c r="HJ113" s="80" t="str">
        <f>IFERROR(LOOKUP(HK113,$B$69:$B$91,$A$69:$A$91),"")</f>
        <v/>
      </c>
      <c r="HK113" s="138" t="str">
        <f>IFERROR(HK106,"")</f>
        <v/>
      </c>
      <c r="HL113" s="136" t="str">
        <f t="shared" si="275"/>
        <v/>
      </c>
      <c r="HM113" s="136" t="str">
        <f t="shared" si="276"/>
        <v/>
      </c>
      <c r="HN113" s="136" t="str">
        <f t="shared" si="277"/>
        <v/>
      </c>
      <c r="HO113" s="137" t="str">
        <f t="shared" si="278"/>
        <v/>
      </c>
      <c r="HQ113" s="80" t="str">
        <f>IFERROR(LOOKUP(HR113,$B$69:$B$91,$A$69:$A$91),"")</f>
        <v/>
      </c>
      <c r="HR113" s="138" t="str">
        <f>IFERROR(HR106,"")</f>
        <v/>
      </c>
      <c r="HS113" s="136" t="str">
        <f t="shared" si="279"/>
        <v/>
      </c>
      <c r="HT113" s="136" t="str">
        <f t="shared" si="280"/>
        <v/>
      </c>
      <c r="HU113" s="136" t="str">
        <f t="shared" si="281"/>
        <v/>
      </c>
      <c r="HV113" s="137" t="str">
        <f t="shared" si="282"/>
        <v/>
      </c>
      <c r="HX113" s="80" t="str">
        <f>IFERROR(LOOKUP(HY113,$B$69:$B$91,$A$69:$A$91),"")</f>
        <v/>
      </c>
      <c r="HY113" s="138" t="str">
        <f>IFERROR(HY106,"")</f>
        <v/>
      </c>
      <c r="HZ113" s="136" t="str">
        <f t="shared" si="283"/>
        <v/>
      </c>
      <c r="IA113" s="136" t="str">
        <f t="shared" si="284"/>
        <v/>
      </c>
      <c r="IB113" s="136" t="str">
        <f t="shared" si="285"/>
        <v/>
      </c>
      <c r="IC113" s="137" t="str">
        <f t="shared" si="286"/>
        <v/>
      </c>
      <c r="IE113" s="80" t="str">
        <f>IFERROR(LOOKUP(IF113,$B$69:$B$91,$A$69:$A$91),"")</f>
        <v/>
      </c>
      <c r="IF113" s="138" t="str">
        <f>IFERROR(IF106,"")</f>
        <v/>
      </c>
      <c r="IG113" s="136" t="str">
        <f t="shared" si="287"/>
        <v/>
      </c>
      <c r="IH113" s="136" t="str">
        <f t="shared" si="288"/>
        <v/>
      </c>
      <c r="II113" s="136" t="str">
        <f t="shared" si="289"/>
        <v/>
      </c>
      <c r="IJ113" s="137" t="str">
        <f t="shared" si="290"/>
        <v/>
      </c>
      <c r="IL113" s="80" t="str">
        <f>IFERROR(LOOKUP(IM113,$B$69:$B$91,$A$69:$A$91),"")</f>
        <v/>
      </c>
      <c r="IM113" s="138" t="str">
        <f>IFERROR(IM106,"")</f>
        <v/>
      </c>
      <c r="IN113" s="136" t="str">
        <f t="shared" si="291"/>
        <v/>
      </c>
      <c r="IO113" s="136" t="str">
        <f t="shared" si="292"/>
        <v/>
      </c>
      <c r="IP113" s="136" t="str">
        <f t="shared" si="293"/>
        <v/>
      </c>
      <c r="IQ113" s="137" t="str">
        <f t="shared" si="294"/>
        <v/>
      </c>
      <c r="IS113" s="80" t="str">
        <f>IFERROR(LOOKUP(IT113,$B$69:$B$91,$A$69:$A$91),"")</f>
        <v/>
      </c>
      <c r="IT113" s="138" t="str">
        <f>IFERROR(IT106,"")</f>
        <v/>
      </c>
      <c r="IU113" s="136" t="str">
        <f t="shared" si="295"/>
        <v/>
      </c>
      <c r="IV113" s="136" t="str">
        <f t="shared" si="296"/>
        <v/>
      </c>
      <c r="IW113" s="136" t="str">
        <f t="shared" si="297"/>
        <v/>
      </c>
      <c r="IX113" s="137" t="str">
        <f t="shared" si="298"/>
        <v/>
      </c>
      <c r="IZ113" s="80" t="str">
        <f>IFERROR(LOOKUP(JA113,$B$69:$B$91,$A$69:$A$91),"")</f>
        <v/>
      </c>
      <c r="JA113" s="138" t="str">
        <f>IFERROR(JA106,"")</f>
        <v/>
      </c>
      <c r="JB113" s="136" t="str">
        <f t="shared" si="299"/>
        <v/>
      </c>
      <c r="JC113" s="136" t="str">
        <f t="shared" si="300"/>
        <v/>
      </c>
      <c r="JD113" s="136" t="str">
        <f t="shared" si="301"/>
        <v/>
      </c>
      <c r="JE113" s="137" t="str">
        <f t="shared" si="302"/>
        <v/>
      </c>
      <c r="JG113" s="80" t="str">
        <f>IFERROR(LOOKUP(JH113,$B$69:$B$91,$A$69:$A$91),"")</f>
        <v/>
      </c>
      <c r="JH113" s="138" t="str">
        <f>IFERROR(JH106,"")</f>
        <v/>
      </c>
      <c r="JI113" s="136" t="str">
        <f t="shared" si="303"/>
        <v/>
      </c>
      <c r="JJ113" s="136" t="str">
        <f t="shared" si="304"/>
        <v/>
      </c>
      <c r="JK113" s="136" t="str">
        <f t="shared" si="305"/>
        <v/>
      </c>
      <c r="JL113" s="137" t="str">
        <f t="shared" si="306"/>
        <v/>
      </c>
      <c r="JN113" s="80" t="str">
        <f>IFERROR(LOOKUP(JO113,$B$69:$B$91,$A$69:$A$91),"")</f>
        <v/>
      </c>
      <c r="JO113" s="138" t="str">
        <f>IFERROR(JO106,"")</f>
        <v/>
      </c>
      <c r="JP113" s="136" t="str">
        <f t="shared" si="307"/>
        <v/>
      </c>
      <c r="JQ113" s="136" t="str">
        <f t="shared" si="308"/>
        <v/>
      </c>
      <c r="JR113" s="136" t="str">
        <f t="shared" si="309"/>
        <v/>
      </c>
      <c r="JS113" s="137" t="str">
        <f t="shared" si="310"/>
        <v/>
      </c>
    </row>
    <row r="114" spans="1:279" s="78" customFormat="1" ht="12" hidden="1">
      <c r="A114" s="80" t="str">
        <f>IFERROR(A113+1,"")</f>
        <v/>
      </c>
      <c r="B114" s="138" t="str">
        <f>B113</f>
        <v/>
      </c>
      <c r="C114" s="136" t="str">
        <f t="shared" si="311"/>
        <v/>
      </c>
      <c r="D114" s="136" t="str">
        <f t="shared" si="156"/>
        <v/>
      </c>
      <c r="E114" s="136" t="str">
        <f t="shared" si="157"/>
        <v/>
      </c>
      <c r="F114" s="137" t="str">
        <f t="shared" si="158"/>
        <v/>
      </c>
      <c r="G114" s="77"/>
      <c r="H114" s="80" t="str">
        <f>IFERROR(H113+1,"")</f>
        <v/>
      </c>
      <c r="I114" s="138" t="str">
        <f>I113</f>
        <v/>
      </c>
      <c r="J114" s="136" t="str">
        <f>IFERROR(LOOKUP($H$114,$A$69:$A$91,$C$69:$C$91),"")</f>
        <v/>
      </c>
      <c r="K114" s="136" t="str">
        <f>IFERROR(LOOKUP($H$114,$A$69:$A$91,$D$69:$D$91),"")</f>
        <v/>
      </c>
      <c r="L114" s="136" t="str">
        <f>IFERROR(LOOKUP($H$114,$A$69:$A$91,$E$69:$E$91),"")</f>
        <v/>
      </c>
      <c r="M114" s="137" t="str">
        <f>IFERROR(LOOKUP($H$114,$A$69:$A$91,$F$69:$F$91),"")</f>
        <v/>
      </c>
      <c r="N114" s="77"/>
      <c r="O114" s="80" t="str">
        <f>IFERROR(O113+1,"")</f>
        <v/>
      </c>
      <c r="P114" s="138" t="str">
        <f>P113</f>
        <v/>
      </c>
      <c r="Q114" s="136" t="str">
        <f t="shared" si="159"/>
        <v/>
      </c>
      <c r="R114" s="136" t="str">
        <f t="shared" si="160"/>
        <v/>
      </c>
      <c r="S114" s="136" t="str">
        <f t="shared" si="161"/>
        <v/>
      </c>
      <c r="T114" s="137" t="str">
        <f t="shared" si="162"/>
        <v/>
      </c>
      <c r="U114" s="77"/>
      <c r="V114" s="80" t="str">
        <f>IFERROR(V113+1,"")</f>
        <v/>
      </c>
      <c r="W114" s="138" t="str">
        <f>W113</f>
        <v/>
      </c>
      <c r="X114" s="136" t="str">
        <f t="shared" si="163"/>
        <v/>
      </c>
      <c r="Y114" s="136" t="str">
        <f t="shared" si="164"/>
        <v/>
      </c>
      <c r="Z114" s="136" t="str">
        <f t="shared" si="165"/>
        <v/>
      </c>
      <c r="AA114" s="137" t="str">
        <f t="shared" si="166"/>
        <v/>
      </c>
      <c r="AB114" s="77"/>
      <c r="AC114" s="80" t="str">
        <f>IFERROR(AC113+1,"")</f>
        <v/>
      </c>
      <c r="AD114" s="138" t="str">
        <f>IFERROR(AD113,"")</f>
        <v/>
      </c>
      <c r="AE114" s="136" t="str">
        <f t="shared" si="167"/>
        <v/>
      </c>
      <c r="AF114" s="136" t="str">
        <f t="shared" si="168"/>
        <v/>
      </c>
      <c r="AG114" s="136" t="str">
        <f t="shared" si="169"/>
        <v/>
      </c>
      <c r="AH114" s="137" t="str">
        <f t="shared" si="170"/>
        <v/>
      </c>
      <c r="AI114" s="77"/>
      <c r="AJ114" s="80" t="str">
        <f>IFERROR(AJ113+1,"")</f>
        <v/>
      </c>
      <c r="AK114" s="138" t="str">
        <f>AK113</f>
        <v/>
      </c>
      <c r="AL114" s="136" t="str">
        <f t="shared" si="171"/>
        <v/>
      </c>
      <c r="AM114" s="136" t="str">
        <f t="shared" si="172"/>
        <v/>
      </c>
      <c r="AN114" s="136" t="str">
        <f t="shared" si="173"/>
        <v/>
      </c>
      <c r="AO114" s="137" t="str">
        <f t="shared" si="174"/>
        <v/>
      </c>
      <c r="AP114" s="77"/>
      <c r="AQ114" s="80" t="str">
        <f>IFERROR(AQ113+1,"")</f>
        <v/>
      </c>
      <c r="AR114" s="138" t="str">
        <f>IFERROR(AR113,"")</f>
        <v/>
      </c>
      <c r="AS114" s="136" t="str">
        <f t="shared" si="175"/>
        <v/>
      </c>
      <c r="AT114" s="136" t="str">
        <f t="shared" si="176"/>
        <v/>
      </c>
      <c r="AU114" s="136" t="str">
        <f t="shared" si="177"/>
        <v/>
      </c>
      <c r="AV114" s="137" t="str">
        <f t="shared" si="178"/>
        <v/>
      </c>
      <c r="AW114" s="77"/>
      <c r="AX114" s="80" t="str">
        <f>IFERROR(AX113+1,"")</f>
        <v/>
      </c>
      <c r="AY114" s="138" t="str">
        <f>IFERROR(AY113,"")</f>
        <v/>
      </c>
      <c r="AZ114" s="136" t="str">
        <f t="shared" si="179"/>
        <v/>
      </c>
      <c r="BA114" s="136" t="str">
        <f t="shared" si="180"/>
        <v/>
      </c>
      <c r="BB114" s="136" t="str">
        <f t="shared" si="181"/>
        <v/>
      </c>
      <c r="BC114" s="137" t="str">
        <f t="shared" si="182"/>
        <v/>
      </c>
      <c r="BD114" s="77"/>
      <c r="BE114" s="80" t="str">
        <f>IFERROR(BE113+1,"")</f>
        <v/>
      </c>
      <c r="BF114" s="138" t="str">
        <f>IFERROR(BF113,"")</f>
        <v/>
      </c>
      <c r="BG114" s="136" t="str">
        <f t="shared" si="183"/>
        <v/>
      </c>
      <c r="BH114" s="136" t="str">
        <f t="shared" si="184"/>
        <v/>
      </c>
      <c r="BI114" s="136" t="str">
        <f t="shared" si="185"/>
        <v/>
      </c>
      <c r="BJ114" s="137" t="str">
        <f t="shared" si="186"/>
        <v/>
      </c>
      <c r="BK114" s="77"/>
      <c r="BL114" s="80" t="str">
        <f>IFERROR(BL113+1,"")</f>
        <v/>
      </c>
      <c r="BM114" s="138" t="str">
        <f>IFERROR(BM113,"")</f>
        <v/>
      </c>
      <c r="BN114" s="136" t="str">
        <f t="shared" si="187"/>
        <v/>
      </c>
      <c r="BO114" s="136" t="str">
        <f t="shared" si="188"/>
        <v/>
      </c>
      <c r="BP114" s="136" t="str">
        <f t="shared" si="189"/>
        <v/>
      </c>
      <c r="BQ114" s="137" t="str">
        <f t="shared" si="190"/>
        <v/>
      </c>
      <c r="BS114" s="80" t="str">
        <f>IFERROR(BS113+1,"")</f>
        <v/>
      </c>
      <c r="BT114" s="138" t="str">
        <f>IFERROR(BT113,"")</f>
        <v/>
      </c>
      <c r="BU114" s="136" t="str">
        <f t="shared" si="191"/>
        <v/>
      </c>
      <c r="BV114" s="136" t="str">
        <f t="shared" si="192"/>
        <v/>
      </c>
      <c r="BW114" s="136" t="str">
        <f t="shared" si="193"/>
        <v/>
      </c>
      <c r="BX114" s="137" t="str">
        <f t="shared" si="194"/>
        <v/>
      </c>
      <c r="BZ114" s="80" t="str">
        <f>IFERROR(BZ113+1,"")</f>
        <v/>
      </c>
      <c r="CA114" s="138" t="str">
        <f>IFERROR(CA113,"")</f>
        <v/>
      </c>
      <c r="CB114" s="136" t="str">
        <f t="shared" si="195"/>
        <v/>
      </c>
      <c r="CC114" s="136" t="str">
        <f t="shared" si="196"/>
        <v/>
      </c>
      <c r="CD114" s="136" t="str">
        <f t="shared" si="197"/>
        <v/>
      </c>
      <c r="CE114" s="137" t="str">
        <f t="shared" si="198"/>
        <v/>
      </c>
      <c r="CG114" s="80" t="str">
        <f>IFERROR(CG113+1,"")</f>
        <v/>
      </c>
      <c r="CH114" s="138" t="str">
        <f>IFERROR(CH113,"")</f>
        <v/>
      </c>
      <c r="CI114" s="136" t="str">
        <f t="shared" si="199"/>
        <v/>
      </c>
      <c r="CJ114" s="136" t="str">
        <f t="shared" si="200"/>
        <v/>
      </c>
      <c r="CK114" s="136" t="str">
        <f t="shared" si="201"/>
        <v/>
      </c>
      <c r="CL114" s="137" t="str">
        <f t="shared" si="202"/>
        <v/>
      </c>
      <c r="CN114" s="80" t="str">
        <f>IFERROR(CN113+1,"")</f>
        <v/>
      </c>
      <c r="CO114" s="138" t="str">
        <f>IFERROR(CO113,"")</f>
        <v/>
      </c>
      <c r="CP114" s="136" t="str">
        <f t="shared" si="203"/>
        <v/>
      </c>
      <c r="CQ114" s="136" t="str">
        <f t="shared" si="204"/>
        <v/>
      </c>
      <c r="CR114" s="136" t="str">
        <f t="shared" si="205"/>
        <v/>
      </c>
      <c r="CS114" s="137" t="str">
        <f t="shared" si="206"/>
        <v/>
      </c>
      <c r="CU114" s="80" t="str">
        <f>IFERROR(CU113+1,"")</f>
        <v/>
      </c>
      <c r="CV114" s="138" t="str">
        <f>IFERROR(CV113,"")</f>
        <v/>
      </c>
      <c r="CW114" s="136" t="str">
        <f t="shared" si="207"/>
        <v/>
      </c>
      <c r="CX114" s="136" t="str">
        <f t="shared" si="208"/>
        <v/>
      </c>
      <c r="CY114" s="136" t="str">
        <f t="shared" si="209"/>
        <v/>
      </c>
      <c r="CZ114" s="137" t="str">
        <f t="shared" si="210"/>
        <v/>
      </c>
      <c r="DB114" s="80" t="str">
        <f>IFERROR(DB113+1,"")</f>
        <v/>
      </c>
      <c r="DC114" s="138" t="str">
        <f>IFERROR(DC113,"")</f>
        <v/>
      </c>
      <c r="DD114" s="136" t="str">
        <f t="shared" si="211"/>
        <v/>
      </c>
      <c r="DE114" s="136" t="str">
        <f t="shared" si="212"/>
        <v/>
      </c>
      <c r="DF114" s="136" t="str">
        <f t="shared" si="213"/>
        <v/>
      </c>
      <c r="DG114" s="137" t="str">
        <f t="shared" si="214"/>
        <v/>
      </c>
      <c r="DI114" s="80" t="str">
        <f>IFERROR(DI113+1,"")</f>
        <v/>
      </c>
      <c r="DJ114" s="138" t="str">
        <f>IFERROR(DJ113,"")</f>
        <v/>
      </c>
      <c r="DK114" s="136" t="str">
        <f t="shared" si="215"/>
        <v/>
      </c>
      <c r="DL114" s="136" t="str">
        <f t="shared" si="216"/>
        <v/>
      </c>
      <c r="DM114" s="136" t="str">
        <f t="shared" si="217"/>
        <v/>
      </c>
      <c r="DN114" s="137" t="str">
        <f t="shared" si="218"/>
        <v/>
      </c>
      <c r="DP114" s="80" t="str">
        <f>IFERROR(DP113+1,"")</f>
        <v/>
      </c>
      <c r="DQ114" s="138" t="str">
        <f>IFERROR(DQ113,"")</f>
        <v/>
      </c>
      <c r="DR114" s="136" t="str">
        <f t="shared" si="219"/>
        <v/>
      </c>
      <c r="DS114" s="136" t="str">
        <f t="shared" si="220"/>
        <v/>
      </c>
      <c r="DT114" s="136" t="str">
        <f t="shared" si="221"/>
        <v/>
      </c>
      <c r="DU114" s="137" t="str">
        <f t="shared" si="222"/>
        <v/>
      </c>
      <c r="DW114" s="80" t="str">
        <f>IFERROR(DW113+1,"")</f>
        <v/>
      </c>
      <c r="DX114" s="138" t="str">
        <f>IFERROR(DX113,"")</f>
        <v/>
      </c>
      <c r="DY114" s="136" t="str">
        <f t="shared" si="223"/>
        <v/>
      </c>
      <c r="DZ114" s="136" t="str">
        <f t="shared" si="224"/>
        <v/>
      </c>
      <c r="EA114" s="136" t="str">
        <f t="shared" si="225"/>
        <v/>
      </c>
      <c r="EB114" s="137" t="str">
        <f t="shared" si="226"/>
        <v/>
      </c>
      <c r="ED114" s="80" t="str">
        <f>IFERROR(ED113+1,"")</f>
        <v/>
      </c>
      <c r="EE114" s="138" t="str">
        <f>IFERROR(EE113,"")</f>
        <v/>
      </c>
      <c r="EF114" s="136" t="str">
        <f t="shared" si="227"/>
        <v/>
      </c>
      <c r="EG114" s="136" t="str">
        <f t="shared" si="228"/>
        <v/>
      </c>
      <c r="EH114" s="136" t="str">
        <f t="shared" si="229"/>
        <v/>
      </c>
      <c r="EI114" s="137" t="str">
        <f t="shared" si="230"/>
        <v/>
      </c>
      <c r="EK114" s="80" t="str">
        <f>IFERROR(EK113+1,"")</f>
        <v/>
      </c>
      <c r="EL114" s="138" t="str">
        <f>IFERROR(EL113,"")</f>
        <v/>
      </c>
      <c r="EM114" s="136" t="str">
        <f t="shared" si="231"/>
        <v/>
      </c>
      <c r="EN114" s="136" t="str">
        <f t="shared" si="232"/>
        <v/>
      </c>
      <c r="EO114" s="136" t="str">
        <f t="shared" si="233"/>
        <v/>
      </c>
      <c r="EP114" s="137" t="str">
        <f t="shared" si="234"/>
        <v/>
      </c>
      <c r="EQ114" s="77"/>
      <c r="ER114" s="80" t="str">
        <f>IFERROR(ER113+1,"")</f>
        <v/>
      </c>
      <c r="ES114" s="138" t="str">
        <f>ES113</f>
        <v/>
      </c>
      <c r="ET114" s="136" t="str">
        <f t="shared" si="235"/>
        <v/>
      </c>
      <c r="EU114" s="136" t="str">
        <f t="shared" si="236"/>
        <v/>
      </c>
      <c r="EV114" s="136" t="str">
        <f t="shared" si="237"/>
        <v/>
      </c>
      <c r="EW114" s="137" t="str">
        <f t="shared" si="238"/>
        <v/>
      </c>
      <c r="EX114" s="77"/>
      <c r="EY114" s="80" t="str">
        <f>IFERROR(EY113+1,"")</f>
        <v/>
      </c>
      <c r="EZ114" s="138" t="str">
        <f>EZ113</f>
        <v/>
      </c>
      <c r="FA114" s="136" t="str">
        <f t="shared" si="239"/>
        <v/>
      </c>
      <c r="FB114" s="136" t="str">
        <f t="shared" si="240"/>
        <v/>
      </c>
      <c r="FC114" s="136" t="str">
        <f t="shared" si="241"/>
        <v/>
      </c>
      <c r="FD114" s="137" t="str">
        <f t="shared" si="242"/>
        <v/>
      </c>
      <c r="FE114" s="77"/>
      <c r="FF114" s="80" t="str">
        <f>IFERROR(FF113+1,"")</f>
        <v/>
      </c>
      <c r="FG114" s="138" t="str">
        <f>IFERROR(FG113,"")</f>
        <v/>
      </c>
      <c r="FH114" s="136" t="str">
        <f t="shared" si="243"/>
        <v/>
      </c>
      <c r="FI114" s="136" t="str">
        <f t="shared" si="244"/>
        <v/>
      </c>
      <c r="FJ114" s="136" t="str">
        <f t="shared" si="245"/>
        <v/>
      </c>
      <c r="FK114" s="137" t="str">
        <f t="shared" si="246"/>
        <v/>
      </c>
      <c r="FL114" s="77"/>
      <c r="FM114" s="80" t="str">
        <f>IFERROR(FM113+1,"")</f>
        <v/>
      </c>
      <c r="FN114" s="138" t="str">
        <f>FN113</f>
        <v/>
      </c>
      <c r="FO114" s="136" t="str">
        <f t="shared" si="247"/>
        <v/>
      </c>
      <c r="FP114" s="136" t="str">
        <f t="shared" si="248"/>
        <v/>
      </c>
      <c r="FQ114" s="136" t="str">
        <f t="shared" si="249"/>
        <v/>
      </c>
      <c r="FR114" s="137" t="str">
        <f t="shared" si="250"/>
        <v/>
      </c>
      <c r="FS114" s="77"/>
      <c r="FT114" s="80" t="str">
        <f>IFERROR(FT113+1,"")</f>
        <v/>
      </c>
      <c r="FU114" s="138" t="str">
        <f>IFERROR(FU113,"")</f>
        <v/>
      </c>
      <c r="FV114" s="136" t="str">
        <f t="shared" si="251"/>
        <v/>
      </c>
      <c r="FW114" s="136" t="str">
        <f t="shared" si="252"/>
        <v/>
      </c>
      <c r="FX114" s="136" t="str">
        <f t="shared" si="253"/>
        <v/>
      </c>
      <c r="FY114" s="137" t="str">
        <f t="shared" si="254"/>
        <v/>
      </c>
      <c r="FZ114" s="77"/>
      <c r="GA114" s="80" t="str">
        <f>IFERROR(GA113+1,"")</f>
        <v/>
      </c>
      <c r="GB114" s="138" t="str">
        <f>IFERROR(GB113,"")</f>
        <v/>
      </c>
      <c r="GC114" s="136" t="str">
        <f t="shared" si="255"/>
        <v/>
      </c>
      <c r="GD114" s="136" t="str">
        <f t="shared" si="256"/>
        <v/>
      </c>
      <c r="GE114" s="136" t="str">
        <f t="shared" si="257"/>
        <v/>
      </c>
      <c r="GF114" s="137" t="str">
        <f t="shared" si="258"/>
        <v/>
      </c>
      <c r="GG114" s="77"/>
      <c r="GH114" s="80" t="str">
        <f>IFERROR(GH113+1,"")</f>
        <v/>
      </c>
      <c r="GI114" s="138" t="str">
        <f>IFERROR(GI113,"")</f>
        <v/>
      </c>
      <c r="GJ114" s="136" t="str">
        <f t="shared" si="259"/>
        <v/>
      </c>
      <c r="GK114" s="136" t="str">
        <f t="shared" si="260"/>
        <v/>
      </c>
      <c r="GL114" s="136" t="str">
        <f t="shared" si="261"/>
        <v/>
      </c>
      <c r="GM114" s="137" t="str">
        <f t="shared" si="262"/>
        <v/>
      </c>
      <c r="GN114" s="77"/>
      <c r="GO114" s="80" t="str">
        <f>IFERROR(GO113+1,"")</f>
        <v/>
      </c>
      <c r="GP114" s="138" t="str">
        <f>IFERROR(GP113,"")</f>
        <v/>
      </c>
      <c r="GQ114" s="136" t="str">
        <f t="shared" si="263"/>
        <v/>
      </c>
      <c r="GR114" s="136" t="str">
        <f t="shared" si="264"/>
        <v/>
      </c>
      <c r="GS114" s="136" t="str">
        <f t="shared" si="265"/>
        <v/>
      </c>
      <c r="GT114" s="137" t="str">
        <f t="shared" si="266"/>
        <v/>
      </c>
      <c r="GV114" s="80" t="str">
        <f>IFERROR(GV113+1,"")</f>
        <v/>
      </c>
      <c r="GW114" s="138" t="str">
        <f>IFERROR(GW113,"")</f>
        <v/>
      </c>
      <c r="GX114" s="136" t="str">
        <f t="shared" si="267"/>
        <v/>
      </c>
      <c r="GY114" s="136" t="str">
        <f t="shared" si="268"/>
        <v/>
      </c>
      <c r="GZ114" s="136" t="str">
        <f t="shared" si="269"/>
        <v/>
      </c>
      <c r="HA114" s="137" t="str">
        <f t="shared" si="270"/>
        <v/>
      </c>
      <c r="HC114" s="80" t="str">
        <f>IFERROR(HC113+1,"")</f>
        <v/>
      </c>
      <c r="HD114" s="138" t="str">
        <f>IFERROR(HD113,"")</f>
        <v/>
      </c>
      <c r="HE114" s="136" t="str">
        <f t="shared" si="271"/>
        <v/>
      </c>
      <c r="HF114" s="136" t="str">
        <f t="shared" si="272"/>
        <v/>
      </c>
      <c r="HG114" s="136" t="str">
        <f t="shared" si="273"/>
        <v/>
      </c>
      <c r="HH114" s="137" t="str">
        <f t="shared" si="274"/>
        <v/>
      </c>
      <c r="HJ114" s="80" t="str">
        <f>IFERROR(HJ113+1,"")</f>
        <v/>
      </c>
      <c r="HK114" s="138" t="str">
        <f>IFERROR(HK113,"")</f>
        <v/>
      </c>
      <c r="HL114" s="136" t="str">
        <f t="shared" si="275"/>
        <v/>
      </c>
      <c r="HM114" s="136" t="str">
        <f t="shared" si="276"/>
        <v/>
      </c>
      <c r="HN114" s="136" t="str">
        <f t="shared" si="277"/>
        <v/>
      </c>
      <c r="HO114" s="137" t="str">
        <f t="shared" si="278"/>
        <v/>
      </c>
      <c r="HQ114" s="80" t="str">
        <f>IFERROR(HQ113+1,"")</f>
        <v/>
      </c>
      <c r="HR114" s="138" t="str">
        <f>IFERROR(HR113,"")</f>
        <v/>
      </c>
      <c r="HS114" s="136" t="str">
        <f t="shared" si="279"/>
        <v/>
      </c>
      <c r="HT114" s="136" t="str">
        <f t="shared" si="280"/>
        <v/>
      </c>
      <c r="HU114" s="136" t="str">
        <f t="shared" si="281"/>
        <v/>
      </c>
      <c r="HV114" s="137" t="str">
        <f t="shared" si="282"/>
        <v/>
      </c>
      <c r="HX114" s="80" t="str">
        <f>IFERROR(HX113+1,"")</f>
        <v/>
      </c>
      <c r="HY114" s="138" t="str">
        <f>IFERROR(HY113,"")</f>
        <v/>
      </c>
      <c r="HZ114" s="136" t="str">
        <f t="shared" si="283"/>
        <v/>
      </c>
      <c r="IA114" s="136" t="str">
        <f t="shared" si="284"/>
        <v/>
      </c>
      <c r="IB114" s="136" t="str">
        <f t="shared" si="285"/>
        <v/>
      </c>
      <c r="IC114" s="137" t="str">
        <f t="shared" si="286"/>
        <v/>
      </c>
      <c r="IE114" s="80" t="str">
        <f>IFERROR(IE113+1,"")</f>
        <v/>
      </c>
      <c r="IF114" s="138" t="str">
        <f>IFERROR(IF113,"")</f>
        <v/>
      </c>
      <c r="IG114" s="136" t="str">
        <f t="shared" si="287"/>
        <v/>
      </c>
      <c r="IH114" s="136" t="str">
        <f t="shared" si="288"/>
        <v/>
      </c>
      <c r="II114" s="136" t="str">
        <f t="shared" si="289"/>
        <v/>
      </c>
      <c r="IJ114" s="137" t="str">
        <f t="shared" si="290"/>
        <v/>
      </c>
      <c r="IL114" s="80" t="str">
        <f>IFERROR(IL113+1,"")</f>
        <v/>
      </c>
      <c r="IM114" s="138" t="str">
        <f>IFERROR(IM113,"")</f>
        <v/>
      </c>
      <c r="IN114" s="136" t="str">
        <f t="shared" si="291"/>
        <v/>
      </c>
      <c r="IO114" s="136" t="str">
        <f t="shared" si="292"/>
        <v/>
      </c>
      <c r="IP114" s="136" t="str">
        <f t="shared" si="293"/>
        <v/>
      </c>
      <c r="IQ114" s="137" t="str">
        <f t="shared" si="294"/>
        <v/>
      </c>
      <c r="IS114" s="80" t="str">
        <f>IFERROR(IS113+1,"")</f>
        <v/>
      </c>
      <c r="IT114" s="138" t="str">
        <f>IFERROR(IT113,"")</f>
        <v/>
      </c>
      <c r="IU114" s="136" t="str">
        <f t="shared" si="295"/>
        <v/>
      </c>
      <c r="IV114" s="136" t="str">
        <f t="shared" si="296"/>
        <v/>
      </c>
      <c r="IW114" s="136" t="str">
        <f t="shared" si="297"/>
        <v/>
      </c>
      <c r="IX114" s="137" t="str">
        <f t="shared" si="298"/>
        <v/>
      </c>
      <c r="IZ114" s="80" t="str">
        <f>IFERROR(IZ113+1,"")</f>
        <v/>
      </c>
      <c r="JA114" s="138" t="str">
        <f>IFERROR(JA113,"")</f>
        <v/>
      </c>
      <c r="JB114" s="136" t="str">
        <f t="shared" si="299"/>
        <v/>
      </c>
      <c r="JC114" s="136" t="str">
        <f t="shared" si="300"/>
        <v/>
      </c>
      <c r="JD114" s="136" t="str">
        <f t="shared" si="301"/>
        <v/>
      </c>
      <c r="JE114" s="137" t="str">
        <f t="shared" si="302"/>
        <v/>
      </c>
      <c r="JG114" s="80" t="str">
        <f>IFERROR(JG113+1,"")</f>
        <v/>
      </c>
      <c r="JH114" s="138" t="str">
        <f>IFERROR(JH113,"")</f>
        <v/>
      </c>
      <c r="JI114" s="136" t="str">
        <f t="shared" si="303"/>
        <v/>
      </c>
      <c r="JJ114" s="136" t="str">
        <f t="shared" si="304"/>
        <v/>
      </c>
      <c r="JK114" s="136" t="str">
        <f t="shared" si="305"/>
        <v/>
      </c>
      <c r="JL114" s="137" t="str">
        <f t="shared" si="306"/>
        <v/>
      </c>
      <c r="JN114" s="80" t="str">
        <f>IFERROR(JN113+1,"")</f>
        <v/>
      </c>
      <c r="JO114" s="138" t="str">
        <f>IFERROR(JO113,"")</f>
        <v/>
      </c>
      <c r="JP114" s="136" t="str">
        <f t="shared" si="307"/>
        <v/>
      </c>
      <c r="JQ114" s="136" t="str">
        <f t="shared" si="308"/>
        <v/>
      </c>
      <c r="JR114" s="136" t="str">
        <f t="shared" si="309"/>
        <v/>
      </c>
      <c r="JS114" s="137" t="str">
        <f t="shared" si="310"/>
        <v/>
      </c>
    </row>
    <row r="115" spans="1:279" s="78" customFormat="1" ht="12" hidden="1">
      <c r="A115" s="80" t="str">
        <f>IFERROR(LOOKUP(B115,$B$69:$B$91,$A$69:$A$91),"")</f>
        <v/>
      </c>
      <c r="B115" s="138" t="str">
        <f>C106</f>
        <v/>
      </c>
      <c r="C115" s="136" t="str">
        <f t="shared" si="311"/>
        <v/>
      </c>
      <c r="D115" s="136" t="str">
        <f t="shared" si="156"/>
        <v/>
      </c>
      <c r="E115" s="136" t="str">
        <f t="shared" si="157"/>
        <v/>
      </c>
      <c r="F115" s="137" t="str">
        <f t="shared" si="158"/>
        <v/>
      </c>
      <c r="G115" s="77"/>
      <c r="H115" s="80" t="str">
        <f>IFERROR(LOOKUP(I115,$B$69:$B$91,$A$69:$A$91),"")</f>
        <v/>
      </c>
      <c r="I115" s="138" t="str">
        <f>J106</f>
        <v/>
      </c>
      <c r="J115" s="136" t="str">
        <f>IFERROR(LOOKUP($H$115,$A$69:$A$91,$C$69:$C$91),"")</f>
        <v/>
      </c>
      <c r="K115" s="136" t="str">
        <f>IFERROR(LOOKUP($H$115,$A$69:$A$91,$D$69:$D$91),"")</f>
        <v/>
      </c>
      <c r="L115" s="136" t="str">
        <f>IFERROR(LOOKUP($H$115,$A$69:$A$91,$E$69:$E$91),"")</f>
        <v/>
      </c>
      <c r="M115" s="137" t="str">
        <f>IFERROR(LOOKUP($H$115,$A$69:$A$91,$F$69:$F$91),"")</f>
        <v/>
      </c>
      <c r="N115" s="77"/>
      <c r="O115" s="80" t="str">
        <f>IFERROR(LOOKUP(P115,$B$69:$B$91,$A$69:$A$91),"")</f>
        <v/>
      </c>
      <c r="P115" s="138" t="str">
        <f>Q106</f>
        <v/>
      </c>
      <c r="Q115" s="136" t="str">
        <f t="shared" si="159"/>
        <v/>
      </c>
      <c r="R115" s="136" t="str">
        <f t="shared" si="160"/>
        <v/>
      </c>
      <c r="S115" s="136" t="str">
        <f t="shared" si="161"/>
        <v/>
      </c>
      <c r="T115" s="137" t="str">
        <f t="shared" si="162"/>
        <v/>
      </c>
      <c r="U115" s="77"/>
      <c r="V115" s="80" t="str">
        <f>IFERROR(LOOKUP(W115,$B$69:$B$91,$A$69:$A$91),"")</f>
        <v/>
      </c>
      <c r="W115" s="138" t="str">
        <f>X106</f>
        <v/>
      </c>
      <c r="X115" s="136" t="str">
        <f t="shared" si="163"/>
        <v/>
      </c>
      <c r="Y115" s="136" t="str">
        <f t="shared" si="164"/>
        <v/>
      </c>
      <c r="Z115" s="136" t="str">
        <f t="shared" si="165"/>
        <v/>
      </c>
      <c r="AA115" s="137" t="str">
        <f t="shared" si="166"/>
        <v/>
      </c>
      <c r="AB115" s="77"/>
      <c r="AC115" s="80" t="str">
        <f>IFERROR(LOOKUP(AD115,$B$69:$B$91,$A$69:$A$91),"")</f>
        <v/>
      </c>
      <c r="AD115" s="138" t="str">
        <f>IFERROR(AE106,"")</f>
        <v/>
      </c>
      <c r="AE115" s="136" t="str">
        <f t="shared" si="167"/>
        <v/>
      </c>
      <c r="AF115" s="136" t="str">
        <f t="shared" si="168"/>
        <v/>
      </c>
      <c r="AG115" s="136" t="str">
        <f t="shared" si="169"/>
        <v/>
      </c>
      <c r="AH115" s="137" t="str">
        <f t="shared" si="170"/>
        <v/>
      </c>
      <c r="AI115" s="77"/>
      <c r="AJ115" s="80" t="str">
        <f>IFERROR(LOOKUP(AK115,$B$69:$B$91,$A$69:$A$91),"")</f>
        <v/>
      </c>
      <c r="AK115" s="138" t="str">
        <f>AL106</f>
        <v/>
      </c>
      <c r="AL115" s="136" t="str">
        <f t="shared" si="171"/>
        <v/>
      </c>
      <c r="AM115" s="136" t="str">
        <f t="shared" si="172"/>
        <v/>
      </c>
      <c r="AN115" s="136" t="str">
        <f t="shared" si="173"/>
        <v/>
      </c>
      <c r="AO115" s="137" t="str">
        <f t="shared" si="174"/>
        <v/>
      </c>
      <c r="AP115" s="77"/>
      <c r="AQ115" s="80" t="str">
        <f>IFERROR(LOOKUP(AR115,$B$69:$B$91,$A$69:$A$91),"")</f>
        <v/>
      </c>
      <c r="AR115" s="138" t="str">
        <f>IFERROR(AS106,"")</f>
        <v/>
      </c>
      <c r="AS115" s="136" t="str">
        <f t="shared" si="175"/>
        <v/>
      </c>
      <c r="AT115" s="136" t="str">
        <f t="shared" si="176"/>
        <v/>
      </c>
      <c r="AU115" s="136" t="str">
        <f t="shared" si="177"/>
        <v/>
      </c>
      <c r="AV115" s="137" t="str">
        <f t="shared" si="178"/>
        <v/>
      </c>
      <c r="AW115" s="77"/>
      <c r="AX115" s="80" t="str">
        <f>IFERROR(LOOKUP(AY115,$B$69:$B$91,$A$69:$A$91),"")</f>
        <v/>
      </c>
      <c r="AY115" s="138" t="str">
        <f>IFERROR(AZ106,"")</f>
        <v/>
      </c>
      <c r="AZ115" s="136" t="str">
        <f t="shared" si="179"/>
        <v/>
      </c>
      <c r="BA115" s="136" t="str">
        <f t="shared" si="180"/>
        <v/>
      </c>
      <c r="BB115" s="136" t="str">
        <f t="shared" si="181"/>
        <v/>
      </c>
      <c r="BC115" s="137" t="str">
        <f t="shared" si="182"/>
        <v/>
      </c>
      <c r="BD115" s="77"/>
      <c r="BE115" s="80" t="str">
        <f>IFERROR(LOOKUP(BF115,$B$69:$B$91,$A$69:$A$91),"")</f>
        <v/>
      </c>
      <c r="BF115" s="138" t="str">
        <f>IFERROR(BG106,"")</f>
        <v/>
      </c>
      <c r="BG115" s="136" t="str">
        <f t="shared" si="183"/>
        <v/>
      </c>
      <c r="BH115" s="136" t="str">
        <f t="shared" si="184"/>
        <v/>
      </c>
      <c r="BI115" s="136" t="str">
        <f t="shared" si="185"/>
        <v/>
      </c>
      <c r="BJ115" s="137" t="str">
        <f t="shared" si="186"/>
        <v/>
      </c>
      <c r="BK115" s="77"/>
      <c r="BL115" s="80" t="str">
        <f>IFERROR(LOOKUP(BM115,$B$69:$B$91,$A$69:$A$91),"")</f>
        <v/>
      </c>
      <c r="BM115" s="138" t="str">
        <f>IFERROR(BN106,"")</f>
        <v/>
      </c>
      <c r="BN115" s="136" t="str">
        <f t="shared" si="187"/>
        <v/>
      </c>
      <c r="BO115" s="136" t="str">
        <f t="shared" si="188"/>
        <v/>
      </c>
      <c r="BP115" s="136" t="str">
        <f t="shared" si="189"/>
        <v/>
      </c>
      <c r="BQ115" s="137" t="str">
        <f t="shared" si="190"/>
        <v/>
      </c>
      <c r="BS115" s="80" t="str">
        <f>IFERROR(LOOKUP(BT115,$B$69:$B$91,$A$69:$A$91),"")</f>
        <v/>
      </c>
      <c r="BT115" s="138" t="str">
        <f>IFERROR(BU106,"")</f>
        <v/>
      </c>
      <c r="BU115" s="136" t="str">
        <f t="shared" si="191"/>
        <v/>
      </c>
      <c r="BV115" s="136" t="str">
        <f t="shared" si="192"/>
        <v/>
      </c>
      <c r="BW115" s="136" t="str">
        <f t="shared" si="193"/>
        <v/>
      </c>
      <c r="BX115" s="137" t="str">
        <f t="shared" si="194"/>
        <v/>
      </c>
      <c r="BZ115" s="80" t="str">
        <f>IFERROR(LOOKUP(CA115,$B$69:$B$91,$A$69:$A$91),"")</f>
        <v/>
      </c>
      <c r="CA115" s="138" t="str">
        <f>IFERROR(CB106,"")</f>
        <v/>
      </c>
      <c r="CB115" s="136" t="str">
        <f t="shared" si="195"/>
        <v/>
      </c>
      <c r="CC115" s="136" t="str">
        <f t="shared" si="196"/>
        <v/>
      </c>
      <c r="CD115" s="136" t="str">
        <f t="shared" si="197"/>
        <v/>
      </c>
      <c r="CE115" s="137" t="str">
        <f t="shared" si="198"/>
        <v/>
      </c>
      <c r="CG115" s="80" t="str">
        <f>IFERROR(LOOKUP(CH115,$B$69:$B$91,$A$69:$A$91),"")</f>
        <v/>
      </c>
      <c r="CH115" s="138" t="str">
        <f>IFERROR(CI106,"")</f>
        <v/>
      </c>
      <c r="CI115" s="136" t="str">
        <f t="shared" si="199"/>
        <v/>
      </c>
      <c r="CJ115" s="136" t="str">
        <f t="shared" si="200"/>
        <v/>
      </c>
      <c r="CK115" s="136" t="str">
        <f t="shared" si="201"/>
        <v/>
      </c>
      <c r="CL115" s="137" t="str">
        <f t="shared" si="202"/>
        <v/>
      </c>
      <c r="CN115" s="80" t="str">
        <f>IFERROR(LOOKUP(CO115,$B$69:$B$91,$A$69:$A$91),"")</f>
        <v/>
      </c>
      <c r="CO115" s="138" t="str">
        <f>IFERROR(CP106,"")</f>
        <v/>
      </c>
      <c r="CP115" s="136" t="str">
        <f t="shared" si="203"/>
        <v/>
      </c>
      <c r="CQ115" s="136" t="str">
        <f t="shared" si="204"/>
        <v/>
      </c>
      <c r="CR115" s="136" t="str">
        <f t="shared" si="205"/>
        <v/>
      </c>
      <c r="CS115" s="137" t="str">
        <f t="shared" si="206"/>
        <v/>
      </c>
      <c r="CU115" s="80" t="str">
        <f>IFERROR(LOOKUP(CV115,$B$69:$B$91,$A$69:$A$91),"")</f>
        <v/>
      </c>
      <c r="CV115" s="138" t="str">
        <f>IFERROR(CW106,"")</f>
        <v/>
      </c>
      <c r="CW115" s="136" t="str">
        <f t="shared" si="207"/>
        <v/>
      </c>
      <c r="CX115" s="136" t="str">
        <f t="shared" si="208"/>
        <v/>
      </c>
      <c r="CY115" s="136" t="str">
        <f t="shared" si="209"/>
        <v/>
      </c>
      <c r="CZ115" s="137" t="str">
        <f t="shared" si="210"/>
        <v/>
      </c>
      <c r="DB115" s="80" t="str">
        <f>IFERROR(LOOKUP(DC115,$B$69:$B$91,$A$69:$A$91),"")</f>
        <v/>
      </c>
      <c r="DC115" s="138" t="str">
        <f>IFERROR(DD106,"")</f>
        <v/>
      </c>
      <c r="DD115" s="136" t="str">
        <f t="shared" si="211"/>
        <v/>
      </c>
      <c r="DE115" s="136" t="str">
        <f t="shared" si="212"/>
        <v/>
      </c>
      <c r="DF115" s="136" t="str">
        <f t="shared" si="213"/>
        <v/>
      </c>
      <c r="DG115" s="137" t="str">
        <f t="shared" si="214"/>
        <v/>
      </c>
      <c r="DI115" s="80" t="str">
        <f>IFERROR(LOOKUP(DJ115,$B$69:$B$91,$A$69:$A$91),"")</f>
        <v/>
      </c>
      <c r="DJ115" s="138" t="str">
        <f>IFERROR(DK106,"")</f>
        <v/>
      </c>
      <c r="DK115" s="136" t="str">
        <f t="shared" si="215"/>
        <v/>
      </c>
      <c r="DL115" s="136" t="str">
        <f t="shared" si="216"/>
        <v/>
      </c>
      <c r="DM115" s="136" t="str">
        <f t="shared" si="217"/>
        <v/>
      </c>
      <c r="DN115" s="137" t="str">
        <f t="shared" si="218"/>
        <v/>
      </c>
      <c r="DP115" s="80" t="str">
        <f>IFERROR(LOOKUP(DQ115,$B$69:$B$91,$A$69:$A$91),"")</f>
        <v/>
      </c>
      <c r="DQ115" s="138" t="str">
        <f>IFERROR(DR106,"")</f>
        <v/>
      </c>
      <c r="DR115" s="136" t="str">
        <f t="shared" si="219"/>
        <v/>
      </c>
      <c r="DS115" s="136" t="str">
        <f t="shared" si="220"/>
        <v/>
      </c>
      <c r="DT115" s="136" t="str">
        <f t="shared" si="221"/>
        <v/>
      </c>
      <c r="DU115" s="137" t="str">
        <f t="shared" si="222"/>
        <v/>
      </c>
      <c r="DW115" s="80" t="str">
        <f>IFERROR(LOOKUP(DX115,$B$69:$B$91,$A$69:$A$91),"")</f>
        <v/>
      </c>
      <c r="DX115" s="138" t="str">
        <f>IFERROR(DY106,"")</f>
        <v/>
      </c>
      <c r="DY115" s="136" t="str">
        <f t="shared" si="223"/>
        <v/>
      </c>
      <c r="DZ115" s="136" t="str">
        <f t="shared" si="224"/>
        <v/>
      </c>
      <c r="EA115" s="136" t="str">
        <f t="shared" si="225"/>
        <v/>
      </c>
      <c r="EB115" s="137" t="str">
        <f t="shared" si="226"/>
        <v/>
      </c>
      <c r="ED115" s="80" t="str">
        <f>IFERROR(LOOKUP(EE115,$B$69:$B$91,$A$69:$A$91),"")</f>
        <v/>
      </c>
      <c r="EE115" s="138" t="str">
        <f>IFERROR(EF106,"")</f>
        <v/>
      </c>
      <c r="EF115" s="136" t="str">
        <f t="shared" si="227"/>
        <v/>
      </c>
      <c r="EG115" s="136" t="str">
        <f t="shared" si="228"/>
        <v/>
      </c>
      <c r="EH115" s="136" t="str">
        <f t="shared" si="229"/>
        <v/>
      </c>
      <c r="EI115" s="137" t="str">
        <f t="shared" si="230"/>
        <v/>
      </c>
      <c r="EK115" s="80" t="str">
        <f>IFERROR(LOOKUP(EL115,$B$69:$B$91,$A$69:$A$91),"")</f>
        <v/>
      </c>
      <c r="EL115" s="138" t="str">
        <f>IFERROR(EM106,"")</f>
        <v/>
      </c>
      <c r="EM115" s="136" t="str">
        <f t="shared" si="231"/>
        <v/>
      </c>
      <c r="EN115" s="136" t="str">
        <f t="shared" si="232"/>
        <v/>
      </c>
      <c r="EO115" s="136" t="str">
        <f t="shared" si="233"/>
        <v/>
      </c>
      <c r="EP115" s="137" t="str">
        <f t="shared" si="234"/>
        <v/>
      </c>
      <c r="EQ115" s="77"/>
      <c r="ER115" s="80" t="str">
        <f>IFERROR(LOOKUP(ES115,$B$69:$B$91,$A$69:$A$91),"")</f>
        <v/>
      </c>
      <c r="ES115" s="138" t="str">
        <f>ET106</f>
        <v/>
      </c>
      <c r="ET115" s="136" t="str">
        <f t="shared" si="235"/>
        <v/>
      </c>
      <c r="EU115" s="136" t="str">
        <f t="shared" si="236"/>
        <v/>
      </c>
      <c r="EV115" s="136" t="str">
        <f t="shared" si="237"/>
        <v/>
      </c>
      <c r="EW115" s="137" t="str">
        <f t="shared" si="238"/>
        <v/>
      </c>
      <c r="EX115" s="77"/>
      <c r="EY115" s="80" t="str">
        <f>IFERROR(LOOKUP(EZ115,$B$69:$B$91,$A$69:$A$91),"")</f>
        <v/>
      </c>
      <c r="EZ115" s="138" t="str">
        <f>FA106</f>
        <v/>
      </c>
      <c r="FA115" s="136" t="str">
        <f t="shared" si="239"/>
        <v/>
      </c>
      <c r="FB115" s="136" t="str">
        <f t="shared" si="240"/>
        <v/>
      </c>
      <c r="FC115" s="136" t="str">
        <f t="shared" si="241"/>
        <v/>
      </c>
      <c r="FD115" s="137" t="str">
        <f t="shared" si="242"/>
        <v/>
      </c>
      <c r="FE115" s="77"/>
      <c r="FF115" s="80" t="str">
        <f>IFERROR(LOOKUP(FG115,$B$69:$B$91,$A$69:$A$91),"")</f>
        <v/>
      </c>
      <c r="FG115" s="138" t="str">
        <f>IFERROR(FH106,"")</f>
        <v/>
      </c>
      <c r="FH115" s="136" t="str">
        <f t="shared" si="243"/>
        <v/>
      </c>
      <c r="FI115" s="136" t="str">
        <f t="shared" si="244"/>
        <v/>
      </c>
      <c r="FJ115" s="136" t="str">
        <f t="shared" si="245"/>
        <v/>
      </c>
      <c r="FK115" s="137" t="str">
        <f t="shared" si="246"/>
        <v/>
      </c>
      <c r="FL115" s="77"/>
      <c r="FM115" s="80" t="str">
        <f>IFERROR(LOOKUP(FN115,$B$69:$B$91,$A$69:$A$91),"")</f>
        <v/>
      </c>
      <c r="FN115" s="138" t="str">
        <f>FO106</f>
        <v/>
      </c>
      <c r="FO115" s="136" t="str">
        <f t="shared" si="247"/>
        <v/>
      </c>
      <c r="FP115" s="136" t="str">
        <f t="shared" si="248"/>
        <v/>
      </c>
      <c r="FQ115" s="136" t="str">
        <f t="shared" si="249"/>
        <v/>
      </c>
      <c r="FR115" s="137" t="str">
        <f t="shared" si="250"/>
        <v/>
      </c>
      <c r="FS115" s="77"/>
      <c r="FT115" s="80" t="str">
        <f>IFERROR(LOOKUP(FU115,$B$69:$B$91,$A$69:$A$91),"")</f>
        <v/>
      </c>
      <c r="FU115" s="138" t="str">
        <f>IFERROR(FV106,"")</f>
        <v/>
      </c>
      <c r="FV115" s="136" t="str">
        <f t="shared" si="251"/>
        <v/>
      </c>
      <c r="FW115" s="136" t="str">
        <f t="shared" si="252"/>
        <v/>
      </c>
      <c r="FX115" s="136" t="str">
        <f t="shared" si="253"/>
        <v/>
      </c>
      <c r="FY115" s="137" t="str">
        <f t="shared" si="254"/>
        <v/>
      </c>
      <c r="FZ115" s="77"/>
      <c r="GA115" s="80" t="str">
        <f>IFERROR(LOOKUP(GB115,$B$69:$B$91,$A$69:$A$91),"")</f>
        <v/>
      </c>
      <c r="GB115" s="138" t="str">
        <f>IFERROR(GC106,"")</f>
        <v/>
      </c>
      <c r="GC115" s="136" t="str">
        <f t="shared" si="255"/>
        <v/>
      </c>
      <c r="GD115" s="136" t="str">
        <f t="shared" si="256"/>
        <v/>
      </c>
      <c r="GE115" s="136" t="str">
        <f t="shared" si="257"/>
        <v/>
      </c>
      <c r="GF115" s="137" t="str">
        <f t="shared" si="258"/>
        <v/>
      </c>
      <c r="GG115" s="77"/>
      <c r="GH115" s="80" t="str">
        <f>IFERROR(LOOKUP(GI115,$B$69:$B$91,$A$69:$A$91),"")</f>
        <v/>
      </c>
      <c r="GI115" s="138" t="str">
        <f>IFERROR(GJ106,"")</f>
        <v/>
      </c>
      <c r="GJ115" s="136" t="str">
        <f t="shared" si="259"/>
        <v/>
      </c>
      <c r="GK115" s="136" t="str">
        <f t="shared" si="260"/>
        <v/>
      </c>
      <c r="GL115" s="136" t="str">
        <f t="shared" si="261"/>
        <v/>
      </c>
      <c r="GM115" s="137" t="str">
        <f t="shared" si="262"/>
        <v/>
      </c>
      <c r="GN115" s="77"/>
      <c r="GO115" s="80" t="str">
        <f>IFERROR(LOOKUP(GP115,$B$69:$B$91,$A$69:$A$91),"")</f>
        <v/>
      </c>
      <c r="GP115" s="138" t="str">
        <f>IFERROR(GQ106,"")</f>
        <v/>
      </c>
      <c r="GQ115" s="136" t="str">
        <f t="shared" si="263"/>
        <v/>
      </c>
      <c r="GR115" s="136" t="str">
        <f t="shared" si="264"/>
        <v/>
      </c>
      <c r="GS115" s="136" t="str">
        <f t="shared" si="265"/>
        <v/>
      </c>
      <c r="GT115" s="137" t="str">
        <f t="shared" si="266"/>
        <v/>
      </c>
      <c r="GV115" s="80" t="str">
        <f>IFERROR(LOOKUP(GW115,$B$69:$B$91,$A$69:$A$91),"")</f>
        <v/>
      </c>
      <c r="GW115" s="138" t="str">
        <f>IFERROR(GX106,"")</f>
        <v/>
      </c>
      <c r="GX115" s="136" t="str">
        <f t="shared" si="267"/>
        <v/>
      </c>
      <c r="GY115" s="136" t="str">
        <f t="shared" si="268"/>
        <v/>
      </c>
      <c r="GZ115" s="136" t="str">
        <f t="shared" si="269"/>
        <v/>
      </c>
      <c r="HA115" s="137" t="str">
        <f t="shared" si="270"/>
        <v/>
      </c>
      <c r="HC115" s="80" t="str">
        <f>IFERROR(LOOKUP(HD115,$B$69:$B$91,$A$69:$A$91),"")</f>
        <v/>
      </c>
      <c r="HD115" s="138" t="str">
        <f>IFERROR(HE106,"")</f>
        <v/>
      </c>
      <c r="HE115" s="136" t="str">
        <f t="shared" si="271"/>
        <v/>
      </c>
      <c r="HF115" s="136" t="str">
        <f t="shared" si="272"/>
        <v/>
      </c>
      <c r="HG115" s="136" t="str">
        <f t="shared" si="273"/>
        <v/>
      </c>
      <c r="HH115" s="137" t="str">
        <f t="shared" si="274"/>
        <v/>
      </c>
      <c r="HJ115" s="80" t="str">
        <f>IFERROR(LOOKUP(HK115,$B$69:$B$91,$A$69:$A$91),"")</f>
        <v/>
      </c>
      <c r="HK115" s="138" t="str">
        <f>IFERROR(HL106,"")</f>
        <v/>
      </c>
      <c r="HL115" s="136" t="str">
        <f t="shared" si="275"/>
        <v/>
      </c>
      <c r="HM115" s="136" t="str">
        <f t="shared" si="276"/>
        <v/>
      </c>
      <c r="HN115" s="136" t="str">
        <f t="shared" si="277"/>
        <v/>
      </c>
      <c r="HO115" s="137" t="str">
        <f t="shared" si="278"/>
        <v/>
      </c>
      <c r="HQ115" s="80" t="str">
        <f>IFERROR(LOOKUP(HR115,$B$69:$B$91,$A$69:$A$91),"")</f>
        <v/>
      </c>
      <c r="HR115" s="138" t="str">
        <f>IFERROR(HS106,"")</f>
        <v/>
      </c>
      <c r="HS115" s="136" t="str">
        <f t="shared" si="279"/>
        <v/>
      </c>
      <c r="HT115" s="136" t="str">
        <f t="shared" si="280"/>
        <v/>
      </c>
      <c r="HU115" s="136" t="str">
        <f t="shared" si="281"/>
        <v/>
      </c>
      <c r="HV115" s="137" t="str">
        <f t="shared" si="282"/>
        <v/>
      </c>
      <c r="HX115" s="80" t="str">
        <f>IFERROR(LOOKUP(HY115,$B$69:$B$91,$A$69:$A$91),"")</f>
        <v/>
      </c>
      <c r="HY115" s="138" t="str">
        <f>IFERROR(HZ106,"")</f>
        <v/>
      </c>
      <c r="HZ115" s="136" t="str">
        <f t="shared" si="283"/>
        <v/>
      </c>
      <c r="IA115" s="136" t="str">
        <f t="shared" si="284"/>
        <v/>
      </c>
      <c r="IB115" s="136" t="str">
        <f t="shared" si="285"/>
        <v/>
      </c>
      <c r="IC115" s="137" t="str">
        <f t="shared" si="286"/>
        <v/>
      </c>
      <c r="IE115" s="80" t="str">
        <f>IFERROR(LOOKUP(IF115,$B$69:$B$91,$A$69:$A$91),"")</f>
        <v/>
      </c>
      <c r="IF115" s="138" t="str">
        <f>IFERROR(IG106,"")</f>
        <v/>
      </c>
      <c r="IG115" s="136" t="str">
        <f t="shared" si="287"/>
        <v/>
      </c>
      <c r="IH115" s="136" t="str">
        <f t="shared" si="288"/>
        <v/>
      </c>
      <c r="II115" s="136" t="str">
        <f t="shared" si="289"/>
        <v/>
      </c>
      <c r="IJ115" s="137" t="str">
        <f t="shared" si="290"/>
        <v/>
      </c>
      <c r="IL115" s="80" t="str">
        <f>IFERROR(LOOKUP(IM115,$B$69:$B$91,$A$69:$A$91),"")</f>
        <v/>
      </c>
      <c r="IM115" s="138" t="str">
        <f>IFERROR(IN106,"")</f>
        <v/>
      </c>
      <c r="IN115" s="136" t="str">
        <f t="shared" si="291"/>
        <v/>
      </c>
      <c r="IO115" s="136" t="str">
        <f t="shared" si="292"/>
        <v/>
      </c>
      <c r="IP115" s="136" t="str">
        <f t="shared" si="293"/>
        <v/>
      </c>
      <c r="IQ115" s="137" t="str">
        <f t="shared" si="294"/>
        <v/>
      </c>
      <c r="IS115" s="80" t="str">
        <f>IFERROR(LOOKUP(IT115,$B$69:$B$91,$A$69:$A$91),"")</f>
        <v/>
      </c>
      <c r="IT115" s="138" t="str">
        <f>IFERROR(IU106,"")</f>
        <v/>
      </c>
      <c r="IU115" s="136" t="str">
        <f t="shared" si="295"/>
        <v/>
      </c>
      <c r="IV115" s="136" t="str">
        <f t="shared" si="296"/>
        <v/>
      </c>
      <c r="IW115" s="136" t="str">
        <f t="shared" si="297"/>
        <v/>
      </c>
      <c r="IX115" s="137" t="str">
        <f t="shared" si="298"/>
        <v/>
      </c>
      <c r="IZ115" s="80" t="str">
        <f>IFERROR(LOOKUP(JA115,$B$69:$B$91,$A$69:$A$91),"")</f>
        <v/>
      </c>
      <c r="JA115" s="138" t="str">
        <f>IFERROR(JB106,"")</f>
        <v/>
      </c>
      <c r="JB115" s="136" t="str">
        <f t="shared" si="299"/>
        <v/>
      </c>
      <c r="JC115" s="136" t="str">
        <f t="shared" si="300"/>
        <v/>
      </c>
      <c r="JD115" s="136" t="str">
        <f t="shared" si="301"/>
        <v/>
      </c>
      <c r="JE115" s="137" t="str">
        <f t="shared" si="302"/>
        <v/>
      </c>
      <c r="JG115" s="80" t="str">
        <f>IFERROR(LOOKUP(JH115,$B$69:$B$91,$A$69:$A$91),"")</f>
        <v/>
      </c>
      <c r="JH115" s="138" t="str">
        <f>IFERROR(JI106,"")</f>
        <v/>
      </c>
      <c r="JI115" s="136" t="str">
        <f t="shared" si="303"/>
        <v/>
      </c>
      <c r="JJ115" s="136" t="str">
        <f t="shared" si="304"/>
        <v/>
      </c>
      <c r="JK115" s="136" t="str">
        <f t="shared" si="305"/>
        <v/>
      </c>
      <c r="JL115" s="137" t="str">
        <f t="shared" si="306"/>
        <v/>
      </c>
      <c r="JN115" s="80" t="str">
        <f>IFERROR(LOOKUP(JO115,$B$69:$B$91,$A$69:$A$91),"")</f>
        <v/>
      </c>
      <c r="JO115" s="138" t="str">
        <f>IFERROR(JP106,"")</f>
        <v/>
      </c>
      <c r="JP115" s="136" t="str">
        <f t="shared" si="307"/>
        <v/>
      </c>
      <c r="JQ115" s="136" t="str">
        <f t="shared" si="308"/>
        <v/>
      </c>
      <c r="JR115" s="136" t="str">
        <f t="shared" si="309"/>
        <v/>
      </c>
      <c r="JS115" s="137" t="str">
        <f t="shared" si="310"/>
        <v/>
      </c>
    </row>
    <row r="116" spans="1:279" s="78" customFormat="1" ht="12.75" hidden="1" thickBot="1">
      <c r="A116" s="139" t="str">
        <f>IFERROR(A115+1,"")</f>
        <v/>
      </c>
      <c r="B116" s="140" t="str">
        <f>B115</f>
        <v/>
      </c>
      <c r="C116" s="141" t="str">
        <f t="shared" si="311"/>
        <v/>
      </c>
      <c r="D116" s="141" t="str">
        <f t="shared" si="156"/>
        <v/>
      </c>
      <c r="E116" s="141" t="str">
        <f t="shared" si="157"/>
        <v/>
      </c>
      <c r="F116" s="142" t="str">
        <f t="shared" si="158"/>
        <v/>
      </c>
      <c r="G116" s="77"/>
      <c r="H116" s="139" t="str">
        <f>IFERROR(H115+1,"")</f>
        <v/>
      </c>
      <c r="I116" s="140" t="str">
        <f>I115</f>
        <v/>
      </c>
      <c r="J116" s="141" t="str">
        <f>IFERROR(LOOKUP($H$116,$A$69:$A$91,$C$69:$C$91),"")</f>
        <v/>
      </c>
      <c r="K116" s="141" t="str">
        <f>IFERROR(LOOKUP($H$116,$A$69:$A$91,$D$69:$D$91),"")</f>
        <v/>
      </c>
      <c r="L116" s="141" t="str">
        <f>IFERROR(LOOKUP($H$116,$A$69:$A$91,$E$69:$E$91),"")</f>
        <v/>
      </c>
      <c r="M116" s="142" t="str">
        <f>IFERROR(LOOKUP($H$116,$A$69:$A$91,$F$69:$F$91),"")</f>
        <v/>
      </c>
      <c r="N116" s="77"/>
      <c r="O116" s="139" t="str">
        <f>IFERROR(O115+1,"")</f>
        <v/>
      </c>
      <c r="P116" s="140" t="str">
        <f>P115</f>
        <v/>
      </c>
      <c r="Q116" s="141" t="str">
        <f t="shared" si="159"/>
        <v/>
      </c>
      <c r="R116" s="141" t="str">
        <f t="shared" si="160"/>
        <v/>
      </c>
      <c r="S116" s="141" t="str">
        <f t="shared" si="161"/>
        <v/>
      </c>
      <c r="T116" s="142" t="str">
        <f t="shared" si="162"/>
        <v/>
      </c>
      <c r="U116" s="77"/>
      <c r="V116" s="139" t="str">
        <f>IFERROR(V115+1,"")</f>
        <v/>
      </c>
      <c r="W116" s="140" t="str">
        <f>W115</f>
        <v/>
      </c>
      <c r="X116" s="141" t="str">
        <f t="shared" si="163"/>
        <v/>
      </c>
      <c r="Y116" s="141" t="str">
        <f t="shared" si="164"/>
        <v/>
      </c>
      <c r="Z116" s="141" t="str">
        <f t="shared" si="165"/>
        <v/>
      </c>
      <c r="AA116" s="142" t="str">
        <f t="shared" si="166"/>
        <v/>
      </c>
      <c r="AB116" s="77"/>
      <c r="AC116" s="139" t="str">
        <f>IFERROR(AC115+1,"")</f>
        <v/>
      </c>
      <c r="AD116" s="140" t="str">
        <f>IFERROR(AD115,"")</f>
        <v/>
      </c>
      <c r="AE116" s="141" t="str">
        <f t="shared" si="167"/>
        <v/>
      </c>
      <c r="AF116" s="141" t="str">
        <f t="shared" si="168"/>
        <v/>
      </c>
      <c r="AG116" s="141" t="str">
        <f t="shared" si="169"/>
        <v/>
      </c>
      <c r="AH116" s="142" t="str">
        <f t="shared" si="170"/>
        <v/>
      </c>
      <c r="AI116" s="77"/>
      <c r="AJ116" s="139" t="str">
        <f>IFERROR(AJ115+1,"")</f>
        <v/>
      </c>
      <c r="AK116" s="140" t="str">
        <f>AK115</f>
        <v/>
      </c>
      <c r="AL116" s="141" t="str">
        <f t="shared" si="171"/>
        <v/>
      </c>
      <c r="AM116" s="141" t="str">
        <f t="shared" si="172"/>
        <v/>
      </c>
      <c r="AN116" s="141" t="str">
        <f t="shared" si="173"/>
        <v/>
      </c>
      <c r="AO116" s="142" t="str">
        <f t="shared" si="174"/>
        <v/>
      </c>
      <c r="AP116" s="77"/>
      <c r="AQ116" s="139" t="str">
        <f>IFERROR(AQ115+1,"")</f>
        <v/>
      </c>
      <c r="AR116" s="140" t="str">
        <f>IFERROR(AR115,"")</f>
        <v/>
      </c>
      <c r="AS116" s="141" t="str">
        <f t="shared" si="175"/>
        <v/>
      </c>
      <c r="AT116" s="141" t="str">
        <f t="shared" si="176"/>
        <v/>
      </c>
      <c r="AU116" s="141" t="str">
        <f t="shared" si="177"/>
        <v/>
      </c>
      <c r="AV116" s="142" t="str">
        <f t="shared" si="178"/>
        <v/>
      </c>
      <c r="AW116" s="77"/>
      <c r="AX116" s="139" t="str">
        <f>IFERROR(AX115+1,"")</f>
        <v/>
      </c>
      <c r="AY116" s="140" t="str">
        <f>IFERROR(AY115,"")</f>
        <v/>
      </c>
      <c r="AZ116" s="141" t="str">
        <f t="shared" si="179"/>
        <v/>
      </c>
      <c r="BA116" s="141" t="str">
        <f t="shared" si="180"/>
        <v/>
      </c>
      <c r="BB116" s="141" t="str">
        <f t="shared" si="181"/>
        <v/>
      </c>
      <c r="BC116" s="142" t="str">
        <f t="shared" si="182"/>
        <v/>
      </c>
      <c r="BD116" s="77"/>
      <c r="BE116" s="139" t="str">
        <f>IFERROR(BE115+1,"")</f>
        <v/>
      </c>
      <c r="BF116" s="140" t="str">
        <f>IFERROR(BF115,"")</f>
        <v/>
      </c>
      <c r="BG116" s="141" t="str">
        <f t="shared" si="183"/>
        <v/>
      </c>
      <c r="BH116" s="141" t="str">
        <f t="shared" si="184"/>
        <v/>
      </c>
      <c r="BI116" s="141" t="str">
        <f t="shared" si="185"/>
        <v/>
      </c>
      <c r="BJ116" s="142" t="str">
        <f t="shared" si="186"/>
        <v/>
      </c>
      <c r="BK116" s="77"/>
      <c r="BL116" s="139" t="str">
        <f>IFERROR(BL115+1,"")</f>
        <v/>
      </c>
      <c r="BM116" s="140" t="str">
        <f>IFERROR(BM115,"")</f>
        <v/>
      </c>
      <c r="BN116" s="141" t="str">
        <f t="shared" si="187"/>
        <v/>
      </c>
      <c r="BO116" s="141" t="str">
        <f t="shared" si="188"/>
        <v/>
      </c>
      <c r="BP116" s="141" t="str">
        <f t="shared" si="189"/>
        <v/>
      </c>
      <c r="BQ116" s="142" t="str">
        <f t="shared" si="190"/>
        <v/>
      </c>
      <c r="BS116" s="139" t="str">
        <f>IFERROR(BS115+1,"")</f>
        <v/>
      </c>
      <c r="BT116" s="140" t="str">
        <f>IFERROR(BT115,"")</f>
        <v/>
      </c>
      <c r="BU116" s="141" t="str">
        <f t="shared" si="191"/>
        <v/>
      </c>
      <c r="BV116" s="141" t="str">
        <f t="shared" si="192"/>
        <v/>
      </c>
      <c r="BW116" s="141" t="str">
        <f t="shared" si="193"/>
        <v/>
      </c>
      <c r="BX116" s="142" t="str">
        <f t="shared" si="194"/>
        <v/>
      </c>
      <c r="BZ116" s="139" t="str">
        <f>IFERROR(BZ115+1,"")</f>
        <v/>
      </c>
      <c r="CA116" s="140" t="str">
        <f>IFERROR(CA115,"")</f>
        <v/>
      </c>
      <c r="CB116" s="141" t="str">
        <f t="shared" si="195"/>
        <v/>
      </c>
      <c r="CC116" s="141" t="str">
        <f t="shared" si="196"/>
        <v/>
      </c>
      <c r="CD116" s="141" t="str">
        <f t="shared" si="197"/>
        <v/>
      </c>
      <c r="CE116" s="142" t="str">
        <f t="shared" si="198"/>
        <v/>
      </c>
      <c r="CG116" s="139" t="str">
        <f>IFERROR(CG115+1,"")</f>
        <v/>
      </c>
      <c r="CH116" s="140" t="str">
        <f>IFERROR(CH115,"")</f>
        <v/>
      </c>
      <c r="CI116" s="141" t="str">
        <f t="shared" si="199"/>
        <v/>
      </c>
      <c r="CJ116" s="141" t="str">
        <f t="shared" si="200"/>
        <v/>
      </c>
      <c r="CK116" s="141" t="str">
        <f t="shared" si="201"/>
        <v/>
      </c>
      <c r="CL116" s="142" t="str">
        <f t="shared" si="202"/>
        <v/>
      </c>
      <c r="CN116" s="139" t="str">
        <f>IFERROR(CN115+1,"")</f>
        <v/>
      </c>
      <c r="CO116" s="140" t="str">
        <f>IFERROR(CO115,"")</f>
        <v/>
      </c>
      <c r="CP116" s="141" t="str">
        <f t="shared" si="203"/>
        <v/>
      </c>
      <c r="CQ116" s="141" t="str">
        <f t="shared" si="204"/>
        <v/>
      </c>
      <c r="CR116" s="141" t="str">
        <f t="shared" si="205"/>
        <v/>
      </c>
      <c r="CS116" s="142" t="str">
        <f t="shared" si="206"/>
        <v/>
      </c>
      <c r="CU116" s="139" t="str">
        <f>IFERROR(CU115+1,"")</f>
        <v/>
      </c>
      <c r="CV116" s="140" t="str">
        <f>IFERROR(CV115,"")</f>
        <v/>
      </c>
      <c r="CW116" s="141" t="str">
        <f t="shared" si="207"/>
        <v/>
      </c>
      <c r="CX116" s="141" t="str">
        <f t="shared" si="208"/>
        <v/>
      </c>
      <c r="CY116" s="141" t="str">
        <f t="shared" si="209"/>
        <v/>
      </c>
      <c r="CZ116" s="142" t="str">
        <f t="shared" si="210"/>
        <v/>
      </c>
      <c r="DB116" s="139" t="str">
        <f>IFERROR(DB115+1,"")</f>
        <v/>
      </c>
      <c r="DC116" s="140" t="str">
        <f>IFERROR(DC115,"")</f>
        <v/>
      </c>
      <c r="DD116" s="141" t="str">
        <f t="shared" si="211"/>
        <v/>
      </c>
      <c r="DE116" s="141" t="str">
        <f t="shared" si="212"/>
        <v/>
      </c>
      <c r="DF116" s="141" t="str">
        <f t="shared" si="213"/>
        <v/>
      </c>
      <c r="DG116" s="142" t="str">
        <f t="shared" si="214"/>
        <v/>
      </c>
      <c r="DI116" s="139" t="str">
        <f>IFERROR(DI115+1,"")</f>
        <v/>
      </c>
      <c r="DJ116" s="140" t="str">
        <f>IFERROR(DJ115,"")</f>
        <v/>
      </c>
      <c r="DK116" s="141" t="str">
        <f t="shared" si="215"/>
        <v/>
      </c>
      <c r="DL116" s="141" t="str">
        <f t="shared" si="216"/>
        <v/>
      </c>
      <c r="DM116" s="141" t="str">
        <f t="shared" si="217"/>
        <v/>
      </c>
      <c r="DN116" s="142" t="str">
        <f t="shared" si="218"/>
        <v/>
      </c>
      <c r="DP116" s="139" t="str">
        <f>IFERROR(DP115+1,"")</f>
        <v/>
      </c>
      <c r="DQ116" s="140" t="str">
        <f>IFERROR(DQ115,"")</f>
        <v/>
      </c>
      <c r="DR116" s="141" t="str">
        <f t="shared" si="219"/>
        <v/>
      </c>
      <c r="DS116" s="141" t="str">
        <f t="shared" si="220"/>
        <v/>
      </c>
      <c r="DT116" s="141" t="str">
        <f t="shared" si="221"/>
        <v/>
      </c>
      <c r="DU116" s="142" t="str">
        <f t="shared" si="222"/>
        <v/>
      </c>
      <c r="DW116" s="139" t="str">
        <f>IFERROR(DW115+1,"")</f>
        <v/>
      </c>
      <c r="DX116" s="140" t="str">
        <f>IFERROR(DX115,"")</f>
        <v/>
      </c>
      <c r="DY116" s="141" t="str">
        <f t="shared" si="223"/>
        <v/>
      </c>
      <c r="DZ116" s="141" t="str">
        <f t="shared" si="224"/>
        <v/>
      </c>
      <c r="EA116" s="141" t="str">
        <f t="shared" si="225"/>
        <v/>
      </c>
      <c r="EB116" s="142" t="str">
        <f t="shared" si="226"/>
        <v/>
      </c>
      <c r="ED116" s="139" t="str">
        <f>IFERROR(ED115+1,"")</f>
        <v/>
      </c>
      <c r="EE116" s="140" t="str">
        <f>IFERROR(EE115,"")</f>
        <v/>
      </c>
      <c r="EF116" s="141" t="str">
        <f t="shared" si="227"/>
        <v/>
      </c>
      <c r="EG116" s="141" t="str">
        <f t="shared" si="228"/>
        <v/>
      </c>
      <c r="EH116" s="141" t="str">
        <f t="shared" si="229"/>
        <v/>
      </c>
      <c r="EI116" s="142" t="str">
        <f t="shared" si="230"/>
        <v/>
      </c>
      <c r="EK116" s="139" t="str">
        <f>IFERROR(EK115+1,"")</f>
        <v/>
      </c>
      <c r="EL116" s="140" t="str">
        <f>IFERROR(EL115,"")</f>
        <v/>
      </c>
      <c r="EM116" s="141" t="str">
        <f t="shared" si="231"/>
        <v/>
      </c>
      <c r="EN116" s="141" t="str">
        <f t="shared" si="232"/>
        <v/>
      </c>
      <c r="EO116" s="141" t="str">
        <f t="shared" si="233"/>
        <v/>
      </c>
      <c r="EP116" s="142" t="str">
        <f t="shared" si="234"/>
        <v/>
      </c>
      <c r="EQ116" s="77"/>
      <c r="ER116" s="139" t="str">
        <f>IFERROR(ER115+1,"")</f>
        <v/>
      </c>
      <c r="ES116" s="140" t="str">
        <f>ES115</f>
        <v/>
      </c>
      <c r="ET116" s="141" t="str">
        <f t="shared" si="235"/>
        <v/>
      </c>
      <c r="EU116" s="141" t="str">
        <f t="shared" si="236"/>
        <v/>
      </c>
      <c r="EV116" s="141" t="str">
        <f t="shared" si="237"/>
        <v/>
      </c>
      <c r="EW116" s="142" t="str">
        <f t="shared" si="238"/>
        <v/>
      </c>
      <c r="EX116" s="77"/>
      <c r="EY116" s="139" t="str">
        <f>IFERROR(EY115+1,"")</f>
        <v/>
      </c>
      <c r="EZ116" s="140" t="str">
        <f>EZ115</f>
        <v/>
      </c>
      <c r="FA116" s="141" t="str">
        <f t="shared" si="239"/>
        <v/>
      </c>
      <c r="FB116" s="141" t="str">
        <f t="shared" si="240"/>
        <v/>
      </c>
      <c r="FC116" s="141" t="str">
        <f t="shared" si="241"/>
        <v/>
      </c>
      <c r="FD116" s="142" t="str">
        <f t="shared" si="242"/>
        <v/>
      </c>
      <c r="FE116" s="77"/>
      <c r="FF116" s="139" t="str">
        <f>IFERROR(FF115+1,"")</f>
        <v/>
      </c>
      <c r="FG116" s="140" t="str">
        <f>IFERROR(FG115,"")</f>
        <v/>
      </c>
      <c r="FH116" s="141" t="str">
        <f t="shared" si="243"/>
        <v/>
      </c>
      <c r="FI116" s="141" t="str">
        <f t="shared" si="244"/>
        <v/>
      </c>
      <c r="FJ116" s="141" t="str">
        <f t="shared" si="245"/>
        <v/>
      </c>
      <c r="FK116" s="142" t="str">
        <f t="shared" si="246"/>
        <v/>
      </c>
      <c r="FL116" s="77"/>
      <c r="FM116" s="139" t="str">
        <f>IFERROR(FM115+1,"")</f>
        <v/>
      </c>
      <c r="FN116" s="140" t="str">
        <f>FN115</f>
        <v/>
      </c>
      <c r="FO116" s="141" t="str">
        <f t="shared" si="247"/>
        <v/>
      </c>
      <c r="FP116" s="141" t="str">
        <f t="shared" si="248"/>
        <v/>
      </c>
      <c r="FQ116" s="141" t="str">
        <f t="shared" si="249"/>
        <v/>
      </c>
      <c r="FR116" s="142" t="str">
        <f t="shared" si="250"/>
        <v/>
      </c>
      <c r="FS116" s="77"/>
      <c r="FT116" s="139" t="str">
        <f>IFERROR(FT115+1,"")</f>
        <v/>
      </c>
      <c r="FU116" s="140" t="str">
        <f>IFERROR(FU115,"")</f>
        <v/>
      </c>
      <c r="FV116" s="141" t="str">
        <f t="shared" si="251"/>
        <v/>
      </c>
      <c r="FW116" s="141" t="str">
        <f t="shared" si="252"/>
        <v/>
      </c>
      <c r="FX116" s="141" t="str">
        <f t="shared" si="253"/>
        <v/>
      </c>
      <c r="FY116" s="142" t="str">
        <f t="shared" si="254"/>
        <v/>
      </c>
      <c r="FZ116" s="77"/>
      <c r="GA116" s="139" t="str">
        <f>IFERROR(GA115+1,"")</f>
        <v/>
      </c>
      <c r="GB116" s="140" t="str">
        <f>IFERROR(GB115,"")</f>
        <v/>
      </c>
      <c r="GC116" s="141" t="str">
        <f t="shared" si="255"/>
        <v/>
      </c>
      <c r="GD116" s="141" t="str">
        <f t="shared" si="256"/>
        <v/>
      </c>
      <c r="GE116" s="141" t="str">
        <f t="shared" si="257"/>
        <v/>
      </c>
      <c r="GF116" s="142" t="str">
        <f t="shared" si="258"/>
        <v/>
      </c>
      <c r="GG116" s="77"/>
      <c r="GH116" s="139" t="str">
        <f>IFERROR(GH115+1,"")</f>
        <v/>
      </c>
      <c r="GI116" s="140" t="str">
        <f>IFERROR(GI115,"")</f>
        <v/>
      </c>
      <c r="GJ116" s="141" t="str">
        <f t="shared" si="259"/>
        <v/>
      </c>
      <c r="GK116" s="141" t="str">
        <f t="shared" si="260"/>
        <v/>
      </c>
      <c r="GL116" s="141" t="str">
        <f t="shared" si="261"/>
        <v/>
      </c>
      <c r="GM116" s="142" t="str">
        <f t="shared" si="262"/>
        <v/>
      </c>
      <c r="GN116" s="77"/>
      <c r="GO116" s="139" t="str">
        <f>IFERROR(GO115+1,"")</f>
        <v/>
      </c>
      <c r="GP116" s="140" t="str">
        <f>IFERROR(GP115,"")</f>
        <v/>
      </c>
      <c r="GQ116" s="141" t="str">
        <f t="shared" si="263"/>
        <v/>
      </c>
      <c r="GR116" s="141" t="str">
        <f t="shared" si="264"/>
        <v/>
      </c>
      <c r="GS116" s="141" t="str">
        <f t="shared" si="265"/>
        <v/>
      </c>
      <c r="GT116" s="142" t="str">
        <f t="shared" si="266"/>
        <v/>
      </c>
      <c r="GV116" s="139" t="str">
        <f>IFERROR(GV115+1,"")</f>
        <v/>
      </c>
      <c r="GW116" s="140" t="str">
        <f>IFERROR(GW115,"")</f>
        <v/>
      </c>
      <c r="GX116" s="141" t="str">
        <f t="shared" si="267"/>
        <v/>
      </c>
      <c r="GY116" s="141" t="str">
        <f t="shared" si="268"/>
        <v/>
      </c>
      <c r="GZ116" s="141" t="str">
        <f t="shared" si="269"/>
        <v/>
      </c>
      <c r="HA116" s="142" t="str">
        <f t="shared" si="270"/>
        <v/>
      </c>
      <c r="HC116" s="139" t="str">
        <f>IFERROR(HC115+1,"")</f>
        <v/>
      </c>
      <c r="HD116" s="140" t="str">
        <f>IFERROR(HD115,"")</f>
        <v/>
      </c>
      <c r="HE116" s="141" t="str">
        <f t="shared" si="271"/>
        <v/>
      </c>
      <c r="HF116" s="141" t="str">
        <f t="shared" si="272"/>
        <v/>
      </c>
      <c r="HG116" s="141" t="str">
        <f t="shared" si="273"/>
        <v/>
      </c>
      <c r="HH116" s="142" t="str">
        <f t="shared" si="274"/>
        <v/>
      </c>
      <c r="HJ116" s="139" t="str">
        <f>IFERROR(HJ115+1,"")</f>
        <v/>
      </c>
      <c r="HK116" s="140" t="str">
        <f>IFERROR(HK115,"")</f>
        <v/>
      </c>
      <c r="HL116" s="141" t="str">
        <f t="shared" si="275"/>
        <v/>
      </c>
      <c r="HM116" s="141" t="str">
        <f t="shared" si="276"/>
        <v/>
      </c>
      <c r="HN116" s="141" t="str">
        <f t="shared" si="277"/>
        <v/>
      </c>
      <c r="HO116" s="142" t="str">
        <f t="shared" si="278"/>
        <v/>
      </c>
      <c r="HQ116" s="139" t="str">
        <f>IFERROR(HQ115+1,"")</f>
        <v/>
      </c>
      <c r="HR116" s="140" t="str">
        <f>IFERROR(HR115,"")</f>
        <v/>
      </c>
      <c r="HS116" s="141" t="str">
        <f t="shared" si="279"/>
        <v/>
      </c>
      <c r="HT116" s="141" t="str">
        <f t="shared" si="280"/>
        <v/>
      </c>
      <c r="HU116" s="141" t="str">
        <f t="shared" si="281"/>
        <v/>
      </c>
      <c r="HV116" s="142" t="str">
        <f t="shared" si="282"/>
        <v/>
      </c>
      <c r="HX116" s="139" t="str">
        <f>IFERROR(HX115+1,"")</f>
        <v/>
      </c>
      <c r="HY116" s="140" t="str">
        <f>IFERROR(HY115,"")</f>
        <v/>
      </c>
      <c r="HZ116" s="141" t="str">
        <f t="shared" si="283"/>
        <v/>
      </c>
      <c r="IA116" s="141" t="str">
        <f t="shared" si="284"/>
        <v/>
      </c>
      <c r="IB116" s="141" t="str">
        <f t="shared" si="285"/>
        <v/>
      </c>
      <c r="IC116" s="142" t="str">
        <f t="shared" si="286"/>
        <v/>
      </c>
      <c r="IE116" s="139" t="str">
        <f>IFERROR(IE115+1,"")</f>
        <v/>
      </c>
      <c r="IF116" s="140" t="str">
        <f>IFERROR(IF115,"")</f>
        <v/>
      </c>
      <c r="IG116" s="141" t="str">
        <f t="shared" si="287"/>
        <v/>
      </c>
      <c r="IH116" s="141" t="str">
        <f t="shared" si="288"/>
        <v/>
      </c>
      <c r="II116" s="141" t="str">
        <f t="shared" si="289"/>
        <v/>
      </c>
      <c r="IJ116" s="142" t="str">
        <f t="shared" si="290"/>
        <v/>
      </c>
      <c r="IL116" s="139" t="str">
        <f>IFERROR(IL115+1,"")</f>
        <v/>
      </c>
      <c r="IM116" s="140" t="str">
        <f>IFERROR(IM115,"")</f>
        <v/>
      </c>
      <c r="IN116" s="141" t="str">
        <f t="shared" si="291"/>
        <v/>
      </c>
      <c r="IO116" s="141" t="str">
        <f t="shared" si="292"/>
        <v/>
      </c>
      <c r="IP116" s="141" t="str">
        <f t="shared" si="293"/>
        <v/>
      </c>
      <c r="IQ116" s="142" t="str">
        <f t="shared" si="294"/>
        <v/>
      </c>
      <c r="IS116" s="139" t="str">
        <f>IFERROR(IS115+1,"")</f>
        <v/>
      </c>
      <c r="IT116" s="140" t="str">
        <f>IFERROR(IT115,"")</f>
        <v/>
      </c>
      <c r="IU116" s="141" t="str">
        <f t="shared" si="295"/>
        <v/>
      </c>
      <c r="IV116" s="141" t="str">
        <f t="shared" si="296"/>
        <v/>
      </c>
      <c r="IW116" s="141" t="str">
        <f t="shared" si="297"/>
        <v/>
      </c>
      <c r="IX116" s="142" t="str">
        <f t="shared" si="298"/>
        <v/>
      </c>
      <c r="IZ116" s="139" t="str">
        <f>IFERROR(IZ115+1,"")</f>
        <v/>
      </c>
      <c r="JA116" s="140" t="str">
        <f>IFERROR(JA115,"")</f>
        <v/>
      </c>
      <c r="JB116" s="141" t="str">
        <f t="shared" si="299"/>
        <v/>
      </c>
      <c r="JC116" s="141" t="str">
        <f t="shared" si="300"/>
        <v/>
      </c>
      <c r="JD116" s="141" t="str">
        <f t="shared" si="301"/>
        <v/>
      </c>
      <c r="JE116" s="142" t="str">
        <f t="shared" si="302"/>
        <v/>
      </c>
      <c r="JG116" s="139" t="str">
        <f>IFERROR(JG115+1,"")</f>
        <v/>
      </c>
      <c r="JH116" s="140" t="str">
        <f>IFERROR(JH115,"")</f>
        <v/>
      </c>
      <c r="JI116" s="141" t="str">
        <f t="shared" si="303"/>
        <v/>
      </c>
      <c r="JJ116" s="141" t="str">
        <f t="shared" si="304"/>
        <v/>
      </c>
      <c r="JK116" s="141" t="str">
        <f t="shared" si="305"/>
        <v/>
      </c>
      <c r="JL116" s="142" t="str">
        <f t="shared" si="306"/>
        <v/>
      </c>
      <c r="JN116" s="139" t="str">
        <f>IFERROR(JN115+1,"")</f>
        <v/>
      </c>
      <c r="JO116" s="140" t="str">
        <f>IFERROR(JO115,"")</f>
        <v/>
      </c>
      <c r="JP116" s="141" t="str">
        <f t="shared" si="307"/>
        <v/>
      </c>
      <c r="JQ116" s="141" t="str">
        <f t="shared" si="308"/>
        <v/>
      </c>
      <c r="JR116" s="141" t="str">
        <f t="shared" si="309"/>
        <v/>
      </c>
      <c r="JS116" s="142" t="str">
        <f t="shared" si="310"/>
        <v/>
      </c>
    </row>
    <row r="117" spans="1:279" s="78" customFormat="1" ht="12" hidden="1">
      <c r="A117" s="143"/>
      <c r="B117" s="77"/>
      <c r="C117" s="77"/>
      <c r="D117" s="77"/>
      <c r="E117" s="77"/>
      <c r="F117" s="144"/>
      <c r="G117" s="77"/>
      <c r="H117" s="143"/>
      <c r="I117" s="77"/>
      <c r="J117" s="77"/>
      <c r="K117" s="77"/>
      <c r="L117" s="77"/>
      <c r="M117" s="144"/>
      <c r="N117" s="77"/>
      <c r="O117" s="143"/>
      <c r="P117" s="77"/>
      <c r="Q117" s="77"/>
      <c r="R117" s="77"/>
      <c r="S117" s="77"/>
      <c r="T117" s="144"/>
      <c r="U117" s="77"/>
      <c r="V117" s="143"/>
      <c r="W117" s="77"/>
      <c r="X117" s="77"/>
      <c r="Y117" s="77"/>
      <c r="Z117" s="77"/>
      <c r="AA117" s="144"/>
      <c r="AB117" s="77"/>
      <c r="AC117" s="143"/>
      <c r="AD117" s="77"/>
      <c r="AE117" s="77"/>
      <c r="AF117" s="77"/>
      <c r="AG117" s="77"/>
      <c r="AH117" s="144"/>
      <c r="AI117" s="77"/>
      <c r="AJ117" s="143"/>
      <c r="AK117" s="77"/>
      <c r="AL117" s="77"/>
      <c r="AM117" s="77"/>
      <c r="AN117" s="77"/>
      <c r="AO117" s="144"/>
      <c r="AP117" s="77"/>
      <c r="AQ117" s="143"/>
      <c r="AR117" s="77"/>
      <c r="AS117" s="77"/>
      <c r="AT117" s="77"/>
      <c r="AU117" s="77"/>
      <c r="AV117" s="144"/>
      <c r="AW117" s="77"/>
      <c r="AX117" s="143"/>
      <c r="AY117" s="77"/>
      <c r="AZ117" s="77"/>
      <c r="BA117" s="77"/>
      <c r="BB117" s="77"/>
      <c r="BC117" s="144"/>
      <c r="BD117" s="77"/>
      <c r="BE117" s="143"/>
      <c r="BF117" s="77"/>
      <c r="BG117" s="77"/>
      <c r="BH117" s="77"/>
      <c r="BI117" s="77"/>
      <c r="BJ117" s="144"/>
      <c r="BK117" s="77"/>
      <c r="BL117" s="143"/>
      <c r="BM117" s="77"/>
      <c r="BN117" s="77"/>
      <c r="BO117" s="77"/>
      <c r="BP117" s="77"/>
      <c r="BQ117" s="144"/>
      <c r="BS117" s="143"/>
      <c r="BT117" s="77"/>
      <c r="BU117" s="77"/>
      <c r="BV117" s="77"/>
      <c r="BW117" s="77"/>
      <c r="BX117" s="144"/>
      <c r="BZ117" s="143"/>
      <c r="CA117" s="77"/>
      <c r="CB117" s="77"/>
      <c r="CC117" s="77"/>
      <c r="CD117" s="77"/>
      <c r="CE117" s="144"/>
      <c r="CG117" s="143"/>
      <c r="CH117" s="77"/>
      <c r="CI117" s="77"/>
      <c r="CJ117" s="77"/>
      <c r="CK117" s="77"/>
      <c r="CL117" s="144"/>
      <c r="CN117" s="143"/>
      <c r="CO117" s="77"/>
      <c r="CP117" s="77"/>
      <c r="CQ117" s="77"/>
      <c r="CR117" s="77"/>
      <c r="CS117" s="144"/>
      <c r="CU117" s="143"/>
      <c r="CV117" s="77"/>
      <c r="CW117" s="77"/>
      <c r="CX117" s="77"/>
      <c r="CY117" s="77"/>
      <c r="CZ117" s="144"/>
      <c r="DB117" s="143"/>
      <c r="DC117" s="77"/>
      <c r="DD117" s="77"/>
      <c r="DE117" s="77"/>
      <c r="DF117" s="77"/>
      <c r="DG117" s="144"/>
      <c r="DI117" s="143"/>
      <c r="DJ117" s="77"/>
      <c r="DK117" s="77"/>
      <c r="DL117" s="77"/>
      <c r="DM117" s="77"/>
      <c r="DN117" s="144"/>
      <c r="DP117" s="143"/>
      <c r="DQ117" s="77"/>
      <c r="DR117" s="77"/>
      <c r="DS117" s="77"/>
      <c r="DT117" s="77"/>
      <c r="DU117" s="144"/>
      <c r="DW117" s="143"/>
      <c r="DX117" s="77"/>
      <c r="DY117" s="77"/>
      <c r="DZ117" s="77"/>
      <c r="EA117" s="77"/>
      <c r="EB117" s="144"/>
      <c r="ED117" s="143"/>
      <c r="EE117" s="77"/>
      <c r="EF117" s="77"/>
      <c r="EG117" s="77"/>
      <c r="EH117" s="77"/>
      <c r="EI117" s="144"/>
      <c r="EK117" s="143"/>
      <c r="EL117" s="77"/>
      <c r="EM117" s="77"/>
      <c r="EN117" s="77"/>
      <c r="EO117" s="77"/>
      <c r="EP117" s="144"/>
      <c r="EQ117" s="77"/>
      <c r="ER117" s="143"/>
      <c r="ES117" s="77"/>
      <c r="ET117" s="77"/>
      <c r="EU117" s="77"/>
      <c r="EV117" s="77"/>
      <c r="EW117" s="144"/>
      <c r="EX117" s="77"/>
      <c r="EY117" s="143"/>
      <c r="EZ117" s="77"/>
      <c r="FA117" s="77"/>
      <c r="FB117" s="77"/>
      <c r="FC117" s="77"/>
      <c r="FD117" s="144"/>
      <c r="FE117" s="77"/>
      <c r="FF117" s="143"/>
      <c r="FG117" s="77"/>
      <c r="FH117" s="77"/>
      <c r="FI117" s="77"/>
      <c r="FJ117" s="77"/>
      <c r="FK117" s="144"/>
      <c r="FL117" s="77"/>
      <c r="FM117" s="143"/>
      <c r="FN117" s="77"/>
      <c r="FO117" s="77"/>
      <c r="FP117" s="77"/>
      <c r="FQ117" s="77"/>
      <c r="FR117" s="144"/>
      <c r="FS117" s="77"/>
      <c r="FT117" s="143"/>
      <c r="FU117" s="77"/>
      <c r="FV117" s="77"/>
      <c r="FW117" s="77"/>
      <c r="FX117" s="77"/>
      <c r="FY117" s="144"/>
      <c r="FZ117" s="77"/>
      <c r="GA117" s="143"/>
      <c r="GB117" s="77"/>
      <c r="GC117" s="77"/>
      <c r="GD117" s="77"/>
      <c r="GE117" s="77"/>
      <c r="GF117" s="144"/>
      <c r="GG117" s="77"/>
      <c r="GH117" s="143"/>
      <c r="GI117" s="77"/>
      <c r="GJ117" s="77"/>
      <c r="GK117" s="77"/>
      <c r="GL117" s="77"/>
      <c r="GM117" s="144"/>
      <c r="GN117" s="77"/>
      <c r="GO117" s="143"/>
      <c r="GP117" s="77"/>
      <c r="GQ117" s="77"/>
      <c r="GR117" s="77"/>
      <c r="GS117" s="77"/>
      <c r="GT117" s="144"/>
      <c r="GV117" s="143"/>
      <c r="GW117" s="77"/>
      <c r="GX117" s="77"/>
      <c r="GY117" s="77"/>
      <c r="GZ117" s="77"/>
      <c r="HA117" s="144"/>
      <c r="HC117" s="143"/>
      <c r="HD117" s="77"/>
      <c r="HE117" s="77"/>
      <c r="HF117" s="77"/>
      <c r="HG117" s="77"/>
      <c r="HH117" s="144"/>
      <c r="HJ117" s="143"/>
      <c r="HK117" s="77"/>
      <c r="HL117" s="77"/>
      <c r="HM117" s="77"/>
      <c r="HN117" s="77"/>
      <c r="HO117" s="144"/>
      <c r="HQ117" s="143"/>
      <c r="HR117" s="77"/>
      <c r="HS117" s="77"/>
      <c r="HT117" s="77"/>
      <c r="HU117" s="77"/>
      <c r="HV117" s="144"/>
      <c r="HX117" s="143"/>
      <c r="HY117" s="77"/>
      <c r="HZ117" s="77"/>
      <c r="IA117" s="77"/>
      <c r="IB117" s="77"/>
      <c r="IC117" s="144"/>
      <c r="IE117" s="143"/>
      <c r="IF117" s="77"/>
      <c r="IG117" s="77"/>
      <c r="IH117" s="77"/>
      <c r="II117" s="77"/>
      <c r="IJ117" s="144"/>
      <c r="IL117" s="143"/>
      <c r="IM117" s="77"/>
      <c r="IN117" s="77"/>
      <c r="IO117" s="77"/>
      <c r="IP117" s="77"/>
      <c r="IQ117" s="144"/>
      <c r="IS117" s="143"/>
      <c r="IT117" s="77"/>
      <c r="IU117" s="77"/>
      <c r="IV117" s="77"/>
      <c r="IW117" s="77"/>
      <c r="IX117" s="144"/>
      <c r="IZ117" s="143"/>
      <c r="JA117" s="77"/>
      <c r="JB117" s="77"/>
      <c r="JC117" s="77"/>
      <c r="JD117" s="77"/>
      <c r="JE117" s="144"/>
      <c r="JG117" s="143"/>
      <c r="JH117" s="77"/>
      <c r="JI117" s="77"/>
      <c r="JJ117" s="77"/>
      <c r="JK117" s="77"/>
      <c r="JL117" s="144"/>
      <c r="JN117" s="143"/>
      <c r="JO117" s="77"/>
      <c r="JP117" s="77"/>
      <c r="JQ117" s="77"/>
      <c r="JR117" s="77"/>
      <c r="JS117" s="144"/>
    </row>
    <row r="118" spans="1:279" s="78" customFormat="1" ht="12" hidden="1">
      <c r="A118" s="145" t="str">
        <f>IFERROR(LOOKUP(B118,$B$69:$B$91,$A$69:$A$91),"")</f>
        <v/>
      </c>
      <c r="B118" s="146" t="str">
        <f>E108</f>
        <v/>
      </c>
      <c r="C118" s="147" t="str">
        <f>IFERROR(LOOKUP(A118,$A$69:$A$91,$C$69:$C$91),"")</f>
        <v/>
      </c>
      <c r="D118" s="147" t="str">
        <f>IFERROR(LOOKUP(A118,$A$69:$A$91,$D$69:$D$91),"")</f>
        <v/>
      </c>
      <c r="E118" s="147" t="str">
        <f>IFERROR(LOOKUP(A118,$A$69:$A$91,$E$69:$E$91),"")</f>
        <v/>
      </c>
      <c r="F118" s="148" t="str">
        <f>IFERROR(LOOKUP(A118,$A$69:$A$91,$F$69:$F$91),"")</f>
        <v/>
      </c>
      <c r="G118" s="77"/>
      <c r="H118" s="145" t="str">
        <f>IFERROR(LOOKUP(I118,$B$69:$B$91,$A$69:$A$91),"")</f>
        <v/>
      </c>
      <c r="I118" s="146" t="str">
        <f>L108</f>
        <v/>
      </c>
      <c r="J118" s="147" t="str">
        <f>IFERROR(LOOKUP($H$118,$A$69:$A$91,C69:C91),"")</f>
        <v/>
      </c>
      <c r="K118" s="147" t="str">
        <f>IFERROR(LOOKUP($H$118,$A$69:$A$91,D69:D91),"")</f>
        <v/>
      </c>
      <c r="L118" s="147" t="str">
        <f>IFERROR(LOOKUP($H$118,$A$69:$A$91,E69:E91),"")</f>
        <v/>
      </c>
      <c r="M118" s="147" t="str">
        <f>IFERROR(LOOKUP($H$118,$A$69:$A$91,F69:F91),"")</f>
        <v/>
      </c>
      <c r="N118" s="77"/>
      <c r="O118" s="145" t="str">
        <f>IFERROR(LOOKUP(P118,$B$69:$B$91,$A$69:$A$91),"")</f>
        <v/>
      </c>
      <c r="P118" s="146" t="str">
        <f>S108</f>
        <v/>
      </c>
      <c r="Q118" s="147" t="str">
        <f>IFERROR(LOOKUP(O118,$A$69:$A$91,$C$69:$C$91),"")</f>
        <v/>
      </c>
      <c r="R118" s="147" t="str">
        <f>IFERROR(LOOKUP(O118,$A$69:$A$91,$D$69:$D$91),"")</f>
        <v/>
      </c>
      <c r="S118" s="147" t="str">
        <f>IFERROR(LOOKUP(O118,$A$69:$A$91,$E$69:$E$91),"")</f>
        <v/>
      </c>
      <c r="T118" s="148" t="str">
        <f>IFERROR(LOOKUP(O118,$A$69:$A$91,$F$69:$F$91),"")</f>
        <v/>
      </c>
      <c r="U118" s="77"/>
      <c r="V118" s="145" t="str">
        <f>IFERROR(LOOKUP(W118,$B$69:$B$91,$A$69:$A$91),"")</f>
        <v/>
      </c>
      <c r="W118" s="146" t="str">
        <f>Z108</f>
        <v/>
      </c>
      <c r="X118" s="147" t="str">
        <f>IFERROR(LOOKUP(V118,$A$69:$A$91,$C$69:$C$91),"")</f>
        <v/>
      </c>
      <c r="Y118" s="147" t="str">
        <f>IFERROR(LOOKUP(V118,$A$69:$A$91,$D$69:$D$91),"")</f>
        <v/>
      </c>
      <c r="Z118" s="147" t="str">
        <f>IFERROR(LOOKUP(V118,$A$69:$A$91,$E$69:$E$91),"")</f>
        <v/>
      </c>
      <c r="AA118" s="148" t="str">
        <f>IFERROR(LOOKUP(V118,$A$69:$A$91,$F$69:$F$91),"")</f>
        <v/>
      </c>
      <c r="AB118" s="77"/>
      <c r="AC118" s="145" t="str">
        <f>IFERROR(LOOKUP(AD118,$B$69:$B$91,$A$69:$A$91),"")</f>
        <v/>
      </c>
      <c r="AD118" s="146" t="str">
        <f>IFERROR(AG108,"")</f>
        <v/>
      </c>
      <c r="AE118" s="147" t="str">
        <f>IFERROR(LOOKUP(AC118,$A$69:$A$91,$C$69:$C$91),"")</f>
        <v/>
      </c>
      <c r="AF118" s="147" t="str">
        <f>IFERROR(LOOKUP(AC118,$A$69:$A$91,$D$69:$D$91),"")</f>
        <v/>
      </c>
      <c r="AG118" s="147" t="str">
        <f>IFERROR(LOOKUP(AC118,$A$69:$A$91,$E$69:$E$91),"")</f>
        <v/>
      </c>
      <c r="AH118" s="148" t="str">
        <f>IFERROR(LOOKUP(AC118,$A$69:$A$91,$F$69:$F$91),"")</f>
        <v/>
      </c>
      <c r="AI118" s="77"/>
      <c r="AJ118" s="145" t="str">
        <f>IFERROR(LOOKUP(AK118,$B$69:$B$91,$A$69:$A$91),"")</f>
        <v/>
      </c>
      <c r="AK118" s="146" t="str">
        <f>IFERROR(AN108,"")</f>
        <v/>
      </c>
      <c r="AL118" s="147" t="str">
        <f>IFERROR(LOOKUP(AJ118,$A$69:$A$91,$C$69:$C$91),"")</f>
        <v/>
      </c>
      <c r="AM118" s="147" t="str">
        <f>IFERROR(LOOKUP(AJ118,$A$69:$A$91,$D$69:$D$91),"")</f>
        <v/>
      </c>
      <c r="AN118" s="147" t="str">
        <f>IFERROR(LOOKUP(AJ118,$A$69:$A$91,$E$69:$E$91),"")</f>
        <v/>
      </c>
      <c r="AO118" s="148" t="str">
        <f>IFERROR(LOOKUP(AJ118,$A$69:$A$91,$F$69:$F$91),"")</f>
        <v/>
      </c>
      <c r="AP118" s="77"/>
      <c r="AQ118" s="145" t="str">
        <f>IFERROR(LOOKUP(AR118,$B$69:$B$91,$A$69:$A$91),"")</f>
        <v/>
      </c>
      <c r="AR118" s="146" t="str">
        <f>AU108</f>
        <v/>
      </c>
      <c r="AS118" s="147" t="str">
        <f>IFERROR(LOOKUP(AQ118,$A$69:$A$91,$C$69:$C$91),"")</f>
        <v/>
      </c>
      <c r="AT118" s="147" t="str">
        <f>IFERROR(LOOKUP(AQ118,$A$69:$A$91,$D$69:$D$91),"")</f>
        <v/>
      </c>
      <c r="AU118" s="147" t="str">
        <f>IFERROR(LOOKUP(AQ118,$A$69:$A$91,$E$69:$E$91),"")</f>
        <v/>
      </c>
      <c r="AV118" s="148" t="str">
        <f>IFERROR(LOOKUP(AQ118,$A$69:$A$91,$F$69:$F$91),"")</f>
        <v/>
      </c>
      <c r="AW118" s="77"/>
      <c r="AX118" s="145" t="str">
        <f>IFERROR(LOOKUP(AY118,$B$69:$B$91,$A$69:$A$91),"")</f>
        <v/>
      </c>
      <c r="AY118" s="146" t="str">
        <f>IFERROR(BB108,"")</f>
        <v/>
      </c>
      <c r="AZ118" s="147" t="str">
        <f>IFERROR(LOOKUP(AX118,$A$69:$A$91,$C$69:$C$91),"")</f>
        <v/>
      </c>
      <c r="BA118" s="147" t="str">
        <f>IFERROR(LOOKUP(AX118,$A$69:$A$91,$D$69:$D$91),"")</f>
        <v/>
      </c>
      <c r="BB118" s="147" t="str">
        <f>IFERROR(LOOKUP(AX118,$A$69:$A$91,$E$69:$E$91),"")</f>
        <v/>
      </c>
      <c r="BC118" s="148" t="str">
        <f>IFERROR(LOOKUP(AX118,$A$69:$A$91,$F$69:$F$91),"")</f>
        <v/>
      </c>
      <c r="BD118" s="77"/>
      <c r="BE118" s="145" t="str">
        <f>IFERROR(LOOKUP(BF118,$B$69:$B$91,$A$69:$A$91),"")</f>
        <v/>
      </c>
      <c r="BF118" s="146" t="str">
        <f>IFERROR(BI108,"")</f>
        <v/>
      </c>
      <c r="BG118" s="147" t="str">
        <f>IFERROR(LOOKUP(BE118,$A$69:$A$91,$C$69:$C$91),"")</f>
        <v/>
      </c>
      <c r="BH118" s="147" t="str">
        <f>IFERROR(LOOKUP(BE118,$A$69:$A$91,$D$69:$D$91),"")</f>
        <v/>
      </c>
      <c r="BI118" s="147" t="str">
        <f>IFERROR(LOOKUP(BE118,$A$69:$A$91,$E$69:$E$91),"")</f>
        <v/>
      </c>
      <c r="BJ118" s="148" t="str">
        <f>IFERROR(LOOKUP(BE118,$A$69:$A$91,$F$69:$F$91),"")</f>
        <v/>
      </c>
      <c r="BK118" s="77"/>
      <c r="BL118" s="145" t="str">
        <f>IFERROR(LOOKUP(BM118,$B$69:$B$91,$A$69:$A$91),"")</f>
        <v/>
      </c>
      <c r="BM118" s="146" t="str">
        <f>IFERROR(BP108,"")</f>
        <v/>
      </c>
      <c r="BN118" s="147" t="str">
        <f>IFERROR(LOOKUP(BL118,$A$69:$A$91,$C$69:$C$91),"")</f>
        <v/>
      </c>
      <c r="BO118" s="147" t="str">
        <f>IFERROR(LOOKUP(BL118,$A$69:$A$91,$D$69:$D$91),"")</f>
        <v/>
      </c>
      <c r="BP118" s="147" t="str">
        <f>IFERROR(LOOKUP(BL118,$A$69:$A$91,$E$69:$E$91),"")</f>
        <v/>
      </c>
      <c r="BQ118" s="148" t="str">
        <f>IFERROR(LOOKUP(BL118,$A$69:$A$91,$F$69:$F$91),"")</f>
        <v/>
      </c>
      <c r="BS118" s="145" t="str">
        <f>IFERROR(LOOKUP(BT118,$B$69:$B$91,$A$69:$A$91),"")</f>
        <v/>
      </c>
      <c r="BT118" s="146" t="str">
        <f>IFERROR(BW108,"")</f>
        <v/>
      </c>
      <c r="BU118" s="147" t="str">
        <f>IFERROR(LOOKUP(BS118,$A$69:$A$91,$C$69:$C$91),"")</f>
        <v/>
      </c>
      <c r="BV118" s="147" t="str">
        <f>IFERROR(LOOKUP(BS118,$A$69:$A$91,$D$69:$D$91),"")</f>
        <v/>
      </c>
      <c r="BW118" s="147" t="str">
        <f>IFERROR(LOOKUP(BS118,$A$69:$A$91,$E$69:$E$91),"")</f>
        <v/>
      </c>
      <c r="BX118" s="148" t="str">
        <f>IFERROR(LOOKUP(BS118,$A$69:$A$91,$F$69:$F$91),"")</f>
        <v/>
      </c>
      <c r="BZ118" s="145" t="str">
        <f>IFERROR(LOOKUP(CA118,$B$69:$B$91,$A$69:$A$91),"")</f>
        <v/>
      </c>
      <c r="CA118" s="146" t="str">
        <f>IFERROR(CD108,"")</f>
        <v/>
      </c>
      <c r="CB118" s="147" t="str">
        <f>IFERROR(LOOKUP(BZ118,$A$69:$A$91,$C$69:$C$91),"")</f>
        <v/>
      </c>
      <c r="CC118" s="147" t="str">
        <f>IFERROR(LOOKUP(BZ118,$A$69:$A$91,$D$69:$D$91),"")</f>
        <v/>
      </c>
      <c r="CD118" s="147" t="str">
        <f>IFERROR(LOOKUP(BZ118,$A$69:$A$91,$E$69:$E$91),"")</f>
        <v/>
      </c>
      <c r="CE118" s="148" t="str">
        <f>IFERROR(LOOKUP(BZ118,$A$69:$A$91,$F$69:$F$91),"")</f>
        <v/>
      </c>
      <c r="CG118" s="145" t="str">
        <f>IFERROR(LOOKUP(CH118,$B$69:$B$91,$A$69:$A$91),"")</f>
        <v/>
      </c>
      <c r="CH118" s="146" t="str">
        <f>IFERROR(CK108,"")</f>
        <v/>
      </c>
      <c r="CI118" s="147" t="str">
        <f>IFERROR(LOOKUP(CG118,$A$69:$A$91,$C$69:$C$91),"")</f>
        <v/>
      </c>
      <c r="CJ118" s="147" t="str">
        <f>IFERROR(LOOKUP(CG118,$A$69:$A$91,$D$69:$D$91),"")</f>
        <v/>
      </c>
      <c r="CK118" s="147" t="str">
        <f>IFERROR(LOOKUP(CG118,$A$69:$A$91,$E$69:$E$91),"")</f>
        <v/>
      </c>
      <c r="CL118" s="148" t="str">
        <f>IFERROR(LOOKUP(CG118,$A$69:$A$91,$F$69:$F$91),"")</f>
        <v/>
      </c>
      <c r="CN118" s="145" t="str">
        <f>IFERROR(LOOKUP(CO118,$B$69:$B$91,$A$69:$A$91),"")</f>
        <v/>
      </c>
      <c r="CO118" s="146" t="str">
        <f>IFERROR(CR108,"")</f>
        <v/>
      </c>
      <c r="CP118" s="147" t="str">
        <f>IFERROR(LOOKUP(CN118,$A$69:$A$91,$C$69:$C$91),"")</f>
        <v/>
      </c>
      <c r="CQ118" s="147" t="str">
        <f>IFERROR(LOOKUP(CN118,$A$69:$A$91,$D$69:$D$91),"")</f>
        <v/>
      </c>
      <c r="CR118" s="147" t="str">
        <f>IFERROR(LOOKUP(CN118,$A$69:$A$91,$E$69:$E$91),"")</f>
        <v/>
      </c>
      <c r="CS118" s="148" t="str">
        <f>IFERROR(LOOKUP(CN118,$A$69:$A$91,$F$69:$F$91),"")</f>
        <v/>
      </c>
      <c r="CU118" s="145" t="str">
        <f>IFERROR(LOOKUP(CV118,$B$69:$B$91,$A$69:$A$91),"")</f>
        <v/>
      </c>
      <c r="CV118" s="146" t="str">
        <f>IFERROR(CY108,"")</f>
        <v/>
      </c>
      <c r="CW118" s="147" t="str">
        <f>IFERROR(LOOKUP(CU118,$A$69:$A$91,$C$69:$C$91),"")</f>
        <v/>
      </c>
      <c r="CX118" s="147" t="str">
        <f>IFERROR(LOOKUP(CU118,$A$69:$A$91,$D$69:$D$91),"")</f>
        <v/>
      </c>
      <c r="CY118" s="147" t="str">
        <f>IFERROR(LOOKUP(CU118,$A$69:$A$91,$E$69:$E$91),"")</f>
        <v/>
      </c>
      <c r="CZ118" s="148" t="str">
        <f>IFERROR(LOOKUP(CU118,$A$69:$A$91,$F$69:$F$91),"")</f>
        <v/>
      </c>
      <c r="DB118" s="145" t="str">
        <f>IFERROR(LOOKUP(DC118,$B$69:$B$91,$A$69:$A$91),"")</f>
        <v/>
      </c>
      <c r="DC118" s="146" t="str">
        <f>IFERROR(DF108,"")</f>
        <v/>
      </c>
      <c r="DD118" s="147" t="str">
        <f>IFERROR(LOOKUP(DB118,$A$69:$A$91,$C$69:$C$91),"")</f>
        <v/>
      </c>
      <c r="DE118" s="147" t="str">
        <f>IFERROR(LOOKUP(DB118,$A$69:$A$91,$D$69:$D$91),"")</f>
        <v/>
      </c>
      <c r="DF118" s="147" t="str">
        <f>IFERROR(LOOKUP(DB118,$A$69:$A$91,$E$69:$E$91),"")</f>
        <v/>
      </c>
      <c r="DG118" s="148" t="str">
        <f>IFERROR(LOOKUP(DB118,$A$69:$A$91,$F$69:$F$91),"")</f>
        <v/>
      </c>
      <c r="DI118" s="145" t="str">
        <f>IFERROR(LOOKUP(DJ118,$B$69:$B$91,$A$69:$A$91),"")</f>
        <v/>
      </c>
      <c r="DJ118" s="146" t="str">
        <f>IFERROR(DM108,"")</f>
        <v/>
      </c>
      <c r="DK118" s="147" t="str">
        <f>IFERROR(LOOKUP(DI118,$A$69:$A$91,$C$69:$C$91),"")</f>
        <v/>
      </c>
      <c r="DL118" s="147" t="str">
        <f>IFERROR(LOOKUP(DI118,$A$69:$A$91,$D$69:$D$91),"")</f>
        <v/>
      </c>
      <c r="DM118" s="147" t="str">
        <f>IFERROR(LOOKUP(DI118,$A$69:$A$91,$E$69:$E$91),"")</f>
        <v/>
      </c>
      <c r="DN118" s="148" t="str">
        <f>IFERROR(LOOKUP(DI118,$A$69:$A$91,$F$69:$F$91),"")</f>
        <v/>
      </c>
      <c r="DP118" s="145" t="str">
        <f>IFERROR(LOOKUP(DQ118,$B$69:$B$91,$A$69:$A$91),"")</f>
        <v/>
      </c>
      <c r="DQ118" s="146" t="str">
        <f>IFERROR(DT108,"")</f>
        <v/>
      </c>
      <c r="DR118" s="147" t="str">
        <f>IFERROR(LOOKUP(DP118,$A$69:$A$91,$C$69:$C$91),"")</f>
        <v/>
      </c>
      <c r="DS118" s="147" t="str">
        <f>IFERROR(LOOKUP(DP118,$A$69:$A$91,$D$69:$D$91),"")</f>
        <v/>
      </c>
      <c r="DT118" s="147" t="str">
        <f>IFERROR(LOOKUP(DP118,$A$69:$A$91,$E$69:$E$91),"")</f>
        <v/>
      </c>
      <c r="DU118" s="148" t="str">
        <f>IFERROR(LOOKUP(DP118,$A$69:$A$91,$F$69:$F$91),"")</f>
        <v/>
      </c>
      <c r="DW118" s="145" t="str">
        <f>IFERROR(LOOKUP(DX118,$B$69:$B$91,$A$69:$A$91),"")</f>
        <v/>
      </c>
      <c r="DX118" s="146" t="str">
        <f>IFERROR(EA108,"")</f>
        <v/>
      </c>
      <c r="DY118" s="147" t="str">
        <f>IFERROR(LOOKUP(DW118,$A$69:$A$91,$C$69:$C$91),"")</f>
        <v/>
      </c>
      <c r="DZ118" s="147" t="str">
        <f>IFERROR(LOOKUP(DW118,$A$69:$A$91,$D$69:$D$91),"")</f>
        <v/>
      </c>
      <c r="EA118" s="147" t="str">
        <f>IFERROR(LOOKUP(DW118,$A$69:$A$91,$E$69:$E$91),"")</f>
        <v/>
      </c>
      <c r="EB118" s="148" t="str">
        <f>IFERROR(LOOKUP(DW118,$A$69:$A$91,$F$69:$F$91),"")</f>
        <v/>
      </c>
      <c r="ED118" s="145" t="str">
        <f>IFERROR(LOOKUP(EE118,$B$69:$B$91,$A$69:$A$91),"")</f>
        <v/>
      </c>
      <c r="EE118" s="146" t="str">
        <f>IFERROR(EH108,"")</f>
        <v/>
      </c>
      <c r="EF118" s="147" t="str">
        <f>IFERROR(LOOKUP(ED118,$A$69:$A$91,$C$69:$C$91),"")</f>
        <v/>
      </c>
      <c r="EG118" s="147" t="str">
        <f>IFERROR(LOOKUP(ED118,$A$69:$A$91,$D$69:$D$91),"")</f>
        <v/>
      </c>
      <c r="EH118" s="147" t="str">
        <f>IFERROR(LOOKUP(ED118,$A$69:$A$91,$E$69:$E$91),"")</f>
        <v/>
      </c>
      <c r="EI118" s="148" t="str">
        <f>IFERROR(LOOKUP(ED118,$A$69:$A$91,$F$69:$F$91),"")</f>
        <v/>
      </c>
      <c r="EK118" s="145" t="str">
        <f>IFERROR(LOOKUP(EL118,$B$69:$B$91,$A$69:$A$91),"")</f>
        <v/>
      </c>
      <c r="EL118" s="146" t="str">
        <f>IFERROR(EO108,"")</f>
        <v/>
      </c>
      <c r="EM118" s="147" t="str">
        <f>IFERROR(LOOKUP(EK118,$A$69:$A$91,$C$69:$C$91),"")</f>
        <v/>
      </c>
      <c r="EN118" s="147" t="str">
        <f>IFERROR(LOOKUP(EK118,$A$69:$A$91,$D$69:$D$91),"")</f>
        <v/>
      </c>
      <c r="EO118" s="147" t="str">
        <f>IFERROR(LOOKUP(EK118,$A$69:$A$91,$E$69:$E$91),"")</f>
        <v/>
      </c>
      <c r="EP118" s="148" t="str">
        <f>IFERROR(LOOKUP(EK118,$A$69:$A$91,$F$69:$F$91),"")</f>
        <v/>
      </c>
      <c r="EQ118" s="77"/>
      <c r="ER118" s="145" t="str">
        <f>IFERROR(LOOKUP(ES118,$B$69:$B$91,$A$69:$A$91),"")</f>
        <v/>
      </c>
      <c r="ES118" s="146" t="str">
        <f>EV108</f>
        <v/>
      </c>
      <c r="ET118" s="147" t="str">
        <f>IFERROR(LOOKUP(ER118,$A$69:$A$91,$C$69:$C$91),"")</f>
        <v/>
      </c>
      <c r="EU118" s="147" t="str">
        <f>IFERROR(LOOKUP(ER118,$A$69:$A$91,$D$69:$D$91),"")</f>
        <v/>
      </c>
      <c r="EV118" s="147" t="str">
        <f>IFERROR(LOOKUP(ER118,$A$69:$A$91,$E$69:$E$91),"")</f>
        <v/>
      </c>
      <c r="EW118" s="148" t="str">
        <f>IFERROR(LOOKUP(ER118,$A$69:$A$91,$F$69:$F$91),"")</f>
        <v/>
      </c>
      <c r="EX118" s="77"/>
      <c r="EY118" s="145" t="str">
        <f>IFERROR(LOOKUP(EZ118,$B$69:$B$91,$A$69:$A$91),"")</f>
        <v/>
      </c>
      <c r="EZ118" s="146" t="str">
        <f>FC108</f>
        <v/>
      </c>
      <c r="FA118" s="147" t="str">
        <f>IFERROR(LOOKUP(EY118,$A$69:$A$91,$C$69:$C$91),"")</f>
        <v/>
      </c>
      <c r="FB118" s="147" t="str">
        <f>IFERROR(LOOKUP(EY118,$A$69:$A$91,$D$69:$D$91),"")</f>
        <v/>
      </c>
      <c r="FC118" s="147" t="str">
        <f>IFERROR(LOOKUP(EY118,$A$69:$A$91,$E$69:$E$91),"")</f>
        <v/>
      </c>
      <c r="FD118" s="148" t="str">
        <f>IFERROR(LOOKUP(EY118,$A$69:$A$91,$F$69:$F$91),"")</f>
        <v/>
      </c>
      <c r="FE118" s="77"/>
      <c r="FF118" s="145" t="str">
        <f>IFERROR(LOOKUP(FG118,$B$69:$B$91,$A$69:$A$91),"")</f>
        <v/>
      </c>
      <c r="FG118" s="146" t="str">
        <f>IFERROR(FJ108,"")</f>
        <v/>
      </c>
      <c r="FH118" s="147" t="str">
        <f>IFERROR(LOOKUP(FF118,$A$69:$A$91,$C$69:$C$91),"")</f>
        <v/>
      </c>
      <c r="FI118" s="147" t="str">
        <f>IFERROR(LOOKUP(FF118,$A$69:$A$91,$D$69:$D$91),"")</f>
        <v/>
      </c>
      <c r="FJ118" s="147" t="str">
        <f>IFERROR(LOOKUP(FF118,$A$69:$A$91,$E$69:$E$91),"")</f>
        <v/>
      </c>
      <c r="FK118" s="148" t="str">
        <f>IFERROR(LOOKUP(FF118,$A$69:$A$91,$F$69:$F$91),"")</f>
        <v/>
      </c>
      <c r="FL118" s="77"/>
      <c r="FM118" s="145" t="str">
        <f>IFERROR(LOOKUP(FN118,$B$69:$B$91,$A$69:$A$91),"")</f>
        <v/>
      </c>
      <c r="FN118" s="146" t="str">
        <f>IFERROR(FQ108,"")</f>
        <v/>
      </c>
      <c r="FO118" s="147" t="str">
        <f>IFERROR(LOOKUP(FM118,$A$69:$A$91,$C$69:$C$91),"")</f>
        <v/>
      </c>
      <c r="FP118" s="147" t="str">
        <f>IFERROR(LOOKUP(FM118,$A$69:$A$91,$D$69:$D$91),"")</f>
        <v/>
      </c>
      <c r="FQ118" s="147" t="str">
        <f>IFERROR(LOOKUP(FM118,$A$69:$A$91,$E$69:$E$91),"")</f>
        <v/>
      </c>
      <c r="FR118" s="148" t="str">
        <f>IFERROR(LOOKUP(FM118,$A$69:$A$91,$F$69:$F$91),"")</f>
        <v/>
      </c>
      <c r="FS118" s="77"/>
      <c r="FT118" s="145" t="str">
        <f>IFERROR(LOOKUP(FU118,$B$69:$B$91,$A$69:$A$91),"")</f>
        <v/>
      </c>
      <c r="FU118" s="146" t="str">
        <f>FX108</f>
        <v/>
      </c>
      <c r="FV118" s="147" t="str">
        <f>IFERROR(LOOKUP(FT118,$A$69:$A$91,$C$69:$C$91),"")</f>
        <v/>
      </c>
      <c r="FW118" s="147" t="str">
        <f>IFERROR(LOOKUP(FT118,$A$69:$A$91,$D$69:$D$91),"")</f>
        <v/>
      </c>
      <c r="FX118" s="147" t="str">
        <f>IFERROR(LOOKUP(FT118,$A$69:$A$91,$E$69:$E$91),"")</f>
        <v/>
      </c>
      <c r="FY118" s="148" t="str">
        <f>IFERROR(LOOKUP(FT118,$A$69:$A$91,$F$69:$F$91),"")</f>
        <v/>
      </c>
      <c r="FZ118" s="77"/>
      <c r="GA118" s="145" t="str">
        <f>IFERROR(LOOKUP(GB118,$B$69:$B$91,$A$69:$A$91),"")</f>
        <v/>
      </c>
      <c r="GB118" s="146" t="str">
        <f>IFERROR(GE108,"")</f>
        <v/>
      </c>
      <c r="GC118" s="147" t="str">
        <f>IFERROR(LOOKUP(GA118,$A$69:$A$91,$C$69:$C$91),"")</f>
        <v/>
      </c>
      <c r="GD118" s="147" t="str">
        <f>IFERROR(LOOKUP(GA118,$A$69:$A$91,$D$69:$D$91),"")</f>
        <v/>
      </c>
      <c r="GE118" s="147" t="str">
        <f>IFERROR(LOOKUP(GA118,$A$69:$A$91,$E$69:$E$91),"")</f>
        <v/>
      </c>
      <c r="GF118" s="148" t="str">
        <f>IFERROR(LOOKUP(GA118,$A$69:$A$91,$F$69:$F$91),"")</f>
        <v/>
      </c>
      <c r="GG118" s="77"/>
      <c r="GH118" s="145" t="str">
        <f>IFERROR(LOOKUP(GI118,$B$69:$B$91,$A$69:$A$91),"")</f>
        <v/>
      </c>
      <c r="GI118" s="146" t="str">
        <f>IFERROR(GL108,"")</f>
        <v/>
      </c>
      <c r="GJ118" s="147" t="str">
        <f>IFERROR(LOOKUP(GH118,$A$69:$A$91,$C$69:$C$91),"")</f>
        <v/>
      </c>
      <c r="GK118" s="147" t="str">
        <f>IFERROR(LOOKUP(GH118,$A$69:$A$91,$D$69:$D$91),"")</f>
        <v/>
      </c>
      <c r="GL118" s="147" t="str">
        <f>IFERROR(LOOKUP(GH118,$A$69:$A$91,$E$69:$E$91),"")</f>
        <v/>
      </c>
      <c r="GM118" s="148" t="str">
        <f>IFERROR(LOOKUP(GH118,$A$69:$A$91,$F$69:$F$91),"")</f>
        <v/>
      </c>
      <c r="GN118" s="77"/>
      <c r="GO118" s="145" t="str">
        <f>IFERROR(LOOKUP(GP118,$B$69:$B$91,$A$69:$A$91),"")</f>
        <v/>
      </c>
      <c r="GP118" s="146" t="str">
        <f>IFERROR(GS108,"")</f>
        <v/>
      </c>
      <c r="GQ118" s="147" t="str">
        <f>IFERROR(LOOKUP(GO118,$A$69:$A$91,$C$69:$C$91),"")</f>
        <v/>
      </c>
      <c r="GR118" s="147" t="str">
        <f>IFERROR(LOOKUP(GO118,$A$69:$A$91,$D$69:$D$91),"")</f>
        <v/>
      </c>
      <c r="GS118" s="147" t="str">
        <f>IFERROR(LOOKUP(GO118,$A$69:$A$91,$E$69:$E$91),"")</f>
        <v/>
      </c>
      <c r="GT118" s="148" t="str">
        <f>IFERROR(LOOKUP(GO118,$A$69:$A$91,$F$69:$F$91),"")</f>
        <v/>
      </c>
      <c r="GV118" s="145" t="str">
        <f>IFERROR(LOOKUP(GW118,$B$69:$B$91,$A$69:$A$91),"")</f>
        <v/>
      </c>
      <c r="GW118" s="146" t="str">
        <f>IFERROR(GZ108,"")</f>
        <v/>
      </c>
      <c r="GX118" s="147" t="str">
        <f>IFERROR(LOOKUP(GV118,$A$69:$A$91,$C$69:$C$91),"")</f>
        <v/>
      </c>
      <c r="GY118" s="147" t="str">
        <f>IFERROR(LOOKUP(GV118,$A$69:$A$91,$D$69:$D$91),"")</f>
        <v/>
      </c>
      <c r="GZ118" s="147" t="str">
        <f>IFERROR(LOOKUP(GV118,$A$69:$A$91,$E$69:$E$91),"")</f>
        <v/>
      </c>
      <c r="HA118" s="148" t="str">
        <f>IFERROR(LOOKUP(GV118,$A$69:$A$91,$F$69:$F$91),"")</f>
        <v/>
      </c>
      <c r="HC118" s="145" t="str">
        <f>IFERROR(LOOKUP(HD118,$B$69:$B$91,$A$69:$A$91),"")</f>
        <v/>
      </c>
      <c r="HD118" s="146" t="str">
        <f>IFERROR(HG108,"")</f>
        <v/>
      </c>
      <c r="HE118" s="147" t="str">
        <f>IFERROR(LOOKUP(HC118,$A$69:$A$91,$C$69:$C$91),"")</f>
        <v/>
      </c>
      <c r="HF118" s="147" t="str">
        <f>IFERROR(LOOKUP(HC118,$A$69:$A$91,$D$69:$D$91),"")</f>
        <v/>
      </c>
      <c r="HG118" s="147" t="str">
        <f>IFERROR(LOOKUP(HC118,$A$69:$A$91,$E$69:$E$91),"")</f>
        <v/>
      </c>
      <c r="HH118" s="148" t="str">
        <f>IFERROR(LOOKUP(HC118,$A$69:$A$91,$F$69:$F$91),"")</f>
        <v/>
      </c>
      <c r="HJ118" s="145" t="str">
        <f>IFERROR(LOOKUP(HK118,$B$69:$B$91,$A$69:$A$91),"")</f>
        <v/>
      </c>
      <c r="HK118" s="146" t="str">
        <f>IFERROR(HN108,"")</f>
        <v/>
      </c>
      <c r="HL118" s="147" t="str">
        <f>IFERROR(LOOKUP(HJ118,$A$69:$A$91,$C$69:$C$91),"")</f>
        <v/>
      </c>
      <c r="HM118" s="147" t="str">
        <f>IFERROR(LOOKUP(HJ118,$A$69:$A$91,$D$69:$D$91),"")</f>
        <v/>
      </c>
      <c r="HN118" s="147" t="str">
        <f>IFERROR(LOOKUP(HJ118,$A$69:$A$91,$E$69:$E$91),"")</f>
        <v/>
      </c>
      <c r="HO118" s="148" t="str">
        <f>IFERROR(LOOKUP(HJ118,$A$69:$A$91,$F$69:$F$91),"")</f>
        <v/>
      </c>
      <c r="HQ118" s="145" t="str">
        <f>IFERROR(LOOKUP(HR118,$B$69:$B$91,$A$69:$A$91),"")</f>
        <v/>
      </c>
      <c r="HR118" s="146" t="str">
        <f>IFERROR(HU108,"")</f>
        <v/>
      </c>
      <c r="HS118" s="147" t="str">
        <f>IFERROR(LOOKUP(HQ118,$A$69:$A$91,$C$69:$C$91),"")</f>
        <v/>
      </c>
      <c r="HT118" s="147" t="str">
        <f>IFERROR(LOOKUP(HQ118,$A$69:$A$91,$D$69:$D$91),"")</f>
        <v/>
      </c>
      <c r="HU118" s="147" t="str">
        <f>IFERROR(LOOKUP(HQ118,$A$69:$A$91,$E$69:$E$91),"")</f>
        <v/>
      </c>
      <c r="HV118" s="148" t="str">
        <f>IFERROR(LOOKUP(HQ118,$A$69:$A$91,$F$69:$F$91),"")</f>
        <v/>
      </c>
      <c r="HX118" s="145" t="str">
        <f>IFERROR(LOOKUP(HY118,$B$69:$B$91,$A$69:$A$91),"")</f>
        <v/>
      </c>
      <c r="HY118" s="146" t="str">
        <f>IFERROR(IB108,"")</f>
        <v/>
      </c>
      <c r="HZ118" s="147" t="str">
        <f>IFERROR(LOOKUP(HX118,$A$69:$A$91,$C$69:$C$91),"")</f>
        <v/>
      </c>
      <c r="IA118" s="147" t="str">
        <f>IFERROR(LOOKUP(HX118,$A$69:$A$91,$D$69:$D$91),"")</f>
        <v/>
      </c>
      <c r="IB118" s="147" t="str">
        <f>IFERROR(LOOKUP(HX118,$A$69:$A$91,$E$69:$E$91),"")</f>
        <v/>
      </c>
      <c r="IC118" s="148" t="str">
        <f>IFERROR(LOOKUP(HX118,$A$69:$A$91,$F$69:$F$91),"")</f>
        <v/>
      </c>
      <c r="IE118" s="145" t="str">
        <f>IFERROR(LOOKUP(IF118,$B$69:$B$91,$A$69:$A$91),"")</f>
        <v/>
      </c>
      <c r="IF118" s="146" t="str">
        <f>IFERROR(II108,"")</f>
        <v/>
      </c>
      <c r="IG118" s="147" t="str">
        <f>IFERROR(LOOKUP(IE118,$A$69:$A$91,$C$69:$C$91),"")</f>
        <v/>
      </c>
      <c r="IH118" s="147" t="str">
        <f>IFERROR(LOOKUP(IE118,$A$69:$A$91,$D$69:$D$91),"")</f>
        <v/>
      </c>
      <c r="II118" s="147" t="str">
        <f>IFERROR(LOOKUP(IE118,$A$69:$A$91,$E$69:$E$91),"")</f>
        <v/>
      </c>
      <c r="IJ118" s="148" t="str">
        <f>IFERROR(LOOKUP(IE118,$A$69:$A$91,$F$69:$F$91),"")</f>
        <v/>
      </c>
      <c r="IL118" s="145" t="str">
        <f>IFERROR(LOOKUP(IM118,$B$69:$B$91,$A$69:$A$91),"")</f>
        <v/>
      </c>
      <c r="IM118" s="146" t="str">
        <f>IFERROR(IP108,"")</f>
        <v/>
      </c>
      <c r="IN118" s="147" t="str">
        <f>IFERROR(LOOKUP(IL118,$A$69:$A$91,$C$69:$C$91),"")</f>
        <v/>
      </c>
      <c r="IO118" s="147" t="str">
        <f>IFERROR(LOOKUP(IL118,$A$69:$A$91,$D$69:$D$91),"")</f>
        <v/>
      </c>
      <c r="IP118" s="147" t="str">
        <f>IFERROR(LOOKUP(IL118,$A$69:$A$91,$E$69:$E$91),"")</f>
        <v/>
      </c>
      <c r="IQ118" s="148" t="str">
        <f>IFERROR(LOOKUP(IL118,$A$69:$A$91,$F$69:$F$91),"")</f>
        <v/>
      </c>
      <c r="IS118" s="145" t="str">
        <f>IFERROR(LOOKUP(IT118,$B$69:$B$91,$A$69:$A$91),"")</f>
        <v/>
      </c>
      <c r="IT118" s="146" t="str">
        <f>IFERROR(IW108,"")</f>
        <v/>
      </c>
      <c r="IU118" s="147" t="str">
        <f>IFERROR(LOOKUP(IS118,$A$69:$A$91,$C$69:$C$91),"")</f>
        <v/>
      </c>
      <c r="IV118" s="147" t="str">
        <f>IFERROR(LOOKUP(IS118,$A$69:$A$91,$D$69:$D$91),"")</f>
        <v/>
      </c>
      <c r="IW118" s="147" t="str">
        <f>IFERROR(LOOKUP(IS118,$A$69:$A$91,$E$69:$E$91),"")</f>
        <v/>
      </c>
      <c r="IX118" s="148" t="str">
        <f>IFERROR(LOOKUP(IS118,$A$69:$A$91,$F$69:$F$91),"")</f>
        <v/>
      </c>
      <c r="IZ118" s="145" t="str">
        <f>IFERROR(LOOKUP(JA118,$B$69:$B$91,$A$69:$A$91),"")</f>
        <v/>
      </c>
      <c r="JA118" s="146" t="str">
        <f>IFERROR(JD108,"")</f>
        <v/>
      </c>
      <c r="JB118" s="147" t="str">
        <f>IFERROR(LOOKUP(IZ118,$A$69:$A$91,$C$69:$C$91),"")</f>
        <v/>
      </c>
      <c r="JC118" s="147" t="str">
        <f>IFERROR(LOOKUP(IZ118,$A$69:$A$91,$D$69:$D$91),"")</f>
        <v/>
      </c>
      <c r="JD118" s="147" t="str">
        <f>IFERROR(LOOKUP(IZ118,$A$69:$A$91,$E$69:$E$91),"")</f>
        <v/>
      </c>
      <c r="JE118" s="148" t="str">
        <f>IFERROR(LOOKUP(IZ118,$A$69:$A$91,$F$69:$F$91),"")</f>
        <v/>
      </c>
      <c r="JG118" s="145" t="str">
        <f>IFERROR(LOOKUP(JH118,$B$69:$B$91,$A$69:$A$91),"")</f>
        <v/>
      </c>
      <c r="JH118" s="146" t="str">
        <f>IFERROR(JK108,"")</f>
        <v/>
      </c>
      <c r="JI118" s="147" t="str">
        <f>IFERROR(LOOKUP(JG118,$A$69:$A$91,$C$69:$C$91),"")</f>
        <v/>
      </c>
      <c r="JJ118" s="147" t="str">
        <f>IFERROR(LOOKUP(JG118,$A$69:$A$91,$D$69:$D$91),"")</f>
        <v/>
      </c>
      <c r="JK118" s="147" t="str">
        <f>IFERROR(LOOKUP(JG118,$A$69:$A$91,$E$69:$E$91),"")</f>
        <v/>
      </c>
      <c r="JL118" s="148" t="str">
        <f>IFERROR(LOOKUP(JG118,$A$69:$A$91,$F$69:$F$91),"")</f>
        <v/>
      </c>
      <c r="JN118" s="145" t="str">
        <f>IFERROR(LOOKUP(JO118,$B$69:$B$91,$A$69:$A$91),"")</f>
        <v/>
      </c>
      <c r="JO118" s="146" t="str">
        <f>IFERROR(JR108,"")</f>
        <v/>
      </c>
      <c r="JP118" s="147" t="str">
        <f>IFERROR(LOOKUP(JN118,$A$69:$A$91,$C$69:$C$91),"")</f>
        <v/>
      </c>
      <c r="JQ118" s="147" t="str">
        <f>IFERROR(LOOKUP(JN118,$A$69:$A$91,$D$69:$D$91),"")</f>
        <v/>
      </c>
      <c r="JR118" s="147" t="str">
        <f>IFERROR(LOOKUP(JN118,$A$69:$A$91,$E$69:$E$91),"")</f>
        <v/>
      </c>
      <c r="JS118" s="148" t="str">
        <f>IFERROR(LOOKUP(JN118,$A$69:$A$91,$F$69:$F$91),"")</f>
        <v/>
      </c>
    </row>
    <row r="119" spans="1:279" s="78" customFormat="1" ht="12.75" hidden="1" thickBot="1">
      <c r="A119" s="149" t="str">
        <f>IFERROR(A118+1,"")</f>
        <v/>
      </c>
      <c r="B119" s="140" t="str">
        <f>IFERROR(LOOKUP(A119,$A$69:$A$91,$B$69:$B$91),"")</f>
        <v/>
      </c>
      <c r="C119" s="150" t="str">
        <f>IFERROR(LOOKUP(A119,$A$69:$A$91,$C$69:$C$91),"")</f>
        <v/>
      </c>
      <c r="D119" s="150" t="str">
        <f>IFERROR(LOOKUP(A119,$A$69:$A$91,$D$69:$D$91),"")</f>
        <v/>
      </c>
      <c r="E119" s="150" t="str">
        <f>IFERROR(LOOKUP(A119,$A$69:$A$91,$E$69:$E$91),"")</f>
        <v/>
      </c>
      <c r="F119" s="151" t="str">
        <f>IFERROR(LOOKUP(A119,$A$69:$A$91,$F$69:$F$91),"")</f>
        <v/>
      </c>
      <c r="G119" s="77"/>
      <c r="H119" s="149" t="str">
        <f>IFERROR(H118+1,"")</f>
        <v/>
      </c>
      <c r="I119" s="140" t="str">
        <f>IFERROR(LOOKUP(H119,$A$69:$A$91,$B$69:$B$91),"")</f>
        <v/>
      </c>
      <c r="J119" s="150" t="str">
        <f>IFERROR(LOOKUP($H$119,$A$69:$A$91,C69:C91),"")</f>
        <v/>
      </c>
      <c r="K119" s="150" t="str">
        <f>IFERROR(LOOKUP($H$119,$A$69:$A$91,D69:D91),"")</f>
        <v/>
      </c>
      <c r="L119" s="150" t="str">
        <f>IFERROR(LOOKUP($H$119,$A$69:$A$91,E69:E91),"")</f>
        <v/>
      </c>
      <c r="M119" s="150" t="str">
        <f>IFERROR(LOOKUP($H$119,$A$69:$A$91,F69:F91),"")</f>
        <v/>
      </c>
      <c r="N119" s="77"/>
      <c r="O119" s="149" t="str">
        <f>IFERROR(O118+1,"")</f>
        <v/>
      </c>
      <c r="P119" s="140" t="str">
        <f>IFERROR(LOOKUP(O119,$A$69:$A$91,$B$69:$B$91),"")</f>
        <v/>
      </c>
      <c r="Q119" s="150" t="str">
        <f>IFERROR(LOOKUP(O119,$A$69:$A$91,$C$69:$C$91),"")</f>
        <v/>
      </c>
      <c r="R119" s="150" t="str">
        <f>IFERROR(LOOKUP(O119,$A$69:$A$91,$D$69:$D$91),"")</f>
        <v/>
      </c>
      <c r="S119" s="150" t="str">
        <f>IFERROR(LOOKUP(O119,$A$69:$A$91,$E$69:$E$91),"")</f>
        <v/>
      </c>
      <c r="T119" s="151" t="str">
        <f>IFERROR(LOOKUP(O119,$A$69:$A$91,$F$69:$F$91),"")</f>
        <v/>
      </c>
      <c r="U119" s="77"/>
      <c r="V119" s="149" t="str">
        <f>IFERROR(V118+1,"")</f>
        <v/>
      </c>
      <c r="W119" s="140" t="str">
        <f>IFERROR(LOOKUP(V119,$A$69:$A$91,$B$69:$B$91),"")</f>
        <v/>
      </c>
      <c r="X119" s="150" t="str">
        <f>IFERROR(LOOKUP(V119,$A$69:$A$91,$C$69:$C$91),"")</f>
        <v/>
      </c>
      <c r="Y119" s="150" t="str">
        <f>IFERROR(LOOKUP(V119,$A$69:$A$91,$D$69:$D$91),"")</f>
        <v/>
      </c>
      <c r="Z119" s="150" t="str">
        <f>IFERROR(LOOKUP(V119,$A$69:$A$91,$E$69:$E$91),"")</f>
        <v/>
      </c>
      <c r="AA119" s="151" t="str">
        <f>IFERROR(LOOKUP(V119,$A$69:$A$91,$F$69:$F$91),"")</f>
        <v/>
      </c>
      <c r="AB119" s="77"/>
      <c r="AC119" s="149" t="str">
        <f>IFERROR(AC118+1,"")</f>
        <v/>
      </c>
      <c r="AD119" s="140" t="str">
        <f>IFERROR(LOOKUP(AC119,AC69:AC91,AD69:AD91),"")</f>
        <v/>
      </c>
      <c r="AE119" s="150" t="str">
        <f>IFERROR(LOOKUP(AC119,$A$69:$A$91,$C$69:$C$91),"")</f>
        <v/>
      </c>
      <c r="AF119" s="150" t="str">
        <f>IFERROR(LOOKUP(AC119,$A$69:$A$91,$D$69:$D$91),"")</f>
        <v/>
      </c>
      <c r="AG119" s="150" t="str">
        <f>IFERROR(LOOKUP(AC119,$A$69:$A$91,$E$69:$E$91),"")</f>
        <v/>
      </c>
      <c r="AH119" s="151" t="str">
        <f>IFERROR(LOOKUP(AC119,$A$69:$A$91,$F$69:$F$91),"")</f>
        <v/>
      </c>
      <c r="AI119" s="77"/>
      <c r="AJ119" s="149" t="str">
        <f>IFERROR(AJ118+1,"")</f>
        <v/>
      </c>
      <c r="AK119" s="140" t="str">
        <f>IFERROR(LOOKUP(AJ119,AJ69:AJ91,AK69:AK91),"")</f>
        <v/>
      </c>
      <c r="AL119" s="150" t="str">
        <f>IFERROR(LOOKUP(AJ119,$A$69:$A$91,$C$69:$C$91),"")</f>
        <v/>
      </c>
      <c r="AM119" s="150" t="str">
        <f>IFERROR(LOOKUP(AJ119,$A$69:$A$91,$D$69:$D$91),"")</f>
        <v/>
      </c>
      <c r="AN119" s="150" t="str">
        <f>IFERROR(LOOKUP(AJ119,$A$69:$A$91,$E$69:$E$91),"")</f>
        <v/>
      </c>
      <c r="AO119" s="151" t="str">
        <f>IFERROR(LOOKUP(AJ119,$A$69:$A$91,$F$69:$F$91),"")</f>
        <v/>
      </c>
      <c r="AP119" s="77"/>
      <c r="AQ119" s="149" t="str">
        <f>IFERROR(AQ118+1,"")</f>
        <v/>
      </c>
      <c r="AR119" s="140" t="str">
        <f>IFERROR(LOOKUP(AQ119,$A$69:$A$91,$B$69:$B$91),"")</f>
        <v/>
      </c>
      <c r="AS119" s="150" t="str">
        <f>IFERROR(LOOKUP(AQ119,$A$69:$A$91,$C$69:$C$91),"")</f>
        <v/>
      </c>
      <c r="AT119" s="150" t="str">
        <f>IFERROR(LOOKUP(AQ119,$A$69:$A$91,$D$69:$D$91),"")</f>
        <v/>
      </c>
      <c r="AU119" s="150" t="str">
        <f>IFERROR(LOOKUP(AQ119,$A$69:$A$91,$E$69:$E$91),"")</f>
        <v/>
      </c>
      <c r="AV119" s="151" t="str">
        <f>IFERROR(LOOKUP(AQ119,$A$69:$A$91,$F$69:$F$91),"")</f>
        <v/>
      </c>
      <c r="AW119" s="77"/>
      <c r="AX119" s="149" t="str">
        <f>IFERROR(AX118+1,"")</f>
        <v/>
      </c>
      <c r="AY119" s="140" t="str">
        <f>IFERROR(LOOKUP(AX119,$A$69:$A$91,$B$69:$B$91),"")</f>
        <v/>
      </c>
      <c r="AZ119" s="150" t="str">
        <f>IFERROR(LOOKUP(AX119,$A$69:$A$91,$C$69:$C$91),"")</f>
        <v/>
      </c>
      <c r="BA119" s="150" t="str">
        <f>IFERROR(LOOKUP(AX119,$A$69:$A$91,$D$69:$D$91),"")</f>
        <v/>
      </c>
      <c r="BB119" s="150" t="str">
        <f>IFERROR(LOOKUP(AX119,$A$69:$A$91,$E$69:$E$91),"")</f>
        <v/>
      </c>
      <c r="BC119" s="151" t="str">
        <f>IFERROR(LOOKUP(AX119,$A$69:$A$91,$F$69:$F$91),"")</f>
        <v/>
      </c>
      <c r="BD119" s="77"/>
      <c r="BE119" s="149" t="str">
        <f>IFERROR(BE118+1,"")</f>
        <v/>
      </c>
      <c r="BF119" s="140" t="str">
        <f>IFERROR(LOOKUP(BE119,$A$69:$A$91,$B$69:$B$91),"")</f>
        <v/>
      </c>
      <c r="BG119" s="150" t="str">
        <f>IFERROR(LOOKUP(BE119,$A$69:$A$91,$C$69:$C$91),"")</f>
        <v/>
      </c>
      <c r="BH119" s="150" t="str">
        <f>IFERROR(LOOKUP(BE119,$A$69:$A$91,$D$69:$D$91),"")</f>
        <v/>
      </c>
      <c r="BI119" s="150" t="str">
        <f>IFERROR(LOOKUP(BE119,$A$69:$A$91,$E$69:$E$91),"")</f>
        <v/>
      </c>
      <c r="BJ119" s="151" t="str">
        <f>IFERROR(LOOKUP(BE119,$A$69:$A$91,$F$69:$F$91),"")</f>
        <v/>
      </c>
      <c r="BK119" s="77"/>
      <c r="BL119" s="149" t="str">
        <f>IFERROR(BL118+1,"")</f>
        <v/>
      </c>
      <c r="BM119" s="140" t="str">
        <f>IFERROR(LOOKUP(BL119,$A$69:$A$91,$B$69:$B$91),"")</f>
        <v/>
      </c>
      <c r="BN119" s="150" t="str">
        <f>IFERROR(LOOKUP(BL119,$A$69:$A$91,$C$69:$C$91),"")</f>
        <v/>
      </c>
      <c r="BO119" s="150" t="str">
        <f>IFERROR(LOOKUP(BL119,$A$69:$A$91,$D$69:$D$91),"")</f>
        <v/>
      </c>
      <c r="BP119" s="150" t="str">
        <f>IFERROR(LOOKUP(BL119,$A$69:$A$91,$E$69:$E$91),"")</f>
        <v/>
      </c>
      <c r="BQ119" s="151" t="str">
        <f>IFERROR(LOOKUP(BL119,$A$69:$A$91,$F$69:$F$91),"")</f>
        <v/>
      </c>
      <c r="BS119" s="149" t="str">
        <f>IFERROR(BS118+1,"")</f>
        <v/>
      </c>
      <c r="BT119" s="140" t="str">
        <f>IFERROR(LOOKUP(BS119,$A$69:$A$91,$B$69:$B$91),"")</f>
        <v/>
      </c>
      <c r="BU119" s="150" t="str">
        <f>IFERROR(LOOKUP(BS119,$A$69:$A$91,$C$69:$C$91),"")</f>
        <v/>
      </c>
      <c r="BV119" s="150" t="str">
        <f>IFERROR(LOOKUP(BS119,$A$69:$A$91,$D$69:$D$91),"")</f>
        <v/>
      </c>
      <c r="BW119" s="150" t="str">
        <f>IFERROR(LOOKUP(BS119,$A$69:$A$91,$E$69:$E$91),"")</f>
        <v/>
      </c>
      <c r="BX119" s="151" t="str">
        <f>IFERROR(LOOKUP(BS119,$A$69:$A$91,$F$69:$F$91),"")</f>
        <v/>
      </c>
      <c r="BZ119" s="149" t="str">
        <f>IFERROR(BZ118+1,"")</f>
        <v/>
      </c>
      <c r="CA119" s="140" t="str">
        <f>IFERROR(LOOKUP(BZ119,$A$69:$A$91,$B$69:$B$91),"")</f>
        <v/>
      </c>
      <c r="CB119" s="150" t="str">
        <f>IFERROR(LOOKUP(BZ119,$A$69:$A$91,$C$69:$C$91),"")</f>
        <v/>
      </c>
      <c r="CC119" s="150" t="str">
        <f>IFERROR(LOOKUP(BZ119,$A$69:$A$91,$D$69:$D$91),"")</f>
        <v/>
      </c>
      <c r="CD119" s="150" t="str">
        <f>IFERROR(LOOKUP(BZ119,$A$69:$A$91,$E$69:$E$91),"")</f>
        <v/>
      </c>
      <c r="CE119" s="151" t="str">
        <f>IFERROR(LOOKUP(BZ119,$A$69:$A$91,$F$69:$F$91),"")</f>
        <v/>
      </c>
      <c r="CG119" s="149" t="str">
        <f>IFERROR(CG118+1,"")</f>
        <v/>
      </c>
      <c r="CH119" s="140" t="str">
        <f>IFERROR(LOOKUP(CG119,$A$69:$A$91,$B$69:$B$91),"")</f>
        <v/>
      </c>
      <c r="CI119" s="150" t="str">
        <f>IFERROR(LOOKUP(CG119,$A$69:$A$91,$C$69:$C$91),"")</f>
        <v/>
      </c>
      <c r="CJ119" s="150" t="str">
        <f>IFERROR(LOOKUP(CG119,$A$69:$A$91,$D$69:$D$91),"")</f>
        <v/>
      </c>
      <c r="CK119" s="150" t="str">
        <f>IFERROR(LOOKUP(CG119,$A$69:$A$91,$E$69:$E$91),"")</f>
        <v/>
      </c>
      <c r="CL119" s="151" t="str">
        <f>IFERROR(LOOKUP(CG119,$A$69:$A$91,$F$69:$F$91),"")</f>
        <v/>
      </c>
      <c r="CN119" s="149" t="str">
        <f>IFERROR(CN118+1,"")</f>
        <v/>
      </c>
      <c r="CO119" s="140" t="str">
        <f>IFERROR(LOOKUP(CN119,$A$69:$A$91,$B$69:$B$91),"")</f>
        <v/>
      </c>
      <c r="CP119" s="150" t="str">
        <f>IFERROR(LOOKUP(CN119,$A$69:$A$91,$C$69:$C$91),"")</f>
        <v/>
      </c>
      <c r="CQ119" s="150" t="str">
        <f>IFERROR(LOOKUP(CN119,$A$69:$A$91,$D$69:$D$91),"")</f>
        <v/>
      </c>
      <c r="CR119" s="150" t="str">
        <f>IFERROR(LOOKUP(CN119,$A$69:$A$91,$E$69:$E$91),"")</f>
        <v/>
      </c>
      <c r="CS119" s="151" t="str">
        <f>IFERROR(LOOKUP(CN119,$A$69:$A$91,$F$69:$F$91),"")</f>
        <v/>
      </c>
      <c r="CU119" s="149" t="str">
        <f>IFERROR(CU118+1,"")</f>
        <v/>
      </c>
      <c r="CV119" s="140" t="str">
        <f>IFERROR(LOOKUP(CU119,$A$69:$A$91,$B$69:$B$91),"")</f>
        <v/>
      </c>
      <c r="CW119" s="150" t="str">
        <f>IFERROR(LOOKUP(CU119,$A$69:$A$91,$C$69:$C$91),"")</f>
        <v/>
      </c>
      <c r="CX119" s="150" t="str">
        <f>IFERROR(LOOKUP(CU119,$A$69:$A$91,$D$69:$D$91),"")</f>
        <v/>
      </c>
      <c r="CY119" s="150" t="str">
        <f>IFERROR(LOOKUP(CU119,$A$69:$A$91,$E$69:$E$91),"")</f>
        <v/>
      </c>
      <c r="CZ119" s="151" t="str">
        <f>IFERROR(LOOKUP(CU119,$A$69:$A$91,$F$69:$F$91),"")</f>
        <v/>
      </c>
      <c r="DB119" s="149" t="str">
        <f>IFERROR(DB118+1,"")</f>
        <v/>
      </c>
      <c r="DC119" s="140" t="str">
        <f>IFERROR(LOOKUP(DB119,$A$69:$A$91,$B$69:$B$91),"")</f>
        <v/>
      </c>
      <c r="DD119" s="150" t="str">
        <f>IFERROR(LOOKUP(DB119,$A$69:$A$91,$C$69:$C$91),"")</f>
        <v/>
      </c>
      <c r="DE119" s="150" t="str">
        <f>IFERROR(LOOKUP(DB119,$A$69:$A$91,$D$69:$D$91),"")</f>
        <v/>
      </c>
      <c r="DF119" s="150" t="str">
        <f>IFERROR(LOOKUP(DB119,$A$69:$A$91,$E$69:$E$91),"")</f>
        <v/>
      </c>
      <c r="DG119" s="151" t="str">
        <f>IFERROR(LOOKUP(DB119,$A$69:$A$91,$F$69:$F$91),"")</f>
        <v/>
      </c>
      <c r="DI119" s="149" t="str">
        <f>IFERROR(DI118+1,"")</f>
        <v/>
      </c>
      <c r="DJ119" s="140" t="str">
        <f>IFERROR(LOOKUP(DI119,$A$69:$A$91,$B$69:$B$91),"")</f>
        <v/>
      </c>
      <c r="DK119" s="150" t="str">
        <f>IFERROR(LOOKUP(DI119,$A$69:$A$91,$C$69:$C$91),"")</f>
        <v/>
      </c>
      <c r="DL119" s="150" t="str">
        <f>IFERROR(LOOKUP(DI119,$A$69:$A$91,$D$69:$D$91),"")</f>
        <v/>
      </c>
      <c r="DM119" s="150" t="str">
        <f>IFERROR(LOOKUP(DI119,$A$69:$A$91,$E$69:$E$91),"")</f>
        <v/>
      </c>
      <c r="DN119" s="151" t="str">
        <f>IFERROR(LOOKUP(DI119,$A$69:$A$91,$F$69:$F$91),"")</f>
        <v/>
      </c>
      <c r="DP119" s="149" t="str">
        <f>IFERROR(DP118+1,"")</f>
        <v/>
      </c>
      <c r="DQ119" s="140" t="str">
        <f>IFERROR(LOOKUP(DP119,$A$69:$A$91,$B$69:$B$91),"")</f>
        <v/>
      </c>
      <c r="DR119" s="150" t="str">
        <f>IFERROR(LOOKUP(DP119,$A$69:$A$91,$C$69:$C$91),"")</f>
        <v/>
      </c>
      <c r="DS119" s="150" t="str">
        <f>IFERROR(LOOKUP(DP119,$A$69:$A$91,$D$69:$D$91),"")</f>
        <v/>
      </c>
      <c r="DT119" s="150" t="str">
        <f>IFERROR(LOOKUP(DP119,$A$69:$A$91,$E$69:$E$91),"")</f>
        <v/>
      </c>
      <c r="DU119" s="151" t="str">
        <f>IFERROR(LOOKUP(DP119,$A$69:$A$91,$F$69:$F$91),"")</f>
        <v/>
      </c>
      <c r="DW119" s="149" t="str">
        <f>IFERROR(DW118+1,"")</f>
        <v/>
      </c>
      <c r="DX119" s="140" t="str">
        <f>IFERROR(LOOKUP(DW119,$A$69:$A$91,$B$69:$B$91),"")</f>
        <v/>
      </c>
      <c r="DY119" s="150" t="str">
        <f>IFERROR(LOOKUP(DW119,$A$69:$A$91,$C$69:$C$91),"")</f>
        <v/>
      </c>
      <c r="DZ119" s="150" t="str">
        <f>IFERROR(LOOKUP(DW119,$A$69:$A$91,$D$69:$D$91),"")</f>
        <v/>
      </c>
      <c r="EA119" s="150" t="str">
        <f>IFERROR(LOOKUP(DW119,$A$69:$A$91,$E$69:$E$91),"")</f>
        <v/>
      </c>
      <c r="EB119" s="151" t="str">
        <f>IFERROR(LOOKUP(DW119,$A$69:$A$91,$F$69:$F$91),"")</f>
        <v/>
      </c>
      <c r="ED119" s="149" t="str">
        <f>IFERROR(ED118+1,"")</f>
        <v/>
      </c>
      <c r="EE119" s="140" t="str">
        <f>IFERROR(LOOKUP(ED119,$A$69:$A$91,$B$69:$B$91),"")</f>
        <v/>
      </c>
      <c r="EF119" s="150" t="str">
        <f>IFERROR(LOOKUP(ED119,$A$69:$A$91,$C$69:$C$91),"")</f>
        <v/>
      </c>
      <c r="EG119" s="150" t="str">
        <f>IFERROR(LOOKUP(ED119,$A$69:$A$91,$D$69:$D$91),"")</f>
        <v/>
      </c>
      <c r="EH119" s="150" t="str">
        <f>IFERROR(LOOKUP(ED119,$A$69:$A$91,$E$69:$E$91),"")</f>
        <v/>
      </c>
      <c r="EI119" s="151" t="str">
        <f>IFERROR(LOOKUP(ED119,$A$69:$A$91,$F$69:$F$91),"")</f>
        <v/>
      </c>
      <c r="EK119" s="149" t="str">
        <f>IFERROR(EK118+1,"")</f>
        <v/>
      </c>
      <c r="EL119" s="140" t="str">
        <f>IFERROR(LOOKUP(EK119,$A$69:$A$91,$B$69:$B$91),"")</f>
        <v/>
      </c>
      <c r="EM119" s="150" t="str">
        <f>IFERROR(LOOKUP(EK119,$A$69:$A$91,$C$69:$C$91),"")</f>
        <v/>
      </c>
      <c r="EN119" s="150" t="str">
        <f>IFERROR(LOOKUP(EK119,$A$69:$A$91,$D$69:$D$91),"")</f>
        <v/>
      </c>
      <c r="EO119" s="150" t="str">
        <f>IFERROR(LOOKUP(EK119,$A$69:$A$91,$E$69:$E$91),"")</f>
        <v/>
      </c>
      <c r="EP119" s="151" t="str">
        <f>IFERROR(LOOKUP(EK119,$A$69:$A$91,$F$69:$F$91),"")</f>
        <v/>
      </c>
      <c r="EQ119" s="77"/>
      <c r="ER119" s="149" t="str">
        <f>IFERROR(ER118+1,"")</f>
        <v/>
      </c>
      <c r="ES119" s="140" t="str">
        <f>IFERROR(LOOKUP(ER119,$A$69:$A$91,$B$69:$B$91),"")</f>
        <v/>
      </c>
      <c r="ET119" s="150" t="str">
        <f>IFERROR(LOOKUP(ER119,$A$69:$A$91,$C$69:$C$91),"")</f>
        <v/>
      </c>
      <c r="EU119" s="150" t="str">
        <f>IFERROR(LOOKUP(ER119,$A$69:$A$91,$D$69:$D$91),"")</f>
        <v/>
      </c>
      <c r="EV119" s="150" t="str">
        <f>IFERROR(LOOKUP(ER119,$A$69:$A$91,$E$69:$E$91),"")</f>
        <v/>
      </c>
      <c r="EW119" s="151" t="str">
        <f>IFERROR(LOOKUP(ER119,$A$69:$A$91,$F$69:$F$91),"")</f>
        <v/>
      </c>
      <c r="EX119" s="77"/>
      <c r="EY119" s="149" t="str">
        <f>IFERROR(EY118+1,"")</f>
        <v/>
      </c>
      <c r="EZ119" s="140" t="str">
        <f>IFERROR(LOOKUP(EY119,$A$69:$A$91,$B$69:$B$91),"")</f>
        <v/>
      </c>
      <c r="FA119" s="150" t="str">
        <f>IFERROR(LOOKUP(EY119,$A$69:$A$91,$C$69:$C$91),"")</f>
        <v/>
      </c>
      <c r="FB119" s="150" t="str">
        <f>IFERROR(LOOKUP(EY119,$A$69:$A$91,$D$69:$D$91),"")</f>
        <v/>
      </c>
      <c r="FC119" s="150" t="str">
        <f>IFERROR(LOOKUP(EY119,$A$69:$A$91,$E$69:$E$91),"")</f>
        <v/>
      </c>
      <c r="FD119" s="151" t="str">
        <f>IFERROR(LOOKUP(EY119,$A$69:$A$91,$F$69:$F$91),"")</f>
        <v/>
      </c>
      <c r="FE119" s="77"/>
      <c r="FF119" s="149" t="str">
        <f>IFERROR(FF118+1,"")</f>
        <v/>
      </c>
      <c r="FG119" s="140" t="str">
        <f>IFERROR(LOOKUP(FF119,FF69:FF91,FG69:FG91),"")</f>
        <v/>
      </c>
      <c r="FH119" s="150" t="str">
        <f>IFERROR(LOOKUP(FF119,$A$69:$A$91,$C$69:$C$91),"")</f>
        <v/>
      </c>
      <c r="FI119" s="150" t="str">
        <f>IFERROR(LOOKUP(FF119,$A$69:$A$91,$D$69:$D$91),"")</f>
        <v/>
      </c>
      <c r="FJ119" s="150" t="str">
        <f>IFERROR(LOOKUP(FF119,$A$69:$A$91,$E$69:$E$91),"")</f>
        <v/>
      </c>
      <c r="FK119" s="151" t="str">
        <f>IFERROR(LOOKUP(FF119,$A$69:$A$91,$F$69:$F$91),"")</f>
        <v/>
      </c>
      <c r="FL119" s="77"/>
      <c r="FM119" s="149" t="str">
        <f>IFERROR(FM118+1,"")</f>
        <v/>
      </c>
      <c r="FN119" s="140" t="str">
        <f>IFERROR(LOOKUP(FM119,FM69:FM91,FN69:FN91),"")</f>
        <v/>
      </c>
      <c r="FO119" s="150" t="str">
        <f>IFERROR(LOOKUP(FM119,$A$69:$A$91,$C$69:$C$91),"")</f>
        <v/>
      </c>
      <c r="FP119" s="150" t="str">
        <f>IFERROR(LOOKUP(FM119,$A$69:$A$91,$D$69:$D$91),"")</f>
        <v/>
      </c>
      <c r="FQ119" s="150" t="str">
        <f>IFERROR(LOOKUP(FM119,$A$69:$A$91,$E$69:$E$91),"")</f>
        <v/>
      </c>
      <c r="FR119" s="151" t="str">
        <f>IFERROR(LOOKUP(FM119,$A$69:$A$91,$F$69:$F$91),"")</f>
        <v/>
      </c>
      <c r="FS119" s="77"/>
      <c r="FT119" s="149" t="str">
        <f>IFERROR(FT118+1,"")</f>
        <v/>
      </c>
      <c r="FU119" s="140" t="str">
        <f>IFERROR(LOOKUP(FT119,$A$69:$A$91,$B$69:$B$91),"")</f>
        <v/>
      </c>
      <c r="FV119" s="150" t="str">
        <f>IFERROR(LOOKUP(FT119,$A$69:$A$91,$C$69:$C$91),"")</f>
        <v/>
      </c>
      <c r="FW119" s="150" t="str">
        <f>IFERROR(LOOKUP(FT119,$A$69:$A$91,$D$69:$D$91),"")</f>
        <v/>
      </c>
      <c r="FX119" s="150" t="str">
        <f>IFERROR(LOOKUP(FT119,$A$69:$A$91,$E$69:$E$91),"")</f>
        <v/>
      </c>
      <c r="FY119" s="151" t="str">
        <f>IFERROR(LOOKUP(FT119,$A$69:$A$91,$F$69:$F$91),"")</f>
        <v/>
      </c>
      <c r="FZ119" s="77"/>
      <c r="GA119" s="149" t="str">
        <f>IFERROR(GA118+1,"")</f>
        <v/>
      </c>
      <c r="GB119" s="140" t="str">
        <f>IFERROR(LOOKUP(GA119,$A$69:$A$91,$B$69:$B$91),"")</f>
        <v/>
      </c>
      <c r="GC119" s="150" t="str">
        <f>IFERROR(LOOKUP(GA119,$A$69:$A$91,$C$69:$C$91),"")</f>
        <v/>
      </c>
      <c r="GD119" s="150" t="str">
        <f>IFERROR(LOOKUP(GA119,$A$69:$A$91,$D$69:$D$91),"")</f>
        <v/>
      </c>
      <c r="GE119" s="150" t="str">
        <f>IFERROR(LOOKUP(GA119,$A$69:$A$91,$E$69:$E$91),"")</f>
        <v/>
      </c>
      <c r="GF119" s="151" t="str">
        <f>IFERROR(LOOKUP(GA119,$A$69:$A$91,$F$69:$F$91),"")</f>
        <v/>
      </c>
      <c r="GG119" s="77"/>
      <c r="GH119" s="149" t="str">
        <f>IFERROR(GH118+1,"")</f>
        <v/>
      </c>
      <c r="GI119" s="140" t="str">
        <f>IFERROR(LOOKUP(GH119,$A$69:$A$91,$B$69:$B$91),"")</f>
        <v/>
      </c>
      <c r="GJ119" s="150" t="str">
        <f>IFERROR(LOOKUP(GH119,$A$69:$A$91,$C$69:$C$91),"")</f>
        <v/>
      </c>
      <c r="GK119" s="150" t="str">
        <f>IFERROR(LOOKUP(GH119,$A$69:$A$91,$D$69:$D$91),"")</f>
        <v/>
      </c>
      <c r="GL119" s="150" t="str">
        <f>IFERROR(LOOKUP(GH119,$A$69:$A$91,$E$69:$E$91),"")</f>
        <v/>
      </c>
      <c r="GM119" s="151" t="str">
        <f>IFERROR(LOOKUP(GH119,$A$69:$A$91,$F$69:$F$91),"")</f>
        <v/>
      </c>
      <c r="GN119" s="77"/>
      <c r="GO119" s="149" t="str">
        <f>IFERROR(GO118+1,"")</f>
        <v/>
      </c>
      <c r="GP119" s="140" t="str">
        <f>IFERROR(LOOKUP(GO119,$A$69:$A$91,$B$69:$B$91),"")</f>
        <v/>
      </c>
      <c r="GQ119" s="150" t="str">
        <f>IFERROR(LOOKUP(GO119,$A$69:$A$91,$C$69:$C$91),"")</f>
        <v/>
      </c>
      <c r="GR119" s="150" t="str">
        <f>IFERROR(LOOKUP(GO119,$A$69:$A$91,$D$69:$D$91),"")</f>
        <v/>
      </c>
      <c r="GS119" s="150" t="str">
        <f>IFERROR(LOOKUP(GO119,$A$69:$A$91,$E$69:$E$91),"")</f>
        <v/>
      </c>
      <c r="GT119" s="151" t="str">
        <f>IFERROR(LOOKUP(GO119,$A$69:$A$91,$F$69:$F$91),"")</f>
        <v/>
      </c>
      <c r="GV119" s="149" t="str">
        <f>IFERROR(GV118+1,"")</f>
        <v/>
      </c>
      <c r="GW119" s="140" t="str">
        <f>IFERROR(LOOKUP(GV119,$A$69:$A$91,$B$69:$B$91),"")</f>
        <v/>
      </c>
      <c r="GX119" s="150" t="str">
        <f>IFERROR(LOOKUP(GV119,$A$69:$A$91,$C$69:$C$91),"")</f>
        <v/>
      </c>
      <c r="GY119" s="150" t="str">
        <f>IFERROR(LOOKUP(GV119,$A$69:$A$91,$D$69:$D$91),"")</f>
        <v/>
      </c>
      <c r="GZ119" s="150" t="str">
        <f>IFERROR(LOOKUP(GV119,$A$69:$A$91,$E$69:$E$91),"")</f>
        <v/>
      </c>
      <c r="HA119" s="151" t="str">
        <f>IFERROR(LOOKUP(GV119,$A$69:$A$91,$F$69:$F$91),"")</f>
        <v/>
      </c>
      <c r="HC119" s="149" t="str">
        <f>IFERROR(HC118+1,"")</f>
        <v/>
      </c>
      <c r="HD119" s="140" t="str">
        <f>IFERROR(LOOKUP(HC119,$A$69:$A$91,$B$69:$B$91),"")</f>
        <v/>
      </c>
      <c r="HE119" s="150" t="str">
        <f>IFERROR(LOOKUP(HC119,$A$69:$A$91,$C$69:$C$91),"")</f>
        <v/>
      </c>
      <c r="HF119" s="150" t="str">
        <f>IFERROR(LOOKUP(HC119,$A$69:$A$91,$D$69:$D$91),"")</f>
        <v/>
      </c>
      <c r="HG119" s="150" t="str">
        <f>IFERROR(LOOKUP(HC119,$A$69:$A$91,$E$69:$E$91),"")</f>
        <v/>
      </c>
      <c r="HH119" s="151" t="str">
        <f>IFERROR(LOOKUP(HC119,$A$69:$A$91,$F$69:$F$91),"")</f>
        <v/>
      </c>
      <c r="HJ119" s="149" t="str">
        <f>IFERROR(HJ118+1,"")</f>
        <v/>
      </c>
      <c r="HK119" s="140" t="str">
        <f>IFERROR(LOOKUP(HJ119,$A$69:$A$91,$B$69:$B$91),"")</f>
        <v/>
      </c>
      <c r="HL119" s="150" t="str">
        <f>IFERROR(LOOKUP(HJ119,$A$69:$A$91,$C$69:$C$91),"")</f>
        <v/>
      </c>
      <c r="HM119" s="150" t="str">
        <f>IFERROR(LOOKUP(HJ119,$A$69:$A$91,$D$69:$D$91),"")</f>
        <v/>
      </c>
      <c r="HN119" s="150" t="str">
        <f>IFERROR(LOOKUP(HJ119,$A$69:$A$91,$E$69:$E$91),"")</f>
        <v/>
      </c>
      <c r="HO119" s="151" t="str">
        <f>IFERROR(LOOKUP(HJ119,$A$69:$A$91,$F$69:$F$91),"")</f>
        <v/>
      </c>
      <c r="HQ119" s="149" t="str">
        <f>IFERROR(HQ118+1,"")</f>
        <v/>
      </c>
      <c r="HR119" s="140" t="str">
        <f>IFERROR(LOOKUP(HQ119,$A$69:$A$91,$B$69:$B$91),"")</f>
        <v/>
      </c>
      <c r="HS119" s="150" t="str">
        <f>IFERROR(LOOKUP(HQ119,$A$69:$A$91,$C$69:$C$91),"")</f>
        <v/>
      </c>
      <c r="HT119" s="150" t="str">
        <f>IFERROR(LOOKUP(HQ119,$A$69:$A$91,$D$69:$D$91),"")</f>
        <v/>
      </c>
      <c r="HU119" s="150" t="str">
        <f>IFERROR(LOOKUP(HQ119,$A$69:$A$91,$E$69:$E$91),"")</f>
        <v/>
      </c>
      <c r="HV119" s="151" t="str">
        <f>IFERROR(LOOKUP(HQ119,$A$69:$A$91,$F$69:$F$91),"")</f>
        <v/>
      </c>
      <c r="HX119" s="149" t="str">
        <f>IFERROR(HX118+1,"")</f>
        <v/>
      </c>
      <c r="HY119" s="140" t="str">
        <f>IFERROR(LOOKUP(HX119,$A$69:$A$91,$B$69:$B$91),"")</f>
        <v/>
      </c>
      <c r="HZ119" s="150" t="str">
        <f>IFERROR(LOOKUP(HX119,$A$69:$A$91,$C$69:$C$91),"")</f>
        <v/>
      </c>
      <c r="IA119" s="150" t="str">
        <f>IFERROR(LOOKUP(HX119,$A$69:$A$91,$D$69:$D$91),"")</f>
        <v/>
      </c>
      <c r="IB119" s="150" t="str">
        <f>IFERROR(LOOKUP(HX119,$A$69:$A$91,$E$69:$E$91),"")</f>
        <v/>
      </c>
      <c r="IC119" s="151" t="str">
        <f>IFERROR(LOOKUP(HX119,$A$69:$A$91,$F$69:$F$91),"")</f>
        <v/>
      </c>
      <c r="IE119" s="149" t="str">
        <f>IFERROR(IE118+1,"")</f>
        <v/>
      </c>
      <c r="IF119" s="140" t="str">
        <f>IFERROR(LOOKUP(IE119,$A$69:$A$91,$B$69:$B$91),"")</f>
        <v/>
      </c>
      <c r="IG119" s="150" t="str">
        <f>IFERROR(LOOKUP(IE119,$A$69:$A$91,$C$69:$C$91),"")</f>
        <v/>
      </c>
      <c r="IH119" s="150" t="str">
        <f>IFERROR(LOOKUP(IE119,$A$69:$A$91,$D$69:$D$91),"")</f>
        <v/>
      </c>
      <c r="II119" s="150" t="str">
        <f>IFERROR(LOOKUP(IE119,$A$69:$A$91,$E$69:$E$91),"")</f>
        <v/>
      </c>
      <c r="IJ119" s="151" t="str">
        <f>IFERROR(LOOKUP(IE119,$A$69:$A$91,$F$69:$F$91),"")</f>
        <v/>
      </c>
      <c r="IL119" s="149" t="str">
        <f>IFERROR(IL118+1,"")</f>
        <v/>
      </c>
      <c r="IM119" s="140" t="str">
        <f>IFERROR(LOOKUP(IL119,$A$69:$A$91,$B$69:$B$91),"")</f>
        <v/>
      </c>
      <c r="IN119" s="150" t="str">
        <f>IFERROR(LOOKUP(IL119,$A$69:$A$91,$C$69:$C$91),"")</f>
        <v/>
      </c>
      <c r="IO119" s="150" t="str">
        <f>IFERROR(LOOKUP(IL119,$A$69:$A$91,$D$69:$D$91),"")</f>
        <v/>
      </c>
      <c r="IP119" s="150" t="str">
        <f>IFERROR(LOOKUP(IL119,$A$69:$A$91,$E$69:$E$91),"")</f>
        <v/>
      </c>
      <c r="IQ119" s="151" t="str">
        <f>IFERROR(LOOKUP(IL119,$A$69:$A$91,$F$69:$F$91),"")</f>
        <v/>
      </c>
      <c r="IS119" s="149" t="str">
        <f>IFERROR(IS118+1,"")</f>
        <v/>
      </c>
      <c r="IT119" s="140" t="str">
        <f>IFERROR(LOOKUP(IS119,$A$69:$A$91,$B$69:$B$91),"")</f>
        <v/>
      </c>
      <c r="IU119" s="150" t="str">
        <f>IFERROR(LOOKUP(IS119,$A$69:$A$91,$C$69:$C$91),"")</f>
        <v/>
      </c>
      <c r="IV119" s="150" t="str">
        <f>IFERROR(LOOKUP(IS119,$A$69:$A$91,$D$69:$D$91),"")</f>
        <v/>
      </c>
      <c r="IW119" s="150" t="str">
        <f>IFERROR(LOOKUP(IS119,$A$69:$A$91,$E$69:$E$91),"")</f>
        <v/>
      </c>
      <c r="IX119" s="151" t="str">
        <f>IFERROR(LOOKUP(IS119,$A$69:$A$91,$F$69:$F$91),"")</f>
        <v/>
      </c>
      <c r="IZ119" s="149" t="str">
        <f>IFERROR(IZ118+1,"")</f>
        <v/>
      </c>
      <c r="JA119" s="140" t="str">
        <f>IFERROR(LOOKUP(IZ119,$A$69:$A$91,$B$69:$B$91),"")</f>
        <v/>
      </c>
      <c r="JB119" s="150" t="str">
        <f>IFERROR(LOOKUP(IZ119,$A$69:$A$91,$C$69:$C$91),"")</f>
        <v/>
      </c>
      <c r="JC119" s="150" t="str">
        <f>IFERROR(LOOKUP(IZ119,$A$69:$A$91,$D$69:$D$91),"")</f>
        <v/>
      </c>
      <c r="JD119" s="150" t="str">
        <f>IFERROR(LOOKUP(IZ119,$A$69:$A$91,$E$69:$E$91),"")</f>
        <v/>
      </c>
      <c r="JE119" s="151" t="str">
        <f>IFERROR(LOOKUP(IZ119,$A$69:$A$91,$F$69:$F$91),"")</f>
        <v/>
      </c>
      <c r="JG119" s="149" t="str">
        <f>IFERROR(JG118+1,"")</f>
        <v/>
      </c>
      <c r="JH119" s="140" t="str">
        <f>IFERROR(LOOKUP(JG119,$A$69:$A$91,$B$69:$B$91),"")</f>
        <v/>
      </c>
      <c r="JI119" s="150" t="str">
        <f>IFERROR(LOOKUP(JG119,$A$69:$A$91,$C$69:$C$91),"")</f>
        <v/>
      </c>
      <c r="JJ119" s="150" t="str">
        <f>IFERROR(LOOKUP(JG119,$A$69:$A$91,$D$69:$D$91),"")</f>
        <v/>
      </c>
      <c r="JK119" s="150" t="str">
        <f>IFERROR(LOOKUP(JG119,$A$69:$A$91,$E$69:$E$91),"")</f>
        <v/>
      </c>
      <c r="JL119" s="151" t="str">
        <f>IFERROR(LOOKUP(JG119,$A$69:$A$91,$F$69:$F$91),"")</f>
        <v/>
      </c>
      <c r="JN119" s="149" t="str">
        <f>IFERROR(JN118+1,"")</f>
        <v/>
      </c>
      <c r="JO119" s="140" t="str">
        <f>IFERROR(LOOKUP(JN119,$A$69:$A$91,$B$69:$B$91),"")</f>
        <v/>
      </c>
      <c r="JP119" s="150" t="str">
        <f>IFERROR(LOOKUP(JN119,$A$69:$A$91,$C$69:$C$91),"")</f>
        <v/>
      </c>
      <c r="JQ119" s="150" t="str">
        <f>IFERROR(LOOKUP(JN119,$A$69:$A$91,$D$69:$D$91),"")</f>
        <v/>
      </c>
      <c r="JR119" s="150" t="str">
        <f>IFERROR(LOOKUP(JN119,$A$69:$A$91,$E$69:$E$91),"")</f>
        <v/>
      </c>
      <c r="JS119" s="151" t="str">
        <f>IFERROR(LOOKUP(JN119,$A$69:$A$91,$F$69:$F$91),"")</f>
        <v/>
      </c>
    </row>
    <row r="120" spans="1:279" s="78" customFormat="1" ht="12" hidden="1">
      <c r="A120" s="597" t="s">
        <v>118</v>
      </c>
      <c r="B120" s="598"/>
      <c r="C120" s="77"/>
      <c r="D120" s="77"/>
      <c r="E120" s="77"/>
      <c r="F120" s="144"/>
      <c r="G120" s="77"/>
      <c r="H120" s="143"/>
      <c r="I120" s="77"/>
      <c r="J120" s="77"/>
      <c r="K120" s="77"/>
      <c r="L120" s="77"/>
      <c r="M120" s="144"/>
      <c r="N120" s="77"/>
      <c r="O120" s="143"/>
      <c r="P120" s="77"/>
      <c r="Q120" s="77"/>
      <c r="R120" s="77"/>
      <c r="S120" s="77"/>
      <c r="T120" s="144"/>
      <c r="U120" s="77"/>
      <c r="V120" s="143"/>
      <c r="W120" s="77"/>
      <c r="X120" s="77"/>
      <c r="Y120" s="77"/>
      <c r="Z120" s="77"/>
      <c r="AA120" s="144"/>
      <c r="AB120" s="77"/>
      <c r="AC120" s="143"/>
      <c r="AD120" s="77"/>
      <c r="AE120" s="77"/>
      <c r="AF120" s="77"/>
      <c r="AG120" s="77"/>
      <c r="AH120" s="144"/>
      <c r="AI120" s="77"/>
      <c r="AJ120" s="143"/>
      <c r="AK120" s="77"/>
      <c r="AL120" s="77"/>
      <c r="AM120" s="77"/>
      <c r="AN120" s="77"/>
      <c r="AO120" s="144"/>
      <c r="AP120" s="77"/>
      <c r="AQ120" s="143"/>
      <c r="AR120" s="77"/>
      <c r="AS120" s="77"/>
      <c r="AT120" s="77"/>
      <c r="AU120" s="77"/>
      <c r="AV120" s="144"/>
      <c r="AW120" s="77"/>
      <c r="AX120" s="143"/>
      <c r="AY120" s="77"/>
      <c r="AZ120" s="77"/>
      <c r="BA120" s="77"/>
      <c r="BB120" s="77"/>
      <c r="BC120" s="144"/>
      <c r="BD120" s="77"/>
      <c r="BE120" s="143"/>
      <c r="BF120" s="77"/>
      <c r="BG120" s="77"/>
      <c r="BH120" s="77"/>
      <c r="BI120" s="77"/>
      <c r="BJ120" s="144"/>
      <c r="BK120" s="77"/>
      <c r="BL120" s="143"/>
      <c r="BM120" s="77"/>
      <c r="BN120" s="77"/>
      <c r="BO120" s="77"/>
      <c r="BP120" s="77"/>
      <c r="BQ120" s="144"/>
      <c r="BS120" s="143"/>
      <c r="BT120" s="77"/>
      <c r="BU120" s="77"/>
      <c r="BV120" s="77"/>
      <c r="BW120" s="77"/>
      <c r="BX120" s="144"/>
      <c r="BZ120" s="143"/>
      <c r="CA120" s="77"/>
      <c r="CB120" s="77"/>
      <c r="CC120" s="77"/>
      <c r="CD120" s="77"/>
      <c r="CE120" s="144"/>
      <c r="CG120" s="143"/>
      <c r="CH120" s="77"/>
      <c r="CI120" s="77"/>
      <c r="CJ120" s="77"/>
      <c r="CK120" s="77"/>
      <c r="CL120" s="144"/>
      <c r="CN120" s="143"/>
      <c r="CO120" s="77"/>
      <c r="CP120" s="77"/>
      <c r="CQ120" s="77"/>
      <c r="CR120" s="77"/>
      <c r="CS120" s="144"/>
      <c r="CU120" s="143"/>
      <c r="CV120" s="77"/>
      <c r="CW120" s="77"/>
      <c r="CX120" s="77"/>
      <c r="CY120" s="77"/>
      <c r="CZ120" s="144"/>
      <c r="DB120" s="143"/>
      <c r="DC120" s="77"/>
      <c r="DD120" s="77"/>
      <c r="DE120" s="77"/>
      <c r="DF120" s="77"/>
      <c r="DG120" s="144"/>
      <c r="DI120" s="143"/>
      <c r="DJ120" s="77"/>
      <c r="DK120" s="77"/>
      <c r="DL120" s="77"/>
      <c r="DM120" s="77"/>
      <c r="DN120" s="144"/>
      <c r="DP120" s="143"/>
      <c r="DQ120" s="77"/>
      <c r="DR120" s="77"/>
      <c r="DS120" s="77"/>
      <c r="DT120" s="77"/>
      <c r="DU120" s="144"/>
      <c r="DW120" s="143"/>
      <c r="DX120" s="77"/>
      <c r="DY120" s="77"/>
      <c r="DZ120" s="77"/>
      <c r="EA120" s="77"/>
      <c r="EB120" s="144"/>
      <c r="ED120" s="143"/>
      <c r="EE120" s="77"/>
      <c r="EF120" s="77"/>
      <c r="EG120" s="77"/>
      <c r="EH120" s="77"/>
      <c r="EI120" s="144"/>
      <c r="EK120" s="143"/>
      <c r="EL120" s="77"/>
      <c r="EM120" s="77"/>
      <c r="EN120" s="77"/>
      <c r="EO120" s="77"/>
      <c r="EP120" s="144"/>
      <c r="EQ120" s="77"/>
      <c r="ER120" s="143"/>
      <c r="ES120" s="77"/>
      <c r="ET120" s="77"/>
      <c r="EU120" s="77"/>
      <c r="EV120" s="77"/>
      <c r="EW120" s="144"/>
      <c r="EX120" s="77"/>
      <c r="EY120" s="143"/>
      <c r="EZ120" s="77"/>
      <c r="FA120" s="77"/>
      <c r="FB120" s="77"/>
      <c r="FC120" s="77"/>
      <c r="FD120" s="144"/>
      <c r="FE120" s="77"/>
      <c r="FF120" s="143"/>
      <c r="FG120" s="77"/>
      <c r="FH120" s="77"/>
      <c r="FI120" s="77"/>
      <c r="FJ120" s="77"/>
      <c r="FK120" s="144"/>
      <c r="FL120" s="77"/>
      <c r="FM120" s="143"/>
      <c r="FN120" s="77"/>
      <c r="FO120" s="77"/>
      <c r="FP120" s="77"/>
      <c r="FQ120" s="77"/>
      <c r="FR120" s="144"/>
      <c r="FS120" s="77"/>
      <c r="FT120" s="143"/>
      <c r="FU120" s="77"/>
      <c r="FV120" s="77"/>
      <c r="FW120" s="77"/>
      <c r="FX120" s="77"/>
      <c r="FY120" s="144"/>
      <c r="FZ120" s="77"/>
      <c r="GA120" s="143"/>
      <c r="GB120" s="77"/>
      <c r="GC120" s="77"/>
      <c r="GD120" s="77"/>
      <c r="GE120" s="77"/>
      <c r="GF120" s="144"/>
      <c r="GG120" s="77"/>
      <c r="GH120" s="143"/>
      <c r="GI120" s="77"/>
      <c r="GJ120" s="77"/>
      <c r="GK120" s="77"/>
      <c r="GL120" s="77"/>
      <c r="GM120" s="144"/>
      <c r="GN120" s="77"/>
      <c r="GO120" s="143"/>
      <c r="GP120" s="77"/>
      <c r="GQ120" s="77"/>
      <c r="GR120" s="77"/>
      <c r="GS120" s="77"/>
      <c r="GT120" s="144"/>
      <c r="GV120" s="143"/>
      <c r="GW120" s="77"/>
      <c r="GX120" s="77"/>
      <c r="GY120" s="77"/>
      <c r="GZ120" s="77"/>
      <c r="HA120" s="144"/>
      <c r="HC120" s="143"/>
      <c r="HD120" s="77"/>
      <c r="HE120" s="77"/>
      <c r="HF120" s="77"/>
      <c r="HG120" s="77"/>
      <c r="HH120" s="144"/>
      <c r="HJ120" s="143"/>
      <c r="HK120" s="77"/>
      <c r="HL120" s="77"/>
      <c r="HM120" s="77"/>
      <c r="HN120" s="77"/>
      <c r="HO120" s="144"/>
      <c r="HQ120" s="143"/>
      <c r="HR120" s="77"/>
      <c r="HS120" s="77"/>
      <c r="HT120" s="77"/>
      <c r="HU120" s="77"/>
      <c r="HV120" s="144"/>
      <c r="HX120" s="143"/>
      <c r="HY120" s="77"/>
      <c r="HZ120" s="77"/>
      <c r="IA120" s="77"/>
      <c r="IB120" s="77"/>
      <c r="IC120" s="144"/>
      <c r="IE120" s="143"/>
      <c r="IF120" s="77"/>
      <c r="IG120" s="77"/>
      <c r="IH120" s="77"/>
      <c r="II120" s="77"/>
      <c r="IJ120" s="144"/>
      <c r="IL120" s="143"/>
      <c r="IM120" s="77"/>
      <c r="IN120" s="77"/>
      <c r="IO120" s="77"/>
      <c r="IP120" s="77"/>
      <c r="IQ120" s="144"/>
      <c r="IS120" s="143"/>
      <c r="IT120" s="77"/>
      <c r="IU120" s="77"/>
      <c r="IV120" s="77"/>
      <c r="IW120" s="77"/>
      <c r="IX120" s="144"/>
      <c r="IZ120" s="143"/>
      <c r="JA120" s="77"/>
      <c r="JB120" s="77"/>
      <c r="JC120" s="77"/>
      <c r="JD120" s="77"/>
      <c r="JE120" s="144"/>
      <c r="JG120" s="143"/>
      <c r="JH120" s="77"/>
      <c r="JI120" s="77"/>
      <c r="JJ120" s="77"/>
      <c r="JK120" s="77"/>
      <c r="JL120" s="144"/>
      <c r="JN120" s="143"/>
      <c r="JO120" s="77"/>
      <c r="JP120" s="77"/>
      <c r="JQ120" s="77"/>
      <c r="JR120" s="77"/>
      <c r="JS120" s="144"/>
    </row>
    <row r="121" spans="1:279" s="78" customFormat="1" ht="20.25" hidden="1" customHeight="1">
      <c r="A121" s="599" t="s">
        <v>101</v>
      </c>
      <c r="B121" s="600"/>
      <c r="C121" s="152"/>
      <c r="D121" s="603"/>
      <c r="E121" s="603"/>
      <c r="F121" s="144"/>
      <c r="G121" s="77"/>
      <c r="H121" s="599" t="s">
        <v>101</v>
      </c>
      <c r="I121" s="600"/>
      <c r="J121" s="152"/>
      <c r="K121" s="603"/>
      <c r="L121" s="603"/>
      <c r="M121" s="144"/>
      <c r="N121" s="77"/>
      <c r="O121" s="599" t="s">
        <v>101</v>
      </c>
      <c r="P121" s="600"/>
      <c r="Q121" s="152"/>
      <c r="R121" s="603"/>
      <c r="S121" s="603"/>
      <c r="T121" s="144"/>
      <c r="U121" s="77"/>
      <c r="V121" s="599" t="s">
        <v>101</v>
      </c>
      <c r="W121" s="600"/>
      <c r="X121" s="152"/>
      <c r="Y121" s="603"/>
      <c r="Z121" s="603"/>
      <c r="AA121" s="144"/>
      <c r="AB121" s="77"/>
      <c r="AC121" s="599" t="s">
        <v>101</v>
      </c>
      <c r="AD121" s="600"/>
      <c r="AE121" s="152"/>
      <c r="AF121" s="603"/>
      <c r="AG121" s="603"/>
      <c r="AH121" s="144"/>
      <c r="AI121" s="77"/>
      <c r="AJ121" s="599" t="s">
        <v>101</v>
      </c>
      <c r="AK121" s="600"/>
      <c r="AL121" s="152"/>
      <c r="AM121" s="603"/>
      <c r="AN121" s="603"/>
      <c r="AO121" s="144"/>
      <c r="AP121" s="77"/>
      <c r="AQ121" s="599" t="s">
        <v>101</v>
      </c>
      <c r="AR121" s="600"/>
      <c r="AS121" s="152"/>
      <c r="AT121" s="603"/>
      <c r="AU121" s="603"/>
      <c r="AV121" s="144"/>
      <c r="AW121" s="77"/>
      <c r="AX121" s="599" t="s">
        <v>101</v>
      </c>
      <c r="AY121" s="600"/>
      <c r="AZ121" s="152"/>
      <c r="BA121" s="603"/>
      <c r="BB121" s="603"/>
      <c r="BC121" s="144"/>
      <c r="BD121" s="77"/>
      <c r="BE121" s="599" t="s">
        <v>101</v>
      </c>
      <c r="BF121" s="600"/>
      <c r="BG121" s="152"/>
      <c r="BH121" s="603"/>
      <c r="BI121" s="603"/>
      <c r="BJ121" s="144"/>
      <c r="BK121" s="77"/>
      <c r="BL121" s="599" t="s">
        <v>101</v>
      </c>
      <c r="BM121" s="600"/>
      <c r="BN121" s="152"/>
      <c r="BO121" s="603"/>
      <c r="BP121" s="603"/>
      <c r="BQ121" s="144"/>
      <c r="BS121" s="599" t="s">
        <v>101</v>
      </c>
      <c r="BT121" s="600"/>
      <c r="BU121" s="152"/>
      <c r="BV121" s="603"/>
      <c r="BW121" s="603"/>
      <c r="BX121" s="144"/>
      <c r="BZ121" s="599" t="s">
        <v>101</v>
      </c>
      <c r="CA121" s="600"/>
      <c r="CB121" s="152"/>
      <c r="CC121" s="603"/>
      <c r="CD121" s="603"/>
      <c r="CE121" s="144"/>
      <c r="CG121" s="599" t="s">
        <v>101</v>
      </c>
      <c r="CH121" s="600"/>
      <c r="CI121" s="152"/>
      <c r="CJ121" s="603"/>
      <c r="CK121" s="603"/>
      <c r="CL121" s="144"/>
      <c r="CN121" s="599" t="s">
        <v>101</v>
      </c>
      <c r="CO121" s="600"/>
      <c r="CP121" s="152"/>
      <c r="CQ121" s="603"/>
      <c r="CR121" s="603"/>
      <c r="CS121" s="144"/>
      <c r="CU121" s="599" t="s">
        <v>101</v>
      </c>
      <c r="CV121" s="600"/>
      <c r="CW121" s="152"/>
      <c r="CX121" s="603"/>
      <c r="CY121" s="603"/>
      <c r="CZ121" s="144"/>
      <c r="DB121" s="599" t="s">
        <v>101</v>
      </c>
      <c r="DC121" s="600"/>
      <c r="DD121" s="152"/>
      <c r="DE121" s="603"/>
      <c r="DF121" s="603"/>
      <c r="DG121" s="144"/>
      <c r="DI121" s="599" t="s">
        <v>101</v>
      </c>
      <c r="DJ121" s="600"/>
      <c r="DK121" s="152"/>
      <c r="DL121" s="603"/>
      <c r="DM121" s="603"/>
      <c r="DN121" s="144"/>
      <c r="DP121" s="599" t="s">
        <v>101</v>
      </c>
      <c r="DQ121" s="600"/>
      <c r="DR121" s="152"/>
      <c r="DS121" s="603"/>
      <c r="DT121" s="603"/>
      <c r="DU121" s="144"/>
      <c r="DW121" s="599" t="s">
        <v>101</v>
      </c>
      <c r="DX121" s="600"/>
      <c r="DY121" s="152"/>
      <c r="DZ121" s="603"/>
      <c r="EA121" s="603"/>
      <c r="EB121" s="144"/>
      <c r="ED121" s="599" t="s">
        <v>101</v>
      </c>
      <c r="EE121" s="600"/>
      <c r="EF121" s="152"/>
      <c r="EG121" s="603"/>
      <c r="EH121" s="603"/>
      <c r="EI121" s="144"/>
      <c r="EK121" s="599" t="s">
        <v>101</v>
      </c>
      <c r="EL121" s="600"/>
      <c r="EM121" s="152"/>
      <c r="EN121" s="603"/>
      <c r="EO121" s="603"/>
      <c r="EP121" s="144"/>
      <c r="EQ121" s="77"/>
      <c r="ER121" s="599" t="s">
        <v>101</v>
      </c>
      <c r="ES121" s="600"/>
      <c r="ET121" s="152"/>
      <c r="EU121" s="603"/>
      <c r="EV121" s="603"/>
      <c r="EW121" s="144"/>
      <c r="EX121" s="77"/>
      <c r="EY121" s="599" t="s">
        <v>101</v>
      </c>
      <c r="EZ121" s="600"/>
      <c r="FA121" s="152"/>
      <c r="FB121" s="603"/>
      <c r="FC121" s="603"/>
      <c r="FD121" s="144"/>
      <c r="FE121" s="77"/>
      <c r="FF121" s="599" t="s">
        <v>101</v>
      </c>
      <c r="FG121" s="600"/>
      <c r="FH121" s="152"/>
      <c r="FI121" s="603"/>
      <c r="FJ121" s="603"/>
      <c r="FK121" s="144"/>
      <c r="FL121" s="77"/>
      <c r="FM121" s="599" t="s">
        <v>101</v>
      </c>
      <c r="FN121" s="600"/>
      <c r="FO121" s="152"/>
      <c r="FP121" s="603"/>
      <c r="FQ121" s="603"/>
      <c r="FR121" s="144"/>
      <c r="FS121" s="77"/>
      <c r="FT121" s="599" t="s">
        <v>101</v>
      </c>
      <c r="FU121" s="600"/>
      <c r="FV121" s="152"/>
      <c r="FW121" s="603"/>
      <c r="FX121" s="603"/>
      <c r="FY121" s="144"/>
      <c r="FZ121" s="77"/>
      <c r="GA121" s="599" t="s">
        <v>101</v>
      </c>
      <c r="GB121" s="600"/>
      <c r="GC121" s="152"/>
      <c r="GD121" s="603"/>
      <c r="GE121" s="603"/>
      <c r="GF121" s="144"/>
      <c r="GG121" s="77"/>
      <c r="GH121" s="599" t="s">
        <v>101</v>
      </c>
      <c r="GI121" s="600"/>
      <c r="GJ121" s="152"/>
      <c r="GK121" s="603"/>
      <c r="GL121" s="603"/>
      <c r="GM121" s="144"/>
      <c r="GN121" s="77"/>
      <c r="GO121" s="599" t="s">
        <v>101</v>
      </c>
      <c r="GP121" s="600"/>
      <c r="GQ121" s="152"/>
      <c r="GR121" s="603"/>
      <c r="GS121" s="603"/>
      <c r="GT121" s="144"/>
      <c r="GV121" s="599" t="s">
        <v>101</v>
      </c>
      <c r="GW121" s="600"/>
      <c r="GX121" s="152"/>
      <c r="GY121" s="603"/>
      <c r="GZ121" s="603"/>
      <c r="HA121" s="144"/>
      <c r="HC121" s="599" t="s">
        <v>101</v>
      </c>
      <c r="HD121" s="600"/>
      <c r="HE121" s="152"/>
      <c r="HF121" s="603"/>
      <c r="HG121" s="603"/>
      <c r="HH121" s="144"/>
      <c r="HJ121" s="599" t="s">
        <v>101</v>
      </c>
      <c r="HK121" s="600"/>
      <c r="HL121" s="152"/>
      <c r="HM121" s="603"/>
      <c r="HN121" s="603"/>
      <c r="HO121" s="144"/>
      <c r="HQ121" s="599" t="s">
        <v>101</v>
      </c>
      <c r="HR121" s="600"/>
      <c r="HS121" s="152"/>
      <c r="HT121" s="603"/>
      <c r="HU121" s="603"/>
      <c r="HV121" s="144"/>
      <c r="HX121" s="599" t="s">
        <v>101</v>
      </c>
      <c r="HY121" s="600"/>
      <c r="HZ121" s="152"/>
      <c r="IA121" s="603"/>
      <c r="IB121" s="603"/>
      <c r="IC121" s="144"/>
      <c r="IE121" s="599" t="s">
        <v>101</v>
      </c>
      <c r="IF121" s="600"/>
      <c r="IG121" s="152"/>
      <c r="IH121" s="603"/>
      <c r="II121" s="603"/>
      <c r="IJ121" s="144"/>
      <c r="IL121" s="599" t="s">
        <v>101</v>
      </c>
      <c r="IM121" s="600"/>
      <c r="IN121" s="152"/>
      <c r="IO121" s="603"/>
      <c r="IP121" s="603"/>
      <c r="IQ121" s="144"/>
      <c r="IS121" s="599" t="s">
        <v>101</v>
      </c>
      <c r="IT121" s="600"/>
      <c r="IU121" s="152"/>
      <c r="IV121" s="603"/>
      <c r="IW121" s="603"/>
      <c r="IX121" s="144"/>
      <c r="IZ121" s="599" t="s">
        <v>101</v>
      </c>
      <c r="JA121" s="600"/>
      <c r="JB121" s="152"/>
      <c r="JC121" s="603"/>
      <c r="JD121" s="603"/>
      <c r="JE121" s="144"/>
      <c r="JG121" s="599" t="s">
        <v>101</v>
      </c>
      <c r="JH121" s="600"/>
      <c r="JI121" s="152"/>
      <c r="JJ121" s="603"/>
      <c r="JK121" s="603"/>
      <c r="JL121" s="144"/>
      <c r="JN121" s="599" t="s">
        <v>101</v>
      </c>
      <c r="JO121" s="600"/>
      <c r="JP121" s="152"/>
      <c r="JQ121" s="603"/>
      <c r="JR121" s="603"/>
      <c r="JS121" s="144"/>
    </row>
    <row r="122" spans="1:279" s="78" customFormat="1" ht="15.75" hidden="1" customHeight="1">
      <c r="A122" s="601"/>
      <c r="B122" s="602"/>
      <c r="C122" s="155"/>
      <c r="D122" s="158"/>
      <c r="E122" s="159"/>
      <c r="F122" s="144"/>
      <c r="G122" s="77"/>
      <c r="H122" s="601"/>
      <c r="I122" s="602"/>
      <c r="J122" s="157"/>
      <c r="K122" s="158" t="s">
        <v>102</v>
      </c>
      <c r="L122" s="159">
        <v>827270</v>
      </c>
      <c r="M122" s="144"/>
      <c r="N122" s="77"/>
      <c r="O122" s="601"/>
      <c r="P122" s="602"/>
      <c r="Q122" s="157"/>
      <c r="R122" s="158" t="s">
        <v>102</v>
      </c>
      <c r="S122" s="159"/>
      <c r="T122" s="144"/>
      <c r="U122" s="77"/>
      <c r="V122" s="601"/>
      <c r="W122" s="602"/>
      <c r="X122" s="157"/>
      <c r="Y122" s="158" t="s">
        <v>102</v>
      </c>
      <c r="Z122" s="159">
        <v>827270</v>
      </c>
      <c r="AA122" s="144"/>
      <c r="AB122" s="77"/>
      <c r="AC122" s="601"/>
      <c r="AD122" s="602"/>
      <c r="AE122" s="157"/>
      <c r="AF122" s="158" t="s">
        <v>102</v>
      </c>
      <c r="AG122" s="159">
        <v>827270</v>
      </c>
      <c r="AH122" s="144"/>
      <c r="AI122" s="77"/>
      <c r="AJ122" s="601"/>
      <c r="AK122" s="602"/>
      <c r="AL122" s="157"/>
      <c r="AM122" s="158" t="s">
        <v>102</v>
      </c>
      <c r="AN122" s="159">
        <v>827270</v>
      </c>
      <c r="AO122" s="144"/>
      <c r="AP122" s="77"/>
      <c r="AQ122" s="601"/>
      <c r="AR122" s="602"/>
      <c r="AS122" s="157"/>
      <c r="AT122" s="158"/>
      <c r="AU122" s="159"/>
      <c r="AV122" s="144"/>
      <c r="AW122" s="77"/>
      <c r="AX122" s="601"/>
      <c r="AY122" s="602"/>
      <c r="AZ122" s="157"/>
      <c r="BA122" s="158"/>
      <c r="BB122" s="159"/>
      <c r="BC122" s="144"/>
      <c r="BD122" s="77"/>
      <c r="BE122" s="601"/>
      <c r="BF122" s="602"/>
      <c r="BG122" s="157"/>
      <c r="BH122" s="158"/>
      <c r="BI122" s="159"/>
      <c r="BJ122" s="144"/>
      <c r="BK122" s="77"/>
      <c r="BL122" s="601"/>
      <c r="BM122" s="602"/>
      <c r="BN122" s="157"/>
      <c r="BO122" s="158"/>
      <c r="BP122" s="159"/>
      <c r="BQ122" s="144"/>
      <c r="BS122" s="601"/>
      <c r="BT122" s="602"/>
      <c r="BU122" s="157"/>
      <c r="BV122" s="158"/>
      <c r="BW122" s="159"/>
      <c r="BX122" s="144"/>
      <c r="BZ122" s="601"/>
      <c r="CA122" s="602"/>
      <c r="CB122" s="157"/>
      <c r="CC122" s="158"/>
      <c r="CD122" s="159"/>
      <c r="CE122" s="144"/>
      <c r="CG122" s="601"/>
      <c r="CH122" s="602"/>
      <c r="CI122" s="157"/>
      <c r="CJ122" s="158"/>
      <c r="CK122" s="159"/>
      <c r="CL122" s="144"/>
      <c r="CN122" s="601"/>
      <c r="CO122" s="602"/>
      <c r="CP122" s="157"/>
      <c r="CQ122" s="158"/>
      <c r="CR122" s="159"/>
      <c r="CS122" s="144"/>
      <c r="CU122" s="601"/>
      <c r="CV122" s="602"/>
      <c r="CW122" s="157"/>
      <c r="CX122" s="158"/>
      <c r="CY122" s="159"/>
      <c r="CZ122" s="144"/>
      <c r="DB122" s="601"/>
      <c r="DC122" s="602"/>
      <c r="DD122" s="157"/>
      <c r="DE122" s="158"/>
      <c r="DF122" s="159"/>
      <c r="DG122" s="144"/>
      <c r="DI122" s="601"/>
      <c r="DJ122" s="602"/>
      <c r="DK122" s="157"/>
      <c r="DL122" s="158"/>
      <c r="DM122" s="159"/>
      <c r="DN122" s="144"/>
      <c r="DP122" s="601"/>
      <c r="DQ122" s="602"/>
      <c r="DR122" s="157"/>
      <c r="DS122" s="158"/>
      <c r="DT122" s="159"/>
      <c r="DU122" s="144"/>
      <c r="DW122" s="601"/>
      <c r="DX122" s="602"/>
      <c r="DY122" s="157"/>
      <c r="DZ122" s="158"/>
      <c r="EA122" s="159"/>
      <c r="EB122" s="144"/>
      <c r="ED122" s="601"/>
      <c r="EE122" s="602"/>
      <c r="EF122" s="157"/>
      <c r="EG122" s="158"/>
      <c r="EH122" s="159"/>
      <c r="EI122" s="144"/>
      <c r="EK122" s="601"/>
      <c r="EL122" s="602"/>
      <c r="EM122" s="157"/>
      <c r="EN122" s="158" t="s">
        <v>102</v>
      </c>
      <c r="EO122" s="159">
        <v>827270</v>
      </c>
      <c r="EP122" s="144"/>
      <c r="EQ122" s="77"/>
      <c r="ER122" s="601"/>
      <c r="ES122" s="602"/>
      <c r="ET122" s="157"/>
      <c r="EU122" s="158" t="s">
        <v>102</v>
      </c>
      <c r="EV122" s="159"/>
      <c r="EW122" s="144"/>
      <c r="EX122" s="77"/>
      <c r="EY122" s="601"/>
      <c r="EZ122" s="602"/>
      <c r="FA122" s="157"/>
      <c r="FB122" s="158" t="s">
        <v>102</v>
      </c>
      <c r="FC122" s="159">
        <v>827270</v>
      </c>
      <c r="FD122" s="144"/>
      <c r="FE122" s="77"/>
      <c r="FF122" s="601"/>
      <c r="FG122" s="602"/>
      <c r="FH122" s="157"/>
      <c r="FI122" s="158" t="s">
        <v>102</v>
      </c>
      <c r="FJ122" s="159">
        <v>827270</v>
      </c>
      <c r="FK122" s="144"/>
      <c r="FL122" s="77"/>
      <c r="FM122" s="601"/>
      <c r="FN122" s="602"/>
      <c r="FO122" s="157"/>
      <c r="FP122" s="158" t="s">
        <v>102</v>
      </c>
      <c r="FQ122" s="159">
        <v>827270</v>
      </c>
      <c r="FR122" s="144"/>
      <c r="FS122" s="77"/>
      <c r="FT122" s="601"/>
      <c r="FU122" s="602"/>
      <c r="FV122" s="157"/>
      <c r="FW122" s="158"/>
      <c r="FX122" s="159"/>
      <c r="FY122" s="144"/>
      <c r="FZ122" s="77"/>
      <c r="GA122" s="601"/>
      <c r="GB122" s="602"/>
      <c r="GC122" s="157"/>
      <c r="GD122" s="158"/>
      <c r="GE122" s="159"/>
      <c r="GF122" s="144"/>
      <c r="GG122" s="77"/>
      <c r="GH122" s="601"/>
      <c r="GI122" s="602"/>
      <c r="GJ122" s="157"/>
      <c r="GK122" s="158"/>
      <c r="GL122" s="159"/>
      <c r="GM122" s="144"/>
      <c r="GN122" s="77"/>
      <c r="GO122" s="601"/>
      <c r="GP122" s="602"/>
      <c r="GQ122" s="157"/>
      <c r="GR122" s="158"/>
      <c r="GS122" s="159"/>
      <c r="GT122" s="144"/>
      <c r="GV122" s="601"/>
      <c r="GW122" s="602"/>
      <c r="GX122" s="157"/>
      <c r="GY122" s="158"/>
      <c r="GZ122" s="159"/>
      <c r="HA122" s="144"/>
      <c r="HC122" s="601"/>
      <c r="HD122" s="602"/>
      <c r="HE122" s="157"/>
      <c r="HF122" s="158"/>
      <c r="HG122" s="159"/>
      <c r="HH122" s="144"/>
      <c r="HJ122" s="601"/>
      <c r="HK122" s="602"/>
      <c r="HL122" s="157"/>
      <c r="HM122" s="158"/>
      <c r="HN122" s="159"/>
      <c r="HO122" s="144"/>
      <c r="HQ122" s="601"/>
      <c r="HR122" s="602"/>
      <c r="HS122" s="157"/>
      <c r="HT122" s="158"/>
      <c r="HU122" s="159"/>
      <c r="HV122" s="144"/>
      <c r="HX122" s="601"/>
      <c r="HY122" s="602"/>
      <c r="HZ122" s="157"/>
      <c r="IA122" s="158"/>
      <c r="IB122" s="159"/>
      <c r="IC122" s="144"/>
      <c r="IE122" s="601"/>
      <c r="IF122" s="602"/>
      <c r="IG122" s="157"/>
      <c r="IH122" s="158"/>
      <c r="II122" s="159"/>
      <c r="IJ122" s="144"/>
      <c r="IL122" s="601"/>
      <c r="IM122" s="602"/>
      <c r="IN122" s="157"/>
      <c r="IO122" s="158"/>
      <c r="IP122" s="159"/>
      <c r="IQ122" s="144"/>
      <c r="IS122" s="601"/>
      <c r="IT122" s="602"/>
      <c r="IU122" s="157"/>
      <c r="IV122" s="158"/>
      <c r="IW122" s="159"/>
      <c r="IX122" s="144"/>
      <c r="IZ122" s="601"/>
      <c r="JA122" s="602"/>
      <c r="JB122" s="157"/>
      <c r="JC122" s="158"/>
      <c r="JD122" s="159"/>
      <c r="JE122" s="144"/>
      <c r="JG122" s="601"/>
      <c r="JH122" s="602"/>
      <c r="JI122" s="157"/>
      <c r="JJ122" s="158"/>
      <c r="JK122" s="159"/>
      <c r="JL122" s="144"/>
      <c r="JN122" s="601"/>
      <c r="JO122" s="602"/>
      <c r="JP122" s="157"/>
      <c r="JQ122" s="158"/>
      <c r="JR122" s="159"/>
      <c r="JS122" s="144"/>
    </row>
    <row r="123" spans="1:279" s="78" customFormat="1" hidden="1">
      <c r="A123" s="604" t="s">
        <v>103</v>
      </c>
      <c r="B123" s="605"/>
      <c r="C123" s="160"/>
      <c r="D123" s="158"/>
      <c r="E123" s="161"/>
      <c r="F123" s="144"/>
      <c r="G123" s="77"/>
      <c r="H123" s="604" t="s">
        <v>103</v>
      </c>
      <c r="I123" s="605"/>
      <c r="J123" s="160"/>
      <c r="K123" s="158" t="s">
        <v>104</v>
      </c>
      <c r="L123" s="161">
        <v>1</v>
      </c>
      <c r="M123" s="144"/>
      <c r="N123" s="77"/>
      <c r="O123" s="604" t="s">
        <v>103</v>
      </c>
      <c r="P123" s="605"/>
      <c r="Q123" s="160"/>
      <c r="R123" s="158" t="s">
        <v>104</v>
      </c>
      <c r="S123" s="161"/>
      <c r="T123" s="144"/>
      <c r="U123" s="77"/>
      <c r="V123" s="604" t="s">
        <v>103</v>
      </c>
      <c r="W123" s="605"/>
      <c r="X123" s="160"/>
      <c r="Y123" s="158" t="s">
        <v>104</v>
      </c>
      <c r="Z123" s="161">
        <v>1</v>
      </c>
      <c r="AA123" s="144"/>
      <c r="AB123" s="77"/>
      <c r="AC123" s="604" t="s">
        <v>103</v>
      </c>
      <c r="AD123" s="605"/>
      <c r="AE123" s="160"/>
      <c r="AF123" s="158"/>
      <c r="AG123" s="161"/>
      <c r="AH123" s="144"/>
      <c r="AI123" s="77"/>
      <c r="AJ123" s="604" t="s">
        <v>103</v>
      </c>
      <c r="AK123" s="605"/>
      <c r="AL123" s="160"/>
      <c r="AM123" s="158"/>
      <c r="AN123" s="161"/>
      <c r="AO123" s="144"/>
      <c r="AP123" s="77"/>
      <c r="AQ123" s="604" t="s">
        <v>103</v>
      </c>
      <c r="AR123" s="605"/>
      <c r="AS123" s="160"/>
      <c r="AT123" s="158"/>
      <c r="AU123" s="161"/>
      <c r="AV123" s="144"/>
      <c r="AW123" s="77"/>
      <c r="AX123" s="604" t="s">
        <v>103</v>
      </c>
      <c r="AY123" s="605"/>
      <c r="AZ123" s="160"/>
      <c r="BA123" s="158"/>
      <c r="BB123" s="161"/>
      <c r="BC123" s="144"/>
      <c r="BD123" s="77"/>
      <c r="BE123" s="604" t="s">
        <v>103</v>
      </c>
      <c r="BF123" s="605"/>
      <c r="BG123" s="160"/>
      <c r="BH123" s="158"/>
      <c r="BI123" s="161"/>
      <c r="BJ123" s="144"/>
      <c r="BK123" s="77"/>
      <c r="BL123" s="604" t="s">
        <v>103</v>
      </c>
      <c r="BM123" s="605"/>
      <c r="BN123" s="160"/>
      <c r="BO123" s="158"/>
      <c r="BP123" s="161"/>
      <c r="BQ123" s="144"/>
      <c r="BS123" s="604" t="s">
        <v>103</v>
      </c>
      <c r="BT123" s="605"/>
      <c r="BU123" s="160"/>
      <c r="BV123" s="158"/>
      <c r="BW123" s="161"/>
      <c r="BX123" s="144"/>
      <c r="BZ123" s="604" t="s">
        <v>103</v>
      </c>
      <c r="CA123" s="605"/>
      <c r="CB123" s="160"/>
      <c r="CC123" s="158"/>
      <c r="CD123" s="161"/>
      <c r="CE123" s="144"/>
      <c r="CG123" s="604" t="s">
        <v>103</v>
      </c>
      <c r="CH123" s="605"/>
      <c r="CI123" s="160"/>
      <c r="CJ123" s="158"/>
      <c r="CK123" s="161"/>
      <c r="CL123" s="144"/>
      <c r="CN123" s="604" t="s">
        <v>103</v>
      </c>
      <c r="CO123" s="605"/>
      <c r="CP123" s="160"/>
      <c r="CQ123" s="158"/>
      <c r="CR123" s="161"/>
      <c r="CS123" s="144"/>
      <c r="CU123" s="604" t="s">
        <v>103</v>
      </c>
      <c r="CV123" s="605"/>
      <c r="CW123" s="160"/>
      <c r="CX123" s="158"/>
      <c r="CY123" s="161"/>
      <c r="CZ123" s="144"/>
      <c r="DB123" s="604" t="s">
        <v>103</v>
      </c>
      <c r="DC123" s="605"/>
      <c r="DD123" s="160"/>
      <c r="DE123" s="158"/>
      <c r="DF123" s="161"/>
      <c r="DG123" s="144"/>
      <c r="DI123" s="604" t="s">
        <v>103</v>
      </c>
      <c r="DJ123" s="605"/>
      <c r="DK123" s="160"/>
      <c r="DL123" s="158"/>
      <c r="DM123" s="161"/>
      <c r="DN123" s="144"/>
      <c r="DP123" s="604" t="s">
        <v>103</v>
      </c>
      <c r="DQ123" s="605"/>
      <c r="DR123" s="160"/>
      <c r="DS123" s="158"/>
      <c r="DT123" s="161"/>
      <c r="DU123" s="144"/>
      <c r="DW123" s="604" t="s">
        <v>103</v>
      </c>
      <c r="DX123" s="605"/>
      <c r="DY123" s="160"/>
      <c r="DZ123" s="158"/>
      <c r="EA123" s="161"/>
      <c r="EB123" s="144"/>
      <c r="ED123" s="604" t="s">
        <v>103</v>
      </c>
      <c r="EE123" s="605"/>
      <c r="EF123" s="160"/>
      <c r="EG123" s="158"/>
      <c r="EH123" s="161"/>
      <c r="EI123" s="144"/>
      <c r="EK123" s="604" t="s">
        <v>103</v>
      </c>
      <c r="EL123" s="605"/>
      <c r="EM123" s="160"/>
      <c r="EN123" s="158" t="s">
        <v>104</v>
      </c>
      <c r="EO123" s="161">
        <v>1</v>
      </c>
      <c r="EP123" s="144"/>
      <c r="EQ123" s="77"/>
      <c r="ER123" s="604" t="s">
        <v>103</v>
      </c>
      <c r="ES123" s="605"/>
      <c r="ET123" s="160"/>
      <c r="EU123" s="158" t="s">
        <v>104</v>
      </c>
      <c r="EV123" s="161"/>
      <c r="EW123" s="144"/>
      <c r="EX123" s="77"/>
      <c r="EY123" s="604" t="s">
        <v>103</v>
      </c>
      <c r="EZ123" s="605"/>
      <c r="FA123" s="160"/>
      <c r="FB123" s="158" t="s">
        <v>104</v>
      </c>
      <c r="FC123" s="161">
        <v>1</v>
      </c>
      <c r="FD123" s="144"/>
      <c r="FE123" s="77"/>
      <c r="FF123" s="604" t="s">
        <v>103</v>
      </c>
      <c r="FG123" s="605"/>
      <c r="FH123" s="160"/>
      <c r="FI123" s="158"/>
      <c r="FJ123" s="161"/>
      <c r="FK123" s="144"/>
      <c r="FL123" s="77"/>
      <c r="FM123" s="604" t="s">
        <v>103</v>
      </c>
      <c r="FN123" s="605"/>
      <c r="FO123" s="160"/>
      <c r="FP123" s="158"/>
      <c r="FQ123" s="161"/>
      <c r="FR123" s="144"/>
      <c r="FS123" s="77"/>
      <c r="FT123" s="604" t="s">
        <v>103</v>
      </c>
      <c r="FU123" s="605"/>
      <c r="FV123" s="160"/>
      <c r="FW123" s="158"/>
      <c r="FX123" s="161"/>
      <c r="FY123" s="144"/>
      <c r="FZ123" s="77"/>
      <c r="GA123" s="604" t="s">
        <v>103</v>
      </c>
      <c r="GB123" s="605"/>
      <c r="GC123" s="160"/>
      <c r="GD123" s="158"/>
      <c r="GE123" s="161"/>
      <c r="GF123" s="144"/>
      <c r="GG123" s="77"/>
      <c r="GH123" s="604" t="s">
        <v>103</v>
      </c>
      <c r="GI123" s="605"/>
      <c r="GJ123" s="160"/>
      <c r="GK123" s="158"/>
      <c r="GL123" s="161"/>
      <c r="GM123" s="144"/>
      <c r="GN123" s="77"/>
      <c r="GO123" s="604" t="s">
        <v>103</v>
      </c>
      <c r="GP123" s="605"/>
      <c r="GQ123" s="160"/>
      <c r="GR123" s="158"/>
      <c r="GS123" s="161"/>
      <c r="GT123" s="144"/>
      <c r="GV123" s="604" t="s">
        <v>103</v>
      </c>
      <c r="GW123" s="605"/>
      <c r="GX123" s="160"/>
      <c r="GY123" s="158"/>
      <c r="GZ123" s="161"/>
      <c r="HA123" s="144"/>
      <c r="HC123" s="604" t="s">
        <v>103</v>
      </c>
      <c r="HD123" s="605"/>
      <c r="HE123" s="160"/>
      <c r="HF123" s="158"/>
      <c r="HG123" s="161"/>
      <c r="HH123" s="144"/>
      <c r="HJ123" s="604" t="s">
        <v>103</v>
      </c>
      <c r="HK123" s="605"/>
      <c r="HL123" s="160"/>
      <c r="HM123" s="158"/>
      <c r="HN123" s="161"/>
      <c r="HO123" s="144"/>
      <c r="HQ123" s="604" t="s">
        <v>103</v>
      </c>
      <c r="HR123" s="605"/>
      <c r="HS123" s="160"/>
      <c r="HT123" s="158"/>
      <c r="HU123" s="161"/>
      <c r="HV123" s="144"/>
      <c r="HX123" s="604" t="s">
        <v>103</v>
      </c>
      <c r="HY123" s="605"/>
      <c r="HZ123" s="160"/>
      <c r="IA123" s="158"/>
      <c r="IB123" s="161"/>
      <c r="IC123" s="144"/>
      <c r="IE123" s="604" t="s">
        <v>103</v>
      </c>
      <c r="IF123" s="605"/>
      <c r="IG123" s="160"/>
      <c r="IH123" s="158"/>
      <c r="II123" s="161"/>
      <c r="IJ123" s="144"/>
      <c r="IL123" s="604" t="s">
        <v>103</v>
      </c>
      <c r="IM123" s="605"/>
      <c r="IN123" s="160"/>
      <c r="IO123" s="158"/>
      <c r="IP123" s="161"/>
      <c r="IQ123" s="144"/>
      <c r="IS123" s="604" t="s">
        <v>103</v>
      </c>
      <c r="IT123" s="605"/>
      <c r="IU123" s="160"/>
      <c r="IV123" s="158"/>
      <c r="IW123" s="161"/>
      <c r="IX123" s="144"/>
      <c r="IZ123" s="604" t="s">
        <v>103</v>
      </c>
      <c r="JA123" s="605"/>
      <c r="JB123" s="160"/>
      <c r="JC123" s="158"/>
      <c r="JD123" s="161"/>
      <c r="JE123" s="144"/>
      <c r="JG123" s="604" t="s">
        <v>103</v>
      </c>
      <c r="JH123" s="605"/>
      <c r="JI123" s="160"/>
      <c r="JJ123" s="158"/>
      <c r="JK123" s="161"/>
      <c r="JL123" s="144"/>
      <c r="JN123" s="604" t="s">
        <v>103</v>
      </c>
      <c r="JO123" s="605"/>
      <c r="JP123" s="160"/>
      <c r="JQ123" s="158"/>
      <c r="JR123" s="161"/>
      <c r="JS123" s="144"/>
    </row>
    <row r="124" spans="1:279" s="78" customFormat="1" ht="15.75" hidden="1" customHeight="1">
      <c r="A124" s="604" t="s">
        <v>105</v>
      </c>
      <c r="B124" s="605"/>
      <c r="C124" s="157"/>
      <c r="D124" s="183"/>
      <c r="E124" s="162"/>
      <c r="F124" s="144"/>
      <c r="G124" s="77"/>
      <c r="H124" s="604" t="s">
        <v>105</v>
      </c>
      <c r="I124" s="605"/>
      <c r="J124" s="157"/>
      <c r="K124" s="158" t="s">
        <v>106</v>
      </c>
      <c r="L124" s="162"/>
      <c r="M124" s="144"/>
      <c r="N124" s="77"/>
      <c r="O124" s="604" t="s">
        <v>105</v>
      </c>
      <c r="P124" s="605"/>
      <c r="Q124" s="157"/>
      <c r="R124" s="158" t="s">
        <v>106</v>
      </c>
      <c r="S124" s="162"/>
      <c r="T124" s="144"/>
      <c r="U124" s="77"/>
      <c r="V124" s="604" t="s">
        <v>105</v>
      </c>
      <c r="W124" s="605"/>
      <c r="X124" s="157"/>
      <c r="Y124" s="158"/>
      <c r="Z124" s="162"/>
      <c r="AA124" s="144"/>
      <c r="AB124" s="77"/>
      <c r="AC124" s="604" t="s">
        <v>105</v>
      </c>
      <c r="AD124" s="605"/>
      <c r="AE124" s="157"/>
      <c r="AF124" s="158"/>
      <c r="AG124" s="162"/>
      <c r="AH124" s="144"/>
      <c r="AI124" s="77"/>
      <c r="AJ124" s="604" t="s">
        <v>105</v>
      </c>
      <c r="AK124" s="605"/>
      <c r="AL124" s="157"/>
      <c r="AM124" s="158"/>
      <c r="AN124" s="162"/>
      <c r="AO124" s="144"/>
      <c r="AP124" s="77"/>
      <c r="AQ124" s="604" t="s">
        <v>105</v>
      </c>
      <c r="AR124" s="605"/>
      <c r="AS124" s="157"/>
      <c r="AT124" s="158"/>
      <c r="AU124" s="162"/>
      <c r="AV124" s="144"/>
      <c r="AW124" s="77"/>
      <c r="AX124" s="604" t="s">
        <v>105</v>
      </c>
      <c r="AY124" s="605"/>
      <c r="AZ124" s="157"/>
      <c r="BA124" s="158"/>
      <c r="BB124" s="162"/>
      <c r="BC124" s="144"/>
      <c r="BD124" s="77"/>
      <c r="BE124" s="604" t="s">
        <v>105</v>
      </c>
      <c r="BF124" s="605"/>
      <c r="BG124" s="157"/>
      <c r="BH124" s="158"/>
      <c r="BI124" s="162"/>
      <c r="BJ124" s="144"/>
      <c r="BK124" s="77"/>
      <c r="BL124" s="604" t="s">
        <v>105</v>
      </c>
      <c r="BM124" s="605"/>
      <c r="BN124" s="157"/>
      <c r="BO124" s="158"/>
      <c r="BP124" s="162"/>
      <c r="BQ124" s="144"/>
      <c r="BS124" s="604" t="s">
        <v>105</v>
      </c>
      <c r="BT124" s="605"/>
      <c r="BU124" s="157"/>
      <c r="BV124" s="158"/>
      <c r="BW124" s="162"/>
      <c r="BX124" s="144"/>
      <c r="BZ124" s="604" t="s">
        <v>105</v>
      </c>
      <c r="CA124" s="605"/>
      <c r="CB124" s="157"/>
      <c r="CC124" s="158"/>
      <c r="CD124" s="162"/>
      <c r="CE124" s="144"/>
      <c r="CG124" s="604" t="s">
        <v>105</v>
      </c>
      <c r="CH124" s="605"/>
      <c r="CI124" s="157"/>
      <c r="CJ124" s="158"/>
      <c r="CK124" s="162"/>
      <c r="CL124" s="144"/>
      <c r="CN124" s="604" t="s">
        <v>105</v>
      </c>
      <c r="CO124" s="605"/>
      <c r="CP124" s="157"/>
      <c r="CQ124" s="158"/>
      <c r="CR124" s="162"/>
      <c r="CS124" s="144"/>
      <c r="CU124" s="604" t="s">
        <v>105</v>
      </c>
      <c r="CV124" s="605"/>
      <c r="CW124" s="157"/>
      <c r="CX124" s="158"/>
      <c r="CY124" s="162"/>
      <c r="CZ124" s="144"/>
      <c r="DB124" s="604" t="s">
        <v>105</v>
      </c>
      <c r="DC124" s="605"/>
      <c r="DD124" s="157"/>
      <c r="DE124" s="158"/>
      <c r="DF124" s="162"/>
      <c r="DG124" s="144"/>
      <c r="DI124" s="604" t="s">
        <v>105</v>
      </c>
      <c r="DJ124" s="605"/>
      <c r="DK124" s="157"/>
      <c r="DL124" s="158"/>
      <c r="DM124" s="162"/>
      <c r="DN124" s="144"/>
      <c r="DP124" s="604" t="s">
        <v>105</v>
      </c>
      <c r="DQ124" s="605"/>
      <c r="DR124" s="157"/>
      <c r="DS124" s="158"/>
      <c r="DT124" s="162"/>
      <c r="DU124" s="144"/>
      <c r="DW124" s="604" t="s">
        <v>105</v>
      </c>
      <c r="DX124" s="605"/>
      <c r="DY124" s="157"/>
      <c r="DZ124" s="158"/>
      <c r="EA124" s="162"/>
      <c r="EB124" s="144"/>
      <c r="ED124" s="604" t="s">
        <v>105</v>
      </c>
      <c r="EE124" s="605"/>
      <c r="EF124" s="157"/>
      <c r="EG124" s="158"/>
      <c r="EH124" s="162"/>
      <c r="EI124" s="144"/>
      <c r="EK124" s="604" t="s">
        <v>105</v>
      </c>
      <c r="EL124" s="605"/>
      <c r="EM124" s="157"/>
      <c r="EN124" s="158" t="s">
        <v>106</v>
      </c>
      <c r="EO124" s="162"/>
      <c r="EP124" s="144"/>
      <c r="EQ124" s="77"/>
      <c r="ER124" s="604" t="s">
        <v>105</v>
      </c>
      <c r="ES124" s="605"/>
      <c r="ET124" s="157"/>
      <c r="EU124" s="158" t="s">
        <v>106</v>
      </c>
      <c r="EV124" s="162"/>
      <c r="EW124" s="144"/>
      <c r="EX124" s="77"/>
      <c r="EY124" s="604" t="s">
        <v>105</v>
      </c>
      <c r="EZ124" s="605"/>
      <c r="FA124" s="157"/>
      <c r="FB124" s="158"/>
      <c r="FC124" s="162"/>
      <c r="FD124" s="144"/>
      <c r="FE124" s="77"/>
      <c r="FF124" s="604" t="s">
        <v>105</v>
      </c>
      <c r="FG124" s="605"/>
      <c r="FH124" s="157"/>
      <c r="FI124" s="158"/>
      <c r="FJ124" s="162"/>
      <c r="FK124" s="144"/>
      <c r="FL124" s="77"/>
      <c r="FM124" s="604" t="s">
        <v>105</v>
      </c>
      <c r="FN124" s="605"/>
      <c r="FO124" s="157"/>
      <c r="FP124" s="158"/>
      <c r="FQ124" s="162"/>
      <c r="FR124" s="144"/>
      <c r="FS124" s="77"/>
      <c r="FT124" s="604" t="s">
        <v>105</v>
      </c>
      <c r="FU124" s="605"/>
      <c r="FV124" s="157"/>
      <c r="FW124" s="158"/>
      <c r="FX124" s="162"/>
      <c r="FY124" s="144"/>
      <c r="FZ124" s="77"/>
      <c r="GA124" s="604" t="s">
        <v>105</v>
      </c>
      <c r="GB124" s="605"/>
      <c r="GC124" s="157"/>
      <c r="GD124" s="158"/>
      <c r="GE124" s="162"/>
      <c r="GF124" s="144"/>
      <c r="GG124" s="77"/>
      <c r="GH124" s="604" t="s">
        <v>105</v>
      </c>
      <c r="GI124" s="605"/>
      <c r="GJ124" s="157"/>
      <c r="GK124" s="158"/>
      <c r="GL124" s="162"/>
      <c r="GM124" s="144"/>
      <c r="GN124" s="77"/>
      <c r="GO124" s="604" t="s">
        <v>105</v>
      </c>
      <c r="GP124" s="605"/>
      <c r="GQ124" s="157"/>
      <c r="GR124" s="158"/>
      <c r="GS124" s="162"/>
      <c r="GT124" s="144"/>
      <c r="GV124" s="604" t="s">
        <v>105</v>
      </c>
      <c r="GW124" s="605"/>
      <c r="GX124" s="157"/>
      <c r="GY124" s="158"/>
      <c r="GZ124" s="162"/>
      <c r="HA124" s="144"/>
      <c r="HC124" s="604" t="s">
        <v>105</v>
      </c>
      <c r="HD124" s="605"/>
      <c r="HE124" s="157"/>
      <c r="HF124" s="158"/>
      <c r="HG124" s="162"/>
      <c r="HH124" s="144"/>
      <c r="HJ124" s="604" t="s">
        <v>105</v>
      </c>
      <c r="HK124" s="605"/>
      <c r="HL124" s="157"/>
      <c r="HM124" s="158"/>
      <c r="HN124" s="162"/>
      <c r="HO124" s="144"/>
      <c r="HQ124" s="604" t="s">
        <v>105</v>
      </c>
      <c r="HR124" s="605"/>
      <c r="HS124" s="157"/>
      <c r="HT124" s="158"/>
      <c r="HU124" s="162"/>
      <c r="HV124" s="144"/>
      <c r="HX124" s="604" t="s">
        <v>105</v>
      </c>
      <c r="HY124" s="605"/>
      <c r="HZ124" s="157"/>
      <c r="IA124" s="158"/>
      <c r="IB124" s="162"/>
      <c r="IC124" s="144"/>
      <c r="IE124" s="604" t="s">
        <v>105</v>
      </c>
      <c r="IF124" s="605"/>
      <c r="IG124" s="157"/>
      <c r="IH124" s="158"/>
      <c r="II124" s="162"/>
      <c r="IJ124" s="144"/>
      <c r="IL124" s="604" t="s">
        <v>105</v>
      </c>
      <c r="IM124" s="605"/>
      <c r="IN124" s="157"/>
      <c r="IO124" s="158"/>
      <c r="IP124" s="162"/>
      <c r="IQ124" s="144"/>
      <c r="IS124" s="604" t="s">
        <v>105</v>
      </c>
      <c r="IT124" s="605"/>
      <c r="IU124" s="157"/>
      <c r="IV124" s="158"/>
      <c r="IW124" s="162"/>
      <c r="IX124" s="144"/>
      <c r="IZ124" s="604" t="s">
        <v>105</v>
      </c>
      <c r="JA124" s="605"/>
      <c r="JB124" s="157"/>
      <c r="JC124" s="158"/>
      <c r="JD124" s="162"/>
      <c r="JE124" s="144"/>
      <c r="JG124" s="604" t="s">
        <v>105</v>
      </c>
      <c r="JH124" s="605"/>
      <c r="JI124" s="157"/>
      <c r="JJ124" s="158"/>
      <c r="JK124" s="162"/>
      <c r="JL124" s="144"/>
      <c r="JN124" s="604" t="s">
        <v>105</v>
      </c>
      <c r="JO124" s="605"/>
      <c r="JP124" s="157"/>
      <c r="JQ124" s="158"/>
      <c r="JR124" s="162"/>
      <c r="JS124" s="144"/>
    </row>
    <row r="125" spans="1:279" s="78" customFormat="1" ht="15.75" hidden="1" customHeight="1">
      <c r="A125" s="163" t="s">
        <v>107</v>
      </c>
      <c r="B125" s="165"/>
      <c r="C125" s="157"/>
      <c r="D125" s="158"/>
      <c r="E125" s="166"/>
      <c r="F125" s="144"/>
      <c r="G125" s="77"/>
      <c r="H125" s="163" t="s">
        <v>107</v>
      </c>
      <c r="I125" s="165"/>
      <c r="J125" s="157"/>
      <c r="K125" s="158" t="s">
        <v>108</v>
      </c>
      <c r="L125" s="166"/>
      <c r="M125" s="144"/>
      <c r="N125" s="77"/>
      <c r="O125" s="163" t="s">
        <v>107</v>
      </c>
      <c r="P125" s="165"/>
      <c r="Q125" s="157"/>
      <c r="R125" s="158" t="s">
        <v>108</v>
      </c>
      <c r="S125" s="166"/>
      <c r="T125" s="144"/>
      <c r="U125" s="77"/>
      <c r="V125" s="163" t="s">
        <v>107</v>
      </c>
      <c r="W125" s="165"/>
      <c r="X125" s="157"/>
      <c r="Y125" s="158"/>
      <c r="Z125" s="166"/>
      <c r="AA125" s="144"/>
      <c r="AB125" s="77"/>
      <c r="AC125" s="163" t="s">
        <v>107</v>
      </c>
      <c r="AD125" s="165"/>
      <c r="AE125" s="157"/>
      <c r="AF125" s="158"/>
      <c r="AG125" s="166"/>
      <c r="AH125" s="144"/>
      <c r="AI125" s="77"/>
      <c r="AJ125" s="163" t="s">
        <v>107</v>
      </c>
      <c r="AK125" s="165"/>
      <c r="AL125" s="157"/>
      <c r="AM125" s="158"/>
      <c r="AN125" s="166"/>
      <c r="AO125" s="144"/>
      <c r="AP125" s="77"/>
      <c r="AQ125" s="163" t="s">
        <v>107</v>
      </c>
      <c r="AR125" s="165"/>
      <c r="AS125" s="157"/>
      <c r="AT125" s="158"/>
      <c r="AU125" s="166"/>
      <c r="AV125" s="144"/>
      <c r="AW125" s="77"/>
      <c r="AX125" s="163" t="s">
        <v>107</v>
      </c>
      <c r="AY125" s="165"/>
      <c r="AZ125" s="157"/>
      <c r="BA125" s="158"/>
      <c r="BB125" s="166"/>
      <c r="BC125" s="144"/>
      <c r="BD125" s="77"/>
      <c r="BE125" s="163" t="s">
        <v>107</v>
      </c>
      <c r="BF125" s="165"/>
      <c r="BG125" s="157"/>
      <c r="BH125" s="158"/>
      <c r="BI125" s="166"/>
      <c r="BJ125" s="144"/>
      <c r="BK125" s="77"/>
      <c r="BL125" s="163" t="s">
        <v>107</v>
      </c>
      <c r="BM125" s="165"/>
      <c r="BN125" s="157"/>
      <c r="BO125" s="158"/>
      <c r="BP125" s="166"/>
      <c r="BQ125" s="144"/>
      <c r="BS125" s="163" t="s">
        <v>107</v>
      </c>
      <c r="BT125" s="165"/>
      <c r="BU125" s="157"/>
      <c r="BV125" s="158"/>
      <c r="BW125" s="166"/>
      <c r="BX125" s="144"/>
      <c r="BZ125" s="163" t="s">
        <v>107</v>
      </c>
      <c r="CA125" s="165"/>
      <c r="CB125" s="157"/>
      <c r="CC125" s="158"/>
      <c r="CD125" s="166"/>
      <c r="CE125" s="144"/>
      <c r="CG125" s="163" t="s">
        <v>107</v>
      </c>
      <c r="CH125" s="165"/>
      <c r="CI125" s="157"/>
      <c r="CJ125" s="158"/>
      <c r="CK125" s="166"/>
      <c r="CL125" s="144"/>
      <c r="CN125" s="163" t="s">
        <v>107</v>
      </c>
      <c r="CO125" s="165"/>
      <c r="CP125" s="157"/>
      <c r="CQ125" s="158"/>
      <c r="CR125" s="166"/>
      <c r="CS125" s="144"/>
      <c r="CU125" s="163" t="s">
        <v>107</v>
      </c>
      <c r="CV125" s="165"/>
      <c r="CW125" s="157"/>
      <c r="CX125" s="158"/>
      <c r="CY125" s="166"/>
      <c r="CZ125" s="144"/>
      <c r="DB125" s="163" t="s">
        <v>107</v>
      </c>
      <c r="DC125" s="165"/>
      <c r="DD125" s="157"/>
      <c r="DE125" s="158"/>
      <c r="DF125" s="166"/>
      <c r="DG125" s="144"/>
      <c r="DI125" s="163" t="s">
        <v>107</v>
      </c>
      <c r="DJ125" s="165"/>
      <c r="DK125" s="157"/>
      <c r="DL125" s="158"/>
      <c r="DM125" s="166"/>
      <c r="DN125" s="144"/>
      <c r="DP125" s="163" t="s">
        <v>107</v>
      </c>
      <c r="DQ125" s="165"/>
      <c r="DR125" s="157"/>
      <c r="DS125" s="158"/>
      <c r="DT125" s="166"/>
      <c r="DU125" s="144"/>
      <c r="DW125" s="163" t="s">
        <v>107</v>
      </c>
      <c r="DX125" s="165"/>
      <c r="DY125" s="157"/>
      <c r="DZ125" s="158"/>
      <c r="EA125" s="166"/>
      <c r="EB125" s="144"/>
      <c r="ED125" s="163" t="s">
        <v>107</v>
      </c>
      <c r="EE125" s="165"/>
      <c r="EF125" s="157"/>
      <c r="EG125" s="158"/>
      <c r="EH125" s="166"/>
      <c r="EI125" s="144"/>
      <c r="EK125" s="163" t="s">
        <v>107</v>
      </c>
      <c r="EL125" s="165"/>
      <c r="EM125" s="157"/>
      <c r="EN125" s="158" t="s">
        <v>108</v>
      </c>
      <c r="EO125" s="166"/>
      <c r="EP125" s="144"/>
      <c r="EQ125" s="77"/>
      <c r="ER125" s="163" t="s">
        <v>107</v>
      </c>
      <c r="ES125" s="165"/>
      <c r="ET125" s="157"/>
      <c r="EU125" s="158" t="s">
        <v>108</v>
      </c>
      <c r="EV125" s="166"/>
      <c r="EW125" s="144"/>
      <c r="EX125" s="77"/>
      <c r="EY125" s="163" t="s">
        <v>107</v>
      </c>
      <c r="EZ125" s="165"/>
      <c r="FA125" s="157"/>
      <c r="FB125" s="158"/>
      <c r="FC125" s="166"/>
      <c r="FD125" s="144"/>
      <c r="FE125" s="77"/>
      <c r="FF125" s="163" t="s">
        <v>107</v>
      </c>
      <c r="FG125" s="165"/>
      <c r="FH125" s="157"/>
      <c r="FI125" s="158"/>
      <c r="FJ125" s="166"/>
      <c r="FK125" s="144"/>
      <c r="FL125" s="77"/>
      <c r="FM125" s="163" t="s">
        <v>107</v>
      </c>
      <c r="FN125" s="165"/>
      <c r="FO125" s="157"/>
      <c r="FP125" s="158"/>
      <c r="FQ125" s="166"/>
      <c r="FR125" s="144"/>
      <c r="FS125" s="77"/>
      <c r="FT125" s="163" t="s">
        <v>107</v>
      </c>
      <c r="FU125" s="165"/>
      <c r="FV125" s="157"/>
      <c r="FW125" s="158"/>
      <c r="FX125" s="166"/>
      <c r="FY125" s="144"/>
      <c r="FZ125" s="77"/>
      <c r="GA125" s="163" t="s">
        <v>107</v>
      </c>
      <c r="GB125" s="165"/>
      <c r="GC125" s="157"/>
      <c r="GD125" s="158"/>
      <c r="GE125" s="166"/>
      <c r="GF125" s="144"/>
      <c r="GG125" s="77"/>
      <c r="GH125" s="163" t="s">
        <v>107</v>
      </c>
      <c r="GI125" s="165"/>
      <c r="GJ125" s="157"/>
      <c r="GK125" s="158"/>
      <c r="GL125" s="166"/>
      <c r="GM125" s="144"/>
      <c r="GN125" s="77"/>
      <c r="GO125" s="163" t="s">
        <v>107</v>
      </c>
      <c r="GP125" s="165"/>
      <c r="GQ125" s="157"/>
      <c r="GR125" s="158"/>
      <c r="GS125" s="166"/>
      <c r="GT125" s="144"/>
      <c r="GV125" s="163" t="s">
        <v>107</v>
      </c>
      <c r="GW125" s="165"/>
      <c r="GX125" s="157"/>
      <c r="GY125" s="158"/>
      <c r="GZ125" s="166"/>
      <c r="HA125" s="144"/>
      <c r="HC125" s="163" t="s">
        <v>107</v>
      </c>
      <c r="HD125" s="165"/>
      <c r="HE125" s="157"/>
      <c r="HF125" s="158"/>
      <c r="HG125" s="166"/>
      <c r="HH125" s="144"/>
      <c r="HJ125" s="163" t="s">
        <v>107</v>
      </c>
      <c r="HK125" s="165"/>
      <c r="HL125" s="157"/>
      <c r="HM125" s="158"/>
      <c r="HN125" s="166"/>
      <c r="HO125" s="144"/>
      <c r="HQ125" s="163" t="s">
        <v>107</v>
      </c>
      <c r="HR125" s="165"/>
      <c r="HS125" s="157"/>
      <c r="HT125" s="158"/>
      <c r="HU125" s="166"/>
      <c r="HV125" s="144"/>
      <c r="HX125" s="163" t="s">
        <v>107</v>
      </c>
      <c r="HY125" s="165"/>
      <c r="HZ125" s="157"/>
      <c r="IA125" s="158"/>
      <c r="IB125" s="166"/>
      <c r="IC125" s="144"/>
      <c r="IE125" s="163" t="s">
        <v>107</v>
      </c>
      <c r="IF125" s="165"/>
      <c r="IG125" s="157"/>
      <c r="IH125" s="158"/>
      <c r="II125" s="166"/>
      <c r="IJ125" s="144"/>
      <c r="IL125" s="163" t="s">
        <v>107</v>
      </c>
      <c r="IM125" s="165"/>
      <c r="IN125" s="157"/>
      <c r="IO125" s="158"/>
      <c r="IP125" s="166"/>
      <c r="IQ125" s="144"/>
      <c r="IS125" s="163" t="s">
        <v>107</v>
      </c>
      <c r="IT125" s="165"/>
      <c r="IU125" s="157"/>
      <c r="IV125" s="158"/>
      <c r="IW125" s="166"/>
      <c r="IX125" s="144"/>
      <c r="IZ125" s="163" t="s">
        <v>107</v>
      </c>
      <c r="JA125" s="165"/>
      <c r="JB125" s="157"/>
      <c r="JC125" s="158"/>
      <c r="JD125" s="166"/>
      <c r="JE125" s="144"/>
      <c r="JG125" s="163" t="s">
        <v>107</v>
      </c>
      <c r="JH125" s="165"/>
      <c r="JI125" s="157"/>
      <c r="JJ125" s="158"/>
      <c r="JK125" s="166"/>
      <c r="JL125" s="144"/>
      <c r="JN125" s="163" t="s">
        <v>107</v>
      </c>
      <c r="JO125" s="165"/>
      <c r="JP125" s="157"/>
      <c r="JQ125" s="158"/>
      <c r="JR125" s="166"/>
      <c r="JS125" s="144"/>
    </row>
    <row r="126" spans="1:279" s="78" customFormat="1" ht="12.75" hidden="1">
      <c r="A126" s="167" t="s">
        <v>109</v>
      </c>
      <c r="B126" s="170"/>
      <c r="C126" s="157"/>
      <c r="D126" s="158"/>
      <c r="E126" s="171"/>
      <c r="F126" s="144"/>
      <c r="G126" s="77"/>
      <c r="H126" s="167" t="s">
        <v>109</v>
      </c>
      <c r="I126" s="170"/>
      <c r="J126" s="157"/>
      <c r="K126" s="158" t="s">
        <v>110</v>
      </c>
      <c r="L126" s="171"/>
      <c r="M126" s="144"/>
      <c r="N126" s="77"/>
      <c r="O126" s="167" t="s">
        <v>109</v>
      </c>
      <c r="P126" s="170"/>
      <c r="Q126" s="157"/>
      <c r="R126" s="158" t="s">
        <v>110</v>
      </c>
      <c r="S126" s="171"/>
      <c r="T126" s="144"/>
      <c r="U126" s="77"/>
      <c r="V126" s="167" t="s">
        <v>109</v>
      </c>
      <c r="W126" s="170"/>
      <c r="X126" s="157"/>
      <c r="Y126" s="158"/>
      <c r="Z126" s="171"/>
      <c r="AA126" s="144"/>
      <c r="AB126" s="77"/>
      <c r="AC126" s="167" t="s">
        <v>109</v>
      </c>
      <c r="AD126" s="170"/>
      <c r="AE126" s="157"/>
      <c r="AF126" s="158"/>
      <c r="AG126" s="171"/>
      <c r="AH126" s="144"/>
      <c r="AI126" s="77"/>
      <c r="AJ126" s="167" t="s">
        <v>109</v>
      </c>
      <c r="AK126" s="170"/>
      <c r="AL126" s="157"/>
      <c r="AM126" s="158"/>
      <c r="AN126" s="171"/>
      <c r="AO126" s="144"/>
      <c r="AP126" s="77"/>
      <c r="AQ126" s="167" t="s">
        <v>109</v>
      </c>
      <c r="AR126" s="170"/>
      <c r="AS126" s="157"/>
      <c r="AT126" s="158"/>
      <c r="AU126" s="171"/>
      <c r="AV126" s="144"/>
      <c r="AW126" s="77"/>
      <c r="AX126" s="167" t="s">
        <v>109</v>
      </c>
      <c r="AY126" s="170"/>
      <c r="AZ126" s="157"/>
      <c r="BA126" s="158"/>
      <c r="BB126" s="171"/>
      <c r="BC126" s="144"/>
      <c r="BD126" s="77"/>
      <c r="BE126" s="167" t="s">
        <v>109</v>
      </c>
      <c r="BF126" s="170"/>
      <c r="BG126" s="157"/>
      <c r="BH126" s="158"/>
      <c r="BI126" s="171"/>
      <c r="BJ126" s="144"/>
      <c r="BK126" s="77"/>
      <c r="BL126" s="167" t="s">
        <v>109</v>
      </c>
      <c r="BM126" s="170"/>
      <c r="BN126" s="157"/>
      <c r="BO126" s="158"/>
      <c r="BP126" s="171"/>
      <c r="BQ126" s="144"/>
      <c r="BS126" s="167" t="s">
        <v>109</v>
      </c>
      <c r="BT126" s="170"/>
      <c r="BU126" s="157"/>
      <c r="BV126" s="158"/>
      <c r="BW126" s="171"/>
      <c r="BX126" s="144"/>
      <c r="BZ126" s="167" t="s">
        <v>109</v>
      </c>
      <c r="CA126" s="170"/>
      <c r="CB126" s="157"/>
      <c r="CC126" s="158"/>
      <c r="CD126" s="171"/>
      <c r="CE126" s="144"/>
      <c r="CG126" s="167" t="s">
        <v>109</v>
      </c>
      <c r="CH126" s="170"/>
      <c r="CI126" s="157"/>
      <c r="CJ126" s="158"/>
      <c r="CK126" s="171"/>
      <c r="CL126" s="144"/>
      <c r="CN126" s="167" t="s">
        <v>109</v>
      </c>
      <c r="CO126" s="170"/>
      <c r="CP126" s="157"/>
      <c r="CQ126" s="158"/>
      <c r="CR126" s="171"/>
      <c r="CS126" s="144"/>
      <c r="CU126" s="167" t="s">
        <v>109</v>
      </c>
      <c r="CV126" s="170"/>
      <c r="CW126" s="157"/>
      <c r="CX126" s="158"/>
      <c r="CY126" s="171"/>
      <c r="CZ126" s="144"/>
      <c r="DB126" s="167" t="s">
        <v>109</v>
      </c>
      <c r="DC126" s="170"/>
      <c r="DD126" s="157"/>
      <c r="DE126" s="158"/>
      <c r="DF126" s="171"/>
      <c r="DG126" s="144"/>
      <c r="DI126" s="167" t="s">
        <v>109</v>
      </c>
      <c r="DJ126" s="170"/>
      <c r="DK126" s="157"/>
      <c r="DL126" s="158"/>
      <c r="DM126" s="171"/>
      <c r="DN126" s="144"/>
      <c r="DP126" s="167" t="s">
        <v>109</v>
      </c>
      <c r="DQ126" s="170"/>
      <c r="DR126" s="157"/>
      <c r="DS126" s="158"/>
      <c r="DT126" s="171"/>
      <c r="DU126" s="144"/>
      <c r="DW126" s="167" t="s">
        <v>109</v>
      </c>
      <c r="DX126" s="170"/>
      <c r="DY126" s="157"/>
      <c r="DZ126" s="158"/>
      <c r="EA126" s="171"/>
      <c r="EB126" s="144"/>
      <c r="ED126" s="167" t="s">
        <v>109</v>
      </c>
      <c r="EE126" s="170"/>
      <c r="EF126" s="157"/>
      <c r="EG126" s="158"/>
      <c r="EH126" s="171"/>
      <c r="EI126" s="144"/>
      <c r="EK126" s="167" t="s">
        <v>109</v>
      </c>
      <c r="EL126" s="170"/>
      <c r="EM126" s="157"/>
      <c r="EN126" s="158" t="s">
        <v>110</v>
      </c>
      <c r="EO126" s="171"/>
      <c r="EP126" s="144"/>
      <c r="EQ126" s="77"/>
      <c r="ER126" s="167" t="s">
        <v>109</v>
      </c>
      <c r="ES126" s="170"/>
      <c r="ET126" s="157"/>
      <c r="EU126" s="158" t="s">
        <v>110</v>
      </c>
      <c r="EV126" s="171"/>
      <c r="EW126" s="144"/>
      <c r="EX126" s="77"/>
      <c r="EY126" s="167" t="s">
        <v>109</v>
      </c>
      <c r="EZ126" s="170"/>
      <c r="FA126" s="157"/>
      <c r="FB126" s="158"/>
      <c r="FC126" s="171"/>
      <c r="FD126" s="144"/>
      <c r="FE126" s="77"/>
      <c r="FF126" s="167" t="s">
        <v>109</v>
      </c>
      <c r="FG126" s="170"/>
      <c r="FH126" s="157"/>
      <c r="FI126" s="158"/>
      <c r="FJ126" s="171"/>
      <c r="FK126" s="144"/>
      <c r="FL126" s="77"/>
      <c r="FM126" s="167" t="s">
        <v>109</v>
      </c>
      <c r="FN126" s="170"/>
      <c r="FO126" s="157"/>
      <c r="FP126" s="158"/>
      <c r="FQ126" s="171"/>
      <c r="FR126" s="144"/>
      <c r="FS126" s="77"/>
      <c r="FT126" s="167" t="s">
        <v>109</v>
      </c>
      <c r="FU126" s="170"/>
      <c r="FV126" s="157"/>
      <c r="FW126" s="158"/>
      <c r="FX126" s="171"/>
      <c r="FY126" s="144"/>
      <c r="FZ126" s="77"/>
      <c r="GA126" s="167" t="s">
        <v>109</v>
      </c>
      <c r="GB126" s="170"/>
      <c r="GC126" s="157"/>
      <c r="GD126" s="158"/>
      <c r="GE126" s="171"/>
      <c r="GF126" s="144"/>
      <c r="GG126" s="77"/>
      <c r="GH126" s="167" t="s">
        <v>109</v>
      </c>
      <c r="GI126" s="170"/>
      <c r="GJ126" s="157"/>
      <c r="GK126" s="158"/>
      <c r="GL126" s="171"/>
      <c r="GM126" s="144"/>
      <c r="GN126" s="77"/>
      <c r="GO126" s="167" t="s">
        <v>109</v>
      </c>
      <c r="GP126" s="170"/>
      <c r="GQ126" s="157"/>
      <c r="GR126" s="158"/>
      <c r="GS126" s="171"/>
      <c r="GT126" s="144"/>
      <c r="GV126" s="167" t="s">
        <v>109</v>
      </c>
      <c r="GW126" s="170"/>
      <c r="GX126" s="157"/>
      <c r="GY126" s="158"/>
      <c r="GZ126" s="171"/>
      <c r="HA126" s="144"/>
      <c r="HC126" s="167" t="s">
        <v>109</v>
      </c>
      <c r="HD126" s="170"/>
      <c r="HE126" s="157"/>
      <c r="HF126" s="158"/>
      <c r="HG126" s="171"/>
      <c r="HH126" s="144"/>
      <c r="HJ126" s="167" t="s">
        <v>109</v>
      </c>
      <c r="HK126" s="170"/>
      <c r="HL126" s="157"/>
      <c r="HM126" s="158"/>
      <c r="HN126" s="171"/>
      <c r="HO126" s="144"/>
      <c r="HQ126" s="167" t="s">
        <v>109</v>
      </c>
      <c r="HR126" s="170"/>
      <c r="HS126" s="157"/>
      <c r="HT126" s="158"/>
      <c r="HU126" s="171"/>
      <c r="HV126" s="144"/>
      <c r="HX126" s="167" t="s">
        <v>109</v>
      </c>
      <c r="HY126" s="170"/>
      <c r="HZ126" s="157"/>
      <c r="IA126" s="158"/>
      <c r="IB126" s="171"/>
      <c r="IC126" s="144"/>
      <c r="IE126" s="167" t="s">
        <v>109</v>
      </c>
      <c r="IF126" s="170"/>
      <c r="IG126" s="157"/>
      <c r="IH126" s="158"/>
      <c r="II126" s="171"/>
      <c r="IJ126" s="144"/>
      <c r="IL126" s="167" t="s">
        <v>109</v>
      </c>
      <c r="IM126" s="170"/>
      <c r="IN126" s="157"/>
      <c r="IO126" s="158"/>
      <c r="IP126" s="171"/>
      <c r="IQ126" s="144"/>
      <c r="IS126" s="167" t="s">
        <v>109</v>
      </c>
      <c r="IT126" s="170"/>
      <c r="IU126" s="157"/>
      <c r="IV126" s="158"/>
      <c r="IW126" s="171"/>
      <c r="IX126" s="144"/>
      <c r="IZ126" s="167" t="s">
        <v>109</v>
      </c>
      <c r="JA126" s="170"/>
      <c r="JB126" s="157"/>
      <c r="JC126" s="158"/>
      <c r="JD126" s="171"/>
      <c r="JE126" s="144"/>
      <c r="JG126" s="167" t="s">
        <v>109</v>
      </c>
      <c r="JH126" s="170"/>
      <c r="JI126" s="157"/>
      <c r="JJ126" s="158"/>
      <c r="JK126" s="171"/>
      <c r="JL126" s="144"/>
      <c r="JN126" s="167" t="s">
        <v>109</v>
      </c>
      <c r="JO126" s="170"/>
      <c r="JP126" s="157"/>
      <c r="JQ126" s="158"/>
      <c r="JR126" s="171"/>
      <c r="JS126" s="144"/>
    </row>
    <row r="127" spans="1:279" s="78" customFormat="1" ht="12.75" hidden="1">
      <c r="A127" s="167" t="s">
        <v>111</v>
      </c>
      <c r="B127" s="170"/>
      <c r="C127" s="157"/>
      <c r="D127" s="158"/>
      <c r="E127" s="171"/>
      <c r="F127" s="144"/>
      <c r="G127" s="77"/>
      <c r="H127" s="167" t="s">
        <v>111</v>
      </c>
      <c r="I127" s="170"/>
      <c r="J127" s="157"/>
      <c r="K127" s="158"/>
      <c r="L127" s="171"/>
      <c r="M127" s="144"/>
      <c r="N127" s="77"/>
      <c r="O127" s="167" t="s">
        <v>111</v>
      </c>
      <c r="P127" s="170"/>
      <c r="Q127" s="157"/>
      <c r="R127" s="158"/>
      <c r="S127" s="171"/>
      <c r="T127" s="144"/>
      <c r="U127" s="77"/>
      <c r="V127" s="167" t="s">
        <v>111</v>
      </c>
      <c r="W127" s="170"/>
      <c r="X127" s="157"/>
      <c r="Y127" s="158"/>
      <c r="Z127" s="171"/>
      <c r="AA127" s="144"/>
      <c r="AB127" s="77"/>
      <c r="AC127" s="167" t="s">
        <v>111</v>
      </c>
      <c r="AD127" s="170"/>
      <c r="AE127" s="157"/>
      <c r="AF127" s="158"/>
      <c r="AG127" s="171"/>
      <c r="AH127" s="144"/>
      <c r="AI127" s="77"/>
      <c r="AJ127" s="167" t="s">
        <v>111</v>
      </c>
      <c r="AK127" s="170"/>
      <c r="AL127" s="157"/>
      <c r="AM127" s="158"/>
      <c r="AN127" s="171"/>
      <c r="AO127" s="144"/>
      <c r="AP127" s="77"/>
      <c r="AQ127" s="167" t="s">
        <v>111</v>
      </c>
      <c r="AR127" s="170"/>
      <c r="AS127" s="157"/>
      <c r="AT127" s="158"/>
      <c r="AU127" s="171"/>
      <c r="AV127" s="144"/>
      <c r="AW127" s="77"/>
      <c r="AX127" s="167" t="s">
        <v>111</v>
      </c>
      <c r="AY127" s="170"/>
      <c r="AZ127" s="157"/>
      <c r="BA127" s="158"/>
      <c r="BB127" s="171"/>
      <c r="BC127" s="144"/>
      <c r="BD127" s="77"/>
      <c r="BE127" s="167" t="s">
        <v>111</v>
      </c>
      <c r="BF127" s="170"/>
      <c r="BG127" s="157"/>
      <c r="BH127" s="158"/>
      <c r="BI127" s="171"/>
      <c r="BJ127" s="144"/>
      <c r="BK127" s="77"/>
      <c r="BL127" s="167" t="s">
        <v>111</v>
      </c>
      <c r="BM127" s="170"/>
      <c r="BN127" s="157"/>
      <c r="BO127" s="158"/>
      <c r="BP127" s="171"/>
      <c r="BQ127" s="144"/>
      <c r="BS127" s="167" t="s">
        <v>111</v>
      </c>
      <c r="BT127" s="170"/>
      <c r="BU127" s="157"/>
      <c r="BV127" s="158"/>
      <c r="BW127" s="171"/>
      <c r="BX127" s="144"/>
      <c r="BZ127" s="167" t="s">
        <v>111</v>
      </c>
      <c r="CA127" s="170"/>
      <c r="CB127" s="157"/>
      <c r="CC127" s="158"/>
      <c r="CD127" s="171"/>
      <c r="CE127" s="144"/>
      <c r="CG127" s="167" t="s">
        <v>111</v>
      </c>
      <c r="CH127" s="170"/>
      <c r="CI127" s="157"/>
      <c r="CJ127" s="158"/>
      <c r="CK127" s="171"/>
      <c r="CL127" s="144"/>
      <c r="CN127" s="167" t="s">
        <v>111</v>
      </c>
      <c r="CO127" s="170"/>
      <c r="CP127" s="157"/>
      <c r="CQ127" s="158"/>
      <c r="CR127" s="171"/>
      <c r="CS127" s="144"/>
      <c r="CU127" s="167" t="s">
        <v>111</v>
      </c>
      <c r="CV127" s="170"/>
      <c r="CW127" s="157"/>
      <c r="CX127" s="158"/>
      <c r="CY127" s="171"/>
      <c r="CZ127" s="144"/>
      <c r="DB127" s="167" t="s">
        <v>111</v>
      </c>
      <c r="DC127" s="170"/>
      <c r="DD127" s="157"/>
      <c r="DE127" s="158"/>
      <c r="DF127" s="171"/>
      <c r="DG127" s="144"/>
      <c r="DI127" s="167" t="s">
        <v>111</v>
      </c>
      <c r="DJ127" s="170"/>
      <c r="DK127" s="157"/>
      <c r="DL127" s="158"/>
      <c r="DM127" s="171"/>
      <c r="DN127" s="144"/>
      <c r="DP127" s="167" t="s">
        <v>111</v>
      </c>
      <c r="DQ127" s="170"/>
      <c r="DR127" s="157"/>
      <c r="DS127" s="158"/>
      <c r="DT127" s="171"/>
      <c r="DU127" s="144"/>
      <c r="DW127" s="167" t="s">
        <v>111</v>
      </c>
      <c r="DX127" s="170"/>
      <c r="DY127" s="157"/>
      <c r="DZ127" s="158"/>
      <c r="EA127" s="171"/>
      <c r="EB127" s="144"/>
      <c r="ED127" s="167" t="s">
        <v>111</v>
      </c>
      <c r="EE127" s="170"/>
      <c r="EF127" s="157"/>
      <c r="EG127" s="158"/>
      <c r="EH127" s="171"/>
      <c r="EI127" s="144"/>
      <c r="EK127" s="167" t="s">
        <v>111</v>
      </c>
      <c r="EL127" s="170"/>
      <c r="EM127" s="157"/>
      <c r="EN127" s="158"/>
      <c r="EO127" s="171"/>
      <c r="EP127" s="144"/>
      <c r="EQ127" s="77"/>
      <c r="ER127" s="167" t="s">
        <v>111</v>
      </c>
      <c r="ES127" s="170"/>
      <c r="ET127" s="157"/>
      <c r="EU127" s="158"/>
      <c r="EV127" s="171"/>
      <c r="EW127" s="144"/>
      <c r="EX127" s="77"/>
      <c r="EY127" s="167" t="s">
        <v>111</v>
      </c>
      <c r="EZ127" s="170"/>
      <c r="FA127" s="157"/>
      <c r="FB127" s="158"/>
      <c r="FC127" s="171"/>
      <c r="FD127" s="144"/>
      <c r="FE127" s="77"/>
      <c r="FF127" s="167" t="s">
        <v>111</v>
      </c>
      <c r="FG127" s="170"/>
      <c r="FH127" s="157"/>
      <c r="FI127" s="158"/>
      <c r="FJ127" s="171"/>
      <c r="FK127" s="144"/>
      <c r="FL127" s="77"/>
      <c r="FM127" s="167" t="s">
        <v>111</v>
      </c>
      <c r="FN127" s="170"/>
      <c r="FO127" s="157"/>
      <c r="FP127" s="158"/>
      <c r="FQ127" s="171"/>
      <c r="FR127" s="144"/>
      <c r="FS127" s="77"/>
      <c r="FT127" s="167" t="s">
        <v>111</v>
      </c>
      <c r="FU127" s="170"/>
      <c r="FV127" s="157"/>
      <c r="FW127" s="158"/>
      <c r="FX127" s="171"/>
      <c r="FY127" s="144"/>
      <c r="FZ127" s="77"/>
      <c r="GA127" s="167" t="s">
        <v>111</v>
      </c>
      <c r="GB127" s="170"/>
      <c r="GC127" s="157"/>
      <c r="GD127" s="158"/>
      <c r="GE127" s="171"/>
      <c r="GF127" s="144"/>
      <c r="GG127" s="77"/>
      <c r="GH127" s="167" t="s">
        <v>111</v>
      </c>
      <c r="GI127" s="170"/>
      <c r="GJ127" s="157"/>
      <c r="GK127" s="158"/>
      <c r="GL127" s="171"/>
      <c r="GM127" s="144"/>
      <c r="GN127" s="77"/>
      <c r="GO127" s="167" t="s">
        <v>111</v>
      </c>
      <c r="GP127" s="170"/>
      <c r="GQ127" s="157"/>
      <c r="GR127" s="158"/>
      <c r="GS127" s="171"/>
      <c r="GT127" s="144"/>
      <c r="GV127" s="167" t="s">
        <v>111</v>
      </c>
      <c r="GW127" s="170"/>
      <c r="GX127" s="157"/>
      <c r="GY127" s="158"/>
      <c r="GZ127" s="171"/>
      <c r="HA127" s="144"/>
      <c r="HC127" s="167" t="s">
        <v>111</v>
      </c>
      <c r="HD127" s="170"/>
      <c r="HE127" s="157"/>
      <c r="HF127" s="158"/>
      <c r="HG127" s="171"/>
      <c r="HH127" s="144"/>
      <c r="HJ127" s="167" t="s">
        <v>111</v>
      </c>
      <c r="HK127" s="170"/>
      <c r="HL127" s="157"/>
      <c r="HM127" s="158"/>
      <c r="HN127" s="171"/>
      <c r="HO127" s="144"/>
      <c r="HQ127" s="167" t="s">
        <v>111</v>
      </c>
      <c r="HR127" s="170"/>
      <c r="HS127" s="157"/>
      <c r="HT127" s="158"/>
      <c r="HU127" s="171"/>
      <c r="HV127" s="144"/>
      <c r="HX127" s="167" t="s">
        <v>111</v>
      </c>
      <c r="HY127" s="170"/>
      <c r="HZ127" s="157"/>
      <c r="IA127" s="158"/>
      <c r="IB127" s="171"/>
      <c r="IC127" s="144"/>
      <c r="IE127" s="167" t="s">
        <v>111</v>
      </c>
      <c r="IF127" s="170"/>
      <c r="IG127" s="157"/>
      <c r="IH127" s="158"/>
      <c r="II127" s="171"/>
      <c r="IJ127" s="144"/>
      <c r="IL127" s="167" t="s">
        <v>111</v>
      </c>
      <c r="IM127" s="170"/>
      <c r="IN127" s="157"/>
      <c r="IO127" s="158"/>
      <c r="IP127" s="171"/>
      <c r="IQ127" s="144"/>
      <c r="IS127" s="167" t="s">
        <v>111</v>
      </c>
      <c r="IT127" s="170"/>
      <c r="IU127" s="157"/>
      <c r="IV127" s="158"/>
      <c r="IW127" s="171"/>
      <c r="IX127" s="144"/>
      <c r="IZ127" s="167" t="s">
        <v>111</v>
      </c>
      <c r="JA127" s="170"/>
      <c r="JB127" s="157"/>
      <c r="JC127" s="158"/>
      <c r="JD127" s="171"/>
      <c r="JE127" s="144"/>
      <c r="JG127" s="167" t="s">
        <v>111</v>
      </c>
      <c r="JH127" s="170"/>
      <c r="JI127" s="157"/>
      <c r="JJ127" s="158"/>
      <c r="JK127" s="171"/>
      <c r="JL127" s="144"/>
      <c r="JN127" s="167" t="s">
        <v>111</v>
      </c>
      <c r="JO127" s="170"/>
      <c r="JP127" s="157"/>
      <c r="JQ127" s="158"/>
      <c r="JR127" s="171"/>
      <c r="JS127" s="144"/>
    </row>
    <row r="128" spans="1:279" s="78" customFormat="1" ht="12.75" hidden="1">
      <c r="A128" s="167" t="s">
        <v>112</v>
      </c>
      <c r="B128" s="172" t="str">
        <f>IFERROR(ROUND(E108,4),"")</f>
        <v/>
      </c>
      <c r="C128" s="157"/>
      <c r="D128" s="158"/>
      <c r="E128" s="173"/>
      <c r="F128" s="144"/>
      <c r="G128" s="77"/>
      <c r="H128" s="167" t="s">
        <v>112</v>
      </c>
      <c r="I128" s="172" t="str">
        <f>IFERROR(ROUND(L108,4),"")</f>
        <v/>
      </c>
      <c r="J128" s="157"/>
      <c r="K128" s="158" t="s">
        <v>113</v>
      </c>
      <c r="L128" s="173"/>
      <c r="M128" s="144"/>
      <c r="N128" s="77"/>
      <c r="O128" s="167" t="s">
        <v>112</v>
      </c>
      <c r="P128" s="172" t="str">
        <f>IFERROR(ROUND(S108,4),"")</f>
        <v/>
      </c>
      <c r="Q128" s="157"/>
      <c r="R128" s="158" t="s">
        <v>113</v>
      </c>
      <c r="S128" s="173"/>
      <c r="T128" s="144"/>
      <c r="U128" s="77"/>
      <c r="V128" s="167" t="s">
        <v>112</v>
      </c>
      <c r="W128" s="172" t="str">
        <f>IFERROR(ROUND(Z108,4),"")</f>
        <v/>
      </c>
      <c r="X128" s="157"/>
      <c r="Y128" s="158"/>
      <c r="Z128" s="173"/>
      <c r="AA128" s="144"/>
      <c r="AB128" s="77"/>
      <c r="AC128" s="167" t="s">
        <v>112</v>
      </c>
      <c r="AD128" s="172" t="str">
        <f>IFERROR(ROUND(AG108,4),"")</f>
        <v/>
      </c>
      <c r="AE128" s="157"/>
      <c r="AF128" s="158"/>
      <c r="AG128" s="173"/>
      <c r="AH128" s="144"/>
      <c r="AI128" s="77"/>
      <c r="AJ128" s="167" t="s">
        <v>112</v>
      </c>
      <c r="AK128" s="172" t="str">
        <f>IFERROR(ROUND(AN108,4),"")</f>
        <v/>
      </c>
      <c r="AL128" s="157"/>
      <c r="AM128" s="158"/>
      <c r="AN128" s="173"/>
      <c r="AO128" s="144"/>
      <c r="AP128" s="77"/>
      <c r="AQ128" s="167" t="s">
        <v>112</v>
      </c>
      <c r="AR128" s="172" t="str">
        <f>IFERROR(ROUND(AU108,4),"")</f>
        <v/>
      </c>
      <c r="AS128" s="157"/>
      <c r="AT128" s="158"/>
      <c r="AU128" s="173"/>
      <c r="AV128" s="144"/>
      <c r="AW128" s="77"/>
      <c r="AX128" s="167" t="s">
        <v>112</v>
      </c>
      <c r="AY128" s="172" t="str">
        <f>IFERROR(ROUND(BB108,4),"")</f>
        <v/>
      </c>
      <c r="AZ128" s="157"/>
      <c r="BA128" s="158"/>
      <c r="BB128" s="173"/>
      <c r="BC128" s="144"/>
      <c r="BD128" s="77"/>
      <c r="BE128" s="167" t="s">
        <v>112</v>
      </c>
      <c r="BF128" s="172" t="str">
        <f>IFERROR(ROUND(BI108,4),"")</f>
        <v/>
      </c>
      <c r="BG128" s="157"/>
      <c r="BH128" s="158"/>
      <c r="BI128" s="173"/>
      <c r="BJ128" s="144"/>
      <c r="BK128" s="77"/>
      <c r="BL128" s="167" t="s">
        <v>112</v>
      </c>
      <c r="BM128" s="172" t="str">
        <f>IFERROR(ROUND(BP108,4),"")</f>
        <v/>
      </c>
      <c r="BN128" s="157"/>
      <c r="BO128" s="158"/>
      <c r="BP128" s="173"/>
      <c r="BQ128" s="144"/>
      <c r="BS128" s="167" t="s">
        <v>112</v>
      </c>
      <c r="BT128" s="172" t="str">
        <f>IFERROR(ROUND(BW108,4),"")</f>
        <v/>
      </c>
      <c r="BU128" s="157"/>
      <c r="BV128" s="158"/>
      <c r="BW128" s="173"/>
      <c r="BX128" s="144"/>
      <c r="BZ128" s="167" t="s">
        <v>112</v>
      </c>
      <c r="CA128" s="172" t="str">
        <f>IFERROR(ROUND(CD108,4),"")</f>
        <v/>
      </c>
      <c r="CB128" s="157"/>
      <c r="CC128" s="158"/>
      <c r="CD128" s="173"/>
      <c r="CE128" s="144"/>
      <c r="CG128" s="167" t="s">
        <v>112</v>
      </c>
      <c r="CH128" s="172" t="str">
        <f>IFERROR(ROUND(CK108,4),"")</f>
        <v/>
      </c>
      <c r="CI128" s="157"/>
      <c r="CJ128" s="158"/>
      <c r="CK128" s="173"/>
      <c r="CL128" s="144"/>
      <c r="CN128" s="167" t="s">
        <v>112</v>
      </c>
      <c r="CO128" s="172" t="str">
        <f>IFERROR(ROUND(CR108,4),"")</f>
        <v/>
      </c>
      <c r="CP128" s="157"/>
      <c r="CQ128" s="158"/>
      <c r="CR128" s="173"/>
      <c r="CS128" s="144"/>
      <c r="CU128" s="167" t="s">
        <v>112</v>
      </c>
      <c r="CV128" s="172" t="str">
        <f>IFERROR(ROUND(CY108,4),"")</f>
        <v/>
      </c>
      <c r="CW128" s="157"/>
      <c r="CX128" s="158"/>
      <c r="CY128" s="173"/>
      <c r="CZ128" s="144"/>
      <c r="DB128" s="167" t="s">
        <v>112</v>
      </c>
      <c r="DC128" s="172" t="str">
        <f>IFERROR(ROUND(DF108,4),"")</f>
        <v/>
      </c>
      <c r="DD128" s="157"/>
      <c r="DE128" s="158"/>
      <c r="DF128" s="173"/>
      <c r="DG128" s="144"/>
      <c r="DI128" s="167" t="s">
        <v>112</v>
      </c>
      <c r="DJ128" s="172" t="str">
        <f>IFERROR(ROUND(DM108,4),"")</f>
        <v/>
      </c>
      <c r="DK128" s="157"/>
      <c r="DL128" s="158"/>
      <c r="DM128" s="173"/>
      <c r="DN128" s="144"/>
      <c r="DP128" s="167" t="s">
        <v>112</v>
      </c>
      <c r="DQ128" s="172" t="str">
        <f>IFERROR(ROUND(DT108,4),"")</f>
        <v/>
      </c>
      <c r="DR128" s="157"/>
      <c r="DS128" s="158"/>
      <c r="DT128" s="173"/>
      <c r="DU128" s="144"/>
      <c r="DW128" s="167" t="s">
        <v>112</v>
      </c>
      <c r="DX128" s="172" t="str">
        <f>IFERROR(ROUND(EA108,4),"")</f>
        <v/>
      </c>
      <c r="DY128" s="157"/>
      <c r="DZ128" s="158"/>
      <c r="EA128" s="173"/>
      <c r="EB128" s="144"/>
      <c r="ED128" s="167" t="s">
        <v>112</v>
      </c>
      <c r="EE128" s="172" t="str">
        <f>IFERROR(ROUND(EH108,4),"")</f>
        <v/>
      </c>
      <c r="EF128" s="157"/>
      <c r="EG128" s="158"/>
      <c r="EH128" s="173"/>
      <c r="EI128" s="144"/>
      <c r="EK128" s="167" t="s">
        <v>112</v>
      </c>
      <c r="EL128" s="172" t="str">
        <f>IFERROR(ROUND(EO108,4),"")</f>
        <v/>
      </c>
      <c r="EM128" s="157"/>
      <c r="EN128" s="158" t="s">
        <v>113</v>
      </c>
      <c r="EO128" s="173"/>
      <c r="EP128" s="144"/>
      <c r="EQ128" s="77"/>
      <c r="ER128" s="167" t="s">
        <v>112</v>
      </c>
      <c r="ES128" s="172" t="str">
        <f>IFERROR(ROUND(EV108,4),"")</f>
        <v/>
      </c>
      <c r="ET128" s="157"/>
      <c r="EU128" s="158" t="s">
        <v>113</v>
      </c>
      <c r="EV128" s="173"/>
      <c r="EW128" s="144"/>
      <c r="EX128" s="77"/>
      <c r="EY128" s="167" t="s">
        <v>112</v>
      </c>
      <c r="EZ128" s="172" t="str">
        <f>IFERROR(ROUND(FC108,4),"")</f>
        <v/>
      </c>
      <c r="FA128" s="157"/>
      <c r="FB128" s="158"/>
      <c r="FC128" s="173"/>
      <c r="FD128" s="144"/>
      <c r="FE128" s="77"/>
      <c r="FF128" s="167" t="s">
        <v>112</v>
      </c>
      <c r="FG128" s="172" t="str">
        <f>IFERROR(ROUND(FJ108,4),"")</f>
        <v/>
      </c>
      <c r="FH128" s="157"/>
      <c r="FI128" s="158"/>
      <c r="FJ128" s="173"/>
      <c r="FK128" s="144"/>
      <c r="FL128" s="77"/>
      <c r="FM128" s="167" t="s">
        <v>112</v>
      </c>
      <c r="FN128" s="172" t="str">
        <f>IFERROR(ROUND(FQ108,4),"")</f>
        <v/>
      </c>
      <c r="FO128" s="157"/>
      <c r="FP128" s="158"/>
      <c r="FQ128" s="173"/>
      <c r="FR128" s="144"/>
      <c r="FS128" s="77"/>
      <c r="FT128" s="167" t="s">
        <v>112</v>
      </c>
      <c r="FU128" s="172" t="str">
        <f>IFERROR(ROUND(FX108,4),"")</f>
        <v/>
      </c>
      <c r="FV128" s="157"/>
      <c r="FW128" s="158"/>
      <c r="FX128" s="173"/>
      <c r="FY128" s="144"/>
      <c r="FZ128" s="77"/>
      <c r="GA128" s="167" t="s">
        <v>112</v>
      </c>
      <c r="GB128" s="172" t="str">
        <f>IFERROR(ROUND(GE108,4),"")</f>
        <v/>
      </c>
      <c r="GC128" s="157"/>
      <c r="GD128" s="158"/>
      <c r="GE128" s="173"/>
      <c r="GF128" s="144"/>
      <c r="GG128" s="77"/>
      <c r="GH128" s="167" t="s">
        <v>112</v>
      </c>
      <c r="GI128" s="172" t="str">
        <f>IFERROR(ROUND(GL108,4),"")</f>
        <v/>
      </c>
      <c r="GJ128" s="157"/>
      <c r="GK128" s="158"/>
      <c r="GL128" s="173"/>
      <c r="GM128" s="144"/>
      <c r="GN128" s="77"/>
      <c r="GO128" s="167" t="s">
        <v>112</v>
      </c>
      <c r="GP128" s="172" t="str">
        <f>IFERROR(ROUND(GS108,4),"")</f>
        <v/>
      </c>
      <c r="GQ128" s="157"/>
      <c r="GR128" s="158"/>
      <c r="GS128" s="173"/>
      <c r="GT128" s="144"/>
      <c r="GV128" s="167" t="s">
        <v>112</v>
      </c>
      <c r="GW128" s="172" t="str">
        <f>IFERROR(ROUND(GZ108,4),"")</f>
        <v/>
      </c>
      <c r="GX128" s="157"/>
      <c r="GY128" s="158"/>
      <c r="GZ128" s="173"/>
      <c r="HA128" s="144"/>
      <c r="HC128" s="167" t="s">
        <v>112</v>
      </c>
      <c r="HD128" s="172" t="str">
        <f>IFERROR(ROUND(HG108,4),"")</f>
        <v/>
      </c>
      <c r="HE128" s="157"/>
      <c r="HF128" s="158"/>
      <c r="HG128" s="173"/>
      <c r="HH128" s="144"/>
      <c r="HJ128" s="167" t="s">
        <v>112</v>
      </c>
      <c r="HK128" s="172" t="str">
        <f>IFERROR(ROUND(HN108,4),"")</f>
        <v/>
      </c>
      <c r="HL128" s="157"/>
      <c r="HM128" s="158"/>
      <c r="HN128" s="173"/>
      <c r="HO128" s="144"/>
      <c r="HQ128" s="167" t="s">
        <v>112</v>
      </c>
      <c r="HR128" s="172" t="str">
        <f>IFERROR(ROUND(HU108,4),"")</f>
        <v/>
      </c>
      <c r="HS128" s="157"/>
      <c r="HT128" s="158"/>
      <c r="HU128" s="173"/>
      <c r="HV128" s="144"/>
      <c r="HX128" s="167" t="s">
        <v>112</v>
      </c>
      <c r="HY128" s="172" t="str">
        <f>IFERROR(ROUND(IB108,4),"")</f>
        <v/>
      </c>
      <c r="HZ128" s="157"/>
      <c r="IA128" s="158"/>
      <c r="IB128" s="173"/>
      <c r="IC128" s="144"/>
      <c r="IE128" s="167" t="s">
        <v>112</v>
      </c>
      <c r="IF128" s="172" t="str">
        <f>IFERROR(ROUND(II108,4),"")</f>
        <v/>
      </c>
      <c r="IG128" s="157"/>
      <c r="IH128" s="158"/>
      <c r="II128" s="173"/>
      <c r="IJ128" s="144"/>
      <c r="IL128" s="167" t="s">
        <v>112</v>
      </c>
      <c r="IM128" s="172" t="str">
        <f>IFERROR(ROUND(IP108,4),"")</f>
        <v/>
      </c>
      <c r="IN128" s="157"/>
      <c r="IO128" s="158"/>
      <c r="IP128" s="173"/>
      <c r="IQ128" s="144"/>
      <c r="IS128" s="167" t="s">
        <v>112</v>
      </c>
      <c r="IT128" s="172" t="str">
        <f>IFERROR(ROUND(IW108,4),"")</f>
        <v/>
      </c>
      <c r="IU128" s="157"/>
      <c r="IV128" s="158"/>
      <c r="IW128" s="173"/>
      <c r="IX128" s="144"/>
      <c r="IZ128" s="167" t="s">
        <v>112</v>
      </c>
      <c r="JA128" s="172" t="str">
        <f>IFERROR(ROUND(JD108,4),"")</f>
        <v/>
      </c>
      <c r="JB128" s="157"/>
      <c r="JC128" s="158"/>
      <c r="JD128" s="173"/>
      <c r="JE128" s="144"/>
      <c r="JG128" s="167" t="s">
        <v>112</v>
      </c>
      <c r="JH128" s="172" t="str">
        <f>IFERROR(ROUND(JK108,4),"")</f>
        <v/>
      </c>
      <c r="JI128" s="157"/>
      <c r="JJ128" s="158"/>
      <c r="JK128" s="173"/>
      <c r="JL128" s="144"/>
      <c r="JN128" s="167" t="s">
        <v>112</v>
      </c>
      <c r="JO128" s="172" t="str">
        <f>IFERROR(ROUND(JR108,4),"")</f>
        <v/>
      </c>
      <c r="JP128" s="157"/>
      <c r="JQ128" s="158"/>
      <c r="JR128" s="173"/>
      <c r="JS128" s="144"/>
    </row>
    <row r="129" spans="1:279" s="78" customFormat="1" ht="12" hidden="1" customHeight="1">
      <c r="A129" s="167" t="s">
        <v>114</v>
      </c>
      <c r="B129" s="172" t="str">
        <f>IFERROR((E97*(B127-20)+E99*(B127-20)^2)/B128+1+E98*(B127-20)+E100*(B127-20)^2,"")</f>
        <v/>
      </c>
      <c r="C129" s="157"/>
      <c r="D129" s="158"/>
      <c r="E129" s="171"/>
      <c r="F129" s="144"/>
      <c r="G129" s="77"/>
      <c r="H129" s="167" t="s">
        <v>114</v>
      </c>
      <c r="I129" s="172" t="str">
        <f>IFERROR((L97*(I127-20)+L99*(I127-20)^2)/I128+1+L98*(I127-20)+L100*(I127-20)^2,"")</f>
        <v/>
      </c>
      <c r="J129" s="157"/>
      <c r="K129" s="158" t="s">
        <v>115</v>
      </c>
      <c r="L129" s="171"/>
      <c r="M129" s="144"/>
      <c r="N129" s="77"/>
      <c r="O129" s="167" t="s">
        <v>114</v>
      </c>
      <c r="P129" s="172" t="str">
        <f>IFERROR((S97*(P127-20)+S99*(P127-20)^2)/P128+1+S98*(P127-20)+S100*(P127-20)^2,"")</f>
        <v/>
      </c>
      <c r="Q129" s="157"/>
      <c r="R129" s="158" t="s">
        <v>115</v>
      </c>
      <c r="S129" s="171"/>
      <c r="T129" s="144"/>
      <c r="U129" s="77"/>
      <c r="V129" s="167" t="s">
        <v>114</v>
      </c>
      <c r="W129" s="172" t="str">
        <f>IFERROR((Z97*(W127-20)+Z99*(W127-20)^2)/W128+1+Z98*(W127-20)+Z100*(W127-20)^2,"")</f>
        <v/>
      </c>
      <c r="X129" s="157"/>
      <c r="Y129" s="158"/>
      <c r="Z129" s="171"/>
      <c r="AA129" s="144"/>
      <c r="AB129" s="77"/>
      <c r="AC129" s="167" t="s">
        <v>114</v>
      </c>
      <c r="AD129" s="172" t="str">
        <f>IFERROR((AG97*(AD127-20)+AG99*(AD127-20)^2)/AD128+1+AG98*(AD127-20)+AG100*(AD127-20)^2,"")</f>
        <v/>
      </c>
      <c r="AE129" s="157"/>
      <c r="AF129" s="158"/>
      <c r="AG129" s="171"/>
      <c r="AH129" s="144"/>
      <c r="AI129" s="77"/>
      <c r="AJ129" s="167" t="s">
        <v>114</v>
      </c>
      <c r="AK129" s="172" t="str">
        <f>IFERROR((AN97*(AK127-20)+AN99*(AK127-20)^2)/AK128+1+AN98*(AK127-20)+AN100*(AK127-20)^2,"")</f>
        <v/>
      </c>
      <c r="AL129" s="157"/>
      <c r="AM129" s="158"/>
      <c r="AN129" s="171"/>
      <c r="AO129" s="144"/>
      <c r="AP129" s="77"/>
      <c r="AQ129" s="167" t="s">
        <v>114</v>
      </c>
      <c r="AR129" s="172" t="str">
        <f>IFERROR((AU97*(AR127-20)+AU99*(AR127-20)^2)/AR128+1+AU98*(AR127-20)+AU100*(AR127-20)^2,"")</f>
        <v/>
      </c>
      <c r="AS129" s="157"/>
      <c r="AT129" s="158"/>
      <c r="AU129" s="171"/>
      <c r="AV129" s="144"/>
      <c r="AW129" s="77"/>
      <c r="AX129" s="167" t="s">
        <v>114</v>
      </c>
      <c r="AY129" s="172" t="str">
        <f>IFERROR((BB97*(AY127-20)+BB99*(AY127-20)^2)/AY128+1+BB98*(AY127-20)+BB100*(AY127-20)^2,"")</f>
        <v/>
      </c>
      <c r="AZ129" s="157"/>
      <c r="BA129" s="158"/>
      <c r="BB129" s="171"/>
      <c r="BC129" s="144"/>
      <c r="BD129" s="77"/>
      <c r="BE129" s="167" t="s">
        <v>114</v>
      </c>
      <c r="BF129" s="172" t="str">
        <f>IFERROR((BI97*(BF127-20)+BI99*(BF127-20)^2)/BF128+1+BI98*(BF127-20)+BI100*(BF127-20)^2,"")</f>
        <v/>
      </c>
      <c r="BG129" s="157"/>
      <c r="BH129" s="158"/>
      <c r="BI129" s="171"/>
      <c r="BJ129" s="144"/>
      <c r="BK129" s="77"/>
      <c r="BL129" s="167" t="s">
        <v>114</v>
      </c>
      <c r="BM129" s="172" t="str">
        <f>IFERROR((BP97*(BM127-20)+BP99*(BM127-20)^2)/BM128+1+BP98*(BM127-20)+BP100*(BM127-20)^2,"")</f>
        <v/>
      </c>
      <c r="BN129" s="157"/>
      <c r="BO129" s="158"/>
      <c r="BP129" s="171"/>
      <c r="BQ129" s="144"/>
      <c r="BS129" s="167" t="s">
        <v>114</v>
      </c>
      <c r="BT129" s="172" t="str">
        <f>IFERROR((BW97*(BT127-20)+BW99*(BT127-20)^2)/BT128+1+BW98*(BT127-20)+BW100*(BT127-20)^2,"")</f>
        <v/>
      </c>
      <c r="BU129" s="157"/>
      <c r="BV129" s="158"/>
      <c r="BW129" s="171"/>
      <c r="BX129" s="144"/>
      <c r="BZ129" s="167" t="s">
        <v>114</v>
      </c>
      <c r="CA129" s="172" t="str">
        <f>IFERROR((CD97*(CA127-20)+CD99*(CA127-20)^2)/CA128+1+CD98*(CA127-20)+CD100*(CA127-20)^2,"")</f>
        <v/>
      </c>
      <c r="CB129" s="157"/>
      <c r="CC129" s="158"/>
      <c r="CD129" s="171"/>
      <c r="CE129" s="144"/>
      <c r="CG129" s="167" t="s">
        <v>114</v>
      </c>
      <c r="CH129" s="172" t="str">
        <f>IFERROR((CK97*(CH127-20)+CK99*(CH127-20)^2)/CH128+1+CK98*(CH127-20)+CK100*(CH127-20)^2,"")</f>
        <v/>
      </c>
      <c r="CI129" s="157"/>
      <c r="CJ129" s="158"/>
      <c r="CK129" s="171"/>
      <c r="CL129" s="144"/>
      <c r="CN129" s="167" t="s">
        <v>114</v>
      </c>
      <c r="CO129" s="172" t="str">
        <f>IFERROR((CR97*(CO127-20)+CR99*(CO127-20)^2)/CO128+1+CR98*(CO127-20)+CR100*(CO127-20)^2,"")</f>
        <v/>
      </c>
      <c r="CP129" s="157"/>
      <c r="CQ129" s="158"/>
      <c r="CR129" s="171"/>
      <c r="CS129" s="144"/>
      <c r="CU129" s="167" t="s">
        <v>114</v>
      </c>
      <c r="CV129" s="172" t="str">
        <f>IFERROR((CY97*(CV127-20)+CY99*(CV127-20)^2)/CV128+1+CY98*(CV127-20)+CY100*(CV127-20)^2,"")</f>
        <v/>
      </c>
      <c r="CW129" s="157"/>
      <c r="CX129" s="158"/>
      <c r="CY129" s="171"/>
      <c r="CZ129" s="144"/>
      <c r="DB129" s="167" t="s">
        <v>114</v>
      </c>
      <c r="DC129" s="172" t="str">
        <f>IFERROR((DF97*(DC127-20)+DF99*(DC127-20)^2)/DC128+1+DF98*(DC127-20)+DF100*(DC127-20)^2,"")</f>
        <v/>
      </c>
      <c r="DD129" s="157"/>
      <c r="DE129" s="158"/>
      <c r="DF129" s="171"/>
      <c r="DG129" s="144"/>
      <c r="DI129" s="167" t="s">
        <v>114</v>
      </c>
      <c r="DJ129" s="172" t="str">
        <f>IFERROR((DM97*(DJ127-20)+DM99*(DJ127-20)^2)/DJ128+1+DM98*(DJ127-20)+DM100*(DJ127-20)^2,"")</f>
        <v/>
      </c>
      <c r="DK129" s="157"/>
      <c r="DL129" s="158"/>
      <c r="DM129" s="171"/>
      <c r="DN129" s="144"/>
      <c r="DP129" s="167" t="s">
        <v>114</v>
      </c>
      <c r="DQ129" s="172" t="str">
        <f>IFERROR((DT97*(DQ127-20)+DT99*(DQ127-20)^2)/DQ128+1+DT98*(DQ127-20)+DT100*(DQ127-20)^2,"")</f>
        <v/>
      </c>
      <c r="DR129" s="157"/>
      <c r="DS129" s="158"/>
      <c r="DT129" s="171"/>
      <c r="DU129" s="144"/>
      <c r="DW129" s="167" t="s">
        <v>114</v>
      </c>
      <c r="DX129" s="172" t="str">
        <f>IFERROR((EA97*(DX127-20)+EA99*(DX127-20)^2)/DX128+1+EA98*(DX127-20)+EA100*(DX127-20)^2,"")</f>
        <v/>
      </c>
      <c r="DY129" s="157"/>
      <c r="DZ129" s="158"/>
      <c r="EA129" s="171"/>
      <c r="EB129" s="144"/>
      <c r="ED129" s="167" t="s">
        <v>114</v>
      </c>
      <c r="EE129" s="172" t="str">
        <f>IFERROR((EH97*(EE127-20)+EH99*(EE127-20)^2)/EE128+1+EH98*(EE127-20)+EH100*(EE127-20)^2,"")</f>
        <v/>
      </c>
      <c r="EF129" s="157"/>
      <c r="EG129" s="158"/>
      <c r="EH129" s="171"/>
      <c r="EI129" s="144"/>
      <c r="EK129" s="167" t="s">
        <v>114</v>
      </c>
      <c r="EL129" s="172" t="str">
        <f>IFERROR((EO97*(EL127-20)+EO99*(EL127-20)^2)/EL128+1+EO98*(EL127-20)+EO100*(EL127-20)^2,"")</f>
        <v/>
      </c>
      <c r="EM129" s="157"/>
      <c r="EN129" s="158" t="s">
        <v>115</v>
      </c>
      <c r="EO129" s="171"/>
      <c r="EP129" s="144"/>
      <c r="EQ129" s="77"/>
      <c r="ER129" s="167" t="s">
        <v>114</v>
      </c>
      <c r="ES129" s="172" t="str">
        <f>IFERROR((EV97*(ES127-20)+EV99*(ES127-20)^2)/ES128+1+EV98*(ES127-20)+EV100*(ES127-20)^2,"")</f>
        <v/>
      </c>
      <c r="ET129" s="157"/>
      <c r="EU129" s="158" t="s">
        <v>115</v>
      </c>
      <c r="EV129" s="171"/>
      <c r="EW129" s="144"/>
      <c r="EX129" s="77"/>
      <c r="EY129" s="167" t="s">
        <v>114</v>
      </c>
      <c r="EZ129" s="172" t="str">
        <f>IFERROR((FC97*(EZ127-20)+FC99*(EZ127-20)^2)/EZ128+1+FC98*(EZ127-20)+FC100*(EZ127-20)^2,"")</f>
        <v/>
      </c>
      <c r="FA129" s="157"/>
      <c r="FB129" s="158"/>
      <c r="FC129" s="171"/>
      <c r="FD129" s="144"/>
      <c r="FE129" s="77"/>
      <c r="FF129" s="167" t="s">
        <v>114</v>
      </c>
      <c r="FG129" s="172" t="str">
        <f>IFERROR((FJ97*(FG127-20)+FJ99*(FG127-20)^2)/FG128+1+FJ98*(FG127-20)+FJ100*(FG127-20)^2,"")</f>
        <v/>
      </c>
      <c r="FH129" s="157"/>
      <c r="FI129" s="158"/>
      <c r="FJ129" s="171"/>
      <c r="FK129" s="144"/>
      <c r="FL129" s="77"/>
      <c r="FM129" s="167" t="s">
        <v>114</v>
      </c>
      <c r="FN129" s="172" t="str">
        <f>IFERROR((FQ97*(FN127-20)+FQ99*(FN127-20)^2)/FN128+1+FQ98*(FN127-20)+FQ100*(FN127-20)^2,"")</f>
        <v/>
      </c>
      <c r="FO129" s="157"/>
      <c r="FP129" s="158"/>
      <c r="FQ129" s="171"/>
      <c r="FR129" s="144"/>
      <c r="FS129" s="77"/>
      <c r="FT129" s="167" t="s">
        <v>114</v>
      </c>
      <c r="FU129" s="172" t="str">
        <f>IFERROR((FX97*(FU127-20)+FX99*(FU127-20)^2)/FU128+1+FX98*(FU127-20)+FX100*(FU127-20)^2,"")</f>
        <v/>
      </c>
      <c r="FV129" s="157"/>
      <c r="FW129" s="158"/>
      <c r="FX129" s="171"/>
      <c r="FY129" s="144"/>
      <c r="FZ129" s="77"/>
      <c r="GA129" s="167" t="s">
        <v>114</v>
      </c>
      <c r="GB129" s="172" t="str">
        <f>IFERROR((GE97*(GB127-20)+GE99*(GB127-20)^2)/GB128+1+GE98*(GB127-20)+GE100*(GB127-20)^2,"")</f>
        <v/>
      </c>
      <c r="GC129" s="157"/>
      <c r="GD129" s="158"/>
      <c r="GE129" s="171"/>
      <c r="GF129" s="144"/>
      <c r="GG129" s="77"/>
      <c r="GH129" s="167" t="s">
        <v>114</v>
      </c>
      <c r="GI129" s="172" t="str">
        <f>IFERROR((GL97*(GI127-20)+GL99*(GI127-20)^2)/GI128+1+GL98*(GI127-20)+GL100*(GI127-20)^2,"")</f>
        <v/>
      </c>
      <c r="GJ129" s="157"/>
      <c r="GK129" s="158"/>
      <c r="GL129" s="171"/>
      <c r="GM129" s="144"/>
      <c r="GN129" s="77"/>
      <c r="GO129" s="167" t="s">
        <v>114</v>
      </c>
      <c r="GP129" s="172" t="str">
        <f>IFERROR((GS97*(GP127-20)+GS99*(GP127-20)^2)/GP128+1+GS98*(GP127-20)+GS100*(GP127-20)^2,"")</f>
        <v/>
      </c>
      <c r="GQ129" s="157"/>
      <c r="GR129" s="158"/>
      <c r="GS129" s="171"/>
      <c r="GT129" s="144"/>
      <c r="GV129" s="167" t="s">
        <v>114</v>
      </c>
      <c r="GW129" s="172" t="str">
        <f>IFERROR((GZ97*(GW127-20)+GZ99*(GW127-20)^2)/GW128+1+GZ98*(GW127-20)+GZ100*(GW127-20)^2,"")</f>
        <v/>
      </c>
      <c r="GX129" s="157"/>
      <c r="GY129" s="158"/>
      <c r="GZ129" s="171"/>
      <c r="HA129" s="144"/>
      <c r="HC129" s="167" t="s">
        <v>114</v>
      </c>
      <c r="HD129" s="172" t="str">
        <f>IFERROR((HG97*(HD127-20)+HG99*(HD127-20)^2)/HD128+1+HG98*(HD127-20)+HG100*(HD127-20)^2,"")</f>
        <v/>
      </c>
      <c r="HE129" s="157"/>
      <c r="HF129" s="158"/>
      <c r="HG129" s="171"/>
      <c r="HH129" s="144"/>
      <c r="HJ129" s="167" t="s">
        <v>114</v>
      </c>
      <c r="HK129" s="172" t="str">
        <f>IFERROR((HN97*(HK127-20)+HN99*(HK127-20)^2)/HK128+1+HN98*(HK127-20)+HN100*(HK127-20)^2,"")</f>
        <v/>
      </c>
      <c r="HL129" s="157"/>
      <c r="HM129" s="158"/>
      <c r="HN129" s="171"/>
      <c r="HO129" s="144"/>
      <c r="HQ129" s="167" t="s">
        <v>114</v>
      </c>
      <c r="HR129" s="172" t="str">
        <f>IFERROR((HU97*(HR127-20)+HU99*(HR127-20)^2)/HR128+1+HU98*(HR127-20)+HU100*(HR127-20)^2,"")</f>
        <v/>
      </c>
      <c r="HS129" s="157"/>
      <c r="HT129" s="158"/>
      <c r="HU129" s="171"/>
      <c r="HV129" s="144"/>
      <c r="HX129" s="167" t="s">
        <v>114</v>
      </c>
      <c r="HY129" s="172" t="str">
        <f>IFERROR((IB97*(HY127-20)+IB99*(HY127-20)^2)/HY128+1+IB98*(HY127-20)+IB100*(HY127-20)^2,"")</f>
        <v/>
      </c>
      <c r="HZ129" s="157"/>
      <c r="IA129" s="158"/>
      <c r="IB129" s="171"/>
      <c r="IC129" s="144"/>
      <c r="IE129" s="167" t="s">
        <v>114</v>
      </c>
      <c r="IF129" s="172" t="str">
        <f>IFERROR((II97*(IF127-20)+II99*(IF127-20)^2)/IF128+1+II98*(IF127-20)+II100*(IF127-20)^2,"")</f>
        <v/>
      </c>
      <c r="IG129" s="157"/>
      <c r="IH129" s="158"/>
      <c r="II129" s="171"/>
      <c r="IJ129" s="144"/>
      <c r="IL129" s="167" t="s">
        <v>114</v>
      </c>
      <c r="IM129" s="172" t="str">
        <f>IFERROR((IP97*(IM127-20)+IP99*(IM127-20)^2)/IM128+1+IP98*(IM127-20)+IP100*(IM127-20)^2,"")</f>
        <v/>
      </c>
      <c r="IN129" s="157"/>
      <c r="IO129" s="158"/>
      <c r="IP129" s="171"/>
      <c r="IQ129" s="144"/>
      <c r="IS129" s="167" t="s">
        <v>114</v>
      </c>
      <c r="IT129" s="172" t="str">
        <f>IFERROR((IW97*(IT127-20)+IW99*(IT127-20)^2)/IT128+1+IW98*(IT127-20)+IW100*(IT127-20)^2,"")</f>
        <v/>
      </c>
      <c r="IU129" s="157"/>
      <c r="IV129" s="158"/>
      <c r="IW129" s="171"/>
      <c r="IX129" s="144"/>
      <c r="IZ129" s="167" t="s">
        <v>114</v>
      </c>
      <c r="JA129" s="172" t="str">
        <f>IFERROR((JD97*(JA127-20)+JD99*(JA127-20)^2)/JA128+1+JD98*(JA127-20)+JD100*(JA127-20)^2,"")</f>
        <v/>
      </c>
      <c r="JB129" s="157"/>
      <c r="JC129" s="158"/>
      <c r="JD129" s="171"/>
      <c r="JE129" s="144"/>
      <c r="JG129" s="167" t="s">
        <v>114</v>
      </c>
      <c r="JH129" s="172" t="str">
        <f>IFERROR((JK97*(JH127-20)+JK99*(JH127-20)^2)/JH128+1+JK98*(JH127-20)+JK100*(JH127-20)^2,"")</f>
        <v/>
      </c>
      <c r="JI129" s="157"/>
      <c r="JJ129" s="158"/>
      <c r="JK129" s="171"/>
      <c r="JL129" s="144"/>
      <c r="JN129" s="167" t="s">
        <v>114</v>
      </c>
      <c r="JO129" s="172" t="str">
        <f>IFERROR((JR97*(JO127-20)+JR99*(JO127-20)^2)/JO128+1+JR98*(JO127-20)+JR100*(JO127-20)^2,"")</f>
        <v/>
      </c>
      <c r="JP129" s="157"/>
      <c r="JQ129" s="158"/>
      <c r="JR129" s="171"/>
      <c r="JS129" s="144"/>
    </row>
    <row r="130" spans="1:279" s="78" customFormat="1" ht="12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S130" s="77"/>
      <c r="BT130" s="77"/>
      <c r="BU130" s="77"/>
      <c r="BV130" s="77"/>
      <c r="BW130" s="77"/>
      <c r="BX130" s="77"/>
      <c r="BZ130" s="77"/>
      <c r="CA130" s="77"/>
      <c r="CB130" s="77"/>
      <c r="CC130" s="77"/>
      <c r="CD130" s="77"/>
      <c r="CE130" s="77"/>
      <c r="CG130" s="77"/>
      <c r="CH130" s="77"/>
      <c r="CI130" s="77"/>
      <c r="CJ130" s="77"/>
      <c r="CK130" s="77"/>
      <c r="CL130" s="77"/>
      <c r="CN130" s="77"/>
      <c r="CO130" s="77"/>
      <c r="CP130" s="77"/>
      <c r="CQ130" s="77"/>
      <c r="CR130" s="77"/>
      <c r="CS130" s="77"/>
      <c r="CU130" s="77"/>
      <c r="CV130" s="77"/>
      <c r="CW130" s="77"/>
      <c r="CX130" s="77"/>
      <c r="CY130" s="77"/>
      <c r="CZ130" s="77"/>
      <c r="DB130" s="77"/>
      <c r="DC130" s="77"/>
      <c r="DD130" s="77"/>
      <c r="DE130" s="77"/>
      <c r="DF130" s="77"/>
      <c r="DG130" s="77"/>
      <c r="DI130" s="77"/>
      <c r="DJ130" s="77"/>
      <c r="DK130" s="77"/>
      <c r="DL130" s="77"/>
      <c r="DM130" s="77"/>
      <c r="DN130" s="77"/>
      <c r="DP130" s="77"/>
      <c r="DQ130" s="77"/>
      <c r="DR130" s="77"/>
      <c r="DS130" s="77"/>
      <c r="DT130" s="77"/>
      <c r="DU130" s="77"/>
      <c r="DW130" s="77"/>
      <c r="DX130" s="77"/>
      <c r="DY130" s="77"/>
      <c r="DZ130" s="77"/>
      <c r="EA130" s="77"/>
      <c r="EB130" s="77"/>
      <c r="ED130" s="77"/>
      <c r="EE130" s="77"/>
      <c r="EF130" s="77"/>
      <c r="EG130" s="77"/>
      <c r="EH130" s="77"/>
      <c r="EI130" s="77"/>
      <c r="EK130" s="77"/>
      <c r="EL130" s="77"/>
      <c r="EM130" s="77"/>
      <c r="EN130" s="77"/>
      <c r="EO130" s="77"/>
      <c r="EP130" s="77"/>
      <c r="EQ130" s="77"/>
      <c r="ER130" s="77"/>
      <c r="ES130" s="77"/>
      <c r="ET130" s="77"/>
      <c r="EU130" s="77"/>
      <c r="EV130" s="77"/>
      <c r="EW130" s="77"/>
      <c r="EX130" s="77"/>
      <c r="EY130" s="77"/>
      <c r="EZ130" s="77"/>
      <c r="FA130" s="77"/>
      <c r="FB130" s="77"/>
      <c r="FC130" s="77"/>
      <c r="FD130" s="77"/>
      <c r="FE130" s="77"/>
      <c r="FF130" s="77"/>
      <c r="FG130" s="77"/>
      <c r="FH130" s="77"/>
      <c r="FI130" s="77"/>
      <c r="FJ130" s="77"/>
      <c r="FK130" s="77"/>
      <c r="FL130" s="77"/>
      <c r="FM130" s="77"/>
      <c r="FN130" s="77"/>
      <c r="FO130" s="77"/>
      <c r="FP130" s="77"/>
      <c r="FQ130" s="77"/>
      <c r="FR130" s="77"/>
      <c r="FS130" s="77"/>
      <c r="FT130" s="77"/>
      <c r="FU130" s="77"/>
      <c r="FV130" s="77"/>
      <c r="FW130" s="77"/>
      <c r="FX130" s="77"/>
      <c r="FY130" s="77"/>
      <c r="FZ130" s="77"/>
      <c r="GA130" s="77"/>
      <c r="GB130" s="77"/>
      <c r="GC130" s="77"/>
      <c r="GD130" s="77"/>
      <c r="GE130" s="77"/>
      <c r="GF130" s="77"/>
      <c r="GG130" s="77"/>
      <c r="GH130" s="77"/>
      <c r="GI130" s="77"/>
      <c r="GJ130" s="77"/>
      <c r="GK130" s="77"/>
      <c r="GL130" s="77"/>
      <c r="GM130" s="77"/>
      <c r="GN130" s="77"/>
      <c r="GO130" s="77"/>
      <c r="GP130" s="77"/>
      <c r="GQ130" s="77"/>
      <c r="GR130" s="77"/>
      <c r="GS130" s="77"/>
      <c r="GT130" s="77"/>
      <c r="GV130" s="77"/>
      <c r="GW130" s="77"/>
      <c r="GX130" s="77"/>
      <c r="GY130" s="77"/>
      <c r="GZ130" s="77"/>
      <c r="HA130" s="77"/>
      <c r="HC130" s="77"/>
      <c r="HD130" s="77"/>
      <c r="HE130" s="77"/>
      <c r="HF130" s="77"/>
      <c r="HG130" s="77"/>
      <c r="HH130" s="77"/>
      <c r="HJ130" s="77"/>
      <c r="HK130" s="77"/>
      <c r="HL130" s="77"/>
      <c r="HM130" s="77"/>
      <c r="HN130" s="77"/>
      <c r="HO130" s="77"/>
      <c r="HQ130" s="77"/>
      <c r="HR130" s="77"/>
      <c r="HS130" s="77"/>
      <c r="HT130" s="77"/>
      <c r="HU130" s="77"/>
      <c r="HV130" s="77"/>
      <c r="HX130" s="77"/>
      <c r="HY130" s="77"/>
      <c r="HZ130" s="77"/>
      <c r="IA130" s="77"/>
      <c r="IB130" s="77"/>
      <c r="IC130" s="77"/>
      <c r="IE130" s="77"/>
      <c r="IF130" s="77"/>
      <c r="IG130" s="77"/>
      <c r="IH130" s="77"/>
      <c r="II130" s="77"/>
      <c r="IJ130" s="77"/>
      <c r="IL130" s="77"/>
      <c r="IM130" s="77"/>
      <c r="IN130" s="77"/>
      <c r="IO130" s="77"/>
      <c r="IP130" s="77"/>
      <c r="IQ130" s="77"/>
      <c r="IS130" s="77"/>
      <c r="IT130" s="77"/>
      <c r="IU130" s="77"/>
      <c r="IV130" s="77"/>
      <c r="IW130" s="77"/>
      <c r="IX130" s="77"/>
      <c r="IZ130" s="77"/>
      <c r="JA130" s="77"/>
      <c r="JB130" s="77"/>
      <c r="JC130" s="77"/>
      <c r="JD130" s="77"/>
      <c r="JE130" s="77"/>
      <c r="JG130" s="77"/>
      <c r="JH130" s="77"/>
      <c r="JI130" s="77"/>
      <c r="JJ130" s="77"/>
      <c r="JK130" s="77"/>
      <c r="JL130" s="77"/>
      <c r="JN130" s="77"/>
      <c r="JO130" s="77"/>
      <c r="JP130" s="77"/>
      <c r="JQ130" s="77"/>
      <c r="JR130" s="77"/>
      <c r="JS130" s="77"/>
    </row>
  </sheetData>
  <sheetProtection algorithmName="SHA-512" hashValue="k3QlmVgyVlIgN4TPZ0DGBdBC1EUgndtphhTZZwhCWKvzUTWMkY126CuyX4fBQ2kFZBtPZ+TgUtVbXUboBPtO2w==" saltValue="tRul8NUSOb/JfGTaOV/YLg==" spinCount="100000" sheet="1" objects="1" scenarios="1"/>
  <mergeCells count="855">
    <mergeCell ref="IZ124:JA124"/>
    <mergeCell ref="JG124:JH124"/>
    <mergeCell ref="JN124:JO124"/>
    <mergeCell ref="HJ124:HK124"/>
    <mergeCell ref="HQ124:HR124"/>
    <mergeCell ref="HX124:HY124"/>
    <mergeCell ref="IE124:IF124"/>
    <mergeCell ref="IL124:IM124"/>
    <mergeCell ref="IS124:IT124"/>
    <mergeCell ref="FT124:FU124"/>
    <mergeCell ref="GA124:GB124"/>
    <mergeCell ref="GH124:GI124"/>
    <mergeCell ref="GO124:GP124"/>
    <mergeCell ref="GV124:GW124"/>
    <mergeCell ref="HC124:HD124"/>
    <mergeCell ref="ED124:EE124"/>
    <mergeCell ref="EK124:EL124"/>
    <mergeCell ref="ER124:ES124"/>
    <mergeCell ref="EY124:EZ124"/>
    <mergeCell ref="FF124:FG124"/>
    <mergeCell ref="FM124:FN124"/>
    <mergeCell ref="CN124:CO124"/>
    <mergeCell ref="CU124:CV124"/>
    <mergeCell ref="DB124:DC124"/>
    <mergeCell ref="DI124:DJ124"/>
    <mergeCell ref="DP124:DQ124"/>
    <mergeCell ref="DW124:DX124"/>
    <mergeCell ref="AX124:AY124"/>
    <mergeCell ref="BE124:BF124"/>
    <mergeCell ref="BL124:BM124"/>
    <mergeCell ref="BS124:BT124"/>
    <mergeCell ref="BZ124:CA124"/>
    <mergeCell ref="CG124:CH124"/>
    <mergeCell ref="IZ123:JA123"/>
    <mergeCell ref="JG123:JH123"/>
    <mergeCell ref="JN123:JO123"/>
    <mergeCell ref="A124:B124"/>
    <mergeCell ref="H124:I124"/>
    <mergeCell ref="O124:P124"/>
    <mergeCell ref="V124:W124"/>
    <mergeCell ref="AC124:AD124"/>
    <mergeCell ref="AJ124:AK124"/>
    <mergeCell ref="AQ124:AR124"/>
    <mergeCell ref="HJ123:HK123"/>
    <mergeCell ref="HQ123:HR123"/>
    <mergeCell ref="HX123:HY123"/>
    <mergeCell ref="IE123:IF123"/>
    <mergeCell ref="IL123:IM123"/>
    <mergeCell ref="IS123:IT123"/>
    <mergeCell ref="FT123:FU123"/>
    <mergeCell ref="GA123:GB123"/>
    <mergeCell ref="GH123:GI123"/>
    <mergeCell ref="GO123:GP123"/>
    <mergeCell ref="GV123:GW123"/>
    <mergeCell ref="HC123:HD123"/>
    <mergeCell ref="ED123:EE123"/>
    <mergeCell ref="EK123:EL123"/>
    <mergeCell ref="ER123:ES123"/>
    <mergeCell ref="EY123:EZ123"/>
    <mergeCell ref="FF123:FG123"/>
    <mergeCell ref="FM123:FN123"/>
    <mergeCell ref="CN123:CO123"/>
    <mergeCell ref="CU123:CV123"/>
    <mergeCell ref="DB123:DC123"/>
    <mergeCell ref="DI123:DJ123"/>
    <mergeCell ref="DP123:DQ123"/>
    <mergeCell ref="DW123:DX123"/>
    <mergeCell ref="AX123:AY123"/>
    <mergeCell ref="BE123:BF123"/>
    <mergeCell ref="BL123:BM123"/>
    <mergeCell ref="BS123:BT123"/>
    <mergeCell ref="BZ123:CA123"/>
    <mergeCell ref="CG123:CH123"/>
    <mergeCell ref="JJ121:JK121"/>
    <mergeCell ref="JN121:JO122"/>
    <mergeCell ref="JQ121:JR121"/>
    <mergeCell ref="IV121:IW121"/>
    <mergeCell ref="IZ121:JA122"/>
    <mergeCell ref="JC121:JD121"/>
    <mergeCell ref="JG121:JH122"/>
    <mergeCell ref="GO121:GP122"/>
    <mergeCell ref="GR121:GS121"/>
    <mergeCell ref="GV121:GW122"/>
    <mergeCell ref="FI121:FJ121"/>
    <mergeCell ref="FM121:FN122"/>
    <mergeCell ref="FP121:FQ121"/>
    <mergeCell ref="FT121:FU122"/>
    <mergeCell ref="FW121:FX121"/>
    <mergeCell ref="GA121:GB122"/>
    <mergeCell ref="EN121:EO121"/>
    <mergeCell ref="ER121:ES122"/>
    <mergeCell ref="A123:B123"/>
    <mergeCell ref="H123:I123"/>
    <mergeCell ref="O123:P123"/>
    <mergeCell ref="V123:W123"/>
    <mergeCell ref="AC123:AD123"/>
    <mergeCell ref="AJ123:AK123"/>
    <mergeCell ref="AQ123:AR123"/>
    <mergeCell ref="IO121:IP121"/>
    <mergeCell ref="IS121:IT122"/>
    <mergeCell ref="HT121:HU121"/>
    <mergeCell ref="HX121:HY122"/>
    <mergeCell ref="IA121:IB121"/>
    <mergeCell ref="IE121:IF122"/>
    <mergeCell ref="IH121:II121"/>
    <mergeCell ref="IL121:IM122"/>
    <mergeCell ref="GY121:GZ121"/>
    <mergeCell ref="HC121:HD122"/>
    <mergeCell ref="HF121:HG121"/>
    <mergeCell ref="HJ121:HK122"/>
    <mergeCell ref="HM121:HN121"/>
    <mergeCell ref="HQ121:HR122"/>
    <mergeCell ref="GD121:GE121"/>
    <mergeCell ref="GH121:GI122"/>
    <mergeCell ref="GK121:GL121"/>
    <mergeCell ref="EU121:EV121"/>
    <mergeCell ref="EY121:EZ122"/>
    <mergeCell ref="FB121:FC121"/>
    <mergeCell ref="FF121:FG122"/>
    <mergeCell ref="DS121:DT121"/>
    <mergeCell ref="DW121:DX122"/>
    <mergeCell ref="DZ121:EA121"/>
    <mergeCell ref="ED121:EE122"/>
    <mergeCell ref="EG121:EH121"/>
    <mergeCell ref="EK121:EL122"/>
    <mergeCell ref="CX121:CY121"/>
    <mergeCell ref="DB121:DC122"/>
    <mergeCell ref="DE121:DF121"/>
    <mergeCell ref="DI121:DJ122"/>
    <mergeCell ref="DL121:DM121"/>
    <mergeCell ref="DP121:DQ122"/>
    <mergeCell ref="CC121:CD121"/>
    <mergeCell ref="CG121:CH122"/>
    <mergeCell ref="CJ121:CK121"/>
    <mergeCell ref="CN121:CO122"/>
    <mergeCell ref="CQ121:CR121"/>
    <mergeCell ref="CU121:CV122"/>
    <mergeCell ref="BH121:BI121"/>
    <mergeCell ref="BL121:BM122"/>
    <mergeCell ref="BO121:BP121"/>
    <mergeCell ref="BS121:BT122"/>
    <mergeCell ref="BV121:BW121"/>
    <mergeCell ref="BZ121:CA122"/>
    <mergeCell ref="AM121:AN121"/>
    <mergeCell ref="AQ121:AR122"/>
    <mergeCell ref="AT121:AU121"/>
    <mergeCell ref="AX121:AY122"/>
    <mergeCell ref="BA121:BB121"/>
    <mergeCell ref="BE121:BF122"/>
    <mergeCell ref="R121:S121"/>
    <mergeCell ref="V121:W122"/>
    <mergeCell ref="Y121:Z121"/>
    <mergeCell ref="AC121:AD122"/>
    <mergeCell ref="AF121:AG121"/>
    <mergeCell ref="AJ121:AK122"/>
    <mergeCell ref="A120:B120"/>
    <mergeCell ref="A121:B122"/>
    <mergeCell ref="D121:E121"/>
    <mergeCell ref="H121:I122"/>
    <mergeCell ref="K121:L121"/>
    <mergeCell ref="O121:P122"/>
    <mergeCell ref="IZ93:JB93"/>
    <mergeCell ref="JC93:JE93"/>
    <mergeCell ref="JG93:JI93"/>
    <mergeCell ref="JJ93:JL93"/>
    <mergeCell ref="JN93:JP93"/>
    <mergeCell ref="JQ93:JS93"/>
    <mergeCell ref="IE93:IG93"/>
    <mergeCell ref="IH93:IJ93"/>
    <mergeCell ref="IL93:IN93"/>
    <mergeCell ref="IO93:IQ93"/>
    <mergeCell ref="IS93:IU93"/>
    <mergeCell ref="IV93:IX93"/>
    <mergeCell ref="HJ93:HL93"/>
    <mergeCell ref="HM93:HO93"/>
    <mergeCell ref="HQ93:HS93"/>
    <mergeCell ref="HT93:HV93"/>
    <mergeCell ref="HX93:HZ93"/>
    <mergeCell ref="IA93:IC93"/>
    <mergeCell ref="GO93:GQ93"/>
    <mergeCell ref="GR93:GT93"/>
    <mergeCell ref="GV93:GX93"/>
    <mergeCell ref="GY93:HA93"/>
    <mergeCell ref="HC93:HE93"/>
    <mergeCell ref="HF93:HH93"/>
    <mergeCell ref="FT93:FV93"/>
    <mergeCell ref="FW93:FY93"/>
    <mergeCell ref="GA93:GC93"/>
    <mergeCell ref="GD93:GF93"/>
    <mergeCell ref="GH93:GJ93"/>
    <mergeCell ref="GK93:GM93"/>
    <mergeCell ref="EY93:FA93"/>
    <mergeCell ref="FB93:FD93"/>
    <mergeCell ref="FF93:FH93"/>
    <mergeCell ref="FI93:FK93"/>
    <mergeCell ref="FM93:FO93"/>
    <mergeCell ref="FP93:FR93"/>
    <mergeCell ref="ED93:EF93"/>
    <mergeCell ref="EG93:EI93"/>
    <mergeCell ref="EK93:EM93"/>
    <mergeCell ref="EN93:EP93"/>
    <mergeCell ref="ER93:ET93"/>
    <mergeCell ref="EU93:EW93"/>
    <mergeCell ref="DI93:DK93"/>
    <mergeCell ref="DL93:DN93"/>
    <mergeCell ref="DP93:DR93"/>
    <mergeCell ref="DS93:DU93"/>
    <mergeCell ref="DW93:DY93"/>
    <mergeCell ref="DZ93:EB93"/>
    <mergeCell ref="CN93:CP93"/>
    <mergeCell ref="CQ93:CS93"/>
    <mergeCell ref="CU93:CW93"/>
    <mergeCell ref="CX93:CZ93"/>
    <mergeCell ref="DB93:DD93"/>
    <mergeCell ref="DE93:DG93"/>
    <mergeCell ref="BS93:BU93"/>
    <mergeCell ref="BV93:BX93"/>
    <mergeCell ref="BZ93:CB93"/>
    <mergeCell ref="CC93:CE93"/>
    <mergeCell ref="CG93:CI93"/>
    <mergeCell ref="CJ93:CL93"/>
    <mergeCell ref="AX93:AZ93"/>
    <mergeCell ref="BA93:BC93"/>
    <mergeCell ref="BE93:BG93"/>
    <mergeCell ref="BH93:BJ93"/>
    <mergeCell ref="BL93:BN93"/>
    <mergeCell ref="BO93:BQ93"/>
    <mergeCell ref="AC93:AE93"/>
    <mergeCell ref="AF93:AH93"/>
    <mergeCell ref="AJ93:AL93"/>
    <mergeCell ref="AM93:AO93"/>
    <mergeCell ref="AQ93:AS93"/>
    <mergeCell ref="AT93:AV93"/>
    <mergeCell ref="JN92:JP92"/>
    <mergeCell ref="JQ92:JS92"/>
    <mergeCell ref="A93:C93"/>
    <mergeCell ref="D93:F93"/>
    <mergeCell ref="H93:J93"/>
    <mergeCell ref="K93:M93"/>
    <mergeCell ref="O93:Q93"/>
    <mergeCell ref="R93:T93"/>
    <mergeCell ref="V93:X93"/>
    <mergeCell ref="Y93:AA93"/>
    <mergeCell ref="IS92:IU92"/>
    <mergeCell ref="IV92:IX92"/>
    <mergeCell ref="IZ92:JB92"/>
    <mergeCell ref="JC92:JE92"/>
    <mergeCell ref="JG92:JI92"/>
    <mergeCell ref="JJ92:JL92"/>
    <mergeCell ref="HX92:HZ92"/>
    <mergeCell ref="IA92:IC92"/>
    <mergeCell ref="IE92:IG92"/>
    <mergeCell ref="IH92:IJ92"/>
    <mergeCell ref="IL92:IN92"/>
    <mergeCell ref="IO92:IQ92"/>
    <mergeCell ref="HC92:HE92"/>
    <mergeCell ref="HF92:HH92"/>
    <mergeCell ref="HJ92:HL92"/>
    <mergeCell ref="HM92:HO92"/>
    <mergeCell ref="HQ92:HS92"/>
    <mergeCell ref="HT92:HV92"/>
    <mergeCell ref="GH92:GJ92"/>
    <mergeCell ref="GK92:GM92"/>
    <mergeCell ref="GO92:GQ92"/>
    <mergeCell ref="GR92:GT92"/>
    <mergeCell ref="GV92:GX92"/>
    <mergeCell ref="GY92:HA92"/>
    <mergeCell ref="FM92:FO92"/>
    <mergeCell ref="FP92:FR92"/>
    <mergeCell ref="FT92:FV92"/>
    <mergeCell ref="FW92:FY92"/>
    <mergeCell ref="GA92:GC92"/>
    <mergeCell ref="GD92:GF92"/>
    <mergeCell ref="ER92:ET92"/>
    <mergeCell ref="EU92:EW92"/>
    <mergeCell ref="EY92:FA92"/>
    <mergeCell ref="FB92:FD92"/>
    <mergeCell ref="FF92:FH92"/>
    <mergeCell ref="FI92:FK92"/>
    <mergeCell ref="DZ92:EB92"/>
    <mergeCell ref="ED92:EF92"/>
    <mergeCell ref="EG92:EI92"/>
    <mergeCell ref="EK92:EM92"/>
    <mergeCell ref="EN92:EP92"/>
    <mergeCell ref="DB92:DD92"/>
    <mergeCell ref="DE92:DG92"/>
    <mergeCell ref="DI92:DK92"/>
    <mergeCell ref="DL92:DN92"/>
    <mergeCell ref="DP92:DR92"/>
    <mergeCell ref="DS92:DU92"/>
    <mergeCell ref="CU92:CW92"/>
    <mergeCell ref="CX92:CZ92"/>
    <mergeCell ref="BL92:BN92"/>
    <mergeCell ref="BO92:BQ92"/>
    <mergeCell ref="BS92:BU92"/>
    <mergeCell ref="BV92:BX92"/>
    <mergeCell ref="BZ92:CB92"/>
    <mergeCell ref="CC92:CE92"/>
    <mergeCell ref="DW92:DY92"/>
    <mergeCell ref="Y92:AA92"/>
    <mergeCell ref="AC92:AE92"/>
    <mergeCell ref="AF92:AH92"/>
    <mergeCell ref="AJ92:AL92"/>
    <mergeCell ref="AM92:AO92"/>
    <mergeCell ref="CG92:CI92"/>
    <mergeCell ref="CJ92:CL92"/>
    <mergeCell ref="CN92:CP92"/>
    <mergeCell ref="CQ92:CS92"/>
    <mergeCell ref="A92:C92"/>
    <mergeCell ref="D92:F92"/>
    <mergeCell ref="H92:J92"/>
    <mergeCell ref="K92:M92"/>
    <mergeCell ref="O92:Q92"/>
    <mergeCell ref="R92:T92"/>
    <mergeCell ref="HE89:HF91"/>
    <mergeCell ref="HL89:HM91"/>
    <mergeCell ref="HS89:HT91"/>
    <mergeCell ref="DY89:DZ91"/>
    <mergeCell ref="EF89:EG91"/>
    <mergeCell ref="FV89:FW91"/>
    <mergeCell ref="GJ89:GK91"/>
    <mergeCell ref="GQ89:GR91"/>
    <mergeCell ref="GX89:GY91"/>
    <mergeCell ref="CI89:CJ91"/>
    <mergeCell ref="CP89:CQ91"/>
    <mergeCell ref="AQ92:AS92"/>
    <mergeCell ref="AT92:AV92"/>
    <mergeCell ref="AX92:AZ92"/>
    <mergeCell ref="BA92:BC92"/>
    <mergeCell ref="BE92:BG92"/>
    <mergeCell ref="BH92:BJ92"/>
    <mergeCell ref="V92:X92"/>
    <mergeCell ref="CW89:CX91"/>
    <mergeCell ref="DD89:DE91"/>
    <mergeCell ref="DK89:DL91"/>
    <mergeCell ref="DR89:DS91"/>
    <mergeCell ref="IL67:IQ67"/>
    <mergeCell ref="IS67:IX67"/>
    <mergeCell ref="IZ67:JE67"/>
    <mergeCell ref="JG67:JL67"/>
    <mergeCell ref="JN67:JS67"/>
    <mergeCell ref="HX67:IC67"/>
    <mergeCell ref="IE67:IJ67"/>
    <mergeCell ref="CU67:CZ67"/>
    <mergeCell ref="DB67:DG67"/>
    <mergeCell ref="DI67:DN67"/>
    <mergeCell ref="IU89:IV91"/>
    <mergeCell ref="JB89:JC91"/>
    <mergeCell ref="JI89:JJ91"/>
    <mergeCell ref="JP89:JQ91"/>
    <mergeCell ref="HZ89:IA91"/>
    <mergeCell ref="IG89:IH91"/>
    <mergeCell ref="IN89:IO91"/>
    <mergeCell ref="AS89:AT91"/>
    <mergeCell ref="BG89:BH91"/>
    <mergeCell ref="BN89:BO91"/>
    <mergeCell ref="BU89:BV91"/>
    <mergeCell ref="CB89:CC91"/>
    <mergeCell ref="GV67:HA67"/>
    <mergeCell ref="HC67:HH67"/>
    <mergeCell ref="HJ67:HO67"/>
    <mergeCell ref="HQ67:HV67"/>
    <mergeCell ref="FF67:FK67"/>
    <mergeCell ref="FM67:FR67"/>
    <mergeCell ref="FT67:FY67"/>
    <mergeCell ref="GA67:GF67"/>
    <mergeCell ref="GH67:GM67"/>
    <mergeCell ref="GO67:GT67"/>
    <mergeCell ref="DP67:DU67"/>
    <mergeCell ref="DW67:EB67"/>
    <mergeCell ref="ED67:EI67"/>
    <mergeCell ref="EK67:EP67"/>
    <mergeCell ref="ER67:EW67"/>
    <mergeCell ref="EY67:FD67"/>
    <mergeCell ref="BZ67:CE67"/>
    <mergeCell ref="CG67:CL67"/>
    <mergeCell ref="CN67:CS67"/>
    <mergeCell ref="AJ67:AO67"/>
    <mergeCell ref="AQ67:AV67"/>
    <mergeCell ref="AX67:BC67"/>
    <mergeCell ref="BE67:BJ67"/>
    <mergeCell ref="BL67:BQ67"/>
    <mergeCell ref="BS67:BX67"/>
    <mergeCell ref="JC64:JD64"/>
    <mergeCell ref="JG64:JH64"/>
    <mergeCell ref="JJ64:JK64"/>
    <mergeCell ref="HJ64:HK64"/>
    <mergeCell ref="FW64:FX64"/>
    <mergeCell ref="GA64:GB64"/>
    <mergeCell ref="GD64:GE64"/>
    <mergeCell ref="GH64:GI64"/>
    <mergeCell ref="GK64:GL64"/>
    <mergeCell ref="GO64:GP64"/>
    <mergeCell ref="FB64:FC64"/>
    <mergeCell ref="FF64:FG64"/>
    <mergeCell ref="FI64:FJ64"/>
    <mergeCell ref="FM64:FN64"/>
    <mergeCell ref="FP64:FQ64"/>
    <mergeCell ref="FT64:FU64"/>
    <mergeCell ref="EG64:EH64"/>
    <mergeCell ref="EK64:EL64"/>
    <mergeCell ref="JN64:JO64"/>
    <mergeCell ref="JQ64:JR64"/>
    <mergeCell ref="A67:F67"/>
    <mergeCell ref="H67:M67"/>
    <mergeCell ref="O67:T67"/>
    <mergeCell ref="V67:AA67"/>
    <mergeCell ref="AC67:AH67"/>
    <mergeCell ref="IH64:II64"/>
    <mergeCell ref="IL64:IM64"/>
    <mergeCell ref="IO64:IP64"/>
    <mergeCell ref="IS64:IT64"/>
    <mergeCell ref="IV64:IW64"/>
    <mergeCell ref="IZ64:JA64"/>
    <mergeCell ref="HM64:HN64"/>
    <mergeCell ref="HQ64:HR64"/>
    <mergeCell ref="HT64:HU64"/>
    <mergeCell ref="HX64:HY64"/>
    <mergeCell ref="IA64:IB64"/>
    <mergeCell ref="IE64:IF64"/>
    <mergeCell ref="GR64:GS64"/>
    <mergeCell ref="GV64:GW64"/>
    <mergeCell ref="GY64:GZ64"/>
    <mergeCell ref="HC64:HD64"/>
    <mergeCell ref="HF64:HG64"/>
    <mergeCell ref="EN64:EO64"/>
    <mergeCell ref="ER64:ES64"/>
    <mergeCell ref="EU64:EV64"/>
    <mergeCell ref="EY64:EZ64"/>
    <mergeCell ref="DL64:DM64"/>
    <mergeCell ref="DP64:DQ64"/>
    <mergeCell ref="DS64:DT64"/>
    <mergeCell ref="DW64:DX64"/>
    <mergeCell ref="DZ64:EA64"/>
    <mergeCell ref="ED64:EE64"/>
    <mergeCell ref="CQ64:CR64"/>
    <mergeCell ref="CU64:CV64"/>
    <mergeCell ref="CX64:CY64"/>
    <mergeCell ref="DB64:DC64"/>
    <mergeCell ref="DE64:DF64"/>
    <mergeCell ref="DI64:DJ64"/>
    <mergeCell ref="BV64:BW64"/>
    <mergeCell ref="BZ64:CA64"/>
    <mergeCell ref="CC64:CD64"/>
    <mergeCell ref="CG64:CH64"/>
    <mergeCell ref="CJ64:CK64"/>
    <mergeCell ref="CN64:CO64"/>
    <mergeCell ref="BA64:BB64"/>
    <mergeCell ref="BE64:BF64"/>
    <mergeCell ref="BH64:BI64"/>
    <mergeCell ref="BL64:BM64"/>
    <mergeCell ref="BO64:BP64"/>
    <mergeCell ref="BS64:BT64"/>
    <mergeCell ref="AF64:AG64"/>
    <mergeCell ref="AJ64:AK64"/>
    <mergeCell ref="AM64:AN64"/>
    <mergeCell ref="AQ64:AR64"/>
    <mergeCell ref="AT64:AU64"/>
    <mergeCell ref="AX64:AY64"/>
    <mergeCell ref="JN58:JO58"/>
    <mergeCell ref="A64:B64"/>
    <mergeCell ref="D64:E64"/>
    <mergeCell ref="H64:I64"/>
    <mergeCell ref="K64:L64"/>
    <mergeCell ref="O64:P64"/>
    <mergeCell ref="R64:S64"/>
    <mergeCell ref="V64:W64"/>
    <mergeCell ref="Y64:Z64"/>
    <mergeCell ref="AC64:AD64"/>
    <mergeCell ref="HX58:HY58"/>
    <mergeCell ref="IE58:IF58"/>
    <mergeCell ref="IL58:IM58"/>
    <mergeCell ref="IS58:IT58"/>
    <mergeCell ref="IZ58:JA58"/>
    <mergeCell ref="JG58:JH58"/>
    <mergeCell ref="GH58:GI58"/>
    <mergeCell ref="GO58:GP58"/>
    <mergeCell ref="GV58:GW58"/>
    <mergeCell ref="HC58:HD58"/>
    <mergeCell ref="HJ58:HK58"/>
    <mergeCell ref="HQ58:HR58"/>
    <mergeCell ref="ER58:ES58"/>
    <mergeCell ref="EY58:EZ58"/>
    <mergeCell ref="FF58:FG58"/>
    <mergeCell ref="FM58:FN58"/>
    <mergeCell ref="FT58:FU58"/>
    <mergeCell ref="GA58:GB58"/>
    <mergeCell ref="DB58:DC58"/>
    <mergeCell ref="DI58:DJ58"/>
    <mergeCell ref="DP58:DQ58"/>
    <mergeCell ref="DW58:DX58"/>
    <mergeCell ref="ED58:EE58"/>
    <mergeCell ref="EK58:EL58"/>
    <mergeCell ref="BL58:BM58"/>
    <mergeCell ref="BS58:BT58"/>
    <mergeCell ref="BZ58:CA58"/>
    <mergeCell ref="CG58:CH58"/>
    <mergeCell ref="CN58:CO58"/>
    <mergeCell ref="CU58:CV58"/>
    <mergeCell ref="JN57:JO57"/>
    <mergeCell ref="A58:B58"/>
    <mergeCell ref="H58:I58"/>
    <mergeCell ref="O58:P58"/>
    <mergeCell ref="V58:W58"/>
    <mergeCell ref="AC58:AD58"/>
    <mergeCell ref="AJ58:AK58"/>
    <mergeCell ref="AQ58:AR58"/>
    <mergeCell ref="AX58:AY58"/>
    <mergeCell ref="BE58:BF58"/>
    <mergeCell ref="HX57:HY57"/>
    <mergeCell ref="IE57:IF57"/>
    <mergeCell ref="IL57:IM57"/>
    <mergeCell ref="IS57:IT57"/>
    <mergeCell ref="IZ57:JA57"/>
    <mergeCell ref="JG57:JH57"/>
    <mergeCell ref="GH57:GI57"/>
    <mergeCell ref="GO57:GP57"/>
    <mergeCell ref="GV57:GW57"/>
    <mergeCell ref="HC57:HD57"/>
    <mergeCell ref="HJ57:HK57"/>
    <mergeCell ref="HQ57:HR57"/>
    <mergeCell ref="ER57:ES57"/>
    <mergeCell ref="EY57:EZ57"/>
    <mergeCell ref="FF57:FG57"/>
    <mergeCell ref="FM57:FN57"/>
    <mergeCell ref="FT57:FU57"/>
    <mergeCell ref="GA57:GB57"/>
    <mergeCell ref="DB57:DC57"/>
    <mergeCell ref="DI57:DJ57"/>
    <mergeCell ref="DP57:DQ57"/>
    <mergeCell ref="DW57:DX57"/>
    <mergeCell ref="ED57:EE57"/>
    <mergeCell ref="EK57:EL57"/>
    <mergeCell ref="BL57:BM57"/>
    <mergeCell ref="BS57:BT57"/>
    <mergeCell ref="BZ57:CA57"/>
    <mergeCell ref="CG57:CH57"/>
    <mergeCell ref="CN57:CO57"/>
    <mergeCell ref="CU57:CV57"/>
    <mergeCell ref="JQ55:JR55"/>
    <mergeCell ref="A57:B57"/>
    <mergeCell ref="H57:I57"/>
    <mergeCell ref="O57:P57"/>
    <mergeCell ref="V57:W57"/>
    <mergeCell ref="AC57:AD57"/>
    <mergeCell ref="AJ57:AK57"/>
    <mergeCell ref="AQ57:AR57"/>
    <mergeCell ref="AX57:AY57"/>
    <mergeCell ref="BE57:BF57"/>
    <mergeCell ref="IV55:IW55"/>
    <mergeCell ref="IZ55:JA56"/>
    <mergeCell ref="JC55:JD55"/>
    <mergeCell ref="JG55:JH56"/>
    <mergeCell ref="JJ55:JK55"/>
    <mergeCell ref="JN55:JO56"/>
    <mergeCell ref="IA55:IB55"/>
    <mergeCell ref="IE55:IF56"/>
    <mergeCell ref="IH55:II55"/>
    <mergeCell ref="IL55:IM56"/>
    <mergeCell ref="IO55:IP55"/>
    <mergeCell ref="IS55:IT56"/>
    <mergeCell ref="HF55:HG55"/>
    <mergeCell ref="HJ55:HK56"/>
    <mergeCell ref="HM55:HN55"/>
    <mergeCell ref="HQ55:HR56"/>
    <mergeCell ref="HT55:HU55"/>
    <mergeCell ref="HX55:HY56"/>
    <mergeCell ref="GK55:GL55"/>
    <mergeCell ref="GO55:GP56"/>
    <mergeCell ref="GR55:GS55"/>
    <mergeCell ref="GV55:GW56"/>
    <mergeCell ref="GY55:GZ55"/>
    <mergeCell ref="HC55:HD56"/>
    <mergeCell ref="FP55:FQ55"/>
    <mergeCell ref="FT55:FU56"/>
    <mergeCell ref="FW55:FX55"/>
    <mergeCell ref="GA55:GB56"/>
    <mergeCell ref="GD55:GE55"/>
    <mergeCell ref="GH55:GI56"/>
    <mergeCell ref="EU55:EV55"/>
    <mergeCell ref="EY55:EZ56"/>
    <mergeCell ref="FB55:FC55"/>
    <mergeCell ref="FF55:FG56"/>
    <mergeCell ref="FI55:FJ55"/>
    <mergeCell ref="FM55:FN56"/>
    <mergeCell ref="DZ55:EA55"/>
    <mergeCell ref="ED55:EE56"/>
    <mergeCell ref="EG55:EH55"/>
    <mergeCell ref="EK55:EL56"/>
    <mergeCell ref="EN55:EO55"/>
    <mergeCell ref="ER55:ES56"/>
    <mergeCell ref="DE55:DF55"/>
    <mergeCell ref="DI55:DJ56"/>
    <mergeCell ref="DL55:DM55"/>
    <mergeCell ref="DP55:DQ56"/>
    <mergeCell ref="DS55:DT55"/>
    <mergeCell ref="DW55:DX56"/>
    <mergeCell ref="CJ55:CK55"/>
    <mergeCell ref="CN55:CO56"/>
    <mergeCell ref="CQ55:CR55"/>
    <mergeCell ref="CU55:CV56"/>
    <mergeCell ref="CX55:CY55"/>
    <mergeCell ref="DB55:DC56"/>
    <mergeCell ref="BO55:BP55"/>
    <mergeCell ref="BS55:BT56"/>
    <mergeCell ref="BV55:BW55"/>
    <mergeCell ref="BZ55:CA56"/>
    <mergeCell ref="CC55:CD55"/>
    <mergeCell ref="CG55:CH56"/>
    <mergeCell ref="AT55:AU55"/>
    <mergeCell ref="AX55:AY56"/>
    <mergeCell ref="BA55:BB55"/>
    <mergeCell ref="BE55:BF56"/>
    <mergeCell ref="BH55:BI55"/>
    <mergeCell ref="BL55:BM56"/>
    <mergeCell ref="Y55:Z55"/>
    <mergeCell ref="AC55:AD56"/>
    <mergeCell ref="AF55:AG55"/>
    <mergeCell ref="AJ55:AK56"/>
    <mergeCell ref="AM55:AN55"/>
    <mergeCell ref="AQ55:AR56"/>
    <mergeCell ref="A55:B56"/>
    <mergeCell ref="H55:I56"/>
    <mergeCell ref="K55:L55"/>
    <mergeCell ref="O55:P56"/>
    <mergeCell ref="R55:S55"/>
    <mergeCell ref="V55:W56"/>
    <mergeCell ref="JC27:JE27"/>
    <mergeCell ref="JG27:JI27"/>
    <mergeCell ref="JJ27:JL27"/>
    <mergeCell ref="GH27:GJ27"/>
    <mergeCell ref="GK27:GM27"/>
    <mergeCell ref="GO27:GQ27"/>
    <mergeCell ref="FB27:FD27"/>
    <mergeCell ref="FF27:FH27"/>
    <mergeCell ref="FI27:FK27"/>
    <mergeCell ref="FM27:FO27"/>
    <mergeCell ref="FP27:FR27"/>
    <mergeCell ref="FT27:FV27"/>
    <mergeCell ref="EG27:EI27"/>
    <mergeCell ref="EK27:EM27"/>
    <mergeCell ref="EN27:EP27"/>
    <mergeCell ref="ER27:ET27"/>
    <mergeCell ref="EU27:EW27"/>
    <mergeCell ref="EY27:FA27"/>
    <mergeCell ref="JN27:JP27"/>
    <mergeCell ref="JQ27:JS27"/>
    <mergeCell ref="A54:B54"/>
    <mergeCell ref="IH27:IJ27"/>
    <mergeCell ref="IL27:IN27"/>
    <mergeCell ref="IO27:IQ27"/>
    <mergeCell ref="IS27:IU27"/>
    <mergeCell ref="IV27:IX27"/>
    <mergeCell ref="IZ27:JB27"/>
    <mergeCell ref="HM27:HO27"/>
    <mergeCell ref="HQ27:HS27"/>
    <mergeCell ref="HT27:HV27"/>
    <mergeCell ref="HX27:HZ27"/>
    <mergeCell ref="IA27:IC27"/>
    <mergeCell ref="IE27:IG27"/>
    <mergeCell ref="GR27:GT27"/>
    <mergeCell ref="GV27:GX27"/>
    <mergeCell ref="GY27:HA27"/>
    <mergeCell ref="HC27:HE27"/>
    <mergeCell ref="HF27:HH27"/>
    <mergeCell ref="HJ27:HL27"/>
    <mergeCell ref="FW27:FY27"/>
    <mergeCell ref="GA27:GC27"/>
    <mergeCell ref="GD27:GF27"/>
    <mergeCell ref="DL27:DN27"/>
    <mergeCell ref="DP27:DR27"/>
    <mergeCell ref="DS27:DU27"/>
    <mergeCell ref="DW27:DY27"/>
    <mergeCell ref="DZ27:EB27"/>
    <mergeCell ref="ED27:EF27"/>
    <mergeCell ref="CQ27:CS27"/>
    <mergeCell ref="CU27:CW27"/>
    <mergeCell ref="CX27:CZ27"/>
    <mergeCell ref="DB27:DD27"/>
    <mergeCell ref="DE27:DG27"/>
    <mergeCell ref="DI27:DK27"/>
    <mergeCell ref="BV27:BX27"/>
    <mergeCell ref="BZ27:CB27"/>
    <mergeCell ref="CC27:CE27"/>
    <mergeCell ref="CG27:CI27"/>
    <mergeCell ref="CJ27:CL27"/>
    <mergeCell ref="CN27:CP27"/>
    <mergeCell ref="BA27:BC27"/>
    <mergeCell ref="BE27:BG27"/>
    <mergeCell ref="BH27:BJ27"/>
    <mergeCell ref="BL27:BN27"/>
    <mergeCell ref="BO27:BQ27"/>
    <mergeCell ref="BS27:BU27"/>
    <mergeCell ref="AF27:AH27"/>
    <mergeCell ref="AJ27:AL27"/>
    <mergeCell ref="AM27:AO27"/>
    <mergeCell ref="AQ27:AS27"/>
    <mergeCell ref="AT27:AV27"/>
    <mergeCell ref="AX27:AZ27"/>
    <mergeCell ref="JQ26:JS26"/>
    <mergeCell ref="A27:C27"/>
    <mergeCell ref="D27:F27"/>
    <mergeCell ref="H27:J27"/>
    <mergeCell ref="K27:M27"/>
    <mergeCell ref="O27:Q27"/>
    <mergeCell ref="R27:T27"/>
    <mergeCell ref="V27:X27"/>
    <mergeCell ref="Y27:AA27"/>
    <mergeCell ref="AC27:AE27"/>
    <mergeCell ref="IV26:IX26"/>
    <mergeCell ref="IZ26:JB26"/>
    <mergeCell ref="JC26:JE26"/>
    <mergeCell ref="JG26:JI26"/>
    <mergeCell ref="JJ26:JL26"/>
    <mergeCell ref="JN26:JP26"/>
    <mergeCell ref="IA26:IC26"/>
    <mergeCell ref="IE26:IG26"/>
    <mergeCell ref="IH26:IJ26"/>
    <mergeCell ref="IL26:IN26"/>
    <mergeCell ref="IO26:IQ26"/>
    <mergeCell ref="IS26:IU26"/>
    <mergeCell ref="HF26:HH26"/>
    <mergeCell ref="HJ26:HL26"/>
    <mergeCell ref="HM26:HO26"/>
    <mergeCell ref="HQ26:HS26"/>
    <mergeCell ref="HT26:HV26"/>
    <mergeCell ref="HX26:HZ26"/>
    <mergeCell ref="GK26:GM26"/>
    <mergeCell ref="GO26:GQ26"/>
    <mergeCell ref="GR26:GT26"/>
    <mergeCell ref="GV26:GX26"/>
    <mergeCell ref="GY26:HA26"/>
    <mergeCell ref="HC26:HE26"/>
    <mergeCell ref="FP26:FR26"/>
    <mergeCell ref="FT26:FV26"/>
    <mergeCell ref="FW26:FY26"/>
    <mergeCell ref="GA26:GC26"/>
    <mergeCell ref="GD26:GF26"/>
    <mergeCell ref="GH26:GJ26"/>
    <mergeCell ref="EU26:EW26"/>
    <mergeCell ref="EY26:FA26"/>
    <mergeCell ref="FB26:FD26"/>
    <mergeCell ref="FF26:FH26"/>
    <mergeCell ref="FI26:FK26"/>
    <mergeCell ref="FM26:FO26"/>
    <mergeCell ref="DZ26:EB26"/>
    <mergeCell ref="ED26:EF26"/>
    <mergeCell ref="EG26:EI26"/>
    <mergeCell ref="EK26:EM26"/>
    <mergeCell ref="EN26:EP26"/>
    <mergeCell ref="ER26:ET26"/>
    <mergeCell ref="DL26:DN26"/>
    <mergeCell ref="DP26:DR26"/>
    <mergeCell ref="DS26:DU26"/>
    <mergeCell ref="DW26:DY26"/>
    <mergeCell ref="CJ26:CL26"/>
    <mergeCell ref="CN26:CP26"/>
    <mergeCell ref="CQ26:CS26"/>
    <mergeCell ref="CU26:CW26"/>
    <mergeCell ref="CX26:CZ26"/>
    <mergeCell ref="DB26:DD26"/>
    <mergeCell ref="AJ26:AL26"/>
    <mergeCell ref="AM26:AO26"/>
    <mergeCell ref="AQ26:AS26"/>
    <mergeCell ref="JB23:JC25"/>
    <mergeCell ref="JI23:JJ25"/>
    <mergeCell ref="JP23:JQ25"/>
    <mergeCell ref="HZ23:IA25"/>
    <mergeCell ref="IG23:IH25"/>
    <mergeCell ref="IN23:IO25"/>
    <mergeCell ref="IU23:IV25"/>
    <mergeCell ref="BO26:BQ26"/>
    <mergeCell ref="BS26:BU26"/>
    <mergeCell ref="BV26:BX26"/>
    <mergeCell ref="BZ26:CB26"/>
    <mergeCell ref="CC26:CE26"/>
    <mergeCell ref="CG26:CI26"/>
    <mergeCell ref="AT26:AV26"/>
    <mergeCell ref="AX26:AZ26"/>
    <mergeCell ref="BA26:BC26"/>
    <mergeCell ref="BE26:BG26"/>
    <mergeCell ref="BH26:BJ26"/>
    <mergeCell ref="BL26:BN26"/>
    <mergeCell ref="DE26:DG26"/>
    <mergeCell ref="DI26:DK26"/>
    <mergeCell ref="A26:C26"/>
    <mergeCell ref="D26:F26"/>
    <mergeCell ref="H26:J26"/>
    <mergeCell ref="K26:M26"/>
    <mergeCell ref="O26:Q26"/>
    <mergeCell ref="R26:T26"/>
    <mergeCell ref="V26:X26"/>
    <mergeCell ref="HL23:HM25"/>
    <mergeCell ref="HS23:HT25"/>
    <mergeCell ref="EF23:EG25"/>
    <mergeCell ref="FV23:FW25"/>
    <mergeCell ref="GJ23:GK25"/>
    <mergeCell ref="GQ23:GR25"/>
    <mergeCell ref="GX23:GY25"/>
    <mergeCell ref="HE23:HF25"/>
    <mergeCell ref="CP23:CQ25"/>
    <mergeCell ref="CW23:CX25"/>
    <mergeCell ref="DD23:DE25"/>
    <mergeCell ref="DK23:DL25"/>
    <mergeCell ref="DR23:DS25"/>
    <mergeCell ref="DY23:DZ25"/>
    <mergeCell ref="Y26:AA26"/>
    <mergeCell ref="AC26:AE26"/>
    <mergeCell ref="AF26:AH26"/>
    <mergeCell ref="IS1:IX1"/>
    <mergeCell ref="IZ1:JE1"/>
    <mergeCell ref="JG1:JL1"/>
    <mergeCell ref="JN1:JS1"/>
    <mergeCell ref="AS23:AT25"/>
    <mergeCell ref="BG23:BH25"/>
    <mergeCell ref="BN23:BO25"/>
    <mergeCell ref="BU23:BV25"/>
    <mergeCell ref="CB23:CC25"/>
    <mergeCell ref="CI23:CJ25"/>
    <mergeCell ref="HC1:HH1"/>
    <mergeCell ref="HJ1:HO1"/>
    <mergeCell ref="HQ1:HV1"/>
    <mergeCell ref="HX1:IC1"/>
    <mergeCell ref="IE1:IJ1"/>
    <mergeCell ref="IL1:IQ1"/>
    <mergeCell ref="FM1:FR1"/>
    <mergeCell ref="FT1:FY1"/>
    <mergeCell ref="GA1:GF1"/>
    <mergeCell ref="GH1:GM1"/>
    <mergeCell ref="GO1:GT1"/>
    <mergeCell ref="GV1:HA1"/>
    <mergeCell ref="DW1:EB1"/>
    <mergeCell ref="ED1:EI1"/>
    <mergeCell ref="EK1:EP1"/>
    <mergeCell ref="ER1:EW1"/>
    <mergeCell ref="EY1:FD1"/>
    <mergeCell ref="FF1:FK1"/>
    <mergeCell ref="CG1:CL1"/>
    <mergeCell ref="CN1:CS1"/>
    <mergeCell ref="CU1:CZ1"/>
    <mergeCell ref="DB1:DG1"/>
    <mergeCell ref="DI1:DN1"/>
    <mergeCell ref="DP1:DU1"/>
    <mergeCell ref="AQ1:AV1"/>
    <mergeCell ref="AX1:BC1"/>
    <mergeCell ref="BE1:BJ1"/>
    <mergeCell ref="BL1:BQ1"/>
    <mergeCell ref="BS1:BX1"/>
    <mergeCell ref="BZ1:CE1"/>
    <mergeCell ref="A1:F1"/>
    <mergeCell ref="H1:M1"/>
    <mergeCell ref="O1:T1"/>
    <mergeCell ref="V1:AA1"/>
    <mergeCell ref="AC1:AH1"/>
    <mergeCell ref="AJ1:AO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4</vt:i4>
      </vt:variant>
    </vt:vector>
  </HeadingPairs>
  <TitlesOfParts>
    <vt:vector size="14" baseType="lpstr">
      <vt:lpstr>BOLETIM DE DESCARGA -GQSL (2)</vt:lpstr>
      <vt:lpstr>MOVIMENTACAO</vt:lpstr>
      <vt:lpstr>LANÇAR_CACL</vt:lpstr>
      <vt:lpstr>TABELA ARQUEAÇÃO - ULTRACARGO</vt:lpstr>
      <vt:lpstr>TABELA ARQUEAÇÃO - RAIZEN</vt:lpstr>
      <vt:lpstr>TABELA ARQUEAÇÃO - RAIZEN1</vt:lpstr>
      <vt:lpstr>CACL_RAIZEN ALCOOL</vt:lpstr>
      <vt:lpstr>CACL_ULTRACARGO ALCOOL</vt:lpstr>
      <vt:lpstr>Base de Dados - HIDROCARBONETOS</vt:lpstr>
      <vt:lpstr>Base de Dados - BIOCOMBUSTIVEIS</vt:lpstr>
      <vt:lpstr>'BOLETIM DE DESCARGA -GQSL (2)'!Area_de_impressao</vt:lpstr>
      <vt:lpstr>'CACL_RAIZEN ALCOOL'!Area_de_impressao</vt:lpstr>
      <vt:lpstr>'CACL_ULTRACARGO ALCOOL'!Area_de_impressao</vt:lpstr>
      <vt:lpstr>LANÇAR_CACL!Area_de_impressao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Raimundo Araujo</dc:creator>
  <cp:lastModifiedBy>Raimundo Araujo</cp:lastModifiedBy>
  <cp:lastPrinted>2021-06-19T11:32:43Z</cp:lastPrinted>
  <dcterms:created xsi:type="dcterms:W3CDTF">2020-07-31T17:33:21Z</dcterms:created>
  <dcterms:modified xsi:type="dcterms:W3CDTF">2021-06-19T12:33:40Z</dcterms:modified>
</cp:coreProperties>
</file>